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0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D:\Kuliah\Tugas Akhir Capstone\"/>
    </mc:Choice>
  </mc:AlternateContent>
  <xr:revisionPtr revIDLastSave="0" documentId="13_ncr:1_{DC05ECFB-3088-4B49-996C-B76C539B33C5}" xr6:coauthVersionLast="47" xr6:coauthVersionMax="47" xr10:uidLastSave="{00000000-0000-0000-0000-000000000000}"/>
  <bookViews>
    <workbookView xWindow="-120" yWindow="-120" windowWidth="29040" windowHeight="15720" firstSheet="3" activeTab="10" xr2:uid="{00000000-000D-0000-FFFF-FFFF00000000}"/>
  </bookViews>
  <sheets>
    <sheet name="PETUNJUK" sheetId="1" r:id="rId1"/>
    <sheet name="CPMK-CPL" sheetId="2" r:id="rId2"/>
    <sheet name="NILAI TUGAS" sheetId="3" r:id="rId3"/>
    <sheet name="NILAI PRAKTEK" sheetId="4" r:id="rId4"/>
    <sheet name="NILAI UTS" sheetId="5" r:id="rId5"/>
    <sheet name="FORM NILAI SIAP" sheetId="7" r:id="rId6"/>
    <sheet name="NILAI UAS" sheetId="6" r:id="rId7"/>
    <sheet name="CPL" sheetId="8" r:id="rId8"/>
    <sheet name="CPMK" sheetId="9" r:id="rId9"/>
    <sheet name="Evaluasi" sheetId="10" r:id="rId10"/>
    <sheet name="cpl-template" sheetId="12" r:id="rId11"/>
  </sheets>
  <definedNames>
    <definedName name="jmlcpl">'CPMK-CPL'!$S$25</definedName>
    <definedName name="jmlcpmk">CPMK!$A$1</definedName>
    <definedName name="jmlmhs">'FORM NILAI SIAP'!$A$6</definedName>
    <definedName name="table1">CPMK!$A$7:$P$251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4" roundtripDataSignature="AMtx7mgteQdvohmqbMYLrjEFJs3TIspVaw=="/>
    </ext>
  </extLst>
</workbook>
</file>

<file path=xl/calcChain.xml><?xml version="1.0" encoding="utf-8"?>
<calcChain xmlns="http://schemas.openxmlformats.org/spreadsheetml/2006/main">
  <c r="L9" i="7" l="1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S9" i="7" l="1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V251" i="8"/>
  <c r="V8" i="8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A21" i="10" l="1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C6" i="10"/>
  <c r="O251" i="9"/>
  <c r="N251" i="9"/>
  <c r="M251" i="9"/>
  <c r="L251" i="9"/>
  <c r="K251" i="9"/>
  <c r="J251" i="9"/>
  <c r="I251" i="9"/>
  <c r="H251" i="9"/>
  <c r="G251" i="9"/>
  <c r="F251" i="9"/>
  <c r="E251" i="9"/>
  <c r="D251" i="9"/>
  <c r="P251" i="9" s="1"/>
  <c r="C251" i="9"/>
  <c r="B251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P250" i="9" s="1"/>
  <c r="C250" i="9"/>
  <c r="B250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P249" i="9" s="1"/>
  <c r="C249" i="9"/>
  <c r="B249" i="9"/>
  <c r="O248" i="9"/>
  <c r="N248" i="9"/>
  <c r="M248" i="9"/>
  <c r="L248" i="9"/>
  <c r="K248" i="9"/>
  <c r="J248" i="9"/>
  <c r="I248" i="9"/>
  <c r="H248" i="9"/>
  <c r="G248" i="9"/>
  <c r="F248" i="9"/>
  <c r="E248" i="9"/>
  <c r="D248" i="9"/>
  <c r="P248" i="9" s="1"/>
  <c r="C248" i="9"/>
  <c r="B248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P247" i="9" s="1"/>
  <c r="C247" i="9"/>
  <c r="B247" i="9"/>
  <c r="O246" i="9"/>
  <c r="N246" i="9"/>
  <c r="M246" i="9"/>
  <c r="L246" i="9"/>
  <c r="K246" i="9"/>
  <c r="J246" i="9"/>
  <c r="I246" i="9"/>
  <c r="H246" i="9"/>
  <c r="G246" i="9"/>
  <c r="F246" i="9"/>
  <c r="E246" i="9"/>
  <c r="D246" i="9"/>
  <c r="P246" i="9" s="1"/>
  <c r="C246" i="9"/>
  <c r="B246" i="9"/>
  <c r="O245" i="9"/>
  <c r="N245" i="9"/>
  <c r="M245" i="9"/>
  <c r="L245" i="9"/>
  <c r="K245" i="9"/>
  <c r="J245" i="9"/>
  <c r="I245" i="9"/>
  <c r="H245" i="9"/>
  <c r="G245" i="9"/>
  <c r="F245" i="9"/>
  <c r="E245" i="9"/>
  <c r="D245" i="9"/>
  <c r="P245" i="9" s="1"/>
  <c r="C245" i="9"/>
  <c r="B245" i="9"/>
  <c r="O244" i="9"/>
  <c r="N244" i="9"/>
  <c r="M244" i="9"/>
  <c r="L244" i="9"/>
  <c r="K244" i="9"/>
  <c r="J244" i="9"/>
  <c r="I244" i="9"/>
  <c r="H244" i="9"/>
  <c r="G244" i="9"/>
  <c r="F244" i="9"/>
  <c r="E244" i="9"/>
  <c r="D244" i="9"/>
  <c r="P244" i="9" s="1"/>
  <c r="C244" i="9"/>
  <c r="B244" i="9"/>
  <c r="O243" i="9"/>
  <c r="N243" i="9"/>
  <c r="M243" i="9"/>
  <c r="L243" i="9"/>
  <c r="K243" i="9"/>
  <c r="J243" i="9"/>
  <c r="I243" i="9"/>
  <c r="H243" i="9"/>
  <c r="G243" i="9"/>
  <c r="F243" i="9"/>
  <c r="E243" i="9"/>
  <c r="D243" i="9"/>
  <c r="P243" i="9" s="1"/>
  <c r="C243" i="9"/>
  <c r="B243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P242" i="9" s="1"/>
  <c r="C242" i="9"/>
  <c r="B242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P241" i="9" s="1"/>
  <c r="C241" i="9"/>
  <c r="B241" i="9"/>
  <c r="O240" i="9"/>
  <c r="N240" i="9"/>
  <c r="M240" i="9"/>
  <c r="L240" i="9"/>
  <c r="K240" i="9"/>
  <c r="J240" i="9"/>
  <c r="I240" i="9"/>
  <c r="H240" i="9"/>
  <c r="G240" i="9"/>
  <c r="F240" i="9"/>
  <c r="E240" i="9"/>
  <c r="D240" i="9"/>
  <c r="P240" i="9" s="1"/>
  <c r="C240" i="9"/>
  <c r="B240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P239" i="9" s="1"/>
  <c r="C239" i="9"/>
  <c r="B239" i="9"/>
  <c r="O238" i="9"/>
  <c r="N238" i="9"/>
  <c r="M238" i="9"/>
  <c r="L238" i="9"/>
  <c r="K238" i="9"/>
  <c r="J238" i="9"/>
  <c r="I238" i="9"/>
  <c r="H238" i="9"/>
  <c r="G238" i="9"/>
  <c r="F238" i="9"/>
  <c r="E238" i="9"/>
  <c r="D238" i="9"/>
  <c r="P238" i="9" s="1"/>
  <c r="C238" i="9"/>
  <c r="B238" i="9"/>
  <c r="O237" i="9"/>
  <c r="N237" i="9"/>
  <c r="M237" i="9"/>
  <c r="L237" i="9"/>
  <c r="K237" i="9"/>
  <c r="J237" i="9"/>
  <c r="I237" i="9"/>
  <c r="H237" i="9"/>
  <c r="G237" i="9"/>
  <c r="F237" i="9"/>
  <c r="E237" i="9"/>
  <c r="D237" i="9"/>
  <c r="P237" i="9" s="1"/>
  <c r="C237" i="9"/>
  <c r="B237" i="9"/>
  <c r="O236" i="9"/>
  <c r="N236" i="9"/>
  <c r="M236" i="9"/>
  <c r="L236" i="9"/>
  <c r="K236" i="9"/>
  <c r="J236" i="9"/>
  <c r="I236" i="9"/>
  <c r="H236" i="9"/>
  <c r="G236" i="9"/>
  <c r="F236" i="9"/>
  <c r="E236" i="9"/>
  <c r="D236" i="9"/>
  <c r="P236" i="9" s="1"/>
  <c r="C236" i="9"/>
  <c r="B236" i="9"/>
  <c r="O235" i="9"/>
  <c r="N235" i="9"/>
  <c r="M235" i="9"/>
  <c r="L235" i="9"/>
  <c r="K235" i="9"/>
  <c r="J235" i="9"/>
  <c r="I235" i="9"/>
  <c r="H235" i="9"/>
  <c r="G235" i="9"/>
  <c r="F235" i="9"/>
  <c r="E235" i="9"/>
  <c r="D235" i="9"/>
  <c r="P235" i="9" s="1"/>
  <c r="C235" i="9"/>
  <c r="B235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P234" i="9" s="1"/>
  <c r="C234" i="9"/>
  <c r="B234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P233" i="9" s="1"/>
  <c r="C233" i="9"/>
  <c r="B233" i="9"/>
  <c r="O232" i="9"/>
  <c r="N232" i="9"/>
  <c r="M232" i="9"/>
  <c r="L232" i="9"/>
  <c r="K232" i="9"/>
  <c r="J232" i="9"/>
  <c r="I232" i="9"/>
  <c r="H232" i="9"/>
  <c r="G232" i="9"/>
  <c r="F232" i="9"/>
  <c r="E232" i="9"/>
  <c r="D232" i="9"/>
  <c r="P232" i="9" s="1"/>
  <c r="C232" i="9"/>
  <c r="B232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P231" i="9" s="1"/>
  <c r="C231" i="9"/>
  <c r="B231" i="9"/>
  <c r="O230" i="9"/>
  <c r="N230" i="9"/>
  <c r="M230" i="9"/>
  <c r="L230" i="9"/>
  <c r="K230" i="9"/>
  <c r="J230" i="9"/>
  <c r="I230" i="9"/>
  <c r="H230" i="9"/>
  <c r="G230" i="9"/>
  <c r="F230" i="9"/>
  <c r="E230" i="9"/>
  <c r="D230" i="9"/>
  <c r="P230" i="9" s="1"/>
  <c r="C230" i="9"/>
  <c r="B230" i="9"/>
  <c r="O229" i="9"/>
  <c r="N229" i="9"/>
  <c r="M229" i="9"/>
  <c r="L229" i="9"/>
  <c r="K229" i="9"/>
  <c r="J229" i="9"/>
  <c r="I229" i="9"/>
  <c r="H229" i="9"/>
  <c r="G229" i="9"/>
  <c r="F229" i="9"/>
  <c r="E229" i="9"/>
  <c r="D229" i="9"/>
  <c r="P229" i="9" s="1"/>
  <c r="C229" i="9"/>
  <c r="B229" i="9"/>
  <c r="O228" i="9"/>
  <c r="N228" i="9"/>
  <c r="M228" i="9"/>
  <c r="L228" i="9"/>
  <c r="K228" i="9"/>
  <c r="J228" i="9"/>
  <c r="I228" i="9"/>
  <c r="H228" i="9"/>
  <c r="G228" i="9"/>
  <c r="F228" i="9"/>
  <c r="E228" i="9"/>
  <c r="D228" i="9"/>
  <c r="P228" i="9" s="1"/>
  <c r="C228" i="9"/>
  <c r="B228" i="9"/>
  <c r="O227" i="9"/>
  <c r="N227" i="9"/>
  <c r="M227" i="9"/>
  <c r="L227" i="9"/>
  <c r="K227" i="9"/>
  <c r="J227" i="9"/>
  <c r="I227" i="9"/>
  <c r="H227" i="9"/>
  <c r="G227" i="9"/>
  <c r="F227" i="9"/>
  <c r="E227" i="9"/>
  <c r="D227" i="9"/>
  <c r="P227" i="9" s="1"/>
  <c r="C227" i="9"/>
  <c r="B227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P226" i="9" s="1"/>
  <c r="C226" i="9"/>
  <c r="B226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P225" i="9" s="1"/>
  <c r="C225" i="9"/>
  <c r="B225" i="9"/>
  <c r="O224" i="9"/>
  <c r="N224" i="9"/>
  <c r="M224" i="9"/>
  <c r="L224" i="9"/>
  <c r="K224" i="9"/>
  <c r="J224" i="9"/>
  <c r="I224" i="9"/>
  <c r="H224" i="9"/>
  <c r="G224" i="9"/>
  <c r="F224" i="9"/>
  <c r="E224" i="9"/>
  <c r="D224" i="9"/>
  <c r="P224" i="9" s="1"/>
  <c r="C224" i="9"/>
  <c r="B224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P223" i="9" s="1"/>
  <c r="C223" i="9"/>
  <c r="B223" i="9"/>
  <c r="O222" i="9"/>
  <c r="N222" i="9"/>
  <c r="M222" i="9"/>
  <c r="L222" i="9"/>
  <c r="K222" i="9"/>
  <c r="J222" i="9"/>
  <c r="I222" i="9"/>
  <c r="H222" i="9"/>
  <c r="G222" i="9"/>
  <c r="F222" i="9"/>
  <c r="E222" i="9"/>
  <c r="D222" i="9"/>
  <c r="P222" i="9" s="1"/>
  <c r="C222" i="9"/>
  <c r="B222" i="9"/>
  <c r="O221" i="9"/>
  <c r="N221" i="9"/>
  <c r="M221" i="9"/>
  <c r="L221" i="9"/>
  <c r="K221" i="9"/>
  <c r="J221" i="9"/>
  <c r="I221" i="9"/>
  <c r="H221" i="9"/>
  <c r="G221" i="9"/>
  <c r="F221" i="9"/>
  <c r="E221" i="9"/>
  <c r="D221" i="9"/>
  <c r="P221" i="9" s="1"/>
  <c r="C221" i="9"/>
  <c r="B221" i="9"/>
  <c r="O220" i="9"/>
  <c r="N220" i="9"/>
  <c r="M220" i="9"/>
  <c r="L220" i="9"/>
  <c r="K220" i="9"/>
  <c r="J220" i="9"/>
  <c r="I220" i="9"/>
  <c r="H220" i="9"/>
  <c r="G220" i="9"/>
  <c r="F220" i="9"/>
  <c r="E220" i="9"/>
  <c r="D220" i="9"/>
  <c r="P220" i="9" s="1"/>
  <c r="C220" i="9"/>
  <c r="B220" i="9"/>
  <c r="O219" i="9"/>
  <c r="N219" i="9"/>
  <c r="M219" i="9"/>
  <c r="L219" i="9"/>
  <c r="K219" i="9"/>
  <c r="J219" i="9"/>
  <c r="I219" i="9"/>
  <c r="H219" i="9"/>
  <c r="G219" i="9"/>
  <c r="F219" i="9"/>
  <c r="E219" i="9"/>
  <c r="D219" i="9"/>
  <c r="P219" i="9" s="1"/>
  <c r="C219" i="9"/>
  <c r="B219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P218" i="9" s="1"/>
  <c r="C218" i="9"/>
  <c r="B218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P217" i="9" s="1"/>
  <c r="C217" i="9"/>
  <c r="B217" i="9"/>
  <c r="O216" i="9"/>
  <c r="N216" i="9"/>
  <c r="M216" i="9"/>
  <c r="L216" i="9"/>
  <c r="K216" i="9"/>
  <c r="J216" i="9"/>
  <c r="I216" i="9"/>
  <c r="H216" i="9"/>
  <c r="G216" i="9"/>
  <c r="F216" i="9"/>
  <c r="E216" i="9"/>
  <c r="D216" i="9"/>
  <c r="P216" i="9" s="1"/>
  <c r="C216" i="9"/>
  <c r="B216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P215" i="9" s="1"/>
  <c r="C215" i="9"/>
  <c r="B215" i="9"/>
  <c r="O214" i="9"/>
  <c r="N214" i="9"/>
  <c r="M214" i="9"/>
  <c r="L214" i="9"/>
  <c r="K214" i="9"/>
  <c r="J214" i="9"/>
  <c r="I214" i="9"/>
  <c r="H214" i="9"/>
  <c r="G214" i="9"/>
  <c r="F214" i="9"/>
  <c r="E214" i="9"/>
  <c r="D214" i="9"/>
  <c r="P214" i="9" s="1"/>
  <c r="C214" i="9"/>
  <c r="B214" i="9"/>
  <c r="O213" i="9"/>
  <c r="N213" i="9"/>
  <c r="M213" i="9"/>
  <c r="L213" i="9"/>
  <c r="K213" i="9"/>
  <c r="J213" i="9"/>
  <c r="I213" i="9"/>
  <c r="H213" i="9"/>
  <c r="G213" i="9"/>
  <c r="F213" i="9"/>
  <c r="E213" i="9"/>
  <c r="D213" i="9"/>
  <c r="P213" i="9" s="1"/>
  <c r="C213" i="9"/>
  <c r="B213" i="9"/>
  <c r="O212" i="9"/>
  <c r="N212" i="9"/>
  <c r="M212" i="9"/>
  <c r="L212" i="9"/>
  <c r="K212" i="9"/>
  <c r="J212" i="9"/>
  <c r="I212" i="9"/>
  <c r="H212" i="9"/>
  <c r="G212" i="9"/>
  <c r="F212" i="9"/>
  <c r="E212" i="9"/>
  <c r="D212" i="9"/>
  <c r="P212" i="9" s="1"/>
  <c r="C212" i="9"/>
  <c r="B212" i="9"/>
  <c r="O211" i="9"/>
  <c r="N211" i="9"/>
  <c r="M211" i="9"/>
  <c r="L211" i="9"/>
  <c r="K211" i="9"/>
  <c r="J211" i="9"/>
  <c r="I211" i="9"/>
  <c r="H211" i="9"/>
  <c r="G211" i="9"/>
  <c r="F211" i="9"/>
  <c r="E211" i="9"/>
  <c r="D211" i="9"/>
  <c r="P211" i="9" s="1"/>
  <c r="C211" i="9"/>
  <c r="B211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P210" i="9" s="1"/>
  <c r="C210" i="9"/>
  <c r="B210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P209" i="9" s="1"/>
  <c r="C209" i="9"/>
  <c r="B209" i="9"/>
  <c r="O208" i="9"/>
  <c r="N208" i="9"/>
  <c r="M208" i="9"/>
  <c r="L208" i="9"/>
  <c r="K208" i="9"/>
  <c r="J208" i="9"/>
  <c r="I208" i="9"/>
  <c r="H208" i="9"/>
  <c r="G208" i="9"/>
  <c r="F208" i="9"/>
  <c r="E208" i="9"/>
  <c r="D208" i="9"/>
  <c r="P208" i="9" s="1"/>
  <c r="C208" i="9"/>
  <c r="B208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P207" i="9" s="1"/>
  <c r="C207" i="9"/>
  <c r="B207" i="9"/>
  <c r="O206" i="9"/>
  <c r="N206" i="9"/>
  <c r="M206" i="9"/>
  <c r="L206" i="9"/>
  <c r="K206" i="9"/>
  <c r="J206" i="9"/>
  <c r="I206" i="9"/>
  <c r="H206" i="9"/>
  <c r="G206" i="9"/>
  <c r="F206" i="9"/>
  <c r="E206" i="9"/>
  <c r="D206" i="9"/>
  <c r="P206" i="9" s="1"/>
  <c r="C206" i="9"/>
  <c r="B206" i="9"/>
  <c r="O205" i="9"/>
  <c r="N205" i="9"/>
  <c r="M205" i="9"/>
  <c r="L205" i="9"/>
  <c r="K205" i="9"/>
  <c r="J205" i="9"/>
  <c r="I205" i="9"/>
  <c r="H205" i="9"/>
  <c r="G205" i="9"/>
  <c r="F205" i="9"/>
  <c r="E205" i="9"/>
  <c r="D205" i="9"/>
  <c r="P205" i="9" s="1"/>
  <c r="C205" i="9"/>
  <c r="B205" i="9"/>
  <c r="O204" i="9"/>
  <c r="N204" i="9"/>
  <c r="M204" i="9"/>
  <c r="L204" i="9"/>
  <c r="K204" i="9"/>
  <c r="J204" i="9"/>
  <c r="I204" i="9"/>
  <c r="H204" i="9"/>
  <c r="G204" i="9"/>
  <c r="F204" i="9"/>
  <c r="E204" i="9"/>
  <c r="D204" i="9"/>
  <c r="P204" i="9" s="1"/>
  <c r="C204" i="9"/>
  <c r="B204" i="9"/>
  <c r="O203" i="9"/>
  <c r="N203" i="9"/>
  <c r="M203" i="9"/>
  <c r="L203" i="9"/>
  <c r="K203" i="9"/>
  <c r="J203" i="9"/>
  <c r="I203" i="9"/>
  <c r="H203" i="9"/>
  <c r="G203" i="9"/>
  <c r="F203" i="9"/>
  <c r="E203" i="9"/>
  <c r="D203" i="9"/>
  <c r="P203" i="9" s="1"/>
  <c r="C203" i="9"/>
  <c r="B203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P202" i="9" s="1"/>
  <c r="C202" i="9"/>
  <c r="B202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P201" i="9" s="1"/>
  <c r="C201" i="9"/>
  <c r="B201" i="9"/>
  <c r="O200" i="9"/>
  <c r="N200" i="9"/>
  <c r="M200" i="9"/>
  <c r="L200" i="9"/>
  <c r="K200" i="9"/>
  <c r="J200" i="9"/>
  <c r="I200" i="9"/>
  <c r="H200" i="9"/>
  <c r="G200" i="9"/>
  <c r="F200" i="9"/>
  <c r="E200" i="9"/>
  <c r="D200" i="9"/>
  <c r="P200" i="9" s="1"/>
  <c r="C200" i="9"/>
  <c r="B200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P199" i="9" s="1"/>
  <c r="C199" i="9"/>
  <c r="B199" i="9"/>
  <c r="O198" i="9"/>
  <c r="N198" i="9"/>
  <c r="M198" i="9"/>
  <c r="L198" i="9"/>
  <c r="K198" i="9"/>
  <c r="J198" i="9"/>
  <c r="I198" i="9"/>
  <c r="H198" i="9"/>
  <c r="G198" i="9"/>
  <c r="F198" i="9"/>
  <c r="E198" i="9"/>
  <c r="D198" i="9"/>
  <c r="P198" i="9" s="1"/>
  <c r="C198" i="9"/>
  <c r="B198" i="9"/>
  <c r="O197" i="9"/>
  <c r="N197" i="9"/>
  <c r="M197" i="9"/>
  <c r="L197" i="9"/>
  <c r="K197" i="9"/>
  <c r="J197" i="9"/>
  <c r="I197" i="9"/>
  <c r="H197" i="9"/>
  <c r="G197" i="9"/>
  <c r="F197" i="9"/>
  <c r="E197" i="9"/>
  <c r="D197" i="9"/>
  <c r="P197" i="9" s="1"/>
  <c r="C197" i="9"/>
  <c r="B197" i="9"/>
  <c r="O196" i="9"/>
  <c r="N196" i="9"/>
  <c r="M196" i="9"/>
  <c r="L196" i="9"/>
  <c r="K196" i="9"/>
  <c r="J196" i="9"/>
  <c r="I196" i="9"/>
  <c r="H196" i="9"/>
  <c r="G196" i="9"/>
  <c r="F196" i="9"/>
  <c r="E196" i="9"/>
  <c r="D196" i="9"/>
  <c r="P196" i="9" s="1"/>
  <c r="C196" i="9"/>
  <c r="B196" i="9"/>
  <c r="O195" i="9"/>
  <c r="N195" i="9"/>
  <c r="M195" i="9"/>
  <c r="L195" i="9"/>
  <c r="K195" i="9"/>
  <c r="J195" i="9"/>
  <c r="I195" i="9"/>
  <c r="H195" i="9"/>
  <c r="G195" i="9"/>
  <c r="F195" i="9"/>
  <c r="E195" i="9"/>
  <c r="D195" i="9"/>
  <c r="P195" i="9" s="1"/>
  <c r="C195" i="9"/>
  <c r="B195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P194" i="9" s="1"/>
  <c r="C194" i="9"/>
  <c r="B194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P193" i="9" s="1"/>
  <c r="C193" i="9"/>
  <c r="B193" i="9"/>
  <c r="O192" i="9"/>
  <c r="N192" i="9"/>
  <c r="M192" i="9"/>
  <c r="L192" i="9"/>
  <c r="K192" i="9"/>
  <c r="J192" i="9"/>
  <c r="I192" i="9"/>
  <c r="H192" i="9"/>
  <c r="G192" i="9"/>
  <c r="F192" i="9"/>
  <c r="E192" i="9"/>
  <c r="D192" i="9"/>
  <c r="P192" i="9" s="1"/>
  <c r="C192" i="9"/>
  <c r="B192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P191" i="9" s="1"/>
  <c r="C191" i="9"/>
  <c r="B191" i="9"/>
  <c r="O190" i="9"/>
  <c r="N190" i="9"/>
  <c r="M190" i="9"/>
  <c r="L190" i="9"/>
  <c r="K190" i="9"/>
  <c r="J190" i="9"/>
  <c r="I190" i="9"/>
  <c r="H190" i="9"/>
  <c r="G190" i="9"/>
  <c r="F190" i="9"/>
  <c r="E190" i="9"/>
  <c r="D190" i="9"/>
  <c r="P190" i="9" s="1"/>
  <c r="C190" i="9"/>
  <c r="B190" i="9"/>
  <c r="O189" i="9"/>
  <c r="N189" i="9"/>
  <c r="M189" i="9"/>
  <c r="L189" i="9"/>
  <c r="K189" i="9"/>
  <c r="J189" i="9"/>
  <c r="I189" i="9"/>
  <c r="H189" i="9"/>
  <c r="G189" i="9"/>
  <c r="F189" i="9"/>
  <c r="E189" i="9"/>
  <c r="D189" i="9"/>
  <c r="P189" i="9" s="1"/>
  <c r="C189" i="9"/>
  <c r="B189" i="9"/>
  <c r="O188" i="9"/>
  <c r="N188" i="9"/>
  <c r="M188" i="9"/>
  <c r="L188" i="9"/>
  <c r="K188" i="9"/>
  <c r="J188" i="9"/>
  <c r="I188" i="9"/>
  <c r="H188" i="9"/>
  <c r="G188" i="9"/>
  <c r="F188" i="9"/>
  <c r="E188" i="9"/>
  <c r="D188" i="9"/>
  <c r="P188" i="9" s="1"/>
  <c r="C188" i="9"/>
  <c r="B188" i="9"/>
  <c r="O187" i="9"/>
  <c r="N187" i="9"/>
  <c r="M187" i="9"/>
  <c r="L187" i="9"/>
  <c r="K187" i="9"/>
  <c r="J187" i="9"/>
  <c r="I187" i="9"/>
  <c r="H187" i="9"/>
  <c r="G187" i="9"/>
  <c r="F187" i="9"/>
  <c r="E187" i="9"/>
  <c r="D187" i="9"/>
  <c r="P187" i="9" s="1"/>
  <c r="C187" i="9"/>
  <c r="B187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P186" i="9" s="1"/>
  <c r="C186" i="9"/>
  <c r="B186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P185" i="9" s="1"/>
  <c r="C185" i="9"/>
  <c r="B185" i="9"/>
  <c r="O184" i="9"/>
  <c r="N184" i="9"/>
  <c r="M184" i="9"/>
  <c r="L184" i="9"/>
  <c r="K184" i="9"/>
  <c r="J184" i="9"/>
  <c r="I184" i="9"/>
  <c r="H184" i="9"/>
  <c r="G184" i="9"/>
  <c r="F184" i="9"/>
  <c r="E184" i="9"/>
  <c r="D184" i="9"/>
  <c r="P184" i="9" s="1"/>
  <c r="C184" i="9"/>
  <c r="B184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P183" i="9" s="1"/>
  <c r="C183" i="9"/>
  <c r="B183" i="9"/>
  <c r="O182" i="9"/>
  <c r="N182" i="9"/>
  <c r="M182" i="9"/>
  <c r="L182" i="9"/>
  <c r="K182" i="9"/>
  <c r="J182" i="9"/>
  <c r="I182" i="9"/>
  <c r="H182" i="9"/>
  <c r="G182" i="9"/>
  <c r="F182" i="9"/>
  <c r="E182" i="9"/>
  <c r="D182" i="9"/>
  <c r="P182" i="9" s="1"/>
  <c r="C182" i="9"/>
  <c r="B182" i="9"/>
  <c r="O181" i="9"/>
  <c r="N181" i="9"/>
  <c r="M181" i="9"/>
  <c r="L181" i="9"/>
  <c r="K181" i="9"/>
  <c r="J181" i="9"/>
  <c r="I181" i="9"/>
  <c r="H181" i="9"/>
  <c r="G181" i="9"/>
  <c r="F181" i="9"/>
  <c r="E181" i="9"/>
  <c r="D181" i="9"/>
  <c r="P181" i="9" s="1"/>
  <c r="C181" i="9"/>
  <c r="B181" i="9"/>
  <c r="O180" i="9"/>
  <c r="N180" i="9"/>
  <c r="M180" i="9"/>
  <c r="L180" i="9"/>
  <c r="K180" i="9"/>
  <c r="J180" i="9"/>
  <c r="I180" i="9"/>
  <c r="H180" i="9"/>
  <c r="G180" i="9"/>
  <c r="F180" i="9"/>
  <c r="E180" i="9"/>
  <c r="D180" i="9"/>
  <c r="P180" i="9" s="1"/>
  <c r="C180" i="9"/>
  <c r="B180" i="9"/>
  <c r="O179" i="9"/>
  <c r="N179" i="9"/>
  <c r="M179" i="9"/>
  <c r="L179" i="9"/>
  <c r="K179" i="9"/>
  <c r="J179" i="9"/>
  <c r="I179" i="9"/>
  <c r="H179" i="9"/>
  <c r="G179" i="9"/>
  <c r="F179" i="9"/>
  <c r="E179" i="9"/>
  <c r="D179" i="9"/>
  <c r="P179" i="9" s="1"/>
  <c r="C179" i="9"/>
  <c r="B179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P178" i="9" s="1"/>
  <c r="C178" i="9"/>
  <c r="B178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P177" i="9" s="1"/>
  <c r="C177" i="9"/>
  <c r="B177" i="9"/>
  <c r="O176" i="9"/>
  <c r="N176" i="9"/>
  <c r="M176" i="9"/>
  <c r="L176" i="9"/>
  <c r="K176" i="9"/>
  <c r="J176" i="9"/>
  <c r="I176" i="9"/>
  <c r="H176" i="9"/>
  <c r="G176" i="9"/>
  <c r="F176" i="9"/>
  <c r="E176" i="9"/>
  <c r="D176" i="9"/>
  <c r="P176" i="9" s="1"/>
  <c r="C176" i="9"/>
  <c r="B176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P175" i="9" s="1"/>
  <c r="C175" i="9"/>
  <c r="B175" i="9"/>
  <c r="O174" i="9"/>
  <c r="N174" i="9"/>
  <c r="M174" i="9"/>
  <c r="L174" i="9"/>
  <c r="K174" i="9"/>
  <c r="J174" i="9"/>
  <c r="I174" i="9"/>
  <c r="H174" i="9"/>
  <c r="G174" i="9"/>
  <c r="F174" i="9"/>
  <c r="E174" i="9"/>
  <c r="D174" i="9"/>
  <c r="P174" i="9" s="1"/>
  <c r="C174" i="9"/>
  <c r="B174" i="9"/>
  <c r="O173" i="9"/>
  <c r="N173" i="9"/>
  <c r="M173" i="9"/>
  <c r="L173" i="9"/>
  <c r="K173" i="9"/>
  <c r="J173" i="9"/>
  <c r="I173" i="9"/>
  <c r="H173" i="9"/>
  <c r="G173" i="9"/>
  <c r="F173" i="9"/>
  <c r="E173" i="9"/>
  <c r="D173" i="9"/>
  <c r="P173" i="9" s="1"/>
  <c r="C173" i="9"/>
  <c r="B173" i="9"/>
  <c r="O172" i="9"/>
  <c r="N172" i="9"/>
  <c r="M172" i="9"/>
  <c r="L172" i="9"/>
  <c r="K172" i="9"/>
  <c r="J172" i="9"/>
  <c r="I172" i="9"/>
  <c r="H172" i="9"/>
  <c r="G172" i="9"/>
  <c r="F172" i="9"/>
  <c r="E172" i="9"/>
  <c r="D172" i="9"/>
  <c r="P172" i="9" s="1"/>
  <c r="C172" i="9"/>
  <c r="B172" i="9"/>
  <c r="O171" i="9"/>
  <c r="N171" i="9"/>
  <c r="M171" i="9"/>
  <c r="L171" i="9"/>
  <c r="K171" i="9"/>
  <c r="J171" i="9"/>
  <c r="I171" i="9"/>
  <c r="H171" i="9"/>
  <c r="G171" i="9"/>
  <c r="F171" i="9"/>
  <c r="E171" i="9"/>
  <c r="D171" i="9"/>
  <c r="P171" i="9" s="1"/>
  <c r="C171" i="9"/>
  <c r="B171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P170" i="9" s="1"/>
  <c r="C170" i="9"/>
  <c r="B170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P169" i="9" s="1"/>
  <c r="C169" i="9"/>
  <c r="B169" i="9"/>
  <c r="O168" i="9"/>
  <c r="N168" i="9"/>
  <c r="M168" i="9"/>
  <c r="L168" i="9"/>
  <c r="K168" i="9"/>
  <c r="J168" i="9"/>
  <c r="I168" i="9"/>
  <c r="H168" i="9"/>
  <c r="G168" i="9"/>
  <c r="F168" i="9"/>
  <c r="E168" i="9"/>
  <c r="D168" i="9"/>
  <c r="P168" i="9" s="1"/>
  <c r="C168" i="9"/>
  <c r="B168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P167" i="9" s="1"/>
  <c r="C167" i="9"/>
  <c r="B167" i="9"/>
  <c r="O166" i="9"/>
  <c r="N166" i="9"/>
  <c r="M166" i="9"/>
  <c r="L166" i="9"/>
  <c r="K166" i="9"/>
  <c r="J166" i="9"/>
  <c r="I166" i="9"/>
  <c r="H166" i="9"/>
  <c r="G166" i="9"/>
  <c r="F166" i="9"/>
  <c r="E166" i="9"/>
  <c r="D166" i="9"/>
  <c r="P166" i="9" s="1"/>
  <c r="C166" i="9"/>
  <c r="B166" i="9"/>
  <c r="O165" i="9"/>
  <c r="N165" i="9"/>
  <c r="M165" i="9"/>
  <c r="L165" i="9"/>
  <c r="K165" i="9"/>
  <c r="J165" i="9"/>
  <c r="I165" i="9"/>
  <c r="H165" i="9"/>
  <c r="G165" i="9"/>
  <c r="F165" i="9"/>
  <c r="E165" i="9"/>
  <c r="D165" i="9"/>
  <c r="P165" i="9" s="1"/>
  <c r="C165" i="9"/>
  <c r="B165" i="9"/>
  <c r="O164" i="9"/>
  <c r="N164" i="9"/>
  <c r="M164" i="9"/>
  <c r="L164" i="9"/>
  <c r="K164" i="9"/>
  <c r="J164" i="9"/>
  <c r="I164" i="9"/>
  <c r="H164" i="9"/>
  <c r="G164" i="9"/>
  <c r="F164" i="9"/>
  <c r="E164" i="9"/>
  <c r="D164" i="9"/>
  <c r="P164" i="9" s="1"/>
  <c r="C164" i="9"/>
  <c r="B164" i="9"/>
  <c r="O163" i="9"/>
  <c r="N163" i="9"/>
  <c r="M163" i="9"/>
  <c r="L163" i="9"/>
  <c r="K163" i="9"/>
  <c r="J163" i="9"/>
  <c r="I163" i="9"/>
  <c r="H163" i="9"/>
  <c r="G163" i="9"/>
  <c r="F163" i="9"/>
  <c r="E163" i="9"/>
  <c r="D163" i="9"/>
  <c r="P163" i="9" s="1"/>
  <c r="C163" i="9"/>
  <c r="B163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P162" i="9" s="1"/>
  <c r="C162" i="9"/>
  <c r="B162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P161" i="9" s="1"/>
  <c r="C161" i="9"/>
  <c r="B161" i="9"/>
  <c r="O160" i="9"/>
  <c r="N160" i="9"/>
  <c r="M160" i="9"/>
  <c r="L160" i="9"/>
  <c r="K160" i="9"/>
  <c r="J160" i="9"/>
  <c r="I160" i="9"/>
  <c r="H160" i="9"/>
  <c r="G160" i="9"/>
  <c r="F160" i="9"/>
  <c r="E160" i="9"/>
  <c r="D160" i="9"/>
  <c r="P160" i="9" s="1"/>
  <c r="C160" i="9"/>
  <c r="B160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P159" i="9" s="1"/>
  <c r="C159" i="9"/>
  <c r="B159" i="9"/>
  <c r="O158" i="9"/>
  <c r="N158" i="9"/>
  <c r="M158" i="9"/>
  <c r="L158" i="9"/>
  <c r="K158" i="9"/>
  <c r="J158" i="9"/>
  <c r="I158" i="9"/>
  <c r="H158" i="9"/>
  <c r="G158" i="9"/>
  <c r="F158" i="9"/>
  <c r="E158" i="9"/>
  <c r="D158" i="9"/>
  <c r="P158" i="9" s="1"/>
  <c r="C158" i="9"/>
  <c r="B158" i="9"/>
  <c r="O157" i="9"/>
  <c r="N157" i="9"/>
  <c r="M157" i="9"/>
  <c r="L157" i="9"/>
  <c r="K157" i="9"/>
  <c r="J157" i="9"/>
  <c r="I157" i="9"/>
  <c r="H157" i="9"/>
  <c r="G157" i="9"/>
  <c r="F157" i="9"/>
  <c r="E157" i="9"/>
  <c r="D157" i="9"/>
  <c r="P157" i="9" s="1"/>
  <c r="C157" i="9"/>
  <c r="B157" i="9"/>
  <c r="O156" i="9"/>
  <c r="N156" i="9"/>
  <c r="M156" i="9"/>
  <c r="L156" i="9"/>
  <c r="K156" i="9"/>
  <c r="J156" i="9"/>
  <c r="I156" i="9"/>
  <c r="H156" i="9"/>
  <c r="G156" i="9"/>
  <c r="F156" i="9"/>
  <c r="E156" i="9"/>
  <c r="D156" i="9"/>
  <c r="P156" i="9" s="1"/>
  <c r="C156" i="9"/>
  <c r="B156" i="9"/>
  <c r="R19" i="9"/>
  <c r="P7" i="9"/>
  <c r="R3" i="9"/>
  <c r="A1" i="9"/>
  <c r="A2" i="9" s="1"/>
  <c r="D251" i="8"/>
  <c r="C251" i="8"/>
  <c r="O251" i="8" s="1"/>
  <c r="AD251" i="8" s="1"/>
  <c r="B251" i="8"/>
  <c r="C250" i="8"/>
  <c r="B250" i="8"/>
  <c r="C249" i="8"/>
  <c r="E249" i="8" s="1"/>
  <c r="T249" i="8" s="1"/>
  <c r="B249" i="8"/>
  <c r="C248" i="8"/>
  <c r="H248" i="8" s="1"/>
  <c r="W248" i="8" s="1"/>
  <c r="B248" i="8"/>
  <c r="C247" i="8"/>
  <c r="K247" i="8" s="1"/>
  <c r="Z247" i="8" s="1"/>
  <c r="B247" i="8"/>
  <c r="C246" i="8"/>
  <c r="Q246" i="8" s="1"/>
  <c r="AF246" i="8" s="1"/>
  <c r="B246" i="8"/>
  <c r="C245" i="8"/>
  <c r="B245" i="8"/>
  <c r="C244" i="8"/>
  <c r="S244" i="8" s="1"/>
  <c r="AH244" i="8" s="1"/>
  <c r="B244" i="8"/>
  <c r="C243" i="8"/>
  <c r="G243" i="8" s="1"/>
  <c r="V243" i="8" s="1"/>
  <c r="B243" i="8"/>
  <c r="C242" i="8"/>
  <c r="J242" i="8" s="1"/>
  <c r="Y242" i="8" s="1"/>
  <c r="B242" i="8"/>
  <c r="C241" i="8"/>
  <c r="S241" i="8" s="1"/>
  <c r="AH241" i="8" s="1"/>
  <c r="B241" i="8"/>
  <c r="C240" i="8"/>
  <c r="S240" i="8" s="1"/>
  <c r="AH240" i="8" s="1"/>
  <c r="B240" i="8"/>
  <c r="C239" i="8"/>
  <c r="S239" i="8" s="1"/>
  <c r="AH239" i="8" s="1"/>
  <c r="B239" i="8"/>
  <c r="C238" i="8"/>
  <c r="S238" i="8" s="1"/>
  <c r="AH238" i="8" s="1"/>
  <c r="B238" i="8"/>
  <c r="C237" i="8"/>
  <c r="I237" i="8" s="1"/>
  <c r="X237" i="8" s="1"/>
  <c r="B237" i="8"/>
  <c r="C236" i="8"/>
  <c r="R236" i="8" s="1"/>
  <c r="AG236" i="8" s="1"/>
  <c r="B236" i="8"/>
  <c r="C235" i="8"/>
  <c r="S235" i="8" s="1"/>
  <c r="AH235" i="8" s="1"/>
  <c r="B235" i="8"/>
  <c r="C234" i="8"/>
  <c r="H234" i="8" s="1"/>
  <c r="W234" i="8" s="1"/>
  <c r="B234" i="8"/>
  <c r="C233" i="8"/>
  <c r="K233" i="8" s="1"/>
  <c r="Z233" i="8" s="1"/>
  <c r="B233" i="8"/>
  <c r="C232" i="8"/>
  <c r="G232" i="8" s="1"/>
  <c r="V232" i="8" s="1"/>
  <c r="B232" i="8"/>
  <c r="C231" i="8"/>
  <c r="S231" i="8" s="1"/>
  <c r="AH231" i="8" s="1"/>
  <c r="B231" i="8"/>
  <c r="C230" i="8"/>
  <c r="S230" i="8" s="1"/>
  <c r="AH230" i="8" s="1"/>
  <c r="B230" i="8"/>
  <c r="C229" i="8"/>
  <c r="G229" i="8" s="1"/>
  <c r="V229" i="8" s="1"/>
  <c r="B229" i="8"/>
  <c r="C228" i="8"/>
  <c r="L228" i="8" s="1"/>
  <c r="AA228" i="8" s="1"/>
  <c r="B228" i="8"/>
  <c r="C227" i="8"/>
  <c r="M227" i="8" s="1"/>
  <c r="AB227" i="8" s="1"/>
  <c r="B227" i="8"/>
  <c r="C226" i="8"/>
  <c r="Q226" i="8" s="1"/>
  <c r="AF226" i="8" s="1"/>
  <c r="B226" i="8"/>
  <c r="C225" i="8"/>
  <c r="S225" i="8" s="1"/>
  <c r="AH225" i="8" s="1"/>
  <c r="B225" i="8"/>
  <c r="C224" i="8"/>
  <c r="E224" i="8" s="1"/>
  <c r="T224" i="8" s="1"/>
  <c r="B224" i="8"/>
  <c r="C223" i="8"/>
  <c r="I223" i="8" s="1"/>
  <c r="X223" i="8" s="1"/>
  <c r="B223" i="8"/>
  <c r="C222" i="8"/>
  <c r="L222" i="8" s="1"/>
  <c r="AA222" i="8" s="1"/>
  <c r="B222" i="8"/>
  <c r="C221" i="8"/>
  <c r="P221" i="8" s="1"/>
  <c r="AE221" i="8" s="1"/>
  <c r="B221" i="8"/>
  <c r="C220" i="8"/>
  <c r="S220" i="8" s="1"/>
  <c r="AH220" i="8" s="1"/>
  <c r="B220" i="8"/>
  <c r="C219" i="8"/>
  <c r="S219" i="8" s="1"/>
  <c r="AH219" i="8" s="1"/>
  <c r="B219" i="8"/>
  <c r="C218" i="8"/>
  <c r="I218" i="8" s="1"/>
  <c r="X218" i="8" s="1"/>
  <c r="B218" i="8"/>
  <c r="C217" i="8"/>
  <c r="K217" i="8" s="1"/>
  <c r="Z217" i="8" s="1"/>
  <c r="B217" i="8"/>
  <c r="C216" i="8"/>
  <c r="B216" i="8"/>
  <c r="C215" i="8"/>
  <c r="S215" i="8" s="1"/>
  <c r="AH215" i="8" s="1"/>
  <c r="B215" i="8"/>
  <c r="C214" i="8"/>
  <c r="S214" i="8" s="1"/>
  <c r="AH214" i="8" s="1"/>
  <c r="B214" i="8"/>
  <c r="C213" i="8"/>
  <c r="G213" i="8" s="1"/>
  <c r="V213" i="8" s="1"/>
  <c r="B213" i="8"/>
  <c r="C212" i="8"/>
  <c r="K212" i="8" s="1"/>
  <c r="Z212" i="8" s="1"/>
  <c r="B212" i="8"/>
  <c r="C211" i="8"/>
  <c r="M211" i="8" s="1"/>
  <c r="AB211" i="8" s="1"/>
  <c r="B211" i="8"/>
  <c r="C210" i="8"/>
  <c r="B210" i="8"/>
  <c r="C209" i="8"/>
  <c r="S209" i="8" s="1"/>
  <c r="AH209" i="8" s="1"/>
  <c r="B209" i="8"/>
  <c r="C208" i="8"/>
  <c r="E208" i="8" s="1"/>
  <c r="T208" i="8" s="1"/>
  <c r="B208" i="8"/>
  <c r="C207" i="8"/>
  <c r="H207" i="8" s="1"/>
  <c r="W207" i="8" s="1"/>
  <c r="B207" i="8"/>
  <c r="C206" i="8"/>
  <c r="S206" i="8" s="1"/>
  <c r="AH206" i="8" s="1"/>
  <c r="B206" i="8"/>
  <c r="C205" i="8"/>
  <c r="F205" i="8" s="1"/>
  <c r="U205" i="8" s="1"/>
  <c r="B205" i="8"/>
  <c r="C204" i="8"/>
  <c r="M204" i="8" s="1"/>
  <c r="AB204" i="8" s="1"/>
  <c r="B204" i="8"/>
  <c r="C203" i="8"/>
  <c r="K203" i="8" s="1"/>
  <c r="Z203" i="8" s="1"/>
  <c r="B203" i="8"/>
  <c r="C202" i="8"/>
  <c r="N202" i="8" s="1"/>
  <c r="AC202" i="8" s="1"/>
  <c r="B202" i="8"/>
  <c r="C201" i="8"/>
  <c r="B201" i="8"/>
  <c r="C200" i="8"/>
  <c r="S200" i="8" s="1"/>
  <c r="AH200" i="8" s="1"/>
  <c r="B200" i="8"/>
  <c r="C199" i="8"/>
  <c r="F199" i="8" s="1"/>
  <c r="U199" i="8" s="1"/>
  <c r="B199" i="8"/>
  <c r="C198" i="8"/>
  <c r="J198" i="8" s="1"/>
  <c r="Y198" i="8" s="1"/>
  <c r="B198" i="8"/>
  <c r="C197" i="8"/>
  <c r="M197" i="8" s="1"/>
  <c r="AB197" i="8" s="1"/>
  <c r="B197" i="8"/>
  <c r="C196" i="8"/>
  <c r="P196" i="8" s="1"/>
  <c r="AE196" i="8" s="1"/>
  <c r="B196" i="8"/>
  <c r="C195" i="8"/>
  <c r="S195" i="8" s="1"/>
  <c r="AH195" i="8" s="1"/>
  <c r="B195" i="8"/>
  <c r="C194" i="8"/>
  <c r="E194" i="8" s="1"/>
  <c r="T194" i="8" s="1"/>
  <c r="B194" i="8"/>
  <c r="C193" i="8"/>
  <c r="B193" i="8"/>
  <c r="C192" i="8"/>
  <c r="B192" i="8"/>
  <c r="C191" i="8"/>
  <c r="B191" i="8"/>
  <c r="C190" i="8"/>
  <c r="B190" i="8"/>
  <c r="C189" i="8"/>
  <c r="B189" i="8"/>
  <c r="C188" i="8"/>
  <c r="B188" i="8"/>
  <c r="C187" i="8"/>
  <c r="B187" i="8"/>
  <c r="C186" i="8"/>
  <c r="B186" i="8"/>
  <c r="C185" i="8"/>
  <c r="B185" i="8"/>
  <c r="C184" i="8"/>
  <c r="B184" i="8"/>
  <c r="C183" i="8"/>
  <c r="B183" i="8"/>
  <c r="C182" i="8"/>
  <c r="B182" i="8"/>
  <c r="C181" i="8"/>
  <c r="B181" i="8"/>
  <c r="C180" i="8"/>
  <c r="B180" i="8"/>
  <c r="C179" i="8"/>
  <c r="B179" i="8"/>
  <c r="C178" i="8"/>
  <c r="B178" i="8"/>
  <c r="C177" i="8"/>
  <c r="B177" i="8"/>
  <c r="C176" i="8"/>
  <c r="B176" i="8"/>
  <c r="C175" i="8"/>
  <c r="B175" i="8"/>
  <c r="C174" i="8"/>
  <c r="B174" i="8"/>
  <c r="C173" i="8"/>
  <c r="B173" i="8"/>
  <c r="C172" i="8"/>
  <c r="B172" i="8"/>
  <c r="C171" i="8"/>
  <c r="B171" i="8"/>
  <c r="C170" i="8"/>
  <c r="B170" i="8"/>
  <c r="C169" i="8"/>
  <c r="B169" i="8"/>
  <c r="C168" i="8"/>
  <c r="B168" i="8"/>
  <c r="C167" i="8"/>
  <c r="B167" i="8"/>
  <c r="C166" i="8"/>
  <c r="B166" i="8"/>
  <c r="C165" i="8"/>
  <c r="B165" i="8"/>
  <c r="C164" i="8"/>
  <c r="B164" i="8"/>
  <c r="C163" i="8"/>
  <c r="B163" i="8"/>
  <c r="C162" i="8"/>
  <c r="B162" i="8"/>
  <c r="C161" i="8"/>
  <c r="B161" i="8"/>
  <c r="C160" i="8"/>
  <c r="B160" i="8"/>
  <c r="C159" i="8"/>
  <c r="B159" i="8"/>
  <c r="C158" i="8"/>
  <c r="B158" i="8"/>
  <c r="C157" i="8"/>
  <c r="B157" i="8"/>
  <c r="C156" i="8"/>
  <c r="B156" i="8"/>
  <c r="C155" i="8"/>
  <c r="B155" i="8"/>
  <c r="C154" i="8"/>
  <c r="B154" i="8"/>
  <c r="C153" i="8"/>
  <c r="B153" i="8"/>
  <c r="C152" i="8"/>
  <c r="B152" i="8"/>
  <c r="C151" i="8"/>
  <c r="B151" i="8"/>
  <c r="C150" i="8"/>
  <c r="B150" i="8"/>
  <c r="C149" i="8"/>
  <c r="B149" i="8"/>
  <c r="C148" i="8"/>
  <c r="B148" i="8"/>
  <c r="C147" i="8"/>
  <c r="B147" i="8"/>
  <c r="C146" i="8"/>
  <c r="B146" i="8"/>
  <c r="C145" i="8"/>
  <c r="B145" i="8"/>
  <c r="C144" i="8"/>
  <c r="B144" i="8"/>
  <c r="C143" i="8"/>
  <c r="B143" i="8"/>
  <c r="C142" i="8"/>
  <c r="B142" i="8"/>
  <c r="C141" i="8"/>
  <c r="B141" i="8"/>
  <c r="C140" i="8"/>
  <c r="B140" i="8"/>
  <c r="C139" i="8"/>
  <c r="B139" i="8"/>
  <c r="C138" i="8"/>
  <c r="B138" i="8"/>
  <c r="C137" i="8"/>
  <c r="B137" i="8"/>
  <c r="C136" i="8"/>
  <c r="B136" i="8"/>
  <c r="C135" i="8"/>
  <c r="B135" i="8"/>
  <c r="C134" i="8"/>
  <c r="B134" i="8"/>
  <c r="C133" i="8"/>
  <c r="B133" i="8"/>
  <c r="C132" i="8"/>
  <c r="B132" i="8"/>
  <c r="C131" i="8"/>
  <c r="B131" i="8"/>
  <c r="C130" i="8"/>
  <c r="B130" i="8"/>
  <c r="C129" i="8"/>
  <c r="B129" i="8"/>
  <c r="C128" i="8"/>
  <c r="B128" i="8"/>
  <c r="C127" i="8"/>
  <c r="B127" i="8"/>
  <c r="C126" i="8"/>
  <c r="B126" i="8"/>
  <c r="C125" i="8"/>
  <c r="B125" i="8"/>
  <c r="C124" i="8"/>
  <c r="B124" i="8"/>
  <c r="C123" i="8"/>
  <c r="B123" i="8"/>
  <c r="C122" i="8"/>
  <c r="B122" i="8"/>
  <c r="C121" i="8"/>
  <c r="B121" i="8"/>
  <c r="C120" i="8"/>
  <c r="B120" i="8"/>
  <c r="C119" i="8"/>
  <c r="B119" i="8"/>
  <c r="C118" i="8"/>
  <c r="B118" i="8"/>
  <c r="C117" i="8"/>
  <c r="B117" i="8"/>
  <c r="C116" i="8"/>
  <c r="B116" i="8"/>
  <c r="C115" i="8"/>
  <c r="B115" i="8"/>
  <c r="C114" i="8"/>
  <c r="B114" i="8"/>
  <c r="C113" i="8"/>
  <c r="B113" i="8"/>
  <c r="C112" i="8"/>
  <c r="B112" i="8"/>
  <c r="C111" i="8"/>
  <c r="B111" i="8"/>
  <c r="C110" i="8"/>
  <c r="B110" i="8"/>
  <c r="C109" i="8"/>
  <c r="B109" i="8"/>
  <c r="C108" i="8"/>
  <c r="B108" i="8"/>
  <c r="C107" i="8"/>
  <c r="B107" i="8"/>
  <c r="C106" i="8"/>
  <c r="B106" i="8"/>
  <c r="C105" i="8"/>
  <c r="B105" i="8"/>
  <c r="C104" i="8"/>
  <c r="B104" i="8"/>
  <c r="C103" i="8"/>
  <c r="B103" i="8"/>
  <c r="C102" i="8"/>
  <c r="B102" i="8"/>
  <c r="C101" i="8"/>
  <c r="B101" i="8"/>
  <c r="C100" i="8"/>
  <c r="B100" i="8"/>
  <c r="C99" i="8"/>
  <c r="B99" i="8"/>
  <c r="C98" i="8"/>
  <c r="B98" i="8"/>
  <c r="C97" i="8"/>
  <c r="B97" i="8"/>
  <c r="C96" i="8"/>
  <c r="B96" i="8"/>
  <c r="C95" i="8"/>
  <c r="B95" i="8"/>
  <c r="C94" i="8"/>
  <c r="B94" i="8"/>
  <c r="C93" i="8"/>
  <c r="B93" i="8"/>
  <c r="C92" i="8"/>
  <c r="B92" i="8"/>
  <c r="C91" i="8"/>
  <c r="B91" i="8"/>
  <c r="C90" i="8"/>
  <c r="B90" i="8"/>
  <c r="C89" i="8"/>
  <c r="B89" i="8"/>
  <c r="C88" i="8"/>
  <c r="B88" i="8"/>
  <c r="C87" i="8"/>
  <c r="B87" i="8"/>
  <c r="C86" i="8"/>
  <c r="B86" i="8"/>
  <c r="C85" i="8"/>
  <c r="B85" i="8"/>
  <c r="C84" i="8"/>
  <c r="B84" i="8"/>
  <c r="C83" i="8"/>
  <c r="B83" i="8"/>
  <c r="C82" i="8"/>
  <c r="B82" i="8"/>
  <c r="C81" i="8"/>
  <c r="B81" i="8"/>
  <c r="C80" i="8"/>
  <c r="B80" i="8"/>
  <c r="C79" i="8"/>
  <c r="B79" i="8"/>
  <c r="C78" i="8"/>
  <c r="B78" i="8"/>
  <c r="C77" i="8"/>
  <c r="B77" i="8"/>
  <c r="C76" i="8"/>
  <c r="B76" i="8"/>
  <c r="C75" i="8"/>
  <c r="B75" i="8"/>
  <c r="C74" i="8"/>
  <c r="B74" i="8"/>
  <c r="C73" i="8"/>
  <c r="B73" i="8"/>
  <c r="C72" i="8"/>
  <c r="B72" i="8"/>
  <c r="C71" i="8"/>
  <c r="B71" i="8"/>
  <c r="C70" i="8"/>
  <c r="B70" i="8"/>
  <c r="C69" i="8"/>
  <c r="B69" i="8"/>
  <c r="C68" i="8"/>
  <c r="B68" i="8"/>
  <c r="C67" i="8"/>
  <c r="B67" i="8"/>
  <c r="C66" i="8"/>
  <c r="B66" i="8"/>
  <c r="C65" i="8"/>
  <c r="B65" i="8"/>
  <c r="C64" i="8"/>
  <c r="B64" i="8"/>
  <c r="C63" i="8"/>
  <c r="B63" i="8"/>
  <c r="C62" i="8"/>
  <c r="B62" i="8"/>
  <c r="C61" i="8"/>
  <c r="B61" i="8"/>
  <c r="C60" i="8"/>
  <c r="B60" i="8"/>
  <c r="C59" i="8"/>
  <c r="B59" i="8"/>
  <c r="C58" i="8"/>
  <c r="B58" i="8"/>
  <c r="C57" i="8"/>
  <c r="B57" i="8"/>
  <c r="C56" i="8"/>
  <c r="B56" i="8"/>
  <c r="C55" i="8"/>
  <c r="B55" i="8"/>
  <c r="C54" i="8"/>
  <c r="B54" i="8"/>
  <c r="C53" i="8"/>
  <c r="B53" i="8"/>
  <c r="C52" i="8"/>
  <c r="B52" i="8"/>
  <c r="C51" i="8"/>
  <c r="B51" i="8"/>
  <c r="C50" i="8"/>
  <c r="B50" i="8"/>
  <c r="C49" i="8"/>
  <c r="B49" i="8"/>
  <c r="C48" i="8"/>
  <c r="B48" i="8"/>
  <c r="C47" i="8"/>
  <c r="B47" i="8"/>
  <c r="C46" i="8"/>
  <c r="B46" i="8"/>
  <c r="C45" i="8"/>
  <c r="B45" i="8"/>
  <c r="C44" i="8"/>
  <c r="B44" i="8"/>
  <c r="C43" i="8"/>
  <c r="B43" i="8"/>
  <c r="C42" i="8"/>
  <c r="B42" i="8"/>
  <c r="C41" i="8"/>
  <c r="B41" i="8"/>
  <c r="C40" i="8"/>
  <c r="B40" i="8"/>
  <c r="C39" i="8"/>
  <c r="B39" i="8"/>
  <c r="C38" i="8"/>
  <c r="B38" i="8"/>
  <c r="C37" i="8"/>
  <c r="B37" i="8"/>
  <c r="C36" i="8"/>
  <c r="B36" i="8"/>
  <c r="C35" i="8"/>
  <c r="B35" i="8"/>
  <c r="C34" i="8"/>
  <c r="B34" i="8"/>
  <c r="C33" i="8"/>
  <c r="B33" i="8"/>
  <c r="C32" i="8"/>
  <c r="B32" i="8"/>
  <c r="C31" i="8"/>
  <c r="B31" i="8"/>
  <c r="C30" i="8"/>
  <c r="B30" i="8"/>
  <c r="C29" i="8"/>
  <c r="B29" i="8"/>
  <c r="C28" i="8"/>
  <c r="B28" i="8"/>
  <c r="C27" i="8"/>
  <c r="B27" i="8"/>
  <c r="C26" i="8"/>
  <c r="B26" i="8"/>
  <c r="C25" i="8"/>
  <c r="B25" i="8"/>
  <c r="C24" i="8"/>
  <c r="B24" i="8"/>
  <c r="C23" i="8"/>
  <c r="B23" i="8"/>
  <c r="C22" i="8"/>
  <c r="B22" i="8"/>
  <c r="C21" i="8"/>
  <c r="B21" i="8"/>
  <c r="C20" i="8"/>
  <c r="B20" i="8"/>
  <c r="C19" i="8"/>
  <c r="B19" i="8"/>
  <c r="C18" i="8"/>
  <c r="B18" i="8"/>
  <c r="C17" i="8"/>
  <c r="B17" i="8"/>
  <c r="C16" i="8"/>
  <c r="B16" i="8"/>
  <c r="C15" i="8"/>
  <c r="B15" i="8"/>
  <c r="C14" i="8"/>
  <c r="B14" i="8"/>
  <c r="C13" i="8"/>
  <c r="B13" i="8"/>
  <c r="C12" i="8"/>
  <c r="B12" i="8"/>
  <c r="C11" i="8"/>
  <c r="B11" i="8"/>
  <c r="C10" i="8"/>
  <c r="B10" i="8"/>
  <c r="C9" i="8"/>
  <c r="B9" i="8"/>
  <c r="C8" i="8"/>
  <c r="B8" i="8"/>
  <c r="AI6" i="8"/>
  <c r="C4" i="8"/>
  <c r="C3" i="8"/>
  <c r="BM2" i="8"/>
  <c r="BL2" i="8"/>
  <c r="BK2" i="8"/>
  <c r="BJ2" i="8"/>
  <c r="BI2" i="8"/>
  <c r="BH2" i="8"/>
  <c r="BG2" i="8"/>
  <c r="BF2" i="8"/>
  <c r="BE2" i="8"/>
  <c r="C2" i="8"/>
  <c r="BM1" i="8"/>
  <c r="BL1" i="8"/>
  <c r="BK1" i="8"/>
  <c r="BJ1" i="8"/>
  <c r="BI1" i="8"/>
  <c r="BH1" i="8"/>
  <c r="BG1" i="8"/>
  <c r="BF1" i="8"/>
  <c r="BE1" i="8"/>
  <c r="AU1" i="8"/>
  <c r="C1" i="8"/>
  <c r="AM250" i="7"/>
  <c r="AK250" i="7"/>
  <c r="AI250" i="7"/>
  <c r="AG250" i="7"/>
  <c r="AE250" i="7"/>
  <c r="AC250" i="7"/>
  <c r="AA250" i="7"/>
  <c r="Y250" i="7"/>
  <c r="W250" i="7"/>
  <c r="U250" i="7"/>
  <c r="K250" i="7"/>
  <c r="J250" i="7"/>
  <c r="D250" i="8" s="1"/>
  <c r="I250" i="7"/>
  <c r="H250" i="7"/>
  <c r="G250" i="7"/>
  <c r="F250" i="7"/>
  <c r="E250" i="7"/>
  <c r="AM249" i="7"/>
  <c r="AK249" i="7"/>
  <c r="AI249" i="7"/>
  <c r="AG249" i="7"/>
  <c r="AE249" i="7"/>
  <c r="AC249" i="7"/>
  <c r="AA249" i="7"/>
  <c r="Y249" i="7"/>
  <c r="W249" i="7"/>
  <c r="U249" i="7"/>
  <c r="K249" i="7"/>
  <c r="J249" i="7"/>
  <c r="D249" i="8" s="1"/>
  <c r="I249" i="7"/>
  <c r="H249" i="7"/>
  <c r="G249" i="7"/>
  <c r="F249" i="7"/>
  <c r="E249" i="7"/>
  <c r="AM248" i="7"/>
  <c r="AK248" i="7"/>
  <c r="AI248" i="7"/>
  <c r="AG248" i="7"/>
  <c r="AE248" i="7"/>
  <c r="AC248" i="7"/>
  <c r="AA248" i="7"/>
  <c r="Y248" i="7"/>
  <c r="W248" i="7"/>
  <c r="U248" i="7"/>
  <c r="K248" i="7"/>
  <c r="J248" i="7"/>
  <c r="D248" i="8" s="1"/>
  <c r="I248" i="7"/>
  <c r="H248" i="7"/>
  <c r="G248" i="7"/>
  <c r="F248" i="7"/>
  <c r="E248" i="7"/>
  <c r="AM247" i="7"/>
  <c r="AK247" i="7"/>
  <c r="AI247" i="7"/>
  <c r="AG247" i="7"/>
  <c r="AE247" i="7"/>
  <c r="AC247" i="7"/>
  <c r="AA247" i="7"/>
  <c r="Y247" i="7"/>
  <c r="W247" i="7"/>
  <c r="U247" i="7"/>
  <c r="K247" i="7"/>
  <c r="J247" i="7"/>
  <c r="D247" i="8" s="1"/>
  <c r="I247" i="7"/>
  <c r="H247" i="7"/>
  <c r="G247" i="7"/>
  <c r="F247" i="7"/>
  <c r="E247" i="7"/>
  <c r="AM246" i="7"/>
  <c r="AK246" i="7"/>
  <c r="AI246" i="7"/>
  <c r="AG246" i="7"/>
  <c r="AE246" i="7"/>
  <c r="AC246" i="7"/>
  <c r="AA246" i="7"/>
  <c r="Y246" i="7"/>
  <c r="W246" i="7"/>
  <c r="U246" i="7"/>
  <c r="K246" i="7"/>
  <c r="J246" i="7"/>
  <c r="D246" i="8" s="1"/>
  <c r="I246" i="7"/>
  <c r="H246" i="7"/>
  <c r="G246" i="7"/>
  <c r="F246" i="7"/>
  <c r="E246" i="7"/>
  <c r="AM245" i="7"/>
  <c r="AK245" i="7"/>
  <c r="AI245" i="7"/>
  <c r="AG245" i="7"/>
  <c r="AE245" i="7"/>
  <c r="AC245" i="7"/>
  <c r="AA245" i="7"/>
  <c r="Y245" i="7"/>
  <c r="W245" i="7"/>
  <c r="U245" i="7"/>
  <c r="K245" i="7"/>
  <c r="J245" i="7"/>
  <c r="D245" i="8" s="1"/>
  <c r="I245" i="7"/>
  <c r="H245" i="7"/>
  <c r="G245" i="7"/>
  <c r="F245" i="7"/>
  <c r="E245" i="7"/>
  <c r="AM244" i="7"/>
  <c r="AK244" i="7"/>
  <c r="AI244" i="7"/>
  <c r="AG244" i="7"/>
  <c r="AE244" i="7"/>
  <c r="AC244" i="7"/>
  <c r="AA244" i="7"/>
  <c r="Y244" i="7"/>
  <c r="W244" i="7"/>
  <c r="U244" i="7"/>
  <c r="K244" i="7"/>
  <c r="J244" i="7"/>
  <c r="D244" i="8" s="1"/>
  <c r="I244" i="7"/>
  <c r="H244" i="7"/>
  <c r="G244" i="7"/>
  <c r="F244" i="7"/>
  <c r="E244" i="7"/>
  <c r="AM243" i="7"/>
  <c r="AK243" i="7"/>
  <c r="AI243" i="7"/>
  <c r="AG243" i="7"/>
  <c r="AE243" i="7"/>
  <c r="AC243" i="7"/>
  <c r="AA243" i="7"/>
  <c r="Y243" i="7"/>
  <c r="W243" i="7"/>
  <c r="U243" i="7"/>
  <c r="K243" i="7"/>
  <c r="J243" i="7"/>
  <c r="D243" i="8" s="1"/>
  <c r="I243" i="7"/>
  <c r="H243" i="7"/>
  <c r="G243" i="7"/>
  <c r="F243" i="7"/>
  <c r="E243" i="7"/>
  <c r="AM242" i="7"/>
  <c r="AK242" i="7"/>
  <c r="AI242" i="7"/>
  <c r="AG242" i="7"/>
  <c r="AE242" i="7"/>
  <c r="AC242" i="7"/>
  <c r="AA242" i="7"/>
  <c r="Y242" i="7"/>
  <c r="W242" i="7"/>
  <c r="U242" i="7"/>
  <c r="K242" i="7"/>
  <c r="J242" i="7"/>
  <c r="D242" i="8" s="1"/>
  <c r="I242" i="7"/>
  <c r="H242" i="7"/>
  <c r="G242" i="7"/>
  <c r="F242" i="7"/>
  <c r="E242" i="7"/>
  <c r="AM241" i="7"/>
  <c r="AK241" i="7"/>
  <c r="AI241" i="7"/>
  <c r="AG241" i="7"/>
  <c r="AE241" i="7"/>
  <c r="AC241" i="7"/>
  <c r="AA241" i="7"/>
  <c r="Y241" i="7"/>
  <c r="W241" i="7"/>
  <c r="U241" i="7"/>
  <c r="K241" i="7"/>
  <c r="J241" i="7"/>
  <c r="D241" i="8" s="1"/>
  <c r="I241" i="7"/>
  <c r="H241" i="7"/>
  <c r="G241" i="7"/>
  <c r="F241" i="7"/>
  <c r="E241" i="7"/>
  <c r="AM240" i="7"/>
  <c r="AK240" i="7"/>
  <c r="AI240" i="7"/>
  <c r="AG240" i="7"/>
  <c r="AE240" i="7"/>
  <c r="AC240" i="7"/>
  <c r="AA240" i="7"/>
  <c r="Y240" i="7"/>
  <c r="W240" i="7"/>
  <c r="U240" i="7"/>
  <c r="K240" i="7"/>
  <c r="J240" i="7"/>
  <c r="D240" i="8" s="1"/>
  <c r="I240" i="7"/>
  <c r="H240" i="7"/>
  <c r="G240" i="7"/>
  <c r="F240" i="7"/>
  <c r="E240" i="7"/>
  <c r="AM239" i="7"/>
  <c r="AK239" i="7"/>
  <c r="AI239" i="7"/>
  <c r="AG239" i="7"/>
  <c r="AE239" i="7"/>
  <c r="AC239" i="7"/>
  <c r="AA239" i="7"/>
  <c r="Y239" i="7"/>
  <c r="W239" i="7"/>
  <c r="U239" i="7"/>
  <c r="K239" i="7"/>
  <c r="J239" i="7"/>
  <c r="D239" i="8" s="1"/>
  <c r="I239" i="7"/>
  <c r="H239" i="7"/>
  <c r="G239" i="7"/>
  <c r="F239" i="7"/>
  <c r="E239" i="7"/>
  <c r="AM238" i="7"/>
  <c r="AK238" i="7"/>
  <c r="AI238" i="7"/>
  <c r="AG238" i="7"/>
  <c r="AE238" i="7"/>
  <c r="AC238" i="7"/>
  <c r="AA238" i="7"/>
  <c r="Y238" i="7"/>
  <c r="W238" i="7"/>
  <c r="U238" i="7"/>
  <c r="K238" i="7"/>
  <c r="J238" i="7"/>
  <c r="D238" i="8" s="1"/>
  <c r="I238" i="7"/>
  <c r="H238" i="7"/>
  <c r="G238" i="7"/>
  <c r="F238" i="7"/>
  <c r="E238" i="7"/>
  <c r="AM237" i="7"/>
  <c r="AK237" i="7"/>
  <c r="AI237" i="7"/>
  <c r="AG237" i="7"/>
  <c r="AE237" i="7"/>
  <c r="AC237" i="7"/>
  <c r="AA237" i="7"/>
  <c r="Y237" i="7"/>
  <c r="W237" i="7"/>
  <c r="U237" i="7"/>
  <c r="K237" i="7"/>
  <c r="J237" i="7"/>
  <c r="D237" i="8" s="1"/>
  <c r="I237" i="7"/>
  <c r="H237" i="7"/>
  <c r="G237" i="7"/>
  <c r="F237" i="7"/>
  <c r="E237" i="7"/>
  <c r="AM236" i="7"/>
  <c r="AK236" i="7"/>
  <c r="AI236" i="7"/>
  <c r="AG236" i="7"/>
  <c r="AE236" i="7"/>
  <c r="AC236" i="7"/>
  <c r="AA236" i="7"/>
  <c r="Y236" i="7"/>
  <c r="W236" i="7"/>
  <c r="U236" i="7"/>
  <c r="K236" i="7"/>
  <c r="J236" i="7"/>
  <c r="D236" i="8" s="1"/>
  <c r="I236" i="7"/>
  <c r="H236" i="7"/>
  <c r="G236" i="7"/>
  <c r="F236" i="7"/>
  <c r="E236" i="7"/>
  <c r="AM235" i="7"/>
  <c r="AK235" i="7"/>
  <c r="AI235" i="7"/>
  <c r="AG235" i="7"/>
  <c r="AE235" i="7"/>
  <c r="AC235" i="7"/>
  <c r="AA235" i="7"/>
  <c r="Y235" i="7"/>
  <c r="W235" i="7"/>
  <c r="U235" i="7"/>
  <c r="K235" i="7"/>
  <c r="J235" i="7"/>
  <c r="D235" i="8" s="1"/>
  <c r="I235" i="7"/>
  <c r="H235" i="7"/>
  <c r="G235" i="7"/>
  <c r="F235" i="7"/>
  <c r="E235" i="7"/>
  <c r="AM234" i="7"/>
  <c r="AK234" i="7"/>
  <c r="AI234" i="7"/>
  <c r="AG234" i="7"/>
  <c r="AE234" i="7"/>
  <c r="AC234" i="7"/>
  <c r="AA234" i="7"/>
  <c r="Y234" i="7"/>
  <c r="W234" i="7"/>
  <c r="U234" i="7"/>
  <c r="K234" i="7"/>
  <c r="J234" i="7"/>
  <c r="D234" i="8" s="1"/>
  <c r="I234" i="7"/>
  <c r="H234" i="7"/>
  <c r="G234" i="7"/>
  <c r="F234" i="7"/>
  <c r="E234" i="7"/>
  <c r="AM233" i="7"/>
  <c r="AK233" i="7"/>
  <c r="AI233" i="7"/>
  <c r="AG233" i="7"/>
  <c r="AE233" i="7"/>
  <c r="AC233" i="7"/>
  <c r="AA233" i="7"/>
  <c r="Y233" i="7"/>
  <c r="W233" i="7"/>
  <c r="U233" i="7"/>
  <c r="K233" i="7"/>
  <c r="J233" i="7"/>
  <c r="D233" i="8" s="1"/>
  <c r="I233" i="7"/>
  <c r="H233" i="7"/>
  <c r="G233" i="7"/>
  <c r="F233" i="7"/>
  <c r="E233" i="7"/>
  <c r="AM232" i="7"/>
  <c r="AK232" i="7"/>
  <c r="AI232" i="7"/>
  <c r="AG232" i="7"/>
  <c r="AE232" i="7"/>
  <c r="AC232" i="7"/>
  <c r="AA232" i="7"/>
  <c r="Y232" i="7"/>
  <c r="W232" i="7"/>
  <c r="U232" i="7"/>
  <c r="K232" i="7"/>
  <c r="J232" i="7"/>
  <c r="D232" i="8" s="1"/>
  <c r="I232" i="7"/>
  <c r="H232" i="7"/>
  <c r="G232" i="7"/>
  <c r="F232" i="7"/>
  <c r="E232" i="7"/>
  <c r="AM231" i="7"/>
  <c r="AK231" i="7"/>
  <c r="AI231" i="7"/>
  <c r="AG231" i="7"/>
  <c r="AE231" i="7"/>
  <c r="AC231" i="7"/>
  <c r="AA231" i="7"/>
  <c r="Y231" i="7"/>
  <c r="W231" i="7"/>
  <c r="U231" i="7"/>
  <c r="K231" i="7"/>
  <c r="J231" i="7"/>
  <c r="D231" i="8" s="1"/>
  <c r="I231" i="7"/>
  <c r="H231" i="7"/>
  <c r="G231" i="7"/>
  <c r="F231" i="7"/>
  <c r="E231" i="7"/>
  <c r="AM230" i="7"/>
  <c r="AK230" i="7"/>
  <c r="AI230" i="7"/>
  <c r="AG230" i="7"/>
  <c r="AE230" i="7"/>
  <c r="AC230" i="7"/>
  <c r="AA230" i="7"/>
  <c r="Y230" i="7"/>
  <c r="W230" i="7"/>
  <c r="U230" i="7"/>
  <c r="K230" i="7"/>
  <c r="J230" i="7"/>
  <c r="D230" i="8" s="1"/>
  <c r="I230" i="7"/>
  <c r="H230" i="7"/>
  <c r="G230" i="7"/>
  <c r="F230" i="7"/>
  <c r="E230" i="7"/>
  <c r="AM229" i="7"/>
  <c r="AK229" i="7"/>
  <c r="AI229" i="7"/>
  <c r="AG229" i="7"/>
  <c r="AE229" i="7"/>
  <c r="AC229" i="7"/>
  <c r="AA229" i="7"/>
  <c r="Y229" i="7"/>
  <c r="W229" i="7"/>
  <c r="U229" i="7"/>
  <c r="K229" i="7"/>
  <c r="J229" i="7"/>
  <c r="D229" i="8" s="1"/>
  <c r="I229" i="7"/>
  <c r="H229" i="7"/>
  <c r="G229" i="7"/>
  <c r="F229" i="7"/>
  <c r="E229" i="7"/>
  <c r="AM228" i="7"/>
  <c r="AK228" i="7"/>
  <c r="AI228" i="7"/>
  <c r="AG228" i="7"/>
  <c r="AE228" i="7"/>
  <c r="AC228" i="7"/>
  <c r="AA228" i="7"/>
  <c r="Y228" i="7"/>
  <c r="W228" i="7"/>
  <c r="U228" i="7"/>
  <c r="K228" i="7"/>
  <c r="J228" i="7"/>
  <c r="D228" i="8" s="1"/>
  <c r="I228" i="7"/>
  <c r="H228" i="7"/>
  <c r="G228" i="7"/>
  <c r="F228" i="7"/>
  <c r="E228" i="7"/>
  <c r="AM227" i="7"/>
  <c r="AK227" i="7"/>
  <c r="AI227" i="7"/>
  <c r="AG227" i="7"/>
  <c r="AE227" i="7"/>
  <c r="AC227" i="7"/>
  <c r="AA227" i="7"/>
  <c r="Y227" i="7"/>
  <c r="W227" i="7"/>
  <c r="U227" i="7"/>
  <c r="K227" i="7"/>
  <c r="J227" i="7"/>
  <c r="D227" i="8" s="1"/>
  <c r="I227" i="7"/>
  <c r="H227" i="7"/>
  <c r="G227" i="7"/>
  <c r="F227" i="7"/>
  <c r="E227" i="7"/>
  <c r="AM226" i="7"/>
  <c r="AK226" i="7"/>
  <c r="AI226" i="7"/>
  <c r="AG226" i="7"/>
  <c r="AE226" i="7"/>
  <c r="AC226" i="7"/>
  <c r="AA226" i="7"/>
  <c r="Y226" i="7"/>
  <c r="W226" i="7"/>
  <c r="U226" i="7"/>
  <c r="K226" i="7"/>
  <c r="J226" i="7"/>
  <c r="D226" i="8" s="1"/>
  <c r="I226" i="7"/>
  <c r="H226" i="7"/>
  <c r="G226" i="7"/>
  <c r="F226" i="7"/>
  <c r="E226" i="7"/>
  <c r="AM225" i="7"/>
  <c r="AK225" i="7"/>
  <c r="AI225" i="7"/>
  <c r="AG225" i="7"/>
  <c r="AE225" i="7"/>
  <c r="AC225" i="7"/>
  <c r="AA225" i="7"/>
  <c r="Y225" i="7"/>
  <c r="W225" i="7"/>
  <c r="U225" i="7"/>
  <c r="K225" i="7"/>
  <c r="J225" i="7"/>
  <c r="D225" i="8" s="1"/>
  <c r="I225" i="7"/>
  <c r="H225" i="7"/>
  <c r="G225" i="7"/>
  <c r="F225" i="7"/>
  <c r="E225" i="7"/>
  <c r="AM224" i="7"/>
  <c r="AK224" i="7"/>
  <c r="AI224" i="7"/>
  <c r="AG224" i="7"/>
  <c r="AE224" i="7"/>
  <c r="AC224" i="7"/>
  <c r="AA224" i="7"/>
  <c r="Y224" i="7"/>
  <c r="W224" i="7"/>
  <c r="U224" i="7"/>
  <c r="K224" i="7"/>
  <c r="J224" i="7"/>
  <c r="D224" i="8" s="1"/>
  <c r="I224" i="7"/>
  <c r="H224" i="7"/>
  <c r="G224" i="7"/>
  <c r="F224" i="7"/>
  <c r="E224" i="7"/>
  <c r="AM223" i="7"/>
  <c r="AK223" i="7"/>
  <c r="AI223" i="7"/>
  <c r="AG223" i="7"/>
  <c r="AE223" i="7"/>
  <c r="AC223" i="7"/>
  <c r="AA223" i="7"/>
  <c r="Y223" i="7"/>
  <c r="W223" i="7"/>
  <c r="U223" i="7"/>
  <c r="K223" i="7"/>
  <c r="J223" i="7"/>
  <c r="D223" i="8" s="1"/>
  <c r="I223" i="7"/>
  <c r="H223" i="7"/>
  <c r="G223" i="7"/>
  <c r="F223" i="7"/>
  <c r="E223" i="7"/>
  <c r="AM222" i="7"/>
  <c r="AK222" i="7"/>
  <c r="AI222" i="7"/>
  <c r="AG222" i="7"/>
  <c r="AE222" i="7"/>
  <c r="AC222" i="7"/>
  <c r="AA222" i="7"/>
  <c r="Y222" i="7"/>
  <c r="W222" i="7"/>
  <c r="U222" i="7"/>
  <c r="K222" i="7"/>
  <c r="J222" i="7"/>
  <c r="D222" i="8" s="1"/>
  <c r="I222" i="7"/>
  <c r="H222" i="7"/>
  <c r="G222" i="7"/>
  <c r="F222" i="7"/>
  <c r="E222" i="7"/>
  <c r="AM221" i="7"/>
  <c r="AK221" i="7"/>
  <c r="AI221" i="7"/>
  <c r="AG221" i="7"/>
  <c r="AE221" i="7"/>
  <c r="AC221" i="7"/>
  <c r="AA221" i="7"/>
  <c r="Y221" i="7"/>
  <c r="W221" i="7"/>
  <c r="U221" i="7"/>
  <c r="K221" i="7"/>
  <c r="J221" i="7"/>
  <c r="D221" i="8" s="1"/>
  <c r="I221" i="7"/>
  <c r="H221" i="7"/>
  <c r="G221" i="7"/>
  <c r="F221" i="7"/>
  <c r="E221" i="7"/>
  <c r="AM220" i="7"/>
  <c r="AK220" i="7"/>
  <c r="AI220" i="7"/>
  <c r="AG220" i="7"/>
  <c r="AE220" i="7"/>
  <c r="AC220" i="7"/>
  <c r="AA220" i="7"/>
  <c r="Y220" i="7"/>
  <c r="W220" i="7"/>
  <c r="U220" i="7"/>
  <c r="K220" i="7"/>
  <c r="J220" i="7"/>
  <c r="D220" i="8" s="1"/>
  <c r="I220" i="7"/>
  <c r="H220" i="7"/>
  <c r="G220" i="7"/>
  <c r="F220" i="7"/>
  <c r="E220" i="7"/>
  <c r="AM219" i="7"/>
  <c r="AK219" i="7"/>
  <c r="AI219" i="7"/>
  <c r="AG219" i="7"/>
  <c r="AE219" i="7"/>
  <c r="AC219" i="7"/>
  <c r="AA219" i="7"/>
  <c r="Y219" i="7"/>
  <c r="W219" i="7"/>
  <c r="U219" i="7"/>
  <c r="K219" i="7"/>
  <c r="J219" i="7"/>
  <c r="D219" i="8" s="1"/>
  <c r="I219" i="7"/>
  <c r="H219" i="7"/>
  <c r="G219" i="7"/>
  <c r="F219" i="7"/>
  <c r="E219" i="7"/>
  <c r="AM218" i="7"/>
  <c r="AK218" i="7"/>
  <c r="AI218" i="7"/>
  <c r="AG218" i="7"/>
  <c r="AE218" i="7"/>
  <c r="AC218" i="7"/>
  <c r="AA218" i="7"/>
  <c r="Y218" i="7"/>
  <c r="W218" i="7"/>
  <c r="U218" i="7"/>
  <c r="K218" i="7"/>
  <c r="J218" i="7"/>
  <c r="D218" i="8" s="1"/>
  <c r="I218" i="7"/>
  <c r="H218" i="7"/>
  <c r="G218" i="7"/>
  <c r="F218" i="7"/>
  <c r="E218" i="7"/>
  <c r="AM217" i="7"/>
  <c r="AK217" i="7"/>
  <c r="AI217" i="7"/>
  <c r="AG217" i="7"/>
  <c r="AE217" i="7"/>
  <c r="AC217" i="7"/>
  <c r="AA217" i="7"/>
  <c r="Y217" i="7"/>
  <c r="W217" i="7"/>
  <c r="U217" i="7"/>
  <c r="K217" i="7"/>
  <c r="J217" i="7"/>
  <c r="D217" i="8" s="1"/>
  <c r="I217" i="7"/>
  <c r="H217" i="7"/>
  <c r="G217" i="7"/>
  <c r="F217" i="7"/>
  <c r="E217" i="7"/>
  <c r="AM216" i="7"/>
  <c r="AK216" i="7"/>
  <c r="AI216" i="7"/>
  <c r="AG216" i="7"/>
  <c r="AE216" i="7"/>
  <c r="AC216" i="7"/>
  <c r="AA216" i="7"/>
  <c r="Y216" i="7"/>
  <c r="W216" i="7"/>
  <c r="U216" i="7"/>
  <c r="K216" i="7"/>
  <c r="J216" i="7"/>
  <c r="D216" i="8" s="1"/>
  <c r="I216" i="7"/>
  <c r="H216" i="7"/>
  <c r="G216" i="7"/>
  <c r="F216" i="7"/>
  <c r="E216" i="7"/>
  <c r="AM215" i="7"/>
  <c r="AK215" i="7"/>
  <c r="AI215" i="7"/>
  <c r="AG215" i="7"/>
  <c r="AE215" i="7"/>
  <c r="AC215" i="7"/>
  <c r="AA215" i="7"/>
  <c r="Y215" i="7"/>
  <c r="W215" i="7"/>
  <c r="U215" i="7"/>
  <c r="K215" i="7"/>
  <c r="J215" i="7"/>
  <c r="D215" i="8" s="1"/>
  <c r="I215" i="7"/>
  <c r="H215" i="7"/>
  <c r="G215" i="7"/>
  <c r="F215" i="7"/>
  <c r="E215" i="7"/>
  <c r="AM214" i="7"/>
  <c r="AK214" i="7"/>
  <c r="AI214" i="7"/>
  <c r="AG214" i="7"/>
  <c r="AE214" i="7"/>
  <c r="AC214" i="7"/>
  <c r="AA214" i="7"/>
  <c r="Y214" i="7"/>
  <c r="W214" i="7"/>
  <c r="U214" i="7"/>
  <c r="K214" i="7"/>
  <c r="J214" i="7"/>
  <c r="D214" i="8" s="1"/>
  <c r="I214" i="7"/>
  <c r="H214" i="7"/>
  <c r="G214" i="7"/>
  <c r="F214" i="7"/>
  <c r="E214" i="7"/>
  <c r="AM213" i="7"/>
  <c r="AK213" i="7"/>
  <c r="AI213" i="7"/>
  <c r="AG213" i="7"/>
  <c r="AE213" i="7"/>
  <c r="AC213" i="7"/>
  <c r="AA213" i="7"/>
  <c r="Y213" i="7"/>
  <c r="W213" i="7"/>
  <c r="U213" i="7"/>
  <c r="K213" i="7"/>
  <c r="J213" i="7"/>
  <c r="D213" i="8" s="1"/>
  <c r="I213" i="7"/>
  <c r="H213" i="7"/>
  <c r="G213" i="7"/>
  <c r="F213" i="7"/>
  <c r="E213" i="7"/>
  <c r="AM212" i="7"/>
  <c r="AK212" i="7"/>
  <c r="AI212" i="7"/>
  <c r="AG212" i="7"/>
  <c r="AE212" i="7"/>
  <c r="AC212" i="7"/>
  <c r="AA212" i="7"/>
  <c r="Y212" i="7"/>
  <c r="W212" i="7"/>
  <c r="U212" i="7"/>
  <c r="K212" i="7"/>
  <c r="J212" i="7"/>
  <c r="D212" i="8" s="1"/>
  <c r="I212" i="7"/>
  <c r="H212" i="7"/>
  <c r="G212" i="7"/>
  <c r="F212" i="7"/>
  <c r="E212" i="7"/>
  <c r="AM211" i="7"/>
  <c r="AK211" i="7"/>
  <c r="AI211" i="7"/>
  <c r="AG211" i="7"/>
  <c r="AE211" i="7"/>
  <c r="AC211" i="7"/>
  <c r="AA211" i="7"/>
  <c r="Y211" i="7"/>
  <c r="W211" i="7"/>
  <c r="U211" i="7"/>
  <c r="K211" i="7"/>
  <c r="J211" i="7"/>
  <c r="D211" i="8" s="1"/>
  <c r="I211" i="7"/>
  <c r="H211" i="7"/>
  <c r="G211" i="7"/>
  <c r="F211" i="7"/>
  <c r="E211" i="7"/>
  <c r="AM210" i="7"/>
  <c r="AK210" i="7"/>
  <c r="AI210" i="7"/>
  <c r="AG210" i="7"/>
  <c r="AE210" i="7"/>
  <c r="AC210" i="7"/>
  <c r="AA210" i="7"/>
  <c r="Y210" i="7"/>
  <c r="W210" i="7"/>
  <c r="U210" i="7"/>
  <c r="K210" i="7"/>
  <c r="J210" i="7"/>
  <c r="D210" i="8" s="1"/>
  <c r="I210" i="7"/>
  <c r="H210" i="7"/>
  <c r="G210" i="7"/>
  <c r="F210" i="7"/>
  <c r="E210" i="7"/>
  <c r="AM209" i="7"/>
  <c r="AK209" i="7"/>
  <c r="AI209" i="7"/>
  <c r="AG209" i="7"/>
  <c r="AE209" i="7"/>
  <c r="AC209" i="7"/>
  <c r="AA209" i="7"/>
  <c r="Y209" i="7"/>
  <c r="W209" i="7"/>
  <c r="U209" i="7"/>
  <c r="K209" i="7"/>
  <c r="J209" i="7"/>
  <c r="D209" i="8" s="1"/>
  <c r="I209" i="7"/>
  <c r="H209" i="7"/>
  <c r="G209" i="7"/>
  <c r="F209" i="7"/>
  <c r="E209" i="7"/>
  <c r="AM208" i="7"/>
  <c r="AK208" i="7"/>
  <c r="AI208" i="7"/>
  <c r="AG208" i="7"/>
  <c r="AE208" i="7"/>
  <c r="AC208" i="7"/>
  <c r="AA208" i="7"/>
  <c r="Y208" i="7"/>
  <c r="W208" i="7"/>
  <c r="U208" i="7"/>
  <c r="K208" i="7"/>
  <c r="J208" i="7"/>
  <c r="D208" i="8" s="1"/>
  <c r="I208" i="7"/>
  <c r="H208" i="7"/>
  <c r="G208" i="7"/>
  <c r="F208" i="7"/>
  <c r="E208" i="7"/>
  <c r="AM207" i="7"/>
  <c r="AK207" i="7"/>
  <c r="AI207" i="7"/>
  <c r="AG207" i="7"/>
  <c r="AE207" i="7"/>
  <c r="AC207" i="7"/>
  <c r="AA207" i="7"/>
  <c r="Y207" i="7"/>
  <c r="W207" i="7"/>
  <c r="U207" i="7"/>
  <c r="K207" i="7"/>
  <c r="J207" i="7"/>
  <c r="D207" i="8" s="1"/>
  <c r="I207" i="7"/>
  <c r="H207" i="7"/>
  <c r="G207" i="7"/>
  <c r="F207" i="7"/>
  <c r="E207" i="7"/>
  <c r="AM206" i="7"/>
  <c r="AK206" i="7"/>
  <c r="AI206" i="7"/>
  <c r="AG206" i="7"/>
  <c r="AE206" i="7"/>
  <c r="AC206" i="7"/>
  <c r="AA206" i="7"/>
  <c r="Y206" i="7"/>
  <c r="W206" i="7"/>
  <c r="U206" i="7"/>
  <c r="K206" i="7"/>
  <c r="J206" i="7"/>
  <c r="D206" i="8" s="1"/>
  <c r="I206" i="7"/>
  <c r="H206" i="7"/>
  <c r="G206" i="7"/>
  <c r="F206" i="7"/>
  <c r="E206" i="7"/>
  <c r="AM205" i="7"/>
  <c r="AK205" i="7"/>
  <c r="AI205" i="7"/>
  <c r="AG205" i="7"/>
  <c r="AE205" i="7"/>
  <c r="AC205" i="7"/>
  <c r="AA205" i="7"/>
  <c r="Y205" i="7"/>
  <c r="W205" i="7"/>
  <c r="U205" i="7"/>
  <c r="K205" i="7"/>
  <c r="J205" i="7"/>
  <c r="D205" i="8" s="1"/>
  <c r="I205" i="7"/>
  <c r="H205" i="7"/>
  <c r="G205" i="7"/>
  <c r="F205" i="7"/>
  <c r="E205" i="7"/>
  <c r="AM204" i="7"/>
  <c r="AK204" i="7"/>
  <c r="AI204" i="7"/>
  <c r="AG204" i="7"/>
  <c r="AE204" i="7"/>
  <c r="AC204" i="7"/>
  <c r="AA204" i="7"/>
  <c r="Y204" i="7"/>
  <c r="W204" i="7"/>
  <c r="U204" i="7"/>
  <c r="K204" i="7"/>
  <c r="J204" i="7"/>
  <c r="D204" i="8" s="1"/>
  <c r="I204" i="7"/>
  <c r="H204" i="7"/>
  <c r="G204" i="7"/>
  <c r="F204" i="7"/>
  <c r="E204" i="7"/>
  <c r="AM203" i="7"/>
  <c r="AK203" i="7"/>
  <c r="AI203" i="7"/>
  <c r="AG203" i="7"/>
  <c r="AE203" i="7"/>
  <c r="AC203" i="7"/>
  <c r="AA203" i="7"/>
  <c r="Y203" i="7"/>
  <c r="W203" i="7"/>
  <c r="U203" i="7"/>
  <c r="K203" i="7"/>
  <c r="J203" i="7"/>
  <c r="D203" i="8" s="1"/>
  <c r="I203" i="7"/>
  <c r="H203" i="7"/>
  <c r="G203" i="7"/>
  <c r="F203" i="7"/>
  <c r="E203" i="7"/>
  <c r="AM202" i="7"/>
  <c r="AK202" i="7"/>
  <c r="AI202" i="7"/>
  <c r="AG202" i="7"/>
  <c r="AE202" i="7"/>
  <c r="AC202" i="7"/>
  <c r="AA202" i="7"/>
  <c r="Y202" i="7"/>
  <c r="W202" i="7"/>
  <c r="U202" i="7"/>
  <c r="K202" i="7"/>
  <c r="J202" i="7"/>
  <c r="D202" i="8" s="1"/>
  <c r="I202" i="7"/>
  <c r="H202" i="7"/>
  <c r="G202" i="7"/>
  <c r="F202" i="7"/>
  <c r="E202" i="7"/>
  <c r="AM201" i="7"/>
  <c r="AK201" i="7"/>
  <c r="AI201" i="7"/>
  <c r="AG201" i="7"/>
  <c r="AE201" i="7"/>
  <c r="AC201" i="7"/>
  <c r="AA201" i="7"/>
  <c r="Y201" i="7"/>
  <c r="W201" i="7"/>
  <c r="U201" i="7"/>
  <c r="K201" i="7"/>
  <c r="J201" i="7"/>
  <c r="D201" i="8" s="1"/>
  <c r="I201" i="7"/>
  <c r="H201" i="7"/>
  <c r="G201" i="7"/>
  <c r="F201" i="7"/>
  <c r="E201" i="7"/>
  <c r="AM200" i="7"/>
  <c r="AK200" i="7"/>
  <c r="AI200" i="7"/>
  <c r="AG200" i="7"/>
  <c r="AE200" i="7"/>
  <c r="AC200" i="7"/>
  <c r="AA200" i="7"/>
  <c r="Y200" i="7"/>
  <c r="W200" i="7"/>
  <c r="U200" i="7"/>
  <c r="K200" i="7"/>
  <c r="J200" i="7"/>
  <c r="D200" i="8" s="1"/>
  <c r="I200" i="7"/>
  <c r="H200" i="7"/>
  <c r="G200" i="7"/>
  <c r="F200" i="7"/>
  <c r="E200" i="7"/>
  <c r="AM199" i="7"/>
  <c r="AK199" i="7"/>
  <c r="AI199" i="7"/>
  <c r="AG199" i="7"/>
  <c r="AE199" i="7"/>
  <c r="AC199" i="7"/>
  <c r="AA199" i="7"/>
  <c r="Y199" i="7"/>
  <c r="W199" i="7"/>
  <c r="U199" i="7"/>
  <c r="K199" i="7"/>
  <c r="J199" i="7"/>
  <c r="D199" i="8" s="1"/>
  <c r="I199" i="7"/>
  <c r="H199" i="7"/>
  <c r="G199" i="7"/>
  <c r="F199" i="7"/>
  <c r="E199" i="7"/>
  <c r="AM198" i="7"/>
  <c r="AK198" i="7"/>
  <c r="AI198" i="7"/>
  <c r="AG198" i="7"/>
  <c r="AE198" i="7"/>
  <c r="AC198" i="7"/>
  <c r="AA198" i="7"/>
  <c r="Y198" i="7"/>
  <c r="W198" i="7"/>
  <c r="U198" i="7"/>
  <c r="K198" i="7"/>
  <c r="J198" i="7"/>
  <c r="D198" i="8" s="1"/>
  <c r="I198" i="7"/>
  <c r="H198" i="7"/>
  <c r="G198" i="7"/>
  <c r="F198" i="7"/>
  <c r="E198" i="7"/>
  <c r="AM197" i="7"/>
  <c r="AK197" i="7"/>
  <c r="AI197" i="7"/>
  <c r="AG197" i="7"/>
  <c r="AE197" i="7"/>
  <c r="AC197" i="7"/>
  <c r="AA197" i="7"/>
  <c r="Y197" i="7"/>
  <c r="W197" i="7"/>
  <c r="U197" i="7"/>
  <c r="K197" i="7"/>
  <c r="J197" i="7"/>
  <c r="D197" i="8" s="1"/>
  <c r="I197" i="7"/>
  <c r="H197" i="7"/>
  <c r="G197" i="7"/>
  <c r="F197" i="7"/>
  <c r="E197" i="7"/>
  <c r="AM196" i="7"/>
  <c r="AK196" i="7"/>
  <c r="AI196" i="7"/>
  <c r="AG196" i="7"/>
  <c r="AE196" i="7"/>
  <c r="AC196" i="7"/>
  <c r="AA196" i="7"/>
  <c r="Y196" i="7"/>
  <c r="W196" i="7"/>
  <c r="U196" i="7"/>
  <c r="K196" i="7"/>
  <c r="J196" i="7"/>
  <c r="D196" i="8" s="1"/>
  <c r="I196" i="7"/>
  <c r="H196" i="7"/>
  <c r="G196" i="7"/>
  <c r="F196" i="7"/>
  <c r="E196" i="7"/>
  <c r="AM195" i="7"/>
  <c r="AK195" i="7"/>
  <c r="AI195" i="7"/>
  <c r="AG195" i="7"/>
  <c r="AE195" i="7"/>
  <c r="AC195" i="7"/>
  <c r="AA195" i="7"/>
  <c r="Y195" i="7"/>
  <c r="W195" i="7"/>
  <c r="U195" i="7"/>
  <c r="K195" i="7"/>
  <c r="J195" i="7"/>
  <c r="D195" i="8" s="1"/>
  <c r="I195" i="7"/>
  <c r="H195" i="7"/>
  <c r="G195" i="7"/>
  <c r="F195" i="7"/>
  <c r="E195" i="7"/>
  <c r="AM194" i="7"/>
  <c r="AK194" i="7"/>
  <c r="AI194" i="7"/>
  <c r="AG194" i="7"/>
  <c r="AE194" i="7"/>
  <c r="AC194" i="7"/>
  <c r="AA194" i="7"/>
  <c r="Y194" i="7"/>
  <c r="W194" i="7"/>
  <c r="U194" i="7"/>
  <c r="K194" i="7"/>
  <c r="J194" i="7"/>
  <c r="D194" i="8" s="1"/>
  <c r="I194" i="7"/>
  <c r="H194" i="7"/>
  <c r="G194" i="7"/>
  <c r="F194" i="7"/>
  <c r="E194" i="7"/>
  <c r="H193" i="7"/>
  <c r="G193" i="7"/>
  <c r="E193" i="7"/>
  <c r="H192" i="7"/>
  <c r="G192" i="7"/>
  <c r="E192" i="7"/>
  <c r="H191" i="7"/>
  <c r="G191" i="7"/>
  <c r="E191" i="7"/>
  <c r="H190" i="7"/>
  <c r="G190" i="7"/>
  <c r="E190" i="7"/>
  <c r="H189" i="7"/>
  <c r="G189" i="7"/>
  <c r="E189" i="7"/>
  <c r="H188" i="7"/>
  <c r="G188" i="7"/>
  <c r="E188" i="7"/>
  <c r="H187" i="7"/>
  <c r="G187" i="7"/>
  <c r="E187" i="7"/>
  <c r="H186" i="7"/>
  <c r="G186" i="7"/>
  <c r="E186" i="7"/>
  <c r="H185" i="7"/>
  <c r="G185" i="7"/>
  <c r="E185" i="7"/>
  <c r="H184" i="7"/>
  <c r="G184" i="7"/>
  <c r="E184" i="7"/>
  <c r="H183" i="7"/>
  <c r="G183" i="7"/>
  <c r="E183" i="7"/>
  <c r="H182" i="7"/>
  <c r="G182" i="7"/>
  <c r="E182" i="7"/>
  <c r="H181" i="7"/>
  <c r="G181" i="7"/>
  <c r="E181" i="7"/>
  <c r="H180" i="7"/>
  <c r="G180" i="7"/>
  <c r="E180" i="7"/>
  <c r="H179" i="7"/>
  <c r="G179" i="7"/>
  <c r="E179" i="7"/>
  <c r="H178" i="7"/>
  <c r="G178" i="7"/>
  <c r="E178" i="7"/>
  <c r="H177" i="7"/>
  <c r="G177" i="7"/>
  <c r="E177" i="7"/>
  <c r="H176" i="7"/>
  <c r="G176" i="7"/>
  <c r="E176" i="7"/>
  <c r="H175" i="7"/>
  <c r="G175" i="7"/>
  <c r="E175" i="7"/>
  <c r="H174" i="7"/>
  <c r="G174" i="7"/>
  <c r="E174" i="7"/>
  <c r="H173" i="7"/>
  <c r="G173" i="7"/>
  <c r="E173" i="7"/>
  <c r="H172" i="7"/>
  <c r="G172" i="7"/>
  <c r="E172" i="7"/>
  <c r="H171" i="7"/>
  <c r="G171" i="7"/>
  <c r="E171" i="7"/>
  <c r="H170" i="7"/>
  <c r="G170" i="7"/>
  <c r="E170" i="7"/>
  <c r="H169" i="7"/>
  <c r="G169" i="7"/>
  <c r="E169" i="7"/>
  <c r="H168" i="7"/>
  <c r="G168" i="7"/>
  <c r="E168" i="7"/>
  <c r="H167" i="7"/>
  <c r="G167" i="7"/>
  <c r="E167" i="7"/>
  <c r="H166" i="7"/>
  <c r="G166" i="7"/>
  <c r="E166" i="7"/>
  <c r="H165" i="7"/>
  <c r="G165" i="7"/>
  <c r="E165" i="7"/>
  <c r="H164" i="7"/>
  <c r="G164" i="7"/>
  <c r="E164" i="7"/>
  <c r="H163" i="7"/>
  <c r="G163" i="7"/>
  <c r="E163" i="7"/>
  <c r="H162" i="7"/>
  <c r="G162" i="7"/>
  <c r="E162" i="7"/>
  <c r="H161" i="7"/>
  <c r="G161" i="7"/>
  <c r="E161" i="7"/>
  <c r="H160" i="7"/>
  <c r="G160" i="7"/>
  <c r="E160" i="7"/>
  <c r="H159" i="7"/>
  <c r="G159" i="7"/>
  <c r="E159" i="7"/>
  <c r="H158" i="7"/>
  <c r="G158" i="7"/>
  <c r="E158" i="7"/>
  <c r="H157" i="7"/>
  <c r="G157" i="7"/>
  <c r="E157" i="7"/>
  <c r="H156" i="7"/>
  <c r="G156" i="7"/>
  <c r="E156" i="7"/>
  <c r="H155" i="7"/>
  <c r="G155" i="7"/>
  <c r="E155" i="7"/>
  <c r="H154" i="7"/>
  <c r="G154" i="7"/>
  <c r="E154" i="7"/>
  <c r="H153" i="7"/>
  <c r="G153" i="7"/>
  <c r="E153" i="7"/>
  <c r="H152" i="7"/>
  <c r="G152" i="7"/>
  <c r="E152" i="7"/>
  <c r="H151" i="7"/>
  <c r="G151" i="7"/>
  <c r="E151" i="7"/>
  <c r="H150" i="7"/>
  <c r="G150" i="7"/>
  <c r="E150" i="7"/>
  <c r="H149" i="7"/>
  <c r="G149" i="7"/>
  <c r="E149" i="7"/>
  <c r="H148" i="7"/>
  <c r="G148" i="7"/>
  <c r="E148" i="7"/>
  <c r="H147" i="7"/>
  <c r="G147" i="7"/>
  <c r="E147" i="7"/>
  <c r="H146" i="7"/>
  <c r="G146" i="7"/>
  <c r="E146" i="7"/>
  <c r="H145" i="7"/>
  <c r="G145" i="7"/>
  <c r="E145" i="7"/>
  <c r="H144" i="7"/>
  <c r="G144" i="7"/>
  <c r="E144" i="7"/>
  <c r="H143" i="7"/>
  <c r="G143" i="7"/>
  <c r="E143" i="7"/>
  <c r="H142" i="7"/>
  <c r="G142" i="7"/>
  <c r="E142" i="7"/>
  <c r="H141" i="7"/>
  <c r="G141" i="7"/>
  <c r="E141" i="7"/>
  <c r="H140" i="7"/>
  <c r="G140" i="7"/>
  <c r="E140" i="7"/>
  <c r="H139" i="7"/>
  <c r="G139" i="7"/>
  <c r="E139" i="7"/>
  <c r="H138" i="7"/>
  <c r="G138" i="7"/>
  <c r="E138" i="7"/>
  <c r="H137" i="7"/>
  <c r="G137" i="7"/>
  <c r="E137" i="7"/>
  <c r="H136" i="7"/>
  <c r="G136" i="7"/>
  <c r="H135" i="7"/>
  <c r="G135" i="7"/>
  <c r="H134" i="7"/>
  <c r="G134" i="7"/>
  <c r="H133" i="7"/>
  <c r="G133" i="7"/>
  <c r="H132" i="7"/>
  <c r="G132" i="7"/>
  <c r="H131" i="7"/>
  <c r="G131" i="7"/>
  <c r="H130" i="7"/>
  <c r="G130" i="7"/>
  <c r="H129" i="7"/>
  <c r="G129" i="7"/>
  <c r="H128" i="7"/>
  <c r="G128" i="7"/>
  <c r="H127" i="7"/>
  <c r="G127" i="7"/>
  <c r="H126" i="7"/>
  <c r="G126" i="7"/>
  <c r="H125" i="7"/>
  <c r="G125" i="7"/>
  <c r="H124" i="7"/>
  <c r="G124" i="7"/>
  <c r="H123" i="7"/>
  <c r="G123" i="7"/>
  <c r="H122" i="7"/>
  <c r="G122" i="7"/>
  <c r="H121" i="7"/>
  <c r="G121" i="7"/>
  <c r="H120" i="7"/>
  <c r="G120" i="7"/>
  <c r="H119" i="7"/>
  <c r="G119" i="7"/>
  <c r="H118" i="7"/>
  <c r="G118" i="7"/>
  <c r="H117" i="7"/>
  <c r="G117" i="7"/>
  <c r="H116" i="7"/>
  <c r="G116" i="7"/>
  <c r="H115" i="7"/>
  <c r="G115" i="7"/>
  <c r="H114" i="7"/>
  <c r="G114" i="7"/>
  <c r="H113" i="7"/>
  <c r="G113" i="7"/>
  <c r="H112" i="7"/>
  <c r="G112" i="7"/>
  <c r="H111" i="7"/>
  <c r="G111" i="7"/>
  <c r="H110" i="7"/>
  <c r="G110" i="7"/>
  <c r="H109" i="7"/>
  <c r="G109" i="7"/>
  <c r="H108" i="7"/>
  <c r="G108" i="7"/>
  <c r="H107" i="7"/>
  <c r="G107" i="7"/>
  <c r="H106" i="7"/>
  <c r="G106" i="7"/>
  <c r="H105" i="7"/>
  <c r="G105" i="7"/>
  <c r="H104" i="7"/>
  <c r="G104" i="7"/>
  <c r="H103" i="7"/>
  <c r="G103" i="7"/>
  <c r="H102" i="7"/>
  <c r="G102" i="7"/>
  <c r="H101" i="7"/>
  <c r="G101" i="7"/>
  <c r="H100" i="7"/>
  <c r="G100" i="7"/>
  <c r="H99" i="7"/>
  <c r="G99" i="7"/>
  <c r="H98" i="7"/>
  <c r="G98" i="7"/>
  <c r="H97" i="7"/>
  <c r="G97" i="7"/>
  <c r="H96" i="7"/>
  <c r="G96" i="7"/>
  <c r="H95" i="7"/>
  <c r="G95" i="7"/>
  <c r="H94" i="7"/>
  <c r="G94" i="7"/>
  <c r="H93" i="7"/>
  <c r="G93" i="7"/>
  <c r="H92" i="7"/>
  <c r="G92" i="7"/>
  <c r="H91" i="7"/>
  <c r="G91" i="7"/>
  <c r="H90" i="7"/>
  <c r="G90" i="7"/>
  <c r="H89" i="7"/>
  <c r="G89" i="7"/>
  <c r="H88" i="7"/>
  <c r="G88" i="7"/>
  <c r="H87" i="7"/>
  <c r="G87" i="7"/>
  <c r="H86" i="7"/>
  <c r="G86" i="7"/>
  <c r="H85" i="7"/>
  <c r="G85" i="7"/>
  <c r="H84" i="7"/>
  <c r="G84" i="7"/>
  <c r="H83" i="7"/>
  <c r="G83" i="7"/>
  <c r="H82" i="7"/>
  <c r="G82" i="7"/>
  <c r="H81" i="7"/>
  <c r="G81" i="7"/>
  <c r="H80" i="7"/>
  <c r="G80" i="7"/>
  <c r="H79" i="7"/>
  <c r="G79" i="7"/>
  <c r="H78" i="7"/>
  <c r="G78" i="7"/>
  <c r="H77" i="7"/>
  <c r="G77" i="7"/>
  <c r="H76" i="7"/>
  <c r="G76" i="7"/>
  <c r="H75" i="7"/>
  <c r="G75" i="7"/>
  <c r="H74" i="7"/>
  <c r="G74" i="7"/>
  <c r="H73" i="7"/>
  <c r="G73" i="7"/>
  <c r="H72" i="7"/>
  <c r="G72" i="7"/>
  <c r="H71" i="7"/>
  <c r="G71" i="7"/>
  <c r="H70" i="7"/>
  <c r="G70" i="7"/>
  <c r="H69" i="7"/>
  <c r="G69" i="7"/>
  <c r="H68" i="7"/>
  <c r="G68" i="7"/>
  <c r="I67" i="7"/>
  <c r="K67" i="7" s="1"/>
  <c r="I66" i="7"/>
  <c r="K66" i="7" s="1"/>
  <c r="I65" i="7"/>
  <c r="J65" i="7" s="1"/>
  <c r="D65" i="8" s="1"/>
  <c r="I64" i="7"/>
  <c r="K64" i="7" s="1"/>
  <c r="I63" i="7"/>
  <c r="J63" i="7" s="1"/>
  <c r="D63" i="8" s="1"/>
  <c r="I62" i="7"/>
  <c r="J62" i="7" s="1"/>
  <c r="D62" i="8" s="1"/>
  <c r="I61" i="7"/>
  <c r="J61" i="7" s="1"/>
  <c r="D61" i="8" s="1"/>
  <c r="I60" i="7"/>
  <c r="I59" i="7"/>
  <c r="K59" i="7" s="1"/>
  <c r="I58" i="7"/>
  <c r="K58" i="7" s="1"/>
  <c r="I57" i="7"/>
  <c r="K57" i="7" s="1"/>
  <c r="I56" i="7"/>
  <c r="J56" i="7" s="1"/>
  <c r="D56" i="8" s="1"/>
  <c r="I55" i="7"/>
  <c r="J55" i="7" s="1"/>
  <c r="D55" i="8" s="1"/>
  <c r="I54" i="7"/>
  <c r="J54" i="7" s="1"/>
  <c r="D54" i="8" s="1"/>
  <c r="I53" i="7"/>
  <c r="K53" i="7" s="1"/>
  <c r="I52" i="7"/>
  <c r="I51" i="7"/>
  <c r="I50" i="7"/>
  <c r="K50" i="7" s="1"/>
  <c r="I49" i="7"/>
  <c r="K49" i="7" s="1"/>
  <c r="I48" i="7"/>
  <c r="J48" i="7" s="1"/>
  <c r="D48" i="8" s="1"/>
  <c r="I47" i="7"/>
  <c r="J47" i="7" s="1"/>
  <c r="D47" i="8" s="1"/>
  <c r="I46" i="7"/>
  <c r="K46" i="7" s="1"/>
  <c r="I45" i="7"/>
  <c r="I44" i="7"/>
  <c r="J44" i="7" s="1"/>
  <c r="D44" i="8" s="1"/>
  <c r="I43" i="7"/>
  <c r="K43" i="7" s="1"/>
  <c r="I42" i="7"/>
  <c r="I41" i="7"/>
  <c r="J41" i="7" s="1"/>
  <c r="D41" i="8" s="1"/>
  <c r="I40" i="7"/>
  <c r="J40" i="7" s="1"/>
  <c r="D40" i="8" s="1"/>
  <c r="I39" i="7"/>
  <c r="J39" i="7" s="1"/>
  <c r="D39" i="8" s="1"/>
  <c r="I38" i="7"/>
  <c r="K38" i="7" s="1"/>
  <c r="I37" i="7"/>
  <c r="K37" i="7" s="1"/>
  <c r="I36" i="7"/>
  <c r="I35" i="7"/>
  <c r="J35" i="7" s="1"/>
  <c r="D35" i="8" s="1"/>
  <c r="I34" i="7"/>
  <c r="I33" i="7"/>
  <c r="J33" i="7" s="1"/>
  <c r="D33" i="8" s="1"/>
  <c r="I32" i="7"/>
  <c r="J32" i="7" s="1"/>
  <c r="D32" i="8" s="1"/>
  <c r="I31" i="7"/>
  <c r="K31" i="7" s="1"/>
  <c r="I30" i="7"/>
  <c r="K30" i="7" s="1"/>
  <c r="I29" i="7"/>
  <c r="K29" i="7" s="1"/>
  <c r="I28" i="7"/>
  <c r="I27" i="7"/>
  <c r="K27" i="7" s="1"/>
  <c r="I26" i="7"/>
  <c r="I25" i="7"/>
  <c r="J25" i="7" s="1"/>
  <c r="D25" i="8" s="1"/>
  <c r="I24" i="7"/>
  <c r="K24" i="7" s="1"/>
  <c r="I23" i="7"/>
  <c r="K23" i="7" s="1"/>
  <c r="I22" i="7"/>
  <c r="K22" i="7" s="1"/>
  <c r="I21" i="7"/>
  <c r="K21" i="7" s="1"/>
  <c r="I20" i="7"/>
  <c r="I19" i="7"/>
  <c r="J19" i="7" s="1"/>
  <c r="D19" i="8" s="1"/>
  <c r="I18" i="7"/>
  <c r="I17" i="7"/>
  <c r="J17" i="7" s="1"/>
  <c r="D17" i="8" s="1"/>
  <c r="I16" i="7"/>
  <c r="I15" i="7"/>
  <c r="J15" i="7" s="1"/>
  <c r="D15" i="8" s="1"/>
  <c r="I14" i="7"/>
  <c r="I13" i="7"/>
  <c r="J13" i="7" s="1"/>
  <c r="D13" i="8" s="1"/>
  <c r="I12" i="7"/>
  <c r="I11" i="7"/>
  <c r="K11" i="7" s="1"/>
  <c r="I10" i="7"/>
  <c r="I9" i="7"/>
  <c r="J9" i="7" s="1"/>
  <c r="D9" i="8" s="1"/>
  <c r="I8" i="7"/>
  <c r="K8" i="7" s="1"/>
  <c r="AM7" i="7"/>
  <c r="AM8" i="7" s="1"/>
  <c r="AN8" i="7" s="1"/>
  <c r="O8" i="9" s="1"/>
  <c r="AK7" i="7"/>
  <c r="AK8" i="7" s="1"/>
  <c r="AL8" i="7" s="1"/>
  <c r="N8" i="9" s="1"/>
  <c r="AI7" i="7"/>
  <c r="AI8" i="7" s="1"/>
  <c r="AJ8" i="7" s="1"/>
  <c r="M8" i="9" s="1"/>
  <c r="AG7" i="7"/>
  <c r="AG8" i="7" s="1"/>
  <c r="AH8" i="7" s="1"/>
  <c r="L8" i="9" s="1"/>
  <c r="AE7" i="7"/>
  <c r="AE8" i="7" s="1"/>
  <c r="AF8" i="7" s="1"/>
  <c r="K8" i="9" s="1"/>
  <c r="AC7" i="7"/>
  <c r="AC58" i="7" s="1"/>
  <c r="AD58" i="7" s="1"/>
  <c r="J58" i="9" s="1"/>
  <c r="AA7" i="7"/>
  <c r="AA32" i="7" s="1"/>
  <c r="AB32" i="7" s="1"/>
  <c r="I32" i="9" s="1"/>
  <c r="Y7" i="7"/>
  <c r="Y50" i="7" s="1"/>
  <c r="Z50" i="7" s="1"/>
  <c r="H50" i="9" s="1"/>
  <c r="W7" i="7"/>
  <c r="W110" i="7" s="1"/>
  <c r="X110" i="7" s="1"/>
  <c r="G110" i="9" s="1"/>
  <c r="U7" i="7"/>
  <c r="U36" i="7" s="1"/>
  <c r="V36" i="7" s="1"/>
  <c r="F36" i="9" s="1"/>
  <c r="S7" i="7"/>
  <c r="Q7" i="7"/>
  <c r="O7" i="7"/>
  <c r="M7" i="7"/>
  <c r="H7" i="7"/>
  <c r="G7" i="7"/>
  <c r="F7" i="7"/>
  <c r="E7" i="7"/>
  <c r="I6" i="7"/>
  <c r="A6" i="7"/>
  <c r="B5" i="7"/>
  <c r="B4" i="7"/>
  <c r="B3" i="7"/>
  <c r="B2" i="7"/>
  <c r="B1" i="7"/>
  <c r="C251" i="6"/>
  <c r="B251" i="6"/>
  <c r="D251" i="6" s="1"/>
  <c r="C250" i="6"/>
  <c r="B250" i="6"/>
  <c r="D250" i="6" s="1"/>
  <c r="C249" i="6"/>
  <c r="B249" i="6"/>
  <c r="D249" i="6" s="1"/>
  <c r="C248" i="6"/>
  <c r="B248" i="6"/>
  <c r="D248" i="6" s="1"/>
  <c r="C247" i="6"/>
  <c r="B247" i="6"/>
  <c r="D247" i="6" s="1"/>
  <c r="C246" i="6"/>
  <c r="B246" i="6"/>
  <c r="D246" i="6" s="1"/>
  <c r="C245" i="6"/>
  <c r="B245" i="6"/>
  <c r="D245" i="6" s="1"/>
  <c r="C244" i="6"/>
  <c r="B244" i="6"/>
  <c r="D244" i="6" s="1"/>
  <c r="C243" i="6"/>
  <c r="B243" i="6"/>
  <c r="D243" i="6" s="1"/>
  <c r="C242" i="6"/>
  <c r="B242" i="6"/>
  <c r="D242" i="6" s="1"/>
  <c r="C241" i="6"/>
  <c r="B241" i="6"/>
  <c r="D241" i="6" s="1"/>
  <c r="C240" i="6"/>
  <c r="B240" i="6"/>
  <c r="D240" i="6" s="1"/>
  <c r="C239" i="6"/>
  <c r="B239" i="6"/>
  <c r="D239" i="6" s="1"/>
  <c r="C238" i="6"/>
  <c r="B238" i="6"/>
  <c r="D238" i="6" s="1"/>
  <c r="C237" i="6"/>
  <c r="B237" i="6"/>
  <c r="D237" i="6" s="1"/>
  <c r="C236" i="6"/>
  <c r="B236" i="6"/>
  <c r="D236" i="6" s="1"/>
  <c r="C235" i="6"/>
  <c r="B235" i="6"/>
  <c r="D235" i="6" s="1"/>
  <c r="C234" i="6"/>
  <c r="B234" i="6"/>
  <c r="D234" i="6" s="1"/>
  <c r="C233" i="6"/>
  <c r="B233" i="6"/>
  <c r="D233" i="6" s="1"/>
  <c r="C232" i="6"/>
  <c r="B232" i="6"/>
  <c r="D232" i="6" s="1"/>
  <c r="C231" i="6"/>
  <c r="B231" i="6"/>
  <c r="D231" i="6" s="1"/>
  <c r="C230" i="6"/>
  <c r="B230" i="6"/>
  <c r="D230" i="6" s="1"/>
  <c r="C229" i="6"/>
  <c r="B229" i="6"/>
  <c r="D229" i="6" s="1"/>
  <c r="C228" i="6"/>
  <c r="B228" i="6"/>
  <c r="D228" i="6" s="1"/>
  <c r="C227" i="6"/>
  <c r="B227" i="6"/>
  <c r="D227" i="6" s="1"/>
  <c r="C226" i="6"/>
  <c r="B226" i="6"/>
  <c r="D226" i="6" s="1"/>
  <c r="C225" i="6"/>
  <c r="B225" i="6"/>
  <c r="D225" i="6" s="1"/>
  <c r="C224" i="6"/>
  <c r="B224" i="6"/>
  <c r="D224" i="6" s="1"/>
  <c r="C223" i="6"/>
  <c r="B223" i="6"/>
  <c r="D223" i="6" s="1"/>
  <c r="C222" i="6"/>
  <c r="B222" i="6"/>
  <c r="D222" i="6" s="1"/>
  <c r="C221" i="6"/>
  <c r="B221" i="6"/>
  <c r="D221" i="6" s="1"/>
  <c r="C220" i="6"/>
  <c r="B220" i="6"/>
  <c r="D220" i="6" s="1"/>
  <c r="C219" i="6"/>
  <c r="B219" i="6"/>
  <c r="D219" i="6" s="1"/>
  <c r="C218" i="6"/>
  <c r="B218" i="6"/>
  <c r="D218" i="6" s="1"/>
  <c r="C217" i="6"/>
  <c r="B217" i="6"/>
  <c r="D217" i="6" s="1"/>
  <c r="C216" i="6"/>
  <c r="B216" i="6"/>
  <c r="D216" i="6" s="1"/>
  <c r="C215" i="6"/>
  <c r="B215" i="6"/>
  <c r="D215" i="6" s="1"/>
  <c r="C214" i="6"/>
  <c r="B214" i="6"/>
  <c r="D214" i="6" s="1"/>
  <c r="C213" i="6"/>
  <c r="B213" i="6"/>
  <c r="D213" i="6" s="1"/>
  <c r="C212" i="6"/>
  <c r="B212" i="6"/>
  <c r="D212" i="6" s="1"/>
  <c r="C211" i="6"/>
  <c r="B211" i="6"/>
  <c r="D211" i="6" s="1"/>
  <c r="C210" i="6"/>
  <c r="B210" i="6"/>
  <c r="D210" i="6" s="1"/>
  <c r="C209" i="6"/>
  <c r="B209" i="6"/>
  <c r="D209" i="6" s="1"/>
  <c r="C208" i="6"/>
  <c r="B208" i="6"/>
  <c r="D208" i="6" s="1"/>
  <c r="C207" i="6"/>
  <c r="B207" i="6"/>
  <c r="D207" i="6" s="1"/>
  <c r="C206" i="6"/>
  <c r="B206" i="6"/>
  <c r="D206" i="6" s="1"/>
  <c r="C205" i="6"/>
  <c r="B205" i="6"/>
  <c r="D205" i="6" s="1"/>
  <c r="C204" i="6"/>
  <c r="B204" i="6"/>
  <c r="D204" i="6" s="1"/>
  <c r="C203" i="6"/>
  <c r="B203" i="6"/>
  <c r="D203" i="6" s="1"/>
  <c r="C202" i="6"/>
  <c r="B202" i="6"/>
  <c r="D202" i="6" s="1"/>
  <c r="C201" i="6"/>
  <c r="B201" i="6"/>
  <c r="D201" i="6" s="1"/>
  <c r="C200" i="6"/>
  <c r="B200" i="6"/>
  <c r="D200" i="6" s="1"/>
  <c r="C199" i="6"/>
  <c r="B199" i="6"/>
  <c r="D199" i="6" s="1"/>
  <c r="C198" i="6"/>
  <c r="B198" i="6"/>
  <c r="D198" i="6" s="1"/>
  <c r="C197" i="6"/>
  <c r="B197" i="6"/>
  <c r="D197" i="6" s="1"/>
  <c r="C196" i="6"/>
  <c r="B196" i="6"/>
  <c r="D196" i="6" s="1"/>
  <c r="C195" i="6"/>
  <c r="B195" i="6"/>
  <c r="D195" i="6" s="1"/>
  <c r="C194" i="6"/>
  <c r="B194" i="6"/>
  <c r="D194" i="6" s="1"/>
  <c r="C136" i="6"/>
  <c r="B136" i="6"/>
  <c r="C135" i="6"/>
  <c r="B135" i="6"/>
  <c r="C134" i="6"/>
  <c r="B134" i="6"/>
  <c r="C133" i="6"/>
  <c r="B133" i="6"/>
  <c r="C132" i="6"/>
  <c r="B132" i="6"/>
  <c r="C131" i="6"/>
  <c r="B131" i="6"/>
  <c r="C130" i="6"/>
  <c r="B130" i="6"/>
  <c r="C129" i="6"/>
  <c r="B129" i="6"/>
  <c r="C128" i="6"/>
  <c r="B128" i="6"/>
  <c r="C127" i="6"/>
  <c r="B127" i="6"/>
  <c r="C126" i="6"/>
  <c r="B126" i="6"/>
  <c r="C125" i="6"/>
  <c r="B125" i="6"/>
  <c r="C124" i="6"/>
  <c r="B124" i="6"/>
  <c r="C123" i="6"/>
  <c r="B123" i="6"/>
  <c r="C122" i="6"/>
  <c r="B122" i="6"/>
  <c r="C121" i="6"/>
  <c r="B121" i="6"/>
  <c r="C120" i="6"/>
  <c r="B120" i="6"/>
  <c r="C119" i="6"/>
  <c r="B119" i="6"/>
  <c r="C118" i="6"/>
  <c r="B118" i="6"/>
  <c r="C117" i="6"/>
  <c r="B117" i="6"/>
  <c r="C116" i="6"/>
  <c r="B116" i="6"/>
  <c r="C115" i="6"/>
  <c r="B115" i="6"/>
  <c r="C114" i="6"/>
  <c r="B114" i="6"/>
  <c r="C113" i="6"/>
  <c r="B113" i="6"/>
  <c r="C112" i="6"/>
  <c r="B112" i="6"/>
  <c r="C111" i="6"/>
  <c r="B111" i="6"/>
  <c r="C110" i="6"/>
  <c r="B110" i="6"/>
  <c r="C109" i="6"/>
  <c r="B109" i="6"/>
  <c r="C108" i="6"/>
  <c r="B108" i="6"/>
  <c r="C107" i="6"/>
  <c r="B107" i="6"/>
  <c r="C106" i="6"/>
  <c r="B106" i="6"/>
  <c r="C105" i="6"/>
  <c r="B105" i="6"/>
  <c r="C104" i="6"/>
  <c r="B104" i="6"/>
  <c r="C103" i="6"/>
  <c r="B103" i="6"/>
  <c r="C102" i="6"/>
  <c r="B102" i="6"/>
  <c r="C101" i="6"/>
  <c r="B101" i="6"/>
  <c r="C100" i="6"/>
  <c r="B100" i="6"/>
  <c r="C99" i="6"/>
  <c r="B99" i="6"/>
  <c r="C98" i="6"/>
  <c r="B98" i="6"/>
  <c r="C97" i="6"/>
  <c r="B97" i="6"/>
  <c r="C96" i="6"/>
  <c r="B96" i="6"/>
  <c r="C95" i="6"/>
  <c r="B95" i="6"/>
  <c r="C94" i="6"/>
  <c r="B94" i="6"/>
  <c r="C93" i="6"/>
  <c r="B93" i="6"/>
  <c r="C92" i="6"/>
  <c r="B92" i="6"/>
  <c r="C91" i="6"/>
  <c r="B91" i="6"/>
  <c r="C90" i="6"/>
  <c r="B90" i="6"/>
  <c r="C89" i="6"/>
  <c r="B89" i="6"/>
  <c r="C88" i="6"/>
  <c r="B88" i="6"/>
  <c r="C87" i="6"/>
  <c r="B87" i="6"/>
  <c r="C86" i="6"/>
  <c r="B86" i="6"/>
  <c r="C85" i="6"/>
  <c r="B85" i="6"/>
  <c r="C84" i="6"/>
  <c r="B84" i="6"/>
  <c r="C83" i="6"/>
  <c r="B83" i="6"/>
  <c r="C82" i="6"/>
  <c r="B82" i="6"/>
  <c r="C81" i="6"/>
  <c r="B81" i="6"/>
  <c r="C80" i="6"/>
  <c r="B80" i="6"/>
  <c r="C79" i="6"/>
  <c r="B79" i="6"/>
  <c r="C78" i="6"/>
  <c r="B78" i="6"/>
  <c r="C77" i="6"/>
  <c r="B77" i="6"/>
  <c r="C76" i="6"/>
  <c r="B76" i="6"/>
  <c r="C75" i="6"/>
  <c r="B75" i="6"/>
  <c r="C74" i="6"/>
  <c r="B74" i="6"/>
  <c r="C73" i="6"/>
  <c r="B73" i="6"/>
  <c r="C72" i="6"/>
  <c r="B72" i="6"/>
  <c r="C71" i="6"/>
  <c r="B71" i="6"/>
  <c r="C70" i="6"/>
  <c r="B70" i="6"/>
  <c r="C69" i="6"/>
  <c r="B69" i="6"/>
  <c r="C68" i="6"/>
  <c r="B68" i="6"/>
  <c r="R7" i="6"/>
  <c r="R108" i="6" s="1"/>
  <c r="Q7" i="6"/>
  <c r="Q40" i="6" s="1"/>
  <c r="P7" i="6"/>
  <c r="P23" i="6" s="1"/>
  <c r="O7" i="6"/>
  <c r="O31" i="6" s="1"/>
  <c r="N7" i="6"/>
  <c r="N118" i="6" s="1"/>
  <c r="M7" i="6"/>
  <c r="M118" i="6" s="1"/>
  <c r="L7" i="6"/>
  <c r="L8" i="6" s="1"/>
  <c r="K7" i="6"/>
  <c r="K235" i="6" s="1"/>
  <c r="J7" i="6"/>
  <c r="J168" i="6" s="1"/>
  <c r="I7" i="6"/>
  <c r="H7" i="6"/>
  <c r="H175" i="6" s="1"/>
  <c r="G7" i="6"/>
  <c r="G170" i="6" s="1"/>
  <c r="F7" i="6"/>
  <c r="F142" i="6" s="1"/>
  <c r="E7" i="6"/>
  <c r="E42" i="6" s="1"/>
  <c r="T4" i="6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R7" i="5"/>
  <c r="R52" i="5" s="1"/>
  <c r="Q7" i="5"/>
  <c r="Q116" i="5" s="1"/>
  <c r="P7" i="5"/>
  <c r="P98" i="5" s="1"/>
  <c r="O7" i="5"/>
  <c r="O66" i="5" s="1"/>
  <c r="N7" i="5"/>
  <c r="N203" i="5" s="1"/>
  <c r="M7" i="5"/>
  <c r="M96" i="5" s="1"/>
  <c r="L7" i="5"/>
  <c r="L210" i="5" s="1"/>
  <c r="K7" i="5"/>
  <c r="K76" i="5" s="1"/>
  <c r="J7" i="5"/>
  <c r="J192" i="5" s="1"/>
  <c r="I7" i="5"/>
  <c r="H7" i="5"/>
  <c r="G7" i="5"/>
  <c r="G109" i="5" s="1"/>
  <c r="F7" i="5"/>
  <c r="F23" i="5" s="1"/>
  <c r="E7" i="5"/>
  <c r="E141" i="5" s="1"/>
  <c r="T4" i="5"/>
  <c r="C251" i="4"/>
  <c r="D251" i="4" s="1"/>
  <c r="B251" i="4"/>
  <c r="C250" i="4"/>
  <c r="D250" i="4" s="1"/>
  <c r="B250" i="4"/>
  <c r="C249" i="4"/>
  <c r="D249" i="4" s="1"/>
  <c r="B249" i="4"/>
  <c r="C248" i="4"/>
  <c r="D248" i="4" s="1"/>
  <c r="B248" i="4"/>
  <c r="C247" i="4"/>
  <c r="D247" i="4" s="1"/>
  <c r="B247" i="4"/>
  <c r="C246" i="4"/>
  <c r="D246" i="4" s="1"/>
  <c r="B246" i="4"/>
  <c r="C245" i="4"/>
  <c r="D245" i="4" s="1"/>
  <c r="B245" i="4"/>
  <c r="C244" i="4"/>
  <c r="D244" i="4" s="1"/>
  <c r="B244" i="4"/>
  <c r="C243" i="4"/>
  <c r="D243" i="4" s="1"/>
  <c r="B243" i="4"/>
  <c r="C242" i="4"/>
  <c r="D242" i="4" s="1"/>
  <c r="B242" i="4"/>
  <c r="C241" i="4"/>
  <c r="D241" i="4" s="1"/>
  <c r="B241" i="4"/>
  <c r="C240" i="4"/>
  <c r="D240" i="4" s="1"/>
  <c r="B240" i="4"/>
  <c r="C239" i="4"/>
  <c r="D239" i="4" s="1"/>
  <c r="B239" i="4"/>
  <c r="C238" i="4"/>
  <c r="D238" i="4" s="1"/>
  <c r="B238" i="4"/>
  <c r="C237" i="4"/>
  <c r="D237" i="4" s="1"/>
  <c r="B237" i="4"/>
  <c r="C236" i="4"/>
  <c r="D236" i="4" s="1"/>
  <c r="B236" i="4"/>
  <c r="C235" i="4"/>
  <c r="D235" i="4" s="1"/>
  <c r="B235" i="4"/>
  <c r="C234" i="4"/>
  <c r="D234" i="4" s="1"/>
  <c r="B234" i="4"/>
  <c r="C233" i="4"/>
  <c r="D233" i="4" s="1"/>
  <c r="B233" i="4"/>
  <c r="C232" i="4"/>
  <c r="D232" i="4" s="1"/>
  <c r="B232" i="4"/>
  <c r="C231" i="4"/>
  <c r="D231" i="4" s="1"/>
  <c r="B231" i="4"/>
  <c r="C230" i="4"/>
  <c r="D230" i="4" s="1"/>
  <c r="B230" i="4"/>
  <c r="C229" i="4"/>
  <c r="D229" i="4" s="1"/>
  <c r="B229" i="4"/>
  <c r="C228" i="4"/>
  <c r="D228" i="4" s="1"/>
  <c r="B228" i="4"/>
  <c r="C227" i="4"/>
  <c r="D227" i="4" s="1"/>
  <c r="B227" i="4"/>
  <c r="C226" i="4"/>
  <c r="D226" i="4" s="1"/>
  <c r="B226" i="4"/>
  <c r="C225" i="4"/>
  <c r="D225" i="4" s="1"/>
  <c r="B225" i="4"/>
  <c r="C224" i="4"/>
  <c r="D224" i="4" s="1"/>
  <c r="B224" i="4"/>
  <c r="C223" i="4"/>
  <c r="D223" i="4" s="1"/>
  <c r="B223" i="4"/>
  <c r="C222" i="4"/>
  <c r="D222" i="4" s="1"/>
  <c r="B222" i="4"/>
  <c r="C221" i="4"/>
  <c r="D221" i="4" s="1"/>
  <c r="B221" i="4"/>
  <c r="C220" i="4"/>
  <c r="D220" i="4" s="1"/>
  <c r="B220" i="4"/>
  <c r="C219" i="4"/>
  <c r="D219" i="4" s="1"/>
  <c r="B219" i="4"/>
  <c r="C218" i="4"/>
  <c r="D218" i="4" s="1"/>
  <c r="B218" i="4"/>
  <c r="C217" i="4"/>
  <c r="D217" i="4" s="1"/>
  <c r="B217" i="4"/>
  <c r="C216" i="4"/>
  <c r="D216" i="4" s="1"/>
  <c r="B216" i="4"/>
  <c r="C215" i="4"/>
  <c r="D215" i="4" s="1"/>
  <c r="B215" i="4"/>
  <c r="C214" i="4"/>
  <c r="D214" i="4" s="1"/>
  <c r="B214" i="4"/>
  <c r="C213" i="4"/>
  <c r="D213" i="4" s="1"/>
  <c r="B213" i="4"/>
  <c r="C212" i="4"/>
  <c r="D212" i="4" s="1"/>
  <c r="B212" i="4"/>
  <c r="C211" i="4"/>
  <c r="D211" i="4" s="1"/>
  <c r="B211" i="4"/>
  <c r="C210" i="4"/>
  <c r="D210" i="4" s="1"/>
  <c r="B210" i="4"/>
  <c r="C209" i="4"/>
  <c r="D209" i="4" s="1"/>
  <c r="B209" i="4"/>
  <c r="C208" i="4"/>
  <c r="D208" i="4" s="1"/>
  <c r="B208" i="4"/>
  <c r="C207" i="4"/>
  <c r="D207" i="4" s="1"/>
  <c r="B207" i="4"/>
  <c r="C206" i="4"/>
  <c r="D206" i="4" s="1"/>
  <c r="B206" i="4"/>
  <c r="C205" i="4"/>
  <c r="D205" i="4" s="1"/>
  <c r="B205" i="4"/>
  <c r="C204" i="4"/>
  <c r="D204" i="4" s="1"/>
  <c r="B204" i="4"/>
  <c r="C203" i="4"/>
  <c r="D203" i="4" s="1"/>
  <c r="B203" i="4"/>
  <c r="C202" i="4"/>
  <c r="D202" i="4" s="1"/>
  <c r="B202" i="4"/>
  <c r="C201" i="4"/>
  <c r="D201" i="4" s="1"/>
  <c r="B201" i="4"/>
  <c r="C200" i="4"/>
  <c r="D200" i="4" s="1"/>
  <c r="B200" i="4"/>
  <c r="C199" i="4"/>
  <c r="D199" i="4" s="1"/>
  <c r="B199" i="4"/>
  <c r="C198" i="4"/>
  <c r="D198" i="4" s="1"/>
  <c r="B198" i="4"/>
  <c r="C197" i="4"/>
  <c r="D197" i="4" s="1"/>
  <c r="B197" i="4"/>
  <c r="C196" i="4"/>
  <c r="D196" i="4" s="1"/>
  <c r="B196" i="4"/>
  <c r="C195" i="4"/>
  <c r="D195" i="4" s="1"/>
  <c r="B195" i="4"/>
  <c r="C194" i="4"/>
  <c r="D194" i="4" s="1"/>
  <c r="B194" i="4"/>
  <c r="C193" i="4"/>
  <c r="D193" i="4" s="1"/>
  <c r="F193" i="7" s="1"/>
  <c r="B193" i="4"/>
  <c r="C192" i="4"/>
  <c r="D192" i="4" s="1"/>
  <c r="F192" i="7" s="1"/>
  <c r="B192" i="4"/>
  <c r="C191" i="4"/>
  <c r="D191" i="4" s="1"/>
  <c r="F191" i="7" s="1"/>
  <c r="B191" i="4"/>
  <c r="C190" i="4"/>
  <c r="D190" i="4" s="1"/>
  <c r="F190" i="7" s="1"/>
  <c r="B190" i="4"/>
  <c r="C189" i="4"/>
  <c r="D189" i="4" s="1"/>
  <c r="F189" i="7" s="1"/>
  <c r="B189" i="4"/>
  <c r="C188" i="4"/>
  <c r="D188" i="4" s="1"/>
  <c r="F188" i="7" s="1"/>
  <c r="B188" i="4"/>
  <c r="C187" i="4"/>
  <c r="D187" i="4" s="1"/>
  <c r="F187" i="7" s="1"/>
  <c r="B187" i="4"/>
  <c r="C186" i="4"/>
  <c r="D186" i="4" s="1"/>
  <c r="F186" i="7" s="1"/>
  <c r="B186" i="4"/>
  <c r="C185" i="4"/>
  <c r="D185" i="4" s="1"/>
  <c r="F185" i="7" s="1"/>
  <c r="B185" i="4"/>
  <c r="C184" i="4"/>
  <c r="D184" i="4" s="1"/>
  <c r="F184" i="7" s="1"/>
  <c r="B184" i="4"/>
  <c r="C183" i="4"/>
  <c r="D183" i="4" s="1"/>
  <c r="F183" i="7" s="1"/>
  <c r="B183" i="4"/>
  <c r="C182" i="4"/>
  <c r="D182" i="4" s="1"/>
  <c r="F182" i="7" s="1"/>
  <c r="B182" i="4"/>
  <c r="C181" i="4"/>
  <c r="D181" i="4" s="1"/>
  <c r="F181" i="7" s="1"/>
  <c r="B181" i="4"/>
  <c r="C180" i="4"/>
  <c r="D180" i="4" s="1"/>
  <c r="F180" i="7" s="1"/>
  <c r="B180" i="4"/>
  <c r="C179" i="4"/>
  <c r="D179" i="4" s="1"/>
  <c r="F179" i="7" s="1"/>
  <c r="B179" i="4"/>
  <c r="C178" i="4"/>
  <c r="D178" i="4" s="1"/>
  <c r="F178" i="7" s="1"/>
  <c r="B178" i="4"/>
  <c r="C177" i="4"/>
  <c r="D177" i="4" s="1"/>
  <c r="F177" i="7" s="1"/>
  <c r="B177" i="4"/>
  <c r="C176" i="4"/>
  <c r="D176" i="4" s="1"/>
  <c r="F176" i="7" s="1"/>
  <c r="B176" i="4"/>
  <c r="C175" i="4"/>
  <c r="D175" i="4" s="1"/>
  <c r="F175" i="7" s="1"/>
  <c r="B175" i="4"/>
  <c r="C174" i="4"/>
  <c r="D174" i="4" s="1"/>
  <c r="F174" i="7" s="1"/>
  <c r="B174" i="4"/>
  <c r="C173" i="4"/>
  <c r="D173" i="4" s="1"/>
  <c r="F173" i="7" s="1"/>
  <c r="B173" i="4"/>
  <c r="C172" i="4"/>
  <c r="D172" i="4" s="1"/>
  <c r="F172" i="7" s="1"/>
  <c r="B172" i="4"/>
  <c r="C171" i="4"/>
  <c r="D171" i="4" s="1"/>
  <c r="F171" i="7" s="1"/>
  <c r="B171" i="4"/>
  <c r="C170" i="4"/>
  <c r="D170" i="4" s="1"/>
  <c r="F170" i="7" s="1"/>
  <c r="B170" i="4"/>
  <c r="C169" i="4"/>
  <c r="D169" i="4" s="1"/>
  <c r="F169" i="7" s="1"/>
  <c r="B169" i="4"/>
  <c r="C168" i="4"/>
  <c r="D168" i="4" s="1"/>
  <c r="F168" i="7" s="1"/>
  <c r="B168" i="4"/>
  <c r="C167" i="4"/>
  <c r="D167" i="4" s="1"/>
  <c r="F167" i="7" s="1"/>
  <c r="B167" i="4"/>
  <c r="C166" i="4"/>
  <c r="D166" i="4" s="1"/>
  <c r="F166" i="7" s="1"/>
  <c r="B166" i="4"/>
  <c r="C165" i="4"/>
  <c r="D165" i="4" s="1"/>
  <c r="F165" i="7" s="1"/>
  <c r="B165" i="4"/>
  <c r="C164" i="4"/>
  <c r="D164" i="4" s="1"/>
  <c r="F164" i="7" s="1"/>
  <c r="B164" i="4"/>
  <c r="C163" i="4"/>
  <c r="D163" i="4" s="1"/>
  <c r="F163" i="7" s="1"/>
  <c r="B163" i="4"/>
  <c r="C162" i="4"/>
  <c r="D162" i="4" s="1"/>
  <c r="F162" i="7" s="1"/>
  <c r="B162" i="4"/>
  <c r="C161" i="4"/>
  <c r="D161" i="4" s="1"/>
  <c r="F161" i="7" s="1"/>
  <c r="B161" i="4"/>
  <c r="C160" i="4"/>
  <c r="D160" i="4" s="1"/>
  <c r="F160" i="7" s="1"/>
  <c r="B160" i="4"/>
  <c r="C159" i="4"/>
  <c r="D159" i="4" s="1"/>
  <c r="F159" i="7" s="1"/>
  <c r="B159" i="4"/>
  <c r="C158" i="4"/>
  <c r="D158" i="4" s="1"/>
  <c r="F158" i="7" s="1"/>
  <c r="B158" i="4"/>
  <c r="C157" i="4"/>
  <c r="D157" i="4" s="1"/>
  <c r="F157" i="7" s="1"/>
  <c r="B157" i="4"/>
  <c r="C156" i="4"/>
  <c r="D156" i="4" s="1"/>
  <c r="F156" i="7" s="1"/>
  <c r="B156" i="4"/>
  <c r="C155" i="4"/>
  <c r="D155" i="4" s="1"/>
  <c r="F155" i="7" s="1"/>
  <c r="B155" i="4"/>
  <c r="C154" i="4"/>
  <c r="D154" i="4" s="1"/>
  <c r="F154" i="7" s="1"/>
  <c r="B154" i="4"/>
  <c r="C153" i="4"/>
  <c r="D153" i="4" s="1"/>
  <c r="F153" i="7" s="1"/>
  <c r="B153" i="4"/>
  <c r="C152" i="4"/>
  <c r="D152" i="4" s="1"/>
  <c r="F152" i="7" s="1"/>
  <c r="B152" i="4"/>
  <c r="C151" i="4"/>
  <c r="D151" i="4" s="1"/>
  <c r="F151" i="7" s="1"/>
  <c r="B151" i="4"/>
  <c r="C150" i="4"/>
  <c r="D150" i="4" s="1"/>
  <c r="F150" i="7" s="1"/>
  <c r="B150" i="4"/>
  <c r="C149" i="4"/>
  <c r="D149" i="4" s="1"/>
  <c r="F149" i="7" s="1"/>
  <c r="B149" i="4"/>
  <c r="C148" i="4"/>
  <c r="D148" i="4" s="1"/>
  <c r="F148" i="7" s="1"/>
  <c r="B148" i="4"/>
  <c r="C147" i="4"/>
  <c r="D147" i="4" s="1"/>
  <c r="F147" i="7" s="1"/>
  <c r="B147" i="4"/>
  <c r="C146" i="4"/>
  <c r="D146" i="4" s="1"/>
  <c r="F146" i="7" s="1"/>
  <c r="B146" i="4"/>
  <c r="C145" i="4"/>
  <c r="D145" i="4" s="1"/>
  <c r="F145" i="7" s="1"/>
  <c r="B145" i="4"/>
  <c r="C144" i="4"/>
  <c r="D144" i="4" s="1"/>
  <c r="F144" i="7" s="1"/>
  <c r="B144" i="4"/>
  <c r="C143" i="4"/>
  <c r="D143" i="4" s="1"/>
  <c r="F143" i="7" s="1"/>
  <c r="B143" i="4"/>
  <c r="C142" i="4"/>
  <c r="D142" i="4" s="1"/>
  <c r="F142" i="7" s="1"/>
  <c r="B142" i="4"/>
  <c r="C141" i="4"/>
  <c r="D141" i="4" s="1"/>
  <c r="F141" i="7" s="1"/>
  <c r="B141" i="4"/>
  <c r="C140" i="4"/>
  <c r="D140" i="4" s="1"/>
  <c r="F140" i="7" s="1"/>
  <c r="B140" i="4"/>
  <c r="C139" i="4"/>
  <c r="D139" i="4" s="1"/>
  <c r="F139" i="7" s="1"/>
  <c r="B139" i="4"/>
  <c r="C138" i="4"/>
  <c r="D138" i="4" s="1"/>
  <c r="F138" i="7" s="1"/>
  <c r="B138" i="4"/>
  <c r="C137" i="4"/>
  <c r="D137" i="4" s="1"/>
  <c r="F137" i="7" s="1"/>
  <c r="B137" i="4"/>
  <c r="C136" i="4"/>
  <c r="D136" i="4" s="1"/>
  <c r="F136" i="7" s="1"/>
  <c r="B136" i="4"/>
  <c r="C135" i="4"/>
  <c r="D135" i="4" s="1"/>
  <c r="F135" i="7" s="1"/>
  <c r="B135" i="4"/>
  <c r="C134" i="4"/>
  <c r="D134" i="4" s="1"/>
  <c r="F134" i="7" s="1"/>
  <c r="B134" i="4"/>
  <c r="C133" i="4"/>
  <c r="D133" i="4" s="1"/>
  <c r="F133" i="7" s="1"/>
  <c r="B133" i="4"/>
  <c r="C132" i="4"/>
  <c r="D132" i="4" s="1"/>
  <c r="F132" i="7" s="1"/>
  <c r="B132" i="4"/>
  <c r="C131" i="4"/>
  <c r="D131" i="4" s="1"/>
  <c r="F131" i="7" s="1"/>
  <c r="B131" i="4"/>
  <c r="C130" i="4"/>
  <c r="D130" i="4" s="1"/>
  <c r="F130" i="7" s="1"/>
  <c r="B130" i="4"/>
  <c r="C129" i="4"/>
  <c r="D129" i="4" s="1"/>
  <c r="F129" i="7" s="1"/>
  <c r="B129" i="4"/>
  <c r="C128" i="4"/>
  <c r="D128" i="4" s="1"/>
  <c r="F128" i="7" s="1"/>
  <c r="B128" i="4"/>
  <c r="C127" i="4"/>
  <c r="D127" i="4" s="1"/>
  <c r="F127" i="7" s="1"/>
  <c r="B127" i="4"/>
  <c r="C126" i="4"/>
  <c r="D126" i="4" s="1"/>
  <c r="F126" i="7" s="1"/>
  <c r="B126" i="4"/>
  <c r="C125" i="4"/>
  <c r="D125" i="4" s="1"/>
  <c r="F125" i="7" s="1"/>
  <c r="B125" i="4"/>
  <c r="C124" i="4"/>
  <c r="D124" i="4" s="1"/>
  <c r="F124" i="7" s="1"/>
  <c r="B124" i="4"/>
  <c r="C123" i="4"/>
  <c r="D123" i="4" s="1"/>
  <c r="F123" i="7" s="1"/>
  <c r="B123" i="4"/>
  <c r="C122" i="4"/>
  <c r="D122" i="4" s="1"/>
  <c r="F122" i="7" s="1"/>
  <c r="B122" i="4"/>
  <c r="C121" i="4"/>
  <c r="D121" i="4" s="1"/>
  <c r="F121" i="7" s="1"/>
  <c r="B121" i="4"/>
  <c r="C120" i="4"/>
  <c r="D120" i="4" s="1"/>
  <c r="F120" i="7" s="1"/>
  <c r="B120" i="4"/>
  <c r="C119" i="4"/>
  <c r="D119" i="4" s="1"/>
  <c r="F119" i="7" s="1"/>
  <c r="B119" i="4"/>
  <c r="C118" i="4"/>
  <c r="D118" i="4" s="1"/>
  <c r="F118" i="7" s="1"/>
  <c r="B118" i="4"/>
  <c r="C117" i="4"/>
  <c r="D117" i="4" s="1"/>
  <c r="F117" i="7" s="1"/>
  <c r="B117" i="4"/>
  <c r="C116" i="4"/>
  <c r="D116" i="4" s="1"/>
  <c r="F116" i="7" s="1"/>
  <c r="B116" i="4"/>
  <c r="C115" i="4"/>
  <c r="D115" i="4" s="1"/>
  <c r="F115" i="7" s="1"/>
  <c r="B115" i="4"/>
  <c r="C114" i="4"/>
  <c r="D114" i="4" s="1"/>
  <c r="F114" i="7" s="1"/>
  <c r="B114" i="4"/>
  <c r="C113" i="4"/>
  <c r="D113" i="4" s="1"/>
  <c r="F113" i="7" s="1"/>
  <c r="B113" i="4"/>
  <c r="C112" i="4"/>
  <c r="D112" i="4" s="1"/>
  <c r="F112" i="7" s="1"/>
  <c r="B112" i="4"/>
  <c r="C111" i="4"/>
  <c r="D111" i="4" s="1"/>
  <c r="F111" i="7" s="1"/>
  <c r="B111" i="4"/>
  <c r="C110" i="4"/>
  <c r="D110" i="4" s="1"/>
  <c r="F110" i="7" s="1"/>
  <c r="B110" i="4"/>
  <c r="C109" i="4"/>
  <c r="D109" i="4" s="1"/>
  <c r="F109" i="7" s="1"/>
  <c r="B109" i="4"/>
  <c r="C108" i="4"/>
  <c r="D108" i="4" s="1"/>
  <c r="F108" i="7" s="1"/>
  <c r="B108" i="4"/>
  <c r="C107" i="4"/>
  <c r="D107" i="4" s="1"/>
  <c r="F107" i="7" s="1"/>
  <c r="B107" i="4"/>
  <c r="C106" i="4"/>
  <c r="D106" i="4" s="1"/>
  <c r="F106" i="7" s="1"/>
  <c r="B106" i="4"/>
  <c r="C105" i="4"/>
  <c r="D105" i="4" s="1"/>
  <c r="F105" i="7" s="1"/>
  <c r="B105" i="4"/>
  <c r="C104" i="4"/>
  <c r="D104" i="4" s="1"/>
  <c r="F104" i="7" s="1"/>
  <c r="B104" i="4"/>
  <c r="C103" i="4"/>
  <c r="D103" i="4" s="1"/>
  <c r="F103" i="7" s="1"/>
  <c r="B103" i="4"/>
  <c r="C102" i="4"/>
  <c r="D102" i="4" s="1"/>
  <c r="F102" i="7" s="1"/>
  <c r="B102" i="4"/>
  <c r="C101" i="4"/>
  <c r="D101" i="4" s="1"/>
  <c r="F101" i="7" s="1"/>
  <c r="B101" i="4"/>
  <c r="C100" i="4"/>
  <c r="D100" i="4" s="1"/>
  <c r="F100" i="7" s="1"/>
  <c r="B100" i="4"/>
  <c r="C99" i="4"/>
  <c r="D99" i="4" s="1"/>
  <c r="F99" i="7" s="1"/>
  <c r="B99" i="4"/>
  <c r="C98" i="4"/>
  <c r="D98" i="4" s="1"/>
  <c r="F98" i="7" s="1"/>
  <c r="B98" i="4"/>
  <c r="C97" i="4"/>
  <c r="D97" i="4" s="1"/>
  <c r="F97" i="7" s="1"/>
  <c r="B97" i="4"/>
  <c r="C96" i="4"/>
  <c r="D96" i="4" s="1"/>
  <c r="F96" i="7" s="1"/>
  <c r="B96" i="4"/>
  <c r="C95" i="4"/>
  <c r="D95" i="4" s="1"/>
  <c r="F95" i="7" s="1"/>
  <c r="B95" i="4"/>
  <c r="C94" i="4"/>
  <c r="D94" i="4" s="1"/>
  <c r="F94" i="7" s="1"/>
  <c r="B94" i="4"/>
  <c r="C93" i="4"/>
  <c r="D93" i="4" s="1"/>
  <c r="F93" i="7" s="1"/>
  <c r="B93" i="4"/>
  <c r="C92" i="4"/>
  <c r="D92" i="4" s="1"/>
  <c r="F92" i="7" s="1"/>
  <c r="B92" i="4"/>
  <c r="C91" i="4"/>
  <c r="D91" i="4" s="1"/>
  <c r="F91" i="7" s="1"/>
  <c r="B91" i="4"/>
  <c r="C90" i="4"/>
  <c r="D90" i="4" s="1"/>
  <c r="F90" i="7" s="1"/>
  <c r="B90" i="4"/>
  <c r="C89" i="4"/>
  <c r="D89" i="4" s="1"/>
  <c r="F89" i="7" s="1"/>
  <c r="B89" i="4"/>
  <c r="C88" i="4"/>
  <c r="D88" i="4" s="1"/>
  <c r="F88" i="7" s="1"/>
  <c r="B88" i="4"/>
  <c r="C87" i="4"/>
  <c r="D87" i="4" s="1"/>
  <c r="F87" i="7" s="1"/>
  <c r="B87" i="4"/>
  <c r="C86" i="4"/>
  <c r="D86" i="4" s="1"/>
  <c r="F86" i="7" s="1"/>
  <c r="B86" i="4"/>
  <c r="C85" i="4"/>
  <c r="D85" i="4" s="1"/>
  <c r="F85" i="7" s="1"/>
  <c r="B85" i="4"/>
  <c r="C84" i="4"/>
  <c r="D84" i="4" s="1"/>
  <c r="F84" i="7" s="1"/>
  <c r="B84" i="4"/>
  <c r="C83" i="4"/>
  <c r="D83" i="4" s="1"/>
  <c r="F83" i="7" s="1"/>
  <c r="B83" i="4"/>
  <c r="C82" i="4"/>
  <c r="D82" i="4" s="1"/>
  <c r="F82" i="7" s="1"/>
  <c r="B82" i="4"/>
  <c r="C81" i="4"/>
  <c r="D81" i="4" s="1"/>
  <c r="F81" i="7" s="1"/>
  <c r="B81" i="4"/>
  <c r="C80" i="4"/>
  <c r="D80" i="4" s="1"/>
  <c r="F80" i="7" s="1"/>
  <c r="B80" i="4"/>
  <c r="C79" i="4"/>
  <c r="D79" i="4" s="1"/>
  <c r="F79" i="7" s="1"/>
  <c r="B79" i="4"/>
  <c r="C78" i="4"/>
  <c r="D78" i="4" s="1"/>
  <c r="F78" i="7" s="1"/>
  <c r="B78" i="4"/>
  <c r="C77" i="4"/>
  <c r="D77" i="4" s="1"/>
  <c r="F77" i="7" s="1"/>
  <c r="B77" i="4"/>
  <c r="C76" i="4"/>
  <c r="D76" i="4" s="1"/>
  <c r="F76" i="7" s="1"/>
  <c r="B76" i="4"/>
  <c r="C75" i="4"/>
  <c r="D75" i="4" s="1"/>
  <c r="F75" i="7" s="1"/>
  <c r="B75" i="4"/>
  <c r="C74" i="4"/>
  <c r="D74" i="4" s="1"/>
  <c r="F74" i="7" s="1"/>
  <c r="B74" i="4"/>
  <c r="C73" i="4"/>
  <c r="D73" i="4" s="1"/>
  <c r="F73" i="7" s="1"/>
  <c r="B73" i="4"/>
  <c r="C72" i="4"/>
  <c r="D72" i="4" s="1"/>
  <c r="F72" i="7" s="1"/>
  <c r="B72" i="4"/>
  <c r="C71" i="4"/>
  <c r="D71" i="4" s="1"/>
  <c r="F71" i="7" s="1"/>
  <c r="B71" i="4"/>
  <c r="C70" i="4"/>
  <c r="D70" i="4" s="1"/>
  <c r="F70" i="7" s="1"/>
  <c r="B70" i="4"/>
  <c r="C69" i="4"/>
  <c r="D69" i="4" s="1"/>
  <c r="F69" i="7" s="1"/>
  <c r="B69" i="4"/>
  <c r="C68" i="4"/>
  <c r="D68" i="4" s="1"/>
  <c r="F68" i="7" s="1"/>
  <c r="B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R7" i="4"/>
  <c r="R31" i="4" s="1"/>
  <c r="Q7" i="4"/>
  <c r="Q164" i="4" s="1"/>
  <c r="P7" i="4"/>
  <c r="P17" i="4" s="1"/>
  <c r="O7" i="4"/>
  <c r="O182" i="4" s="1"/>
  <c r="N7" i="4"/>
  <c r="N17" i="4" s="1"/>
  <c r="M7" i="4"/>
  <c r="M35" i="4" s="1"/>
  <c r="L7" i="4"/>
  <c r="L35" i="4" s="1"/>
  <c r="K7" i="4"/>
  <c r="K41" i="4" s="1"/>
  <c r="J7" i="4"/>
  <c r="J143" i="4" s="1"/>
  <c r="I7" i="4"/>
  <c r="I15" i="4" s="1"/>
  <c r="H7" i="4"/>
  <c r="H27" i="4" s="1"/>
  <c r="G7" i="4"/>
  <c r="G27" i="4" s="1"/>
  <c r="F7" i="4"/>
  <c r="F139" i="4" s="1"/>
  <c r="E7" i="4"/>
  <c r="E68" i="4" s="1"/>
  <c r="T4" i="4"/>
  <c r="C251" i="3"/>
  <c r="D251" i="3" s="1"/>
  <c r="B251" i="3"/>
  <c r="C250" i="3"/>
  <c r="D250" i="3" s="1"/>
  <c r="B250" i="3"/>
  <c r="C249" i="3"/>
  <c r="D249" i="3" s="1"/>
  <c r="B249" i="3"/>
  <c r="C248" i="3"/>
  <c r="D248" i="3" s="1"/>
  <c r="B248" i="3"/>
  <c r="C247" i="3"/>
  <c r="D247" i="3" s="1"/>
  <c r="B247" i="3"/>
  <c r="C246" i="3"/>
  <c r="D246" i="3" s="1"/>
  <c r="B246" i="3"/>
  <c r="C245" i="3"/>
  <c r="D245" i="3" s="1"/>
  <c r="B245" i="3"/>
  <c r="C244" i="3"/>
  <c r="D244" i="3" s="1"/>
  <c r="B244" i="3"/>
  <c r="C243" i="3"/>
  <c r="D243" i="3" s="1"/>
  <c r="B243" i="3"/>
  <c r="C242" i="3"/>
  <c r="D242" i="3" s="1"/>
  <c r="B242" i="3"/>
  <c r="C241" i="3"/>
  <c r="D241" i="3" s="1"/>
  <c r="B241" i="3"/>
  <c r="C240" i="3"/>
  <c r="D240" i="3" s="1"/>
  <c r="B240" i="3"/>
  <c r="C239" i="3"/>
  <c r="D239" i="3" s="1"/>
  <c r="B239" i="3"/>
  <c r="C238" i="3"/>
  <c r="D238" i="3" s="1"/>
  <c r="B238" i="3"/>
  <c r="C237" i="3"/>
  <c r="D237" i="3" s="1"/>
  <c r="B237" i="3"/>
  <c r="C236" i="3"/>
  <c r="D236" i="3" s="1"/>
  <c r="B236" i="3"/>
  <c r="C235" i="3"/>
  <c r="D235" i="3" s="1"/>
  <c r="B235" i="3"/>
  <c r="C234" i="3"/>
  <c r="D234" i="3" s="1"/>
  <c r="B234" i="3"/>
  <c r="C233" i="3"/>
  <c r="D233" i="3" s="1"/>
  <c r="B233" i="3"/>
  <c r="C232" i="3"/>
  <c r="D232" i="3" s="1"/>
  <c r="B232" i="3"/>
  <c r="C231" i="3"/>
  <c r="D231" i="3" s="1"/>
  <c r="B231" i="3"/>
  <c r="C230" i="3"/>
  <c r="D230" i="3" s="1"/>
  <c r="B230" i="3"/>
  <c r="C229" i="3"/>
  <c r="D229" i="3" s="1"/>
  <c r="B229" i="3"/>
  <c r="C228" i="3"/>
  <c r="D228" i="3" s="1"/>
  <c r="B228" i="3"/>
  <c r="C227" i="3"/>
  <c r="D227" i="3" s="1"/>
  <c r="B227" i="3"/>
  <c r="C226" i="3"/>
  <c r="D226" i="3" s="1"/>
  <c r="B226" i="3"/>
  <c r="C225" i="3"/>
  <c r="D225" i="3" s="1"/>
  <c r="B225" i="3"/>
  <c r="C224" i="3"/>
  <c r="D224" i="3" s="1"/>
  <c r="B224" i="3"/>
  <c r="C223" i="3"/>
  <c r="D223" i="3" s="1"/>
  <c r="B223" i="3"/>
  <c r="C222" i="3"/>
  <c r="D222" i="3" s="1"/>
  <c r="B222" i="3"/>
  <c r="C221" i="3"/>
  <c r="D221" i="3" s="1"/>
  <c r="B221" i="3"/>
  <c r="C220" i="3"/>
  <c r="D220" i="3" s="1"/>
  <c r="B220" i="3"/>
  <c r="C219" i="3"/>
  <c r="D219" i="3" s="1"/>
  <c r="B219" i="3"/>
  <c r="C218" i="3"/>
  <c r="D218" i="3" s="1"/>
  <c r="B218" i="3"/>
  <c r="C217" i="3"/>
  <c r="D217" i="3" s="1"/>
  <c r="B217" i="3"/>
  <c r="C216" i="3"/>
  <c r="D216" i="3" s="1"/>
  <c r="B216" i="3"/>
  <c r="C215" i="3"/>
  <c r="D215" i="3" s="1"/>
  <c r="B215" i="3"/>
  <c r="C214" i="3"/>
  <c r="D214" i="3" s="1"/>
  <c r="B214" i="3"/>
  <c r="C213" i="3"/>
  <c r="D213" i="3" s="1"/>
  <c r="B213" i="3"/>
  <c r="C212" i="3"/>
  <c r="D212" i="3" s="1"/>
  <c r="B212" i="3"/>
  <c r="C211" i="3"/>
  <c r="D211" i="3" s="1"/>
  <c r="B211" i="3"/>
  <c r="C210" i="3"/>
  <c r="D210" i="3" s="1"/>
  <c r="B210" i="3"/>
  <c r="C209" i="3"/>
  <c r="D209" i="3" s="1"/>
  <c r="B209" i="3"/>
  <c r="C208" i="3"/>
  <c r="D208" i="3" s="1"/>
  <c r="B208" i="3"/>
  <c r="C207" i="3"/>
  <c r="D207" i="3" s="1"/>
  <c r="B207" i="3"/>
  <c r="C206" i="3"/>
  <c r="D206" i="3" s="1"/>
  <c r="B206" i="3"/>
  <c r="C205" i="3"/>
  <c r="D205" i="3" s="1"/>
  <c r="B205" i="3"/>
  <c r="C204" i="3"/>
  <c r="D204" i="3" s="1"/>
  <c r="B204" i="3"/>
  <c r="C203" i="3"/>
  <c r="D203" i="3" s="1"/>
  <c r="B203" i="3"/>
  <c r="C202" i="3"/>
  <c r="D202" i="3" s="1"/>
  <c r="B202" i="3"/>
  <c r="C201" i="3"/>
  <c r="D201" i="3" s="1"/>
  <c r="B201" i="3"/>
  <c r="C200" i="3"/>
  <c r="D200" i="3" s="1"/>
  <c r="B200" i="3"/>
  <c r="C199" i="3"/>
  <c r="D199" i="3" s="1"/>
  <c r="B199" i="3"/>
  <c r="C198" i="3"/>
  <c r="D198" i="3" s="1"/>
  <c r="B198" i="3"/>
  <c r="C197" i="3"/>
  <c r="D197" i="3" s="1"/>
  <c r="B197" i="3"/>
  <c r="C196" i="3"/>
  <c r="D196" i="3" s="1"/>
  <c r="B196" i="3"/>
  <c r="C195" i="3"/>
  <c r="D195" i="3" s="1"/>
  <c r="B195" i="3"/>
  <c r="C194" i="3"/>
  <c r="D194" i="3" s="1"/>
  <c r="B194" i="3"/>
  <c r="C193" i="3"/>
  <c r="B193" i="3"/>
  <c r="C192" i="3"/>
  <c r="B192" i="3"/>
  <c r="C191" i="3"/>
  <c r="B191" i="3"/>
  <c r="C190" i="3"/>
  <c r="B190" i="3"/>
  <c r="C189" i="3"/>
  <c r="B189" i="3"/>
  <c r="C188" i="3"/>
  <c r="B188" i="3"/>
  <c r="C187" i="3"/>
  <c r="B187" i="3"/>
  <c r="C186" i="3"/>
  <c r="B186" i="3"/>
  <c r="C185" i="3"/>
  <c r="B185" i="3"/>
  <c r="C184" i="3"/>
  <c r="B184" i="3"/>
  <c r="C183" i="3"/>
  <c r="B183" i="3"/>
  <c r="C182" i="3"/>
  <c r="B182" i="3"/>
  <c r="C181" i="3"/>
  <c r="B181" i="3"/>
  <c r="C180" i="3"/>
  <c r="B180" i="3"/>
  <c r="C179" i="3"/>
  <c r="B179" i="3"/>
  <c r="C178" i="3"/>
  <c r="B178" i="3"/>
  <c r="C177" i="3"/>
  <c r="B177" i="3"/>
  <c r="C176" i="3"/>
  <c r="B176" i="3"/>
  <c r="C175" i="3"/>
  <c r="B175" i="3"/>
  <c r="C174" i="3"/>
  <c r="B174" i="3"/>
  <c r="C173" i="3"/>
  <c r="B173" i="3"/>
  <c r="C172" i="3"/>
  <c r="B172" i="3"/>
  <c r="C171" i="3"/>
  <c r="B171" i="3"/>
  <c r="C170" i="3"/>
  <c r="B170" i="3"/>
  <c r="C169" i="3"/>
  <c r="B169" i="3"/>
  <c r="C168" i="3"/>
  <c r="B168" i="3"/>
  <c r="C167" i="3"/>
  <c r="B167" i="3"/>
  <c r="C166" i="3"/>
  <c r="B166" i="3"/>
  <c r="C165" i="3"/>
  <c r="B165" i="3"/>
  <c r="C164" i="3"/>
  <c r="B164" i="3"/>
  <c r="C163" i="3"/>
  <c r="B163" i="3"/>
  <c r="C162" i="3"/>
  <c r="B162" i="3"/>
  <c r="C161" i="3"/>
  <c r="B161" i="3"/>
  <c r="C160" i="3"/>
  <c r="B160" i="3"/>
  <c r="C159" i="3"/>
  <c r="B159" i="3"/>
  <c r="C158" i="3"/>
  <c r="B158" i="3"/>
  <c r="C157" i="3"/>
  <c r="B157" i="3"/>
  <c r="C156" i="3"/>
  <c r="B156" i="3"/>
  <c r="C155" i="3"/>
  <c r="B155" i="3"/>
  <c r="C154" i="3"/>
  <c r="B154" i="3"/>
  <c r="C153" i="3"/>
  <c r="B153" i="3"/>
  <c r="C152" i="3"/>
  <c r="B152" i="3"/>
  <c r="C151" i="3"/>
  <c r="B151" i="3"/>
  <c r="C150" i="3"/>
  <c r="B150" i="3"/>
  <c r="C149" i="3"/>
  <c r="B149" i="3"/>
  <c r="C148" i="3"/>
  <c r="B148" i="3"/>
  <c r="C147" i="3"/>
  <c r="B147" i="3"/>
  <c r="C146" i="3"/>
  <c r="B146" i="3"/>
  <c r="C145" i="3"/>
  <c r="B145" i="3"/>
  <c r="C144" i="3"/>
  <c r="B144" i="3"/>
  <c r="C143" i="3"/>
  <c r="B143" i="3"/>
  <c r="C142" i="3"/>
  <c r="B142" i="3"/>
  <c r="C141" i="3"/>
  <c r="B141" i="3"/>
  <c r="C140" i="3"/>
  <c r="B140" i="3"/>
  <c r="C139" i="3"/>
  <c r="B139" i="3"/>
  <c r="C138" i="3"/>
  <c r="B138" i="3"/>
  <c r="C137" i="3"/>
  <c r="B137" i="3"/>
  <c r="C136" i="3"/>
  <c r="B136" i="3"/>
  <c r="C135" i="3"/>
  <c r="B135" i="3"/>
  <c r="C134" i="3"/>
  <c r="B134" i="3"/>
  <c r="C133" i="3"/>
  <c r="B133" i="3"/>
  <c r="C132" i="3"/>
  <c r="B132" i="3"/>
  <c r="C131" i="3"/>
  <c r="B131" i="3"/>
  <c r="C130" i="3"/>
  <c r="B130" i="3"/>
  <c r="C129" i="3"/>
  <c r="B129" i="3"/>
  <c r="C128" i="3"/>
  <c r="B128" i="3"/>
  <c r="C127" i="3"/>
  <c r="B127" i="3"/>
  <c r="C126" i="3"/>
  <c r="B126" i="3"/>
  <c r="C125" i="3"/>
  <c r="B125" i="3"/>
  <c r="C124" i="3"/>
  <c r="B124" i="3"/>
  <c r="C123" i="3"/>
  <c r="B123" i="3"/>
  <c r="C122" i="3"/>
  <c r="B122" i="3"/>
  <c r="C121" i="3"/>
  <c r="B121" i="3"/>
  <c r="C120" i="3"/>
  <c r="B120" i="3"/>
  <c r="C119" i="3"/>
  <c r="B119" i="3"/>
  <c r="C118" i="3"/>
  <c r="B118" i="3"/>
  <c r="C117" i="3"/>
  <c r="B117" i="3"/>
  <c r="C116" i="3"/>
  <c r="B116" i="3"/>
  <c r="C115" i="3"/>
  <c r="B115" i="3"/>
  <c r="C114" i="3"/>
  <c r="B114" i="3"/>
  <c r="C113" i="3"/>
  <c r="B113" i="3"/>
  <c r="C112" i="3"/>
  <c r="B112" i="3"/>
  <c r="C111" i="3"/>
  <c r="B111" i="3"/>
  <c r="C110" i="3"/>
  <c r="B110" i="3"/>
  <c r="C109" i="3"/>
  <c r="B109" i="3"/>
  <c r="C108" i="3"/>
  <c r="B108" i="3"/>
  <c r="C107" i="3"/>
  <c r="B107" i="3"/>
  <c r="C106" i="3"/>
  <c r="B106" i="3"/>
  <c r="C105" i="3"/>
  <c r="B105" i="3"/>
  <c r="C104" i="3"/>
  <c r="B104" i="3"/>
  <c r="C103" i="3"/>
  <c r="B103" i="3"/>
  <c r="C102" i="3"/>
  <c r="B102" i="3"/>
  <c r="C101" i="3"/>
  <c r="B101" i="3"/>
  <c r="C100" i="3"/>
  <c r="B100" i="3"/>
  <c r="C99" i="3"/>
  <c r="B99" i="3"/>
  <c r="C98" i="3"/>
  <c r="B98" i="3"/>
  <c r="C97" i="3"/>
  <c r="B97" i="3"/>
  <c r="C96" i="3"/>
  <c r="B96" i="3"/>
  <c r="C95" i="3"/>
  <c r="B95" i="3"/>
  <c r="C94" i="3"/>
  <c r="B94" i="3"/>
  <c r="C93" i="3"/>
  <c r="B93" i="3"/>
  <c r="C92" i="3"/>
  <c r="B92" i="3"/>
  <c r="C91" i="3"/>
  <c r="B91" i="3"/>
  <c r="C90" i="3"/>
  <c r="B90" i="3"/>
  <c r="C89" i="3"/>
  <c r="B89" i="3"/>
  <c r="C88" i="3"/>
  <c r="B88" i="3"/>
  <c r="C87" i="3"/>
  <c r="B87" i="3"/>
  <c r="C86" i="3"/>
  <c r="B86" i="3"/>
  <c r="C85" i="3"/>
  <c r="B85" i="3"/>
  <c r="C84" i="3"/>
  <c r="B84" i="3"/>
  <c r="C83" i="3"/>
  <c r="B83" i="3"/>
  <c r="C82" i="3"/>
  <c r="B82" i="3"/>
  <c r="C81" i="3"/>
  <c r="B81" i="3"/>
  <c r="C80" i="3"/>
  <c r="B80" i="3"/>
  <c r="C79" i="3"/>
  <c r="B79" i="3"/>
  <c r="C78" i="3"/>
  <c r="B78" i="3"/>
  <c r="C77" i="3"/>
  <c r="B77" i="3"/>
  <c r="C76" i="3"/>
  <c r="B76" i="3"/>
  <c r="C75" i="3"/>
  <c r="B75" i="3"/>
  <c r="C74" i="3"/>
  <c r="B74" i="3"/>
  <c r="C73" i="3"/>
  <c r="B73" i="3"/>
  <c r="C72" i="3"/>
  <c r="B72" i="3"/>
  <c r="C71" i="3"/>
  <c r="B71" i="3"/>
  <c r="C70" i="3"/>
  <c r="B70" i="3"/>
  <c r="C69" i="3"/>
  <c r="B69" i="3"/>
  <c r="C68" i="3"/>
  <c r="B68" i="3"/>
  <c r="R7" i="3"/>
  <c r="R129" i="3" s="1"/>
  <c r="Q7" i="3"/>
  <c r="Q187" i="3" s="1"/>
  <c r="P7" i="3"/>
  <c r="P208" i="3" s="1"/>
  <c r="O7" i="3"/>
  <c r="O191" i="3" s="1"/>
  <c r="N7" i="3"/>
  <c r="N239" i="3" s="1"/>
  <c r="M7" i="3"/>
  <c r="M190" i="3" s="1"/>
  <c r="L7" i="3"/>
  <c r="L51" i="3" s="1"/>
  <c r="K7" i="3"/>
  <c r="K146" i="3" s="1"/>
  <c r="J7" i="3"/>
  <c r="J196" i="3" s="1"/>
  <c r="I7" i="3"/>
  <c r="I231" i="3" s="1"/>
  <c r="H7" i="3"/>
  <c r="H64" i="3" s="1"/>
  <c r="G7" i="3"/>
  <c r="G149" i="3" s="1"/>
  <c r="F7" i="3"/>
  <c r="F234" i="3" s="1"/>
  <c r="E7" i="3"/>
  <c r="E235" i="3" s="1"/>
  <c r="T4" i="3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S24" i="2"/>
  <c r="S23" i="2"/>
  <c r="S22" i="2"/>
  <c r="S21" i="2"/>
  <c r="S20" i="2"/>
  <c r="S19" i="2"/>
  <c r="S18" i="2"/>
  <c r="S17" i="2"/>
  <c r="C14" i="10" s="1"/>
  <c r="E14" i="10" s="1"/>
  <c r="S16" i="2"/>
  <c r="C13" i="10" s="1"/>
  <c r="E13" i="10" s="1"/>
  <c r="S15" i="2"/>
  <c r="C12" i="10" s="1"/>
  <c r="E12" i="10" s="1"/>
  <c r="S14" i="2"/>
  <c r="S13" i="2"/>
  <c r="S12" i="2"/>
  <c r="S11" i="2"/>
  <c r="AI232" i="8" l="1"/>
  <c r="AI243" i="8"/>
  <c r="AI213" i="8"/>
  <c r="AI229" i="8"/>
  <c r="I72" i="7"/>
  <c r="I80" i="7"/>
  <c r="I88" i="7"/>
  <c r="I96" i="7"/>
  <c r="K96" i="7" s="1"/>
  <c r="I104" i="7"/>
  <c r="K104" i="7" s="1"/>
  <c r="I112" i="7"/>
  <c r="J112" i="7" s="1"/>
  <c r="D112" i="8" s="1"/>
  <c r="I120" i="7"/>
  <c r="K120" i="7" s="1"/>
  <c r="I128" i="7"/>
  <c r="K128" i="7" s="1"/>
  <c r="I136" i="7"/>
  <c r="K136" i="7" s="1"/>
  <c r="I77" i="7"/>
  <c r="K77" i="7" s="1"/>
  <c r="I85" i="7"/>
  <c r="K85" i="7" s="1"/>
  <c r="I117" i="7"/>
  <c r="I177" i="7"/>
  <c r="F239" i="8"/>
  <c r="U239" i="8" s="1"/>
  <c r="I184" i="7"/>
  <c r="J184" i="7" s="1"/>
  <c r="D184" i="8" s="1"/>
  <c r="I73" i="7"/>
  <c r="K73" i="7" s="1"/>
  <c r="I70" i="7"/>
  <c r="I78" i="7"/>
  <c r="I86" i="7"/>
  <c r="I94" i="7"/>
  <c r="J94" i="7" s="1"/>
  <c r="D94" i="8" s="1"/>
  <c r="I102" i="7"/>
  <c r="K102" i="7" s="1"/>
  <c r="I110" i="7"/>
  <c r="K110" i="7" s="1"/>
  <c r="I118" i="7"/>
  <c r="K118" i="7" s="1"/>
  <c r="I126" i="7"/>
  <c r="J126" i="7" s="1"/>
  <c r="D126" i="8" s="1"/>
  <c r="I134" i="7"/>
  <c r="K134" i="7" s="1"/>
  <c r="P59" i="3"/>
  <c r="I146" i="7"/>
  <c r="K146" i="7" s="1"/>
  <c r="I162" i="7"/>
  <c r="K162" i="7" s="1"/>
  <c r="I178" i="7"/>
  <c r="K178" i="7" s="1"/>
  <c r="N21" i="5"/>
  <c r="I141" i="7"/>
  <c r="J141" i="7" s="1"/>
  <c r="D141" i="8" s="1"/>
  <c r="I157" i="7"/>
  <c r="K157" i="7" s="1"/>
  <c r="I173" i="7"/>
  <c r="I71" i="7"/>
  <c r="I79" i="7"/>
  <c r="I87" i="7"/>
  <c r="J87" i="7" s="1"/>
  <c r="D87" i="8" s="1"/>
  <c r="I95" i="7"/>
  <c r="J95" i="7" s="1"/>
  <c r="D95" i="8" s="1"/>
  <c r="I103" i="7"/>
  <c r="J103" i="7" s="1"/>
  <c r="D103" i="8" s="1"/>
  <c r="I111" i="7"/>
  <c r="K111" i="7" s="1"/>
  <c r="I119" i="7"/>
  <c r="K119" i="7" s="1"/>
  <c r="I127" i="7"/>
  <c r="K127" i="7" s="1"/>
  <c r="I135" i="7"/>
  <c r="K135" i="7" s="1"/>
  <c r="I151" i="7"/>
  <c r="K151" i="7" s="1"/>
  <c r="L13" i="4"/>
  <c r="I168" i="7"/>
  <c r="J168" i="7" s="1"/>
  <c r="D168" i="8" s="1"/>
  <c r="E9" i="4"/>
  <c r="I230" i="8"/>
  <c r="X230" i="8" s="1"/>
  <c r="M223" i="8"/>
  <c r="AB223" i="8" s="1"/>
  <c r="O230" i="8"/>
  <c r="AD230" i="8" s="1"/>
  <c r="H202" i="8"/>
  <c r="W202" i="8" s="1"/>
  <c r="F230" i="8"/>
  <c r="U230" i="8" s="1"/>
  <c r="I16" i="4"/>
  <c r="M230" i="8"/>
  <c r="AB230" i="8" s="1"/>
  <c r="E17" i="4"/>
  <c r="L63" i="3"/>
  <c r="L8" i="4"/>
  <c r="I68" i="7"/>
  <c r="K68" i="7" s="1"/>
  <c r="I76" i="7"/>
  <c r="K76" i="7" s="1"/>
  <c r="I84" i="7"/>
  <c r="K84" i="7" s="1"/>
  <c r="I92" i="7"/>
  <c r="K92" i="7" s="1"/>
  <c r="I187" i="7"/>
  <c r="J187" i="7" s="1"/>
  <c r="D187" i="8" s="1"/>
  <c r="I100" i="7"/>
  <c r="K100" i="7" s="1"/>
  <c r="I108" i="7"/>
  <c r="J108" i="7" s="1"/>
  <c r="D108" i="8" s="1"/>
  <c r="I116" i="7"/>
  <c r="K116" i="7" s="1"/>
  <c r="I124" i="7"/>
  <c r="J124" i="7" s="1"/>
  <c r="D124" i="8" s="1"/>
  <c r="I132" i="7"/>
  <c r="N248" i="8"/>
  <c r="AC248" i="8" s="1"/>
  <c r="I160" i="7"/>
  <c r="W22" i="7"/>
  <c r="X22" i="7" s="1"/>
  <c r="G22" i="9" s="1"/>
  <c r="O203" i="8"/>
  <c r="AD203" i="8" s="1"/>
  <c r="I192" i="7"/>
  <c r="J192" i="7" s="1"/>
  <c r="D192" i="8" s="1"/>
  <c r="W23" i="7"/>
  <c r="X23" i="7" s="1"/>
  <c r="G23" i="9" s="1"/>
  <c r="N83" i="3"/>
  <c r="S232" i="8"/>
  <c r="AH232" i="8" s="1"/>
  <c r="O19" i="4"/>
  <c r="I170" i="7"/>
  <c r="K170" i="7" s="1"/>
  <c r="I115" i="7"/>
  <c r="K115" i="7" s="1"/>
  <c r="J200" i="8"/>
  <c r="Y200" i="8" s="1"/>
  <c r="L200" i="8"/>
  <c r="AA200" i="8" s="1"/>
  <c r="M200" i="8"/>
  <c r="AB200" i="8" s="1"/>
  <c r="N20" i="5"/>
  <c r="N200" i="8"/>
  <c r="AC200" i="8" s="1"/>
  <c r="I149" i="7"/>
  <c r="J149" i="7" s="1"/>
  <c r="D149" i="8" s="1"/>
  <c r="K223" i="8"/>
  <c r="Z223" i="8" s="1"/>
  <c r="E230" i="8"/>
  <c r="T230" i="8" s="1"/>
  <c r="J31" i="7"/>
  <c r="D31" i="8" s="1"/>
  <c r="H230" i="8"/>
  <c r="W230" i="8" s="1"/>
  <c r="N80" i="3"/>
  <c r="I81" i="7"/>
  <c r="J81" i="7" s="1"/>
  <c r="D81" i="8" s="1"/>
  <c r="I89" i="7"/>
  <c r="K89" i="7" s="1"/>
  <c r="I97" i="7"/>
  <c r="I105" i="7"/>
  <c r="K105" i="7" s="1"/>
  <c r="I113" i="7"/>
  <c r="J113" i="7" s="1"/>
  <c r="D113" i="8" s="1"/>
  <c r="I121" i="7"/>
  <c r="J121" i="7" s="1"/>
  <c r="D121" i="8" s="1"/>
  <c r="I129" i="7"/>
  <c r="I169" i="7"/>
  <c r="K169" i="7" s="1"/>
  <c r="I84" i="3"/>
  <c r="I185" i="7"/>
  <c r="I147" i="7"/>
  <c r="K147" i="7" s="1"/>
  <c r="W36" i="7"/>
  <c r="X36" i="7" s="1"/>
  <c r="G36" i="9" s="1"/>
  <c r="E203" i="8"/>
  <c r="T203" i="8" s="1"/>
  <c r="L217" i="8"/>
  <c r="AA217" i="8" s="1"/>
  <c r="J223" i="8"/>
  <c r="Y223" i="8" s="1"/>
  <c r="M203" i="8"/>
  <c r="AB203" i="8" s="1"/>
  <c r="P203" i="8"/>
  <c r="AE203" i="8" s="1"/>
  <c r="G230" i="8"/>
  <c r="V230" i="8" s="1"/>
  <c r="I142" i="7"/>
  <c r="K142" i="7" s="1"/>
  <c r="W15" i="7"/>
  <c r="X15" i="7" s="1"/>
  <c r="G15" i="9" s="1"/>
  <c r="U28" i="7"/>
  <c r="V28" i="7" s="1"/>
  <c r="F28" i="9" s="1"/>
  <c r="F219" i="8"/>
  <c r="U219" i="8" s="1"/>
  <c r="I236" i="8"/>
  <c r="X236" i="8" s="1"/>
  <c r="I32" i="3"/>
  <c r="F39" i="3"/>
  <c r="I158" i="7"/>
  <c r="K158" i="7" s="1"/>
  <c r="I174" i="7"/>
  <c r="K174" i="7" s="1"/>
  <c r="G219" i="8"/>
  <c r="V219" i="8" s="1"/>
  <c r="I190" i="7"/>
  <c r="K190" i="7" s="1"/>
  <c r="I219" i="8"/>
  <c r="X219" i="8" s="1"/>
  <c r="O200" i="8"/>
  <c r="AD200" i="8" s="1"/>
  <c r="G220" i="8"/>
  <c r="V220" i="8" s="1"/>
  <c r="G242" i="8"/>
  <c r="V242" i="8" s="1"/>
  <c r="I101" i="7"/>
  <c r="K101" i="7" s="1"/>
  <c r="N26" i="5"/>
  <c r="J50" i="7"/>
  <c r="D50" i="8" s="1"/>
  <c r="K220" i="8"/>
  <c r="Z220" i="8" s="1"/>
  <c r="E225" i="8"/>
  <c r="T225" i="8" s="1"/>
  <c r="I43" i="3"/>
  <c r="G92" i="3"/>
  <c r="O29" i="4"/>
  <c r="I133" i="7"/>
  <c r="K133" i="7" s="1"/>
  <c r="R28" i="5"/>
  <c r="F225" i="8"/>
  <c r="U225" i="8" s="1"/>
  <c r="R47" i="3"/>
  <c r="I85" i="3"/>
  <c r="O17" i="4"/>
  <c r="K25" i="7"/>
  <c r="P200" i="8"/>
  <c r="AE200" i="8" s="1"/>
  <c r="N217" i="8"/>
  <c r="AC217" i="8" s="1"/>
  <c r="N225" i="8"/>
  <c r="AC225" i="8" s="1"/>
  <c r="I243" i="8"/>
  <c r="X243" i="8" s="1"/>
  <c r="R36" i="3"/>
  <c r="I48" i="3"/>
  <c r="I188" i="7"/>
  <c r="J188" i="7" s="1"/>
  <c r="D188" i="8" s="1"/>
  <c r="E9" i="3"/>
  <c r="I67" i="3"/>
  <c r="J10" i="4"/>
  <c r="L8" i="5"/>
  <c r="K198" i="8"/>
  <c r="Z198" i="8" s="1"/>
  <c r="N207" i="8"/>
  <c r="AC207" i="8" s="1"/>
  <c r="H213" i="8"/>
  <c r="W213" i="8" s="1"/>
  <c r="I11" i="3"/>
  <c r="I75" i="3"/>
  <c r="R8" i="5"/>
  <c r="L198" i="8"/>
  <c r="AA198" i="8" s="1"/>
  <c r="P207" i="8"/>
  <c r="AE207" i="8" s="1"/>
  <c r="I213" i="8"/>
  <c r="X213" i="8" s="1"/>
  <c r="I13" i="3"/>
  <c r="O11" i="4"/>
  <c r="R21" i="4"/>
  <c r="I82" i="7"/>
  <c r="K82" i="7" s="1"/>
  <c r="I90" i="7"/>
  <c r="K90" i="7" s="1"/>
  <c r="L9" i="5"/>
  <c r="O198" i="8"/>
  <c r="AD198" i="8" s="1"/>
  <c r="R207" i="8"/>
  <c r="AG207" i="8" s="1"/>
  <c r="L213" i="8"/>
  <c r="AA213" i="8" s="1"/>
  <c r="L18" i="3"/>
  <c r="N82" i="3"/>
  <c r="I98" i="7"/>
  <c r="K98" i="7" s="1"/>
  <c r="R10" i="5"/>
  <c r="AC19" i="7"/>
  <c r="AD19" i="7" s="1"/>
  <c r="J19" i="9" s="1"/>
  <c r="W30" i="7"/>
  <c r="X30" i="7" s="1"/>
  <c r="G30" i="9" s="1"/>
  <c r="H219" i="8"/>
  <c r="W219" i="8" s="1"/>
  <c r="L223" i="8"/>
  <c r="AA223" i="8" s="1"/>
  <c r="R18" i="3"/>
  <c r="I76" i="3"/>
  <c r="O52" i="4"/>
  <c r="I114" i="7"/>
  <c r="K114" i="7" s="1"/>
  <c r="I137" i="7"/>
  <c r="J137" i="7" s="1"/>
  <c r="D137" i="8" s="1"/>
  <c r="L12" i="5"/>
  <c r="H22" i="3"/>
  <c r="I122" i="7"/>
  <c r="I130" i="7"/>
  <c r="J130" i="7" s="1"/>
  <c r="D130" i="8" s="1"/>
  <c r="I153" i="7"/>
  <c r="J153" i="7" s="1"/>
  <c r="D153" i="8" s="1"/>
  <c r="L13" i="5"/>
  <c r="I194" i="8"/>
  <c r="X194" i="8" s="1"/>
  <c r="J219" i="8"/>
  <c r="Y219" i="8" s="1"/>
  <c r="N223" i="8"/>
  <c r="AC223" i="8" s="1"/>
  <c r="L22" i="3"/>
  <c r="P39" i="4"/>
  <c r="I138" i="7"/>
  <c r="K138" i="7" s="1"/>
  <c r="L14" i="5"/>
  <c r="J194" i="8"/>
  <c r="Y194" i="8" s="1"/>
  <c r="N219" i="8"/>
  <c r="AC219" i="8" s="1"/>
  <c r="R31" i="3"/>
  <c r="I77" i="3"/>
  <c r="I69" i="7"/>
  <c r="K69" i="7" s="1"/>
  <c r="L17" i="5"/>
  <c r="K194" i="8"/>
  <c r="Z194" i="8" s="1"/>
  <c r="I176" i="7"/>
  <c r="J176" i="7" s="1"/>
  <c r="D176" i="8" s="1"/>
  <c r="I21" i="3"/>
  <c r="I51" i="3"/>
  <c r="I78" i="3"/>
  <c r="L28" i="4"/>
  <c r="I74" i="7"/>
  <c r="J74" i="7" s="1"/>
  <c r="D74" i="8" s="1"/>
  <c r="I155" i="7"/>
  <c r="K155" i="7" s="1"/>
  <c r="N8" i="5"/>
  <c r="L20" i="5"/>
  <c r="W10" i="7"/>
  <c r="X10" i="7" s="1"/>
  <c r="G10" i="9" s="1"/>
  <c r="K19" i="7"/>
  <c r="J27" i="7"/>
  <c r="D27" i="8" s="1"/>
  <c r="H198" i="8"/>
  <c r="W198" i="8" s="1"/>
  <c r="F27" i="3"/>
  <c r="I64" i="3"/>
  <c r="I83" i="7"/>
  <c r="K83" i="7" s="1"/>
  <c r="L10" i="5"/>
  <c r="Q21" i="5"/>
  <c r="W12" i="7"/>
  <c r="X12" i="7" s="1"/>
  <c r="G12" i="9" s="1"/>
  <c r="U20" i="7"/>
  <c r="V20" i="7" s="1"/>
  <c r="F20" i="9" s="1"/>
  <c r="Y40" i="7"/>
  <c r="Z40" i="7" s="1"/>
  <c r="H40" i="9" s="1"/>
  <c r="J53" i="7"/>
  <c r="D53" i="8" s="1"/>
  <c r="F195" i="8"/>
  <c r="U195" i="8" s="1"/>
  <c r="M198" i="8"/>
  <c r="AB198" i="8" s="1"/>
  <c r="R200" i="8"/>
  <c r="AG200" i="8" s="1"/>
  <c r="F208" i="8"/>
  <c r="U208" i="8" s="1"/>
  <c r="J213" i="8"/>
  <c r="Y213" i="8" s="1"/>
  <c r="O217" i="8"/>
  <c r="AD217" i="8" s="1"/>
  <c r="R223" i="8"/>
  <c r="AG223" i="8" s="1"/>
  <c r="K230" i="8"/>
  <c r="Z230" i="8" s="1"/>
  <c r="E195" i="8"/>
  <c r="T195" i="8" s="1"/>
  <c r="M234" i="8"/>
  <c r="AB234" i="8" s="1"/>
  <c r="F244" i="8"/>
  <c r="U244" i="8" s="1"/>
  <c r="I28" i="3"/>
  <c r="F66" i="3"/>
  <c r="O30" i="4"/>
  <c r="O54" i="4"/>
  <c r="I91" i="7"/>
  <c r="K91" i="7" s="1"/>
  <c r="I106" i="7"/>
  <c r="K106" i="7" s="1"/>
  <c r="N10" i="5"/>
  <c r="L22" i="5"/>
  <c r="M103" i="5"/>
  <c r="R221" i="5"/>
  <c r="G195" i="8"/>
  <c r="V195" i="8" s="1"/>
  <c r="N198" i="8"/>
  <c r="AC198" i="8" s="1"/>
  <c r="K208" i="8"/>
  <c r="Z208" i="8" s="1"/>
  <c r="K213" i="8"/>
  <c r="Z213" i="8" s="1"/>
  <c r="P217" i="8"/>
  <c r="AE217" i="8" s="1"/>
  <c r="L230" i="8"/>
  <c r="AA230" i="8" s="1"/>
  <c r="U13" i="7"/>
  <c r="V13" i="7" s="1"/>
  <c r="F13" i="9" s="1"/>
  <c r="U21" i="7"/>
  <c r="V21" i="7" s="1"/>
  <c r="F21" i="9" s="1"/>
  <c r="H195" i="8"/>
  <c r="W195" i="8" s="1"/>
  <c r="O208" i="8"/>
  <c r="AD208" i="8" s="1"/>
  <c r="I75" i="7"/>
  <c r="K75" i="7" s="1"/>
  <c r="F11" i="3"/>
  <c r="F32" i="3"/>
  <c r="N92" i="3"/>
  <c r="E43" i="4"/>
  <c r="I107" i="7"/>
  <c r="K107" i="7" s="1"/>
  <c r="I143" i="7"/>
  <c r="J143" i="7" s="1"/>
  <c r="D143" i="8" s="1"/>
  <c r="I150" i="7"/>
  <c r="K150" i="7" s="1"/>
  <c r="I165" i="7"/>
  <c r="K165" i="7" s="1"/>
  <c r="R27" i="5"/>
  <c r="I195" i="8"/>
  <c r="X195" i="8" s="1"/>
  <c r="P198" i="8"/>
  <c r="AE198" i="8" s="1"/>
  <c r="N213" i="8"/>
  <c r="AC213" i="8" s="1"/>
  <c r="O228" i="8"/>
  <c r="AD228" i="8" s="1"/>
  <c r="M97" i="5"/>
  <c r="U14" i="7"/>
  <c r="V14" i="7" s="1"/>
  <c r="F14" i="9" s="1"/>
  <c r="M195" i="8"/>
  <c r="AB195" i="8" s="1"/>
  <c r="K218" i="8"/>
  <c r="Z218" i="8" s="1"/>
  <c r="G224" i="8"/>
  <c r="V224" i="8" s="1"/>
  <c r="S228" i="8"/>
  <c r="AH228" i="8" s="1"/>
  <c r="I33" i="3"/>
  <c r="I86" i="3"/>
  <c r="O33" i="4"/>
  <c r="I93" i="7"/>
  <c r="K93" i="7" s="1"/>
  <c r="I166" i="7"/>
  <c r="J166" i="7" s="1"/>
  <c r="D166" i="8" s="1"/>
  <c r="N13" i="5"/>
  <c r="R33" i="5"/>
  <c r="K44" i="7"/>
  <c r="L218" i="8"/>
  <c r="AA218" i="8" s="1"/>
  <c r="J224" i="8"/>
  <c r="Y224" i="8" s="1"/>
  <c r="P13" i="3"/>
  <c r="I123" i="7"/>
  <c r="K123" i="7" s="1"/>
  <c r="I131" i="7"/>
  <c r="K131" i="7" s="1"/>
  <c r="I181" i="7"/>
  <c r="K181" i="7" s="1"/>
  <c r="L47" i="5"/>
  <c r="L202" i="8"/>
  <c r="AA202" i="8" s="1"/>
  <c r="K214" i="8"/>
  <c r="Z214" i="8" s="1"/>
  <c r="Q218" i="8"/>
  <c r="AF218" i="8" s="1"/>
  <c r="Q221" i="8"/>
  <c r="AF221" i="8" s="1"/>
  <c r="K224" i="8"/>
  <c r="Z224" i="8" s="1"/>
  <c r="K242" i="8"/>
  <c r="Z242" i="8" s="1"/>
  <c r="H247" i="8"/>
  <c r="W247" i="8" s="1"/>
  <c r="E14" i="3"/>
  <c r="O14" i="4"/>
  <c r="I34" i="4"/>
  <c r="I109" i="7"/>
  <c r="K109" i="7" s="1"/>
  <c r="M14" i="5"/>
  <c r="K62" i="5"/>
  <c r="K33" i="7"/>
  <c r="F196" i="8"/>
  <c r="U196" i="8" s="1"/>
  <c r="O202" i="8"/>
  <c r="AD202" i="8" s="1"/>
  <c r="O224" i="8"/>
  <c r="AD224" i="8" s="1"/>
  <c r="I229" i="8"/>
  <c r="X229" i="8" s="1"/>
  <c r="K237" i="8"/>
  <c r="Z237" i="8" s="1"/>
  <c r="L242" i="8"/>
  <c r="AA242" i="8" s="1"/>
  <c r="N247" i="8"/>
  <c r="AC247" i="8" s="1"/>
  <c r="I99" i="7"/>
  <c r="K99" i="7" s="1"/>
  <c r="F14" i="3"/>
  <c r="O42" i="3"/>
  <c r="R14" i="4"/>
  <c r="I145" i="7"/>
  <c r="J145" i="7" s="1"/>
  <c r="D145" i="8" s="1"/>
  <c r="I182" i="7"/>
  <c r="J182" i="7" s="1"/>
  <c r="D182" i="8" s="1"/>
  <c r="L15" i="5"/>
  <c r="AC16" i="7"/>
  <c r="AD16" i="7" s="1"/>
  <c r="J16" i="9" s="1"/>
  <c r="R196" i="8"/>
  <c r="AG196" i="8" s="1"/>
  <c r="P202" i="8"/>
  <c r="AE202" i="8" s="1"/>
  <c r="O229" i="8"/>
  <c r="AD229" i="8" s="1"/>
  <c r="L237" i="8"/>
  <c r="AA237" i="8" s="1"/>
  <c r="M242" i="8"/>
  <c r="AB242" i="8" s="1"/>
  <c r="K18" i="3"/>
  <c r="R42" i="3"/>
  <c r="I70" i="3"/>
  <c r="O48" i="4"/>
  <c r="E61" i="4"/>
  <c r="N15" i="5"/>
  <c r="N202" i="5"/>
  <c r="H194" i="8"/>
  <c r="W194" i="8" s="1"/>
  <c r="I200" i="8"/>
  <c r="X200" i="8" s="1"/>
  <c r="R202" i="8"/>
  <c r="AG202" i="8" s="1"/>
  <c r="K207" i="8"/>
  <c r="Z207" i="8" s="1"/>
  <c r="Q211" i="8"/>
  <c r="AF211" i="8" s="1"/>
  <c r="E219" i="8"/>
  <c r="T219" i="8" s="1"/>
  <c r="P232" i="8"/>
  <c r="AE232" i="8" s="1"/>
  <c r="N237" i="8"/>
  <c r="AC237" i="8" s="1"/>
  <c r="P242" i="8"/>
  <c r="AE242" i="8" s="1"/>
  <c r="G83" i="3"/>
  <c r="G95" i="3"/>
  <c r="O15" i="4"/>
  <c r="O36" i="4"/>
  <c r="I125" i="7"/>
  <c r="K125" i="7" s="1"/>
  <c r="I191" i="7"/>
  <c r="K191" i="7" s="1"/>
  <c r="R15" i="5"/>
  <c r="E115" i="5"/>
  <c r="I83" i="3"/>
  <c r="E8" i="4"/>
  <c r="I154" i="7"/>
  <c r="K154" i="7" s="1"/>
  <c r="I161" i="7"/>
  <c r="K161" i="7" s="1"/>
  <c r="R16" i="5"/>
  <c r="U18" i="7"/>
  <c r="V18" i="7" s="1"/>
  <c r="F18" i="9" s="1"/>
  <c r="U26" i="7"/>
  <c r="V26" i="7" s="1"/>
  <c r="F26" i="9" s="1"/>
  <c r="P20" i="3"/>
  <c r="U10" i="7"/>
  <c r="V10" i="7" s="1"/>
  <c r="F10" i="9" s="1"/>
  <c r="N101" i="3"/>
  <c r="O16" i="4"/>
  <c r="R94" i="4"/>
  <c r="L83" i="5"/>
  <c r="L90" i="5"/>
  <c r="H14" i="6"/>
  <c r="K37" i="6"/>
  <c r="K32" i="7"/>
  <c r="J64" i="7"/>
  <c r="D64" i="8" s="1"/>
  <c r="F209" i="8"/>
  <c r="U209" i="8" s="1"/>
  <c r="P233" i="8"/>
  <c r="AE233" i="8" s="1"/>
  <c r="M235" i="8"/>
  <c r="AB235" i="8" s="1"/>
  <c r="F121" i="3"/>
  <c r="R195" i="3"/>
  <c r="K12" i="4"/>
  <c r="R14" i="5"/>
  <c r="R22" i="5"/>
  <c r="L48" i="5"/>
  <c r="N83" i="5"/>
  <c r="J110" i="5"/>
  <c r="K14" i="6"/>
  <c r="M37" i="6"/>
  <c r="H199" i="8"/>
  <c r="W199" i="8" s="1"/>
  <c r="N235" i="8"/>
  <c r="AC235" i="8" s="1"/>
  <c r="R109" i="3"/>
  <c r="N121" i="3"/>
  <c r="H230" i="3"/>
  <c r="M12" i="4"/>
  <c r="M24" i="4"/>
  <c r="M81" i="4"/>
  <c r="I136" i="4"/>
  <c r="R24" i="5"/>
  <c r="J52" i="5"/>
  <c r="N14" i="6"/>
  <c r="M38" i="6"/>
  <c r="J199" i="8"/>
  <c r="Y199" i="8" s="1"/>
  <c r="O235" i="8"/>
  <c r="AD235" i="8" s="1"/>
  <c r="G102" i="3"/>
  <c r="O129" i="3"/>
  <c r="G142" i="3"/>
  <c r="J8" i="4"/>
  <c r="M17" i="4"/>
  <c r="P81" i="4"/>
  <c r="E9" i="5"/>
  <c r="L25" i="5"/>
  <c r="N54" i="5"/>
  <c r="L91" i="5"/>
  <c r="N17" i="6"/>
  <c r="K43" i="6"/>
  <c r="R194" i="8"/>
  <c r="AG194" i="8" s="1"/>
  <c r="K199" i="8"/>
  <c r="Z199" i="8" s="1"/>
  <c r="Q203" i="8"/>
  <c r="AF203" i="8" s="1"/>
  <c r="M207" i="8"/>
  <c r="AB207" i="8" s="1"/>
  <c r="E220" i="8"/>
  <c r="T220" i="8" s="1"/>
  <c r="P235" i="8"/>
  <c r="AE235" i="8" s="1"/>
  <c r="N72" i="3"/>
  <c r="P24" i="3"/>
  <c r="L35" i="3"/>
  <c r="G52" i="3"/>
  <c r="E16" i="3"/>
  <c r="I25" i="3"/>
  <c r="R35" i="3"/>
  <c r="L52" i="3"/>
  <c r="I68" i="3"/>
  <c r="L142" i="3"/>
  <c r="J25" i="4"/>
  <c r="P15" i="5"/>
  <c r="O60" i="5"/>
  <c r="N91" i="5"/>
  <c r="G18" i="6"/>
  <c r="M43" i="6"/>
  <c r="AA26" i="7"/>
  <c r="AB26" i="7" s="1"/>
  <c r="I26" i="9" s="1"/>
  <c r="G197" i="8"/>
  <c r="V197" i="8" s="1"/>
  <c r="M199" i="8"/>
  <c r="AB199" i="8" s="1"/>
  <c r="J234" i="8"/>
  <c r="Y234" i="8" s="1"/>
  <c r="R8" i="3"/>
  <c r="F16" i="3"/>
  <c r="L25" i="3"/>
  <c r="I36" i="3"/>
  <c r="P52" i="3"/>
  <c r="N74" i="3"/>
  <c r="P110" i="3"/>
  <c r="I116" i="3"/>
  <c r="M8" i="4"/>
  <c r="O13" i="4"/>
  <c r="M25" i="4"/>
  <c r="P45" i="4"/>
  <c r="O26" i="5"/>
  <c r="E62" i="5"/>
  <c r="R98" i="5"/>
  <c r="K18" i="6"/>
  <c r="K44" i="6"/>
  <c r="K35" i="7"/>
  <c r="O199" i="8"/>
  <c r="AD199" i="8" s="1"/>
  <c r="K234" i="8"/>
  <c r="Z234" i="8" s="1"/>
  <c r="R241" i="8"/>
  <c r="AG241" i="8" s="1"/>
  <c r="F130" i="3"/>
  <c r="O8" i="4"/>
  <c r="I18" i="4"/>
  <c r="O20" i="6"/>
  <c r="G50" i="6"/>
  <c r="AA13" i="7"/>
  <c r="AB13" i="7" s="1"/>
  <c r="I13" i="9" s="1"/>
  <c r="Q199" i="8"/>
  <c r="AF199" i="8" s="1"/>
  <c r="E226" i="8"/>
  <c r="T226" i="8" s="1"/>
  <c r="R229" i="8"/>
  <c r="AG229" i="8" s="1"/>
  <c r="L234" i="8"/>
  <c r="AA234" i="8" s="1"/>
  <c r="G28" i="3"/>
  <c r="N67" i="3"/>
  <c r="H23" i="3"/>
  <c r="H15" i="3"/>
  <c r="N25" i="3"/>
  <c r="H9" i="3"/>
  <c r="I16" i="3"/>
  <c r="R25" i="3"/>
  <c r="F38" i="3"/>
  <c r="L57" i="3"/>
  <c r="I69" i="3"/>
  <c r="K137" i="3"/>
  <c r="J63" i="5"/>
  <c r="P128" i="5"/>
  <c r="O236" i="5"/>
  <c r="K21" i="6"/>
  <c r="G57" i="6"/>
  <c r="H105" i="6"/>
  <c r="AC47" i="7"/>
  <c r="AD47" i="7" s="1"/>
  <c r="J47" i="9" s="1"/>
  <c r="Y58" i="7"/>
  <c r="Z58" i="7" s="1"/>
  <c r="H58" i="9" s="1"/>
  <c r="I226" i="8"/>
  <c r="X226" i="8" s="1"/>
  <c r="E251" i="8"/>
  <c r="T251" i="8" s="1"/>
  <c r="O14" i="3"/>
  <c r="H16" i="3"/>
  <c r="H54" i="3"/>
  <c r="I9" i="3"/>
  <c r="H17" i="3"/>
  <c r="I26" i="3"/>
  <c r="L38" i="3"/>
  <c r="R57" i="3"/>
  <c r="G75" i="3"/>
  <c r="K80" i="3"/>
  <c r="K98" i="3"/>
  <c r="F117" i="3"/>
  <c r="R137" i="3"/>
  <c r="E167" i="3"/>
  <c r="M19" i="4"/>
  <c r="I47" i="4"/>
  <c r="L11" i="5"/>
  <c r="L18" i="5"/>
  <c r="L31" i="5"/>
  <c r="K64" i="5"/>
  <c r="J73" i="5"/>
  <c r="Q8" i="6"/>
  <c r="L21" i="6"/>
  <c r="M61" i="6"/>
  <c r="H204" i="8"/>
  <c r="W204" i="8" s="1"/>
  <c r="E212" i="8"/>
  <c r="T212" i="8" s="1"/>
  <c r="R226" i="8"/>
  <c r="AG226" i="8" s="1"/>
  <c r="L251" i="8"/>
  <c r="AA251" i="8" s="1"/>
  <c r="N98" i="3"/>
  <c r="M9" i="4"/>
  <c r="K47" i="4"/>
  <c r="J70" i="4"/>
  <c r="R11" i="5"/>
  <c r="J19" i="5"/>
  <c r="N31" i="5"/>
  <c r="L67" i="5"/>
  <c r="E9" i="6"/>
  <c r="O21" i="6"/>
  <c r="O62" i="6"/>
  <c r="AC48" i="7"/>
  <c r="AD48" i="7" s="1"/>
  <c r="J48" i="9" s="1"/>
  <c r="R204" i="8"/>
  <c r="AG204" i="8" s="1"/>
  <c r="O212" i="8"/>
  <c r="AD212" i="8" s="1"/>
  <c r="I224" i="8"/>
  <c r="X224" i="8" s="1"/>
  <c r="P251" i="8"/>
  <c r="AE251" i="8" s="1"/>
  <c r="R112" i="3"/>
  <c r="G12" i="5"/>
  <c r="R19" i="5"/>
  <c r="K33" i="5"/>
  <c r="N67" i="5"/>
  <c r="J81" i="5"/>
  <c r="Q107" i="5"/>
  <c r="G9" i="6"/>
  <c r="K26" i="6"/>
  <c r="Q63" i="6"/>
  <c r="K15" i="7"/>
  <c r="J22" i="7"/>
  <c r="D22" i="8" s="1"/>
  <c r="G200" i="8"/>
  <c r="V200" i="8" s="1"/>
  <c r="S212" i="8"/>
  <c r="AH212" i="8" s="1"/>
  <c r="G11" i="3"/>
  <c r="H27" i="3"/>
  <c r="H39" i="3"/>
  <c r="H61" i="3"/>
  <c r="N75" i="3"/>
  <c r="H11" i="3"/>
  <c r="N18" i="3"/>
  <c r="L27" i="3"/>
  <c r="N39" i="3"/>
  <c r="H62" i="3"/>
  <c r="R132" i="3"/>
  <c r="E161" i="3"/>
  <c r="M15" i="4"/>
  <c r="M29" i="4"/>
  <c r="N9" i="6"/>
  <c r="H27" i="6"/>
  <c r="Y49" i="7"/>
  <c r="Z49" i="7" s="1"/>
  <c r="H49" i="9" s="1"/>
  <c r="E222" i="8"/>
  <c r="T222" i="8" s="1"/>
  <c r="F227" i="8"/>
  <c r="U227" i="8" s="1"/>
  <c r="F233" i="8"/>
  <c r="U233" i="8" s="1"/>
  <c r="E235" i="8"/>
  <c r="T235" i="8" s="1"/>
  <c r="L242" i="3"/>
  <c r="N10" i="4"/>
  <c r="J13" i="5"/>
  <c r="O37" i="5"/>
  <c r="M11" i="6"/>
  <c r="O29" i="6"/>
  <c r="H123" i="6"/>
  <c r="AC30" i="7"/>
  <c r="AD30" i="7" s="1"/>
  <c r="J30" i="9" s="1"/>
  <c r="K39" i="7"/>
  <c r="K61" i="7"/>
  <c r="P222" i="8"/>
  <c r="AE222" i="8" s="1"/>
  <c r="Q227" i="8"/>
  <c r="AF227" i="8" s="1"/>
  <c r="L233" i="8"/>
  <c r="AA233" i="8" s="1"/>
  <c r="F235" i="8"/>
  <c r="U235" i="8" s="1"/>
  <c r="E113" i="3"/>
  <c r="H200" i="3"/>
  <c r="O10" i="4"/>
  <c r="J41" i="5"/>
  <c r="N68" i="5"/>
  <c r="K75" i="5"/>
  <c r="L82" i="5"/>
  <c r="G95" i="5"/>
  <c r="F12" i="6"/>
  <c r="M30" i="6"/>
  <c r="K9" i="7"/>
  <c r="K200" i="8"/>
  <c r="Z200" i="8" s="1"/>
  <c r="Q224" i="8"/>
  <c r="AF224" i="8" s="1"/>
  <c r="M233" i="8"/>
  <c r="AB233" i="8" s="1"/>
  <c r="G235" i="8"/>
  <c r="V235" i="8" s="1"/>
  <c r="O113" i="3"/>
  <c r="F133" i="3"/>
  <c r="M22" i="4"/>
  <c r="J40" i="4"/>
  <c r="M50" i="4"/>
  <c r="O21" i="5"/>
  <c r="L42" i="5"/>
  <c r="L102" i="5"/>
  <c r="G12" i="6"/>
  <c r="G32" i="6"/>
  <c r="F194" i="8"/>
  <c r="U194" i="8" s="1"/>
  <c r="N233" i="8"/>
  <c r="AC233" i="8" s="1"/>
  <c r="I235" i="8"/>
  <c r="X235" i="8" s="1"/>
  <c r="I248" i="8"/>
  <c r="X248" i="8" s="1"/>
  <c r="R13" i="3"/>
  <c r="G22" i="3"/>
  <c r="E32" i="3"/>
  <c r="N47" i="3"/>
  <c r="G67" i="3"/>
  <c r="K72" i="3"/>
  <c r="M16" i="4"/>
  <c r="O22" i="4"/>
  <c r="O154" i="4"/>
  <c r="K8" i="5"/>
  <c r="K45" i="5"/>
  <c r="K12" i="6"/>
  <c r="K36" i="6"/>
  <c r="J24" i="7"/>
  <c r="D24" i="8" s="1"/>
  <c r="M217" i="8"/>
  <c r="AB217" i="8" s="1"/>
  <c r="O233" i="8"/>
  <c r="AD233" i="8" s="1"/>
  <c r="J235" i="8"/>
  <c r="Y235" i="8" s="1"/>
  <c r="J195" i="3"/>
  <c r="G9" i="3"/>
  <c r="G16" i="3"/>
  <c r="J22" i="3"/>
  <c r="G36" i="3"/>
  <c r="G39" i="3"/>
  <c r="F43" i="3"/>
  <c r="G48" i="3"/>
  <c r="N52" i="3"/>
  <c r="N57" i="3"/>
  <c r="L62" i="3"/>
  <c r="K67" i="3"/>
  <c r="G70" i="3"/>
  <c r="K75" i="3"/>
  <c r="G78" i="3"/>
  <c r="K83" i="3"/>
  <c r="G86" i="3"/>
  <c r="G89" i="3"/>
  <c r="K92" i="3"/>
  <c r="N95" i="3"/>
  <c r="G105" i="3"/>
  <c r="K109" i="3"/>
  <c r="J117" i="3"/>
  <c r="K121" i="3"/>
  <c r="R125" i="3"/>
  <c r="E147" i="3"/>
  <c r="N151" i="3"/>
  <c r="J156" i="3"/>
  <c r="F218" i="3"/>
  <c r="I190" i="4"/>
  <c r="I203" i="4"/>
  <c r="I104" i="4"/>
  <c r="I194" i="4"/>
  <c r="I72" i="4"/>
  <c r="I20" i="4"/>
  <c r="I128" i="4"/>
  <c r="P12" i="4"/>
  <c r="J19" i="4"/>
  <c r="E22" i="4"/>
  <c r="H63" i="4"/>
  <c r="H57" i="5"/>
  <c r="H88" i="5"/>
  <c r="H81" i="5"/>
  <c r="H18" i="5"/>
  <c r="H52" i="5"/>
  <c r="Q32" i="5"/>
  <c r="K48" i="5"/>
  <c r="K102" i="5"/>
  <c r="J28" i="3"/>
  <c r="J159" i="4"/>
  <c r="J44" i="4"/>
  <c r="J63" i="4"/>
  <c r="J79" i="4"/>
  <c r="J151" i="4"/>
  <c r="J11" i="3"/>
  <c r="G20" i="3"/>
  <c r="E26" i="3"/>
  <c r="K28" i="3"/>
  <c r="E33" i="3"/>
  <c r="L36" i="3"/>
  <c r="I39" i="3"/>
  <c r="R43" i="3"/>
  <c r="Q48" i="3"/>
  <c r="E53" i="3"/>
  <c r="R58" i="3"/>
  <c r="N63" i="3"/>
  <c r="K70" i="3"/>
  <c r="G73" i="3"/>
  <c r="K78" i="3"/>
  <c r="G81" i="3"/>
  <c r="K86" i="3"/>
  <c r="N89" i="3"/>
  <c r="G99" i="3"/>
  <c r="K102" i="3"/>
  <c r="N105" i="3"/>
  <c r="F114" i="3"/>
  <c r="P130" i="3"/>
  <c r="I134" i="3"/>
  <c r="K143" i="3"/>
  <c r="N147" i="3"/>
  <c r="J162" i="3"/>
  <c r="J243" i="3"/>
  <c r="E248" i="3"/>
  <c r="K37" i="4"/>
  <c r="K110" i="4"/>
  <c r="K158" i="4"/>
  <c r="G11" i="4"/>
  <c r="G13" i="4"/>
  <c r="J15" i="4"/>
  <c r="J17" i="4"/>
  <c r="I26" i="4"/>
  <c r="P42" i="4"/>
  <c r="Q48" i="4"/>
  <c r="I56" i="4"/>
  <c r="K118" i="4"/>
  <c r="E124" i="4"/>
  <c r="K49" i="5"/>
  <c r="Q64" i="5"/>
  <c r="K71" i="5"/>
  <c r="P122" i="5"/>
  <c r="J57" i="3"/>
  <c r="G14" i="3"/>
  <c r="J9" i="3"/>
  <c r="K11" i="3"/>
  <c r="J14" i="3"/>
  <c r="J16" i="3"/>
  <c r="I20" i="3"/>
  <c r="I23" i="3"/>
  <c r="G26" i="3"/>
  <c r="L28" i="3"/>
  <c r="G33" i="3"/>
  <c r="N36" i="3"/>
  <c r="J39" i="3"/>
  <c r="G44" i="3"/>
  <c r="E49" i="3"/>
  <c r="O53" i="3"/>
  <c r="G59" i="3"/>
  <c r="P63" i="3"/>
  <c r="N70" i="3"/>
  <c r="I73" i="3"/>
  <c r="N78" i="3"/>
  <c r="I81" i="3"/>
  <c r="N86" i="3"/>
  <c r="G96" i="3"/>
  <c r="K99" i="3"/>
  <c r="N102" i="3"/>
  <c r="P114" i="3"/>
  <c r="G118" i="3"/>
  <c r="L126" i="3"/>
  <c r="L134" i="3"/>
  <c r="O152" i="3"/>
  <c r="E157" i="3"/>
  <c r="L133" i="4"/>
  <c r="L52" i="4"/>
  <c r="H11" i="4"/>
  <c r="I13" i="4"/>
  <c r="K15" i="4"/>
  <c r="P19" i="4"/>
  <c r="J31" i="4"/>
  <c r="P36" i="4"/>
  <c r="R42" i="4"/>
  <c r="P56" i="4"/>
  <c r="J65" i="4"/>
  <c r="K204" i="5"/>
  <c r="K92" i="5"/>
  <c r="K81" i="5"/>
  <c r="K58" i="5"/>
  <c r="K24" i="5"/>
  <c r="K19" i="5"/>
  <c r="K223" i="5"/>
  <c r="K108" i="5"/>
  <c r="K112" i="5"/>
  <c r="K12" i="5"/>
  <c r="K9" i="5"/>
  <c r="K91" i="5"/>
  <c r="K80" i="5"/>
  <c r="K41" i="5"/>
  <c r="K22" i="5"/>
  <c r="K215" i="5"/>
  <c r="K115" i="5"/>
  <c r="K111" i="5"/>
  <c r="K107" i="5"/>
  <c r="K87" i="5"/>
  <c r="K201" i="5"/>
  <c r="K106" i="5"/>
  <c r="K90" i="5"/>
  <c r="K79" i="5"/>
  <c r="K61" i="5"/>
  <c r="K46" i="5"/>
  <c r="K21" i="5"/>
  <c r="K17" i="5"/>
  <c r="K114" i="5"/>
  <c r="K110" i="5"/>
  <c r="K86" i="5"/>
  <c r="K53" i="5"/>
  <c r="K32" i="5"/>
  <c r="K105" i="5"/>
  <c r="K101" i="5"/>
  <c r="K97" i="5"/>
  <c r="K82" i="5"/>
  <c r="K60" i="5"/>
  <c r="K89" i="5"/>
  <c r="K78" i="5"/>
  <c r="K67" i="5"/>
  <c r="K30" i="5"/>
  <c r="K25" i="5"/>
  <c r="K20" i="5"/>
  <c r="K13" i="5"/>
  <c r="K10" i="5"/>
  <c r="K113" i="5"/>
  <c r="K109" i="5"/>
  <c r="K85" i="5"/>
  <c r="K66" i="5"/>
  <c r="K51" i="5"/>
  <c r="K44" i="5"/>
  <c r="K16" i="5"/>
  <c r="K104" i="5"/>
  <c r="K100" i="5"/>
  <c r="K96" i="5"/>
  <c r="K74" i="5"/>
  <c r="K70" i="5"/>
  <c r="K59" i="5"/>
  <c r="K37" i="5"/>
  <c r="K29" i="5"/>
  <c r="K34" i="5"/>
  <c r="P49" i="5"/>
  <c r="K65" i="5"/>
  <c r="Q76" i="5"/>
  <c r="E87" i="5"/>
  <c r="E160" i="5"/>
  <c r="K95" i="3"/>
  <c r="J151" i="3"/>
  <c r="K147" i="3"/>
  <c r="I134" i="5"/>
  <c r="I19" i="5"/>
  <c r="I192" i="5"/>
  <c r="I130" i="5"/>
  <c r="I66" i="5"/>
  <c r="L9" i="3"/>
  <c r="L11" i="3"/>
  <c r="L14" i="3"/>
  <c r="K16" i="3"/>
  <c r="K20" i="3"/>
  <c r="J23" i="3"/>
  <c r="H26" i="3"/>
  <c r="N28" i="3"/>
  <c r="H33" i="3"/>
  <c r="P36" i="3"/>
  <c r="L39" i="3"/>
  <c r="I44" i="3"/>
  <c r="G49" i="3"/>
  <c r="E54" i="3"/>
  <c r="I59" i="3"/>
  <c r="E64" i="3"/>
  <c r="G68" i="3"/>
  <c r="K73" i="3"/>
  <c r="G76" i="3"/>
  <c r="K81" i="3"/>
  <c r="G84" i="3"/>
  <c r="G93" i="3"/>
  <c r="K96" i="3"/>
  <c r="N99" i="3"/>
  <c r="L110" i="3"/>
  <c r="K118" i="3"/>
  <c r="G122" i="3"/>
  <c r="P126" i="3"/>
  <c r="O139" i="3"/>
  <c r="L157" i="3"/>
  <c r="M148" i="4"/>
  <c r="M99" i="4"/>
  <c r="M83" i="4"/>
  <c r="M20" i="4"/>
  <c r="G9" i="4"/>
  <c r="I11" i="4"/>
  <c r="J13" i="4"/>
  <c r="L15" i="4"/>
  <c r="R19" i="4"/>
  <c r="K65" i="4"/>
  <c r="K11" i="5"/>
  <c r="Q16" i="5"/>
  <c r="K35" i="5"/>
  <c r="K50" i="5"/>
  <c r="K98" i="5"/>
  <c r="K103" i="5"/>
  <c r="E176" i="5"/>
  <c r="J212" i="3"/>
  <c r="J133" i="3"/>
  <c r="K105" i="3"/>
  <c r="Q9" i="3"/>
  <c r="N81" i="3"/>
  <c r="K93" i="3"/>
  <c r="G106" i="3"/>
  <c r="L122" i="3"/>
  <c r="G131" i="3"/>
  <c r="N144" i="3"/>
  <c r="K148" i="3"/>
  <c r="E163" i="3"/>
  <c r="H232" i="3"/>
  <c r="N201" i="4"/>
  <c r="N50" i="4"/>
  <c r="N107" i="4"/>
  <c r="N67" i="4"/>
  <c r="N91" i="4"/>
  <c r="H9" i="4"/>
  <c r="J11" i="4"/>
  <c r="N83" i="4"/>
  <c r="E107" i="4"/>
  <c r="K36" i="5"/>
  <c r="E72" i="5"/>
  <c r="K93" i="5"/>
  <c r="G154" i="4"/>
  <c r="G208" i="4"/>
  <c r="G41" i="4"/>
  <c r="F57" i="5"/>
  <c r="F34" i="5"/>
  <c r="F46" i="5"/>
  <c r="H113" i="4"/>
  <c r="H170" i="4"/>
  <c r="H47" i="4"/>
  <c r="H41" i="4"/>
  <c r="H102" i="4"/>
  <c r="G19" i="4"/>
  <c r="G12" i="3"/>
  <c r="L44" i="3"/>
  <c r="J49" i="3"/>
  <c r="N73" i="3"/>
  <c r="R9" i="3"/>
  <c r="I12" i="3"/>
  <c r="R14" i="3"/>
  <c r="G17" i="3"/>
  <c r="R20" i="3"/>
  <c r="P23" i="3"/>
  <c r="J26" i="3"/>
  <c r="K29" i="3"/>
  <c r="L33" i="3"/>
  <c r="H37" i="3"/>
  <c r="I40" i="3"/>
  <c r="H45" i="3"/>
  <c r="L49" i="3"/>
  <c r="R54" i="3"/>
  <c r="R59" i="3"/>
  <c r="O64" i="3"/>
  <c r="K68" i="3"/>
  <c r="G71" i="3"/>
  <c r="K76" i="3"/>
  <c r="G79" i="3"/>
  <c r="K84" i="3"/>
  <c r="G87" i="3"/>
  <c r="K90" i="3"/>
  <c r="N93" i="3"/>
  <c r="G103" i="3"/>
  <c r="L106" i="3"/>
  <c r="G115" i="3"/>
  <c r="Q131" i="3"/>
  <c r="E135" i="3"/>
  <c r="E153" i="3"/>
  <c r="J203" i="3"/>
  <c r="R220" i="3"/>
  <c r="G249" i="3"/>
  <c r="O130" i="4"/>
  <c r="O35" i="4"/>
  <c r="O26" i="4"/>
  <c r="I9" i="4"/>
  <c r="M11" i="4"/>
  <c r="M13" i="4"/>
  <c r="N15" i="4"/>
  <c r="O20" i="4"/>
  <c r="E24" i="4"/>
  <c r="J27" i="4"/>
  <c r="G38" i="4"/>
  <c r="M58" i="4"/>
  <c r="E89" i="4"/>
  <c r="K102" i="4"/>
  <c r="K52" i="5"/>
  <c r="K72" i="5"/>
  <c r="K77" i="5"/>
  <c r="K83" i="5"/>
  <c r="E88" i="5"/>
  <c r="L16" i="3"/>
  <c r="E8" i="3"/>
  <c r="E10" i="3"/>
  <c r="J12" i="3"/>
  <c r="E15" i="3"/>
  <c r="E21" i="3"/>
  <c r="I24" i="3"/>
  <c r="L26" i="3"/>
  <c r="L29" i="3"/>
  <c r="H34" i="3"/>
  <c r="I37" i="3"/>
  <c r="K40" i="3"/>
  <c r="I45" i="3"/>
  <c r="F50" i="3"/>
  <c r="F55" i="3"/>
  <c r="G60" i="3"/>
  <c r="E65" i="3"/>
  <c r="N68" i="3"/>
  <c r="I71" i="3"/>
  <c r="N76" i="3"/>
  <c r="I79" i="3"/>
  <c r="N84" i="3"/>
  <c r="K87" i="3"/>
  <c r="N90" i="3"/>
  <c r="G100" i="3"/>
  <c r="K103" i="3"/>
  <c r="Q115" i="3"/>
  <c r="I119" i="3"/>
  <c r="K135" i="3"/>
  <c r="I140" i="3"/>
  <c r="K153" i="3"/>
  <c r="F215" i="3"/>
  <c r="P145" i="4"/>
  <c r="P161" i="4"/>
  <c r="P94" i="4"/>
  <c r="P30" i="4"/>
  <c r="P65" i="4"/>
  <c r="J9" i="4"/>
  <c r="P20" i="4"/>
  <c r="G24" i="4"/>
  <c r="O27" i="4"/>
  <c r="G33" i="4"/>
  <c r="H38" i="4"/>
  <c r="H44" i="4"/>
  <c r="E18" i="5"/>
  <c r="K26" i="5"/>
  <c r="K38" i="5"/>
  <c r="K54" i="5"/>
  <c r="K88" i="5"/>
  <c r="J166" i="3"/>
  <c r="K62" i="3"/>
  <c r="J22" i="4"/>
  <c r="J29" i="3"/>
  <c r="G90" i="3"/>
  <c r="N96" i="3"/>
  <c r="F8" i="3"/>
  <c r="F10" i="3"/>
  <c r="K12" i="3"/>
  <c r="G15" i="3"/>
  <c r="I17" i="3"/>
  <c r="F21" i="3"/>
  <c r="K24" i="3"/>
  <c r="R26" i="3"/>
  <c r="N29" i="3"/>
  <c r="I34" i="3"/>
  <c r="L37" i="3"/>
  <c r="L40" i="3"/>
  <c r="J45" i="3"/>
  <c r="H50" i="3"/>
  <c r="G55" i="3"/>
  <c r="J60" i="3"/>
  <c r="H65" i="3"/>
  <c r="K71" i="3"/>
  <c r="G74" i="3"/>
  <c r="K79" i="3"/>
  <c r="G82" i="3"/>
  <c r="N87" i="3"/>
  <c r="G97" i="3"/>
  <c r="K100" i="3"/>
  <c r="N103" i="3"/>
  <c r="L119" i="3"/>
  <c r="I123" i="3"/>
  <c r="N135" i="3"/>
  <c r="G145" i="3"/>
  <c r="Q149" i="3"/>
  <c r="J164" i="3"/>
  <c r="I245" i="3"/>
  <c r="P11" i="4"/>
  <c r="Q13" i="4"/>
  <c r="P15" i="4"/>
  <c r="G18" i="4"/>
  <c r="Q20" i="4"/>
  <c r="I24" i="4"/>
  <c r="I33" i="4"/>
  <c r="L38" i="4"/>
  <c r="M44" i="4"/>
  <c r="M52" i="4"/>
  <c r="E59" i="4"/>
  <c r="O79" i="4"/>
  <c r="P139" i="5"/>
  <c r="P27" i="5"/>
  <c r="P8" i="5"/>
  <c r="P145" i="5"/>
  <c r="P132" i="5"/>
  <c r="P126" i="5"/>
  <c r="P10" i="5"/>
  <c r="P38" i="5"/>
  <c r="P250" i="5"/>
  <c r="P113" i="5"/>
  <c r="P16" i="5"/>
  <c r="P130" i="5"/>
  <c r="P124" i="5"/>
  <c r="P136" i="5"/>
  <c r="P43" i="5"/>
  <c r="F18" i="5"/>
  <c r="E40" i="5"/>
  <c r="K68" i="5"/>
  <c r="K94" i="5"/>
  <c r="P147" i="5"/>
  <c r="G63" i="4"/>
  <c r="L23" i="3"/>
  <c r="S25" i="2"/>
  <c r="BD1" i="8" s="1"/>
  <c r="G8" i="3"/>
  <c r="G10" i="3"/>
  <c r="L12" i="3"/>
  <c r="J17" i="3"/>
  <c r="G30" i="3"/>
  <c r="J34" i="3"/>
  <c r="Q37" i="3"/>
  <c r="N40" i="3"/>
  <c r="K45" i="3"/>
  <c r="I50" i="3"/>
  <c r="H55" i="3"/>
  <c r="L60" i="3"/>
  <c r="L65" i="3"/>
  <c r="N71" i="3"/>
  <c r="I74" i="3"/>
  <c r="N79" i="3"/>
  <c r="I82" i="3"/>
  <c r="G94" i="3"/>
  <c r="K97" i="3"/>
  <c r="N100" i="3"/>
  <c r="I107" i="3"/>
  <c r="N128" i="3"/>
  <c r="E132" i="3"/>
  <c r="Q145" i="3"/>
  <c r="G159" i="3"/>
  <c r="E233" i="3"/>
  <c r="R55" i="4"/>
  <c r="R213" i="4"/>
  <c r="R22" i="4"/>
  <c r="R76" i="4"/>
  <c r="R58" i="4"/>
  <c r="N9" i="4"/>
  <c r="H28" i="4"/>
  <c r="R79" i="4"/>
  <c r="O146" i="4"/>
  <c r="I165" i="4"/>
  <c r="Q117" i="5"/>
  <c r="Q77" i="5"/>
  <c r="Q103" i="5"/>
  <c r="Q69" i="5"/>
  <c r="Q55" i="5"/>
  <c r="Q11" i="5"/>
  <c r="Q93" i="5"/>
  <c r="Q60" i="5"/>
  <c r="Q118" i="5"/>
  <c r="Q85" i="5"/>
  <c r="Q44" i="5"/>
  <c r="Q92" i="5"/>
  <c r="K18" i="5"/>
  <c r="K40" i="5"/>
  <c r="P54" i="5"/>
  <c r="K99" i="5"/>
  <c r="G26" i="4"/>
  <c r="G56" i="4"/>
  <c r="L24" i="3"/>
  <c r="I8" i="3"/>
  <c r="I10" i="3"/>
  <c r="P12" i="3"/>
  <c r="I15" i="3"/>
  <c r="K17" i="3"/>
  <c r="J21" i="3"/>
  <c r="N24" i="3"/>
  <c r="G27" i="3"/>
  <c r="F31" i="3"/>
  <c r="K34" i="3"/>
  <c r="E38" i="3"/>
  <c r="G41" i="3"/>
  <c r="L45" i="3"/>
  <c r="J50" i="3"/>
  <c r="L55" i="3"/>
  <c r="E61" i="3"/>
  <c r="R65" i="3"/>
  <c r="G69" i="3"/>
  <c r="K74" i="3"/>
  <c r="G77" i="3"/>
  <c r="K82" i="3"/>
  <c r="G85" i="3"/>
  <c r="G91" i="3"/>
  <c r="K94" i="3"/>
  <c r="N97" i="3"/>
  <c r="N112" i="3"/>
  <c r="E116" i="3"/>
  <c r="R128" i="3"/>
  <c r="I132" i="3"/>
  <c r="I141" i="3"/>
  <c r="G154" i="3"/>
  <c r="L171" i="3"/>
  <c r="J211" i="3"/>
  <c r="P9" i="4"/>
  <c r="G12" i="4"/>
  <c r="I14" i="4"/>
  <c r="G16" i="4"/>
  <c r="M18" i="4"/>
  <c r="I21" i="4"/>
  <c r="O24" i="4"/>
  <c r="J28" i="4"/>
  <c r="O39" i="4"/>
  <c r="O45" i="4"/>
  <c r="M97" i="4"/>
  <c r="M115" i="4"/>
  <c r="H121" i="4"/>
  <c r="K27" i="5"/>
  <c r="E56" i="5"/>
  <c r="Q68" i="5"/>
  <c r="K73" i="5"/>
  <c r="E112" i="5"/>
  <c r="K238" i="5"/>
  <c r="J8" i="3"/>
  <c r="G31" i="3"/>
  <c r="G88" i="3"/>
  <c r="K91" i="3"/>
  <c r="J124" i="3"/>
  <c r="I136" i="3"/>
  <c r="L141" i="3"/>
  <c r="G150" i="3"/>
  <c r="E165" i="3"/>
  <c r="L179" i="3"/>
  <c r="L194" i="3"/>
  <c r="G199" i="3"/>
  <c r="H12" i="4"/>
  <c r="J14" i="4"/>
  <c r="N18" i="4"/>
  <c r="J21" i="4"/>
  <c r="G74" i="4"/>
  <c r="H199" i="4"/>
  <c r="K42" i="5"/>
  <c r="K56" i="5"/>
  <c r="K84" i="5"/>
  <c r="K125" i="3"/>
  <c r="J10" i="3"/>
  <c r="J15" i="3"/>
  <c r="L34" i="3"/>
  <c r="N94" i="3"/>
  <c r="G104" i="3"/>
  <c r="E120" i="3"/>
  <c r="L8" i="3"/>
  <c r="K10" i="3"/>
  <c r="L13" i="3"/>
  <c r="L15" i="3"/>
  <c r="N17" i="3"/>
  <c r="L21" i="3"/>
  <c r="E25" i="3"/>
  <c r="I27" i="3"/>
  <c r="J31" i="3"/>
  <c r="I35" i="3"/>
  <c r="G38" i="3"/>
  <c r="N41" i="3"/>
  <c r="L46" i="3"/>
  <c r="K51" i="3"/>
  <c r="I56" i="3"/>
  <c r="I61" i="3"/>
  <c r="H66" i="3"/>
  <c r="K69" i="3"/>
  <c r="G72" i="3"/>
  <c r="K77" i="3"/>
  <c r="G80" i="3"/>
  <c r="K85" i="3"/>
  <c r="K88" i="3"/>
  <c r="N91" i="3"/>
  <c r="G101" i="3"/>
  <c r="K104" i="3"/>
  <c r="J108" i="3"/>
  <c r="R116" i="3"/>
  <c r="J120" i="3"/>
  <c r="N124" i="3"/>
  <c r="G146" i="3"/>
  <c r="L150" i="3"/>
  <c r="J160" i="3"/>
  <c r="L187" i="3"/>
  <c r="J246" i="3"/>
  <c r="E132" i="4"/>
  <c r="E174" i="4"/>
  <c r="G8" i="4"/>
  <c r="G10" i="4"/>
  <c r="I12" i="4"/>
  <c r="K14" i="4"/>
  <c r="J16" i="4"/>
  <c r="O18" i="4"/>
  <c r="O21" i="4"/>
  <c r="E25" i="4"/>
  <c r="J34" i="4"/>
  <c r="R39" i="4"/>
  <c r="G54" i="4"/>
  <c r="H61" i="4"/>
  <c r="O74" i="4"/>
  <c r="Q104" i="4"/>
  <c r="K14" i="5"/>
  <c r="K28" i="5"/>
  <c r="K57" i="5"/>
  <c r="Q84" i="5"/>
  <c r="K95" i="5"/>
  <c r="P134" i="5"/>
  <c r="I232" i="6"/>
  <c r="I65" i="6"/>
  <c r="I58" i="6"/>
  <c r="I51" i="6"/>
  <c r="I33" i="6"/>
  <c r="I27" i="6"/>
  <c r="I93" i="6"/>
  <c r="I89" i="6"/>
  <c r="I85" i="6"/>
  <c r="I81" i="6"/>
  <c r="I77" i="6"/>
  <c r="I73" i="6"/>
  <c r="I69" i="6"/>
  <c r="I44" i="6"/>
  <c r="I18" i="6"/>
  <c r="I12" i="6"/>
  <c r="I9" i="6"/>
  <c r="I57" i="6"/>
  <c r="I50" i="6"/>
  <c r="I49" i="6"/>
  <c r="I43" i="6"/>
  <c r="I26" i="6"/>
  <c r="I92" i="6"/>
  <c r="I88" i="6"/>
  <c r="I84" i="6"/>
  <c r="I80" i="6"/>
  <c r="I76" i="6"/>
  <c r="I72" i="6"/>
  <c r="I68" i="6"/>
  <c r="I36" i="6"/>
  <c r="I17" i="6"/>
  <c r="I42" i="6"/>
  <c r="I25" i="6"/>
  <c r="I11" i="6"/>
  <c r="I20" i="6"/>
  <c r="I91" i="6"/>
  <c r="I87" i="6"/>
  <c r="I83" i="6"/>
  <c r="I79" i="6"/>
  <c r="I75" i="6"/>
  <c r="I71" i="6"/>
  <c r="I60" i="6"/>
  <c r="I41" i="6"/>
  <c r="I35" i="6"/>
  <c r="I67" i="6"/>
  <c r="I13" i="6"/>
  <c r="I28" i="6"/>
  <c r="I205" i="6"/>
  <c r="I59" i="6"/>
  <c r="I52" i="6"/>
  <c r="I34" i="6"/>
  <c r="I19" i="6"/>
  <c r="I10" i="6"/>
  <c r="I94" i="6"/>
  <c r="I90" i="6"/>
  <c r="I86" i="6"/>
  <c r="I82" i="6"/>
  <c r="I78" i="6"/>
  <c r="I74" i="6"/>
  <c r="I70" i="6"/>
  <c r="I66" i="6"/>
  <c r="I112" i="6"/>
  <c r="K89" i="3"/>
  <c r="L17" i="3"/>
  <c r="K21" i="3"/>
  <c r="L41" i="3"/>
  <c r="K46" i="3"/>
  <c r="G56" i="3"/>
  <c r="O8" i="3"/>
  <c r="L10" i="3"/>
  <c r="N13" i="3"/>
  <c r="R15" i="3"/>
  <c r="J18" i="3"/>
  <c r="E22" i="3"/>
  <c r="G25" i="3"/>
  <c r="K27" i="3"/>
  <c r="P31" i="3"/>
  <c r="K35" i="3"/>
  <c r="K38" i="3"/>
  <c r="F42" i="3"/>
  <c r="R46" i="3"/>
  <c r="K56" i="3"/>
  <c r="J61" i="3"/>
  <c r="K66" i="3"/>
  <c r="N69" i="3"/>
  <c r="I72" i="3"/>
  <c r="N77" i="3"/>
  <c r="I80" i="3"/>
  <c r="N85" i="3"/>
  <c r="N88" i="3"/>
  <c r="G98" i="3"/>
  <c r="K101" i="3"/>
  <c r="N104" i="3"/>
  <c r="N108" i="3"/>
  <c r="E129" i="3"/>
  <c r="N155" i="3"/>
  <c r="I8" i="4"/>
  <c r="I10" i="4"/>
  <c r="J12" i="4"/>
  <c r="M14" i="4"/>
  <c r="L16" i="4"/>
  <c r="Q18" i="4"/>
  <c r="Q21" i="4"/>
  <c r="H25" i="4"/>
  <c r="L29" i="4"/>
  <c r="L34" i="4"/>
  <c r="I54" i="4"/>
  <c r="J86" i="4"/>
  <c r="R110" i="4"/>
  <c r="E244" i="5"/>
  <c r="E163" i="5"/>
  <c r="E100" i="5"/>
  <c r="E51" i="5"/>
  <c r="E29" i="5"/>
  <c r="E184" i="5"/>
  <c r="E155" i="5"/>
  <c r="E65" i="5"/>
  <c r="E23" i="5"/>
  <c r="E168" i="5"/>
  <c r="E187" i="5"/>
  <c r="E79" i="5"/>
  <c r="E17" i="5"/>
  <c r="E179" i="5"/>
  <c r="E71" i="5"/>
  <c r="E45" i="5"/>
  <c r="E250" i="5"/>
  <c r="E171" i="5"/>
  <c r="E143" i="5"/>
  <c r="E10" i="5"/>
  <c r="K43" i="5"/>
  <c r="K69" i="5"/>
  <c r="E80" i="5"/>
  <c r="P120" i="5"/>
  <c r="N9" i="5"/>
  <c r="O12" i="5"/>
  <c r="J16" i="5"/>
  <c r="L19" i="5"/>
  <c r="G51" i="5"/>
  <c r="N92" i="5"/>
  <c r="J113" i="5"/>
  <c r="F10" i="6"/>
  <c r="O12" i="6"/>
  <c r="R14" i="6"/>
  <c r="G19" i="6"/>
  <c r="N22" i="6"/>
  <c r="K27" i="6"/>
  <c r="E34" i="6"/>
  <c r="Q38" i="6"/>
  <c r="K45" i="6"/>
  <c r="K51" i="6"/>
  <c r="K58" i="6"/>
  <c r="G66" i="6"/>
  <c r="G70" i="6"/>
  <c r="G74" i="6"/>
  <c r="G78" i="6"/>
  <c r="G82" i="6"/>
  <c r="G86" i="6"/>
  <c r="G90" i="6"/>
  <c r="G94" i="6"/>
  <c r="P163" i="6"/>
  <c r="M217" i="6"/>
  <c r="AC13" i="7"/>
  <c r="AD13" i="7" s="1"/>
  <c r="J13" i="9" s="1"/>
  <c r="W16" i="7"/>
  <c r="X16" i="7" s="1"/>
  <c r="G16" i="9" s="1"/>
  <c r="AC27" i="7"/>
  <c r="AD27" i="7" s="1"/>
  <c r="J27" i="9" s="1"/>
  <c r="W31" i="7"/>
  <c r="X31" i="7" s="1"/>
  <c r="G31" i="9" s="1"/>
  <c r="AC37" i="7"/>
  <c r="AD37" i="7" s="1"/>
  <c r="J37" i="9" s="1"/>
  <c r="AC56" i="7"/>
  <c r="AD56" i="7" s="1"/>
  <c r="J56" i="9" s="1"/>
  <c r="AC63" i="7"/>
  <c r="AD63" i="7" s="1"/>
  <c r="J63" i="9" s="1"/>
  <c r="W86" i="7"/>
  <c r="X86" i="7" s="1"/>
  <c r="G86" i="9" s="1"/>
  <c r="J25" i="5"/>
  <c r="L29" i="5"/>
  <c r="L37" i="5"/>
  <c r="L59" i="5"/>
  <c r="L74" i="5"/>
  <c r="J89" i="5"/>
  <c r="J118" i="5"/>
  <c r="G10" i="6"/>
  <c r="R12" i="6"/>
  <c r="O15" i="6"/>
  <c r="H19" i="6"/>
  <c r="O22" i="6"/>
  <c r="M27" i="6"/>
  <c r="G34" i="6"/>
  <c r="E39" i="6"/>
  <c r="M45" i="6"/>
  <c r="M51" i="6"/>
  <c r="G59" i="6"/>
  <c r="R172" i="6"/>
  <c r="H236" i="6"/>
  <c r="W8" i="7"/>
  <c r="X8" i="7" s="1"/>
  <c r="G8" i="9" s="1"/>
  <c r="AC10" i="7"/>
  <c r="AD10" i="7" s="1"/>
  <c r="J10" i="9" s="1"/>
  <c r="AA16" i="7"/>
  <c r="AB16" i="7" s="1"/>
  <c r="I16" i="9" s="1"/>
  <c r="W20" i="7"/>
  <c r="X20" i="7" s="1"/>
  <c r="G20" i="9" s="1"/>
  <c r="E196" i="8"/>
  <c r="T196" i="8" s="1"/>
  <c r="I199" i="8"/>
  <c r="X199" i="8" s="1"/>
  <c r="H200" i="8"/>
  <c r="W200" i="8" s="1"/>
  <c r="N203" i="8"/>
  <c r="AC203" i="8" s="1"/>
  <c r="S204" i="8"/>
  <c r="AH204" i="8" s="1"/>
  <c r="L207" i="8"/>
  <c r="AA207" i="8" s="1"/>
  <c r="M208" i="8"/>
  <c r="AB208" i="8" s="1"/>
  <c r="M218" i="8"/>
  <c r="AB218" i="8" s="1"/>
  <c r="F220" i="8"/>
  <c r="U220" i="8" s="1"/>
  <c r="Q222" i="8"/>
  <c r="AF222" i="8" s="1"/>
  <c r="H224" i="8"/>
  <c r="W224" i="8" s="1"/>
  <c r="R227" i="8"/>
  <c r="AG227" i="8" s="1"/>
  <c r="P229" i="8"/>
  <c r="AE229" i="8" s="1"/>
  <c r="H235" i="8"/>
  <c r="W235" i="8" s="1"/>
  <c r="Q236" i="8"/>
  <c r="AF236" i="8" s="1"/>
  <c r="E239" i="8"/>
  <c r="T239" i="8" s="1"/>
  <c r="H243" i="8"/>
  <c r="W243" i="8" s="1"/>
  <c r="E248" i="8"/>
  <c r="T248" i="8" s="1"/>
  <c r="M37" i="5"/>
  <c r="N59" i="5"/>
  <c r="J82" i="5"/>
  <c r="F13" i="6"/>
  <c r="P15" i="6"/>
  <c r="Q22" i="6"/>
  <c r="R27" i="6"/>
  <c r="G40" i="6"/>
  <c r="M46" i="6"/>
  <c r="K66" i="6"/>
  <c r="M126" i="6"/>
  <c r="H133" i="6"/>
  <c r="L177" i="6"/>
  <c r="AA8" i="7"/>
  <c r="AB8" i="7" s="1"/>
  <c r="I8" i="9" s="1"/>
  <c r="AC43" i="7"/>
  <c r="AD43" i="7" s="1"/>
  <c r="J43" i="9" s="1"/>
  <c r="K10" i="6"/>
  <c r="H13" i="6"/>
  <c r="E16" i="6"/>
  <c r="K19" i="6"/>
  <c r="O23" i="6"/>
  <c r="K34" i="6"/>
  <c r="R40" i="6"/>
  <c r="O46" i="6"/>
  <c r="K52" i="6"/>
  <c r="K59" i="6"/>
  <c r="G67" i="6"/>
  <c r="N107" i="6"/>
  <c r="N113" i="6"/>
  <c r="F182" i="6"/>
  <c r="J11" i="7"/>
  <c r="D11" i="8" s="1"/>
  <c r="W14" i="7"/>
  <c r="X14" i="7" s="1"/>
  <c r="G14" i="9" s="1"/>
  <c r="W28" i="7"/>
  <c r="X28" i="7" s="1"/>
  <c r="G28" i="9" s="1"/>
  <c r="J38" i="7"/>
  <c r="D38" i="8" s="1"/>
  <c r="J58" i="7"/>
  <c r="D58" i="8" s="1"/>
  <c r="AC119" i="7"/>
  <c r="AD119" i="7" s="1"/>
  <c r="J119" i="9" s="1"/>
  <c r="J196" i="8"/>
  <c r="Y196" i="8" s="1"/>
  <c r="Q208" i="8"/>
  <c r="AF208" i="8" s="1"/>
  <c r="F211" i="8"/>
  <c r="U211" i="8" s="1"/>
  <c r="E214" i="8"/>
  <c r="T214" i="8" s="1"/>
  <c r="H239" i="8"/>
  <c r="W239" i="8" s="1"/>
  <c r="J243" i="8"/>
  <c r="Y243" i="8" s="1"/>
  <c r="J248" i="8"/>
  <c r="Y248" i="8" s="1"/>
  <c r="R10" i="6"/>
  <c r="G16" i="6"/>
  <c r="M19" i="6"/>
  <c r="G24" i="6"/>
  <c r="K28" i="6"/>
  <c r="G35" i="6"/>
  <c r="G41" i="6"/>
  <c r="E47" i="6"/>
  <c r="M52" i="6"/>
  <c r="M59" i="6"/>
  <c r="G71" i="6"/>
  <c r="G75" i="6"/>
  <c r="G79" i="6"/>
  <c r="G83" i="6"/>
  <c r="G87" i="6"/>
  <c r="G91" i="6"/>
  <c r="G95" i="6"/>
  <c r="R101" i="6"/>
  <c r="G120" i="6"/>
  <c r="N186" i="6"/>
  <c r="AC8" i="7"/>
  <c r="AD8" i="7" s="1"/>
  <c r="J8" i="9" s="1"/>
  <c r="AC14" i="7"/>
  <c r="AD14" i="7" s="1"/>
  <c r="J14" i="9" s="1"/>
  <c r="W24" i="7"/>
  <c r="X24" i="7" s="1"/>
  <c r="G24" i="9" s="1"/>
  <c r="AC38" i="7"/>
  <c r="AD38" i="7" s="1"/>
  <c r="J38" i="9" s="1"/>
  <c r="N196" i="8"/>
  <c r="AC196" i="8" s="1"/>
  <c r="L199" i="8"/>
  <c r="AA199" i="8" s="1"/>
  <c r="H211" i="8"/>
  <c r="W211" i="8" s="1"/>
  <c r="F214" i="8"/>
  <c r="U214" i="8" s="1"/>
  <c r="K235" i="8"/>
  <c r="Z235" i="8" s="1"/>
  <c r="F237" i="8"/>
  <c r="U237" i="8" s="1"/>
  <c r="I239" i="8"/>
  <c r="X239" i="8" s="1"/>
  <c r="L243" i="8"/>
  <c r="AA243" i="8" s="1"/>
  <c r="K248" i="8"/>
  <c r="Z248" i="8" s="1"/>
  <c r="O10" i="5"/>
  <c r="R13" i="5"/>
  <c r="R20" i="5"/>
  <c r="L26" i="5"/>
  <c r="L75" i="5"/>
  <c r="J90" i="5"/>
  <c r="J138" i="5"/>
  <c r="F8" i="6"/>
  <c r="G11" i="6"/>
  <c r="K13" i="6"/>
  <c r="Q16" i="6"/>
  <c r="R19" i="6"/>
  <c r="R24" i="6"/>
  <c r="M28" i="6"/>
  <c r="O47" i="6"/>
  <c r="K53" i="6"/>
  <c r="K67" i="6"/>
  <c r="H191" i="6"/>
  <c r="AA11" i="7"/>
  <c r="AB11" i="7" s="1"/>
  <c r="I11" i="9" s="1"/>
  <c r="K17" i="7"/>
  <c r="AC21" i="7"/>
  <c r="AD21" i="7" s="1"/>
  <c r="J21" i="9" s="1"/>
  <c r="AA24" i="7"/>
  <c r="AB24" i="7" s="1"/>
  <c r="I24" i="9" s="1"/>
  <c r="U44" i="7"/>
  <c r="V44" i="7" s="1"/>
  <c r="F44" i="9" s="1"/>
  <c r="U173" i="7"/>
  <c r="Q196" i="8"/>
  <c r="AF196" i="8" s="1"/>
  <c r="N211" i="8"/>
  <c r="AC211" i="8" s="1"/>
  <c r="G214" i="8"/>
  <c r="V214" i="8" s="1"/>
  <c r="F217" i="8"/>
  <c r="U217" i="8" s="1"/>
  <c r="I234" i="8"/>
  <c r="X234" i="8" s="1"/>
  <c r="L235" i="8"/>
  <c r="AA235" i="8" s="1"/>
  <c r="J237" i="8"/>
  <c r="Y237" i="8" s="1"/>
  <c r="P239" i="8"/>
  <c r="AE239" i="8" s="1"/>
  <c r="M243" i="8"/>
  <c r="AB243" i="8" s="1"/>
  <c r="M248" i="8"/>
  <c r="AB248" i="8" s="1"/>
  <c r="J8" i="5"/>
  <c r="J14" i="5"/>
  <c r="M26" i="5"/>
  <c r="O32" i="5"/>
  <c r="R38" i="5"/>
  <c r="M53" i="5"/>
  <c r="N75" i="5"/>
  <c r="J102" i="5"/>
  <c r="M110" i="5"/>
  <c r="J152" i="5"/>
  <c r="G8" i="6"/>
  <c r="H11" i="6"/>
  <c r="L13" i="6"/>
  <c r="R16" i="6"/>
  <c r="G25" i="6"/>
  <c r="O28" i="6"/>
  <c r="K35" i="6"/>
  <c r="G42" i="6"/>
  <c r="Q47" i="6"/>
  <c r="M53" i="6"/>
  <c r="K60" i="6"/>
  <c r="P108" i="6"/>
  <c r="Q114" i="6"/>
  <c r="AC11" i="7"/>
  <c r="AD11" i="7" s="1"/>
  <c r="J11" i="9" s="1"/>
  <c r="AC24" i="7"/>
  <c r="AD24" i="7" s="1"/>
  <c r="J24" i="9" s="1"/>
  <c r="U29" i="7"/>
  <c r="V29" i="7" s="1"/>
  <c r="F29" i="9" s="1"/>
  <c r="U34" i="7"/>
  <c r="V34" i="7" s="1"/>
  <c r="F34" i="9" s="1"/>
  <c r="J66" i="7"/>
  <c r="D66" i="8" s="1"/>
  <c r="O211" i="8"/>
  <c r="AD211" i="8" s="1"/>
  <c r="H214" i="8"/>
  <c r="W214" i="8" s="1"/>
  <c r="M13" i="6"/>
  <c r="G17" i="6"/>
  <c r="K20" i="6"/>
  <c r="K29" i="6"/>
  <c r="M35" i="6"/>
  <c r="E48" i="6"/>
  <c r="M54" i="6"/>
  <c r="M60" i="6"/>
  <c r="G96" i="6"/>
  <c r="H135" i="6"/>
  <c r="AC29" i="7"/>
  <c r="AD29" i="7" s="1"/>
  <c r="J29" i="9" s="1"/>
  <c r="G194" i="8"/>
  <c r="V194" i="8" s="1"/>
  <c r="E209" i="8"/>
  <c r="T209" i="8" s="1"/>
  <c r="P211" i="8"/>
  <c r="AE211" i="8" s="1"/>
  <c r="I214" i="8"/>
  <c r="X214" i="8" s="1"/>
  <c r="H221" i="8"/>
  <c r="W221" i="8" s="1"/>
  <c r="N8" i="6"/>
  <c r="K11" i="6"/>
  <c r="O13" i="6"/>
  <c r="M20" i="6"/>
  <c r="F26" i="6"/>
  <c r="M29" i="6"/>
  <c r="K42" i="6"/>
  <c r="G48" i="6"/>
  <c r="O54" i="6"/>
  <c r="K61" i="6"/>
  <c r="G68" i="6"/>
  <c r="G72" i="6"/>
  <c r="G76" i="6"/>
  <c r="G80" i="6"/>
  <c r="G84" i="6"/>
  <c r="G88" i="6"/>
  <c r="G92" i="6"/>
  <c r="U12" i="7"/>
  <c r="V12" i="7" s="1"/>
  <c r="F12" i="9" s="1"/>
  <c r="U15" i="7"/>
  <c r="V15" i="7" s="1"/>
  <c r="F15" i="9" s="1"/>
  <c r="W18" i="7"/>
  <c r="X18" i="7" s="1"/>
  <c r="G18" i="9" s="1"/>
  <c r="U22" i="7"/>
  <c r="V22" i="7" s="1"/>
  <c r="F22" i="9" s="1"/>
  <c r="W39" i="7"/>
  <c r="X39" i="7" s="1"/>
  <c r="G39" i="9" s="1"/>
  <c r="J67" i="7"/>
  <c r="D67" i="8" s="1"/>
  <c r="Q13" i="6"/>
  <c r="G26" i="6"/>
  <c r="G43" i="6"/>
  <c r="G49" i="6"/>
  <c r="G56" i="6"/>
  <c r="R109" i="6"/>
  <c r="K233" i="6"/>
  <c r="AA18" i="7"/>
  <c r="AB18" i="7" s="1"/>
  <c r="I18" i="9" s="1"/>
  <c r="N206" i="8"/>
  <c r="AC206" i="8" s="1"/>
  <c r="G209" i="8"/>
  <c r="V209" i="8" s="1"/>
  <c r="R211" i="8"/>
  <c r="AG211" i="8" s="1"/>
  <c r="M214" i="8"/>
  <c r="AB214" i="8" s="1"/>
  <c r="O237" i="8"/>
  <c r="AD237" i="8" s="1"/>
  <c r="F240" i="8"/>
  <c r="U240" i="8" s="1"/>
  <c r="L247" i="8"/>
  <c r="AA247" i="8" s="1"/>
  <c r="F249" i="8"/>
  <c r="U249" i="8" s="1"/>
  <c r="Q251" i="8"/>
  <c r="AF251" i="8" s="1"/>
  <c r="O48" i="5"/>
  <c r="M63" i="5"/>
  <c r="N76" i="5"/>
  <c r="M107" i="5"/>
  <c r="M209" i="5"/>
  <c r="R8" i="6"/>
  <c r="R11" i="6"/>
  <c r="R13" i="6"/>
  <c r="R17" i="6"/>
  <c r="F21" i="6"/>
  <c r="Q29" i="6"/>
  <c r="M36" i="6"/>
  <c r="Q56" i="6"/>
  <c r="M62" i="6"/>
  <c r="H97" i="6"/>
  <c r="R137" i="6"/>
  <c r="F208" i="6"/>
  <c r="N227" i="6"/>
  <c r="N246" i="6"/>
  <c r="AA12" i="7"/>
  <c r="AB12" i="7" s="1"/>
  <c r="I12" i="9" s="1"/>
  <c r="AC15" i="7"/>
  <c r="AD15" i="7" s="1"/>
  <c r="J15" i="9" s="1"/>
  <c r="AC22" i="7"/>
  <c r="AD22" i="7" s="1"/>
  <c r="J22" i="9" s="1"/>
  <c r="J30" i="7"/>
  <c r="D30" i="8" s="1"/>
  <c r="AC35" i="7"/>
  <c r="AD35" i="7" s="1"/>
  <c r="J35" i="9" s="1"/>
  <c r="K40" i="7"/>
  <c r="K47" i="7"/>
  <c r="F204" i="8"/>
  <c r="U204" i="8" s="1"/>
  <c r="H209" i="8"/>
  <c r="W209" i="8" s="1"/>
  <c r="O214" i="8"/>
  <c r="AD214" i="8" s="1"/>
  <c r="E227" i="8"/>
  <c r="T227" i="8" s="1"/>
  <c r="H229" i="8"/>
  <c r="W229" i="8" s="1"/>
  <c r="Q234" i="8"/>
  <c r="AF234" i="8" s="1"/>
  <c r="R235" i="8"/>
  <c r="AG235" i="8" s="1"/>
  <c r="M240" i="8"/>
  <c r="AB240" i="8" s="1"/>
  <c r="O242" i="8"/>
  <c r="AD242" i="8" s="1"/>
  <c r="E244" i="8"/>
  <c r="T244" i="8" s="1"/>
  <c r="M247" i="8"/>
  <c r="AB247" i="8" s="1"/>
  <c r="G249" i="8"/>
  <c r="V249" i="8" s="1"/>
  <c r="R251" i="8"/>
  <c r="AG251" i="8" s="1"/>
  <c r="F18" i="6"/>
  <c r="F104" i="6"/>
  <c r="R140" i="6"/>
  <c r="J209" i="8"/>
  <c r="Y209" i="8" s="1"/>
  <c r="Q240" i="8"/>
  <c r="AF240" i="8" s="1"/>
  <c r="H249" i="8"/>
  <c r="W249" i="8" s="1"/>
  <c r="R26" i="6"/>
  <c r="G69" i="6"/>
  <c r="G73" i="6"/>
  <c r="G77" i="6"/>
  <c r="G81" i="6"/>
  <c r="G85" i="6"/>
  <c r="G89" i="6"/>
  <c r="G93" i="6"/>
  <c r="F148" i="6"/>
  <c r="J23" i="7"/>
  <c r="D23" i="8" s="1"/>
  <c r="K55" i="7"/>
  <c r="L194" i="8"/>
  <c r="AA194" i="8" s="1"/>
  <c r="Q195" i="8"/>
  <c r="AF195" i="8" s="1"/>
  <c r="K197" i="8"/>
  <c r="Z197" i="8" s="1"/>
  <c r="I204" i="8"/>
  <c r="X204" i="8" s="1"/>
  <c r="G208" i="8"/>
  <c r="V208" i="8" s="1"/>
  <c r="L209" i="8"/>
  <c r="AA209" i="8" s="1"/>
  <c r="P213" i="8"/>
  <c r="AE213" i="8" s="1"/>
  <c r="P219" i="8"/>
  <c r="AE219" i="8" s="1"/>
  <c r="G222" i="8"/>
  <c r="V222" i="8" s="1"/>
  <c r="H227" i="8"/>
  <c r="W227" i="8" s="1"/>
  <c r="J229" i="8"/>
  <c r="Y229" i="8" s="1"/>
  <c r="R240" i="8"/>
  <c r="AG240" i="8" s="1"/>
  <c r="G244" i="8"/>
  <c r="V244" i="8" s="1"/>
  <c r="P247" i="8"/>
  <c r="AE247" i="8" s="1"/>
  <c r="J249" i="8"/>
  <c r="Y249" i="8" s="1"/>
  <c r="O15" i="5"/>
  <c r="L28" i="5"/>
  <c r="J36" i="5"/>
  <c r="M42" i="5"/>
  <c r="R49" i="5"/>
  <c r="N84" i="5"/>
  <c r="M14" i="6"/>
  <c r="M21" i="6"/>
  <c r="G27" i="6"/>
  <c r="R32" i="6"/>
  <c r="O37" i="6"/>
  <c r="K50" i="6"/>
  <c r="E58" i="6"/>
  <c r="G64" i="6"/>
  <c r="H117" i="6"/>
  <c r="M131" i="6"/>
  <c r="N151" i="6"/>
  <c r="J16" i="7"/>
  <c r="D16" i="8" s="1"/>
  <c r="AA19" i="7"/>
  <c r="AB19" i="7" s="1"/>
  <c r="I19" i="9" s="1"/>
  <c r="K41" i="7"/>
  <c r="AC55" i="7"/>
  <c r="AD55" i="7" s="1"/>
  <c r="J55" i="9" s="1"/>
  <c r="N194" i="8"/>
  <c r="AC194" i="8" s="1"/>
  <c r="N197" i="8"/>
  <c r="AC197" i="8" s="1"/>
  <c r="K204" i="8"/>
  <c r="Z204" i="8" s="1"/>
  <c r="H208" i="8"/>
  <c r="W208" i="8" s="1"/>
  <c r="N209" i="8"/>
  <c r="AC209" i="8" s="1"/>
  <c r="R213" i="8"/>
  <c r="AG213" i="8" s="1"/>
  <c r="M222" i="8"/>
  <c r="AB222" i="8" s="1"/>
  <c r="G225" i="8"/>
  <c r="V225" i="8" s="1"/>
  <c r="N227" i="8"/>
  <c r="AC227" i="8" s="1"/>
  <c r="K229" i="8"/>
  <c r="Z229" i="8" s="1"/>
  <c r="G238" i="8"/>
  <c r="V238" i="8" s="1"/>
  <c r="I244" i="8"/>
  <c r="X244" i="8" s="1"/>
  <c r="Q247" i="8"/>
  <c r="AF247" i="8" s="1"/>
  <c r="K249" i="8"/>
  <c r="Z249" i="8" s="1"/>
  <c r="G33" i="6"/>
  <c r="G51" i="6"/>
  <c r="G58" i="6"/>
  <c r="G65" i="6"/>
  <c r="G155" i="6"/>
  <c r="K16" i="7"/>
  <c r="O194" i="8"/>
  <c r="AD194" i="8" s="1"/>
  <c r="O197" i="8"/>
  <c r="AD197" i="8" s="1"/>
  <c r="E199" i="8"/>
  <c r="T199" i="8" s="1"/>
  <c r="E200" i="8"/>
  <c r="T200" i="8" s="1"/>
  <c r="I203" i="8"/>
  <c r="X203" i="8" s="1"/>
  <c r="L204" i="8"/>
  <c r="AA204" i="8" s="1"/>
  <c r="I207" i="8"/>
  <c r="X207" i="8" s="1"/>
  <c r="I208" i="8"/>
  <c r="X208" i="8" s="1"/>
  <c r="J218" i="8"/>
  <c r="Y218" i="8" s="1"/>
  <c r="N222" i="8"/>
  <c r="AC222" i="8" s="1"/>
  <c r="H225" i="8"/>
  <c r="W225" i="8" s="1"/>
  <c r="O227" i="8"/>
  <c r="AD227" i="8" s="1"/>
  <c r="L229" i="8"/>
  <c r="AA229" i="8" s="1"/>
  <c r="K238" i="8"/>
  <c r="Z238" i="8" s="1"/>
  <c r="J244" i="8"/>
  <c r="Y244" i="8" s="1"/>
  <c r="R249" i="8"/>
  <c r="AG249" i="8" s="1"/>
  <c r="J8" i="7"/>
  <c r="D8" i="8" s="1"/>
  <c r="M9" i="5"/>
  <c r="N12" i="5"/>
  <c r="L36" i="5"/>
  <c r="N43" i="5"/>
  <c r="G66" i="5"/>
  <c r="J74" i="5"/>
  <c r="J96" i="5"/>
  <c r="R9" i="6"/>
  <c r="M12" i="6"/>
  <c r="O14" i="6"/>
  <c r="R18" i="6"/>
  <c r="M22" i="6"/>
  <c r="O38" i="6"/>
  <c r="M44" i="6"/>
  <c r="N99" i="6"/>
  <c r="H159" i="6"/>
  <c r="AA10" i="7"/>
  <c r="AB10" i="7" s="1"/>
  <c r="I10" i="9" s="1"/>
  <c r="AC23" i="7"/>
  <c r="AD23" i="7" s="1"/>
  <c r="J23" i="9" s="1"/>
  <c r="U37" i="7"/>
  <c r="V37" i="7" s="1"/>
  <c r="F37" i="9" s="1"/>
  <c r="U42" i="7"/>
  <c r="V42" i="7" s="1"/>
  <c r="F42" i="9" s="1"/>
  <c r="K63" i="7"/>
  <c r="Y70" i="7"/>
  <c r="Z70" i="7" s="1"/>
  <c r="H70" i="9" s="1"/>
  <c r="P194" i="8"/>
  <c r="AE194" i="8" s="1"/>
  <c r="Q197" i="8"/>
  <c r="AF197" i="8" s="1"/>
  <c r="G199" i="8"/>
  <c r="V199" i="8" s="1"/>
  <c r="F200" i="8"/>
  <c r="U200" i="8" s="1"/>
  <c r="L203" i="8"/>
  <c r="AA203" i="8" s="1"/>
  <c r="J207" i="8"/>
  <c r="Y207" i="8" s="1"/>
  <c r="J208" i="8"/>
  <c r="Y208" i="8" s="1"/>
  <c r="O222" i="8"/>
  <c r="AD222" i="8" s="1"/>
  <c r="F224" i="8"/>
  <c r="U224" i="8" s="1"/>
  <c r="L225" i="8"/>
  <c r="AA225" i="8" s="1"/>
  <c r="P227" i="8"/>
  <c r="AE227" i="8" s="1"/>
  <c r="N229" i="8"/>
  <c r="AC229" i="8" s="1"/>
  <c r="Q244" i="8"/>
  <c r="AF244" i="8" s="1"/>
  <c r="M127" i="3"/>
  <c r="M62" i="3"/>
  <c r="Q138" i="3"/>
  <c r="O148" i="3"/>
  <c r="M11" i="3"/>
  <c r="O122" i="3"/>
  <c r="P16" i="3"/>
  <c r="H19" i="3"/>
  <c r="Q22" i="3"/>
  <c r="F24" i="3"/>
  <c r="R28" i="3"/>
  <c r="K241" i="3"/>
  <c r="K225" i="3"/>
  <c r="K209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240" i="3"/>
  <c r="K224" i="3"/>
  <c r="K208" i="3"/>
  <c r="K239" i="3"/>
  <c r="K223" i="3"/>
  <c r="K207" i="3"/>
  <c r="K238" i="3"/>
  <c r="K222" i="3"/>
  <c r="K206" i="3"/>
  <c r="K237" i="3"/>
  <c r="K221" i="3"/>
  <c r="K205" i="3"/>
  <c r="K236" i="3"/>
  <c r="K220" i="3"/>
  <c r="K204" i="3"/>
  <c r="K251" i="3"/>
  <c r="K235" i="3"/>
  <c r="K219" i="3"/>
  <c r="K203" i="3"/>
  <c r="K250" i="3"/>
  <c r="K234" i="3"/>
  <c r="K218" i="3"/>
  <c r="K249" i="3"/>
  <c r="K233" i="3"/>
  <c r="K217" i="3"/>
  <c r="K201" i="3"/>
  <c r="K63" i="3"/>
  <c r="K55" i="3"/>
  <c r="K47" i="3"/>
  <c r="K39" i="3"/>
  <c r="K31" i="3"/>
  <c r="K23" i="3"/>
  <c r="K15" i="3"/>
  <c r="K248" i="3"/>
  <c r="K232" i="3"/>
  <c r="K216" i="3"/>
  <c r="K200" i="3"/>
  <c r="K247" i="3"/>
  <c r="K231" i="3"/>
  <c r="K215" i="3"/>
  <c r="K199" i="3"/>
  <c r="K246" i="3"/>
  <c r="K230" i="3"/>
  <c r="K214" i="3"/>
  <c r="K198" i="3"/>
  <c r="K244" i="3"/>
  <c r="K228" i="3"/>
  <c r="K212" i="3"/>
  <c r="K196" i="3"/>
  <c r="M8" i="3"/>
  <c r="O9" i="3"/>
  <c r="R10" i="3"/>
  <c r="J13" i="3"/>
  <c r="P15" i="3"/>
  <c r="E17" i="3"/>
  <c r="K19" i="3"/>
  <c r="Q21" i="3"/>
  <c r="F23" i="3"/>
  <c r="R27" i="3"/>
  <c r="K30" i="3"/>
  <c r="L240" i="3"/>
  <c r="L224" i="3"/>
  <c r="L208" i="3"/>
  <c r="L239" i="3"/>
  <c r="L223" i="3"/>
  <c r="L207" i="3"/>
  <c r="L238" i="3"/>
  <c r="L222" i="3"/>
  <c r="L206" i="3"/>
  <c r="L237" i="3"/>
  <c r="L221" i="3"/>
  <c r="L205" i="3"/>
  <c r="L236" i="3"/>
  <c r="L220" i="3"/>
  <c r="L204" i="3"/>
  <c r="L251" i="3"/>
  <c r="L235" i="3"/>
  <c r="L219" i="3"/>
  <c r="L203" i="3"/>
  <c r="L250" i="3"/>
  <c r="L234" i="3"/>
  <c r="L218" i="3"/>
  <c r="L202" i="3"/>
  <c r="L249" i="3"/>
  <c r="L233" i="3"/>
  <c r="L217" i="3"/>
  <c r="L248" i="3"/>
  <c r="L232" i="3"/>
  <c r="L216" i="3"/>
  <c r="L200" i="3"/>
  <c r="L247" i="3"/>
  <c r="L231" i="3"/>
  <c r="L215" i="3"/>
  <c r="L199" i="3"/>
  <c r="L246" i="3"/>
  <c r="L230" i="3"/>
  <c r="L214" i="3"/>
  <c r="L198" i="3"/>
  <c r="L245" i="3"/>
  <c r="L229" i="3"/>
  <c r="L213" i="3"/>
  <c r="L197" i="3"/>
  <c r="L243" i="3"/>
  <c r="L227" i="3"/>
  <c r="L211" i="3"/>
  <c r="L195" i="3"/>
  <c r="N8" i="3"/>
  <c r="P9" i="3"/>
  <c r="E11" i="3"/>
  <c r="H12" i="3"/>
  <c r="K13" i="3"/>
  <c r="N14" i="3"/>
  <c r="Q15" i="3"/>
  <c r="F17" i="3"/>
  <c r="I18" i="3"/>
  <c r="L19" i="3"/>
  <c r="O20" i="3"/>
  <c r="R21" i="3"/>
  <c r="G23" i="3"/>
  <c r="J24" i="3"/>
  <c r="M25" i="3"/>
  <c r="P26" i="3"/>
  <c r="F28" i="3"/>
  <c r="I29" i="3"/>
  <c r="L30" i="3"/>
  <c r="O31" i="3"/>
  <c r="R32" i="3"/>
  <c r="G34" i="3"/>
  <c r="J35" i="3"/>
  <c r="M36" i="3"/>
  <c r="P37" i="3"/>
  <c r="E39" i="3"/>
  <c r="H40" i="3"/>
  <c r="K41" i="3"/>
  <c r="N42" i="3"/>
  <c r="Q43" i="3"/>
  <c r="F45" i="3"/>
  <c r="J46" i="3"/>
  <c r="M47" i="3"/>
  <c r="P48" i="3"/>
  <c r="E50" i="3"/>
  <c r="H51" i="3"/>
  <c r="K52" i="3"/>
  <c r="N53" i="3"/>
  <c r="Q54" i="3"/>
  <c r="F56" i="3"/>
  <c r="I57" i="3"/>
  <c r="L58" i="3"/>
  <c r="O59" i="3"/>
  <c r="R60" i="3"/>
  <c r="G62" i="3"/>
  <c r="J63" i="3"/>
  <c r="N64" i="3"/>
  <c r="Q65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G107" i="3"/>
  <c r="I108" i="3"/>
  <c r="J109" i="3"/>
  <c r="K110" i="3"/>
  <c r="L111" i="3"/>
  <c r="M112" i="3"/>
  <c r="N113" i="3"/>
  <c r="O114" i="3"/>
  <c r="P115" i="3"/>
  <c r="Q116" i="3"/>
  <c r="R117" i="3"/>
  <c r="E121" i="3"/>
  <c r="F122" i="3"/>
  <c r="G123" i="3"/>
  <c r="I124" i="3"/>
  <c r="J125" i="3"/>
  <c r="K126" i="3"/>
  <c r="L127" i="3"/>
  <c r="M128" i="3"/>
  <c r="N129" i="3"/>
  <c r="O130" i="3"/>
  <c r="P131" i="3"/>
  <c r="Q132" i="3"/>
  <c r="R133" i="3"/>
  <c r="G136" i="3"/>
  <c r="J137" i="3"/>
  <c r="L138" i="3"/>
  <c r="N139" i="3"/>
  <c r="Q140" i="3"/>
  <c r="E142" i="3"/>
  <c r="J143" i="3"/>
  <c r="M144" i="3"/>
  <c r="P145" i="3"/>
  <c r="J148" i="3"/>
  <c r="O149" i="3"/>
  <c r="G151" i="3"/>
  <c r="N152" i="3"/>
  <c r="E154" i="3"/>
  <c r="M155" i="3"/>
  <c r="L158" i="3"/>
  <c r="E160" i="3"/>
  <c r="E162" i="3"/>
  <c r="E164" i="3"/>
  <c r="E166" i="3"/>
  <c r="L168" i="3"/>
  <c r="O170" i="3"/>
  <c r="L175" i="3"/>
  <c r="O180" i="3"/>
  <c r="L183" i="3"/>
  <c r="O188" i="3"/>
  <c r="L191" i="3"/>
  <c r="K194" i="3"/>
  <c r="F199" i="3"/>
  <c r="Q220" i="3"/>
  <c r="Q223" i="3"/>
  <c r="N226" i="3"/>
  <c r="K229" i="3"/>
  <c r="F232" i="3"/>
  <c r="K242" i="3"/>
  <c r="H245" i="3"/>
  <c r="R251" i="3"/>
  <c r="F23" i="4"/>
  <c r="M158" i="3"/>
  <c r="M168" i="3"/>
  <c r="Q170" i="3"/>
  <c r="M175" i="3"/>
  <c r="Q180" i="3"/>
  <c r="M183" i="3"/>
  <c r="Q188" i="3"/>
  <c r="M191" i="3"/>
  <c r="M208" i="3"/>
  <c r="O239" i="3"/>
  <c r="N238" i="3"/>
  <c r="N222" i="3"/>
  <c r="N206" i="3"/>
  <c r="N237" i="3"/>
  <c r="N221" i="3"/>
  <c r="N205" i="3"/>
  <c r="N236" i="3"/>
  <c r="N220" i="3"/>
  <c r="N204" i="3"/>
  <c r="N251" i="3"/>
  <c r="N235" i="3"/>
  <c r="N219" i="3"/>
  <c r="N203" i="3"/>
  <c r="N250" i="3"/>
  <c r="N234" i="3"/>
  <c r="N218" i="3"/>
  <c r="N202" i="3"/>
  <c r="N249" i="3"/>
  <c r="N233" i="3"/>
  <c r="N217" i="3"/>
  <c r="N201" i="3"/>
  <c r="N248" i="3"/>
  <c r="N232" i="3"/>
  <c r="N216" i="3"/>
  <c r="N200" i="3"/>
  <c r="N247" i="3"/>
  <c r="N231" i="3"/>
  <c r="N215" i="3"/>
  <c r="N246" i="3"/>
  <c r="N230" i="3"/>
  <c r="N214" i="3"/>
  <c r="N198" i="3"/>
  <c r="N245" i="3"/>
  <c r="N229" i="3"/>
  <c r="N213" i="3"/>
  <c r="N197" i="3"/>
  <c r="N244" i="3"/>
  <c r="N228" i="3"/>
  <c r="N212" i="3"/>
  <c r="N196" i="3"/>
  <c r="N243" i="3"/>
  <c r="N227" i="3"/>
  <c r="N211" i="3"/>
  <c r="N195" i="3"/>
  <c r="N241" i="3"/>
  <c r="N225" i="3"/>
  <c r="N209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P8" i="3"/>
  <c r="M13" i="3"/>
  <c r="P14" i="3"/>
  <c r="N19" i="3"/>
  <c r="Q20" i="3"/>
  <c r="F22" i="3"/>
  <c r="P25" i="3"/>
  <c r="E27" i="3"/>
  <c r="H28" i="3"/>
  <c r="N30" i="3"/>
  <c r="Q31" i="3"/>
  <c r="F33" i="3"/>
  <c r="O36" i="3"/>
  <c r="R37" i="3"/>
  <c r="J40" i="3"/>
  <c r="M41" i="3"/>
  <c r="P42" i="3"/>
  <c r="F44" i="3"/>
  <c r="O47" i="3"/>
  <c r="R48" i="3"/>
  <c r="G50" i="3"/>
  <c r="J51" i="3"/>
  <c r="M52" i="3"/>
  <c r="P53" i="3"/>
  <c r="E55" i="3"/>
  <c r="H56" i="3"/>
  <c r="K57" i="3"/>
  <c r="N58" i="3"/>
  <c r="Q59" i="3"/>
  <c r="F61" i="3"/>
  <c r="J62" i="3"/>
  <c r="M63" i="3"/>
  <c r="P64" i="3"/>
  <c r="E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I106" i="3"/>
  <c r="J107" i="3"/>
  <c r="K108" i="3"/>
  <c r="L109" i="3"/>
  <c r="M110" i="3"/>
  <c r="N111" i="3"/>
  <c r="O112" i="3"/>
  <c r="P113" i="3"/>
  <c r="Q114" i="3"/>
  <c r="R115" i="3"/>
  <c r="E119" i="3"/>
  <c r="F120" i="3"/>
  <c r="G121" i="3"/>
  <c r="I122" i="3"/>
  <c r="J123" i="3"/>
  <c r="K124" i="3"/>
  <c r="L125" i="3"/>
  <c r="M126" i="3"/>
  <c r="N127" i="3"/>
  <c r="O128" i="3"/>
  <c r="P129" i="3"/>
  <c r="Q130" i="3"/>
  <c r="R131" i="3"/>
  <c r="G135" i="3"/>
  <c r="J136" i="3"/>
  <c r="L137" i="3"/>
  <c r="N138" i="3"/>
  <c r="P139" i="3"/>
  <c r="I142" i="3"/>
  <c r="L143" i="3"/>
  <c r="O144" i="3"/>
  <c r="G147" i="3"/>
  <c r="L148" i="3"/>
  <c r="K151" i="3"/>
  <c r="Q152" i="3"/>
  <c r="J154" i="3"/>
  <c r="O155" i="3"/>
  <c r="G157" i="3"/>
  <c r="N158" i="3"/>
  <c r="L160" i="3"/>
  <c r="L162" i="3"/>
  <c r="L164" i="3"/>
  <c r="L166" i="3"/>
  <c r="O168" i="3"/>
  <c r="E173" i="3"/>
  <c r="O175" i="3"/>
  <c r="L178" i="3"/>
  <c r="O183" i="3"/>
  <c r="L186" i="3"/>
  <c r="N194" i="3"/>
  <c r="H197" i="3"/>
  <c r="I199" i="3"/>
  <c r="P205" i="3"/>
  <c r="N208" i="3"/>
  <c r="K211" i="3"/>
  <c r="G214" i="3"/>
  <c r="Q236" i="3"/>
  <c r="Q239" i="3"/>
  <c r="N242" i="3"/>
  <c r="K245" i="3"/>
  <c r="F248" i="3"/>
  <c r="F46" i="4"/>
  <c r="O237" i="3"/>
  <c r="O221" i="3"/>
  <c r="O205" i="3"/>
  <c r="O236" i="3"/>
  <c r="O220" i="3"/>
  <c r="O204" i="3"/>
  <c r="O251" i="3"/>
  <c r="O235" i="3"/>
  <c r="O219" i="3"/>
  <c r="O203" i="3"/>
  <c r="O250" i="3"/>
  <c r="O234" i="3"/>
  <c r="O218" i="3"/>
  <c r="O202" i="3"/>
  <c r="O249" i="3"/>
  <c r="O233" i="3"/>
  <c r="O217" i="3"/>
  <c r="O201" i="3"/>
  <c r="O248" i="3"/>
  <c r="O232" i="3"/>
  <c r="O216" i="3"/>
  <c r="O200" i="3"/>
  <c r="O247" i="3"/>
  <c r="O231" i="3"/>
  <c r="O215" i="3"/>
  <c r="O199" i="3"/>
  <c r="O246" i="3"/>
  <c r="O230" i="3"/>
  <c r="O214" i="3"/>
  <c r="O245" i="3"/>
  <c r="O229" i="3"/>
  <c r="O213" i="3"/>
  <c r="O197" i="3"/>
  <c r="O65" i="3"/>
  <c r="O57" i="3"/>
  <c r="O49" i="3"/>
  <c r="O41" i="3"/>
  <c r="O33" i="3"/>
  <c r="O25" i="3"/>
  <c r="O17" i="3"/>
  <c r="O244" i="3"/>
  <c r="O228" i="3"/>
  <c r="O212" i="3"/>
  <c r="O196" i="3"/>
  <c r="O243" i="3"/>
  <c r="O227" i="3"/>
  <c r="O211" i="3"/>
  <c r="O195" i="3"/>
  <c r="O242" i="3"/>
  <c r="O226" i="3"/>
  <c r="O210" i="3"/>
  <c r="O194" i="3"/>
  <c r="O240" i="3"/>
  <c r="O224" i="3"/>
  <c r="O208" i="3"/>
  <c r="O30" i="3"/>
  <c r="M46" i="3"/>
  <c r="P47" i="3"/>
  <c r="Q53" i="3"/>
  <c r="O58" i="3"/>
  <c r="Q64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J106" i="3"/>
  <c r="K107" i="3"/>
  <c r="L108" i="3"/>
  <c r="M109" i="3"/>
  <c r="N110" i="3"/>
  <c r="O111" i="3"/>
  <c r="P112" i="3"/>
  <c r="Q113" i="3"/>
  <c r="R114" i="3"/>
  <c r="E118" i="3"/>
  <c r="F119" i="3"/>
  <c r="G120" i="3"/>
  <c r="I121" i="3"/>
  <c r="J122" i="3"/>
  <c r="K123" i="3"/>
  <c r="L124" i="3"/>
  <c r="M125" i="3"/>
  <c r="N126" i="3"/>
  <c r="O127" i="3"/>
  <c r="P128" i="3"/>
  <c r="Q129" i="3"/>
  <c r="R130" i="3"/>
  <c r="E134" i="3"/>
  <c r="I135" i="3"/>
  <c r="K136" i="3"/>
  <c r="M137" i="3"/>
  <c r="O138" i="3"/>
  <c r="Q139" i="3"/>
  <c r="E141" i="3"/>
  <c r="J142" i="3"/>
  <c r="M143" i="3"/>
  <c r="P144" i="3"/>
  <c r="I147" i="3"/>
  <c r="M148" i="3"/>
  <c r="L151" i="3"/>
  <c r="K154" i="3"/>
  <c r="Q155" i="3"/>
  <c r="J157" i="3"/>
  <c r="O158" i="3"/>
  <c r="M160" i="3"/>
  <c r="M162" i="3"/>
  <c r="M164" i="3"/>
  <c r="M166" i="3"/>
  <c r="Q168" i="3"/>
  <c r="L173" i="3"/>
  <c r="Q175" i="3"/>
  <c r="M178" i="3"/>
  <c r="Q183" i="3"/>
  <c r="M186" i="3"/>
  <c r="Q191" i="3"/>
  <c r="I197" i="3"/>
  <c r="N199" i="3"/>
  <c r="F202" i="3"/>
  <c r="Q205" i="3"/>
  <c r="M211" i="3"/>
  <c r="H214" i="3"/>
  <c r="E217" i="3"/>
  <c r="M224" i="3"/>
  <c r="J227" i="3"/>
  <c r="R236" i="3"/>
  <c r="H248" i="3"/>
  <c r="F239" i="4"/>
  <c r="F223" i="4"/>
  <c r="F225" i="4"/>
  <c r="F224" i="4"/>
  <c r="F221" i="4"/>
  <c r="F205" i="4"/>
  <c r="F189" i="4"/>
  <c r="F220" i="4"/>
  <c r="F204" i="4"/>
  <c r="F188" i="4"/>
  <c r="F219" i="4"/>
  <c r="F203" i="4"/>
  <c r="F187" i="4"/>
  <c r="F171" i="4"/>
  <c r="F218" i="4"/>
  <c r="F202" i="4"/>
  <c r="F186" i="4"/>
  <c r="F170" i="4"/>
  <c r="F215" i="4"/>
  <c r="F214" i="4"/>
  <c r="F212" i="4"/>
  <c r="F196" i="4"/>
  <c r="F180" i="4"/>
  <c r="F164" i="4"/>
  <c r="F211" i="4"/>
  <c r="F210" i="4"/>
  <c r="F194" i="4"/>
  <c r="F242" i="4"/>
  <c r="F217" i="4"/>
  <c r="F208" i="4"/>
  <c r="F154" i="4"/>
  <c r="F138" i="4"/>
  <c r="F122" i="4"/>
  <c r="F247" i="4"/>
  <c r="F228" i="4"/>
  <c r="F199" i="4"/>
  <c r="F179" i="4"/>
  <c r="F153" i="4"/>
  <c r="F137" i="4"/>
  <c r="F121" i="4"/>
  <c r="F105" i="4"/>
  <c r="F89" i="4"/>
  <c r="F73" i="4"/>
  <c r="F237" i="4"/>
  <c r="F235" i="4"/>
  <c r="F184" i="4"/>
  <c r="F152" i="4"/>
  <c r="F136" i="4"/>
  <c r="F120" i="4"/>
  <c r="F244" i="4"/>
  <c r="F193" i="4"/>
  <c r="F151" i="4"/>
  <c r="F135" i="4"/>
  <c r="F119" i="4"/>
  <c r="F103" i="4"/>
  <c r="F87" i="4"/>
  <c r="F71" i="4"/>
  <c r="F63" i="4"/>
  <c r="F47" i="4"/>
  <c r="F233" i="4"/>
  <c r="F226" i="4"/>
  <c r="F150" i="4"/>
  <c r="F134" i="4"/>
  <c r="F118" i="4"/>
  <c r="F102" i="4"/>
  <c r="F86" i="4"/>
  <c r="F70" i="4"/>
  <c r="F64" i="4"/>
  <c r="F249" i="4"/>
  <c r="F213" i="4"/>
  <c r="F172" i="4"/>
  <c r="F149" i="4"/>
  <c r="F133" i="4"/>
  <c r="F117" i="4"/>
  <c r="F101" i="4"/>
  <c r="F85" i="4"/>
  <c r="F69" i="4"/>
  <c r="F65" i="4"/>
  <c r="F49" i="4"/>
  <c r="F231" i="4"/>
  <c r="F209" i="4"/>
  <c r="F200" i="4"/>
  <c r="F185" i="4"/>
  <c r="F174" i="4"/>
  <c r="F173" i="4"/>
  <c r="F148" i="4"/>
  <c r="F132" i="4"/>
  <c r="F116" i="4"/>
  <c r="F100" i="4"/>
  <c r="F84" i="4"/>
  <c r="F68" i="4"/>
  <c r="F66" i="4"/>
  <c r="F50" i="4"/>
  <c r="F34" i="4"/>
  <c r="F246" i="4"/>
  <c r="F222" i="4"/>
  <c r="F241" i="4"/>
  <c r="F229" i="4"/>
  <c r="F206" i="4"/>
  <c r="F197" i="4"/>
  <c r="F181" i="4"/>
  <c r="F163" i="4"/>
  <c r="F162" i="4"/>
  <c r="F146" i="4"/>
  <c r="F130" i="4"/>
  <c r="F114" i="4"/>
  <c r="F98" i="4"/>
  <c r="F82" i="4"/>
  <c r="F251" i="4"/>
  <c r="F243" i="4"/>
  <c r="F236" i="4"/>
  <c r="F176" i="4"/>
  <c r="F161" i="4"/>
  <c r="F145" i="4"/>
  <c r="F129" i="4"/>
  <c r="F113" i="4"/>
  <c r="F97" i="4"/>
  <c r="F227" i="4"/>
  <c r="F216" i="4"/>
  <c r="F190" i="4"/>
  <c r="F165" i="4"/>
  <c r="F160" i="4"/>
  <c r="F144" i="4"/>
  <c r="F128" i="4"/>
  <c r="F112" i="4"/>
  <c r="F96" i="4"/>
  <c r="F80" i="4"/>
  <c r="F54" i="4"/>
  <c r="F38" i="4"/>
  <c r="F248" i="4"/>
  <c r="F238" i="4"/>
  <c r="F234" i="4"/>
  <c r="F207" i="4"/>
  <c r="F201" i="4"/>
  <c r="F177" i="4"/>
  <c r="F168" i="4"/>
  <c r="F167" i="4"/>
  <c r="F166" i="4"/>
  <c r="F159" i="4"/>
  <c r="F143" i="4"/>
  <c r="F127" i="4"/>
  <c r="F111" i="4"/>
  <c r="F95" i="4"/>
  <c r="F79" i="4"/>
  <c r="F198" i="4"/>
  <c r="F191" i="4"/>
  <c r="F182" i="4"/>
  <c r="F158" i="4"/>
  <c r="F142" i="4"/>
  <c r="F126" i="4"/>
  <c r="F110" i="4"/>
  <c r="F94" i="4"/>
  <c r="F78" i="4"/>
  <c r="F56" i="4"/>
  <c r="F245" i="4"/>
  <c r="F232" i="4"/>
  <c r="F169" i="4"/>
  <c r="F157" i="4"/>
  <c r="F141" i="4"/>
  <c r="F125" i="4"/>
  <c r="F109" i="4"/>
  <c r="F93" i="4"/>
  <c r="F77" i="4"/>
  <c r="F57" i="4"/>
  <c r="F41" i="4"/>
  <c r="F240" i="4"/>
  <c r="F195" i="4"/>
  <c r="F178" i="4"/>
  <c r="F156" i="4"/>
  <c r="F140" i="4"/>
  <c r="F124" i="4"/>
  <c r="F108" i="4"/>
  <c r="F92" i="4"/>
  <c r="F76" i="4"/>
  <c r="F58" i="4"/>
  <c r="F131" i="4"/>
  <c r="F99" i="4"/>
  <c r="F81" i="4"/>
  <c r="F27" i="4"/>
  <c r="F11" i="4"/>
  <c r="F104" i="4"/>
  <c r="F83" i="4"/>
  <c r="F52" i="4"/>
  <c r="F44" i="4"/>
  <c r="F28" i="4"/>
  <c r="F12" i="4"/>
  <c r="F88" i="4"/>
  <c r="F13" i="4"/>
  <c r="F123" i="4"/>
  <c r="F106" i="4"/>
  <c r="F67" i="4"/>
  <c r="F14" i="4"/>
  <c r="F192" i="4"/>
  <c r="F39" i="4"/>
  <c r="F35" i="4"/>
  <c r="F29" i="4"/>
  <c r="F15" i="4"/>
  <c r="F90" i="4"/>
  <c r="F60" i="4"/>
  <c r="F48" i="4"/>
  <c r="F42" i="4"/>
  <c r="F16" i="4"/>
  <c r="F45" i="4"/>
  <c r="F17" i="4"/>
  <c r="F175" i="4"/>
  <c r="F62" i="4"/>
  <c r="F55" i="4"/>
  <c r="F36" i="4"/>
  <c r="F30" i="4"/>
  <c r="F18" i="4"/>
  <c r="F230" i="4"/>
  <c r="F183" i="4"/>
  <c r="F75" i="4"/>
  <c r="F19" i="4"/>
  <c r="F155" i="4"/>
  <c r="F53" i="4"/>
  <c r="F20" i="4"/>
  <c r="F250" i="4"/>
  <c r="F51" i="4"/>
  <c r="F40" i="4"/>
  <c r="F31" i="4"/>
  <c r="F21" i="4"/>
  <c r="F147" i="4"/>
  <c r="F59" i="4"/>
  <c r="F43" i="4"/>
  <c r="F37" i="4"/>
  <c r="F22" i="4"/>
  <c r="F107" i="4"/>
  <c r="F24" i="4"/>
  <c r="F8" i="4"/>
  <c r="F91" i="4"/>
  <c r="F74" i="4"/>
  <c r="F33" i="4"/>
  <c r="F10" i="4"/>
  <c r="Q8" i="3"/>
  <c r="Q14" i="3"/>
  <c r="O19" i="3"/>
  <c r="Q25" i="3"/>
  <c r="M35" i="3"/>
  <c r="P236" i="3"/>
  <c r="P220" i="3"/>
  <c r="P204" i="3"/>
  <c r="P251" i="3"/>
  <c r="P235" i="3"/>
  <c r="P219" i="3"/>
  <c r="P203" i="3"/>
  <c r="P250" i="3"/>
  <c r="P234" i="3"/>
  <c r="P218" i="3"/>
  <c r="P202" i="3"/>
  <c r="P249" i="3"/>
  <c r="P233" i="3"/>
  <c r="P217" i="3"/>
  <c r="P201" i="3"/>
  <c r="P248" i="3"/>
  <c r="P232" i="3"/>
  <c r="P216" i="3"/>
  <c r="P200" i="3"/>
  <c r="P247" i="3"/>
  <c r="P231" i="3"/>
  <c r="P215" i="3"/>
  <c r="P199" i="3"/>
  <c r="P246" i="3"/>
  <c r="P230" i="3"/>
  <c r="P214" i="3"/>
  <c r="P198" i="3"/>
  <c r="P245" i="3"/>
  <c r="P229" i="3"/>
  <c r="P213" i="3"/>
  <c r="P244" i="3"/>
  <c r="P228" i="3"/>
  <c r="P212" i="3"/>
  <c r="P196" i="3"/>
  <c r="P243" i="3"/>
  <c r="P227" i="3"/>
  <c r="P211" i="3"/>
  <c r="P195" i="3"/>
  <c r="P242" i="3"/>
  <c r="P226" i="3"/>
  <c r="P210" i="3"/>
  <c r="P194" i="3"/>
  <c r="P241" i="3"/>
  <c r="P225" i="3"/>
  <c r="P209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239" i="3"/>
  <c r="P223" i="3"/>
  <c r="P207" i="3"/>
  <c r="O13" i="3"/>
  <c r="M18" i="3"/>
  <c r="P19" i="3"/>
  <c r="O24" i="3"/>
  <c r="M29" i="3"/>
  <c r="P30" i="3"/>
  <c r="N35" i="3"/>
  <c r="Q36" i="3"/>
  <c r="P41" i="3"/>
  <c r="E43" i="3"/>
  <c r="H44" i="3"/>
  <c r="N46" i="3"/>
  <c r="Q47" i="3"/>
  <c r="F49" i="3"/>
  <c r="O52" i="3"/>
  <c r="R53" i="3"/>
  <c r="J56" i="3"/>
  <c r="M57" i="3"/>
  <c r="P58" i="3"/>
  <c r="F60" i="3"/>
  <c r="O63" i="3"/>
  <c r="R64" i="3"/>
  <c r="G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K106" i="3"/>
  <c r="L107" i="3"/>
  <c r="M108" i="3"/>
  <c r="N109" i="3"/>
  <c r="O110" i="3"/>
  <c r="P111" i="3"/>
  <c r="Q112" i="3"/>
  <c r="R113" i="3"/>
  <c r="E117" i="3"/>
  <c r="F118" i="3"/>
  <c r="G119" i="3"/>
  <c r="I120" i="3"/>
  <c r="J121" i="3"/>
  <c r="K122" i="3"/>
  <c r="L123" i="3"/>
  <c r="M124" i="3"/>
  <c r="N125" i="3"/>
  <c r="O126" i="3"/>
  <c r="P127" i="3"/>
  <c r="Q128" i="3"/>
  <c r="E133" i="3"/>
  <c r="G134" i="3"/>
  <c r="J135" i="3"/>
  <c r="L136" i="3"/>
  <c r="N137" i="3"/>
  <c r="P138" i="3"/>
  <c r="G141" i="3"/>
  <c r="K142" i="3"/>
  <c r="N143" i="3"/>
  <c r="Q144" i="3"/>
  <c r="E146" i="3"/>
  <c r="J147" i="3"/>
  <c r="N148" i="3"/>
  <c r="E150" i="3"/>
  <c r="M151" i="3"/>
  <c r="L154" i="3"/>
  <c r="K157" i="3"/>
  <c r="Q158" i="3"/>
  <c r="O160" i="3"/>
  <c r="O162" i="3"/>
  <c r="O164" i="3"/>
  <c r="O166" i="3"/>
  <c r="E171" i="3"/>
  <c r="M173" i="3"/>
  <c r="O178" i="3"/>
  <c r="L181" i="3"/>
  <c r="O186" i="3"/>
  <c r="L189" i="3"/>
  <c r="K197" i="3"/>
  <c r="K202" i="3"/>
  <c r="J214" i="3"/>
  <c r="G217" i="3"/>
  <c r="P221" i="3"/>
  <c r="N224" i="3"/>
  <c r="K227" i="3"/>
  <c r="G230" i="3"/>
  <c r="F72" i="4"/>
  <c r="M58" i="3"/>
  <c r="O46" i="3"/>
  <c r="O137" i="3"/>
  <c r="M154" i="3"/>
  <c r="Q160" i="3"/>
  <c r="Q164" i="3"/>
  <c r="Q166" i="3"/>
  <c r="O173" i="3"/>
  <c r="Q178" i="3"/>
  <c r="Q221" i="3"/>
  <c r="M227" i="3"/>
  <c r="C16" i="10"/>
  <c r="E16" i="10" s="1"/>
  <c r="C15" i="10"/>
  <c r="E15" i="10" s="1"/>
  <c r="R250" i="3"/>
  <c r="R234" i="3"/>
  <c r="R218" i="3"/>
  <c r="R202" i="3"/>
  <c r="R249" i="3"/>
  <c r="R233" i="3"/>
  <c r="R217" i="3"/>
  <c r="R201" i="3"/>
  <c r="R248" i="3"/>
  <c r="R232" i="3"/>
  <c r="R216" i="3"/>
  <c r="R200" i="3"/>
  <c r="R247" i="3"/>
  <c r="R231" i="3"/>
  <c r="R215" i="3"/>
  <c r="R199" i="3"/>
  <c r="R246" i="3"/>
  <c r="R230" i="3"/>
  <c r="R214" i="3"/>
  <c r="R198" i="3"/>
  <c r="R245" i="3"/>
  <c r="R229" i="3"/>
  <c r="R213" i="3"/>
  <c r="R197" i="3"/>
  <c r="R244" i="3"/>
  <c r="R228" i="3"/>
  <c r="R212" i="3"/>
  <c r="R196" i="3"/>
  <c r="R243" i="3"/>
  <c r="R227" i="3"/>
  <c r="R211" i="3"/>
  <c r="R242" i="3"/>
  <c r="R226" i="3"/>
  <c r="R210" i="3"/>
  <c r="R194" i="3"/>
  <c r="R241" i="3"/>
  <c r="R225" i="3"/>
  <c r="R209" i="3"/>
  <c r="R193" i="3"/>
  <c r="R192" i="3"/>
  <c r="R191" i="3"/>
  <c r="R190" i="3"/>
  <c r="R189" i="3"/>
  <c r="R188" i="3"/>
  <c r="R187" i="3"/>
  <c r="R186" i="3"/>
  <c r="R185" i="3"/>
  <c r="R184" i="3"/>
  <c r="R183" i="3"/>
  <c r="R182" i="3"/>
  <c r="R181" i="3"/>
  <c r="R180" i="3"/>
  <c r="R179" i="3"/>
  <c r="R178" i="3"/>
  <c r="R177" i="3"/>
  <c r="R176" i="3"/>
  <c r="R175" i="3"/>
  <c r="R174" i="3"/>
  <c r="R173" i="3"/>
  <c r="R172" i="3"/>
  <c r="R171" i="3"/>
  <c r="R170" i="3"/>
  <c r="R169" i="3"/>
  <c r="R168" i="3"/>
  <c r="R167" i="3"/>
  <c r="R166" i="3"/>
  <c r="R165" i="3"/>
  <c r="R164" i="3"/>
  <c r="R163" i="3"/>
  <c r="R162" i="3"/>
  <c r="R161" i="3"/>
  <c r="R160" i="3"/>
  <c r="R159" i="3"/>
  <c r="R158" i="3"/>
  <c r="R157" i="3"/>
  <c r="R156" i="3"/>
  <c r="R155" i="3"/>
  <c r="R154" i="3"/>
  <c r="R153" i="3"/>
  <c r="R152" i="3"/>
  <c r="R151" i="3"/>
  <c r="R150" i="3"/>
  <c r="R149" i="3"/>
  <c r="R148" i="3"/>
  <c r="R147" i="3"/>
  <c r="R146" i="3"/>
  <c r="R145" i="3"/>
  <c r="R144" i="3"/>
  <c r="R143" i="3"/>
  <c r="R142" i="3"/>
  <c r="R141" i="3"/>
  <c r="R140" i="3"/>
  <c r="R139" i="3"/>
  <c r="R240" i="3"/>
  <c r="R224" i="3"/>
  <c r="R208" i="3"/>
  <c r="R239" i="3"/>
  <c r="R223" i="3"/>
  <c r="R207" i="3"/>
  <c r="R237" i="3"/>
  <c r="R221" i="3"/>
  <c r="R205" i="3"/>
  <c r="F9" i="3"/>
  <c r="H10" i="3"/>
  <c r="N12" i="3"/>
  <c r="Q13" i="3"/>
  <c r="F15" i="3"/>
  <c r="O18" i="3"/>
  <c r="R19" i="3"/>
  <c r="H21" i="3"/>
  <c r="K22" i="3"/>
  <c r="N23" i="3"/>
  <c r="Q24" i="3"/>
  <c r="F26" i="3"/>
  <c r="O29" i="3"/>
  <c r="R30" i="3"/>
  <c r="G32" i="3"/>
  <c r="J33" i="3"/>
  <c r="M34" i="3"/>
  <c r="P35" i="3"/>
  <c r="E37" i="3"/>
  <c r="H38" i="3"/>
  <c r="O40" i="3"/>
  <c r="R41" i="3"/>
  <c r="G43" i="3"/>
  <c r="J44" i="3"/>
  <c r="M45" i="3"/>
  <c r="P46" i="3"/>
  <c r="E48" i="3"/>
  <c r="H49" i="3"/>
  <c r="K50" i="3"/>
  <c r="N51" i="3"/>
  <c r="Q52" i="3"/>
  <c r="F54" i="3"/>
  <c r="I55" i="3"/>
  <c r="L56" i="3"/>
  <c r="P57" i="3"/>
  <c r="E59" i="3"/>
  <c r="H60" i="3"/>
  <c r="K61" i="3"/>
  <c r="N62" i="3"/>
  <c r="Q63" i="3"/>
  <c r="F65" i="3"/>
  <c r="I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M106" i="3"/>
  <c r="N107" i="3"/>
  <c r="O108" i="3"/>
  <c r="P109" i="3"/>
  <c r="Q110" i="3"/>
  <c r="R111" i="3"/>
  <c r="E115" i="3"/>
  <c r="F116" i="3"/>
  <c r="G117" i="3"/>
  <c r="I118" i="3"/>
  <c r="J119" i="3"/>
  <c r="K120" i="3"/>
  <c r="L121" i="3"/>
  <c r="M122" i="3"/>
  <c r="N123" i="3"/>
  <c r="O124" i="3"/>
  <c r="P125" i="3"/>
  <c r="Q126" i="3"/>
  <c r="R127" i="3"/>
  <c r="E131" i="3"/>
  <c r="F132" i="3"/>
  <c r="G133" i="3"/>
  <c r="J134" i="3"/>
  <c r="L135" i="3"/>
  <c r="N136" i="3"/>
  <c r="P137" i="3"/>
  <c r="R138" i="3"/>
  <c r="E140" i="3"/>
  <c r="J141" i="3"/>
  <c r="M142" i="3"/>
  <c r="P143" i="3"/>
  <c r="I146" i="3"/>
  <c r="L147" i="3"/>
  <c r="Q148" i="3"/>
  <c r="J150" i="3"/>
  <c r="O151" i="3"/>
  <c r="G153" i="3"/>
  <c r="N154" i="3"/>
  <c r="E156" i="3"/>
  <c r="M157" i="3"/>
  <c r="E169" i="3"/>
  <c r="M171" i="3"/>
  <c r="Q173" i="3"/>
  <c r="L176" i="3"/>
  <c r="O181" i="3"/>
  <c r="L184" i="3"/>
  <c r="O189" i="3"/>
  <c r="L192" i="3"/>
  <c r="K195" i="3"/>
  <c r="E200" i="3"/>
  <c r="J230" i="3"/>
  <c r="G233" i="3"/>
  <c r="P237" i="3"/>
  <c r="N240" i="3"/>
  <c r="K243" i="3"/>
  <c r="G246" i="3"/>
  <c r="F32" i="4"/>
  <c r="F61" i="4"/>
  <c r="M111" i="3"/>
  <c r="M138" i="3"/>
  <c r="Q162" i="3"/>
  <c r="M181" i="3"/>
  <c r="Q186" i="3"/>
  <c r="M189" i="3"/>
  <c r="P197" i="3"/>
  <c r="P224" i="3"/>
  <c r="M240" i="3"/>
  <c r="O12" i="3"/>
  <c r="M17" i="3"/>
  <c r="P18" i="3"/>
  <c r="F20" i="3"/>
  <c r="O23" i="3"/>
  <c r="R24" i="3"/>
  <c r="J27" i="3"/>
  <c r="M28" i="3"/>
  <c r="P29" i="3"/>
  <c r="E31" i="3"/>
  <c r="H32" i="3"/>
  <c r="K33" i="3"/>
  <c r="N34" i="3"/>
  <c r="Q35" i="3"/>
  <c r="F37" i="3"/>
  <c r="J38" i="3"/>
  <c r="M39" i="3"/>
  <c r="P40" i="3"/>
  <c r="E42" i="3"/>
  <c r="H43" i="3"/>
  <c r="K44" i="3"/>
  <c r="N45" i="3"/>
  <c r="Q46" i="3"/>
  <c r="F48" i="3"/>
  <c r="I49" i="3"/>
  <c r="L50" i="3"/>
  <c r="O51" i="3"/>
  <c r="R52" i="3"/>
  <c r="G54" i="3"/>
  <c r="J55" i="3"/>
  <c r="N56" i="3"/>
  <c r="Q57" i="3"/>
  <c r="F59" i="3"/>
  <c r="I60" i="3"/>
  <c r="L61" i="3"/>
  <c r="O62" i="3"/>
  <c r="R63" i="3"/>
  <c r="G65" i="3"/>
  <c r="J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N106" i="3"/>
  <c r="O107" i="3"/>
  <c r="P108" i="3"/>
  <c r="Q109" i="3"/>
  <c r="R110" i="3"/>
  <c r="E114" i="3"/>
  <c r="F115" i="3"/>
  <c r="G116" i="3"/>
  <c r="I117" i="3"/>
  <c r="J118" i="3"/>
  <c r="K119" i="3"/>
  <c r="L120" i="3"/>
  <c r="M121" i="3"/>
  <c r="N122" i="3"/>
  <c r="O123" i="3"/>
  <c r="P124" i="3"/>
  <c r="Q125" i="3"/>
  <c r="R126" i="3"/>
  <c r="E130" i="3"/>
  <c r="F131" i="3"/>
  <c r="G132" i="3"/>
  <c r="I133" i="3"/>
  <c r="K134" i="3"/>
  <c r="M135" i="3"/>
  <c r="O136" i="3"/>
  <c r="Q137" i="3"/>
  <c r="G140" i="3"/>
  <c r="K141" i="3"/>
  <c r="N142" i="3"/>
  <c r="Q143" i="3"/>
  <c r="E145" i="3"/>
  <c r="J146" i="3"/>
  <c r="M147" i="3"/>
  <c r="K150" i="3"/>
  <c r="Q151" i="3"/>
  <c r="J153" i="3"/>
  <c r="O154" i="3"/>
  <c r="G156" i="3"/>
  <c r="N157" i="3"/>
  <c r="E159" i="3"/>
  <c r="L169" i="3"/>
  <c r="O171" i="3"/>
  <c r="M176" i="3"/>
  <c r="Q181" i="3"/>
  <c r="M184" i="3"/>
  <c r="Q189" i="3"/>
  <c r="M192" i="3"/>
  <c r="M195" i="3"/>
  <c r="F200" i="3"/>
  <c r="E203" i="3"/>
  <c r="O206" i="3"/>
  <c r="L209" i="3"/>
  <c r="I212" i="3"/>
  <c r="Q237" i="3"/>
  <c r="P240" i="3"/>
  <c r="M243" i="3"/>
  <c r="H246" i="3"/>
  <c r="E249" i="3"/>
  <c r="Q19" i="3"/>
  <c r="M51" i="3"/>
  <c r="O109" i="3"/>
  <c r="P123" i="3"/>
  <c r="P136" i="3"/>
  <c r="O157" i="3"/>
  <c r="P17" i="3"/>
  <c r="E19" i="3"/>
  <c r="H20" i="3"/>
  <c r="N22" i="3"/>
  <c r="Q23" i="3"/>
  <c r="F25" i="3"/>
  <c r="O28" i="3"/>
  <c r="R29" i="3"/>
  <c r="J32" i="3"/>
  <c r="M33" i="3"/>
  <c r="P34" i="3"/>
  <c r="F36" i="3"/>
  <c r="O39" i="3"/>
  <c r="R40" i="3"/>
  <c r="G42" i="3"/>
  <c r="J43" i="3"/>
  <c r="M44" i="3"/>
  <c r="P45" i="3"/>
  <c r="E47" i="3"/>
  <c r="H48" i="3"/>
  <c r="K49" i="3"/>
  <c r="N50" i="3"/>
  <c r="Q51" i="3"/>
  <c r="F53" i="3"/>
  <c r="J54" i="3"/>
  <c r="M55" i="3"/>
  <c r="P56" i="3"/>
  <c r="E58" i="3"/>
  <c r="H59" i="3"/>
  <c r="K60" i="3"/>
  <c r="N61" i="3"/>
  <c r="Q62" i="3"/>
  <c r="F64" i="3"/>
  <c r="I65" i="3"/>
  <c r="L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P106" i="3"/>
  <c r="Q107" i="3"/>
  <c r="R108" i="3"/>
  <c r="E112" i="3"/>
  <c r="F113" i="3"/>
  <c r="G114" i="3"/>
  <c r="I115" i="3"/>
  <c r="J116" i="3"/>
  <c r="K117" i="3"/>
  <c r="L118" i="3"/>
  <c r="M119" i="3"/>
  <c r="N120" i="3"/>
  <c r="O121" i="3"/>
  <c r="P122" i="3"/>
  <c r="Q123" i="3"/>
  <c r="R124" i="3"/>
  <c r="E128" i="3"/>
  <c r="F129" i="3"/>
  <c r="G130" i="3"/>
  <c r="I131" i="3"/>
  <c r="J132" i="3"/>
  <c r="K133" i="3"/>
  <c r="M134" i="3"/>
  <c r="O135" i="3"/>
  <c r="Q136" i="3"/>
  <c r="E139" i="3"/>
  <c r="J140" i="3"/>
  <c r="M141" i="3"/>
  <c r="P142" i="3"/>
  <c r="I145" i="3"/>
  <c r="L146" i="3"/>
  <c r="O147" i="3"/>
  <c r="E149" i="3"/>
  <c r="M150" i="3"/>
  <c r="L153" i="3"/>
  <c r="K156" i="3"/>
  <c r="Q157" i="3"/>
  <c r="J159" i="3"/>
  <c r="J161" i="3"/>
  <c r="J163" i="3"/>
  <c r="J165" i="3"/>
  <c r="L167" i="3"/>
  <c r="O169" i="3"/>
  <c r="E174" i="3"/>
  <c r="Q176" i="3"/>
  <c r="M179" i="3"/>
  <c r="Q184" i="3"/>
  <c r="M187" i="3"/>
  <c r="G198" i="3"/>
  <c r="M200" i="3"/>
  <c r="R203" i="3"/>
  <c r="R206" i="3"/>
  <c r="O209" i="3"/>
  <c r="L212" i="3"/>
  <c r="G215" i="3"/>
  <c r="O222" i="3"/>
  <c r="L225" i="3"/>
  <c r="I228" i="3"/>
  <c r="F25" i="4"/>
  <c r="O106" i="3"/>
  <c r="O192" i="3"/>
  <c r="N11" i="3"/>
  <c r="Q17" i="3"/>
  <c r="P28" i="3"/>
  <c r="M38" i="3"/>
  <c r="E41" i="3"/>
  <c r="K43" i="3"/>
  <c r="O50" i="3"/>
  <c r="H53" i="3"/>
  <c r="N55" i="3"/>
  <c r="Q56" i="3"/>
  <c r="O61" i="3"/>
  <c r="R62" i="3"/>
  <c r="G64" i="3"/>
  <c r="J65" i="3"/>
  <c r="M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Q106" i="3"/>
  <c r="R107" i="3"/>
  <c r="E111" i="3"/>
  <c r="F112" i="3"/>
  <c r="G113" i="3"/>
  <c r="I114" i="3"/>
  <c r="J115" i="3"/>
  <c r="K116" i="3"/>
  <c r="L117" i="3"/>
  <c r="M118" i="3"/>
  <c r="N119" i="3"/>
  <c r="O120" i="3"/>
  <c r="P121" i="3"/>
  <c r="Q122" i="3"/>
  <c r="R123" i="3"/>
  <c r="E127" i="3"/>
  <c r="F128" i="3"/>
  <c r="G129" i="3"/>
  <c r="I130" i="3"/>
  <c r="J131" i="3"/>
  <c r="K132" i="3"/>
  <c r="L133" i="3"/>
  <c r="N134" i="3"/>
  <c r="P135" i="3"/>
  <c r="R136" i="3"/>
  <c r="G139" i="3"/>
  <c r="K140" i="3"/>
  <c r="N141" i="3"/>
  <c r="Q142" i="3"/>
  <c r="E144" i="3"/>
  <c r="J145" i="3"/>
  <c r="M146" i="3"/>
  <c r="Q147" i="3"/>
  <c r="N150" i="3"/>
  <c r="E152" i="3"/>
  <c r="M153" i="3"/>
  <c r="L156" i="3"/>
  <c r="L159" i="3"/>
  <c r="L161" i="3"/>
  <c r="L163" i="3"/>
  <c r="L165" i="3"/>
  <c r="M167" i="3"/>
  <c r="Q169" i="3"/>
  <c r="L174" i="3"/>
  <c r="O179" i="3"/>
  <c r="L182" i="3"/>
  <c r="O187" i="3"/>
  <c r="L190" i="3"/>
  <c r="H198" i="3"/>
  <c r="I215" i="3"/>
  <c r="P222" i="3"/>
  <c r="M225" i="3"/>
  <c r="J228" i="3"/>
  <c r="F231" i="3"/>
  <c r="F9" i="4"/>
  <c r="M30" i="3"/>
  <c r="Q111" i="3"/>
  <c r="M123" i="3"/>
  <c r="Q127" i="3"/>
  <c r="P51" i="3"/>
  <c r="O56" i="3"/>
  <c r="Q108" i="3"/>
  <c r="M120" i="3"/>
  <c r="O142" i="3"/>
  <c r="P206" i="3"/>
  <c r="F246" i="3"/>
  <c r="F230" i="3"/>
  <c r="F214" i="3"/>
  <c r="F198" i="3"/>
  <c r="F245" i="3"/>
  <c r="F229" i="3"/>
  <c r="F213" i="3"/>
  <c r="F197" i="3"/>
  <c r="F244" i="3"/>
  <c r="F228" i="3"/>
  <c r="F212" i="3"/>
  <c r="F196" i="3"/>
  <c r="F243" i="3"/>
  <c r="F227" i="3"/>
  <c r="F211" i="3"/>
  <c r="F195" i="3"/>
  <c r="F242" i="3"/>
  <c r="F226" i="3"/>
  <c r="F210" i="3"/>
  <c r="F194" i="3"/>
  <c r="F241" i="3"/>
  <c r="F225" i="3"/>
  <c r="F209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240" i="3"/>
  <c r="F224" i="3"/>
  <c r="F208" i="3"/>
  <c r="F239" i="3"/>
  <c r="F223" i="3"/>
  <c r="F207" i="3"/>
  <c r="F238" i="3"/>
  <c r="F222" i="3"/>
  <c r="F206" i="3"/>
  <c r="F237" i="3"/>
  <c r="F221" i="3"/>
  <c r="F205" i="3"/>
  <c r="F236" i="3"/>
  <c r="F220" i="3"/>
  <c r="F204" i="3"/>
  <c r="F251" i="3"/>
  <c r="F235" i="3"/>
  <c r="F219" i="3"/>
  <c r="F203" i="3"/>
  <c r="F249" i="3"/>
  <c r="F233" i="3"/>
  <c r="F217" i="3"/>
  <c r="F201" i="3"/>
  <c r="H8" i="3"/>
  <c r="R12" i="3"/>
  <c r="N16" i="3"/>
  <c r="F19" i="3"/>
  <c r="O22" i="3"/>
  <c r="R23" i="3"/>
  <c r="M27" i="3"/>
  <c r="E30" i="3"/>
  <c r="H31" i="3"/>
  <c r="K32" i="3"/>
  <c r="N33" i="3"/>
  <c r="R34" i="3"/>
  <c r="J37" i="3"/>
  <c r="P39" i="3"/>
  <c r="H42" i="3"/>
  <c r="N44" i="3"/>
  <c r="Q45" i="3"/>
  <c r="F47" i="3"/>
  <c r="R51" i="3"/>
  <c r="K54" i="3"/>
  <c r="F58" i="3"/>
  <c r="G245" i="3"/>
  <c r="G229" i="3"/>
  <c r="G213" i="3"/>
  <c r="G197" i="3"/>
  <c r="G244" i="3"/>
  <c r="G228" i="3"/>
  <c r="G212" i="3"/>
  <c r="G196" i="3"/>
  <c r="G243" i="3"/>
  <c r="G227" i="3"/>
  <c r="G211" i="3"/>
  <c r="G195" i="3"/>
  <c r="G242" i="3"/>
  <c r="G226" i="3"/>
  <c r="G210" i="3"/>
  <c r="G194" i="3"/>
  <c r="G241" i="3"/>
  <c r="G225" i="3"/>
  <c r="G209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240" i="3"/>
  <c r="G224" i="3"/>
  <c r="G208" i="3"/>
  <c r="G239" i="3"/>
  <c r="G223" i="3"/>
  <c r="G207" i="3"/>
  <c r="G238" i="3"/>
  <c r="G222" i="3"/>
  <c r="G206" i="3"/>
  <c r="G237" i="3"/>
  <c r="G221" i="3"/>
  <c r="G205" i="3"/>
  <c r="G61" i="3"/>
  <c r="G53" i="3"/>
  <c r="G45" i="3"/>
  <c r="G37" i="3"/>
  <c r="G29" i="3"/>
  <c r="G21" i="3"/>
  <c r="G13" i="3"/>
  <c r="G236" i="3"/>
  <c r="G220" i="3"/>
  <c r="G204" i="3"/>
  <c r="G251" i="3"/>
  <c r="G235" i="3"/>
  <c r="G219" i="3"/>
  <c r="G203" i="3"/>
  <c r="G250" i="3"/>
  <c r="G234" i="3"/>
  <c r="G218" i="3"/>
  <c r="G202" i="3"/>
  <c r="G248" i="3"/>
  <c r="G232" i="3"/>
  <c r="G216" i="3"/>
  <c r="G200" i="3"/>
  <c r="K9" i="3"/>
  <c r="M10" i="3"/>
  <c r="P11" i="3"/>
  <c r="E13" i="3"/>
  <c r="H14" i="3"/>
  <c r="O16" i="3"/>
  <c r="R17" i="3"/>
  <c r="G19" i="3"/>
  <c r="J20" i="3"/>
  <c r="M21" i="3"/>
  <c r="P22" i="3"/>
  <c r="E24" i="3"/>
  <c r="H25" i="3"/>
  <c r="K26" i="3"/>
  <c r="N27" i="3"/>
  <c r="Q28" i="3"/>
  <c r="F30" i="3"/>
  <c r="I31" i="3"/>
  <c r="L32" i="3"/>
  <c r="P33" i="3"/>
  <c r="E35" i="3"/>
  <c r="H36" i="3"/>
  <c r="K37" i="3"/>
  <c r="N38" i="3"/>
  <c r="Q39" i="3"/>
  <c r="F41" i="3"/>
  <c r="I42" i="3"/>
  <c r="L43" i="3"/>
  <c r="O44" i="3"/>
  <c r="R45" i="3"/>
  <c r="G47" i="3"/>
  <c r="J48" i="3"/>
  <c r="M49" i="3"/>
  <c r="P50" i="3"/>
  <c r="F52" i="3"/>
  <c r="I53" i="3"/>
  <c r="L54" i="3"/>
  <c r="O55" i="3"/>
  <c r="R56" i="3"/>
  <c r="G58" i="3"/>
  <c r="J59" i="3"/>
  <c r="M60" i="3"/>
  <c r="P61" i="3"/>
  <c r="E63" i="3"/>
  <c r="K65" i="3"/>
  <c r="N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R106" i="3"/>
  <c r="E110" i="3"/>
  <c r="F111" i="3"/>
  <c r="G112" i="3"/>
  <c r="I113" i="3"/>
  <c r="J114" i="3"/>
  <c r="K115" i="3"/>
  <c r="L116" i="3"/>
  <c r="M117" i="3"/>
  <c r="N118" i="3"/>
  <c r="O119" i="3"/>
  <c r="P120" i="3"/>
  <c r="Q121" i="3"/>
  <c r="R122" i="3"/>
  <c r="E126" i="3"/>
  <c r="F127" i="3"/>
  <c r="G128" i="3"/>
  <c r="I129" i="3"/>
  <c r="J130" i="3"/>
  <c r="K131" i="3"/>
  <c r="L132" i="3"/>
  <c r="M133" i="3"/>
  <c r="O134" i="3"/>
  <c r="Q135" i="3"/>
  <c r="E138" i="3"/>
  <c r="I139" i="3"/>
  <c r="L140" i="3"/>
  <c r="O141" i="3"/>
  <c r="G144" i="3"/>
  <c r="K145" i="3"/>
  <c r="N146" i="3"/>
  <c r="J149" i="3"/>
  <c r="O150" i="3"/>
  <c r="G152" i="3"/>
  <c r="N153" i="3"/>
  <c r="E155" i="3"/>
  <c r="M156" i="3"/>
  <c r="M159" i="3"/>
  <c r="M161" i="3"/>
  <c r="M163" i="3"/>
  <c r="M165" i="3"/>
  <c r="O167" i="3"/>
  <c r="E172" i="3"/>
  <c r="M174" i="3"/>
  <c r="Q179" i="3"/>
  <c r="M182" i="3"/>
  <c r="L193" i="3"/>
  <c r="J198" i="3"/>
  <c r="E219" i="3"/>
  <c r="R222" i="3"/>
  <c r="O225" i="3"/>
  <c r="L228" i="3"/>
  <c r="G231" i="3"/>
  <c r="O238" i="3"/>
  <c r="L241" i="3"/>
  <c r="I244" i="3"/>
  <c r="M239" i="3"/>
  <c r="M223" i="3"/>
  <c r="M207" i="3"/>
  <c r="M238" i="3"/>
  <c r="M222" i="3"/>
  <c r="M206" i="3"/>
  <c r="M237" i="3"/>
  <c r="M221" i="3"/>
  <c r="M205" i="3"/>
  <c r="M236" i="3"/>
  <c r="M220" i="3"/>
  <c r="M204" i="3"/>
  <c r="M251" i="3"/>
  <c r="M235" i="3"/>
  <c r="M219" i="3"/>
  <c r="M203" i="3"/>
  <c r="M250" i="3"/>
  <c r="M234" i="3"/>
  <c r="M218" i="3"/>
  <c r="M202" i="3"/>
  <c r="M249" i="3"/>
  <c r="M233" i="3"/>
  <c r="M217" i="3"/>
  <c r="M201" i="3"/>
  <c r="M248" i="3"/>
  <c r="M232" i="3"/>
  <c r="M216" i="3"/>
  <c r="M247" i="3"/>
  <c r="M231" i="3"/>
  <c r="M215" i="3"/>
  <c r="M199" i="3"/>
  <c r="M64" i="3"/>
  <c r="M56" i="3"/>
  <c r="M48" i="3"/>
  <c r="M40" i="3"/>
  <c r="M32" i="3"/>
  <c r="M24" i="3"/>
  <c r="M16" i="3"/>
  <c r="M246" i="3"/>
  <c r="M230" i="3"/>
  <c r="M214" i="3"/>
  <c r="M198" i="3"/>
  <c r="M245" i="3"/>
  <c r="M229" i="3"/>
  <c r="M213" i="3"/>
  <c r="M197" i="3"/>
  <c r="M244" i="3"/>
  <c r="M228" i="3"/>
  <c r="M212" i="3"/>
  <c r="M196" i="3"/>
  <c r="M242" i="3"/>
  <c r="M226" i="3"/>
  <c r="M210" i="3"/>
  <c r="M194" i="3"/>
  <c r="Q251" i="3"/>
  <c r="Q235" i="3"/>
  <c r="Q219" i="3"/>
  <c r="Q203" i="3"/>
  <c r="Q250" i="3"/>
  <c r="Q234" i="3"/>
  <c r="Q218" i="3"/>
  <c r="Q202" i="3"/>
  <c r="Q249" i="3"/>
  <c r="Q233" i="3"/>
  <c r="Q217" i="3"/>
  <c r="Q201" i="3"/>
  <c r="Q248" i="3"/>
  <c r="Q232" i="3"/>
  <c r="Q216" i="3"/>
  <c r="Q200" i="3"/>
  <c r="Q247" i="3"/>
  <c r="Q231" i="3"/>
  <c r="Q215" i="3"/>
  <c r="Q199" i="3"/>
  <c r="Q246" i="3"/>
  <c r="Q230" i="3"/>
  <c r="Q214" i="3"/>
  <c r="Q198" i="3"/>
  <c r="Q245" i="3"/>
  <c r="Q229" i="3"/>
  <c r="Q213" i="3"/>
  <c r="Q197" i="3"/>
  <c r="Q244" i="3"/>
  <c r="Q228" i="3"/>
  <c r="Q212" i="3"/>
  <c r="Q243" i="3"/>
  <c r="Q227" i="3"/>
  <c r="Q211" i="3"/>
  <c r="Q195" i="3"/>
  <c r="Q66" i="3"/>
  <c r="Q58" i="3"/>
  <c r="Q50" i="3"/>
  <c r="Q42" i="3"/>
  <c r="Q34" i="3"/>
  <c r="Q26" i="3"/>
  <c r="Q18" i="3"/>
  <c r="Q10" i="3"/>
  <c r="Q242" i="3"/>
  <c r="Q226" i="3"/>
  <c r="Q210" i="3"/>
  <c r="Q194" i="3"/>
  <c r="Q241" i="3"/>
  <c r="Q225" i="3"/>
  <c r="Q209" i="3"/>
  <c r="Q193" i="3"/>
  <c r="Q192" i="3"/>
  <c r="Q240" i="3"/>
  <c r="Q224" i="3"/>
  <c r="Q208" i="3"/>
  <c r="Q238" i="3"/>
  <c r="Q222" i="3"/>
  <c r="Q206" i="3"/>
  <c r="M12" i="3"/>
  <c r="M107" i="3"/>
  <c r="O125" i="3"/>
  <c r="O143" i="3"/>
  <c r="Q40" i="3"/>
  <c r="P62" i="3"/>
  <c r="Q154" i="3"/>
  <c r="H244" i="3"/>
  <c r="H228" i="3"/>
  <c r="H212" i="3"/>
  <c r="H196" i="3"/>
  <c r="H243" i="3"/>
  <c r="H227" i="3"/>
  <c r="H211" i="3"/>
  <c r="H195" i="3"/>
  <c r="H242" i="3"/>
  <c r="H226" i="3"/>
  <c r="H210" i="3"/>
  <c r="H194" i="3"/>
  <c r="H241" i="3"/>
  <c r="H225" i="3"/>
  <c r="H209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240" i="3"/>
  <c r="H224" i="3"/>
  <c r="H208" i="3"/>
  <c r="H239" i="3"/>
  <c r="H223" i="3"/>
  <c r="H207" i="3"/>
  <c r="H238" i="3"/>
  <c r="H222" i="3"/>
  <c r="H206" i="3"/>
  <c r="H237" i="3"/>
  <c r="H221" i="3"/>
  <c r="H205" i="3"/>
  <c r="H236" i="3"/>
  <c r="H220" i="3"/>
  <c r="H204" i="3"/>
  <c r="H251" i="3"/>
  <c r="H235" i="3"/>
  <c r="H219" i="3"/>
  <c r="H203" i="3"/>
  <c r="H250" i="3"/>
  <c r="H234" i="3"/>
  <c r="H218" i="3"/>
  <c r="H202" i="3"/>
  <c r="H249" i="3"/>
  <c r="H233" i="3"/>
  <c r="H217" i="3"/>
  <c r="H201" i="3"/>
  <c r="H247" i="3"/>
  <c r="H231" i="3"/>
  <c r="H215" i="3"/>
  <c r="H199" i="3"/>
  <c r="P44" i="3"/>
  <c r="H47" i="3"/>
  <c r="N49" i="3"/>
  <c r="R50" i="3"/>
  <c r="J53" i="3"/>
  <c r="P55" i="3"/>
  <c r="H58" i="3"/>
  <c r="Q61" i="3"/>
  <c r="R68" i="3"/>
  <c r="R70" i="3"/>
  <c r="R73" i="3"/>
  <c r="R75" i="3"/>
  <c r="R76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E109" i="3"/>
  <c r="F110" i="3"/>
  <c r="G111" i="3"/>
  <c r="I112" i="3"/>
  <c r="J113" i="3"/>
  <c r="K114" i="3"/>
  <c r="L115" i="3"/>
  <c r="M116" i="3"/>
  <c r="N117" i="3"/>
  <c r="O118" i="3"/>
  <c r="P119" i="3"/>
  <c r="Q120" i="3"/>
  <c r="R121" i="3"/>
  <c r="E125" i="3"/>
  <c r="F126" i="3"/>
  <c r="G127" i="3"/>
  <c r="I128" i="3"/>
  <c r="J129" i="3"/>
  <c r="K130" i="3"/>
  <c r="L131" i="3"/>
  <c r="M132" i="3"/>
  <c r="N133" i="3"/>
  <c r="P134" i="3"/>
  <c r="R135" i="3"/>
  <c r="G138" i="3"/>
  <c r="J139" i="3"/>
  <c r="M140" i="3"/>
  <c r="P141" i="3"/>
  <c r="I144" i="3"/>
  <c r="L145" i="3"/>
  <c r="O146" i="3"/>
  <c r="K149" i="3"/>
  <c r="Q150" i="3"/>
  <c r="J152" i="3"/>
  <c r="O153" i="3"/>
  <c r="G155" i="3"/>
  <c r="N156" i="3"/>
  <c r="E158" i="3"/>
  <c r="O159" i="3"/>
  <c r="O161" i="3"/>
  <c r="O163" i="3"/>
  <c r="O165" i="3"/>
  <c r="Q167" i="3"/>
  <c r="L172" i="3"/>
  <c r="O174" i="3"/>
  <c r="L177" i="3"/>
  <c r="O182" i="3"/>
  <c r="L185" i="3"/>
  <c r="O190" i="3"/>
  <c r="M193" i="3"/>
  <c r="I196" i="3"/>
  <c r="O198" i="3"/>
  <c r="N207" i="3"/>
  <c r="K210" i="3"/>
  <c r="H213" i="3"/>
  <c r="R219" i="3"/>
  <c r="P238" i="3"/>
  <c r="M241" i="3"/>
  <c r="J244" i="3"/>
  <c r="F247" i="3"/>
  <c r="F250" i="3"/>
  <c r="J70" i="7"/>
  <c r="D70" i="8" s="1"/>
  <c r="K70" i="7"/>
  <c r="F115" i="4"/>
  <c r="M23" i="3"/>
  <c r="Q29" i="3"/>
  <c r="O34" i="3"/>
  <c r="Q171" i="3"/>
  <c r="M209" i="3"/>
  <c r="Q11" i="3"/>
  <c r="M15" i="3"/>
  <c r="E18" i="3"/>
  <c r="N21" i="3"/>
  <c r="N32" i="3"/>
  <c r="Q33" i="3"/>
  <c r="O38" i="3"/>
  <c r="R39" i="3"/>
  <c r="J42" i="3"/>
  <c r="M43" i="3"/>
  <c r="E46" i="3"/>
  <c r="K48" i="3"/>
  <c r="M54" i="3"/>
  <c r="E57" i="3"/>
  <c r="K59" i="3"/>
  <c r="N60" i="3"/>
  <c r="F63" i="3"/>
  <c r="O66" i="3"/>
  <c r="R67" i="3"/>
  <c r="R69" i="3"/>
  <c r="R71" i="3"/>
  <c r="R72" i="3"/>
  <c r="R74" i="3"/>
  <c r="R77" i="3"/>
  <c r="I243" i="3"/>
  <c r="I227" i="3"/>
  <c r="I211" i="3"/>
  <c r="I195" i="3"/>
  <c r="I242" i="3"/>
  <c r="I226" i="3"/>
  <c r="I210" i="3"/>
  <c r="I194" i="3"/>
  <c r="I241" i="3"/>
  <c r="I225" i="3"/>
  <c r="I209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240" i="3"/>
  <c r="I224" i="3"/>
  <c r="I208" i="3"/>
  <c r="I239" i="3"/>
  <c r="I223" i="3"/>
  <c r="I207" i="3"/>
  <c r="I238" i="3"/>
  <c r="I222" i="3"/>
  <c r="I206" i="3"/>
  <c r="I237" i="3"/>
  <c r="I221" i="3"/>
  <c r="I205" i="3"/>
  <c r="I236" i="3"/>
  <c r="I220" i="3"/>
  <c r="I251" i="3"/>
  <c r="I235" i="3"/>
  <c r="I219" i="3"/>
  <c r="I203" i="3"/>
  <c r="I62" i="3"/>
  <c r="I54" i="3"/>
  <c r="I46" i="3"/>
  <c r="I38" i="3"/>
  <c r="I30" i="3"/>
  <c r="I22" i="3"/>
  <c r="I14" i="3"/>
  <c r="I250" i="3"/>
  <c r="I234" i="3"/>
  <c r="I218" i="3"/>
  <c r="I202" i="3"/>
  <c r="I249" i="3"/>
  <c r="I233" i="3"/>
  <c r="I217" i="3"/>
  <c r="I201" i="3"/>
  <c r="I248" i="3"/>
  <c r="I232" i="3"/>
  <c r="I216" i="3"/>
  <c r="I200" i="3"/>
  <c r="I246" i="3"/>
  <c r="I230" i="3"/>
  <c r="I214" i="3"/>
  <c r="I198" i="3"/>
  <c r="K8" i="3"/>
  <c r="M9" i="3"/>
  <c r="O10" i="3"/>
  <c r="R11" i="3"/>
  <c r="H13" i="3"/>
  <c r="K14" i="3"/>
  <c r="N15" i="3"/>
  <c r="Q16" i="3"/>
  <c r="F18" i="3"/>
  <c r="I19" i="3"/>
  <c r="L20" i="3"/>
  <c r="O21" i="3"/>
  <c r="R22" i="3"/>
  <c r="G24" i="3"/>
  <c r="J25" i="3"/>
  <c r="M26" i="3"/>
  <c r="P27" i="3"/>
  <c r="E29" i="3"/>
  <c r="H30" i="3"/>
  <c r="L31" i="3"/>
  <c r="O32" i="3"/>
  <c r="R33" i="3"/>
  <c r="G35" i="3"/>
  <c r="J36" i="3"/>
  <c r="M37" i="3"/>
  <c r="P38" i="3"/>
  <c r="E40" i="3"/>
  <c r="H41" i="3"/>
  <c r="K42" i="3"/>
  <c r="N43" i="3"/>
  <c r="Q44" i="3"/>
  <c r="F46" i="3"/>
  <c r="I47" i="3"/>
  <c r="L48" i="3"/>
  <c r="P49" i="3"/>
  <c r="E51" i="3"/>
  <c r="H52" i="3"/>
  <c r="K53" i="3"/>
  <c r="N54" i="3"/>
  <c r="Q55" i="3"/>
  <c r="F57" i="3"/>
  <c r="I58" i="3"/>
  <c r="L59" i="3"/>
  <c r="O60" i="3"/>
  <c r="R61" i="3"/>
  <c r="G63" i="3"/>
  <c r="J64" i="3"/>
  <c r="M65" i="3"/>
  <c r="P66" i="3"/>
  <c r="E108" i="3"/>
  <c r="F109" i="3"/>
  <c r="G110" i="3"/>
  <c r="I111" i="3"/>
  <c r="J112" i="3"/>
  <c r="K113" i="3"/>
  <c r="L114" i="3"/>
  <c r="M115" i="3"/>
  <c r="N116" i="3"/>
  <c r="O117" i="3"/>
  <c r="P118" i="3"/>
  <c r="Q119" i="3"/>
  <c r="R120" i="3"/>
  <c r="E124" i="3"/>
  <c r="F125" i="3"/>
  <c r="G126" i="3"/>
  <c r="I127" i="3"/>
  <c r="J128" i="3"/>
  <c r="K129" i="3"/>
  <c r="L130" i="3"/>
  <c r="M131" i="3"/>
  <c r="N132" i="3"/>
  <c r="O133" i="3"/>
  <c r="Q134" i="3"/>
  <c r="E137" i="3"/>
  <c r="I138" i="3"/>
  <c r="K139" i="3"/>
  <c r="N140" i="3"/>
  <c r="Q141" i="3"/>
  <c r="E143" i="3"/>
  <c r="J144" i="3"/>
  <c r="M145" i="3"/>
  <c r="P146" i="3"/>
  <c r="E148" i="3"/>
  <c r="L149" i="3"/>
  <c r="K152" i="3"/>
  <c r="Q153" i="3"/>
  <c r="J155" i="3"/>
  <c r="O156" i="3"/>
  <c r="G158" i="3"/>
  <c r="Q159" i="3"/>
  <c r="Q161" i="3"/>
  <c r="Q163" i="3"/>
  <c r="Q165" i="3"/>
  <c r="E170" i="3"/>
  <c r="M172" i="3"/>
  <c r="Q174" i="3"/>
  <c r="M177" i="3"/>
  <c r="Q182" i="3"/>
  <c r="M185" i="3"/>
  <c r="Q190" i="3"/>
  <c r="O193" i="3"/>
  <c r="E201" i="3"/>
  <c r="I204" i="3"/>
  <c r="O207" i="3"/>
  <c r="L210" i="3"/>
  <c r="I213" i="3"/>
  <c r="E216" i="3"/>
  <c r="R238" i="3"/>
  <c r="O241" i="3"/>
  <c r="L244" i="3"/>
  <c r="G247" i="3"/>
  <c r="Q30" i="3"/>
  <c r="O35" i="3"/>
  <c r="Q41" i="3"/>
  <c r="M22" i="3"/>
  <c r="M61" i="3"/>
  <c r="P107" i="3"/>
  <c r="Q124" i="3"/>
  <c r="O176" i="3"/>
  <c r="E247" i="3"/>
  <c r="E231" i="3"/>
  <c r="E215" i="3"/>
  <c r="E199" i="3"/>
  <c r="E246" i="3"/>
  <c r="E230" i="3"/>
  <c r="E214" i="3"/>
  <c r="E198" i="3"/>
  <c r="E245" i="3"/>
  <c r="E229" i="3"/>
  <c r="E213" i="3"/>
  <c r="E197" i="3"/>
  <c r="E244" i="3"/>
  <c r="E228" i="3"/>
  <c r="E212" i="3"/>
  <c r="E196" i="3"/>
  <c r="E243" i="3"/>
  <c r="E227" i="3"/>
  <c r="E211" i="3"/>
  <c r="E195" i="3"/>
  <c r="E242" i="3"/>
  <c r="E226" i="3"/>
  <c r="E210" i="3"/>
  <c r="E194" i="3"/>
  <c r="E241" i="3"/>
  <c r="E225" i="3"/>
  <c r="E209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240" i="3"/>
  <c r="E224" i="3"/>
  <c r="E208" i="3"/>
  <c r="E239" i="3"/>
  <c r="E223" i="3"/>
  <c r="E207" i="3"/>
  <c r="E60" i="3"/>
  <c r="E52" i="3"/>
  <c r="E44" i="3"/>
  <c r="E36" i="3"/>
  <c r="E28" i="3"/>
  <c r="E20" i="3"/>
  <c r="E12" i="3"/>
  <c r="E238" i="3"/>
  <c r="E222" i="3"/>
  <c r="E206" i="3"/>
  <c r="E237" i="3"/>
  <c r="E221" i="3"/>
  <c r="E205" i="3"/>
  <c r="E236" i="3"/>
  <c r="E220" i="3"/>
  <c r="E204" i="3"/>
  <c r="E250" i="3"/>
  <c r="E234" i="3"/>
  <c r="E218" i="3"/>
  <c r="E202" i="3"/>
  <c r="Q12" i="3"/>
  <c r="F13" i="3"/>
  <c r="O27" i="3"/>
  <c r="F35" i="3"/>
  <c r="J242" i="3"/>
  <c r="J226" i="3"/>
  <c r="J210" i="3"/>
  <c r="J194" i="3"/>
  <c r="J241" i="3"/>
  <c r="J225" i="3"/>
  <c r="J209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240" i="3"/>
  <c r="J224" i="3"/>
  <c r="J208" i="3"/>
  <c r="J239" i="3"/>
  <c r="J223" i="3"/>
  <c r="J207" i="3"/>
  <c r="J238" i="3"/>
  <c r="J222" i="3"/>
  <c r="J206" i="3"/>
  <c r="J237" i="3"/>
  <c r="J221" i="3"/>
  <c r="J205" i="3"/>
  <c r="J236" i="3"/>
  <c r="J220" i="3"/>
  <c r="J204" i="3"/>
  <c r="J251" i="3"/>
  <c r="J235" i="3"/>
  <c r="J219" i="3"/>
  <c r="J250" i="3"/>
  <c r="J234" i="3"/>
  <c r="J218" i="3"/>
  <c r="J202" i="3"/>
  <c r="J249" i="3"/>
  <c r="J233" i="3"/>
  <c r="J217" i="3"/>
  <c r="J201" i="3"/>
  <c r="J248" i="3"/>
  <c r="J232" i="3"/>
  <c r="J216" i="3"/>
  <c r="J200" i="3"/>
  <c r="J247" i="3"/>
  <c r="J231" i="3"/>
  <c r="J215" i="3"/>
  <c r="J199" i="3"/>
  <c r="J245" i="3"/>
  <c r="J229" i="3"/>
  <c r="J213" i="3"/>
  <c r="J197" i="3"/>
  <c r="N9" i="3"/>
  <c r="P10" i="3"/>
  <c r="F12" i="3"/>
  <c r="O15" i="3"/>
  <c r="R16" i="3"/>
  <c r="G18" i="3"/>
  <c r="J19" i="3"/>
  <c r="M20" i="3"/>
  <c r="P21" i="3"/>
  <c r="E23" i="3"/>
  <c r="H24" i="3"/>
  <c r="K25" i="3"/>
  <c r="N26" i="3"/>
  <c r="Q27" i="3"/>
  <c r="F29" i="3"/>
  <c r="J30" i="3"/>
  <c r="M31" i="3"/>
  <c r="P32" i="3"/>
  <c r="E34" i="3"/>
  <c r="H35" i="3"/>
  <c r="K36" i="3"/>
  <c r="N37" i="3"/>
  <c r="Q38" i="3"/>
  <c r="F40" i="3"/>
  <c r="I41" i="3"/>
  <c r="L42" i="3"/>
  <c r="O43" i="3"/>
  <c r="R44" i="3"/>
  <c r="G46" i="3"/>
  <c r="J47" i="3"/>
  <c r="N48" i="3"/>
  <c r="Q49" i="3"/>
  <c r="F51" i="3"/>
  <c r="I52" i="3"/>
  <c r="L53" i="3"/>
  <c r="O54" i="3"/>
  <c r="R55" i="3"/>
  <c r="G57" i="3"/>
  <c r="J58" i="3"/>
  <c r="M59" i="3"/>
  <c r="P60" i="3"/>
  <c r="E62" i="3"/>
  <c r="H63" i="3"/>
  <c r="K64" i="3"/>
  <c r="N65" i="3"/>
  <c r="R66" i="3"/>
  <c r="E107" i="3"/>
  <c r="F108" i="3"/>
  <c r="G109" i="3"/>
  <c r="I110" i="3"/>
  <c r="J111" i="3"/>
  <c r="K112" i="3"/>
  <c r="L113" i="3"/>
  <c r="M114" i="3"/>
  <c r="N115" i="3"/>
  <c r="O116" i="3"/>
  <c r="P117" i="3"/>
  <c r="Q118" i="3"/>
  <c r="R119" i="3"/>
  <c r="E123" i="3"/>
  <c r="F124" i="3"/>
  <c r="G125" i="3"/>
  <c r="I126" i="3"/>
  <c r="J127" i="3"/>
  <c r="K128" i="3"/>
  <c r="L129" i="3"/>
  <c r="M130" i="3"/>
  <c r="N131" i="3"/>
  <c r="O132" i="3"/>
  <c r="P133" i="3"/>
  <c r="R134" i="3"/>
  <c r="G137" i="3"/>
  <c r="J138" i="3"/>
  <c r="L139" i="3"/>
  <c r="O140" i="3"/>
  <c r="G143" i="3"/>
  <c r="K144" i="3"/>
  <c r="N145" i="3"/>
  <c r="Q146" i="3"/>
  <c r="G148" i="3"/>
  <c r="M149" i="3"/>
  <c r="L152" i="3"/>
  <c r="K155" i="3"/>
  <c r="Q156" i="3"/>
  <c r="J158" i="3"/>
  <c r="L170" i="3"/>
  <c r="O172" i="3"/>
  <c r="O177" i="3"/>
  <c r="L180" i="3"/>
  <c r="O185" i="3"/>
  <c r="L188" i="3"/>
  <c r="L196" i="3"/>
  <c r="G201" i="3"/>
  <c r="Q204" i="3"/>
  <c r="Q207" i="3"/>
  <c r="N210" i="3"/>
  <c r="K213" i="3"/>
  <c r="F216" i="3"/>
  <c r="N223" i="3"/>
  <c r="K226" i="3"/>
  <c r="H229" i="3"/>
  <c r="R235" i="3"/>
  <c r="I247" i="3"/>
  <c r="F26" i="4"/>
  <c r="M19" i="3"/>
  <c r="M136" i="3"/>
  <c r="O45" i="3"/>
  <c r="M50" i="3"/>
  <c r="M169" i="3"/>
  <c r="O184" i="3"/>
  <c r="O11" i="3"/>
  <c r="N10" i="3"/>
  <c r="M14" i="3"/>
  <c r="H18" i="3"/>
  <c r="N20" i="3"/>
  <c r="O26" i="3"/>
  <c r="H29" i="3"/>
  <c r="N31" i="3"/>
  <c r="Q32" i="3"/>
  <c r="F34" i="3"/>
  <c r="O37" i="3"/>
  <c r="R38" i="3"/>
  <c r="G40" i="3"/>
  <c r="J41" i="3"/>
  <c r="M42" i="3"/>
  <c r="P43" i="3"/>
  <c r="E45" i="3"/>
  <c r="H46" i="3"/>
  <c r="L47" i="3"/>
  <c r="O48" i="3"/>
  <c r="R49" i="3"/>
  <c r="G51" i="3"/>
  <c r="J52" i="3"/>
  <c r="M53" i="3"/>
  <c r="P54" i="3"/>
  <c r="E56" i="3"/>
  <c r="H57" i="3"/>
  <c r="K58" i="3"/>
  <c r="N59" i="3"/>
  <c r="Q60" i="3"/>
  <c r="F62" i="3"/>
  <c r="I63" i="3"/>
  <c r="L64" i="3"/>
  <c r="P65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F107" i="3"/>
  <c r="G108" i="3"/>
  <c r="I109" i="3"/>
  <c r="J110" i="3"/>
  <c r="K111" i="3"/>
  <c r="L112" i="3"/>
  <c r="M113" i="3"/>
  <c r="N114" i="3"/>
  <c r="O115" i="3"/>
  <c r="P116" i="3"/>
  <c r="Q117" i="3"/>
  <c r="R118" i="3"/>
  <c r="E122" i="3"/>
  <c r="F123" i="3"/>
  <c r="G124" i="3"/>
  <c r="I125" i="3"/>
  <c r="J126" i="3"/>
  <c r="K127" i="3"/>
  <c r="L128" i="3"/>
  <c r="M129" i="3"/>
  <c r="N130" i="3"/>
  <c r="O131" i="3"/>
  <c r="P132" i="3"/>
  <c r="Q133" i="3"/>
  <c r="E136" i="3"/>
  <c r="I137" i="3"/>
  <c r="K138" i="3"/>
  <c r="M139" i="3"/>
  <c r="P140" i="3"/>
  <c r="I143" i="3"/>
  <c r="L144" i="3"/>
  <c r="O145" i="3"/>
  <c r="I148" i="3"/>
  <c r="N149" i="3"/>
  <c r="E151" i="3"/>
  <c r="M152" i="3"/>
  <c r="L155" i="3"/>
  <c r="K158" i="3"/>
  <c r="E168" i="3"/>
  <c r="M170" i="3"/>
  <c r="Q172" i="3"/>
  <c r="Q177" i="3"/>
  <c r="M180" i="3"/>
  <c r="Q185" i="3"/>
  <c r="M188" i="3"/>
  <c r="Q196" i="3"/>
  <c r="L201" i="3"/>
  <c r="R204" i="3"/>
  <c r="H216" i="3"/>
  <c r="O223" i="3"/>
  <c r="L226" i="3"/>
  <c r="I229" i="3"/>
  <c r="E232" i="3"/>
  <c r="E251" i="3"/>
  <c r="H81" i="4"/>
  <c r="H86" i="4"/>
  <c r="Q88" i="4"/>
  <c r="K99" i="4"/>
  <c r="Q112" i="4"/>
  <c r="N131" i="4"/>
  <c r="K150" i="4"/>
  <c r="L157" i="4"/>
  <c r="H161" i="4"/>
  <c r="N169" i="4"/>
  <c r="K177" i="4"/>
  <c r="G181" i="4"/>
  <c r="R185" i="4"/>
  <c r="Q189" i="4"/>
  <c r="H228" i="4"/>
  <c r="E240" i="4"/>
  <c r="E224" i="4"/>
  <c r="E241" i="4"/>
  <c r="E226" i="4"/>
  <c r="E223" i="4"/>
  <c r="E222" i="4"/>
  <c r="E206" i="4"/>
  <c r="E190" i="4"/>
  <c r="E225" i="4"/>
  <c r="E221" i="4"/>
  <c r="E205" i="4"/>
  <c r="E189" i="4"/>
  <c r="E220" i="4"/>
  <c r="E204" i="4"/>
  <c r="E188" i="4"/>
  <c r="E172" i="4"/>
  <c r="E219" i="4"/>
  <c r="E203" i="4"/>
  <c r="E187" i="4"/>
  <c r="E171" i="4"/>
  <c r="E216" i="4"/>
  <c r="E215" i="4"/>
  <c r="E199" i="4"/>
  <c r="E213" i="4"/>
  <c r="E197" i="4"/>
  <c r="E181" i="4"/>
  <c r="E165" i="4"/>
  <c r="E212" i="4"/>
  <c r="E211" i="4"/>
  <c r="E195" i="4"/>
  <c r="E250" i="4"/>
  <c r="E230" i="4"/>
  <c r="E192" i="4"/>
  <c r="E183" i="4"/>
  <c r="E170" i="4"/>
  <c r="E155" i="4"/>
  <c r="E139" i="4"/>
  <c r="E123" i="4"/>
  <c r="E242" i="4"/>
  <c r="E217" i="4"/>
  <c r="E208" i="4"/>
  <c r="E202" i="4"/>
  <c r="E154" i="4"/>
  <c r="E138" i="4"/>
  <c r="E122" i="4"/>
  <c r="E106" i="4"/>
  <c r="E90" i="4"/>
  <c r="E74" i="4"/>
  <c r="E247" i="4"/>
  <c r="E228" i="4"/>
  <c r="E179" i="4"/>
  <c r="E153" i="4"/>
  <c r="E137" i="4"/>
  <c r="E121" i="4"/>
  <c r="E237" i="4"/>
  <c r="E235" i="4"/>
  <c r="E184" i="4"/>
  <c r="E152" i="4"/>
  <c r="E136" i="4"/>
  <c r="E120" i="4"/>
  <c r="E104" i="4"/>
  <c r="E88" i="4"/>
  <c r="E72" i="4"/>
  <c r="E62" i="4"/>
  <c r="E46" i="4"/>
  <c r="E244" i="4"/>
  <c r="E196" i="4"/>
  <c r="E193" i="4"/>
  <c r="E151" i="4"/>
  <c r="E135" i="4"/>
  <c r="E119" i="4"/>
  <c r="E103" i="4"/>
  <c r="E87" i="4"/>
  <c r="E71" i="4"/>
  <c r="E63" i="4"/>
  <c r="E239" i="4"/>
  <c r="E233" i="4"/>
  <c r="E180" i="4"/>
  <c r="E150" i="4"/>
  <c r="E134" i="4"/>
  <c r="E118" i="4"/>
  <c r="E102" i="4"/>
  <c r="E86" i="4"/>
  <c r="E70" i="4"/>
  <c r="E64" i="4"/>
  <c r="E48" i="4"/>
  <c r="E249" i="4"/>
  <c r="E149" i="4"/>
  <c r="E133" i="4"/>
  <c r="E117" i="4"/>
  <c r="E101" i="4"/>
  <c r="E85" i="4"/>
  <c r="E69" i="4"/>
  <c r="E65" i="4"/>
  <c r="E49" i="4"/>
  <c r="E33" i="4"/>
  <c r="E231" i="4"/>
  <c r="E218" i="4"/>
  <c r="E246" i="4"/>
  <c r="E175" i="4"/>
  <c r="E147" i="4"/>
  <c r="E131" i="4"/>
  <c r="E115" i="4"/>
  <c r="E99" i="4"/>
  <c r="E83" i="4"/>
  <c r="E67" i="4"/>
  <c r="E229" i="4"/>
  <c r="E194" i="4"/>
  <c r="E164" i="4"/>
  <c r="E163" i="4"/>
  <c r="E162" i="4"/>
  <c r="E146" i="4"/>
  <c r="E130" i="4"/>
  <c r="E114" i="4"/>
  <c r="E98" i="4"/>
  <c r="E251" i="4"/>
  <c r="E243" i="4"/>
  <c r="E236" i="4"/>
  <c r="E176" i="4"/>
  <c r="E161" i="4"/>
  <c r="E145" i="4"/>
  <c r="E129" i="4"/>
  <c r="E113" i="4"/>
  <c r="E97" i="4"/>
  <c r="E81" i="4"/>
  <c r="E53" i="4"/>
  <c r="E37" i="4"/>
  <c r="E227" i="4"/>
  <c r="E186" i="4"/>
  <c r="E160" i="4"/>
  <c r="E144" i="4"/>
  <c r="E128" i="4"/>
  <c r="E112" i="4"/>
  <c r="E96" i="4"/>
  <c r="E80" i="4"/>
  <c r="E248" i="4"/>
  <c r="E238" i="4"/>
  <c r="E234" i="4"/>
  <c r="E214" i="4"/>
  <c r="E207" i="4"/>
  <c r="E201" i="4"/>
  <c r="E177" i="4"/>
  <c r="E168" i="4"/>
  <c r="E167" i="4"/>
  <c r="E166" i="4"/>
  <c r="E159" i="4"/>
  <c r="E143" i="4"/>
  <c r="E127" i="4"/>
  <c r="E111" i="4"/>
  <c r="E95" i="4"/>
  <c r="E79" i="4"/>
  <c r="E55" i="4"/>
  <c r="E198" i="4"/>
  <c r="E191" i="4"/>
  <c r="E182" i="4"/>
  <c r="E158" i="4"/>
  <c r="E142" i="4"/>
  <c r="E126" i="4"/>
  <c r="E110" i="4"/>
  <c r="E94" i="4"/>
  <c r="E78" i="4"/>
  <c r="E56" i="4"/>
  <c r="E40" i="4"/>
  <c r="E245" i="4"/>
  <c r="E232" i="4"/>
  <c r="E210" i="4"/>
  <c r="E169" i="4"/>
  <c r="E157" i="4"/>
  <c r="E141" i="4"/>
  <c r="E125" i="4"/>
  <c r="E109" i="4"/>
  <c r="E93" i="4"/>
  <c r="E77" i="4"/>
  <c r="E57" i="4"/>
  <c r="H10" i="4"/>
  <c r="K13" i="4"/>
  <c r="L14" i="4"/>
  <c r="N16" i="4"/>
  <c r="P18" i="4"/>
  <c r="Q19" i="4"/>
  <c r="R20" i="4"/>
  <c r="E23" i="4"/>
  <c r="G25" i="4"/>
  <c r="H26" i="4"/>
  <c r="I27" i="4"/>
  <c r="K28" i="4"/>
  <c r="N29" i="4"/>
  <c r="Q30" i="4"/>
  <c r="E32" i="4"/>
  <c r="H33" i="4"/>
  <c r="K34" i="4"/>
  <c r="N35" i="4"/>
  <c r="R36" i="4"/>
  <c r="I38" i="4"/>
  <c r="Q39" i="4"/>
  <c r="J41" i="4"/>
  <c r="K44" i="4"/>
  <c r="J47" i="4"/>
  <c r="R48" i="4"/>
  <c r="Q50" i="4"/>
  <c r="N52" i="4"/>
  <c r="N54" i="4"/>
  <c r="K56" i="4"/>
  <c r="G61" i="4"/>
  <c r="I63" i="4"/>
  <c r="L65" i="4"/>
  <c r="H70" i="4"/>
  <c r="H72" i="4"/>
  <c r="M74" i="4"/>
  <c r="Q79" i="4"/>
  <c r="O81" i="4"/>
  <c r="K86" i="4"/>
  <c r="H97" i="4"/>
  <c r="N99" i="4"/>
  <c r="J102" i="4"/>
  <c r="P110" i="4"/>
  <c r="K115" i="4"/>
  <c r="J118" i="4"/>
  <c r="M124" i="4"/>
  <c r="Q128" i="4"/>
  <c r="J132" i="7"/>
  <c r="D132" i="8" s="1"/>
  <c r="N139" i="4"/>
  <c r="R143" i="4"/>
  <c r="R165" i="4"/>
  <c r="G238" i="4"/>
  <c r="G222" i="4"/>
  <c r="G220" i="4"/>
  <c r="G204" i="4"/>
  <c r="G188" i="4"/>
  <c r="G219" i="4"/>
  <c r="G203" i="4"/>
  <c r="G187" i="4"/>
  <c r="G218" i="4"/>
  <c r="G202" i="4"/>
  <c r="G186" i="4"/>
  <c r="G170" i="4"/>
  <c r="G217" i="4"/>
  <c r="G201" i="4"/>
  <c r="G185" i="4"/>
  <c r="G169" i="4"/>
  <c r="G214" i="4"/>
  <c r="G213" i="4"/>
  <c r="G211" i="4"/>
  <c r="G195" i="4"/>
  <c r="G179" i="4"/>
  <c r="G163" i="4"/>
  <c r="G209" i="4"/>
  <c r="G193" i="4"/>
  <c r="G247" i="4"/>
  <c r="G228" i="4"/>
  <c r="G221" i="4"/>
  <c r="G199" i="4"/>
  <c r="G153" i="4"/>
  <c r="G137" i="4"/>
  <c r="G121" i="4"/>
  <c r="G237" i="4"/>
  <c r="G235" i="4"/>
  <c r="G184" i="4"/>
  <c r="G152" i="4"/>
  <c r="G136" i="4"/>
  <c r="G120" i="4"/>
  <c r="G104" i="4"/>
  <c r="G88" i="4"/>
  <c r="G72" i="4"/>
  <c r="G244" i="4"/>
  <c r="G215" i="4"/>
  <c r="G171" i="4"/>
  <c r="G151" i="4"/>
  <c r="G135" i="4"/>
  <c r="G119" i="4"/>
  <c r="G233" i="4"/>
  <c r="G226" i="4"/>
  <c r="G196" i="4"/>
  <c r="G150" i="4"/>
  <c r="G134" i="4"/>
  <c r="G118" i="4"/>
  <c r="G102" i="4"/>
  <c r="G86" i="4"/>
  <c r="G70" i="4"/>
  <c r="G64" i="4"/>
  <c r="G48" i="4"/>
  <c r="G249" i="4"/>
  <c r="G239" i="4"/>
  <c r="G205" i="4"/>
  <c r="G180" i="4"/>
  <c r="G172" i="4"/>
  <c r="G149" i="4"/>
  <c r="G133" i="4"/>
  <c r="G117" i="4"/>
  <c r="G101" i="4"/>
  <c r="G85" i="4"/>
  <c r="G69" i="4"/>
  <c r="G65" i="4"/>
  <c r="G49" i="4"/>
  <c r="G231" i="4"/>
  <c r="G224" i="4"/>
  <c r="G200" i="4"/>
  <c r="G174" i="4"/>
  <c r="G173" i="4"/>
  <c r="G148" i="4"/>
  <c r="G132" i="4"/>
  <c r="G116" i="4"/>
  <c r="G100" i="4"/>
  <c r="G84" i="4"/>
  <c r="G68" i="4"/>
  <c r="G66" i="4"/>
  <c r="G50" i="4"/>
  <c r="G246" i="4"/>
  <c r="G175" i="4"/>
  <c r="G147" i="4"/>
  <c r="G131" i="4"/>
  <c r="G115" i="4"/>
  <c r="G99" i="4"/>
  <c r="G83" i="4"/>
  <c r="G67" i="4"/>
  <c r="G51" i="4"/>
  <c r="G35" i="4"/>
  <c r="G241" i="4"/>
  <c r="G229" i="4"/>
  <c r="G251" i="4"/>
  <c r="G243" i="4"/>
  <c r="G236" i="4"/>
  <c r="G194" i="4"/>
  <c r="G189" i="4"/>
  <c r="G176" i="4"/>
  <c r="G164" i="4"/>
  <c r="G161" i="4"/>
  <c r="G145" i="4"/>
  <c r="G129" i="4"/>
  <c r="G113" i="4"/>
  <c r="G97" i="4"/>
  <c r="G81" i="4"/>
  <c r="G227" i="4"/>
  <c r="G216" i="4"/>
  <c r="G190" i="4"/>
  <c r="G165" i="4"/>
  <c r="G160" i="4"/>
  <c r="G144" i="4"/>
  <c r="G128" i="4"/>
  <c r="G112" i="4"/>
  <c r="G96" i="4"/>
  <c r="G248" i="4"/>
  <c r="G234" i="4"/>
  <c r="G207" i="4"/>
  <c r="G177" i="4"/>
  <c r="G168" i="4"/>
  <c r="G167" i="4"/>
  <c r="G166" i="4"/>
  <c r="G159" i="4"/>
  <c r="G143" i="4"/>
  <c r="G127" i="4"/>
  <c r="G111" i="4"/>
  <c r="G95" i="4"/>
  <c r="G79" i="4"/>
  <c r="G55" i="4"/>
  <c r="G39" i="4"/>
  <c r="G198" i="4"/>
  <c r="G191" i="4"/>
  <c r="G182" i="4"/>
  <c r="G158" i="4"/>
  <c r="G142" i="4"/>
  <c r="G126" i="4"/>
  <c r="G110" i="4"/>
  <c r="G94" i="4"/>
  <c r="G78" i="4"/>
  <c r="G245" i="4"/>
  <c r="G232" i="4"/>
  <c r="G157" i="4"/>
  <c r="G141" i="4"/>
  <c r="G125" i="4"/>
  <c r="G109" i="4"/>
  <c r="G93" i="4"/>
  <c r="G77" i="4"/>
  <c r="G57" i="4"/>
  <c r="G240" i="4"/>
  <c r="G225" i="4"/>
  <c r="G210" i="4"/>
  <c r="G178" i="4"/>
  <c r="G156" i="4"/>
  <c r="G140" i="4"/>
  <c r="G124" i="4"/>
  <c r="G108" i="4"/>
  <c r="G92" i="4"/>
  <c r="G76" i="4"/>
  <c r="G58" i="4"/>
  <c r="G42" i="4"/>
  <c r="G250" i="4"/>
  <c r="G230" i="4"/>
  <c r="G223" i="4"/>
  <c r="G212" i="4"/>
  <c r="G192" i="4"/>
  <c r="G183" i="4"/>
  <c r="G155" i="4"/>
  <c r="G139" i="4"/>
  <c r="G123" i="4"/>
  <c r="G107" i="4"/>
  <c r="G91" i="4"/>
  <c r="G75" i="4"/>
  <c r="G59" i="4"/>
  <c r="H8" i="4"/>
  <c r="K11" i="4"/>
  <c r="L12" i="4"/>
  <c r="N14" i="4"/>
  <c r="P16" i="4"/>
  <c r="Q17" i="4"/>
  <c r="R18" i="4"/>
  <c r="E21" i="4"/>
  <c r="G23" i="4"/>
  <c r="H24" i="4"/>
  <c r="I25" i="4"/>
  <c r="J26" i="4"/>
  <c r="K27" i="4"/>
  <c r="M28" i="4"/>
  <c r="P29" i="4"/>
  <c r="E31" i="4"/>
  <c r="G32" i="4"/>
  <c r="J33" i="4"/>
  <c r="M34" i="4"/>
  <c r="Q35" i="4"/>
  <c r="N38" i="4"/>
  <c r="L41" i="4"/>
  <c r="N44" i="4"/>
  <c r="G46" i="4"/>
  <c r="M47" i="4"/>
  <c r="I49" i="4"/>
  <c r="E51" i="4"/>
  <c r="P52" i="4"/>
  <c r="P54" i="4"/>
  <c r="Q56" i="4"/>
  <c r="L61" i="4"/>
  <c r="N63" i="4"/>
  <c r="R65" i="4"/>
  <c r="J68" i="4"/>
  <c r="K70" i="4"/>
  <c r="O72" i="4"/>
  <c r="J77" i="4"/>
  <c r="E84" i="4"/>
  <c r="G89" i="4"/>
  <c r="J95" i="4"/>
  <c r="O97" i="4"/>
  <c r="N115" i="4"/>
  <c r="P121" i="4"/>
  <c r="M132" i="4"/>
  <c r="Q136" i="4"/>
  <c r="R151" i="4"/>
  <c r="G162" i="4"/>
  <c r="Q170" i="4"/>
  <c r="N174" i="4"/>
  <c r="E178" i="4"/>
  <c r="M186" i="4"/>
  <c r="R204" i="4"/>
  <c r="P214" i="4"/>
  <c r="H237" i="4"/>
  <c r="H219" i="4"/>
  <c r="H203" i="4"/>
  <c r="H187" i="4"/>
  <c r="H218" i="4"/>
  <c r="H202" i="4"/>
  <c r="H186" i="4"/>
  <c r="H217" i="4"/>
  <c r="H201" i="4"/>
  <c r="H185" i="4"/>
  <c r="H169" i="4"/>
  <c r="H216" i="4"/>
  <c r="H200" i="4"/>
  <c r="H184" i="4"/>
  <c r="H168" i="4"/>
  <c r="H213" i="4"/>
  <c r="H212" i="4"/>
  <c r="H210" i="4"/>
  <c r="H194" i="4"/>
  <c r="H178" i="4"/>
  <c r="H162" i="4"/>
  <c r="H251" i="4"/>
  <c r="H250" i="4"/>
  <c r="H249" i="4"/>
  <c r="H248" i="4"/>
  <c r="H247" i="4"/>
  <c r="H246" i="4"/>
  <c r="H245" i="4"/>
  <c r="H244" i="4"/>
  <c r="H243" i="4"/>
  <c r="H208" i="4"/>
  <c r="H192" i="4"/>
  <c r="H235" i="4"/>
  <c r="H179" i="4"/>
  <c r="H152" i="4"/>
  <c r="H136" i="4"/>
  <c r="H215" i="4"/>
  <c r="H171" i="4"/>
  <c r="H151" i="4"/>
  <c r="H135" i="4"/>
  <c r="H119" i="4"/>
  <c r="H103" i="4"/>
  <c r="H87" i="4"/>
  <c r="H71" i="4"/>
  <c r="H233" i="4"/>
  <c r="H226" i="4"/>
  <c r="H196" i="4"/>
  <c r="H193" i="4"/>
  <c r="H150" i="4"/>
  <c r="H134" i="4"/>
  <c r="H118" i="4"/>
  <c r="H239" i="4"/>
  <c r="H205" i="4"/>
  <c r="H180" i="4"/>
  <c r="H172" i="4"/>
  <c r="H149" i="4"/>
  <c r="H133" i="4"/>
  <c r="H117" i="4"/>
  <c r="H101" i="4"/>
  <c r="H85" i="4"/>
  <c r="H69" i="4"/>
  <c r="H65" i="4"/>
  <c r="H49" i="4"/>
  <c r="H231" i="4"/>
  <c r="H224" i="4"/>
  <c r="H188" i="4"/>
  <c r="H174" i="4"/>
  <c r="H173" i="4"/>
  <c r="H148" i="4"/>
  <c r="H132" i="4"/>
  <c r="H116" i="4"/>
  <c r="H100" i="4"/>
  <c r="H84" i="4"/>
  <c r="H68" i="4"/>
  <c r="H66" i="4"/>
  <c r="H50" i="4"/>
  <c r="H211" i="4"/>
  <c r="H209" i="4"/>
  <c r="H175" i="4"/>
  <c r="H147" i="4"/>
  <c r="H131" i="4"/>
  <c r="H115" i="4"/>
  <c r="H99" i="4"/>
  <c r="H83" i="4"/>
  <c r="H67" i="4"/>
  <c r="H51" i="4"/>
  <c r="H241" i="4"/>
  <c r="H229" i="4"/>
  <c r="H222" i="4"/>
  <c r="H206" i="4"/>
  <c r="H197" i="4"/>
  <c r="H181" i="4"/>
  <c r="H146" i="4"/>
  <c r="H130" i="4"/>
  <c r="H114" i="4"/>
  <c r="H98" i="4"/>
  <c r="H82" i="4"/>
  <c r="H52" i="4"/>
  <c r="H36" i="4"/>
  <c r="H236" i="4"/>
  <c r="H220" i="4"/>
  <c r="H227" i="4"/>
  <c r="H190" i="4"/>
  <c r="H165" i="4"/>
  <c r="H160" i="4"/>
  <c r="H144" i="4"/>
  <c r="H128" i="4"/>
  <c r="H112" i="4"/>
  <c r="H96" i="4"/>
  <c r="H80" i="4"/>
  <c r="H54" i="4"/>
  <c r="H234" i="4"/>
  <c r="H207" i="4"/>
  <c r="H177" i="4"/>
  <c r="H167" i="4"/>
  <c r="H166" i="4"/>
  <c r="H159" i="4"/>
  <c r="H143" i="4"/>
  <c r="H127" i="4"/>
  <c r="H111" i="4"/>
  <c r="H95" i="4"/>
  <c r="H238" i="4"/>
  <c r="H198" i="4"/>
  <c r="H191" i="4"/>
  <c r="H182" i="4"/>
  <c r="H158" i="4"/>
  <c r="H142" i="4"/>
  <c r="H126" i="4"/>
  <c r="H110" i="4"/>
  <c r="H94" i="4"/>
  <c r="H78" i="4"/>
  <c r="H56" i="4"/>
  <c r="H40" i="4"/>
  <c r="H232" i="4"/>
  <c r="H214" i="4"/>
  <c r="H157" i="4"/>
  <c r="H141" i="4"/>
  <c r="H125" i="4"/>
  <c r="H109" i="4"/>
  <c r="H93" i="4"/>
  <c r="H77" i="4"/>
  <c r="H240" i="4"/>
  <c r="H225" i="4"/>
  <c r="H156" i="4"/>
  <c r="H140" i="4"/>
  <c r="H124" i="4"/>
  <c r="H108" i="4"/>
  <c r="H92" i="4"/>
  <c r="H76" i="4"/>
  <c r="H58" i="4"/>
  <c r="H230" i="4"/>
  <c r="H223" i="4"/>
  <c r="H195" i="4"/>
  <c r="H183" i="4"/>
  <c r="H155" i="4"/>
  <c r="H139" i="4"/>
  <c r="H123" i="4"/>
  <c r="H107" i="4"/>
  <c r="H91" i="4"/>
  <c r="H75" i="4"/>
  <c r="H59" i="4"/>
  <c r="H43" i="4"/>
  <c r="H242" i="4"/>
  <c r="H204" i="4"/>
  <c r="H154" i="4"/>
  <c r="H138" i="4"/>
  <c r="H122" i="4"/>
  <c r="H106" i="4"/>
  <c r="H90" i="4"/>
  <c r="H74" i="4"/>
  <c r="H60" i="4"/>
  <c r="K10" i="4"/>
  <c r="L11" i="4"/>
  <c r="N13" i="4"/>
  <c r="Q16" i="4"/>
  <c r="R17" i="4"/>
  <c r="E20" i="4"/>
  <c r="G22" i="4"/>
  <c r="H23" i="4"/>
  <c r="K26" i="4"/>
  <c r="L27" i="4"/>
  <c r="N28" i="4"/>
  <c r="R29" i="4"/>
  <c r="H32" i="4"/>
  <c r="K33" i="4"/>
  <c r="N34" i="4"/>
  <c r="R35" i="4"/>
  <c r="G37" i="4"/>
  <c r="O38" i="4"/>
  <c r="O41" i="4"/>
  <c r="G43" i="4"/>
  <c r="O44" i="4"/>
  <c r="H46" i="4"/>
  <c r="N47" i="4"/>
  <c r="J49" i="4"/>
  <c r="Q54" i="4"/>
  <c r="R56" i="4"/>
  <c r="J59" i="4"/>
  <c r="N61" i="4"/>
  <c r="P63" i="4"/>
  <c r="K68" i="4"/>
  <c r="Q70" i="4"/>
  <c r="Q72" i="4"/>
  <c r="L77" i="4"/>
  <c r="J84" i="4"/>
  <c r="H89" i="4"/>
  <c r="E92" i="4"/>
  <c r="O95" i="4"/>
  <c r="P97" i="4"/>
  <c r="E100" i="4"/>
  <c r="E105" i="4"/>
  <c r="M113" i="4"/>
  <c r="N147" i="4"/>
  <c r="P162" i="4"/>
  <c r="J166" i="4"/>
  <c r="P178" i="4"/>
  <c r="R195" i="4"/>
  <c r="I236" i="4"/>
  <c r="I218" i="4"/>
  <c r="I202" i="4"/>
  <c r="I186" i="4"/>
  <c r="I217" i="4"/>
  <c r="I201" i="4"/>
  <c r="I185" i="4"/>
  <c r="I216" i="4"/>
  <c r="I200" i="4"/>
  <c r="I184" i="4"/>
  <c r="I168" i="4"/>
  <c r="I215" i="4"/>
  <c r="I199" i="4"/>
  <c r="I183" i="4"/>
  <c r="I212" i="4"/>
  <c r="I211" i="4"/>
  <c r="I209" i="4"/>
  <c r="I193" i="4"/>
  <c r="I177" i="4"/>
  <c r="I251" i="4"/>
  <c r="I250" i="4"/>
  <c r="I249" i="4"/>
  <c r="I248" i="4"/>
  <c r="I247" i="4"/>
  <c r="I246" i="4"/>
  <c r="I245" i="4"/>
  <c r="I244" i="4"/>
  <c r="I243" i="4"/>
  <c r="I242" i="4"/>
  <c r="I235" i="4"/>
  <c r="I234" i="4"/>
  <c r="I233" i="4"/>
  <c r="I232" i="4"/>
  <c r="I231" i="4"/>
  <c r="I230" i="4"/>
  <c r="I229" i="4"/>
  <c r="I228" i="4"/>
  <c r="I227" i="4"/>
  <c r="I207" i="4"/>
  <c r="I191" i="4"/>
  <c r="I237" i="4"/>
  <c r="I171" i="4"/>
  <c r="I151" i="4"/>
  <c r="I135" i="4"/>
  <c r="I226" i="4"/>
  <c r="I196" i="4"/>
  <c r="I150" i="4"/>
  <c r="I134" i="4"/>
  <c r="I118" i="4"/>
  <c r="I102" i="4"/>
  <c r="I86" i="4"/>
  <c r="I70" i="4"/>
  <c r="I239" i="4"/>
  <c r="I205" i="4"/>
  <c r="I180" i="4"/>
  <c r="I172" i="4"/>
  <c r="I149" i="4"/>
  <c r="I133" i="4"/>
  <c r="I117" i="4"/>
  <c r="I224" i="4"/>
  <c r="I188" i="4"/>
  <c r="I174" i="4"/>
  <c r="I173" i="4"/>
  <c r="I148" i="4"/>
  <c r="I132" i="4"/>
  <c r="I116" i="4"/>
  <c r="I100" i="4"/>
  <c r="I84" i="4"/>
  <c r="I68" i="4"/>
  <c r="I66" i="4"/>
  <c r="I50" i="4"/>
  <c r="I213" i="4"/>
  <c r="I175" i="4"/>
  <c r="I147" i="4"/>
  <c r="I131" i="4"/>
  <c r="I115" i="4"/>
  <c r="I99" i="4"/>
  <c r="I83" i="4"/>
  <c r="I67" i="4"/>
  <c r="I51" i="4"/>
  <c r="I241" i="4"/>
  <c r="I222" i="4"/>
  <c r="I206" i="4"/>
  <c r="I197" i="4"/>
  <c r="I181" i="4"/>
  <c r="I146" i="4"/>
  <c r="I130" i="4"/>
  <c r="I114" i="4"/>
  <c r="I98" i="4"/>
  <c r="I82" i="4"/>
  <c r="I52" i="4"/>
  <c r="I220" i="4"/>
  <c r="I189" i="4"/>
  <c r="I176" i="4"/>
  <c r="I164" i="4"/>
  <c r="I163" i="4"/>
  <c r="I162" i="4"/>
  <c r="I161" i="4"/>
  <c r="I145" i="4"/>
  <c r="I129" i="4"/>
  <c r="I113" i="4"/>
  <c r="I97" i="4"/>
  <c r="I81" i="4"/>
  <c r="I53" i="4"/>
  <c r="I37" i="4"/>
  <c r="I167" i="4"/>
  <c r="I166" i="4"/>
  <c r="I159" i="4"/>
  <c r="I143" i="4"/>
  <c r="I127" i="4"/>
  <c r="I111" i="4"/>
  <c r="I95" i="4"/>
  <c r="I79" i="4"/>
  <c r="I55" i="4"/>
  <c r="I238" i="4"/>
  <c r="I198" i="4"/>
  <c r="I182" i="4"/>
  <c r="I158" i="4"/>
  <c r="I142" i="4"/>
  <c r="I126" i="4"/>
  <c r="I110" i="4"/>
  <c r="I94" i="4"/>
  <c r="I214" i="4"/>
  <c r="I157" i="4"/>
  <c r="I141" i="4"/>
  <c r="I125" i="4"/>
  <c r="I109" i="4"/>
  <c r="I93" i="4"/>
  <c r="I77" i="4"/>
  <c r="I57" i="4"/>
  <c r="I41" i="4"/>
  <c r="I240" i="4"/>
  <c r="I225" i="4"/>
  <c r="I156" i="4"/>
  <c r="I140" i="4"/>
  <c r="I124" i="4"/>
  <c r="I108" i="4"/>
  <c r="I92" i="4"/>
  <c r="I76" i="4"/>
  <c r="I223" i="4"/>
  <c r="I210" i="4"/>
  <c r="I195" i="4"/>
  <c r="I178" i="4"/>
  <c r="I169" i="4"/>
  <c r="I155" i="4"/>
  <c r="I139" i="4"/>
  <c r="I123" i="4"/>
  <c r="I107" i="4"/>
  <c r="I91" i="4"/>
  <c r="I75" i="4"/>
  <c r="I59" i="4"/>
  <c r="I204" i="4"/>
  <c r="I192" i="4"/>
  <c r="I154" i="4"/>
  <c r="I138" i="4"/>
  <c r="I122" i="4"/>
  <c r="I106" i="4"/>
  <c r="I90" i="4"/>
  <c r="I74" i="4"/>
  <c r="I60" i="4"/>
  <c r="I44" i="4"/>
  <c r="I28" i="4"/>
  <c r="I221" i="4"/>
  <c r="I219" i="4"/>
  <c r="I208" i="4"/>
  <c r="I170" i="4"/>
  <c r="I153" i="4"/>
  <c r="I137" i="4"/>
  <c r="I121" i="4"/>
  <c r="I105" i="4"/>
  <c r="I89" i="4"/>
  <c r="I73" i="4"/>
  <c r="I61" i="4"/>
  <c r="K9" i="4"/>
  <c r="L10" i="4"/>
  <c r="N12" i="4"/>
  <c r="P14" i="4"/>
  <c r="Q15" i="4"/>
  <c r="R16" i="4"/>
  <c r="E19" i="4"/>
  <c r="G21" i="4"/>
  <c r="H22" i="4"/>
  <c r="I23" i="4"/>
  <c r="J24" i="4"/>
  <c r="K25" i="4"/>
  <c r="L26" i="4"/>
  <c r="M27" i="4"/>
  <c r="O28" i="4"/>
  <c r="G31" i="4"/>
  <c r="I32" i="4"/>
  <c r="L33" i="4"/>
  <c r="P34" i="4"/>
  <c r="H37" i="4"/>
  <c r="P38" i="4"/>
  <c r="G40" i="4"/>
  <c r="Q41" i="4"/>
  <c r="I43" i="4"/>
  <c r="R44" i="4"/>
  <c r="I46" i="4"/>
  <c r="P47" i="4"/>
  <c r="K49" i="4"/>
  <c r="K51" i="4"/>
  <c r="R54" i="4"/>
  <c r="L59" i="4"/>
  <c r="P61" i="4"/>
  <c r="R63" i="4"/>
  <c r="E66" i="4"/>
  <c r="L68" i="4"/>
  <c r="E75" i="4"/>
  <c r="Q77" i="4"/>
  <c r="E82" i="4"/>
  <c r="L84" i="4"/>
  <c r="G87" i="4"/>
  <c r="P89" i="4"/>
  <c r="M92" i="4"/>
  <c r="Q95" i="4"/>
  <c r="J100" i="4"/>
  <c r="G105" i="4"/>
  <c r="J111" i="4"/>
  <c r="O113" i="4"/>
  <c r="L125" i="4"/>
  <c r="H129" i="4"/>
  <c r="E140" i="4"/>
  <c r="I144" i="4"/>
  <c r="E200" i="4"/>
  <c r="E209" i="4"/>
  <c r="J251" i="4"/>
  <c r="J235" i="4"/>
  <c r="J217" i="4"/>
  <c r="J201" i="4"/>
  <c r="J185" i="4"/>
  <c r="J216" i="4"/>
  <c r="J200" i="4"/>
  <c r="J184" i="4"/>
  <c r="J215" i="4"/>
  <c r="J199" i="4"/>
  <c r="J183" i="4"/>
  <c r="J167" i="4"/>
  <c r="J214" i="4"/>
  <c r="J198" i="4"/>
  <c r="J182" i="4"/>
  <c r="J211" i="4"/>
  <c r="J210" i="4"/>
  <c r="J250" i="4"/>
  <c r="J249" i="4"/>
  <c r="J248" i="4"/>
  <c r="J247" i="4"/>
  <c r="J246" i="4"/>
  <c r="J245" i="4"/>
  <c r="J244" i="4"/>
  <c r="J243" i="4"/>
  <c r="J208" i="4"/>
  <c r="J192" i="4"/>
  <c r="J176" i="4"/>
  <c r="J242" i="4"/>
  <c r="J234" i="4"/>
  <c r="J233" i="4"/>
  <c r="J232" i="4"/>
  <c r="J231" i="4"/>
  <c r="J230" i="4"/>
  <c r="J229" i="4"/>
  <c r="J228" i="4"/>
  <c r="J227" i="4"/>
  <c r="J241" i="4"/>
  <c r="J240" i="4"/>
  <c r="J239" i="4"/>
  <c r="J238" i="4"/>
  <c r="J237" i="4"/>
  <c r="J236" i="4"/>
  <c r="J226" i="4"/>
  <c r="J206" i="4"/>
  <c r="J202" i="4"/>
  <c r="J196" i="4"/>
  <c r="J150" i="4"/>
  <c r="J134" i="4"/>
  <c r="J205" i="4"/>
  <c r="J193" i="4"/>
  <c r="J180" i="4"/>
  <c r="J172" i="4"/>
  <c r="J149" i="4"/>
  <c r="J133" i="4"/>
  <c r="J117" i="4"/>
  <c r="J101" i="4"/>
  <c r="J85" i="4"/>
  <c r="J224" i="4"/>
  <c r="J188" i="4"/>
  <c r="J174" i="4"/>
  <c r="J173" i="4"/>
  <c r="J148" i="4"/>
  <c r="J132" i="4"/>
  <c r="J213" i="4"/>
  <c r="J175" i="4"/>
  <c r="J147" i="4"/>
  <c r="J131" i="4"/>
  <c r="J115" i="4"/>
  <c r="J99" i="4"/>
  <c r="J83" i="4"/>
  <c r="J67" i="4"/>
  <c r="J51" i="4"/>
  <c r="J222" i="4"/>
  <c r="J209" i="4"/>
  <c r="J197" i="4"/>
  <c r="J181" i="4"/>
  <c r="J146" i="4"/>
  <c r="J130" i="4"/>
  <c r="J114" i="4"/>
  <c r="J98" i="4"/>
  <c r="J82" i="4"/>
  <c r="J52" i="4"/>
  <c r="J220" i="4"/>
  <c r="J189" i="4"/>
  <c r="J164" i="4"/>
  <c r="J163" i="4"/>
  <c r="J162" i="4"/>
  <c r="J161" i="4"/>
  <c r="J145" i="4"/>
  <c r="J129" i="4"/>
  <c r="J113" i="4"/>
  <c r="J97" i="4"/>
  <c r="J81" i="4"/>
  <c r="J53" i="4"/>
  <c r="J37" i="4"/>
  <c r="J218" i="4"/>
  <c r="J203" i="4"/>
  <c r="J194" i="4"/>
  <c r="J190" i="4"/>
  <c r="J165" i="4"/>
  <c r="J160" i="4"/>
  <c r="J144" i="4"/>
  <c r="J128" i="4"/>
  <c r="J112" i="4"/>
  <c r="J96" i="4"/>
  <c r="J80" i="4"/>
  <c r="J54" i="4"/>
  <c r="J38" i="4"/>
  <c r="J207" i="4"/>
  <c r="J177" i="4"/>
  <c r="J158" i="4"/>
  <c r="J142" i="4"/>
  <c r="J126" i="4"/>
  <c r="J110" i="4"/>
  <c r="J94" i="4"/>
  <c r="J78" i="4"/>
  <c r="J56" i="4"/>
  <c r="J191" i="4"/>
  <c r="J168" i="4"/>
  <c r="J157" i="4"/>
  <c r="J141" i="4"/>
  <c r="J125" i="4"/>
  <c r="J109" i="4"/>
  <c r="J93" i="4"/>
  <c r="J225" i="4"/>
  <c r="J186" i="4"/>
  <c r="J156" i="4"/>
  <c r="J140" i="4"/>
  <c r="J124" i="4"/>
  <c r="J108" i="4"/>
  <c r="J92" i="4"/>
  <c r="J76" i="4"/>
  <c r="J58" i="4"/>
  <c r="J42" i="4"/>
  <c r="J223" i="4"/>
  <c r="J195" i="4"/>
  <c r="J178" i="4"/>
  <c r="J169" i="4"/>
  <c r="J155" i="4"/>
  <c r="J139" i="4"/>
  <c r="J123" i="4"/>
  <c r="J107" i="4"/>
  <c r="J91" i="4"/>
  <c r="J75" i="4"/>
  <c r="J204" i="4"/>
  <c r="J154" i="4"/>
  <c r="J138" i="4"/>
  <c r="J122" i="4"/>
  <c r="J106" i="4"/>
  <c r="J90" i="4"/>
  <c r="J74" i="4"/>
  <c r="J60" i="4"/>
  <c r="J221" i="4"/>
  <c r="J219" i="4"/>
  <c r="J212" i="4"/>
  <c r="J170" i="4"/>
  <c r="J153" i="4"/>
  <c r="J137" i="4"/>
  <c r="J121" i="4"/>
  <c r="J105" i="4"/>
  <c r="J89" i="4"/>
  <c r="J73" i="4"/>
  <c r="J61" i="4"/>
  <c r="J45" i="4"/>
  <c r="J29" i="4"/>
  <c r="J187" i="4"/>
  <c r="J179" i="4"/>
  <c r="J152" i="4"/>
  <c r="J136" i="4"/>
  <c r="J120" i="4"/>
  <c r="J104" i="4"/>
  <c r="J88" i="4"/>
  <c r="J72" i="4"/>
  <c r="J62" i="4"/>
  <c r="K8" i="4"/>
  <c r="L9" i="4"/>
  <c r="M10" i="4"/>
  <c r="N11" i="4"/>
  <c r="O12" i="4"/>
  <c r="P13" i="4"/>
  <c r="Q14" i="4"/>
  <c r="R15" i="4"/>
  <c r="E18" i="4"/>
  <c r="G20" i="4"/>
  <c r="H21" i="4"/>
  <c r="I22" i="4"/>
  <c r="J23" i="4"/>
  <c r="K24" i="4"/>
  <c r="L25" i="4"/>
  <c r="M26" i="4"/>
  <c r="N27" i="4"/>
  <c r="Q28" i="4"/>
  <c r="E30" i="4"/>
  <c r="H31" i="4"/>
  <c r="J32" i="4"/>
  <c r="M33" i="4"/>
  <c r="Q34" i="4"/>
  <c r="E36" i="4"/>
  <c r="Q38" i="4"/>
  <c r="I40" i="4"/>
  <c r="R41" i="4"/>
  <c r="J43" i="4"/>
  <c r="J46" i="4"/>
  <c r="Q47" i="4"/>
  <c r="L49" i="4"/>
  <c r="L51" i="4"/>
  <c r="G53" i="4"/>
  <c r="H57" i="4"/>
  <c r="N59" i="4"/>
  <c r="J66" i="4"/>
  <c r="M68" i="4"/>
  <c r="G80" i="4"/>
  <c r="G82" i="4"/>
  <c r="M84" i="4"/>
  <c r="I87" i="4"/>
  <c r="R92" i="4"/>
  <c r="R95" i="4"/>
  <c r="L100" i="4"/>
  <c r="G103" i="4"/>
  <c r="H105" i="4"/>
  <c r="E108" i="4"/>
  <c r="O111" i="4"/>
  <c r="P113" i="4"/>
  <c r="E116" i="4"/>
  <c r="I119" i="4"/>
  <c r="P129" i="4"/>
  <c r="M140" i="4"/>
  <c r="Q144" i="4"/>
  <c r="N155" i="4"/>
  <c r="R159" i="4"/>
  <c r="M191" i="4"/>
  <c r="N205" i="4"/>
  <c r="M235" i="4"/>
  <c r="K250" i="4"/>
  <c r="K234" i="4"/>
  <c r="K216" i="4"/>
  <c r="K200" i="4"/>
  <c r="K184" i="4"/>
  <c r="K215" i="4"/>
  <c r="K199" i="4"/>
  <c r="K183" i="4"/>
  <c r="K214" i="4"/>
  <c r="K198" i="4"/>
  <c r="K182" i="4"/>
  <c r="K166" i="4"/>
  <c r="K213" i="4"/>
  <c r="K197" i="4"/>
  <c r="K181" i="4"/>
  <c r="K210" i="4"/>
  <c r="K209" i="4"/>
  <c r="K249" i="4"/>
  <c r="K248" i="4"/>
  <c r="K247" i="4"/>
  <c r="K246" i="4"/>
  <c r="K245" i="4"/>
  <c r="K244" i="4"/>
  <c r="K243" i="4"/>
  <c r="K251" i="4"/>
  <c r="K242" i="4"/>
  <c r="K233" i="4"/>
  <c r="K232" i="4"/>
  <c r="K231" i="4"/>
  <c r="K230" i="4"/>
  <c r="K229" i="4"/>
  <c r="K228" i="4"/>
  <c r="K227" i="4"/>
  <c r="K207" i="4"/>
  <c r="K191" i="4"/>
  <c r="K175" i="4"/>
  <c r="K241" i="4"/>
  <c r="K240" i="4"/>
  <c r="K239" i="4"/>
  <c r="K238" i="4"/>
  <c r="K237" i="4"/>
  <c r="K236" i="4"/>
  <c r="K235" i="4"/>
  <c r="K226" i="4"/>
  <c r="K225" i="4"/>
  <c r="K224" i="4"/>
  <c r="K223" i="4"/>
  <c r="K222" i="4"/>
  <c r="K221" i="4"/>
  <c r="K205" i="4"/>
  <c r="K193" i="4"/>
  <c r="K180" i="4"/>
  <c r="K172" i="4"/>
  <c r="K149" i="4"/>
  <c r="K133" i="4"/>
  <c r="K188" i="4"/>
  <c r="K174" i="4"/>
  <c r="K173" i="4"/>
  <c r="K148" i="4"/>
  <c r="K132" i="4"/>
  <c r="K116" i="4"/>
  <c r="K100" i="4"/>
  <c r="K84" i="4"/>
  <c r="K147" i="4"/>
  <c r="K131" i="4"/>
  <c r="K146" i="4"/>
  <c r="K130" i="4"/>
  <c r="K114" i="4"/>
  <c r="K98" i="4"/>
  <c r="K82" i="4"/>
  <c r="K52" i="4"/>
  <c r="K220" i="4"/>
  <c r="K211" i="4"/>
  <c r="K206" i="4"/>
  <c r="K189" i="4"/>
  <c r="K164" i="4"/>
  <c r="K163" i="4"/>
  <c r="K162" i="4"/>
  <c r="K161" i="4"/>
  <c r="K145" i="4"/>
  <c r="K129" i="4"/>
  <c r="K113" i="4"/>
  <c r="K97" i="4"/>
  <c r="K81" i="4"/>
  <c r="K53" i="4"/>
  <c r="K218" i="4"/>
  <c r="K203" i="4"/>
  <c r="K194" i="4"/>
  <c r="K190" i="4"/>
  <c r="K185" i="4"/>
  <c r="K176" i="4"/>
  <c r="K165" i="4"/>
  <c r="K160" i="4"/>
  <c r="K144" i="4"/>
  <c r="K128" i="4"/>
  <c r="K112" i="4"/>
  <c r="K96" i="4"/>
  <c r="K80" i="4"/>
  <c r="K54" i="4"/>
  <c r="K38" i="4"/>
  <c r="K159" i="4"/>
  <c r="K143" i="4"/>
  <c r="K127" i="4"/>
  <c r="K111" i="4"/>
  <c r="K95" i="4"/>
  <c r="K79" i="4"/>
  <c r="K55" i="4"/>
  <c r="K39" i="4"/>
  <c r="K168" i="4"/>
  <c r="K157" i="4"/>
  <c r="K141" i="4"/>
  <c r="K125" i="4"/>
  <c r="K109" i="4"/>
  <c r="K93" i="4"/>
  <c r="K77" i="4"/>
  <c r="K57" i="4"/>
  <c r="K186" i="4"/>
  <c r="K156" i="4"/>
  <c r="K140" i="4"/>
  <c r="K124" i="4"/>
  <c r="K108" i="4"/>
  <c r="K92" i="4"/>
  <c r="K201" i="4"/>
  <c r="K195" i="4"/>
  <c r="K178" i="4"/>
  <c r="K169" i="4"/>
  <c r="K155" i="4"/>
  <c r="K139" i="4"/>
  <c r="K123" i="4"/>
  <c r="K107" i="4"/>
  <c r="K91" i="4"/>
  <c r="K75" i="4"/>
  <c r="K59" i="4"/>
  <c r="K43" i="4"/>
  <c r="K204" i="4"/>
  <c r="K154" i="4"/>
  <c r="K138" i="4"/>
  <c r="K122" i="4"/>
  <c r="K106" i="4"/>
  <c r="K90" i="4"/>
  <c r="K74" i="4"/>
  <c r="K219" i="4"/>
  <c r="K212" i="4"/>
  <c r="K192" i="4"/>
  <c r="K170" i="4"/>
  <c r="K153" i="4"/>
  <c r="K137" i="4"/>
  <c r="K121" i="4"/>
  <c r="K105" i="4"/>
  <c r="K89" i="4"/>
  <c r="K73" i="4"/>
  <c r="K61" i="4"/>
  <c r="K208" i="4"/>
  <c r="K187" i="4"/>
  <c r="K179" i="4"/>
  <c r="K152" i="4"/>
  <c r="K136" i="4"/>
  <c r="K120" i="4"/>
  <c r="K104" i="4"/>
  <c r="K88" i="4"/>
  <c r="K72" i="4"/>
  <c r="K62" i="4"/>
  <c r="K46" i="4"/>
  <c r="K30" i="4"/>
  <c r="K171" i="4"/>
  <c r="K151" i="4"/>
  <c r="K135" i="4"/>
  <c r="K119" i="4"/>
  <c r="K103" i="4"/>
  <c r="K87" i="4"/>
  <c r="K71" i="4"/>
  <c r="K63" i="4"/>
  <c r="H20" i="4"/>
  <c r="K23" i="4"/>
  <c r="L24" i="4"/>
  <c r="N26" i="4"/>
  <c r="R28" i="4"/>
  <c r="I31" i="4"/>
  <c r="K32" i="4"/>
  <c r="R34" i="4"/>
  <c r="L37" i="4"/>
  <c r="R38" i="4"/>
  <c r="L43" i="4"/>
  <c r="E45" i="4"/>
  <c r="L46" i="4"/>
  <c r="R47" i="4"/>
  <c r="M49" i="4"/>
  <c r="M51" i="4"/>
  <c r="H53" i="4"/>
  <c r="J57" i="4"/>
  <c r="H64" i="4"/>
  <c r="K66" i="4"/>
  <c r="E73" i="4"/>
  <c r="L75" i="4"/>
  <c r="J78" i="7"/>
  <c r="D78" i="8" s="1"/>
  <c r="K78" i="7"/>
  <c r="I80" i="4"/>
  <c r="L82" i="4"/>
  <c r="J87" i="4"/>
  <c r="G98" i="4"/>
  <c r="M100" i="4"/>
  <c r="I103" i="4"/>
  <c r="P105" i="4"/>
  <c r="M108" i="4"/>
  <c r="Q111" i="4"/>
  <c r="J116" i="4"/>
  <c r="J119" i="4"/>
  <c r="G122" i="4"/>
  <c r="H137" i="4"/>
  <c r="E148" i="4"/>
  <c r="I152" i="4"/>
  <c r="H163" i="4"/>
  <c r="J171" i="4"/>
  <c r="R183" i="4"/>
  <c r="I187" i="4"/>
  <c r="K196" i="4"/>
  <c r="N215" i="4"/>
  <c r="L249" i="4"/>
  <c r="L233" i="4"/>
  <c r="L215" i="4"/>
  <c r="L199" i="4"/>
  <c r="L183" i="4"/>
  <c r="L214" i="4"/>
  <c r="L198" i="4"/>
  <c r="L182" i="4"/>
  <c r="L213" i="4"/>
  <c r="L197" i="4"/>
  <c r="L181" i="4"/>
  <c r="L165" i="4"/>
  <c r="L212" i="4"/>
  <c r="L196" i="4"/>
  <c r="L180" i="4"/>
  <c r="L209" i="4"/>
  <c r="L248" i="4"/>
  <c r="L247" i="4"/>
  <c r="L246" i="4"/>
  <c r="L245" i="4"/>
  <c r="L244" i="4"/>
  <c r="L243" i="4"/>
  <c r="L208" i="4"/>
  <c r="L251" i="4"/>
  <c r="L250" i="4"/>
  <c r="L242" i="4"/>
  <c r="L241" i="4"/>
  <c r="L240" i="4"/>
  <c r="L239" i="4"/>
  <c r="L238" i="4"/>
  <c r="L237" i="4"/>
  <c r="L236" i="4"/>
  <c r="L235" i="4"/>
  <c r="L234" i="4"/>
  <c r="L226" i="4"/>
  <c r="L206" i="4"/>
  <c r="L190" i="4"/>
  <c r="L174" i="4"/>
  <c r="L225" i="4"/>
  <c r="L224" i="4"/>
  <c r="L223" i="4"/>
  <c r="L222" i="4"/>
  <c r="L221" i="4"/>
  <c r="L220" i="4"/>
  <c r="L204" i="4"/>
  <c r="L205" i="4"/>
  <c r="L188" i="4"/>
  <c r="L184" i="4"/>
  <c r="L173" i="4"/>
  <c r="L148" i="4"/>
  <c r="L132" i="4"/>
  <c r="L147" i="4"/>
  <c r="L131" i="4"/>
  <c r="L115" i="4"/>
  <c r="L99" i="4"/>
  <c r="L83" i="4"/>
  <c r="L175" i="4"/>
  <c r="L146" i="4"/>
  <c r="L130" i="4"/>
  <c r="L231" i="4"/>
  <c r="L211" i="4"/>
  <c r="L189" i="4"/>
  <c r="L164" i="4"/>
  <c r="L163" i="4"/>
  <c r="L162" i="4"/>
  <c r="L161" i="4"/>
  <c r="L145" i="4"/>
  <c r="L129" i="4"/>
  <c r="L113" i="4"/>
  <c r="L97" i="4"/>
  <c r="L81" i="4"/>
  <c r="L53" i="4"/>
  <c r="L218" i="4"/>
  <c r="L203" i="4"/>
  <c r="L200" i="4"/>
  <c r="L194" i="4"/>
  <c r="L185" i="4"/>
  <c r="L176" i="4"/>
  <c r="L160" i="4"/>
  <c r="L144" i="4"/>
  <c r="L128" i="4"/>
  <c r="L112" i="4"/>
  <c r="L96" i="4"/>
  <c r="L80" i="4"/>
  <c r="L54" i="4"/>
  <c r="L229" i="4"/>
  <c r="L159" i="4"/>
  <c r="L143" i="4"/>
  <c r="L127" i="4"/>
  <c r="L111" i="4"/>
  <c r="L95" i="4"/>
  <c r="L79" i="4"/>
  <c r="L55" i="4"/>
  <c r="L39" i="4"/>
  <c r="L177" i="4"/>
  <c r="L167" i="4"/>
  <c r="L166" i="4"/>
  <c r="L158" i="4"/>
  <c r="L142" i="4"/>
  <c r="L126" i="4"/>
  <c r="L110" i="4"/>
  <c r="L94" i="4"/>
  <c r="L78" i="4"/>
  <c r="L56" i="4"/>
  <c r="L40" i="4"/>
  <c r="L227" i="4"/>
  <c r="L216" i="4"/>
  <c r="L191" i="4"/>
  <c r="L186" i="4"/>
  <c r="L156" i="4"/>
  <c r="L140" i="4"/>
  <c r="L124" i="4"/>
  <c r="L108" i="4"/>
  <c r="L92" i="4"/>
  <c r="L76" i="4"/>
  <c r="L58" i="4"/>
  <c r="L201" i="4"/>
  <c r="L195" i="4"/>
  <c r="L178" i="4"/>
  <c r="L169" i="4"/>
  <c r="L155" i="4"/>
  <c r="L139" i="4"/>
  <c r="L123" i="4"/>
  <c r="L107" i="4"/>
  <c r="L91" i="4"/>
  <c r="L232" i="4"/>
  <c r="L154" i="4"/>
  <c r="L138" i="4"/>
  <c r="L122" i="4"/>
  <c r="L106" i="4"/>
  <c r="L90" i="4"/>
  <c r="L74" i="4"/>
  <c r="L60" i="4"/>
  <c r="L44" i="4"/>
  <c r="L219" i="4"/>
  <c r="L210" i="4"/>
  <c r="L192" i="4"/>
  <c r="L170" i="4"/>
  <c r="L153" i="4"/>
  <c r="L137" i="4"/>
  <c r="L121" i="4"/>
  <c r="L105" i="4"/>
  <c r="L89" i="4"/>
  <c r="L73" i="4"/>
  <c r="L230" i="4"/>
  <c r="L187" i="4"/>
  <c r="L179" i="4"/>
  <c r="L152" i="4"/>
  <c r="L136" i="4"/>
  <c r="L120" i="4"/>
  <c r="L104" i="4"/>
  <c r="L88" i="4"/>
  <c r="L72" i="4"/>
  <c r="L62" i="4"/>
  <c r="L171" i="4"/>
  <c r="L151" i="4"/>
  <c r="L135" i="4"/>
  <c r="L119" i="4"/>
  <c r="L103" i="4"/>
  <c r="L87" i="4"/>
  <c r="L71" i="4"/>
  <c r="L63" i="4"/>
  <c r="L47" i="4"/>
  <c r="L31" i="4"/>
  <c r="L228" i="4"/>
  <c r="L217" i="4"/>
  <c r="L202" i="4"/>
  <c r="L150" i="4"/>
  <c r="L134" i="4"/>
  <c r="L118" i="4"/>
  <c r="L102" i="4"/>
  <c r="L86" i="4"/>
  <c r="L70" i="4"/>
  <c r="L64" i="4"/>
  <c r="Q12" i="4"/>
  <c r="R13" i="4"/>
  <c r="E16" i="4"/>
  <c r="H19" i="4"/>
  <c r="K22" i="4"/>
  <c r="L23" i="4"/>
  <c r="N25" i="4"/>
  <c r="P27" i="4"/>
  <c r="G30" i="4"/>
  <c r="L32" i="4"/>
  <c r="P33" i="4"/>
  <c r="G36" i="4"/>
  <c r="M37" i="4"/>
  <c r="K40" i="4"/>
  <c r="E42" i="4"/>
  <c r="M43" i="4"/>
  <c r="M46" i="4"/>
  <c r="P49" i="4"/>
  <c r="N51" i="4"/>
  <c r="M53" i="4"/>
  <c r="H55" i="4"/>
  <c r="L57" i="4"/>
  <c r="E60" i="4"/>
  <c r="G62" i="4"/>
  <c r="I64" i="4"/>
  <c r="L66" i="4"/>
  <c r="G71" i="4"/>
  <c r="G73" i="4"/>
  <c r="N75" i="4"/>
  <c r="I78" i="4"/>
  <c r="N80" i="4"/>
  <c r="N82" i="4"/>
  <c r="R87" i="4"/>
  <c r="L98" i="4"/>
  <c r="J103" i="4"/>
  <c r="R108" i="4"/>
  <c r="R111" i="4"/>
  <c r="J114" i="7"/>
  <c r="D114" i="8" s="1"/>
  <c r="L116" i="4"/>
  <c r="R119" i="4"/>
  <c r="O122" i="4"/>
  <c r="K126" i="4"/>
  <c r="P137" i="4"/>
  <c r="Q152" i="4"/>
  <c r="P163" i="4"/>
  <c r="K167" i="4"/>
  <c r="O175" i="4"/>
  <c r="I179" i="4"/>
  <c r="R187" i="4"/>
  <c r="Q226" i="4"/>
  <c r="M248" i="4"/>
  <c r="M232" i="4"/>
  <c r="M214" i="4"/>
  <c r="M198" i="4"/>
  <c r="M182" i="4"/>
  <c r="M213" i="4"/>
  <c r="M197" i="4"/>
  <c r="M181" i="4"/>
  <c r="M212" i="4"/>
  <c r="M196" i="4"/>
  <c r="M180" i="4"/>
  <c r="M164" i="4"/>
  <c r="M211" i="4"/>
  <c r="M195" i="4"/>
  <c r="M179" i="4"/>
  <c r="M247" i="4"/>
  <c r="M246" i="4"/>
  <c r="M245" i="4"/>
  <c r="M244" i="4"/>
  <c r="M243" i="4"/>
  <c r="M208" i="4"/>
  <c r="M251" i="4"/>
  <c r="M250" i="4"/>
  <c r="M249" i="4"/>
  <c r="M242" i="4"/>
  <c r="M231" i="4"/>
  <c r="M230" i="4"/>
  <c r="M229" i="4"/>
  <c r="M228" i="4"/>
  <c r="M227" i="4"/>
  <c r="M207" i="4"/>
  <c r="M241" i="4"/>
  <c r="M240" i="4"/>
  <c r="M239" i="4"/>
  <c r="M238" i="4"/>
  <c r="M237" i="4"/>
  <c r="M236" i="4"/>
  <c r="M225" i="4"/>
  <c r="M224" i="4"/>
  <c r="M223" i="4"/>
  <c r="M222" i="4"/>
  <c r="M221" i="4"/>
  <c r="M205" i="4"/>
  <c r="M189" i="4"/>
  <c r="M173" i="4"/>
  <c r="M220" i="4"/>
  <c r="M219" i="4"/>
  <c r="M203" i="4"/>
  <c r="M226" i="4"/>
  <c r="M215" i="4"/>
  <c r="M174" i="4"/>
  <c r="M147" i="4"/>
  <c r="M131" i="4"/>
  <c r="M233" i="4"/>
  <c r="M175" i="4"/>
  <c r="M146" i="4"/>
  <c r="M130" i="4"/>
  <c r="M114" i="4"/>
  <c r="M98" i="4"/>
  <c r="M82" i="4"/>
  <c r="M163" i="4"/>
  <c r="M162" i="4"/>
  <c r="M161" i="4"/>
  <c r="M145" i="4"/>
  <c r="M129" i="4"/>
  <c r="M218" i="4"/>
  <c r="M209" i="4"/>
  <c r="M206" i="4"/>
  <c r="M200" i="4"/>
  <c r="M194" i="4"/>
  <c r="M185" i="4"/>
  <c r="M176" i="4"/>
  <c r="M160" i="4"/>
  <c r="M144" i="4"/>
  <c r="M128" i="4"/>
  <c r="M112" i="4"/>
  <c r="M96" i="4"/>
  <c r="M80" i="4"/>
  <c r="M54" i="4"/>
  <c r="M38" i="4"/>
  <c r="M190" i="4"/>
  <c r="M165" i="4"/>
  <c r="M159" i="4"/>
  <c r="M143" i="4"/>
  <c r="M127" i="4"/>
  <c r="M111" i="4"/>
  <c r="M95" i="4"/>
  <c r="M79" i="4"/>
  <c r="M55" i="4"/>
  <c r="M177" i="4"/>
  <c r="M167" i="4"/>
  <c r="M166" i="4"/>
  <c r="M158" i="4"/>
  <c r="M142" i="4"/>
  <c r="M126" i="4"/>
  <c r="M110" i="4"/>
  <c r="M94" i="4"/>
  <c r="M78" i="4"/>
  <c r="M56" i="4"/>
  <c r="M40" i="4"/>
  <c r="M168" i="4"/>
  <c r="M157" i="4"/>
  <c r="M141" i="4"/>
  <c r="M125" i="4"/>
  <c r="M109" i="4"/>
  <c r="M93" i="4"/>
  <c r="M77" i="4"/>
  <c r="M57" i="4"/>
  <c r="M41" i="4"/>
  <c r="M234" i="4"/>
  <c r="M201" i="4"/>
  <c r="M178" i="4"/>
  <c r="M169" i="4"/>
  <c r="M155" i="4"/>
  <c r="M139" i="4"/>
  <c r="M123" i="4"/>
  <c r="M107" i="4"/>
  <c r="M91" i="4"/>
  <c r="M75" i="4"/>
  <c r="M59" i="4"/>
  <c r="M154" i="4"/>
  <c r="M138" i="4"/>
  <c r="M122" i="4"/>
  <c r="M106" i="4"/>
  <c r="M90" i="4"/>
  <c r="M210" i="4"/>
  <c r="M204" i="4"/>
  <c r="M192" i="4"/>
  <c r="M170" i="4"/>
  <c r="M153" i="4"/>
  <c r="M137" i="4"/>
  <c r="M121" i="4"/>
  <c r="M105" i="4"/>
  <c r="M89" i="4"/>
  <c r="M73" i="4"/>
  <c r="M61" i="4"/>
  <c r="M45" i="4"/>
  <c r="M187" i="4"/>
  <c r="M152" i="4"/>
  <c r="M136" i="4"/>
  <c r="M120" i="4"/>
  <c r="M104" i="4"/>
  <c r="M88" i="4"/>
  <c r="M72" i="4"/>
  <c r="M183" i="4"/>
  <c r="M171" i="4"/>
  <c r="M151" i="4"/>
  <c r="M135" i="4"/>
  <c r="M119" i="4"/>
  <c r="M103" i="4"/>
  <c r="M87" i="4"/>
  <c r="M71" i="4"/>
  <c r="M63" i="4"/>
  <c r="M217" i="4"/>
  <c r="M202" i="4"/>
  <c r="M150" i="4"/>
  <c r="M134" i="4"/>
  <c r="M118" i="4"/>
  <c r="M102" i="4"/>
  <c r="M86" i="4"/>
  <c r="M70" i="4"/>
  <c r="M64" i="4"/>
  <c r="M48" i="4"/>
  <c r="M32" i="4"/>
  <c r="M199" i="4"/>
  <c r="M193" i="4"/>
  <c r="M172" i="4"/>
  <c r="M149" i="4"/>
  <c r="M133" i="4"/>
  <c r="M117" i="4"/>
  <c r="M101" i="4"/>
  <c r="M85" i="4"/>
  <c r="M69" i="4"/>
  <c r="M65" i="4"/>
  <c r="N8" i="4"/>
  <c r="O9" i="4"/>
  <c r="P10" i="4"/>
  <c r="Q11" i="4"/>
  <c r="R12" i="4"/>
  <c r="E15" i="4"/>
  <c r="G17" i="4"/>
  <c r="H18" i="4"/>
  <c r="I19" i="4"/>
  <c r="J20" i="4"/>
  <c r="K21" i="4"/>
  <c r="L22" i="4"/>
  <c r="M23" i="4"/>
  <c r="N24" i="4"/>
  <c r="O25" i="4"/>
  <c r="P26" i="4"/>
  <c r="Q27" i="4"/>
  <c r="E29" i="4"/>
  <c r="H30" i="4"/>
  <c r="K31" i="4"/>
  <c r="N32" i="4"/>
  <c r="Q33" i="4"/>
  <c r="E35" i="4"/>
  <c r="I36" i="4"/>
  <c r="N37" i="4"/>
  <c r="E39" i="4"/>
  <c r="N40" i="4"/>
  <c r="N43" i="4"/>
  <c r="G45" i="4"/>
  <c r="O46" i="4"/>
  <c r="R49" i="4"/>
  <c r="O51" i="4"/>
  <c r="N53" i="4"/>
  <c r="J55" i="4"/>
  <c r="Q57" i="4"/>
  <c r="H62" i="4"/>
  <c r="J64" i="4"/>
  <c r="M66" i="4"/>
  <c r="I71" i="4"/>
  <c r="H73" i="4"/>
  <c r="K78" i="4"/>
  <c r="P80" i="4"/>
  <c r="O82" i="4"/>
  <c r="N98" i="4"/>
  <c r="R103" i="4"/>
  <c r="G114" i="4"/>
  <c r="M116" i="4"/>
  <c r="G130" i="4"/>
  <c r="H221" i="4"/>
  <c r="N247" i="4"/>
  <c r="N231" i="4"/>
  <c r="N213" i="4"/>
  <c r="N197" i="4"/>
  <c r="N181" i="4"/>
  <c r="N212" i="4"/>
  <c r="N196" i="4"/>
  <c r="N211" i="4"/>
  <c r="N195" i="4"/>
  <c r="N179" i="4"/>
  <c r="N210" i="4"/>
  <c r="N194" i="4"/>
  <c r="N178" i="4"/>
  <c r="N246" i="4"/>
  <c r="N245" i="4"/>
  <c r="N244" i="4"/>
  <c r="N243" i="4"/>
  <c r="N251" i="4"/>
  <c r="N250" i="4"/>
  <c r="N249" i="4"/>
  <c r="N248" i="4"/>
  <c r="N242" i="4"/>
  <c r="N230" i="4"/>
  <c r="N229" i="4"/>
  <c r="N228" i="4"/>
  <c r="N227" i="4"/>
  <c r="N207" i="4"/>
  <c r="N241" i="4"/>
  <c r="N240" i="4"/>
  <c r="N239" i="4"/>
  <c r="N238" i="4"/>
  <c r="N237" i="4"/>
  <c r="N236" i="4"/>
  <c r="N235" i="4"/>
  <c r="N234" i="4"/>
  <c r="N233" i="4"/>
  <c r="N232" i="4"/>
  <c r="N226" i="4"/>
  <c r="N206" i="4"/>
  <c r="N220" i="4"/>
  <c r="N204" i="4"/>
  <c r="N188" i="4"/>
  <c r="N172" i="4"/>
  <c r="N219" i="4"/>
  <c r="N218" i="4"/>
  <c r="N202" i="4"/>
  <c r="N175" i="4"/>
  <c r="N146" i="4"/>
  <c r="N130" i="4"/>
  <c r="N224" i="4"/>
  <c r="N163" i="4"/>
  <c r="N162" i="4"/>
  <c r="N161" i="4"/>
  <c r="N145" i="4"/>
  <c r="N129" i="4"/>
  <c r="N113" i="4"/>
  <c r="N97" i="4"/>
  <c r="N81" i="4"/>
  <c r="N209" i="4"/>
  <c r="N200" i="4"/>
  <c r="N189" i="4"/>
  <c r="N185" i="4"/>
  <c r="N176" i="4"/>
  <c r="N164" i="4"/>
  <c r="N160" i="4"/>
  <c r="N144" i="4"/>
  <c r="N128" i="4"/>
  <c r="N222" i="4"/>
  <c r="N203" i="4"/>
  <c r="N190" i="4"/>
  <c r="N165" i="4"/>
  <c r="N159" i="4"/>
  <c r="N143" i="4"/>
  <c r="N127" i="4"/>
  <c r="N111" i="4"/>
  <c r="N95" i="4"/>
  <c r="N79" i="4"/>
  <c r="N55" i="4"/>
  <c r="N39" i="4"/>
  <c r="N177" i="4"/>
  <c r="N167" i="4"/>
  <c r="N166" i="4"/>
  <c r="N158" i="4"/>
  <c r="N142" i="4"/>
  <c r="N126" i="4"/>
  <c r="N110" i="4"/>
  <c r="N94" i="4"/>
  <c r="N78" i="4"/>
  <c r="N56" i="4"/>
  <c r="N168" i="4"/>
  <c r="N157" i="4"/>
  <c r="N141" i="4"/>
  <c r="N125" i="4"/>
  <c r="N109" i="4"/>
  <c r="N93" i="4"/>
  <c r="N77" i="4"/>
  <c r="N57" i="4"/>
  <c r="N41" i="4"/>
  <c r="N216" i="4"/>
  <c r="N191" i="4"/>
  <c r="N186" i="4"/>
  <c r="N156" i="4"/>
  <c r="N140" i="4"/>
  <c r="N124" i="4"/>
  <c r="N108" i="4"/>
  <c r="N92" i="4"/>
  <c r="N76" i="4"/>
  <c r="N58" i="4"/>
  <c r="N42" i="4"/>
  <c r="N198" i="4"/>
  <c r="N182" i="4"/>
  <c r="N154" i="4"/>
  <c r="N138" i="4"/>
  <c r="N122" i="4"/>
  <c r="N106" i="4"/>
  <c r="N90" i="4"/>
  <c r="N74" i="4"/>
  <c r="N60" i="4"/>
  <c r="N225" i="4"/>
  <c r="N214" i="4"/>
  <c r="N192" i="4"/>
  <c r="N170" i="4"/>
  <c r="N153" i="4"/>
  <c r="N137" i="4"/>
  <c r="N121" i="4"/>
  <c r="N105" i="4"/>
  <c r="N89" i="4"/>
  <c r="N223" i="4"/>
  <c r="N187" i="4"/>
  <c r="N152" i="4"/>
  <c r="N136" i="4"/>
  <c r="N120" i="4"/>
  <c r="N104" i="4"/>
  <c r="N88" i="4"/>
  <c r="N72" i="4"/>
  <c r="N62" i="4"/>
  <c r="N46" i="4"/>
  <c r="N183" i="4"/>
  <c r="N171" i="4"/>
  <c r="N151" i="4"/>
  <c r="N135" i="4"/>
  <c r="N119" i="4"/>
  <c r="N103" i="4"/>
  <c r="N87" i="4"/>
  <c r="N71" i="4"/>
  <c r="N221" i="4"/>
  <c r="N217" i="4"/>
  <c r="N208" i="4"/>
  <c r="N150" i="4"/>
  <c r="N134" i="4"/>
  <c r="N118" i="4"/>
  <c r="N102" i="4"/>
  <c r="N86" i="4"/>
  <c r="N70" i="4"/>
  <c r="N64" i="4"/>
  <c r="N48" i="4"/>
  <c r="N199" i="4"/>
  <c r="N193" i="4"/>
  <c r="N149" i="4"/>
  <c r="N133" i="4"/>
  <c r="N117" i="4"/>
  <c r="N101" i="4"/>
  <c r="N85" i="4"/>
  <c r="N69" i="4"/>
  <c r="N65" i="4"/>
  <c r="N49" i="4"/>
  <c r="N33" i="4"/>
  <c r="N184" i="4"/>
  <c r="N148" i="4"/>
  <c r="N132" i="4"/>
  <c r="N116" i="4"/>
  <c r="N100" i="4"/>
  <c r="N84" i="4"/>
  <c r="N68" i="4"/>
  <c r="N66" i="4"/>
  <c r="Q10" i="4"/>
  <c r="R11" i="4"/>
  <c r="E14" i="4"/>
  <c r="H17" i="4"/>
  <c r="K20" i="4"/>
  <c r="L21" i="4"/>
  <c r="N23" i="4"/>
  <c r="P25" i="4"/>
  <c r="Q26" i="4"/>
  <c r="R27" i="4"/>
  <c r="I30" i="4"/>
  <c r="M31" i="4"/>
  <c r="O32" i="4"/>
  <c r="R33" i="4"/>
  <c r="J36" i="4"/>
  <c r="O37" i="4"/>
  <c r="P40" i="4"/>
  <c r="H42" i="4"/>
  <c r="Q43" i="4"/>
  <c r="H45" i="4"/>
  <c r="P46" i="4"/>
  <c r="H48" i="4"/>
  <c r="R51" i="4"/>
  <c r="O53" i="4"/>
  <c r="O55" i="4"/>
  <c r="R57" i="4"/>
  <c r="G60" i="4"/>
  <c r="I62" i="4"/>
  <c r="K64" i="4"/>
  <c r="I69" i="4"/>
  <c r="J71" i="4"/>
  <c r="N73" i="4"/>
  <c r="P78" i="4"/>
  <c r="Q80" i="4"/>
  <c r="I85" i="4"/>
  <c r="G90" i="4"/>
  <c r="L93" i="4"/>
  <c r="I96" i="4"/>
  <c r="O98" i="4"/>
  <c r="L114" i="4"/>
  <c r="K134" i="4"/>
  <c r="L141" i="4"/>
  <c r="H145" i="4"/>
  <c r="E156" i="4"/>
  <c r="I160" i="4"/>
  <c r="L172" i="4"/>
  <c r="G206" i="4"/>
  <c r="M216" i="4"/>
  <c r="O246" i="4"/>
  <c r="O230" i="4"/>
  <c r="O212" i="4"/>
  <c r="O196" i="4"/>
  <c r="O180" i="4"/>
  <c r="O211" i="4"/>
  <c r="O195" i="4"/>
  <c r="O210" i="4"/>
  <c r="O194" i="4"/>
  <c r="O178" i="4"/>
  <c r="O209" i="4"/>
  <c r="O193" i="4"/>
  <c r="O177" i="4"/>
  <c r="O245" i="4"/>
  <c r="O244" i="4"/>
  <c r="O243" i="4"/>
  <c r="O251" i="4"/>
  <c r="O250" i="4"/>
  <c r="O249" i="4"/>
  <c r="O248" i="4"/>
  <c r="O247" i="4"/>
  <c r="O242" i="4"/>
  <c r="O229" i="4"/>
  <c r="O228" i="4"/>
  <c r="O227" i="4"/>
  <c r="O241" i="4"/>
  <c r="O240" i="4"/>
  <c r="O239" i="4"/>
  <c r="O238" i="4"/>
  <c r="O237" i="4"/>
  <c r="O236" i="4"/>
  <c r="O235" i="4"/>
  <c r="O234" i="4"/>
  <c r="O233" i="4"/>
  <c r="O232" i="4"/>
  <c r="O231" i="4"/>
  <c r="O226" i="4"/>
  <c r="O225" i="4"/>
  <c r="O224" i="4"/>
  <c r="O223" i="4"/>
  <c r="O222" i="4"/>
  <c r="O221" i="4"/>
  <c r="O205" i="4"/>
  <c r="O219" i="4"/>
  <c r="O203" i="4"/>
  <c r="O187" i="4"/>
  <c r="O171" i="4"/>
  <c r="O218" i="4"/>
  <c r="O217" i="4"/>
  <c r="O201" i="4"/>
  <c r="O163" i="4"/>
  <c r="O162" i="4"/>
  <c r="O161" i="4"/>
  <c r="O145" i="4"/>
  <c r="O129" i="4"/>
  <c r="O200" i="4"/>
  <c r="O189" i="4"/>
  <c r="O185" i="4"/>
  <c r="O176" i="4"/>
  <c r="O164" i="4"/>
  <c r="O160" i="4"/>
  <c r="O144" i="4"/>
  <c r="O128" i="4"/>
  <c r="O112" i="4"/>
  <c r="O96" i="4"/>
  <c r="O80" i="4"/>
  <c r="O213" i="4"/>
  <c r="O206" i="4"/>
  <c r="O190" i="4"/>
  <c r="O165" i="4"/>
  <c r="O159" i="4"/>
  <c r="O143" i="4"/>
  <c r="O127" i="4"/>
  <c r="O220" i="4"/>
  <c r="O197" i="4"/>
  <c r="O181" i="4"/>
  <c r="O167" i="4"/>
  <c r="O166" i="4"/>
  <c r="O158" i="4"/>
  <c r="O142" i="4"/>
  <c r="O126" i="4"/>
  <c r="O110" i="4"/>
  <c r="O94" i="4"/>
  <c r="O78" i="4"/>
  <c r="O56" i="4"/>
  <c r="O40" i="4"/>
  <c r="O168" i="4"/>
  <c r="O157" i="4"/>
  <c r="O141" i="4"/>
  <c r="O125" i="4"/>
  <c r="O109" i="4"/>
  <c r="O93" i="4"/>
  <c r="O77" i="4"/>
  <c r="O57" i="4"/>
  <c r="O216" i="4"/>
  <c r="O191" i="4"/>
  <c r="O186" i="4"/>
  <c r="O156" i="4"/>
  <c r="O140" i="4"/>
  <c r="O124" i="4"/>
  <c r="O108" i="4"/>
  <c r="O92" i="4"/>
  <c r="O76" i="4"/>
  <c r="O58" i="4"/>
  <c r="O42" i="4"/>
  <c r="O207" i="4"/>
  <c r="O169" i="4"/>
  <c r="O155" i="4"/>
  <c r="O139" i="4"/>
  <c r="O123" i="4"/>
  <c r="O107" i="4"/>
  <c r="O91" i="4"/>
  <c r="O75" i="4"/>
  <c r="O59" i="4"/>
  <c r="O43" i="4"/>
  <c r="O214" i="4"/>
  <c r="O192" i="4"/>
  <c r="O170" i="4"/>
  <c r="O153" i="4"/>
  <c r="O137" i="4"/>
  <c r="O121" i="4"/>
  <c r="O105" i="4"/>
  <c r="O89" i="4"/>
  <c r="O73" i="4"/>
  <c r="O61" i="4"/>
  <c r="O204" i="4"/>
  <c r="O152" i="4"/>
  <c r="O136" i="4"/>
  <c r="O120" i="4"/>
  <c r="O104" i="4"/>
  <c r="O88" i="4"/>
  <c r="O183" i="4"/>
  <c r="O151" i="4"/>
  <c r="O135" i="4"/>
  <c r="O119" i="4"/>
  <c r="O103" i="4"/>
  <c r="O87" i="4"/>
  <c r="O71" i="4"/>
  <c r="O63" i="4"/>
  <c r="O47" i="4"/>
  <c r="O208" i="4"/>
  <c r="O179" i="4"/>
  <c r="O150" i="4"/>
  <c r="O134" i="4"/>
  <c r="O118" i="4"/>
  <c r="O102" i="4"/>
  <c r="O86" i="4"/>
  <c r="O70" i="4"/>
  <c r="O202" i="4"/>
  <c r="O199" i="4"/>
  <c r="O149" i="4"/>
  <c r="O133" i="4"/>
  <c r="O117" i="4"/>
  <c r="O101" i="4"/>
  <c r="O85" i="4"/>
  <c r="O69" i="4"/>
  <c r="O65" i="4"/>
  <c r="O49" i="4"/>
  <c r="O184" i="4"/>
  <c r="O172" i="4"/>
  <c r="O148" i="4"/>
  <c r="O132" i="4"/>
  <c r="O116" i="4"/>
  <c r="O100" i="4"/>
  <c r="O84" i="4"/>
  <c r="O68" i="4"/>
  <c r="O66" i="4"/>
  <c r="O50" i="4"/>
  <c r="O34" i="4"/>
  <c r="O215" i="4"/>
  <c r="O188" i="4"/>
  <c r="O174" i="4"/>
  <c r="O173" i="4"/>
  <c r="O147" i="4"/>
  <c r="O131" i="4"/>
  <c r="O115" i="4"/>
  <c r="O99" i="4"/>
  <c r="O83" i="4"/>
  <c r="O67" i="4"/>
  <c r="P8" i="4"/>
  <c r="Q9" i="4"/>
  <c r="R10" i="4"/>
  <c r="E13" i="4"/>
  <c r="G15" i="4"/>
  <c r="H16" i="4"/>
  <c r="I17" i="4"/>
  <c r="J18" i="4"/>
  <c r="K19" i="4"/>
  <c r="L20" i="4"/>
  <c r="M21" i="4"/>
  <c r="N22" i="4"/>
  <c r="O23" i="4"/>
  <c r="P24" i="4"/>
  <c r="Q25" i="4"/>
  <c r="R26" i="4"/>
  <c r="G29" i="4"/>
  <c r="J30" i="4"/>
  <c r="N31" i="4"/>
  <c r="P32" i="4"/>
  <c r="H35" i="4"/>
  <c r="K36" i="4"/>
  <c r="P37" i="4"/>
  <c r="H39" i="4"/>
  <c r="Q40" i="4"/>
  <c r="I42" i="4"/>
  <c r="I45" i="4"/>
  <c r="Q46" i="4"/>
  <c r="I48" i="4"/>
  <c r="E50" i="4"/>
  <c r="P53" i="4"/>
  <c r="P55" i="4"/>
  <c r="K60" i="4"/>
  <c r="M62" i="4"/>
  <c r="O64" i="4"/>
  <c r="J69" i="4"/>
  <c r="P71" i="4"/>
  <c r="P73" i="4"/>
  <c r="R78" i="4"/>
  <c r="K85" i="4"/>
  <c r="O90" i="4"/>
  <c r="Q93" i="4"/>
  <c r="N96" i="4"/>
  <c r="I101" i="4"/>
  <c r="N114" i="4"/>
  <c r="J127" i="4"/>
  <c r="K149" i="7"/>
  <c r="M156" i="4"/>
  <c r="Q160" i="4"/>
  <c r="H164" i="4"/>
  <c r="L168" i="4"/>
  <c r="N180" i="4"/>
  <c r="M184" i="4"/>
  <c r="M188" i="4"/>
  <c r="G197" i="4"/>
  <c r="G242" i="4"/>
  <c r="P245" i="4"/>
  <c r="P229" i="4"/>
  <c r="P211" i="4"/>
  <c r="P195" i="4"/>
  <c r="P179" i="4"/>
  <c r="P210" i="4"/>
  <c r="P194" i="4"/>
  <c r="P209" i="4"/>
  <c r="P193" i="4"/>
  <c r="P177" i="4"/>
  <c r="P244" i="4"/>
  <c r="P243" i="4"/>
  <c r="P208" i="4"/>
  <c r="P192" i="4"/>
  <c r="P176" i="4"/>
  <c r="P251" i="4"/>
  <c r="P250" i="4"/>
  <c r="P249" i="4"/>
  <c r="P248" i="4"/>
  <c r="P247" i="4"/>
  <c r="P246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6" i="4"/>
  <c r="P225" i="4"/>
  <c r="P224" i="4"/>
  <c r="P223" i="4"/>
  <c r="P222" i="4"/>
  <c r="P221" i="4"/>
  <c r="P220" i="4"/>
  <c r="P204" i="4"/>
  <c r="P218" i="4"/>
  <c r="P202" i="4"/>
  <c r="P186" i="4"/>
  <c r="P170" i="4"/>
  <c r="P217" i="4"/>
  <c r="P216" i="4"/>
  <c r="P200" i="4"/>
  <c r="P189" i="4"/>
  <c r="P185" i="4"/>
  <c r="P164" i="4"/>
  <c r="P160" i="4"/>
  <c r="P144" i="4"/>
  <c r="P128" i="4"/>
  <c r="P213" i="4"/>
  <c r="P206" i="4"/>
  <c r="P190" i="4"/>
  <c r="P165" i="4"/>
  <c r="P159" i="4"/>
  <c r="P143" i="4"/>
  <c r="P127" i="4"/>
  <c r="P111" i="4"/>
  <c r="P95" i="4"/>
  <c r="P79" i="4"/>
  <c r="P203" i="4"/>
  <c r="P197" i="4"/>
  <c r="P181" i="4"/>
  <c r="P167" i="4"/>
  <c r="P166" i="4"/>
  <c r="P158" i="4"/>
  <c r="P142" i="4"/>
  <c r="P126" i="4"/>
  <c r="P168" i="4"/>
  <c r="P157" i="4"/>
  <c r="P141" i="4"/>
  <c r="P125" i="4"/>
  <c r="P109" i="4"/>
  <c r="P93" i="4"/>
  <c r="P77" i="4"/>
  <c r="P57" i="4"/>
  <c r="P41" i="4"/>
  <c r="P191" i="4"/>
  <c r="P156" i="4"/>
  <c r="P140" i="4"/>
  <c r="P124" i="4"/>
  <c r="P108" i="4"/>
  <c r="P92" i="4"/>
  <c r="P76" i="4"/>
  <c r="P58" i="4"/>
  <c r="P207" i="4"/>
  <c r="P169" i="4"/>
  <c r="P155" i="4"/>
  <c r="P139" i="4"/>
  <c r="P123" i="4"/>
  <c r="P107" i="4"/>
  <c r="P91" i="4"/>
  <c r="P75" i="4"/>
  <c r="P59" i="4"/>
  <c r="P43" i="4"/>
  <c r="P227" i="4"/>
  <c r="P201" i="4"/>
  <c r="P198" i="4"/>
  <c r="P182" i="4"/>
  <c r="P154" i="4"/>
  <c r="P138" i="4"/>
  <c r="P122" i="4"/>
  <c r="P106" i="4"/>
  <c r="P90" i="4"/>
  <c r="P74" i="4"/>
  <c r="P60" i="4"/>
  <c r="P44" i="4"/>
  <c r="P28" i="4"/>
  <c r="P152" i="4"/>
  <c r="P136" i="4"/>
  <c r="P120" i="4"/>
  <c r="P104" i="4"/>
  <c r="P88" i="4"/>
  <c r="P72" i="4"/>
  <c r="P62" i="4"/>
  <c r="P187" i="4"/>
  <c r="P183" i="4"/>
  <c r="P151" i="4"/>
  <c r="P135" i="4"/>
  <c r="P119" i="4"/>
  <c r="P103" i="4"/>
  <c r="P87" i="4"/>
  <c r="P219" i="4"/>
  <c r="P171" i="4"/>
  <c r="P150" i="4"/>
  <c r="P134" i="4"/>
  <c r="P118" i="4"/>
  <c r="P102" i="4"/>
  <c r="P86" i="4"/>
  <c r="P70" i="4"/>
  <c r="P64" i="4"/>
  <c r="P48" i="4"/>
  <c r="P212" i="4"/>
  <c r="P199" i="4"/>
  <c r="P149" i="4"/>
  <c r="P133" i="4"/>
  <c r="P117" i="4"/>
  <c r="P101" i="4"/>
  <c r="P85" i="4"/>
  <c r="P69" i="4"/>
  <c r="P184" i="4"/>
  <c r="P172" i="4"/>
  <c r="P148" i="4"/>
  <c r="P132" i="4"/>
  <c r="P116" i="4"/>
  <c r="P100" i="4"/>
  <c r="P84" i="4"/>
  <c r="P68" i="4"/>
  <c r="P66" i="4"/>
  <c r="P50" i="4"/>
  <c r="P228" i="4"/>
  <c r="P215" i="4"/>
  <c r="P188" i="4"/>
  <c r="P174" i="4"/>
  <c r="P173" i="4"/>
  <c r="P147" i="4"/>
  <c r="P131" i="4"/>
  <c r="P115" i="4"/>
  <c r="P99" i="4"/>
  <c r="P83" i="4"/>
  <c r="P67" i="4"/>
  <c r="P51" i="4"/>
  <c r="P35" i="4"/>
  <c r="P205" i="4"/>
  <c r="P196" i="4"/>
  <c r="P180" i="4"/>
  <c r="P175" i="4"/>
  <c r="P146" i="4"/>
  <c r="P130" i="4"/>
  <c r="P114" i="4"/>
  <c r="P98" i="4"/>
  <c r="P82" i="4"/>
  <c r="Q8" i="4"/>
  <c r="R9" i="4"/>
  <c r="E12" i="4"/>
  <c r="G14" i="4"/>
  <c r="H15" i="4"/>
  <c r="K18" i="4"/>
  <c r="L19" i="4"/>
  <c r="N21" i="4"/>
  <c r="P23" i="4"/>
  <c r="Q24" i="4"/>
  <c r="R25" i="4"/>
  <c r="E28" i="4"/>
  <c r="H29" i="4"/>
  <c r="L30" i="4"/>
  <c r="O31" i="4"/>
  <c r="Q32" i="4"/>
  <c r="E34" i="4"/>
  <c r="I35" i="4"/>
  <c r="L36" i="4"/>
  <c r="Q37" i="4"/>
  <c r="I39" i="4"/>
  <c r="R40" i="4"/>
  <c r="K42" i="4"/>
  <c r="E44" i="4"/>
  <c r="K45" i="4"/>
  <c r="J48" i="4"/>
  <c r="J50" i="4"/>
  <c r="E52" i="4"/>
  <c r="Q53" i="4"/>
  <c r="Q55" i="4"/>
  <c r="E58" i="4"/>
  <c r="M60" i="4"/>
  <c r="O62" i="4"/>
  <c r="Q64" i="4"/>
  <c r="K67" i="4"/>
  <c r="K69" i="4"/>
  <c r="R71" i="4"/>
  <c r="E76" i="4"/>
  <c r="L85" i="4"/>
  <c r="P96" i="4"/>
  <c r="K101" i="4"/>
  <c r="G106" i="4"/>
  <c r="L109" i="4"/>
  <c r="I112" i="4"/>
  <c r="O114" i="4"/>
  <c r="K117" i="7"/>
  <c r="J117" i="7"/>
  <c r="D117" i="8" s="1"/>
  <c r="H120" i="4"/>
  <c r="N123" i="4"/>
  <c r="R127" i="4"/>
  <c r="G138" i="4"/>
  <c r="L149" i="4"/>
  <c r="H153" i="4"/>
  <c r="H176" i="4"/>
  <c r="Q244" i="4"/>
  <c r="Q228" i="4"/>
  <c r="Q210" i="4"/>
  <c r="Q194" i="4"/>
  <c r="Q178" i="4"/>
  <c r="Q209" i="4"/>
  <c r="Q193" i="4"/>
  <c r="Q243" i="4"/>
  <c r="Q208" i="4"/>
  <c r="Q192" i="4"/>
  <c r="Q176" i="4"/>
  <c r="Q251" i="4"/>
  <c r="Q250" i="4"/>
  <c r="Q249" i="4"/>
  <c r="Q248" i="4"/>
  <c r="Q247" i="4"/>
  <c r="Q246" i="4"/>
  <c r="Q245" i="4"/>
  <c r="Q242" i="4"/>
  <c r="Q227" i="4"/>
  <c r="Q207" i="4"/>
  <c r="Q191" i="4"/>
  <c r="Q175" i="4"/>
  <c r="Q241" i="4"/>
  <c r="Q240" i="4"/>
  <c r="Q239" i="4"/>
  <c r="Q238" i="4"/>
  <c r="Q237" i="4"/>
  <c r="Q236" i="4"/>
  <c r="Q225" i="4"/>
  <c r="Q224" i="4"/>
  <c r="Q223" i="4"/>
  <c r="Q222" i="4"/>
  <c r="Q221" i="4"/>
  <c r="Q220" i="4"/>
  <c r="Q219" i="4"/>
  <c r="Q203" i="4"/>
  <c r="Q217" i="4"/>
  <c r="Q201" i="4"/>
  <c r="Q185" i="4"/>
  <c r="Q169" i="4"/>
  <c r="Q216" i="4"/>
  <c r="Q215" i="4"/>
  <c r="Q199" i="4"/>
  <c r="Q233" i="4"/>
  <c r="Q213" i="4"/>
  <c r="Q206" i="4"/>
  <c r="Q200" i="4"/>
  <c r="Q190" i="4"/>
  <c r="Q165" i="4"/>
  <c r="Q159" i="4"/>
  <c r="Q143" i="4"/>
  <c r="Q127" i="4"/>
  <c r="Q197" i="4"/>
  <c r="Q181" i="4"/>
  <c r="Q167" i="4"/>
  <c r="Q166" i="4"/>
  <c r="Q158" i="4"/>
  <c r="Q142" i="4"/>
  <c r="Q126" i="4"/>
  <c r="Q110" i="4"/>
  <c r="Q94" i="4"/>
  <c r="Q78" i="4"/>
  <c r="Q231" i="4"/>
  <c r="Q218" i="4"/>
  <c r="Q211" i="4"/>
  <c r="Q168" i="4"/>
  <c r="Q157" i="4"/>
  <c r="Q141" i="4"/>
  <c r="Q125" i="4"/>
  <c r="Q177" i="4"/>
  <c r="Q156" i="4"/>
  <c r="Q140" i="4"/>
  <c r="Q124" i="4"/>
  <c r="Q108" i="4"/>
  <c r="Q92" i="4"/>
  <c r="Q76" i="4"/>
  <c r="Q58" i="4"/>
  <c r="Q42" i="4"/>
  <c r="Q229" i="4"/>
  <c r="Q186" i="4"/>
  <c r="Q155" i="4"/>
  <c r="Q139" i="4"/>
  <c r="Q123" i="4"/>
  <c r="Q107" i="4"/>
  <c r="Q91" i="4"/>
  <c r="Q75" i="4"/>
  <c r="Q59" i="4"/>
  <c r="Q198" i="4"/>
  <c r="Q182" i="4"/>
  <c r="Q154" i="4"/>
  <c r="Q138" i="4"/>
  <c r="Q122" i="4"/>
  <c r="Q106" i="4"/>
  <c r="Q90" i="4"/>
  <c r="Q74" i="4"/>
  <c r="Q60" i="4"/>
  <c r="Q44" i="4"/>
  <c r="Q214" i="4"/>
  <c r="Q153" i="4"/>
  <c r="Q137" i="4"/>
  <c r="Q121" i="4"/>
  <c r="Q105" i="4"/>
  <c r="Q89" i="4"/>
  <c r="Q73" i="4"/>
  <c r="Q61" i="4"/>
  <c r="Q45" i="4"/>
  <c r="Q29" i="4"/>
  <c r="Q234" i="4"/>
  <c r="Q204" i="4"/>
  <c r="Q195" i="4"/>
  <c r="Q187" i="4"/>
  <c r="Q183" i="4"/>
  <c r="Q151" i="4"/>
  <c r="Q135" i="4"/>
  <c r="Q119" i="4"/>
  <c r="Q103" i="4"/>
  <c r="Q87" i="4"/>
  <c r="Q71" i="4"/>
  <c r="Q63" i="4"/>
  <c r="Q232" i="4"/>
  <c r="Q171" i="4"/>
  <c r="Q150" i="4"/>
  <c r="Q134" i="4"/>
  <c r="Q118" i="4"/>
  <c r="Q102" i="4"/>
  <c r="Q86" i="4"/>
  <c r="Q212" i="4"/>
  <c r="Q179" i="4"/>
  <c r="Q149" i="4"/>
  <c r="Q133" i="4"/>
  <c r="Q117" i="4"/>
  <c r="Q101" i="4"/>
  <c r="Q85" i="4"/>
  <c r="Q69" i="4"/>
  <c r="Q65" i="4"/>
  <c r="Q49" i="4"/>
  <c r="Q230" i="4"/>
  <c r="Q202" i="4"/>
  <c r="Q184" i="4"/>
  <c r="Q172" i="4"/>
  <c r="Q148" i="4"/>
  <c r="Q132" i="4"/>
  <c r="Q116" i="4"/>
  <c r="Q100" i="4"/>
  <c r="Q84" i="4"/>
  <c r="Q68" i="4"/>
  <c r="Q66" i="4"/>
  <c r="Q188" i="4"/>
  <c r="Q174" i="4"/>
  <c r="Q173" i="4"/>
  <c r="Q147" i="4"/>
  <c r="Q131" i="4"/>
  <c r="Q115" i="4"/>
  <c r="Q99" i="4"/>
  <c r="Q83" i="4"/>
  <c r="Q67" i="4"/>
  <c r="Q51" i="4"/>
  <c r="Q205" i="4"/>
  <c r="Q196" i="4"/>
  <c r="Q180" i="4"/>
  <c r="Q146" i="4"/>
  <c r="Q130" i="4"/>
  <c r="Q114" i="4"/>
  <c r="Q98" i="4"/>
  <c r="Q82" i="4"/>
  <c r="Q52" i="4"/>
  <c r="Q36" i="4"/>
  <c r="Q235" i="4"/>
  <c r="Q163" i="4"/>
  <c r="Q162" i="4"/>
  <c r="Q161" i="4"/>
  <c r="Q145" i="4"/>
  <c r="Q129" i="4"/>
  <c r="Q113" i="4"/>
  <c r="Q97" i="4"/>
  <c r="Q81" i="4"/>
  <c r="R8" i="4"/>
  <c r="E11" i="4"/>
  <c r="H14" i="4"/>
  <c r="K17" i="4"/>
  <c r="L18" i="4"/>
  <c r="N20" i="4"/>
  <c r="P22" i="4"/>
  <c r="Q23" i="4"/>
  <c r="R24" i="4"/>
  <c r="E27" i="4"/>
  <c r="I29" i="4"/>
  <c r="M30" i="4"/>
  <c r="P31" i="4"/>
  <c r="R32" i="4"/>
  <c r="G34" i="4"/>
  <c r="J35" i="4"/>
  <c r="M36" i="4"/>
  <c r="J39" i="4"/>
  <c r="L42" i="4"/>
  <c r="L45" i="4"/>
  <c r="E47" i="4"/>
  <c r="K48" i="4"/>
  <c r="K50" i="4"/>
  <c r="I58" i="4"/>
  <c r="O60" i="4"/>
  <c r="Q62" i="4"/>
  <c r="L67" i="4"/>
  <c r="L69" i="4"/>
  <c r="K76" i="4"/>
  <c r="J79" i="7"/>
  <c r="D79" i="8" s="1"/>
  <c r="K79" i="7"/>
  <c r="H88" i="4"/>
  <c r="Q96" i="4"/>
  <c r="L101" i="4"/>
  <c r="O106" i="4"/>
  <c r="Q109" i="4"/>
  <c r="N112" i="4"/>
  <c r="K117" i="4"/>
  <c r="I120" i="4"/>
  <c r="J135" i="4"/>
  <c r="O138" i="4"/>
  <c r="K142" i="4"/>
  <c r="P153" i="4"/>
  <c r="E173" i="4"/>
  <c r="L193" i="4"/>
  <c r="K202" i="4"/>
  <c r="R243" i="4"/>
  <c r="R227" i="4"/>
  <c r="R209" i="4"/>
  <c r="R193" i="4"/>
  <c r="R177" i="4"/>
  <c r="R208" i="4"/>
  <c r="R192" i="4"/>
  <c r="R251" i="4"/>
  <c r="R250" i="4"/>
  <c r="R249" i="4"/>
  <c r="R248" i="4"/>
  <c r="R247" i="4"/>
  <c r="R246" i="4"/>
  <c r="R245" i="4"/>
  <c r="R244" i="4"/>
  <c r="R242" i="4"/>
  <c r="R207" i="4"/>
  <c r="R191" i="4"/>
  <c r="R175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6" i="4"/>
  <c r="R206" i="4"/>
  <c r="R190" i="4"/>
  <c r="R174" i="4"/>
  <c r="R220" i="4"/>
  <c r="R219" i="4"/>
  <c r="R218" i="4"/>
  <c r="R202" i="4"/>
  <c r="R216" i="4"/>
  <c r="R200" i="4"/>
  <c r="R184" i="4"/>
  <c r="R168" i="4"/>
  <c r="R215" i="4"/>
  <c r="R214" i="4"/>
  <c r="R198" i="4"/>
  <c r="R224" i="4"/>
  <c r="R197" i="4"/>
  <c r="R181" i="4"/>
  <c r="R176" i="4"/>
  <c r="R167" i="4"/>
  <c r="R166" i="4"/>
  <c r="R158" i="4"/>
  <c r="R142" i="4"/>
  <c r="R126" i="4"/>
  <c r="R211" i="4"/>
  <c r="R203" i="4"/>
  <c r="R157" i="4"/>
  <c r="R141" i="4"/>
  <c r="R125" i="4"/>
  <c r="R109" i="4"/>
  <c r="R93" i="4"/>
  <c r="R77" i="4"/>
  <c r="R222" i="4"/>
  <c r="R194" i="4"/>
  <c r="R156" i="4"/>
  <c r="R140" i="4"/>
  <c r="R124" i="4"/>
  <c r="R186" i="4"/>
  <c r="R155" i="4"/>
  <c r="R139" i="4"/>
  <c r="R123" i="4"/>
  <c r="R107" i="4"/>
  <c r="R91" i="4"/>
  <c r="R75" i="4"/>
  <c r="R59" i="4"/>
  <c r="R43" i="4"/>
  <c r="R182" i="4"/>
  <c r="R169" i="4"/>
  <c r="R154" i="4"/>
  <c r="R138" i="4"/>
  <c r="R122" i="4"/>
  <c r="R106" i="4"/>
  <c r="R90" i="4"/>
  <c r="R74" i="4"/>
  <c r="R60" i="4"/>
  <c r="R201" i="4"/>
  <c r="R153" i="4"/>
  <c r="R137" i="4"/>
  <c r="R121" i="4"/>
  <c r="R105" i="4"/>
  <c r="R89" i="4"/>
  <c r="R73" i="4"/>
  <c r="R61" i="4"/>
  <c r="R45" i="4"/>
  <c r="R178" i="4"/>
  <c r="R170" i="4"/>
  <c r="R152" i="4"/>
  <c r="R136" i="4"/>
  <c r="R120" i="4"/>
  <c r="R104" i="4"/>
  <c r="R88" i="4"/>
  <c r="R72" i="4"/>
  <c r="R62" i="4"/>
  <c r="R46" i="4"/>
  <c r="R30" i="4"/>
  <c r="R225" i="4"/>
  <c r="R171" i="4"/>
  <c r="R150" i="4"/>
  <c r="R134" i="4"/>
  <c r="R118" i="4"/>
  <c r="R102" i="4"/>
  <c r="R86" i="4"/>
  <c r="R70" i="4"/>
  <c r="R64" i="4"/>
  <c r="R223" i="4"/>
  <c r="R212" i="4"/>
  <c r="R210" i="4"/>
  <c r="R179" i="4"/>
  <c r="R149" i="4"/>
  <c r="R133" i="4"/>
  <c r="R117" i="4"/>
  <c r="R101" i="4"/>
  <c r="R85" i="4"/>
  <c r="R199" i="4"/>
  <c r="R172" i="4"/>
  <c r="R148" i="4"/>
  <c r="R132" i="4"/>
  <c r="R116" i="4"/>
  <c r="R100" i="4"/>
  <c r="R84" i="4"/>
  <c r="R68" i="4"/>
  <c r="R66" i="4"/>
  <c r="R50" i="4"/>
  <c r="R221" i="4"/>
  <c r="R217" i="4"/>
  <c r="R188" i="4"/>
  <c r="R173" i="4"/>
  <c r="R147" i="4"/>
  <c r="R131" i="4"/>
  <c r="R115" i="4"/>
  <c r="R99" i="4"/>
  <c r="R83" i="4"/>
  <c r="R67" i="4"/>
  <c r="R205" i="4"/>
  <c r="R196" i="4"/>
  <c r="R180" i="4"/>
  <c r="R146" i="4"/>
  <c r="R130" i="4"/>
  <c r="R114" i="4"/>
  <c r="R98" i="4"/>
  <c r="R82" i="4"/>
  <c r="R52" i="4"/>
  <c r="R163" i="4"/>
  <c r="R162" i="4"/>
  <c r="R161" i="4"/>
  <c r="R145" i="4"/>
  <c r="R129" i="4"/>
  <c r="R113" i="4"/>
  <c r="R97" i="4"/>
  <c r="R81" i="4"/>
  <c r="R53" i="4"/>
  <c r="R37" i="4"/>
  <c r="R189" i="4"/>
  <c r="R164" i="4"/>
  <c r="R160" i="4"/>
  <c r="R144" i="4"/>
  <c r="R128" i="4"/>
  <c r="R112" i="4"/>
  <c r="R96" i="4"/>
  <c r="R80" i="4"/>
  <c r="E10" i="4"/>
  <c r="H13" i="4"/>
  <c r="K16" i="4"/>
  <c r="L17" i="4"/>
  <c r="N19" i="4"/>
  <c r="P21" i="4"/>
  <c r="Q22" i="4"/>
  <c r="R23" i="4"/>
  <c r="E26" i="4"/>
  <c r="G28" i="4"/>
  <c r="K29" i="4"/>
  <c r="N30" i="4"/>
  <c r="Q31" i="4"/>
  <c r="H34" i="4"/>
  <c r="K35" i="4"/>
  <c r="N36" i="4"/>
  <c r="E38" i="4"/>
  <c r="M39" i="4"/>
  <c r="E41" i="4"/>
  <c r="M42" i="4"/>
  <c r="G44" i="4"/>
  <c r="N45" i="4"/>
  <c r="G47" i="4"/>
  <c r="L48" i="4"/>
  <c r="L50" i="4"/>
  <c r="G52" i="4"/>
  <c r="E54" i="4"/>
  <c r="K58" i="4"/>
  <c r="I65" i="4"/>
  <c r="M67" i="4"/>
  <c r="R69" i="4"/>
  <c r="M76" i="4"/>
  <c r="H79" i="4"/>
  <c r="K83" i="4"/>
  <c r="J86" i="7"/>
  <c r="D86" i="8" s="1"/>
  <c r="K86" i="7"/>
  <c r="I88" i="4"/>
  <c r="E91" i="4"/>
  <c r="K94" i="4"/>
  <c r="H104" i="4"/>
  <c r="P112" i="4"/>
  <c r="L117" i="4"/>
  <c r="Q120" i="4"/>
  <c r="R135" i="4"/>
  <c r="G146" i="4"/>
  <c r="N173" i="4"/>
  <c r="K177" i="7"/>
  <c r="J177" i="7"/>
  <c r="D177" i="8" s="1"/>
  <c r="E185" i="4"/>
  <c r="H189" i="4"/>
  <c r="O198" i="4"/>
  <c r="L207" i="4"/>
  <c r="K217" i="4"/>
  <c r="G40" i="5"/>
  <c r="H46" i="5"/>
  <c r="I160" i="5"/>
  <c r="I173" i="5"/>
  <c r="G24" i="5"/>
  <c r="I120" i="5"/>
  <c r="I136" i="5"/>
  <c r="H199" i="5"/>
  <c r="K80" i="7"/>
  <c r="J80" i="7"/>
  <c r="D80" i="8" s="1"/>
  <c r="H13" i="5"/>
  <c r="I24" i="5"/>
  <c r="G35" i="5"/>
  <c r="H41" i="5"/>
  <c r="I47" i="5"/>
  <c r="H96" i="5"/>
  <c r="H115" i="5"/>
  <c r="I35" i="5"/>
  <c r="H89" i="5"/>
  <c r="I126" i="5"/>
  <c r="H29" i="5"/>
  <c r="I143" i="5"/>
  <c r="I168" i="5"/>
  <c r="I181" i="5"/>
  <c r="I132" i="5"/>
  <c r="K173" i="7"/>
  <c r="J173" i="7"/>
  <c r="D173" i="8" s="1"/>
  <c r="I8" i="5"/>
  <c r="G62" i="5"/>
  <c r="G150" i="5"/>
  <c r="H30" i="5"/>
  <c r="H72" i="5"/>
  <c r="G101" i="5"/>
  <c r="I122" i="5"/>
  <c r="G195" i="5"/>
  <c r="I101" i="5"/>
  <c r="I157" i="5"/>
  <c r="I176" i="5"/>
  <c r="I189" i="5"/>
  <c r="J71" i="7"/>
  <c r="D71" i="8" s="1"/>
  <c r="K71" i="7"/>
  <c r="G105" i="5"/>
  <c r="I128" i="5"/>
  <c r="I145" i="5"/>
  <c r="K72" i="7"/>
  <c r="J72" i="7"/>
  <c r="D72" i="8" s="1"/>
  <c r="K88" i="7"/>
  <c r="J88" i="7"/>
  <c r="D88" i="8" s="1"/>
  <c r="G238" i="5"/>
  <c r="G222" i="5"/>
  <c r="G236" i="5"/>
  <c r="G220" i="5"/>
  <c r="G204" i="5"/>
  <c r="G251" i="5"/>
  <c r="G235" i="5"/>
  <c r="G250" i="5"/>
  <c r="G234" i="5"/>
  <c r="G218" i="5"/>
  <c r="G202" i="5"/>
  <c r="G249" i="5"/>
  <c r="G233" i="5"/>
  <c r="G247" i="5"/>
  <c r="G231" i="5"/>
  <c r="G215" i="5"/>
  <c r="G245" i="5"/>
  <c r="G229" i="5"/>
  <c r="G213" i="5"/>
  <c r="G197" i="5"/>
  <c r="G241" i="5"/>
  <c r="G225" i="5"/>
  <c r="G240" i="5"/>
  <c r="G224" i="5"/>
  <c r="G230" i="5"/>
  <c r="G209" i="5"/>
  <c r="G201" i="5"/>
  <c r="G232" i="5"/>
  <c r="G243" i="5"/>
  <c r="G228" i="5"/>
  <c r="G221" i="5"/>
  <c r="G210" i="5"/>
  <c r="G61" i="5"/>
  <c r="G53" i="5"/>
  <c r="G45" i="5"/>
  <c r="G37" i="5"/>
  <c r="G29" i="5"/>
  <c r="G21" i="5"/>
  <c r="G13" i="5"/>
  <c r="G219" i="5"/>
  <c r="G239" i="5"/>
  <c r="G226" i="5"/>
  <c r="G211" i="5"/>
  <c r="G203" i="5"/>
  <c r="G63" i="5"/>
  <c r="G216" i="5"/>
  <c r="G212" i="5"/>
  <c r="G237" i="5"/>
  <c r="G246" i="5"/>
  <c r="G244" i="5"/>
  <c r="G205" i="5"/>
  <c r="G217" i="5"/>
  <c r="G206" i="5"/>
  <c r="G199" i="5"/>
  <c r="G194" i="5"/>
  <c r="G200" i="5"/>
  <c r="G198" i="5"/>
  <c r="G138" i="5"/>
  <c r="G136" i="5"/>
  <c r="G134" i="5"/>
  <c r="G132" i="5"/>
  <c r="G130" i="5"/>
  <c r="G128" i="5"/>
  <c r="G126" i="5"/>
  <c r="G124" i="5"/>
  <c r="G122" i="5"/>
  <c r="G120" i="5"/>
  <c r="G106" i="5"/>
  <c r="G58" i="5"/>
  <c r="G47" i="5"/>
  <c r="G19" i="5"/>
  <c r="G8" i="5"/>
  <c r="G186" i="5"/>
  <c r="G178" i="5"/>
  <c r="G170" i="5"/>
  <c r="G162" i="5"/>
  <c r="G154" i="5"/>
  <c r="G147" i="5"/>
  <c r="G118" i="5"/>
  <c r="G113" i="5"/>
  <c r="G110" i="5"/>
  <c r="G102" i="5"/>
  <c r="G90" i="5"/>
  <c r="G82" i="5"/>
  <c r="G74" i="5"/>
  <c r="G36" i="5"/>
  <c r="G25" i="5"/>
  <c r="G14" i="5"/>
  <c r="G140" i="5"/>
  <c r="G97" i="5"/>
  <c r="G42" i="5"/>
  <c r="G31" i="5"/>
  <c r="G183" i="5"/>
  <c r="G175" i="5"/>
  <c r="G167" i="5"/>
  <c r="G159" i="5"/>
  <c r="G149" i="5"/>
  <c r="G116" i="5"/>
  <c r="G91" i="5"/>
  <c r="G83" i="5"/>
  <c r="G75" i="5"/>
  <c r="G67" i="5"/>
  <c r="G59" i="5"/>
  <c r="G48" i="5"/>
  <c r="G20" i="5"/>
  <c r="G9" i="5"/>
  <c r="G191" i="5"/>
  <c r="G142" i="5"/>
  <c r="G107" i="5"/>
  <c r="G103" i="5"/>
  <c r="G54" i="5"/>
  <c r="G26" i="5"/>
  <c r="G15" i="5"/>
  <c r="G248" i="5"/>
  <c r="G208" i="5"/>
  <c r="G188" i="5"/>
  <c r="G180" i="5"/>
  <c r="G172" i="5"/>
  <c r="G164" i="5"/>
  <c r="G156" i="5"/>
  <c r="G151" i="5"/>
  <c r="G98" i="5"/>
  <c r="G92" i="5"/>
  <c r="G84" i="5"/>
  <c r="G76" i="5"/>
  <c r="G68" i="5"/>
  <c r="G64" i="5"/>
  <c r="G43" i="5"/>
  <c r="G32" i="5"/>
  <c r="G144" i="5"/>
  <c r="G111" i="5"/>
  <c r="G60" i="5"/>
  <c r="G49" i="5"/>
  <c r="G38" i="5"/>
  <c r="G10" i="5"/>
  <c r="G242" i="5"/>
  <c r="G185" i="5"/>
  <c r="G177" i="5"/>
  <c r="G169" i="5"/>
  <c r="G161" i="5"/>
  <c r="G153" i="5"/>
  <c r="G114" i="5"/>
  <c r="G93" i="5"/>
  <c r="G85" i="5"/>
  <c r="G77" i="5"/>
  <c r="G69" i="5"/>
  <c r="G55" i="5"/>
  <c r="G27" i="5"/>
  <c r="G16" i="5"/>
  <c r="G227" i="5"/>
  <c r="G223" i="5"/>
  <c r="G196" i="5"/>
  <c r="G146" i="5"/>
  <c r="G137" i="5"/>
  <c r="G135" i="5"/>
  <c r="G133" i="5"/>
  <c r="G131" i="5"/>
  <c r="G129" i="5"/>
  <c r="G127" i="5"/>
  <c r="G125" i="5"/>
  <c r="G123" i="5"/>
  <c r="G121" i="5"/>
  <c r="G119" i="5"/>
  <c r="G108" i="5"/>
  <c r="G104" i="5"/>
  <c r="G99" i="5"/>
  <c r="G44" i="5"/>
  <c r="G33" i="5"/>
  <c r="G22" i="5"/>
  <c r="G190" i="5"/>
  <c r="G182" i="5"/>
  <c r="G174" i="5"/>
  <c r="G166" i="5"/>
  <c r="G158" i="5"/>
  <c r="G139" i="5"/>
  <c r="G94" i="5"/>
  <c r="G86" i="5"/>
  <c r="G78" i="5"/>
  <c r="G70" i="5"/>
  <c r="G50" i="5"/>
  <c r="G39" i="5"/>
  <c r="G11" i="5"/>
  <c r="G207" i="5"/>
  <c r="G193" i="5"/>
  <c r="G148" i="5"/>
  <c r="G117" i="5"/>
  <c r="G65" i="5"/>
  <c r="G56" i="5"/>
  <c r="G28" i="5"/>
  <c r="G17" i="5"/>
  <c r="G214" i="5"/>
  <c r="G187" i="5"/>
  <c r="G179" i="5"/>
  <c r="G171" i="5"/>
  <c r="G163" i="5"/>
  <c r="G155" i="5"/>
  <c r="G141" i="5"/>
  <c r="G112" i="5"/>
  <c r="G100" i="5"/>
  <c r="G87" i="5"/>
  <c r="G79" i="5"/>
  <c r="G71" i="5"/>
  <c r="G34" i="5"/>
  <c r="G23" i="5"/>
  <c r="G184" i="5"/>
  <c r="G176" i="5"/>
  <c r="G168" i="5"/>
  <c r="G160" i="5"/>
  <c r="G143" i="5"/>
  <c r="G115" i="5"/>
  <c r="G88" i="5"/>
  <c r="G80" i="5"/>
  <c r="G72" i="5"/>
  <c r="G57" i="5"/>
  <c r="G46" i="5"/>
  <c r="G18" i="5"/>
  <c r="G192" i="5"/>
  <c r="G189" i="5"/>
  <c r="G181" i="5"/>
  <c r="G173" i="5"/>
  <c r="G165" i="5"/>
  <c r="G157" i="5"/>
  <c r="G145" i="5"/>
  <c r="G96" i="5"/>
  <c r="G89" i="5"/>
  <c r="G81" i="5"/>
  <c r="G73" i="5"/>
  <c r="G52" i="5"/>
  <c r="G41" i="5"/>
  <c r="G30" i="5"/>
  <c r="H237" i="5"/>
  <c r="H221" i="5"/>
  <c r="H251" i="5"/>
  <c r="H235" i="5"/>
  <c r="H219" i="5"/>
  <c r="H203" i="5"/>
  <c r="H250" i="5"/>
  <c r="H234" i="5"/>
  <c r="H249" i="5"/>
  <c r="H233" i="5"/>
  <c r="H217" i="5"/>
  <c r="H201" i="5"/>
  <c r="H248" i="5"/>
  <c r="H232" i="5"/>
  <c r="H246" i="5"/>
  <c r="H230" i="5"/>
  <c r="H214" i="5"/>
  <c r="H244" i="5"/>
  <c r="H228" i="5"/>
  <c r="H212" i="5"/>
  <c r="H240" i="5"/>
  <c r="H224" i="5"/>
  <c r="H239" i="5"/>
  <c r="H223" i="5"/>
  <c r="H245" i="5"/>
  <c r="H236" i="5"/>
  <c r="H243" i="5"/>
  <c r="H210" i="5"/>
  <c r="H202" i="5"/>
  <c r="H247" i="5"/>
  <c r="H215" i="5"/>
  <c r="H241" i="5"/>
  <c r="H226" i="5"/>
  <c r="H211" i="5"/>
  <c r="H216" i="5"/>
  <c r="H204" i="5"/>
  <c r="H222" i="5"/>
  <c r="H231" i="5"/>
  <c r="H229" i="5"/>
  <c r="H205" i="5"/>
  <c r="H206" i="5"/>
  <c r="H242" i="5"/>
  <c r="H227" i="5"/>
  <c r="H220" i="5"/>
  <c r="H213" i="5"/>
  <c r="H198" i="5"/>
  <c r="H197" i="5"/>
  <c r="H196" i="5"/>
  <c r="H238" i="5"/>
  <c r="H208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209" i="5"/>
  <c r="H225" i="5"/>
  <c r="H118" i="5"/>
  <c r="H113" i="5"/>
  <c r="H110" i="5"/>
  <c r="H102" i="5"/>
  <c r="H90" i="5"/>
  <c r="H82" i="5"/>
  <c r="H74" i="5"/>
  <c r="H63" i="5"/>
  <c r="H36" i="5"/>
  <c r="H25" i="5"/>
  <c r="H14" i="5"/>
  <c r="H97" i="5"/>
  <c r="H53" i="5"/>
  <c r="H42" i="5"/>
  <c r="H31" i="5"/>
  <c r="H116" i="5"/>
  <c r="H91" i="5"/>
  <c r="H83" i="5"/>
  <c r="H75" i="5"/>
  <c r="H67" i="5"/>
  <c r="H59" i="5"/>
  <c r="H48" i="5"/>
  <c r="H20" i="5"/>
  <c r="H9" i="5"/>
  <c r="H194" i="5"/>
  <c r="H107" i="5"/>
  <c r="H103" i="5"/>
  <c r="H54" i="5"/>
  <c r="H37" i="5"/>
  <c r="H26" i="5"/>
  <c r="H15" i="5"/>
  <c r="H98" i="5"/>
  <c r="H92" i="5"/>
  <c r="H84" i="5"/>
  <c r="H76" i="5"/>
  <c r="H68" i="5"/>
  <c r="H64" i="5"/>
  <c r="H43" i="5"/>
  <c r="H32" i="5"/>
  <c r="H111" i="5"/>
  <c r="H60" i="5"/>
  <c r="H49" i="5"/>
  <c r="H38" i="5"/>
  <c r="H21" i="5"/>
  <c r="H10" i="5"/>
  <c r="H114" i="5"/>
  <c r="H93" i="5"/>
  <c r="H85" i="5"/>
  <c r="H77" i="5"/>
  <c r="H69" i="5"/>
  <c r="H55" i="5"/>
  <c r="H27" i="5"/>
  <c r="H16" i="5"/>
  <c r="H137" i="5"/>
  <c r="H135" i="5"/>
  <c r="H133" i="5"/>
  <c r="H131" i="5"/>
  <c r="H129" i="5"/>
  <c r="H127" i="5"/>
  <c r="H125" i="5"/>
  <c r="H123" i="5"/>
  <c r="H121" i="5"/>
  <c r="H119" i="5"/>
  <c r="H108" i="5"/>
  <c r="H104" i="5"/>
  <c r="H99" i="5"/>
  <c r="H44" i="5"/>
  <c r="H33" i="5"/>
  <c r="H22" i="5"/>
  <c r="H200" i="5"/>
  <c r="H94" i="5"/>
  <c r="H86" i="5"/>
  <c r="H78" i="5"/>
  <c r="H70" i="5"/>
  <c r="H61" i="5"/>
  <c r="H50" i="5"/>
  <c r="H39" i="5"/>
  <c r="H11" i="5"/>
  <c r="H207" i="5"/>
  <c r="H117" i="5"/>
  <c r="H65" i="5"/>
  <c r="H56" i="5"/>
  <c r="H28" i="5"/>
  <c r="H17" i="5"/>
  <c r="H218" i="5"/>
  <c r="H112" i="5"/>
  <c r="H100" i="5"/>
  <c r="H87" i="5"/>
  <c r="H79" i="5"/>
  <c r="H71" i="5"/>
  <c r="H45" i="5"/>
  <c r="H34" i="5"/>
  <c r="H23" i="5"/>
  <c r="H109" i="5"/>
  <c r="H105" i="5"/>
  <c r="H95" i="5"/>
  <c r="H62" i="5"/>
  <c r="H51" i="5"/>
  <c r="H40" i="5"/>
  <c r="H12" i="5"/>
  <c r="H195" i="5"/>
  <c r="H101" i="5"/>
  <c r="H66" i="5"/>
  <c r="H35" i="5"/>
  <c r="H24" i="5"/>
  <c r="H136" i="5"/>
  <c r="H134" i="5"/>
  <c r="H132" i="5"/>
  <c r="H130" i="5"/>
  <c r="H128" i="5"/>
  <c r="H126" i="5"/>
  <c r="H124" i="5"/>
  <c r="H122" i="5"/>
  <c r="H120" i="5"/>
  <c r="H106" i="5"/>
  <c r="H58" i="5"/>
  <c r="H47" i="5"/>
  <c r="H19" i="5"/>
  <c r="H8" i="5"/>
  <c r="H73" i="5"/>
  <c r="H80" i="5"/>
  <c r="G152" i="5"/>
  <c r="I236" i="5"/>
  <c r="I220" i="5"/>
  <c r="I250" i="5"/>
  <c r="I234" i="5"/>
  <c r="I218" i="5"/>
  <c r="I202" i="5"/>
  <c r="I249" i="5"/>
  <c r="I233" i="5"/>
  <c r="I248" i="5"/>
  <c r="I232" i="5"/>
  <c r="I216" i="5"/>
  <c r="I200" i="5"/>
  <c r="I247" i="5"/>
  <c r="I231" i="5"/>
  <c r="I245" i="5"/>
  <c r="I229" i="5"/>
  <c r="I243" i="5"/>
  <c r="I227" i="5"/>
  <c r="I211" i="5"/>
  <c r="I239" i="5"/>
  <c r="I223" i="5"/>
  <c r="I238" i="5"/>
  <c r="I222" i="5"/>
  <c r="I210" i="5"/>
  <c r="I228" i="5"/>
  <c r="I221" i="5"/>
  <c r="I215" i="5"/>
  <c r="I241" i="5"/>
  <c r="I226" i="5"/>
  <c r="I219" i="5"/>
  <c r="I62" i="5"/>
  <c r="I54" i="5"/>
  <c r="I46" i="5"/>
  <c r="I38" i="5"/>
  <c r="I30" i="5"/>
  <c r="I22" i="5"/>
  <c r="I14" i="5"/>
  <c r="I203" i="5"/>
  <c r="I224" i="5"/>
  <c r="I204" i="5"/>
  <c r="I251" i="5"/>
  <c r="I212" i="5"/>
  <c r="I64" i="5"/>
  <c r="I237" i="5"/>
  <c r="I205" i="5"/>
  <c r="I246" i="5"/>
  <c r="I244" i="5"/>
  <c r="I235" i="5"/>
  <c r="I206" i="5"/>
  <c r="I242" i="5"/>
  <c r="I217" i="5"/>
  <c r="I213" i="5"/>
  <c r="I198" i="5"/>
  <c r="I197" i="5"/>
  <c r="I196" i="5"/>
  <c r="I240" i="5"/>
  <c r="I207" i="5"/>
  <c r="I195" i="5"/>
  <c r="I214" i="5"/>
  <c r="I230" i="5"/>
  <c r="I201" i="5"/>
  <c r="I209" i="5"/>
  <c r="I186" i="5"/>
  <c r="I178" i="5"/>
  <c r="I170" i="5"/>
  <c r="I162" i="5"/>
  <c r="I154" i="5"/>
  <c r="I147" i="5"/>
  <c r="I97" i="5"/>
  <c r="I53" i="5"/>
  <c r="I42" i="5"/>
  <c r="I31" i="5"/>
  <c r="I140" i="5"/>
  <c r="I116" i="5"/>
  <c r="I91" i="5"/>
  <c r="I83" i="5"/>
  <c r="I75" i="5"/>
  <c r="I67" i="5"/>
  <c r="I59" i="5"/>
  <c r="I48" i="5"/>
  <c r="I20" i="5"/>
  <c r="I9" i="5"/>
  <c r="I194" i="5"/>
  <c r="I183" i="5"/>
  <c r="I175" i="5"/>
  <c r="I167" i="5"/>
  <c r="I159" i="5"/>
  <c r="I149" i="5"/>
  <c r="I107" i="5"/>
  <c r="I103" i="5"/>
  <c r="I37" i="5"/>
  <c r="I26" i="5"/>
  <c r="I15" i="5"/>
  <c r="I191" i="5"/>
  <c r="I142" i="5"/>
  <c r="I98" i="5"/>
  <c r="I92" i="5"/>
  <c r="I84" i="5"/>
  <c r="I76" i="5"/>
  <c r="I68" i="5"/>
  <c r="I43" i="5"/>
  <c r="I32" i="5"/>
  <c r="I208" i="5"/>
  <c r="I188" i="5"/>
  <c r="I180" i="5"/>
  <c r="I172" i="5"/>
  <c r="I164" i="5"/>
  <c r="I156" i="5"/>
  <c r="I151" i="5"/>
  <c r="I111" i="5"/>
  <c r="I60" i="5"/>
  <c r="I49" i="5"/>
  <c r="I21" i="5"/>
  <c r="I10" i="5"/>
  <c r="I144" i="5"/>
  <c r="I114" i="5"/>
  <c r="I93" i="5"/>
  <c r="I85" i="5"/>
  <c r="I77" i="5"/>
  <c r="I69" i="5"/>
  <c r="I55" i="5"/>
  <c r="I27" i="5"/>
  <c r="I16" i="5"/>
  <c r="I185" i="5"/>
  <c r="I177" i="5"/>
  <c r="I169" i="5"/>
  <c r="I161" i="5"/>
  <c r="I153" i="5"/>
  <c r="I137" i="5"/>
  <c r="I135" i="5"/>
  <c r="I133" i="5"/>
  <c r="I131" i="5"/>
  <c r="I129" i="5"/>
  <c r="I127" i="5"/>
  <c r="I125" i="5"/>
  <c r="I123" i="5"/>
  <c r="I121" i="5"/>
  <c r="I119" i="5"/>
  <c r="I108" i="5"/>
  <c r="I104" i="5"/>
  <c r="I99" i="5"/>
  <c r="I44" i="5"/>
  <c r="I33" i="5"/>
  <c r="I146" i="5"/>
  <c r="I94" i="5"/>
  <c r="I86" i="5"/>
  <c r="I78" i="5"/>
  <c r="I70" i="5"/>
  <c r="I61" i="5"/>
  <c r="I50" i="5"/>
  <c r="I39" i="5"/>
  <c r="I11" i="5"/>
  <c r="I190" i="5"/>
  <c r="I182" i="5"/>
  <c r="I174" i="5"/>
  <c r="I166" i="5"/>
  <c r="I158" i="5"/>
  <c r="I139" i="5"/>
  <c r="I117" i="5"/>
  <c r="I65" i="5"/>
  <c r="I56" i="5"/>
  <c r="I28" i="5"/>
  <c r="I17" i="5"/>
  <c r="I193" i="5"/>
  <c r="I148" i="5"/>
  <c r="I112" i="5"/>
  <c r="I100" i="5"/>
  <c r="I87" i="5"/>
  <c r="I79" i="5"/>
  <c r="I71" i="5"/>
  <c r="I45" i="5"/>
  <c r="I34" i="5"/>
  <c r="I23" i="5"/>
  <c r="I187" i="5"/>
  <c r="I179" i="5"/>
  <c r="I171" i="5"/>
  <c r="I163" i="5"/>
  <c r="I155" i="5"/>
  <c r="I141" i="5"/>
  <c r="I109" i="5"/>
  <c r="I105" i="5"/>
  <c r="I95" i="5"/>
  <c r="I51" i="5"/>
  <c r="I40" i="5"/>
  <c r="I12" i="5"/>
  <c r="I199" i="5"/>
  <c r="I150" i="5"/>
  <c r="I115" i="5"/>
  <c r="I88" i="5"/>
  <c r="I80" i="5"/>
  <c r="I72" i="5"/>
  <c r="I57" i="5"/>
  <c r="I29" i="5"/>
  <c r="I18" i="5"/>
  <c r="I152" i="5"/>
  <c r="I96" i="5"/>
  <c r="I89" i="5"/>
  <c r="I81" i="5"/>
  <c r="I73" i="5"/>
  <c r="I52" i="5"/>
  <c r="I41" i="5"/>
  <c r="I13" i="5"/>
  <c r="I225" i="5"/>
  <c r="I138" i="5"/>
  <c r="I118" i="5"/>
  <c r="I113" i="5"/>
  <c r="I110" i="5"/>
  <c r="I102" i="5"/>
  <c r="I90" i="5"/>
  <c r="I82" i="5"/>
  <c r="I74" i="5"/>
  <c r="I63" i="5"/>
  <c r="I36" i="5"/>
  <c r="I25" i="5"/>
  <c r="I58" i="5"/>
  <c r="I165" i="5"/>
  <c r="I184" i="5"/>
  <c r="I106" i="5"/>
  <c r="I124" i="5"/>
  <c r="K124" i="7"/>
  <c r="F239" i="5"/>
  <c r="F223" i="5"/>
  <c r="F207" i="5"/>
  <c r="F237" i="5"/>
  <c r="F221" i="5"/>
  <c r="F205" i="5"/>
  <c r="F236" i="5"/>
  <c r="F220" i="5"/>
  <c r="F251" i="5"/>
  <c r="F235" i="5"/>
  <c r="F219" i="5"/>
  <c r="F203" i="5"/>
  <c r="F250" i="5"/>
  <c r="F234" i="5"/>
  <c r="F218" i="5"/>
  <c r="F248" i="5"/>
  <c r="F232" i="5"/>
  <c r="F216" i="5"/>
  <c r="F246" i="5"/>
  <c r="F230" i="5"/>
  <c r="F214" i="5"/>
  <c r="F198" i="5"/>
  <c r="F242" i="5"/>
  <c r="F226" i="5"/>
  <c r="F241" i="5"/>
  <c r="F225" i="5"/>
  <c r="F200" i="5"/>
  <c r="F245" i="5"/>
  <c r="F209" i="5"/>
  <c r="F201" i="5"/>
  <c r="F202" i="5"/>
  <c r="F247" i="5"/>
  <c r="F243" i="5"/>
  <c r="F228" i="5"/>
  <c r="F215" i="5"/>
  <c r="F210" i="5"/>
  <c r="F249" i="5"/>
  <c r="F224" i="5"/>
  <c r="F211" i="5"/>
  <c r="F204" i="5"/>
  <c r="F222" i="5"/>
  <c r="F212" i="5"/>
  <c r="F233" i="5"/>
  <c r="F231" i="5"/>
  <c r="F229" i="5"/>
  <c r="F244" i="5"/>
  <c r="F195" i="5"/>
  <c r="F208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13" i="5"/>
  <c r="M15" i="5"/>
  <c r="Q22" i="5"/>
  <c r="F24" i="5"/>
  <c r="O27" i="5"/>
  <c r="J31" i="5"/>
  <c r="N32" i="5"/>
  <c r="Q33" i="5"/>
  <c r="F35" i="5"/>
  <c r="O38" i="5"/>
  <c r="R39" i="5"/>
  <c r="J42" i="5"/>
  <c r="M43" i="5"/>
  <c r="P44" i="5"/>
  <c r="E46" i="5"/>
  <c r="N49" i="5"/>
  <c r="R50" i="5"/>
  <c r="J53" i="5"/>
  <c r="M54" i="5"/>
  <c r="P55" i="5"/>
  <c r="E57" i="5"/>
  <c r="N60" i="5"/>
  <c r="R61" i="5"/>
  <c r="O64" i="5"/>
  <c r="F66" i="5"/>
  <c r="M68" i="5"/>
  <c r="P69" i="5"/>
  <c r="R70" i="5"/>
  <c r="M76" i="5"/>
  <c r="P77" i="5"/>
  <c r="R78" i="5"/>
  <c r="M84" i="5"/>
  <c r="P85" i="5"/>
  <c r="R86" i="5"/>
  <c r="M92" i="5"/>
  <c r="P93" i="5"/>
  <c r="J97" i="5"/>
  <c r="M98" i="5"/>
  <c r="R99" i="5"/>
  <c r="E101" i="5"/>
  <c r="L103" i="5"/>
  <c r="L107" i="5"/>
  <c r="Q111" i="5"/>
  <c r="P116" i="5"/>
  <c r="P140" i="5"/>
  <c r="J147" i="5"/>
  <c r="E152" i="5"/>
  <c r="J154" i="5"/>
  <c r="J162" i="5"/>
  <c r="J170" i="5"/>
  <c r="J178" i="5"/>
  <c r="J186" i="5"/>
  <c r="E195" i="5"/>
  <c r="L209" i="5"/>
  <c r="F213" i="5"/>
  <c r="N221" i="5"/>
  <c r="N230" i="5"/>
  <c r="F12" i="5"/>
  <c r="M20" i="5"/>
  <c r="P21" i="5"/>
  <c r="Q27" i="5"/>
  <c r="F29" i="5"/>
  <c r="J30" i="5"/>
  <c r="M31" i="5"/>
  <c r="P32" i="5"/>
  <c r="E34" i="5"/>
  <c r="N37" i="5"/>
  <c r="Q38" i="5"/>
  <c r="F40" i="5"/>
  <c r="O43" i="5"/>
  <c r="R44" i="5"/>
  <c r="J47" i="5"/>
  <c r="N48" i="5"/>
  <c r="Q49" i="5"/>
  <c r="F51" i="5"/>
  <c r="L53" i="5"/>
  <c r="O54" i="5"/>
  <c r="R55" i="5"/>
  <c r="J58" i="5"/>
  <c r="M59" i="5"/>
  <c r="P60" i="5"/>
  <c r="F62" i="5"/>
  <c r="L63" i="5"/>
  <c r="R64" i="5"/>
  <c r="M67" i="5"/>
  <c r="P68" i="5"/>
  <c r="R69" i="5"/>
  <c r="M75" i="5"/>
  <c r="P76" i="5"/>
  <c r="R77" i="5"/>
  <c r="M83" i="5"/>
  <c r="P84" i="5"/>
  <c r="R85" i="5"/>
  <c r="M91" i="5"/>
  <c r="P92" i="5"/>
  <c r="R93" i="5"/>
  <c r="E95" i="5"/>
  <c r="L97" i="5"/>
  <c r="Q98" i="5"/>
  <c r="P103" i="5"/>
  <c r="E105" i="5"/>
  <c r="J106" i="5"/>
  <c r="P107" i="5"/>
  <c r="E109" i="5"/>
  <c r="P118" i="5"/>
  <c r="J120" i="5"/>
  <c r="J122" i="5"/>
  <c r="J124" i="5"/>
  <c r="J126" i="5"/>
  <c r="J128" i="5"/>
  <c r="J130" i="5"/>
  <c r="J132" i="5"/>
  <c r="J134" i="5"/>
  <c r="J136" i="5"/>
  <c r="P138" i="5"/>
  <c r="J145" i="5"/>
  <c r="E150" i="5"/>
  <c r="J157" i="5"/>
  <c r="J165" i="5"/>
  <c r="J173" i="5"/>
  <c r="J181" i="5"/>
  <c r="J189" i="5"/>
  <c r="F199" i="5"/>
  <c r="L202" i="5"/>
  <c r="F206" i="5"/>
  <c r="F217" i="5"/>
  <c r="M236" i="5"/>
  <c r="F240" i="5"/>
  <c r="O245" i="5"/>
  <c r="O250" i="5"/>
  <c r="J251" i="5"/>
  <c r="J235" i="5"/>
  <c r="J219" i="5"/>
  <c r="J249" i="5"/>
  <c r="J233" i="5"/>
  <c r="J217" i="5"/>
  <c r="J201" i="5"/>
  <c r="J248" i="5"/>
  <c r="J232" i="5"/>
  <c r="J247" i="5"/>
  <c r="J231" i="5"/>
  <c r="J215" i="5"/>
  <c r="J199" i="5"/>
  <c r="J246" i="5"/>
  <c r="J230" i="5"/>
  <c r="J244" i="5"/>
  <c r="J228" i="5"/>
  <c r="J242" i="5"/>
  <c r="J226" i="5"/>
  <c r="J210" i="5"/>
  <c r="J238" i="5"/>
  <c r="J222" i="5"/>
  <c r="J237" i="5"/>
  <c r="J221" i="5"/>
  <c r="J243" i="5"/>
  <c r="J234" i="5"/>
  <c r="J202" i="5"/>
  <c r="J241" i="5"/>
  <c r="J211" i="5"/>
  <c r="J203" i="5"/>
  <c r="J239" i="5"/>
  <c r="J224" i="5"/>
  <c r="J204" i="5"/>
  <c r="J216" i="5"/>
  <c r="J212" i="5"/>
  <c r="J205" i="5"/>
  <c r="J229" i="5"/>
  <c r="J206" i="5"/>
  <c r="J213" i="5"/>
  <c r="J198" i="5"/>
  <c r="J197" i="5"/>
  <c r="J196" i="5"/>
  <c r="J240" i="5"/>
  <c r="J227" i="5"/>
  <c r="J220" i="5"/>
  <c r="J207" i="5"/>
  <c r="J195" i="5"/>
  <c r="J225" i="5"/>
  <c r="J194" i="5"/>
  <c r="J250" i="5"/>
  <c r="J223" i="5"/>
  <c r="J218" i="5"/>
  <c r="J209" i="5"/>
  <c r="J200" i="5"/>
  <c r="J245" i="5"/>
  <c r="J236" i="5"/>
  <c r="J61" i="5"/>
  <c r="P9" i="5"/>
  <c r="E11" i="5"/>
  <c r="N14" i="5"/>
  <c r="Q15" i="5"/>
  <c r="F17" i="5"/>
  <c r="O20" i="5"/>
  <c r="R21" i="5"/>
  <c r="J24" i="5"/>
  <c r="M25" i="5"/>
  <c r="P26" i="5"/>
  <c r="F28" i="5"/>
  <c r="L30" i="5"/>
  <c r="O31" i="5"/>
  <c r="R32" i="5"/>
  <c r="J35" i="5"/>
  <c r="M36" i="5"/>
  <c r="P37" i="5"/>
  <c r="E39" i="5"/>
  <c r="N42" i="5"/>
  <c r="Q43" i="5"/>
  <c r="F45" i="5"/>
  <c r="J46" i="5"/>
  <c r="M47" i="5"/>
  <c r="P48" i="5"/>
  <c r="E50" i="5"/>
  <c r="N53" i="5"/>
  <c r="Q54" i="5"/>
  <c r="F56" i="5"/>
  <c r="L58" i="5"/>
  <c r="O59" i="5"/>
  <c r="R60" i="5"/>
  <c r="O63" i="5"/>
  <c r="F65" i="5"/>
  <c r="J66" i="5"/>
  <c r="P67" i="5"/>
  <c r="R68" i="5"/>
  <c r="M74" i="5"/>
  <c r="P75" i="5"/>
  <c r="R76" i="5"/>
  <c r="M82" i="5"/>
  <c r="P83" i="5"/>
  <c r="R84" i="5"/>
  <c r="M90" i="5"/>
  <c r="P91" i="5"/>
  <c r="R92" i="5"/>
  <c r="P97" i="5"/>
  <c r="J101" i="5"/>
  <c r="M102" i="5"/>
  <c r="L106" i="5"/>
  <c r="P110" i="5"/>
  <c r="Q113" i="5"/>
  <c r="E117" i="5"/>
  <c r="J143" i="5"/>
  <c r="E148" i="5"/>
  <c r="P152" i="5"/>
  <c r="J160" i="5"/>
  <c r="J168" i="5"/>
  <c r="J176" i="5"/>
  <c r="J184" i="5"/>
  <c r="O202" i="5"/>
  <c r="Q236" i="5"/>
  <c r="Q9" i="5"/>
  <c r="F11" i="5"/>
  <c r="O14" i="5"/>
  <c r="J18" i="5"/>
  <c r="M19" i="5"/>
  <c r="P20" i="5"/>
  <c r="E22" i="5"/>
  <c r="N25" i="5"/>
  <c r="R26" i="5"/>
  <c r="J29" i="5"/>
  <c r="M30" i="5"/>
  <c r="P31" i="5"/>
  <c r="E33" i="5"/>
  <c r="N36" i="5"/>
  <c r="Q37" i="5"/>
  <c r="F39" i="5"/>
  <c r="L41" i="5"/>
  <c r="O42" i="5"/>
  <c r="R43" i="5"/>
  <c r="N47" i="5"/>
  <c r="Q48" i="5"/>
  <c r="F50" i="5"/>
  <c r="L52" i="5"/>
  <c r="O53" i="5"/>
  <c r="R54" i="5"/>
  <c r="J57" i="5"/>
  <c r="M58" i="5"/>
  <c r="P59" i="5"/>
  <c r="E61" i="5"/>
  <c r="J62" i="5"/>
  <c r="P63" i="5"/>
  <c r="Q67" i="5"/>
  <c r="E70" i="5"/>
  <c r="J72" i="5"/>
  <c r="L73" i="5"/>
  <c r="N74" i="5"/>
  <c r="Q75" i="5"/>
  <c r="E78" i="5"/>
  <c r="J80" i="5"/>
  <c r="L81" i="5"/>
  <c r="N82" i="5"/>
  <c r="Q83" i="5"/>
  <c r="E86" i="5"/>
  <c r="J88" i="5"/>
  <c r="L89" i="5"/>
  <c r="N90" i="5"/>
  <c r="Q91" i="5"/>
  <c r="E94" i="5"/>
  <c r="L96" i="5"/>
  <c r="Q97" i="5"/>
  <c r="P102" i="5"/>
  <c r="M106" i="5"/>
  <c r="Q110" i="5"/>
  <c r="J115" i="5"/>
  <c r="E139" i="5"/>
  <c r="P143" i="5"/>
  <c r="J150" i="5"/>
  <c r="E158" i="5"/>
  <c r="E166" i="5"/>
  <c r="E174" i="5"/>
  <c r="E182" i="5"/>
  <c r="E190" i="5"/>
  <c r="J214" i="5"/>
  <c r="Q232" i="5"/>
  <c r="L249" i="5"/>
  <c r="L233" i="5"/>
  <c r="L217" i="5"/>
  <c r="L247" i="5"/>
  <c r="L231" i="5"/>
  <c r="L215" i="5"/>
  <c r="L199" i="5"/>
  <c r="L246" i="5"/>
  <c r="L230" i="5"/>
  <c r="L245" i="5"/>
  <c r="L229" i="5"/>
  <c r="L213" i="5"/>
  <c r="L244" i="5"/>
  <c r="L228" i="5"/>
  <c r="L242" i="5"/>
  <c r="L226" i="5"/>
  <c r="L240" i="5"/>
  <c r="L224" i="5"/>
  <c r="L208" i="5"/>
  <c r="L236" i="5"/>
  <c r="L220" i="5"/>
  <c r="L251" i="5"/>
  <c r="L235" i="5"/>
  <c r="L219" i="5"/>
  <c r="L250" i="5"/>
  <c r="L241" i="5"/>
  <c r="L232" i="5"/>
  <c r="L221" i="5"/>
  <c r="L211" i="5"/>
  <c r="L203" i="5"/>
  <c r="L239" i="5"/>
  <c r="L204" i="5"/>
  <c r="L212" i="5"/>
  <c r="L216" i="5"/>
  <c r="L205" i="5"/>
  <c r="L222" i="5"/>
  <c r="L206" i="5"/>
  <c r="L237" i="5"/>
  <c r="L197" i="5"/>
  <c r="L196" i="5"/>
  <c r="L207" i="5"/>
  <c r="L198" i="5"/>
  <c r="L195" i="5"/>
  <c r="L227" i="5"/>
  <c r="L194" i="5"/>
  <c r="L225" i="5"/>
  <c r="L193" i="5"/>
  <c r="L192" i="5"/>
  <c r="L191" i="5"/>
  <c r="L190" i="5"/>
  <c r="L189" i="5"/>
  <c r="L188" i="5"/>
  <c r="L187" i="5"/>
  <c r="L186" i="5"/>
  <c r="L185" i="5"/>
  <c r="L184" i="5"/>
  <c r="L183" i="5"/>
  <c r="L182" i="5"/>
  <c r="L181" i="5"/>
  <c r="L180" i="5"/>
  <c r="L179" i="5"/>
  <c r="L178" i="5"/>
  <c r="L177" i="5"/>
  <c r="L176" i="5"/>
  <c r="L175" i="5"/>
  <c r="L174" i="5"/>
  <c r="L173" i="5"/>
  <c r="L172" i="5"/>
  <c r="L171" i="5"/>
  <c r="L170" i="5"/>
  <c r="L169" i="5"/>
  <c r="L168" i="5"/>
  <c r="L167" i="5"/>
  <c r="L166" i="5"/>
  <c r="L165" i="5"/>
  <c r="L164" i="5"/>
  <c r="L163" i="5"/>
  <c r="L162" i="5"/>
  <c r="L161" i="5"/>
  <c r="L160" i="5"/>
  <c r="L159" i="5"/>
  <c r="L158" i="5"/>
  <c r="L157" i="5"/>
  <c r="L156" i="5"/>
  <c r="L155" i="5"/>
  <c r="L154" i="5"/>
  <c r="L153" i="5"/>
  <c r="L152" i="5"/>
  <c r="L151" i="5"/>
  <c r="L150" i="5"/>
  <c r="L149" i="5"/>
  <c r="L148" i="5"/>
  <c r="L147" i="5"/>
  <c r="L146" i="5"/>
  <c r="L145" i="5"/>
  <c r="L144" i="5"/>
  <c r="L143" i="5"/>
  <c r="L142" i="5"/>
  <c r="L141" i="5"/>
  <c r="L140" i="5"/>
  <c r="L139" i="5"/>
  <c r="L138" i="5"/>
  <c r="L137" i="5"/>
  <c r="L136" i="5"/>
  <c r="L135" i="5"/>
  <c r="L134" i="5"/>
  <c r="L133" i="5"/>
  <c r="L132" i="5"/>
  <c r="L131" i="5"/>
  <c r="L130" i="5"/>
  <c r="L129" i="5"/>
  <c r="L128" i="5"/>
  <c r="L127" i="5"/>
  <c r="L126" i="5"/>
  <c r="L125" i="5"/>
  <c r="L124" i="5"/>
  <c r="L123" i="5"/>
  <c r="L122" i="5"/>
  <c r="L121" i="5"/>
  <c r="L120" i="5"/>
  <c r="L119" i="5"/>
  <c r="L118" i="5"/>
  <c r="L117" i="5"/>
  <c r="L116" i="5"/>
  <c r="L115" i="5"/>
  <c r="L114" i="5"/>
  <c r="L113" i="5"/>
  <c r="L112" i="5"/>
  <c r="L111" i="5"/>
  <c r="L110" i="5"/>
  <c r="L109" i="5"/>
  <c r="L201" i="5"/>
  <c r="L243" i="5"/>
  <c r="L234" i="5"/>
  <c r="L62" i="5"/>
  <c r="O8" i="5"/>
  <c r="R9" i="5"/>
  <c r="J12" i="5"/>
  <c r="M13" i="5"/>
  <c r="P14" i="5"/>
  <c r="E16" i="5"/>
  <c r="N19" i="5"/>
  <c r="Q20" i="5"/>
  <c r="F22" i="5"/>
  <c r="L24" i="5"/>
  <c r="P25" i="5"/>
  <c r="E27" i="5"/>
  <c r="N30" i="5"/>
  <c r="Q31" i="5"/>
  <c r="F33" i="5"/>
  <c r="L35" i="5"/>
  <c r="O36" i="5"/>
  <c r="R37" i="5"/>
  <c r="J40" i="5"/>
  <c r="M41" i="5"/>
  <c r="P42" i="5"/>
  <c r="F44" i="5"/>
  <c r="L46" i="5"/>
  <c r="O47" i="5"/>
  <c r="R48" i="5"/>
  <c r="J51" i="5"/>
  <c r="M52" i="5"/>
  <c r="P53" i="5"/>
  <c r="E55" i="5"/>
  <c r="N58" i="5"/>
  <c r="Q59" i="5"/>
  <c r="F61" i="5"/>
  <c r="Q63" i="5"/>
  <c r="L66" i="5"/>
  <c r="R67" i="5"/>
  <c r="M73" i="5"/>
  <c r="P74" i="5"/>
  <c r="R75" i="5"/>
  <c r="M81" i="5"/>
  <c r="P82" i="5"/>
  <c r="R83" i="5"/>
  <c r="M89" i="5"/>
  <c r="P90" i="5"/>
  <c r="R91" i="5"/>
  <c r="J95" i="5"/>
  <c r="R97" i="5"/>
  <c r="E99" i="5"/>
  <c r="L101" i="5"/>
  <c r="Q102" i="5"/>
  <c r="E104" i="5"/>
  <c r="J105" i="5"/>
  <c r="P106" i="5"/>
  <c r="E108" i="5"/>
  <c r="J109" i="5"/>
  <c r="E119" i="5"/>
  <c r="E121" i="5"/>
  <c r="E123" i="5"/>
  <c r="E125" i="5"/>
  <c r="E127" i="5"/>
  <c r="E129" i="5"/>
  <c r="E131" i="5"/>
  <c r="E133" i="5"/>
  <c r="E135" i="5"/>
  <c r="E137" i="5"/>
  <c r="J141" i="5"/>
  <c r="E146" i="5"/>
  <c r="P150" i="5"/>
  <c r="J155" i="5"/>
  <c r="J163" i="5"/>
  <c r="J171" i="5"/>
  <c r="J179" i="5"/>
  <c r="J187" i="5"/>
  <c r="F196" i="5"/>
  <c r="N210" i="5"/>
  <c r="L214" i="5"/>
  <c r="L218" i="5"/>
  <c r="F227" i="5"/>
  <c r="M248" i="5"/>
  <c r="M232" i="5"/>
  <c r="M216" i="5"/>
  <c r="M246" i="5"/>
  <c r="M230" i="5"/>
  <c r="M214" i="5"/>
  <c r="M198" i="5"/>
  <c r="M245" i="5"/>
  <c r="M229" i="5"/>
  <c r="M244" i="5"/>
  <c r="M228" i="5"/>
  <c r="M212" i="5"/>
  <c r="M243" i="5"/>
  <c r="M227" i="5"/>
  <c r="M241" i="5"/>
  <c r="M225" i="5"/>
  <c r="M239" i="5"/>
  <c r="M223" i="5"/>
  <c r="M207" i="5"/>
  <c r="M251" i="5"/>
  <c r="M235" i="5"/>
  <c r="M219" i="5"/>
  <c r="M250" i="5"/>
  <c r="M234" i="5"/>
  <c r="M249" i="5"/>
  <c r="M226" i="5"/>
  <c r="M247" i="5"/>
  <c r="M224" i="5"/>
  <c r="M204" i="5"/>
  <c r="M64" i="5"/>
  <c r="M56" i="5"/>
  <c r="M48" i="5"/>
  <c r="M40" i="5"/>
  <c r="M32" i="5"/>
  <c r="M24" i="5"/>
  <c r="M16" i="5"/>
  <c r="M8" i="5"/>
  <c r="M205" i="5"/>
  <c r="M222" i="5"/>
  <c r="M206" i="5"/>
  <c r="M237" i="5"/>
  <c r="M197" i="5"/>
  <c r="M196" i="5"/>
  <c r="M213" i="5"/>
  <c r="M195" i="5"/>
  <c r="M66" i="5"/>
  <c r="M242" i="5"/>
  <c r="M240" i="5"/>
  <c r="M233" i="5"/>
  <c r="M231" i="5"/>
  <c r="M217" i="5"/>
  <c r="M194" i="5"/>
  <c r="M220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208" i="5"/>
  <c r="M199" i="5"/>
  <c r="M238" i="5"/>
  <c r="M210" i="5"/>
  <c r="M202" i="5"/>
  <c r="M221" i="5"/>
  <c r="M215" i="5"/>
  <c r="M211" i="5"/>
  <c r="M203" i="5"/>
  <c r="Q14" i="5"/>
  <c r="F16" i="5"/>
  <c r="O19" i="5"/>
  <c r="J23" i="5"/>
  <c r="N24" i="5"/>
  <c r="Q25" i="5"/>
  <c r="F27" i="5"/>
  <c r="O30" i="5"/>
  <c r="R31" i="5"/>
  <c r="J34" i="5"/>
  <c r="M35" i="5"/>
  <c r="P36" i="5"/>
  <c r="E38" i="5"/>
  <c r="N41" i="5"/>
  <c r="R42" i="5"/>
  <c r="J45" i="5"/>
  <c r="M46" i="5"/>
  <c r="P47" i="5"/>
  <c r="E49" i="5"/>
  <c r="N52" i="5"/>
  <c r="Q53" i="5"/>
  <c r="F55" i="5"/>
  <c r="L57" i="5"/>
  <c r="O58" i="5"/>
  <c r="R59" i="5"/>
  <c r="M62" i="5"/>
  <c r="R63" i="5"/>
  <c r="N66" i="5"/>
  <c r="E69" i="5"/>
  <c r="J71" i="5"/>
  <c r="L72" i="5"/>
  <c r="N73" i="5"/>
  <c r="Q74" i="5"/>
  <c r="E77" i="5"/>
  <c r="J79" i="5"/>
  <c r="L80" i="5"/>
  <c r="N81" i="5"/>
  <c r="Q82" i="5"/>
  <c r="E85" i="5"/>
  <c r="J87" i="5"/>
  <c r="L88" i="5"/>
  <c r="N89" i="5"/>
  <c r="Q90" i="5"/>
  <c r="E93" i="5"/>
  <c r="P96" i="5"/>
  <c r="J100" i="5"/>
  <c r="M101" i="5"/>
  <c r="R102" i="5"/>
  <c r="Q106" i="5"/>
  <c r="J112" i="5"/>
  <c r="E114" i="5"/>
  <c r="P115" i="5"/>
  <c r="P141" i="5"/>
  <c r="J148" i="5"/>
  <c r="E153" i="5"/>
  <c r="E161" i="5"/>
  <c r="E169" i="5"/>
  <c r="E177" i="5"/>
  <c r="E185" i="5"/>
  <c r="J193" i="5"/>
  <c r="P210" i="5"/>
  <c r="M218" i="5"/>
  <c r="N247" i="5"/>
  <c r="N231" i="5"/>
  <c r="N215" i="5"/>
  <c r="N245" i="5"/>
  <c r="N229" i="5"/>
  <c r="N213" i="5"/>
  <c r="N244" i="5"/>
  <c r="N228" i="5"/>
  <c r="N243" i="5"/>
  <c r="N227" i="5"/>
  <c r="N211" i="5"/>
  <c r="N242" i="5"/>
  <c r="N226" i="5"/>
  <c r="N240" i="5"/>
  <c r="N224" i="5"/>
  <c r="N238" i="5"/>
  <c r="N222" i="5"/>
  <c r="N206" i="5"/>
  <c r="N250" i="5"/>
  <c r="N234" i="5"/>
  <c r="N249" i="5"/>
  <c r="N233" i="5"/>
  <c r="N248" i="5"/>
  <c r="N239" i="5"/>
  <c r="N219" i="5"/>
  <c r="N204" i="5"/>
  <c r="N212" i="5"/>
  <c r="N205" i="5"/>
  <c r="N216" i="5"/>
  <c r="N237" i="5"/>
  <c r="N197" i="5"/>
  <c r="N196" i="5"/>
  <c r="N251" i="5"/>
  <c r="N195" i="5"/>
  <c r="N235" i="5"/>
  <c r="N217" i="5"/>
  <c r="N207" i="5"/>
  <c r="N198" i="5"/>
  <c r="N194" i="5"/>
  <c r="N246" i="5"/>
  <c r="N220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225" i="5"/>
  <c r="N208" i="5"/>
  <c r="N199" i="5"/>
  <c r="N223" i="5"/>
  <c r="N218" i="5"/>
  <c r="N214" i="5"/>
  <c r="N209" i="5"/>
  <c r="N200" i="5"/>
  <c r="N236" i="5"/>
  <c r="N241" i="5"/>
  <c r="N232" i="5"/>
  <c r="N63" i="5"/>
  <c r="Q8" i="5"/>
  <c r="F10" i="5"/>
  <c r="O13" i="5"/>
  <c r="J17" i="5"/>
  <c r="M18" i="5"/>
  <c r="P19" i="5"/>
  <c r="E21" i="5"/>
  <c r="L23" i="5"/>
  <c r="O24" i="5"/>
  <c r="R25" i="5"/>
  <c r="J28" i="5"/>
  <c r="M29" i="5"/>
  <c r="P30" i="5"/>
  <c r="E32" i="5"/>
  <c r="N35" i="5"/>
  <c r="Q36" i="5"/>
  <c r="F38" i="5"/>
  <c r="L40" i="5"/>
  <c r="P41" i="5"/>
  <c r="E43" i="5"/>
  <c r="N46" i="5"/>
  <c r="Q47" i="5"/>
  <c r="F49" i="5"/>
  <c r="L51" i="5"/>
  <c r="O52" i="5"/>
  <c r="R53" i="5"/>
  <c r="J56" i="5"/>
  <c r="M57" i="5"/>
  <c r="P58" i="5"/>
  <c r="F60" i="5"/>
  <c r="N62" i="5"/>
  <c r="E64" i="5"/>
  <c r="J65" i="5"/>
  <c r="M72" i="5"/>
  <c r="P73" i="5"/>
  <c r="R74" i="5"/>
  <c r="M80" i="5"/>
  <c r="P81" i="5"/>
  <c r="R82" i="5"/>
  <c r="M88" i="5"/>
  <c r="P89" i="5"/>
  <c r="R90" i="5"/>
  <c r="L95" i="5"/>
  <c r="Q96" i="5"/>
  <c r="P101" i="5"/>
  <c r="L105" i="5"/>
  <c r="M109" i="5"/>
  <c r="E111" i="5"/>
  <c r="Q115" i="5"/>
  <c r="J117" i="5"/>
  <c r="J139" i="5"/>
  <c r="E144" i="5"/>
  <c r="P148" i="5"/>
  <c r="J158" i="5"/>
  <c r="J166" i="5"/>
  <c r="J174" i="5"/>
  <c r="J182" i="5"/>
  <c r="J190" i="5"/>
  <c r="L200" i="5"/>
  <c r="P203" i="5"/>
  <c r="O246" i="5"/>
  <c r="O230" i="5"/>
  <c r="O214" i="5"/>
  <c r="O244" i="5"/>
  <c r="O228" i="5"/>
  <c r="O212" i="5"/>
  <c r="O243" i="5"/>
  <c r="O227" i="5"/>
  <c r="O242" i="5"/>
  <c r="O226" i="5"/>
  <c r="O210" i="5"/>
  <c r="O241" i="5"/>
  <c r="O225" i="5"/>
  <c r="O239" i="5"/>
  <c r="O223" i="5"/>
  <c r="O237" i="5"/>
  <c r="O221" i="5"/>
  <c r="O205" i="5"/>
  <c r="O249" i="5"/>
  <c r="O233" i="5"/>
  <c r="O248" i="5"/>
  <c r="O232" i="5"/>
  <c r="O247" i="5"/>
  <c r="O224" i="5"/>
  <c r="O216" i="5"/>
  <c r="O65" i="5"/>
  <c r="O57" i="5"/>
  <c r="O49" i="5"/>
  <c r="O41" i="5"/>
  <c r="O33" i="5"/>
  <c r="O25" i="5"/>
  <c r="O17" i="5"/>
  <c r="O9" i="5"/>
  <c r="O222" i="5"/>
  <c r="O206" i="5"/>
  <c r="O197" i="5"/>
  <c r="O196" i="5"/>
  <c r="O251" i="5"/>
  <c r="O195" i="5"/>
  <c r="O235" i="5"/>
  <c r="O217" i="5"/>
  <c r="O213" i="5"/>
  <c r="O207" i="5"/>
  <c r="O198" i="5"/>
  <c r="O194" i="5"/>
  <c r="O240" i="5"/>
  <c r="O231" i="5"/>
  <c r="O229" i="5"/>
  <c r="O220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208" i="5"/>
  <c r="O199" i="5"/>
  <c r="O238" i="5"/>
  <c r="O218" i="5"/>
  <c r="O209" i="5"/>
  <c r="O200" i="5"/>
  <c r="O201" i="5"/>
  <c r="O203" i="5"/>
  <c r="O219" i="5"/>
  <c r="O204" i="5"/>
  <c r="J11" i="5"/>
  <c r="M12" i="5"/>
  <c r="P13" i="5"/>
  <c r="E15" i="5"/>
  <c r="N18" i="5"/>
  <c r="Q19" i="5"/>
  <c r="F21" i="5"/>
  <c r="J22" i="5"/>
  <c r="M23" i="5"/>
  <c r="P24" i="5"/>
  <c r="E26" i="5"/>
  <c r="N29" i="5"/>
  <c r="Q30" i="5"/>
  <c r="F32" i="5"/>
  <c r="L34" i="5"/>
  <c r="O35" i="5"/>
  <c r="R36" i="5"/>
  <c r="J39" i="5"/>
  <c r="N40" i="5"/>
  <c r="Q41" i="5"/>
  <c r="F43" i="5"/>
  <c r="L45" i="5"/>
  <c r="O46" i="5"/>
  <c r="R47" i="5"/>
  <c r="J50" i="5"/>
  <c r="M51" i="5"/>
  <c r="P52" i="5"/>
  <c r="E54" i="5"/>
  <c r="N57" i="5"/>
  <c r="R58" i="5"/>
  <c r="O62" i="5"/>
  <c r="F64" i="5"/>
  <c r="P66" i="5"/>
  <c r="E68" i="5"/>
  <c r="J70" i="5"/>
  <c r="L71" i="5"/>
  <c r="N72" i="5"/>
  <c r="Q73" i="5"/>
  <c r="E76" i="5"/>
  <c r="J78" i="5"/>
  <c r="L79" i="5"/>
  <c r="N80" i="5"/>
  <c r="Q81" i="5"/>
  <c r="E84" i="5"/>
  <c r="J86" i="5"/>
  <c r="L87" i="5"/>
  <c r="N88" i="5"/>
  <c r="Q89" i="5"/>
  <c r="E92" i="5"/>
  <c r="J94" i="5"/>
  <c r="M95" i="5"/>
  <c r="R96" i="5"/>
  <c r="E98" i="5"/>
  <c r="L100" i="5"/>
  <c r="Q101" i="5"/>
  <c r="M105" i="5"/>
  <c r="P109" i="5"/>
  <c r="P112" i="5"/>
  <c r="P117" i="5"/>
  <c r="J146" i="5"/>
  <c r="E151" i="5"/>
  <c r="E156" i="5"/>
  <c r="E164" i="5"/>
  <c r="E172" i="5"/>
  <c r="E180" i="5"/>
  <c r="E188" i="5"/>
  <c r="M200" i="5"/>
  <c r="R203" i="5"/>
  <c r="L223" i="5"/>
  <c r="P245" i="5"/>
  <c r="P229" i="5"/>
  <c r="P213" i="5"/>
  <c r="P243" i="5"/>
  <c r="P227" i="5"/>
  <c r="P211" i="5"/>
  <c r="P242" i="5"/>
  <c r="P226" i="5"/>
  <c r="P241" i="5"/>
  <c r="P225" i="5"/>
  <c r="P209" i="5"/>
  <c r="P240" i="5"/>
  <c r="P224" i="5"/>
  <c r="P238" i="5"/>
  <c r="P222" i="5"/>
  <c r="P236" i="5"/>
  <c r="P220" i="5"/>
  <c r="P204" i="5"/>
  <c r="P248" i="5"/>
  <c r="P232" i="5"/>
  <c r="P247" i="5"/>
  <c r="P231" i="5"/>
  <c r="P246" i="5"/>
  <c r="P216" i="5"/>
  <c r="P212" i="5"/>
  <c r="P205" i="5"/>
  <c r="P206" i="5"/>
  <c r="P197" i="5"/>
  <c r="P196" i="5"/>
  <c r="P251" i="5"/>
  <c r="P249" i="5"/>
  <c r="P237" i="5"/>
  <c r="P195" i="5"/>
  <c r="P235" i="5"/>
  <c r="P217" i="5"/>
  <c r="P207" i="5"/>
  <c r="P198" i="5"/>
  <c r="P194" i="5"/>
  <c r="P193" i="5"/>
  <c r="P192" i="5"/>
  <c r="P191" i="5"/>
  <c r="P190" i="5"/>
  <c r="P189" i="5"/>
  <c r="P188" i="5"/>
  <c r="P187" i="5"/>
  <c r="P186" i="5"/>
  <c r="P185" i="5"/>
  <c r="P184" i="5"/>
  <c r="P183" i="5"/>
  <c r="P182" i="5"/>
  <c r="P181" i="5"/>
  <c r="P180" i="5"/>
  <c r="P179" i="5"/>
  <c r="P178" i="5"/>
  <c r="P177" i="5"/>
  <c r="P176" i="5"/>
  <c r="P175" i="5"/>
  <c r="P174" i="5"/>
  <c r="P173" i="5"/>
  <c r="P172" i="5"/>
  <c r="P171" i="5"/>
  <c r="P170" i="5"/>
  <c r="P169" i="5"/>
  <c r="P168" i="5"/>
  <c r="P167" i="5"/>
  <c r="P166" i="5"/>
  <c r="P165" i="5"/>
  <c r="P164" i="5"/>
  <c r="P163" i="5"/>
  <c r="P162" i="5"/>
  <c r="P161" i="5"/>
  <c r="P160" i="5"/>
  <c r="P159" i="5"/>
  <c r="P158" i="5"/>
  <c r="P157" i="5"/>
  <c r="P156" i="5"/>
  <c r="P155" i="5"/>
  <c r="P154" i="5"/>
  <c r="P153" i="5"/>
  <c r="P244" i="5"/>
  <c r="P233" i="5"/>
  <c r="P208" i="5"/>
  <c r="P199" i="5"/>
  <c r="P218" i="5"/>
  <c r="P200" i="5"/>
  <c r="P223" i="5"/>
  <c r="P214" i="5"/>
  <c r="P201" i="5"/>
  <c r="P202" i="5"/>
  <c r="P234" i="5"/>
  <c r="P230" i="5"/>
  <c r="P221" i="5"/>
  <c r="P215" i="5"/>
  <c r="P239" i="5"/>
  <c r="P228" i="5"/>
  <c r="P64" i="5"/>
  <c r="Q13" i="5"/>
  <c r="F15" i="5"/>
  <c r="O18" i="5"/>
  <c r="N23" i="5"/>
  <c r="Q24" i="5"/>
  <c r="F26" i="5"/>
  <c r="O29" i="5"/>
  <c r="R30" i="5"/>
  <c r="J33" i="5"/>
  <c r="M34" i="5"/>
  <c r="P35" i="5"/>
  <c r="E37" i="5"/>
  <c r="L39" i="5"/>
  <c r="O40" i="5"/>
  <c r="R41" i="5"/>
  <c r="J44" i="5"/>
  <c r="M45" i="5"/>
  <c r="P46" i="5"/>
  <c r="E48" i="5"/>
  <c r="N51" i="5"/>
  <c r="Q52" i="5"/>
  <c r="F54" i="5"/>
  <c r="L56" i="5"/>
  <c r="P57" i="5"/>
  <c r="E59" i="5"/>
  <c r="L61" i="5"/>
  <c r="P62" i="5"/>
  <c r="L65" i="5"/>
  <c r="R66" i="5"/>
  <c r="M71" i="5"/>
  <c r="P72" i="5"/>
  <c r="R73" i="5"/>
  <c r="M79" i="5"/>
  <c r="P80" i="5"/>
  <c r="R81" i="5"/>
  <c r="M87" i="5"/>
  <c r="P88" i="5"/>
  <c r="R89" i="5"/>
  <c r="P95" i="5"/>
  <c r="J99" i="5"/>
  <c r="M100" i="5"/>
  <c r="R101" i="5"/>
  <c r="E103" i="5"/>
  <c r="J104" i="5"/>
  <c r="P105" i="5"/>
  <c r="E107" i="5"/>
  <c r="J108" i="5"/>
  <c r="Q109" i="5"/>
  <c r="Q112" i="5"/>
  <c r="J119" i="5"/>
  <c r="J121" i="5"/>
  <c r="J123" i="5"/>
  <c r="J125" i="5"/>
  <c r="J127" i="5"/>
  <c r="J129" i="5"/>
  <c r="J131" i="5"/>
  <c r="J133" i="5"/>
  <c r="J135" i="5"/>
  <c r="J137" i="5"/>
  <c r="E142" i="5"/>
  <c r="P146" i="5"/>
  <c r="J153" i="5"/>
  <c r="J161" i="5"/>
  <c r="J169" i="5"/>
  <c r="J177" i="5"/>
  <c r="J185" i="5"/>
  <c r="E197" i="5"/>
  <c r="O211" i="5"/>
  <c r="O215" i="5"/>
  <c r="R228" i="5"/>
  <c r="F238" i="5"/>
  <c r="Q244" i="5"/>
  <c r="Q228" i="5"/>
  <c r="Q212" i="5"/>
  <c r="Q242" i="5"/>
  <c r="Q226" i="5"/>
  <c r="Q210" i="5"/>
  <c r="Q241" i="5"/>
  <c r="Q225" i="5"/>
  <c r="Q240" i="5"/>
  <c r="Q224" i="5"/>
  <c r="Q208" i="5"/>
  <c r="Q239" i="5"/>
  <c r="Q223" i="5"/>
  <c r="Q237" i="5"/>
  <c r="Q221" i="5"/>
  <c r="Q251" i="5"/>
  <c r="Q235" i="5"/>
  <c r="Q219" i="5"/>
  <c r="Q203" i="5"/>
  <c r="Q247" i="5"/>
  <c r="Q231" i="5"/>
  <c r="Q246" i="5"/>
  <c r="Q230" i="5"/>
  <c r="Q245" i="5"/>
  <c r="Q216" i="5"/>
  <c r="Q205" i="5"/>
  <c r="Q206" i="5"/>
  <c r="Q197" i="5"/>
  <c r="Q196" i="5"/>
  <c r="Q249" i="5"/>
  <c r="Q222" i="5"/>
  <c r="Q195" i="5"/>
  <c r="Q66" i="5"/>
  <c r="Q58" i="5"/>
  <c r="Q50" i="5"/>
  <c r="Q42" i="5"/>
  <c r="Q34" i="5"/>
  <c r="Q26" i="5"/>
  <c r="Q18" i="5"/>
  <c r="Q10" i="5"/>
  <c r="Q217" i="5"/>
  <c r="Q207" i="5"/>
  <c r="Q198" i="5"/>
  <c r="Q194" i="5"/>
  <c r="Q213" i="5"/>
  <c r="Q193" i="5"/>
  <c r="Q192" i="5"/>
  <c r="Q191" i="5"/>
  <c r="Q190" i="5"/>
  <c r="Q189" i="5"/>
  <c r="Q188" i="5"/>
  <c r="Q187" i="5"/>
  <c r="Q186" i="5"/>
  <c r="Q185" i="5"/>
  <c r="Q184" i="5"/>
  <c r="Q183" i="5"/>
  <c r="Q182" i="5"/>
  <c r="Q181" i="5"/>
  <c r="Q180" i="5"/>
  <c r="Q179" i="5"/>
  <c r="Q178" i="5"/>
  <c r="Q177" i="5"/>
  <c r="Q176" i="5"/>
  <c r="Q175" i="5"/>
  <c r="Q174" i="5"/>
  <c r="Q173" i="5"/>
  <c r="Q172" i="5"/>
  <c r="Q171" i="5"/>
  <c r="Q170" i="5"/>
  <c r="Q169" i="5"/>
  <c r="Q168" i="5"/>
  <c r="Q167" i="5"/>
  <c r="Q166" i="5"/>
  <c r="Q165" i="5"/>
  <c r="Q164" i="5"/>
  <c r="Q163" i="5"/>
  <c r="Q162" i="5"/>
  <c r="Q161" i="5"/>
  <c r="Q160" i="5"/>
  <c r="Q159" i="5"/>
  <c r="Q158" i="5"/>
  <c r="Q157" i="5"/>
  <c r="Q156" i="5"/>
  <c r="Q155" i="5"/>
  <c r="Q154" i="5"/>
  <c r="Q153" i="5"/>
  <c r="Q152" i="5"/>
  <c r="Q151" i="5"/>
  <c r="Q150" i="5"/>
  <c r="Q149" i="5"/>
  <c r="Q148" i="5"/>
  <c r="Q147" i="5"/>
  <c r="Q146" i="5"/>
  <c r="Q145" i="5"/>
  <c r="Q144" i="5"/>
  <c r="Q143" i="5"/>
  <c r="Q142" i="5"/>
  <c r="Q141" i="5"/>
  <c r="Q140" i="5"/>
  <c r="Q139" i="5"/>
  <c r="Q138" i="5"/>
  <c r="Q137" i="5"/>
  <c r="Q136" i="5"/>
  <c r="Q135" i="5"/>
  <c r="Q134" i="5"/>
  <c r="Q133" i="5"/>
  <c r="Q132" i="5"/>
  <c r="Q131" i="5"/>
  <c r="Q130" i="5"/>
  <c r="Q129" i="5"/>
  <c r="Q128" i="5"/>
  <c r="Q127" i="5"/>
  <c r="Q126" i="5"/>
  <c r="Q125" i="5"/>
  <c r="Q124" i="5"/>
  <c r="Q123" i="5"/>
  <c r="Q122" i="5"/>
  <c r="Q121" i="5"/>
  <c r="Q120" i="5"/>
  <c r="Q119" i="5"/>
  <c r="Q233" i="5"/>
  <c r="Q229" i="5"/>
  <c r="Q220" i="5"/>
  <c r="Q199" i="5"/>
  <c r="Q227" i="5"/>
  <c r="Q218" i="5"/>
  <c r="Q200" i="5"/>
  <c r="Q238" i="5"/>
  <c r="Q214" i="5"/>
  <c r="Q209" i="5"/>
  <c r="Q201" i="5"/>
  <c r="Q202" i="5"/>
  <c r="Q250" i="5"/>
  <c r="Q248" i="5"/>
  <c r="Q211" i="5"/>
  <c r="F9" i="5"/>
  <c r="M17" i="5"/>
  <c r="P18" i="5"/>
  <c r="F20" i="5"/>
  <c r="O23" i="5"/>
  <c r="J27" i="5"/>
  <c r="M28" i="5"/>
  <c r="P29" i="5"/>
  <c r="E31" i="5"/>
  <c r="N34" i="5"/>
  <c r="Q35" i="5"/>
  <c r="F37" i="5"/>
  <c r="J38" i="5"/>
  <c r="M39" i="5"/>
  <c r="P40" i="5"/>
  <c r="E42" i="5"/>
  <c r="N45" i="5"/>
  <c r="Q46" i="5"/>
  <c r="F48" i="5"/>
  <c r="L50" i="5"/>
  <c r="O51" i="5"/>
  <c r="J55" i="5"/>
  <c r="N56" i="5"/>
  <c r="Q57" i="5"/>
  <c r="F59" i="5"/>
  <c r="M61" i="5"/>
  <c r="Q62" i="5"/>
  <c r="M65" i="5"/>
  <c r="E67" i="5"/>
  <c r="J69" i="5"/>
  <c r="L70" i="5"/>
  <c r="N71" i="5"/>
  <c r="Q72" i="5"/>
  <c r="E75" i="5"/>
  <c r="J77" i="5"/>
  <c r="L78" i="5"/>
  <c r="N79" i="5"/>
  <c r="Q80" i="5"/>
  <c r="E83" i="5"/>
  <c r="J85" i="5"/>
  <c r="L86" i="5"/>
  <c r="N87" i="5"/>
  <c r="Q88" i="5"/>
  <c r="E91" i="5"/>
  <c r="J93" i="5"/>
  <c r="L94" i="5"/>
  <c r="Q95" i="5"/>
  <c r="P100" i="5"/>
  <c r="Q105" i="5"/>
  <c r="J114" i="5"/>
  <c r="E116" i="5"/>
  <c r="P119" i="5"/>
  <c r="P121" i="5"/>
  <c r="P123" i="5"/>
  <c r="P125" i="5"/>
  <c r="P127" i="5"/>
  <c r="P129" i="5"/>
  <c r="P131" i="5"/>
  <c r="P133" i="5"/>
  <c r="P135" i="5"/>
  <c r="P137" i="5"/>
  <c r="J144" i="5"/>
  <c r="E149" i="5"/>
  <c r="E159" i="5"/>
  <c r="E167" i="5"/>
  <c r="E175" i="5"/>
  <c r="E183" i="5"/>
  <c r="F194" i="5"/>
  <c r="F197" i="5"/>
  <c r="Q215" i="5"/>
  <c r="P219" i="5"/>
  <c r="O234" i="5"/>
  <c r="Q243" i="5"/>
  <c r="L248" i="5"/>
  <c r="R243" i="5"/>
  <c r="R227" i="5"/>
  <c r="R211" i="5"/>
  <c r="R241" i="5"/>
  <c r="R225" i="5"/>
  <c r="R209" i="5"/>
  <c r="R240" i="5"/>
  <c r="R224" i="5"/>
  <c r="R239" i="5"/>
  <c r="R223" i="5"/>
  <c r="R207" i="5"/>
  <c r="R238" i="5"/>
  <c r="R222" i="5"/>
  <c r="R236" i="5"/>
  <c r="R220" i="5"/>
  <c r="R250" i="5"/>
  <c r="R234" i="5"/>
  <c r="R218" i="5"/>
  <c r="R202" i="5"/>
  <c r="R246" i="5"/>
  <c r="R230" i="5"/>
  <c r="R245" i="5"/>
  <c r="R229" i="5"/>
  <c r="R244" i="5"/>
  <c r="R247" i="5"/>
  <c r="R212" i="5"/>
  <c r="R206" i="5"/>
  <c r="R197" i="5"/>
  <c r="R196" i="5"/>
  <c r="R249" i="5"/>
  <c r="R195" i="5"/>
  <c r="R251" i="5"/>
  <c r="R237" i="5"/>
  <c r="R217" i="5"/>
  <c r="R198" i="5"/>
  <c r="R194" i="5"/>
  <c r="R235" i="5"/>
  <c r="R213" i="5"/>
  <c r="R193" i="5"/>
  <c r="R192" i="5"/>
  <c r="R191" i="5"/>
  <c r="R190" i="5"/>
  <c r="R189" i="5"/>
  <c r="R188" i="5"/>
  <c r="R187" i="5"/>
  <c r="R186" i="5"/>
  <c r="R185" i="5"/>
  <c r="R184" i="5"/>
  <c r="R183" i="5"/>
  <c r="R182" i="5"/>
  <c r="R181" i="5"/>
  <c r="R180" i="5"/>
  <c r="R179" i="5"/>
  <c r="R178" i="5"/>
  <c r="R177" i="5"/>
  <c r="R176" i="5"/>
  <c r="R175" i="5"/>
  <c r="R174" i="5"/>
  <c r="R173" i="5"/>
  <c r="R172" i="5"/>
  <c r="R171" i="5"/>
  <c r="R170" i="5"/>
  <c r="R169" i="5"/>
  <c r="R168" i="5"/>
  <c r="R167" i="5"/>
  <c r="R166" i="5"/>
  <c r="R165" i="5"/>
  <c r="R164" i="5"/>
  <c r="R163" i="5"/>
  <c r="R162" i="5"/>
  <c r="R161" i="5"/>
  <c r="R160" i="5"/>
  <c r="R159" i="5"/>
  <c r="R158" i="5"/>
  <c r="R157" i="5"/>
  <c r="R156" i="5"/>
  <c r="R155" i="5"/>
  <c r="R154" i="5"/>
  <c r="R153" i="5"/>
  <c r="R152" i="5"/>
  <c r="R151" i="5"/>
  <c r="R150" i="5"/>
  <c r="R149" i="5"/>
  <c r="R148" i="5"/>
  <c r="R147" i="5"/>
  <c r="R146" i="5"/>
  <c r="R145" i="5"/>
  <c r="R144" i="5"/>
  <c r="R143" i="5"/>
  <c r="R142" i="5"/>
  <c r="R141" i="5"/>
  <c r="R140" i="5"/>
  <c r="R139" i="5"/>
  <c r="R138" i="5"/>
  <c r="R137" i="5"/>
  <c r="R136" i="5"/>
  <c r="R135" i="5"/>
  <c r="R134" i="5"/>
  <c r="R133" i="5"/>
  <c r="R132" i="5"/>
  <c r="R131" i="5"/>
  <c r="R130" i="5"/>
  <c r="R129" i="5"/>
  <c r="R128" i="5"/>
  <c r="R127" i="5"/>
  <c r="R126" i="5"/>
  <c r="R125" i="5"/>
  <c r="R124" i="5"/>
  <c r="R123" i="5"/>
  <c r="R122" i="5"/>
  <c r="R121" i="5"/>
  <c r="R120" i="5"/>
  <c r="R119" i="5"/>
  <c r="R118" i="5"/>
  <c r="R117" i="5"/>
  <c r="R116" i="5"/>
  <c r="R115" i="5"/>
  <c r="R114" i="5"/>
  <c r="R113" i="5"/>
  <c r="R112" i="5"/>
  <c r="R111" i="5"/>
  <c r="R110" i="5"/>
  <c r="R109" i="5"/>
  <c r="R108" i="5"/>
  <c r="R107" i="5"/>
  <c r="R106" i="5"/>
  <c r="R105" i="5"/>
  <c r="R104" i="5"/>
  <c r="R103" i="5"/>
  <c r="R233" i="5"/>
  <c r="R199" i="5"/>
  <c r="R231" i="5"/>
  <c r="R208" i="5"/>
  <c r="R242" i="5"/>
  <c r="R200" i="5"/>
  <c r="R214" i="5"/>
  <c r="R201" i="5"/>
  <c r="R248" i="5"/>
  <c r="R210" i="5"/>
  <c r="R232" i="5"/>
  <c r="R219" i="5"/>
  <c r="R204" i="5"/>
  <c r="R226" i="5"/>
  <c r="R216" i="5"/>
  <c r="R205" i="5"/>
  <c r="R65" i="5"/>
  <c r="J10" i="5"/>
  <c r="M11" i="5"/>
  <c r="P12" i="5"/>
  <c r="E14" i="5"/>
  <c r="N17" i="5"/>
  <c r="R18" i="5"/>
  <c r="J21" i="5"/>
  <c r="M22" i="5"/>
  <c r="P23" i="5"/>
  <c r="E25" i="5"/>
  <c r="N28" i="5"/>
  <c r="Q29" i="5"/>
  <c r="F31" i="5"/>
  <c r="L33" i="5"/>
  <c r="O34" i="5"/>
  <c r="R35" i="5"/>
  <c r="N39" i="5"/>
  <c r="Q40" i="5"/>
  <c r="F42" i="5"/>
  <c r="L44" i="5"/>
  <c r="O45" i="5"/>
  <c r="R46" i="5"/>
  <c r="J49" i="5"/>
  <c r="M50" i="5"/>
  <c r="P51" i="5"/>
  <c r="E53" i="5"/>
  <c r="L55" i="5"/>
  <c r="O56" i="5"/>
  <c r="R57" i="5"/>
  <c r="J60" i="5"/>
  <c r="N61" i="5"/>
  <c r="R62" i="5"/>
  <c r="J64" i="5"/>
  <c r="N65" i="5"/>
  <c r="M70" i="5"/>
  <c r="P71" i="5"/>
  <c r="R72" i="5"/>
  <c r="M78" i="5"/>
  <c r="P79" i="5"/>
  <c r="R80" i="5"/>
  <c r="M86" i="5"/>
  <c r="P87" i="5"/>
  <c r="R88" i="5"/>
  <c r="M94" i="5"/>
  <c r="R95" i="5"/>
  <c r="E97" i="5"/>
  <c r="L99" i="5"/>
  <c r="Q100" i="5"/>
  <c r="L104" i="5"/>
  <c r="L108" i="5"/>
  <c r="J111" i="5"/>
  <c r="E140" i="5"/>
  <c r="P144" i="5"/>
  <c r="J151" i="5"/>
  <c r="J156" i="5"/>
  <c r="J164" i="5"/>
  <c r="J172" i="5"/>
  <c r="J180" i="5"/>
  <c r="J188" i="5"/>
  <c r="Q204" i="5"/>
  <c r="J208" i="5"/>
  <c r="R215" i="5"/>
  <c r="Q234" i="5"/>
  <c r="L238" i="5"/>
  <c r="E8" i="5"/>
  <c r="N11" i="5"/>
  <c r="Q12" i="5"/>
  <c r="F14" i="5"/>
  <c r="L16" i="5"/>
  <c r="P17" i="5"/>
  <c r="E19" i="5"/>
  <c r="N22" i="5"/>
  <c r="Q23" i="5"/>
  <c r="F25" i="5"/>
  <c r="L27" i="5"/>
  <c r="O28" i="5"/>
  <c r="R29" i="5"/>
  <c r="J32" i="5"/>
  <c r="M33" i="5"/>
  <c r="P34" i="5"/>
  <c r="F36" i="5"/>
  <c r="L38" i="5"/>
  <c r="O39" i="5"/>
  <c r="R40" i="5"/>
  <c r="J43" i="5"/>
  <c r="M44" i="5"/>
  <c r="P45" i="5"/>
  <c r="E47" i="5"/>
  <c r="N50" i="5"/>
  <c r="Q51" i="5"/>
  <c r="F53" i="5"/>
  <c r="J54" i="5"/>
  <c r="M55" i="5"/>
  <c r="P56" i="5"/>
  <c r="E58" i="5"/>
  <c r="O61" i="5"/>
  <c r="E63" i="5"/>
  <c r="P65" i="5"/>
  <c r="J68" i="5"/>
  <c r="L69" i="5"/>
  <c r="N70" i="5"/>
  <c r="Q71" i="5"/>
  <c r="E74" i="5"/>
  <c r="J76" i="5"/>
  <c r="L77" i="5"/>
  <c r="N78" i="5"/>
  <c r="Q79" i="5"/>
  <c r="E82" i="5"/>
  <c r="J84" i="5"/>
  <c r="L85" i="5"/>
  <c r="N86" i="5"/>
  <c r="Q87" i="5"/>
  <c r="E90" i="5"/>
  <c r="J92" i="5"/>
  <c r="L93" i="5"/>
  <c r="P94" i="5"/>
  <c r="J98" i="5"/>
  <c r="M99" i="5"/>
  <c r="R100" i="5"/>
  <c r="E102" i="5"/>
  <c r="M104" i="5"/>
  <c r="M108" i="5"/>
  <c r="E110" i="5"/>
  <c r="E113" i="5"/>
  <c r="P114" i="5"/>
  <c r="E118" i="5"/>
  <c r="J142" i="5"/>
  <c r="E147" i="5"/>
  <c r="P151" i="5"/>
  <c r="E154" i="5"/>
  <c r="E162" i="5"/>
  <c r="E170" i="5"/>
  <c r="E178" i="5"/>
  <c r="E186" i="5"/>
  <c r="J191" i="5"/>
  <c r="J249" i="6"/>
  <c r="J248" i="6"/>
  <c r="J246" i="6"/>
  <c r="J230" i="6"/>
  <c r="J214" i="6"/>
  <c r="J198" i="6"/>
  <c r="J245" i="6"/>
  <c r="J229" i="6"/>
  <c r="J213" i="6"/>
  <c r="J197" i="6"/>
  <c r="J191" i="6"/>
  <c r="J183" i="6"/>
  <c r="J175" i="6"/>
  <c r="J167" i="6"/>
  <c r="J159" i="6"/>
  <c r="J151" i="6"/>
  <c r="J143" i="6"/>
  <c r="J244" i="6"/>
  <c r="J228" i="6"/>
  <c r="J212" i="6"/>
  <c r="J196" i="6"/>
  <c r="J243" i="6"/>
  <c r="J227" i="6"/>
  <c r="J211" i="6"/>
  <c r="J242" i="6"/>
  <c r="J226" i="6"/>
  <c r="J210" i="6"/>
  <c r="J194" i="6"/>
  <c r="J241" i="6"/>
  <c r="J225" i="6"/>
  <c r="J209" i="6"/>
  <c r="J193" i="6"/>
  <c r="J185" i="6"/>
  <c r="J177" i="6"/>
  <c r="J169" i="6"/>
  <c r="J161" i="6"/>
  <c r="J153" i="6"/>
  <c r="J145" i="6"/>
  <c r="J240" i="6"/>
  <c r="J224" i="6"/>
  <c r="J208" i="6"/>
  <c r="J239" i="6"/>
  <c r="J223" i="6"/>
  <c r="J207" i="6"/>
  <c r="J186" i="6"/>
  <c r="J178" i="6"/>
  <c r="J170" i="6"/>
  <c r="J162" i="6"/>
  <c r="J154" i="6"/>
  <c r="J146" i="6"/>
  <c r="J138" i="6"/>
  <c r="J238" i="6"/>
  <c r="J222" i="6"/>
  <c r="J206" i="6"/>
  <c r="J237" i="6"/>
  <c r="J221" i="6"/>
  <c r="J205" i="6"/>
  <c r="J187" i="6"/>
  <c r="J179" i="6"/>
  <c r="J171" i="6"/>
  <c r="J163" i="6"/>
  <c r="J155" i="6"/>
  <c r="J147" i="6"/>
  <c r="J139" i="6"/>
  <c r="J235" i="6"/>
  <c r="J219" i="6"/>
  <c r="J203" i="6"/>
  <c r="J188" i="6"/>
  <c r="J180" i="6"/>
  <c r="J172" i="6"/>
  <c r="J164" i="6"/>
  <c r="J156" i="6"/>
  <c r="J148" i="6"/>
  <c r="J140" i="6"/>
  <c r="J233" i="6"/>
  <c r="J217" i="6"/>
  <c r="J201" i="6"/>
  <c r="J189" i="6"/>
  <c r="J181" i="6"/>
  <c r="J173" i="6"/>
  <c r="J165" i="6"/>
  <c r="J232" i="6"/>
  <c r="J216" i="6"/>
  <c r="J200" i="6"/>
  <c r="J176" i="6"/>
  <c r="J118" i="6"/>
  <c r="J108" i="6"/>
  <c r="J100" i="6"/>
  <c r="J199" i="6"/>
  <c r="J124" i="6"/>
  <c r="J114" i="6"/>
  <c r="J63" i="6"/>
  <c r="J55" i="6"/>
  <c r="J47" i="6"/>
  <c r="J39" i="6"/>
  <c r="J31" i="6"/>
  <c r="J23" i="6"/>
  <c r="J15" i="6"/>
  <c r="J204" i="6"/>
  <c r="J150" i="6"/>
  <c r="J134" i="6"/>
  <c r="J109" i="6"/>
  <c r="J101" i="6"/>
  <c r="J166" i="6"/>
  <c r="J157" i="6"/>
  <c r="J127" i="6"/>
  <c r="J64" i="6"/>
  <c r="J56" i="6"/>
  <c r="J48" i="6"/>
  <c r="J40" i="6"/>
  <c r="J32" i="6"/>
  <c r="J24" i="6"/>
  <c r="J16" i="6"/>
  <c r="J8" i="6"/>
  <c r="J184" i="6"/>
  <c r="J136" i="6"/>
  <c r="J132" i="6"/>
  <c r="J115" i="6"/>
  <c r="J102" i="6"/>
  <c r="J142" i="6"/>
  <c r="J122" i="6"/>
  <c r="J119" i="6"/>
  <c r="J110" i="6"/>
  <c r="J65" i="6"/>
  <c r="J57" i="6"/>
  <c r="J49" i="6"/>
  <c r="J41" i="6"/>
  <c r="J33" i="6"/>
  <c r="J25" i="6"/>
  <c r="J17" i="6"/>
  <c r="J9" i="6"/>
  <c r="J149" i="6"/>
  <c r="J130" i="6"/>
  <c r="J103" i="6"/>
  <c r="J251" i="6"/>
  <c r="J234" i="6"/>
  <c r="J174" i="6"/>
  <c r="J125" i="6"/>
  <c r="J116" i="6"/>
  <c r="J66" i="6"/>
  <c r="J58" i="6"/>
  <c r="J50" i="6"/>
  <c r="J42" i="6"/>
  <c r="J34" i="6"/>
  <c r="J26" i="6"/>
  <c r="J18" i="6"/>
  <c r="J10" i="6"/>
  <c r="J247" i="6"/>
  <c r="J218" i="6"/>
  <c r="J192" i="6"/>
  <c r="J160" i="6"/>
  <c r="J111" i="6"/>
  <c r="J104" i="6"/>
  <c r="J231" i="6"/>
  <c r="J215" i="6"/>
  <c r="J152" i="6"/>
  <c r="J128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59" i="6"/>
  <c r="J51" i="6"/>
  <c r="J43" i="6"/>
  <c r="J35" i="6"/>
  <c r="J27" i="6"/>
  <c r="J19" i="6"/>
  <c r="J11" i="6"/>
  <c r="J195" i="6"/>
  <c r="J141" i="6"/>
  <c r="J120" i="6"/>
  <c r="J105" i="6"/>
  <c r="J97" i="6"/>
  <c r="J236" i="6"/>
  <c r="J182" i="6"/>
  <c r="J135" i="6"/>
  <c r="J133" i="6"/>
  <c r="J123" i="6"/>
  <c r="J117" i="6"/>
  <c r="J112" i="6"/>
  <c r="J60" i="6"/>
  <c r="J52" i="6"/>
  <c r="J44" i="6"/>
  <c r="J36" i="6"/>
  <c r="J28" i="6"/>
  <c r="J131" i="6"/>
  <c r="J126" i="6"/>
  <c r="J61" i="6"/>
  <c r="J53" i="6"/>
  <c r="J45" i="6"/>
  <c r="J37" i="6"/>
  <c r="J29" i="6"/>
  <c r="J21" i="6"/>
  <c r="J13" i="6"/>
  <c r="J113" i="6"/>
  <c r="J107" i="6"/>
  <c r="J99" i="6"/>
  <c r="J202" i="6"/>
  <c r="J190" i="6"/>
  <c r="J158" i="6"/>
  <c r="J137" i="6"/>
  <c r="J129" i="6"/>
  <c r="J121" i="6"/>
  <c r="J62" i="6"/>
  <c r="J54" i="6"/>
  <c r="J46" i="6"/>
  <c r="J38" i="6"/>
  <c r="J30" i="6"/>
  <c r="J22" i="6"/>
  <c r="J14" i="6"/>
  <c r="J250" i="6"/>
  <c r="J144" i="6"/>
  <c r="J106" i="6"/>
  <c r="J12" i="6"/>
  <c r="J98" i="6"/>
  <c r="J20" i="6"/>
  <c r="J220" i="6"/>
  <c r="F8" i="5"/>
  <c r="O11" i="5"/>
  <c r="R12" i="5"/>
  <c r="J15" i="5"/>
  <c r="N16" i="5"/>
  <c r="Q17" i="5"/>
  <c r="F19" i="5"/>
  <c r="L21" i="5"/>
  <c r="O22" i="5"/>
  <c r="R23" i="5"/>
  <c r="J26" i="5"/>
  <c r="M27" i="5"/>
  <c r="P28" i="5"/>
  <c r="E30" i="5"/>
  <c r="N33" i="5"/>
  <c r="R34" i="5"/>
  <c r="J37" i="5"/>
  <c r="M38" i="5"/>
  <c r="P39" i="5"/>
  <c r="E41" i="5"/>
  <c r="N44" i="5"/>
  <c r="Q45" i="5"/>
  <c r="F47" i="5"/>
  <c r="L49" i="5"/>
  <c r="O50" i="5"/>
  <c r="R51" i="5"/>
  <c r="N55" i="5"/>
  <c r="Q56" i="5"/>
  <c r="F58" i="5"/>
  <c r="L60" i="5"/>
  <c r="P61" i="5"/>
  <c r="F63" i="5"/>
  <c r="L64" i="5"/>
  <c r="Q65" i="5"/>
  <c r="M69" i="5"/>
  <c r="P70" i="5"/>
  <c r="R71" i="5"/>
  <c r="M77" i="5"/>
  <c r="P78" i="5"/>
  <c r="R79" i="5"/>
  <c r="M85" i="5"/>
  <c r="P86" i="5"/>
  <c r="R87" i="5"/>
  <c r="M93" i="5"/>
  <c r="Q94" i="5"/>
  <c r="P99" i="5"/>
  <c r="J103" i="5"/>
  <c r="P104" i="5"/>
  <c r="E106" i="5"/>
  <c r="J107" i="5"/>
  <c r="P108" i="5"/>
  <c r="M111" i="5"/>
  <c r="Q114" i="5"/>
  <c r="E120" i="5"/>
  <c r="E122" i="5"/>
  <c r="E124" i="5"/>
  <c r="E126" i="5"/>
  <c r="E128" i="5"/>
  <c r="E130" i="5"/>
  <c r="E132" i="5"/>
  <c r="E134" i="5"/>
  <c r="E136" i="5"/>
  <c r="E138" i="5"/>
  <c r="P142" i="5"/>
  <c r="J149" i="5"/>
  <c r="J159" i="5"/>
  <c r="J167" i="5"/>
  <c r="J175" i="5"/>
  <c r="J183" i="5"/>
  <c r="E198" i="5"/>
  <c r="M201" i="5"/>
  <c r="E240" i="5"/>
  <c r="E224" i="5"/>
  <c r="E208" i="5"/>
  <c r="E238" i="5"/>
  <c r="E222" i="5"/>
  <c r="E206" i="5"/>
  <c r="E237" i="5"/>
  <c r="E221" i="5"/>
  <c r="E236" i="5"/>
  <c r="E220" i="5"/>
  <c r="E204" i="5"/>
  <c r="E251" i="5"/>
  <c r="E235" i="5"/>
  <c r="E219" i="5"/>
  <c r="E249" i="5"/>
  <c r="E233" i="5"/>
  <c r="E217" i="5"/>
  <c r="E247" i="5"/>
  <c r="E231" i="5"/>
  <c r="E215" i="5"/>
  <c r="E199" i="5"/>
  <c r="E243" i="5"/>
  <c r="E227" i="5"/>
  <c r="E242" i="5"/>
  <c r="E226" i="5"/>
  <c r="E241" i="5"/>
  <c r="E193" i="5"/>
  <c r="E192" i="5"/>
  <c r="E191" i="5"/>
  <c r="E234" i="5"/>
  <c r="E230" i="5"/>
  <c r="E200" i="5"/>
  <c r="E245" i="5"/>
  <c r="E232" i="5"/>
  <c r="E209" i="5"/>
  <c r="E201" i="5"/>
  <c r="E60" i="5"/>
  <c r="E52" i="5"/>
  <c r="E44" i="5"/>
  <c r="E36" i="5"/>
  <c r="E28" i="5"/>
  <c r="E20" i="5"/>
  <c r="E12" i="5"/>
  <c r="E202" i="5"/>
  <c r="E228" i="5"/>
  <c r="E210" i="5"/>
  <c r="E239" i="5"/>
  <c r="E203" i="5"/>
  <c r="E211" i="5"/>
  <c r="E216" i="5"/>
  <c r="E212" i="5"/>
  <c r="E246" i="5"/>
  <c r="E229" i="5"/>
  <c r="E205" i="5"/>
  <c r="E248" i="5"/>
  <c r="E225" i="5"/>
  <c r="E207" i="5"/>
  <c r="E196" i="5"/>
  <c r="E223" i="5"/>
  <c r="E218" i="5"/>
  <c r="E214" i="5"/>
  <c r="E194" i="5"/>
  <c r="J9" i="5"/>
  <c r="M10" i="5"/>
  <c r="P11" i="5"/>
  <c r="E13" i="5"/>
  <c r="O16" i="5"/>
  <c r="R17" i="5"/>
  <c r="J20" i="5"/>
  <c r="M21" i="5"/>
  <c r="P22" i="5"/>
  <c r="E24" i="5"/>
  <c r="N27" i="5"/>
  <c r="Q28" i="5"/>
  <c r="F30" i="5"/>
  <c r="L32" i="5"/>
  <c r="P33" i="5"/>
  <c r="E35" i="5"/>
  <c r="N38" i="5"/>
  <c r="Q39" i="5"/>
  <c r="F41" i="5"/>
  <c r="L43" i="5"/>
  <c r="O44" i="5"/>
  <c r="R45" i="5"/>
  <c r="J48" i="5"/>
  <c r="M49" i="5"/>
  <c r="P50" i="5"/>
  <c r="F52" i="5"/>
  <c r="L54" i="5"/>
  <c r="O55" i="5"/>
  <c r="R56" i="5"/>
  <c r="J59" i="5"/>
  <c r="M60" i="5"/>
  <c r="Q61" i="5"/>
  <c r="N64" i="5"/>
  <c r="E66" i="5"/>
  <c r="J67" i="5"/>
  <c r="L68" i="5"/>
  <c r="N69" i="5"/>
  <c r="Q70" i="5"/>
  <c r="E73" i="5"/>
  <c r="J75" i="5"/>
  <c r="L76" i="5"/>
  <c r="N77" i="5"/>
  <c r="Q78" i="5"/>
  <c r="E81" i="5"/>
  <c r="J83" i="5"/>
  <c r="L84" i="5"/>
  <c r="N85" i="5"/>
  <c r="Q86" i="5"/>
  <c r="E89" i="5"/>
  <c r="J91" i="5"/>
  <c r="L92" i="5"/>
  <c r="N93" i="5"/>
  <c r="R94" i="5"/>
  <c r="E96" i="5"/>
  <c r="L98" i="5"/>
  <c r="Q99" i="5"/>
  <c r="Q104" i="5"/>
  <c r="Q108" i="5"/>
  <c r="P111" i="5"/>
  <c r="J116" i="5"/>
  <c r="J140" i="5"/>
  <c r="E145" i="5"/>
  <c r="P149" i="5"/>
  <c r="E157" i="5"/>
  <c r="E165" i="5"/>
  <c r="E173" i="5"/>
  <c r="E181" i="5"/>
  <c r="E189" i="5"/>
  <c r="N201" i="5"/>
  <c r="E213" i="5"/>
  <c r="K202" i="5"/>
  <c r="K210" i="5"/>
  <c r="Q15" i="6"/>
  <c r="Q21" i="6"/>
  <c r="E26" i="6"/>
  <c r="Q37" i="6"/>
  <c r="Q46" i="6"/>
  <c r="E57" i="6"/>
  <c r="P214" i="6"/>
  <c r="O63" i="6"/>
  <c r="Q197" i="6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9" i="5"/>
  <c r="K208" i="5"/>
  <c r="E17" i="6"/>
  <c r="E23" i="6"/>
  <c r="O30" i="6"/>
  <c r="O39" i="6"/>
  <c r="O52" i="6"/>
  <c r="Q64" i="6"/>
  <c r="K194" i="5"/>
  <c r="Q30" i="6"/>
  <c r="Q39" i="6"/>
  <c r="Q48" i="6"/>
  <c r="E65" i="6"/>
  <c r="O121" i="6"/>
  <c r="K195" i="5"/>
  <c r="K207" i="5"/>
  <c r="K217" i="5"/>
  <c r="K233" i="5"/>
  <c r="K240" i="5"/>
  <c r="K242" i="5"/>
  <c r="E31" i="6"/>
  <c r="E40" i="6"/>
  <c r="E49" i="6"/>
  <c r="K196" i="5"/>
  <c r="K197" i="5"/>
  <c r="K213" i="5"/>
  <c r="K235" i="5"/>
  <c r="K244" i="5"/>
  <c r="Q23" i="6"/>
  <c r="Q53" i="6"/>
  <c r="Q211" i="6"/>
  <c r="K206" i="5"/>
  <c r="K222" i="5"/>
  <c r="O241" i="6"/>
  <c r="O225" i="6"/>
  <c r="O209" i="6"/>
  <c r="O193" i="6"/>
  <c r="O185" i="6"/>
  <c r="O177" i="6"/>
  <c r="O169" i="6"/>
  <c r="O161" i="6"/>
  <c r="O153" i="6"/>
  <c r="O145" i="6"/>
  <c r="O137" i="6"/>
  <c r="O240" i="6"/>
  <c r="O224" i="6"/>
  <c r="O208" i="6"/>
  <c r="O239" i="6"/>
  <c r="O223" i="6"/>
  <c r="O207" i="6"/>
  <c r="O186" i="6"/>
  <c r="O178" i="6"/>
  <c r="O170" i="6"/>
  <c r="O162" i="6"/>
  <c r="O154" i="6"/>
  <c r="O146" i="6"/>
  <c r="O138" i="6"/>
  <c r="O238" i="6"/>
  <c r="O222" i="6"/>
  <c r="O249" i="6"/>
  <c r="O237" i="6"/>
  <c r="O221" i="6"/>
  <c r="O205" i="6"/>
  <c r="O187" i="6"/>
  <c r="O179" i="6"/>
  <c r="O171" i="6"/>
  <c r="O163" i="6"/>
  <c r="O155" i="6"/>
  <c r="O147" i="6"/>
  <c r="O139" i="6"/>
  <c r="O236" i="6"/>
  <c r="O220" i="6"/>
  <c r="O204" i="6"/>
  <c r="O235" i="6"/>
  <c r="O219" i="6"/>
  <c r="O203" i="6"/>
  <c r="O188" i="6"/>
  <c r="O180" i="6"/>
  <c r="O172" i="6"/>
  <c r="O164" i="6"/>
  <c r="O156" i="6"/>
  <c r="O148" i="6"/>
  <c r="O140" i="6"/>
  <c r="O234" i="6"/>
  <c r="O218" i="6"/>
  <c r="O202" i="6"/>
  <c r="O250" i="6"/>
  <c r="O233" i="6"/>
  <c r="O217" i="6"/>
  <c r="O201" i="6"/>
  <c r="O189" i="6"/>
  <c r="O181" i="6"/>
  <c r="O173" i="6"/>
  <c r="O165" i="6"/>
  <c r="O157" i="6"/>
  <c r="O149" i="6"/>
  <c r="O141" i="6"/>
  <c r="O232" i="6"/>
  <c r="O216" i="6"/>
  <c r="O200" i="6"/>
  <c r="O251" i="6"/>
  <c r="O246" i="6"/>
  <c r="O230" i="6"/>
  <c r="O214" i="6"/>
  <c r="O198" i="6"/>
  <c r="O244" i="6"/>
  <c r="O228" i="6"/>
  <c r="O212" i="6"/>
  <c r="O196" i="6"/>
  <c r="O243" i="6"/>
  <c r="O227" i="6"/>
  <c r="O211" i="6"/>
  <c r="O195" i="6"/>
  <c r="O192" i="6"/>
  <c r="O184" i="6"/>
  <c r="O176" i="6"/>
  <c r="O168" i="6"/>
  <c r="O160" i="6"/>
  <c r="O152" i="6"/>
  <c r="O144" i="6"/>
  <c r="O136" i="6"/>
  <c r="O135" i="6"/>
  <c r="O134" i="6"/>
  <c r="O133" i="6"/>
  <c r="O132" i="6"/>
  <c r="O131" i="6"/>
  <c r="O130" i="6"/>
  <c r="O129" i="6"/>
  <c r="O242" i="6"/>
  <c r="O127" i="6"/>
  <c r="O65" i="6"/>
  <c r="O57" i="6"/>
  <c r="O49" i="6"/>
  <c r="O41" i="6"/>
  <c r="O33" i="6"/>
  <c r="O25" i="6"/>
  <c r="O17" i="6"/>
  <c r="O9" i="6"/>
  <c r="O245" i="6"/>
  <c r="O226" i="6"/>
  <c r="O210" i="6"/>
  <c r="O166" i="6"/>
  <c r="O115" i="6"/>
  <c r="O102" i="6"/>
  <c r="O248" i="6"/>
  <c r="O229" i="6"/>
  <c r="O175" i="6"/>
  <c r="O142" i="6"/>
  <c r="O122" i="6"/>
  <c r="O119" i="6"/>
  <c r="O110" i="6"/>
  <c r="O66" i="6"/>
  <c r="O58" i="6"/>
  <c r="O50" i="6"/>
  <c r="O42" i="6"/>
  <c r="O34" i="6"/>
  <c r="O26" i="6"/>
  <c r="O18" i="6"/>
  <c r="O10" i="6"/>
  <c r="O213" i="6"/>
  <c r="O103" i="6"/>
  <c r="O125" i="6"/>
  <c r="O116" i="6"/>
  <c r="O95" i="6"/>
  <c r="O94" i="6"/>
  <c r="O93" i="6"/>
  <c r="O92" i="6"/>
  <c r="O91" i="6"/>
  <c r="O90" i="6"/>
  <c r="O89" i="6"/>
  <c r="O88" i="6"/>
  <c r="O87" i="6"/>
  <c r="O86" i="6"/>
  <c r="O85" i="6"/>
  <c r="O84" i="6"/>
  <c r="O83" i="6"/>
  <c r="O82" i="6"/>
  <c r="O81" i="6"/>
  <c r="O80" i="6"/>
  <c r="O79" i="6"/>
  <c r="O78" i="6"/>
  <c r="O77" i="6"/>
  <c r="O76" i="6"/>
  <c r="O75" i="6"/>
  <c r="O74" i="6"/>
  <c r="O73" i="6"/>
  <c r="O72" i="6"/>
  <c r="O71" i="6"/>
  <c r="O70" i="6"/>
  <c r="O69" i="6"/>
  <c r="O68" i="6"/>
  <c r="O67" i="6"/>
  <c r="O59" i="6"/>
  <c r="O51" i="6"/>
  <c r="O43" i="6"/>
  <c r="O35" i="6"/>
  <c r="O27" i="6"/>
  <c r="O19" i="6"/>
  <c r="O11" i="6"/>
  <c r="O174" i="6"/>
  <c r="O111" i="6"/>
  <c r="O104" i="6"/>
  <c r="O96" i="6"/>
  <c r="O247" i="6"/>
  <c r="O206" i="6"/>
  <c r="O183" i="6"/>
  <c r="O128" i="6"/>
  <c r="O60" i="6"/>
  <c r="O231" i="6"/>
  <c r="O215" i="6"/>
  <c r="O120" i="6"/>
  <c r="O105" i="6"/>
  <c r="O97" i="6"/>
  <c r="O123" i="6"/>
  <c r="O117" i="6"/>
  <c r="O112" i="6"/>
  <c r="O61" i="6"/>
  <c r="O53" i="6"/>
  <c r="O182" i="6"/>
  <c r="O106" i="6"/>
  <c r="O98" i="6"/>
  <c r="O191" i="6"/>
  <c r="O159" i="6"/>
  <c r="O126" i="6"/>
  <c r="O151" i="6"/>
  <c r="O113" i="6"/>
  <c r="O107" i="6"/>
  <c r="O99" i="6"/>
  <c r="O197" i="6"/>
  <c r="O190" i="6"/>
  <c r="O158" i="6"/>
  <c r="O118" i="6"/>
  <c r="O108" i="6"/>
  <c r="O100" i="6"/>
  <c r="O194" i="6"/>
  <c r="O167" i="6"/>
  <c r="O143" i="6"/>
  <c r="O124" i="6"/>
  <c r="O114" i="6"/>
  <c r="O64" i="6"/>
  <c r="O56" i="6"/>
  <c r="O48" i="6"/>
  <c r="O40" i="6"/>
  <c r="O32" i="6"/>
  <c r="O24" i="6"/>
  <c r="O16" i="6"/>
  <c r="O8" i="6"/>
  <c r="O199" i="6"/>
  <c r="O150" i="6"/>
  <c r="O109" i="6"/>
  <c r="O101" i="6"/>
  <c r="E10" i="6"/>
  <c r="E24" i="6"/>
  <c r="Q31" i="6"/>
  <c r="O44" i="6"/>
  <c r="E66" i="6"/>
  <c r="K205" i="5"/>
  <c r="P240" i="6"/>
  <c r="P224" i="6"/>
  <c r="P208" i="6"/>
  <c r="P239" i="6"/>
  <c r="P223" i="6"/>
  <c r="P207" i="6"/>
  <c r="P186" i="6"/>
  <c r="P178" i="6"/>
  <c r="P170" i="6"/>
  <c r="P162" i="6"/>
  <c r="P154" i="6"/>
  <c r="P146" i="6"/>
  <c r="P138" i="6"/>
  <c r="P238" i="6"/>
  <c r="P222" i="6"/>
  <c r="P206" i="6"/>
  <c r="P249" i="6"/>
  <c r="P237" i="6"/>
  <c r="P221" i="6"/>
  <c r="P236" i="6"/>
  <c r="P220" i="6"/>
  <c r="P204" i="6"/>
  <c r="P235" i="6"/>
  <c r="P219" i="6"/>
  <c r="P203" i="6"/>
  <c r="P188" i="6"/>
  <c r="P180" i="6"/>
  <c r="P172" i="6"/>
  <c r="P164" i="6"/>
  <c r="P156" i="6"/>
  <c r="P148" i="6"/>
  <c r="P234" i="6"/>
  <c r="P218" i="6"/>
  <c r="P202" i="6"/>
  <c r="P250" i="6"/>
  <c r="P233" i="6"/>
  <c r="P217" i="6"/>
  <c r="P201" i="6"/>
  <c r="P189" i="6"/>
  <c r="P181" i="6"/>
  <c r="P173" i="6"/>
  <c r="P165" i="6"/>
  <c r="P157" i="6"/>
  <c r="P149" i="6"/>
  <c r="P141" i="6"/>
  <c r="P232" i="6"/>
  <c r="P216" i="6"/>
  <c r="P200" i="6"/>
  <c r="P247" i="6"/>
  <c r="P231" i="6"/>
  <c r="P215" i="6"/>
  <c r="P199" i="6"/>
  <c r="P190" i="6"/>
  <c r="P182" i="6"/>
  <c r="P174" i="6"/>
  <c r="P166" i="6"/>
  <c r="P158" i="6"/>
  <c r="P150" i="6"/>
  <c r="P142" i="6"/>
  <c r="P245" i="6"/>
  <c r="P229" i="6"/>
  <c r="P213" i="6"/>
  <c r="P197" i="6"/>
  <c r="P191" i="6"/>
  <c r="P183" i="6"/>
  <c r="P175" i="6"/>
  <c r="P167" i="6"/>
  <c r="P159" i="6"/>
  <c r="P151" i="6"/>
  <c r="P143" i="6"/>
  <c r="P243" i="6"/>
  <c r="P227" i="6"/>
  <c r="P211" i="6"/>
  <c r="P195" i="6"/>
  <c r="P192" i="6"/>
  <c r="P184" i="6"/>
  <c r="P176" i="6"/>
  <c r="P168" i="6"/>
  <c r="P160" i="6"/>
  <c r="P248" i="6"/>
  <c r="P242" i="6"/>
  <c r="P226" i="6"/>
  <c r="P210" i="6"/>
  <c r="P194" i="6"/>
  <c r="P171" i="6"/>
  <c r="P134" i="6"/>
  <c r="P115" i="6"/>
  <c r="P102" i="6"/>
  <c r="P132" i="6"/>
  <c r="P122" i="6"/>
  <c r="P119" i="6"/>
  <c r="P110" i="6"/>
  <c r="P66" i="6"/>
  <c r="P58" i="6"/>
  <c r="P50" i="6"/>
  <c r="P42" i="6"/>
  <c r="P34" i="6"/>
  <c r="P26" i="6"/>
  <c r="P18" i="6"/>
  <c r="P10" i="6"/>
  <c r="P139" i="6"/>
  <c r="P136" i="6"/>
  <c r="P103" i="6"/>
  <c r="P196" i="6"/>
  <c r="P193" i="6"/>
  <c r="P161" i="6"/>
  <c r="P153" i="6"/>
  <c r="P130" i="6"/>
  <c r="P125" i="6"/>
  <c r="P11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59" i="6"/>
  <c r="P51" i="6"/>
  <c r="P43" i="6"/>
  <c r="P35" i="6"/>
  <c r="P27" i="6"/>
  <c r="P19" i="6"/>
  <c r="P11" i="6"/>
  <c r="P241" i="6"/>
  <c r="P179" i="6"/>
  <c r="P111" i="6"/>
  <c r="P104" i="6"/>
  <c r="P96" i="6"/>
  <c r="P251" i="6"/>
  <c r="P225" i="6"/>
  <c r="P209" i="6"/>
  <c r="P198" i="6"/>
  <c r="P128" i="6"/>
  <c r="P60" i="6"/>
  <c r="P52" i="6"/>
  <c r="P44" i="6"/>
  <c r="P36" i="6"/>
  <c r="P28" i="6"/>
  <c r="P20" i="6"/>
  <c r="P12" i="6"/>
  <c r="P244" i="6"/>
  <c r="P145" i="6"/>
  <c r="P120" i="6"/>
  <c r="P105" i="6"/>
  <c r="P97" i="6"/>
  <c r="P228" i="6"/>
  <c r="P169" i="6"/>
  <c r="P152" i="6"/>
  <c r="P123" i="6"/>
  <c r="P117" i="6"/>
  <c r="P112" i="6"/>
  <c r="P61" i="6"/>
  <c r="P53" i="6"/>
  <c r="P45" i="6"/>
  <c r="P37" i="6"/>
  <c r="P29" i="6"/>
  <c r="P21" i="6"/>
  <c r="P13" i="6"/>
  <c r="P212" i="6"/>
  <c r="P187" i="6"/>
  <c r="P133" i="6"/>
  <c r="P106" i="6"/>
  <c r="P98" i="6"/>
  <c r="P135" i="6"/>
  <c r="P126" i="6"/>
  <c r="P62" i="6"/>
  <c r="P54" i="6"/>
  <c r="P46" i="6"/>
  <c r="P38" i="6"/>
  <c r="P30" i="6"/>
  <c r="P22" i="6"/>
  <c r="P14" i="6"/>
  <c r="P155" i="6"/>
  <c r="P144" i="6"/>
  <c r="P131" i="6"/>
  <c r="P113" i="6"/>
  <c r="P107" i="6"/>
  <c r="P99" i="6"/>
  <c r="P246" i="6"/>
  <c r="P205" i="6"/>
  <c r="P177" i="6"/>
  <c r="P121" i="6"/>
  <c r="P63" i="6"/>
  <c r="P55" i="6"/>
  <c r="P47" i="6"/>
  <c r="P39" i="6"/>
  <c r="P31" i="6"/>
  <c r="P147" i="6"/>
  <c r="P140" i="6"/>
  <c r="P137" i="6"/>
  <c r="P124" i="6"/>
  <c r="P114" i="6"/>
  <c r="P64" i="6"/>
  <c r="P56" i="6"/>
  <c r="P48" i="6"/>
  <c r="P40" i="6"/>
  <c r="P32" i="6"/>
  <c r="P24" i="6"/>
  <c r="P16" i="6"/>
  <c r="P8" i="6"/>
  <c r="P109" i="6"/>
  <c r="P101" i="6"/>
  <c r="P185" i="6"/>
  <c r="P127" i="6"/>
  <c r="P65" i="6"/>
  <c r="P57" i="6"/>
  <c r="P49" i="6"/>
  <c r="P41" i="6"/>
  <c r="P33" i="6"/>
  <c r="P25" i="6"/>
  <c r="P17" i="6"/>
  <c r="P9" i="6"/>
  <c r="E18" i="6"/>
  <c r="E32" i="6"/>
  <c r="E50" i="6"/>
  <c r="P129" i="6"/>
  <c r="E200" i="6"/>
  <c r="P230" i="6"/>
  <c r="K212" i="5"/>
  <c r="K249" i="5"/>
  <c r="Q239" i="6"/>
  <c r="Q223" i="6"/>
  <c r="Q207" i="6"/>
  <c r="Q186" i="6"/>
  <c r="Q178" i="6"/>
  <c r="Q170" i="6"/>
  <c r="Q162" i="6"/>
  <c r="Q154" i="6"/>
  <c r="Q146" i="6"/>
  <c r="Q138" i="6"/>
  <c r="Q238" i="6"/>
  <c r="Q222" i="6"/>
  <c r="Q206" i="6"/>
  <c r="Q249" i="6"/>
  <c r="Q237" i="6"/>
  <c r="Q221" i="6"/>
  <c r="Q205" i="6"/>
  <c r="Q187" i="6"/>
  <c r="Q179" i="6"/>
  <c r="Q171" i="6"/>
  <c r="Q163" i="6"/>
  <c r="Q155" i="6"/>
  <c r="Q147" i="6"/>
  <c r="Q139" i="6"/>
  <c r="Q236" i="6"/>
  <c r="Q220" i="6"/>
  <c r="Q235" i="6"/>
  <c r="Q219" i="6"/>
  <c r="Q203" i="6"/>
  <c r="Q188" i="6"/>
  <c r="Q180" i="6"/>
  <c r="Q172" i="6"/>
  <c r="Q164" i="6"/>
  <c r="Q156" i="6"/>
  <c r="Q148" i="6"/>
  <c r="Q140" i="6"/>
  <c r="Q234" i="6"/>
  <c r="Q218" i="6"/>
  <c r="Q202" i="6"/>
  <c r="Q250" i="6"/>
  <c r="Q233" i="6"/>
  <c r="Q217" i="6"/>
  <c r="Q201" i="6"/>
  <c r="Q189" i="6"/>
  <c r="Q181" i="6"/>
  <c r="Q173" i="6"/>
  <c r="Q165" i="6"/>
  <c r="Q157" i="6"/>
  <c r="Q149" i="6"/>
  <c r="Q141" i="6"/>
  <c r="Q232" i="6"/>
  <c r="Q216" i="6"/>
  <c r="Q200" i="6"/>
  <c r="Q247" i="6"/>
  <c r="Q231" i="6"/>
  <c r="Q215" i="6"/>
  <c r="Q199" i="6"/>
  <c r="Q190" i="6"/>
  <c r="Q182" i="6"/>
  <c r="Q174" i="6"/>
  <c r="Q166" i="6"/>
  <c r="Q158" i="6"/>
  <c r="Q150" i="6"/>
  <c r="Q142" i="6"/>
  <c r="Q251" i="6"/>
  <c r="Q246" i="6"/>
  <c r="Q230" i="6"/>
  <c r="Q214" i="6"/>
  <c r="Q198" i="6"/>
  <c r="Q244" i="6"/>
  <c r="Q228" i="6"/>
  <c r="Q212" i="6"/>
  <c r="Q196" i="6"/>
  <c r="Q248" i="6"/>
  <c r="Q242" i="6"/>
  <c r="Q226" i="6"/>
  <c r="Q210" i="6"/>
  <c r="Q194" i="6"/>
  <c r="Q241" i="6"/>
  <c r="Q225" i="6"/>
  <c r="Q209" i="6"/>
  <c r="Q193" i="6"/>
  <c r="Q185" i="6"/>
  <c r="Q177" i="6"/>
  <c r="Q169" i="6"/>
  <c r="Q161" i="6"/>
  <c r="Q153" i="6"/>
  <c r="Q145" i="6"/>
  <c r="Q137" i="6"/>
  <c r="Q245" i="6"/>
  <c r="Q132" i="6"/>
  <c r="Q122" i="6"/>
  <c r="Q119" i="6"/>
  <c r="Q110" i="6"/>
  <c r="Q66" i="6"/>
  <c r="Q58" i="6"/>
  <c r="Q50" i="6"/>
  <c r="Q42" i="6"/>
  <c r="Q34" i="6"/>
  <c r="Q26" i="6"/>
  <c r="Q18" i="6"/>
  <c r="Q10" i="6"/>
  <c r="Q229" i="6"/>
  <c r="Q204" i="6"/>
  <c r="Q175" i="6"/>
  <c r="Q136" i="6"/>
  <c r="Q103" i="6"/>
  <c r="Q213" i="6"/>
  <c r="Q184" i="6"/>
  <c r="Q130" i="6"/>
  <c r="Q125" i="6"/>
  <c r="Q116" i="6"/>
  <c r="Q95" i="6"/>
  <c r="Q94" i="6"/>
  <c r="Q93" i="6"/>
  <c r="Q92" i="6"/>
  <c r="Q91" i="6"/>
  <c r="Q90" i="6"/>
  <c r="Q89" i="6"/>
  <c r="Q88" i="6"/>
  <c r="Q87" i="6"/>
  <c r="Q86" i="6"/>
  <c r="Q85" i="6"/>
  <c r="Q84" i="6"/>
  <c r="Q83" i="6"/>
  <c r="Q82" i="6"/>
  <c r="Q81" i="6"/>
  <c r="Q80" i="6"/>
  <c r="Q79" i="6"/>
  <c r="Q78" i="6"/>
  <c r="Q77" i="6"/>
  <c r="Q76" i="6"/>
  <c r="Q75" i="6"/>
  <c r="Q74" i="6"/>
  <c r="Q73" i="6"/>
  <c r="Q72" i="6"/>
  <c r="Q71" i="6"/>
  <c r="Q70" i="6"/>
  <c r="Q69" i="6"/>
  <c r="Q68" i="6"/>
  <c r="Q67" i="6"/>
  <c r="Q59" i="6"/>
  <c r="Q51" i="6"/>
  <c r="Q43" i="6"/>
  <c r="Q35" i="6"/>
  <c r="Q27" i="6"/>
  <c r="Q19" i="6"/>
  <c r="Q11" i="6"/>
  <c r="Q111" i="6"/>
  <c r="Q104" i="6"/>
  <c r="Q96" i="6"/>
  <c r="Q128" i="6"/>
  <c r="Q60" i="6"/>
  <c r="Q52" i="6"/>
  <c r="Q44" i="6"/>
  <c r="Q36" i="6"/>
  <c r="Q28" i="6"/>
  <c r="Q20" i="6"/>
  <c r="Q12" i="6"/>
  <c r="Q183" i="6"/>
  <c r="Q120" i="6"/>
  <c r="Q105" i="6"/>
  <c r="Q97" i="6"/>
  <c r="Q192" i="6"/>
  <c r="Q160" i="6"/>
  <c r="Q152" i="6"/>
  <c r="Q123" i="6"/>
  <c r="Q117" i="6"/>
  <c r="Q112" i="6"/>
  <c r="Q61" i="6"/>
  <c r="Q133" i="6"/>
  <c r="Q106" i="6"/>
  <c r="Q98" i="6"/>
  <c r="Q240" i="6"/>
  <c r="Q195" i="6"/>
  <c r="Q135" i="6"/>
  <c r="Q126" i="6"/>
  <c r="Q62" i="6"/>
  <c r="Q54" i="6"/>
  <c r="Q224" i="6"/>
  <c r="Q191" i="6"/>
  <c r="Q159" i="6"/>
  <c r="Q144" i="6"/>
  <c r="Q131" i="6"/>
  <c r="Q113" i="6"/>
  <c r="Q107" i="6"/>
  <c r="Q99" i="6"/>
  <c r="Q243" i="6"/>
  <c r="Q208" i="6"/>
  <c r="Q168" i="6"/>
  <c r="Q151" i="6"/>
  <c r="Q121" i="6"/>
  <c r="Q227" i="6"/>
  <c r="Q129" i="6"/>
  <c r="Q118" i="6"/>
  <c r="Q108" i="6"/>
  <c r="Q100" i="6"/>
  <c r="Q167" i="6"/>
  <c r="Q143" i="6"/>
  <c r="Q109" i="6"/>
  <c r="Q101" i="6"/>
  <c r="Q176" i="6"/>
  <c r="Q127" i="6"/>
  <c r="Q65" i="6"/>
  <c r="Q57" i="6"/>
  <c r="Q49" i="6"/>
  <c r="Q41" i="6"/>
  <c r="Q33" i="6"/>
  <c r="Q25" i="6"/>
  <c r="Q17" i="6"/>
  <c r="Q9" i="6"/>
  <c r="Q134" i="6"/>
  <c r="Q115" i="6"/>
  <c r="Q102" i="6"/>
  <c r="Q14" i="6"/>
  <c r="Q24" i="6"/>
  <c r="E41" i="6"/>
  <c r="E55" i="6"/>
  <c r="E111" i="6"/>
  <c r="Q32" i="6"/>
  <c r="O36" i="6"/>
  <c r="O45" i="6"/>
  <c r="O55" i="6"/>
  <c r="K250" i="5"/>
  <c r="K234" i="5"/>
  <c r="K218" i="5"/>
  <c r="K248" i="5"/>
  <c r="K232" i="5"/>
  <c r="K216" i="5"/>
  <c r="K200" i="5"/>
  <c r="K247" i="5"/>
  <c r="K231" i="5"/>
  <c r="K246" i="5"/>
  <c r="K230" i="5"/>
  <c r="K214" i="5"/>
  <c r="K198" i="5"/>
  <c r="K245" i="5"/>
  <c r="K229" i="5"/>
  <c r="K243" i="5"/>
  <c r="K227" i="5"/>
  <c r="K241" i="5"/>
  <c r="K225" i="5"/>
  <c r="K209" i="5"/>
  <c r="K237" i="5"/>
  <c r="K221" i="5"/>
  <c r="K236" i="5"/>
  <c r="K220" i="5"/>
  <c r="K251" i="5"/>
  <c r="K15" i="5"/>
  <c r="K23" i="5"/>
  <c r="K31" i="5"/>
  <c r="K39" i="5"/>
  <c r="K47" i="5"/>
  <c r="K55" i="5"/>
  <c r="K63" i="5"/>
  <c r="K224" i="5"/>
  <c r="K239" i="5"/>
  <c r="E8" i="6"/>
  <c r="E15" i="6"/>
  <c r="E25" i="6"/>
  <c r="Q45" i="6"/>
  <c r="Q55" i="6"/>
  <c r="P100" i="6"/>
  <c r="K203" i="5"/>
  <c r="K211" i="5"/>
  <c r="K219" i="5"/>
  <c r="K226" i="5"/>
  <c r="E33" i="6"/>
  <c r="P118" i="6"/>
  <c r="Q124" i="6"/>
  <c r="K228" i="5"/>
  <c r="E249" i="6"/>
  <c r="E248" i="6"/>
  <c r="E235" i="6"/>
  <c r="E219" i="6"/>
  <c r="E203" i="6"/>
  <c r="E188" i="6"/>
  <c r="E180" i="6"/>
  <c r="E172" i="6"/>
  <c r="E164" i="6"/>
  <c r="E156" i="6"/>
  <c r="E148" i="6"/>
  <c r="E140" i="6"/>
  <c r="E251" i="6"/>
  <c r="E234" i="6"/>
  <c r="E218" i="6"/>
  <c r="E202" i="6"/>
  <c r="E233" i="6"/>
  <c r="E217" i="6"/>
  <c r="E201" i="6"/>
  <c r="E189" i="6"/>
  <c r="E181" i="6"/>
  <c r="E173" i="6"/>
  <c r="E165" i="6"/>
  <c r="E157" i="6"/>
  <c r="E149" i="6"/>
  <c r="E141" i="6"/>
  <c r="E232" i="6"/>
  <c r="E216" i="6"/>
  <c r="E247" i="6"/>
  <c r="E231" i="6"/>
  <c r="E215" i="6"/>
  <c r="E199" i="6"/>
  <c r="E190" i="6"/>
  <c r="E182" i="6"/>
  <c r="E174" i="6"/>
  <c r="E166" i="6"/>
  <c r="E158" i="6"/>
  <c r="E150" i="6"/>
  <c r="E142" i="6"/>
  <c r="E246" i="6"/>
  <c r="E230" i="6"/>
  <c r="E214" i="6"/>
  <c r="E198" i="6"/>
  <c r="E245" i="6"/>
  <c r="E229" i="6"/>
  <c r="E213" i="6"/>
  <c r="E197" i="6"/>
  <c r="E191" i="6"/>
  <c r="E183" i="6"/>
  <c r="E175" i="6"/>
  <c r="E167" i="6"/>
  <c r="E159" i="6"/>
  <c r="E151" i="6"/>
  <c r="E143" i="6"/>
  <c r="E244" i="6"/>
  <c r="E228" i="6"/>
  <c r="E212" i="6"/>
  <c r="E196" i="6"/>
  <c r="E243" i="6"/>
  <c r="E227" i="6"/>
  <c r="E211" i="6"/>
  <c r="E195" i="6"/>
  <c r="E192" i="6"/>
  <c r="E184" i="6"/>
  <c r="E176" i="6"/>
  <c r="E168" i="6"/>
  <c r="E160" i="6"/>
  <c r="E152" i="6"/>
  <c r="E144" i="6"/>
  <c r="E136" i="6"/>
  <c r="E135" i="6"/>
  <c r="E242" i="6"/>
  <c r="E226" i="6"/>
  <c r="E210" i="6"/>
  <c r="E194" i="6"/>
  <c r="E240" i="6"/>
  <c r="E224" i="6"/>
  <c r="E208" i="6"/>
  <c r="E238" i="6"/>
  <c r="E222" i="6"/>
  <c r="E206" i="6"/>
  <c r="E250" i="6"/>
  <c r="E237" i="6"/>
  <c r="E221" i="6"/>
  <c r="E205" i="6"/>
  <c r="E187" i="6"/>
  <c r="E179" i="6"/>
  <c r="E171" i="6"/>
  <c r="E163" i="6"/>
  <c r="E155" i="6"/>
  <c r="E147" i="6"/>
  <c r="E139" i="6"/>
  <c r="E223" i="6"/>
  <c r="E137" i="6"/>
  <c r="E60" i="6"/>
  <c r="E52" i="6"/>
  <c r="E44" i="6"/>
  <c r="E36" i="6"/>
  <c r="E28" i="6"/>
  <c r="E20" i="6"/>
  <c r="E12" i="6"/>
  <c r="E185" i="6"/>
  <c r="E154" i="6"/>
  <c r="E129" i="6"/>
  <c r="E106" i="6"/>
  <c r="E98" i="6"/>
  <c r="E162" i="6"/>
  <c r="E121" i="6"/>
  <c r="E113" i="6"/>
  <c r="E61" i="6"/>
  <c r="E53" i="6"/>
  <c r="E45" i="6"/>
  <c r="E37" i="6"/>
  <c r="E29" i="6"/>
  <c r="E21" i="6"/>
  <c r="E13" i="6"/>
  <c r="E207" i="6"/>
  <c r="E124" i="6"/>
  <c r="E118" i="6"/>
  <c r="E107" i="6"/>
  <c r="E99" i="6"/>
  <c r="E204" i="6"/>
  <c r="E146" i="6"/>
  <c r="E134" i="6"/>
  <c r="E62" i="6"/>
  <c r="E54" i="6"/>
  <c r="E46" i="6"/>
  <c r="E38" i="6"/>
  <c r="E30" i="6"/>
  <c r="E22" i="6"/>
  <c r="E14" i="6"/>
  <c r="E241" i="6"/>
  <c r="E193" i="6"/>
  <c r="E161" i="6"/>
  <c r="E153" i="6"/>
  <c r="E127" i="6"/>
  <c r="E114" i="6"/>
  <c r="E108" i="6"/>
  <c r="E100" i="6"/>
  <c r="E225" i="6"/>
  <c r="E170" i="6"/>
  <c r="E132" i="6"/>
  <c r="E63" i="6"/>
  <c r="E209" i="6"/>
  <c r="E122" i="6"/>
  <c r="E109" i="6"/>
  <c r="E101" i="6"/>
  <c r="E145" i="6"/>
  <c r="E130" i="6"/>
  <c r="E119" i="6"/>
  <c r="E115" i="6"/>
  <c r="E64" i="6"/>
  <c r="E56" i="6"/>
  <c r="E169" i="6"/>
  <c r="E125" i="6"/>
  <c r="E110" i="6"/>
  <c r="E102" i="6"/>
  <c r="E178" i="6"/>
  <c r="E138" i="6"/>
  <c r="E128" i="6"/>
  <c r="E116" i="6"/>
  <c r="E103" i="6"/>
  <c r="E236" i="6"/>
  <c r="E177" i="6"/>
  <c r="E133" i="6"/>
  <c r="E123" i="6"/>
  <c r="E120" i="6"/>
  <c r="E104" i="6"/>
  <c r="E220" i="6"/>
  <c r="E186" i="6"/>
  <c r="E11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59" i="6"/>
  <c r="E51" i="6"/>
  <c r="E43" i="6"/>
  <c r="E35" i="6"/>
  <c r="E27" i="6"/>
  <c r="E19" i="6"/>
  <c r="E11" i="6"/>
  <c r="E239" i="6"/>
  <c r="E131" i="6"/>
  <c r="E126" i="6"/>
  <c r="E112" i="6"/>
  <c r="E105" i="6"/>
  <c r="E97" i="6"/>
  <c r="L250" i="6"/>
  <c r="L244" i="6"/>
  <c r="L228" i="6"/>
  <c r="L212" i="6"/>
  <c r="L196" i="6"/>
  <c r="L248" i="6"/>
  <c r="L243" i="6"/>
  <c r="L227" i="6"/>
  <c r="L211" i="6"/>
  <c r="L195" i="6"/>
  <c r="L192" i="6"/>
  <c r="L184" i="6"/>
  <c r="L176" i="6"/>
  <c r="L168" i="6"/>
  <c r="L160" i="6"/>
  <c r="L152" i="6"/>
  <c r="L144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242" i="6"/>
  <c r="L226" i="6"/>
  <c r="L210" i="6"/>
  <c r="L194" i="6"/>
  <c r="L241" i="6"/>
  <c r="L225" i="6"/>
  <c r="L240" i="6"/>
  <c r="L224" i="6"/>
  <c r="L208" i="6"/>
  <c r="L239" i="6"/>
  <c r="L223" i="6"/>
  <c r="L207" i="6"/>
  <c r="L186" i="6"/>
  <c r="L178" i="6"/>
  <c r="L170" i="6"/>
  <c r="L162" i="6"/>
  <c r="L154" i="6"/>
  <c r="L146" i="6"/>
  <c r="L249" i="6"/>
  <c r="L238" i="6"/>
  <c r="L222" i="6"/>
  <c r="L206" i="6"/>
  <c r="L237" i="6"/>
  <c r="L221" i="6"/>
  <c r="L205" i="6"/>
  <c r="L187" i="6"/>
  <c r="L179" i="6"/>
  <c r="L171" i="6"/>
  <c r="L163" i="6"/>
  <c r="L155" i="6"/>
  <c r="L147" i="6"/>
  <c r="L139" i="6"/>
  <c r="L236" i="6"/>
  <c r="L220" i="6"/>
  <c r="L204" i="6"/>
  <c r="L235" i="6"/>
  <c r="L219" i="6"/>
  <c r="L203" i="6"/>
  <c r="L188" i="6"/>
  <c r="L180" i="6"/>
  <c r="L172" i="6"/>
  <c r="L164" i="6"/>
  <c r="L156" i="6"/>
  <c r="L148" i="6"/>
  <c r="L140" i="6"/>
  <c r="L233" i="6"/>
  <c r="L217" i="6"/>
  <c r="L201" i="6"/>
  <c r="L189" i="6"/>
  <c r="L181" i="6"/>
  <c r="L173" i="6"/>
  <c r="L165" i="6"/>
  <c r="L157" i="6"/>
  <c r="L149" i="6"/>
  <c r="L141" i="6"/>
  <c r="L247" i="6"/>
  <c r="L231" i="6"/>
  <c r="L215" i="6"/>
  <c r="L199" i="6"/>
  <c r="L190" i="6"/>
  <c r="L182" i="6"/>
  <c r="L174" i="6"/>
  <c r="L166" i="6"/>
  <c r="L158" i="6"/>
  <c r="L251" i="6"/>
  <c r="L246" i="6"/>
  <c r="L230" i="6"/>
  <c r="L214" i="6"/>
  <c r="L198" i="6"/>
  <c r="L15" i="6"/>
  <c r="N16" i="6"/>
  <c r="F20" i="6"/>
  <c r="H21" i="6"/>
  <c r="L23" i="6"/>
  <c r="N24" i="6"/>
  <c r="F28" i="6"/>
  <c r="H29" i="6"/>
  <c r="L31" i="6"/>
  <c r="N32" i="6"/>
  <c r="R34" i="6"/>
  <c r="F36" i="6"/>
  <c r="H37" i="6"/>
  <c r="L39" i="6"/>
  <c r="N40" i="6"/>
  <c r="R42" i="6"/>
  <c r="F44" i="6"/>
  <c r="H45" i="6"/>
  <c r="L47" i="6"/>
  <c r="N48" i="6"/>
  <c r="R50" i="6"/>
  <c r="F52" i="6"/>
  <c r="H53" i="6"/>
  <c r="L55" i="6"/>
  <c r="N56" i="6"/>
  <c r="R58" i="6"/>
  <c r="F60" i="6"/>
  <c r="H61" i="6"/>
  <c r="L63" i="6"/>
  <c r="N64" i="6"/>
  <c r="R66" i="6"/>
  <c r="G98" i="6"/>
  <c r="I99" i="6"/>
  <c r="M100" i="6"/>
  <c r="G106" i="6"/>
  <c r="I107" i="6"/>
  <c r="M108" i="6"/>
  <c r="R110" i="6"/>
  <c r="I113" i="6"/>
  <c r="N114" i="6"/>
  <c r="N124" i="6"/>
  <c r="I140" i="6"/>
  <c r="N143" i="6"/>
  <c r="G147" i="6"/>
  <c r="N154" i="6"/>
  <c r="R162" i="6"/>
  <c r="L167" i="6"/>
  <c r="F172" i="6"/>
  <c r="N176" i="6"/>
  <c r="H181" i="6"/>
  <c r="K194" i="6"/>
  <c r="H197" i="6"/>
  <c r="G223" i="6"/>
  <c r="R242" i="6"/>
  <c r="K14" i="7"/>
  <c r="J14" i="7"/>
  <c r="D14" i="8" s="1"/>
  <c r="M249" i="6"/>
  <c r="M248" i="6"/>
  <c r="M243" i="6"/>
  <c r="M227" i="6"/>
  <c r="M211" i="6"/>
  <c r="M195" i="6"/>
  <c r="M192" i="6"/>
  <c r="M184" i="6"/>
  <c r="M176" i="6"/>
  <c r="M168" i="6"/>
  <c r="M160" i="6"/>
  <c r="M152" i="6"/>
  <c r="M144" i="6"/>
  <c r="M136" i="6"/>
  <c r="M135" i="6"/>
  <c r="M134" i="6"/>
  <c r="M242" i="6"/>
  <c r="M226" i="6"/>
  <c r="M210" i="6"/>
  <c r="M194" i="6"/>
  <c r="M241" i="6"/>
  <c r="M225" i="6"/>
  <c r="M209" i="6"/>
  <c r="M193" i="6"/>
  <c r="M185" i="6"/>
  <c r="M177" i="6"/>
  <c r="M169" i="6"/>
  <c r="M161" i="6"/>
  <c r="M153" i="6"/>
  <c r="M145" i="6"/>
  <c r="M137" i="6"/>
  <c r="M240" i="6"/>
  <c r="M224" i="6"/>
  <c r="M239" i="6"/>
  <c r="M223" i="6"/>
  <c r="M207" i="6"/>
  <c r="M186" i="6"/>
  <c r="M178" i="6"/>
  <c r="M170" i="6"/>
  <c r="M162" i="6"/>
  <c r="M154" i="6"/>
  <c r="M146" i="6"/>
  <c r="M138" i="6"/>
  <c r="M238" i="6"/>
  <c r="M222" i="6"/>
  <c r="M206" i="6"/>
  <c r="M237" i="6"/>
  <c r="M221" i="6"/>
  <c r="M205" i="6"/>
  <c r="M187" i="6"/>
  <c r="M179" i="6"/>
  <c r="M171" i="6"/>
  <c r="M163" i="6"/>
  <c r="M155" i="6"/>
  <c r="M147" i="6"/>
  <c r="M139" i="6"/>
  <c r="M236" i="6"/>
  <c r="M220" i="6"/>
  <c r="M204" i="6"/>
  <c r="M235" i="6"/>
  <c r="M219" i="6"/>
  <c r="M203" i="6"/>
  <c r="M188" i="6"/>
  <c r="M180" i="6"/>
  <c r="M172" i="6"/>
  <c r="M164" i="6"/>
  <c r="M156" i="6"/>
  <c r="M148" i="6"/>
  <c r="M140" i="6"/>
  <c r="M234" i="6"/>
  <c r="M218" i="6"/>
  <c r="M202" i="6"/>
  <c r="M232" i="6"/>
  <c r="M216" i="6"/>
  <c r="M200" i="6"/>
  <c r="M251" i="6"/>
  <c r="M246" i="6"/>
  <c r="M230" i="6"/>
  <c r="M214" i="6"/>
  <c r="M198" i="6"/>
  <c r="M245" i="6"/>
  <c r="M229" i="6"/>
  <c r="M213" i="6"/>
  <c r="M197" i="6"/>
  <c r="M191" i="6"/>
  <c r="M183" i="6"/>
  <c r="M175" i="6"/>
  <c r="M167" i="6"/>
  <c r="M159" i="6"/>
  <c r="M151" i="6"/>
  <c r="M143" i="6"/>
  <c r="M15" i="6"/>
  <c r="G20" i="6"/>
  <c r="I21" i="6"/>
  <c r="K22" i="6"/>
  <c r="M23" i="6"/>
  <c r="G28" i="6"/>
  <c r="I29" i="6"/>
  <c r="K30" i="6"/>
  <c r="M31" i="6"/>
  <c r="G36" i="6"/>
  <c r="I37" i="6"/>
  <c r="K38" i="6"/>
  <c r="M39" i="6"/>
  <c r="G44" i="6"/>
  <c r="I45" i="6"/>
  <c r="K46" i="6"/>
  <c r="M47" i="6"/>
  <c r="G52" i="6"/>
  <c r="I53" i="6"/>
  <c r="K54" i="6"/>
  <c r="M55" i="6"/>
  <c r="G60" i="6"/>
  <c r="I61" i="6"/>
  <c r="K62" i="6"/>
  <c r="M63" i="6"/>
  <c r="F97" i="6"/>
  <c r="H98" i="6"/>
  <c r="N100" i="6"/>
  <c r="R102" i="6"/>
  <c r="F105" i="6"/>
  <c r="H106" i="6"/>
  <c r="N108" i="6"/>
  <c r="G112" i="6"/>
  <c r="R115" i="6"/>
  <c r="M121" i="6"/>
  <c r="H126" i="6"/>
  <c r="M129" i="6"/>
  <c r="H131" i="6"/>
  <c r="L137" i="6"/>
  <c r="K140" i="6"/>
  <c r="I147" i="6"/>
  <c r="H151" i="6"/>
  <c r="R154" i="6"/>
  <c r="M158" i="6"/>
  <c r="G163" i="6"/>
  <c r="I172" i="6"/>
  <c r="K181" i="6"/>
  <c r="M190" i="6"/>
  <c r="L197" i="6"/>
  <c r="L202" i="6"/>
  <c r="K214" i="6"/>
  <c r="H217" i="6"/>
  <c r="R223" i="6"/>
  <c r="K230" i="6"/>
  <c r="G239" i="6"/>
  <c r="N248" i="6"/>
  <c r="N242" i="6"/>
  <c r="N226" i="6"/>
  <c r="N210" i="6"/>
  <c r="N194" i="6"/>
  <c r="N241" i="6"/>
  <c r="N225" i="6"/>
  <c r="N209" i="6"/>
  <c r="N193" i="6"/>
  <c r="N185" i="6"/>
  <c r="N177" i="6"/>
  <c r="N169" i="6"/>
  <c r="N161" i="6"/>
  <c r="N153" i="6"/>
  <c r="N145" i="6"/>
  <c r="N137" i="6"/>
  <c r="N240" i="6"/>
  <c r="N224" i="6"/>
  <c r="N208" i="6"/>
  <c r="N239" i="6"/>
  <c r="N223" i="6"/>
  <c r="N238" i="6"/>
  <c r="N222" i="6"/>
  <c r="N206" i="6"/>
  <c r="N249" i="6"/>
  <c r="N237" i="6"/>
  <c r="N221" i="6"/>
  <c r="N205" i="6"/>
  <c r="N187" i="6"/>
  <c r="N179" i="6"/>
  <c r="N171" i="6"/>
  <c r="N163" i="6"/>
  <c r="N155" i="6"/>
  <c r="N147" i="6"/>
  <c r="N236" i="6"/>
  <c r="N220" i="6"/>
  <c r="N204" i="6"/>
  <c r="N235" i="6"/>
  <c r="N219" i="6"/>
  <c r="N203" i="6"/>
  <c r="N188" i="6"/>
  <c r="N180" i="6"/>
  <c r="N172" i="6"/>
  <c r="N164" i="6"/>
  <c r="N156" i="6"/>
  <c r="N148" i="6"/>
  <c r="N140" i="6"/>
  <c r="N234" i="6"/>
  <c r="N218" i="6"/>
  <c r="N202" i="6"/>
  <c r="N250" i="6"/>
  <c r="N233" i="6"/>
  <c r="N217" i="6"/>
  <c r="N201" i="6"/>
  <c r="N189" i="6"/>
  <c r="N181" i="6"/>
  <c r="N173" i="6"/>
  <c r="N165" i="6"/>
  <c r="N157" i="6"/>
  <c r="N149" i="6"/>
  <c r="N141" i="6"/>
  <c r="N247" i="6"/>
  <c r="N231" i="6"/>
  <c r="N215" i="6"/>
  <c r="N199" i="6"/>
  <c r="N190" i="6"/>
  <c r="N182" i="6"/>
  <c r="N174" i="6"/>
  <c r="N166" i="6"/>
  <c r="N158" i="6"/>
  <c r="N150" i="6"/>
  <c r="N142" i="6"/>
  <c r="N245" i="6"/>
  <c r="N229" i="6"/>
  <c r="N213" i="6"/>
  <c r="N197" i="6"/>
  <c r="N191" i="6"/>
  <c r="N183" i="6"/>
  <c r="N175" i="6"/>
  <c r="N167" i="6"/>
  <c r="N159" i="6"/>
  <c r="N244" i="6"/>
  <c r="N228" i="6"/>
  <c r="N212" i="6"/>
  <c r="N196" i="6"/>
  <c r="F11" i="6"/>
  <c r="H12" i="6"/>
  <c r="L14" i="6"/>
  <c r="N15" i="6"/>
  <c r="F19" i="6"/>
  <c r="H20" i="6"/>
  <c r="L22" i="6"/>
  <c r="N23" i="6"/>
  <c r="R25" i="6"/>
  <c r="F27" i="6"/>
  <c r="H28" i="6"/>
  <c r="L30" i="6"/>
  <c r="N31" i="6"/>
  <c r="R33" i="6"/>
  <c r="F35" i="6"/>
  <c r="H36" i="6"/>
  <c r="L38" i="6"/>
  <c r="N39" i="6"/>
  <c r="R41" i="6"/>
  <c r="F43" i="6"/>
  <c r="H44" i="6"/>
  <c r="L46" i="6"/>
  <c r="N47" i="6"/>
  <c r="R49" i="6"/>
  <c r="F51" i="6"/>
  <c r="H52" i="6"/>
  <c r="L54" i="6"/>
  <c r="N55" i="6"/>
  <c r="R57" i="6"/>
  <c r="F59" i="6"/>
  <c r="H60" i="6"/>
  <c r="L62" i="6"/>
  <c r="N63" i="6"/>
  <c r="R65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G97" i="6"/>
  <c r="I98" i="6"/>
  <c r="M99" i="6"/>
  <c r="G105" i="6"/>
  <c r="I106" i="6"/>
  <c r="M107" i="6"/>
  <c r="H112" i="6"/>
  <c r="M113" i="6"/>
  <c r="G117" i="6"/>
  <c r="N121" i="6"/>
  <c r="N129" i="6"/>
  <c r="L151" i="6"/>
  <c r="F155" i="6"/>
  <c r="I163" i="6"/>
  <c r="K172" i="6"/>
  <c r="M181" i="6"/>
  <c r="G186" i="6"/>
  <c r="R194" i="6"/>
  <c r="G205" i="6"/>
  <c r="N211" i="6"/>
  <c r="N214" i="6"/>
  <c r="K217" i="6"/>
  <c r="H220" i="6"/>
  <c r="N230" i="6"/>
  <c r="H233" i="6"/>
  <c r="R239" i="6"/>
  <c r="K246" i="6"/>
  <c r="L29" i="6"/>
  <c r="N30" i="6"/>
  <c r="F34" i="6"/>
  <c r="H35" i="6"/>
  <c r="L37" i="6"/>
  <c r="N38" i="6"/>
  <c r="F42" i="6"/>
  <c r="H43" i="6"/>
  <c r="L45" i="6"/>
  <c r="N46" i="6"/>
  <c r="R48" i="6"/>
  <c r="F50" i="6"/>
  <c r="H51" i="6"/>
  <c r="L53" i="6"/>
  <c r="N54" i="6"/>
  <c r="R56" i="6"/>
  <c r="F58" i="6"/>
  <c r="H59" i="6"/>
  <c r="L61" i="6"/>
  <c r="N62" i="6"/>
  <c r="R64" i="6"/>
  <c r="F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I97" i="6"/>
  <c r="M98" i="6"/>
  <c r="G104" i="6"/>
  <c r="I105" i="6"/>
  <c r="M106" i="6"/>
  <c r="G111" i="6"/>
  <c r="R114" i="6"/>
  <c r="H120" i="6"/>
  <c r="N126" i="6"/>
  <c r="N131" i="6"/>
  <c r="H141" i="6"/>
  <c r="N144" i="6"/>
  <c r="H148" i="6"/>
  <c r="I155" i="6"/>
  <c r="L159" i="6"/>
  <c r="F164" i="6"/>
  <c r="N168" i="6"/>
  <c r="H173" i="6"/>
  <c r="R186" i="6"/>
  <c r="L191" i="6"/>
  <c r="I200" i="6"/>
  <c r="F203" i="6"/>
  <c r="M208" i="6"/>
  <c r="M233" i="6"/>
  <c r="N243" i="6"/>
  <c r="M250" i="6"/>
  <c r="I95" i="6"/>
  <c r="I96" i="6"/>
  <c r="N98" i="6"/>
  <c r="R100" i="6"/>
  <c r="F103" i="6"/>
  <c r="H104" i="6"/>
  <c r="N106" i="6"/>
  <c r="H111" i="6"/>
  <c r="M112" i="6"/>
  <c r="G116" i="6"/>
  <c r="M117" i="6"/>
  <c r="M123" i="6"/>
  <c r="H128" i="6"/>
  <c r="M133" i="6"/>
  <c r="N135" i="6"/>
  <c r="G138" i="6"/>
  <c r="I148" i="6"/>
  <c r="I164" i="6"/>
  <c r="K173" i="6"/>
  <c r="M182" i="6"/>
  <c r="G187" i="6"/>
  <c r="L200" i="6"/>
  <c r="I203" i="6"/>
  <c r="F224" i="6"/>
  <c r="K10" i="7"/>
  <c r="J10" i="7"/>
  <c r="D10" i="8" s="1"/>
  <c r="J45" i="7"/>
  <c r="D45" i="8" s="1"/>
  <c r="K45" i="7"/>
  <c r="R251" i="6"/>
  <c r="R238" i="6"/>
  <c r="R222" i="6"/>
  <c r="R206" i="6"/>
  <c r="R249" i="6"/>
  <c r="R237" i="6"/>
  <c r="R221" i="6"/>
  <c r="R205" i="6"/>
  <c r="R187" i="6"/>
  <c r="R179" i="6"/>
  <c r="R171" i="6"/>
  <c r="R163" i="6"/>
  <c r="R155" i="6"/>
  <c r="R147" i="6"/>
  <c r="R139" i="6"/>
  <c r="R236" i="6"/>
  <c r="R220" i="6"/>
  <c r="R204" i="6"/>
  <c r="R235" i="6"/>
  <c r="R219" i="6"/>
  <c r="R234" i="6"/>
  <c r="R218" i="6"/>
  <c r="R202" i="6"/>
  <c r="R250" i="6"/>
  <c r="R233" i="6"/>
  <c r="R217" i="6"/>
  <c r="R201" i="6"/>
  <c r="R189" i="6"/>
  <c r="R181" i="6"/>
  <c r="R173" i="6"/>
  <c r="R165" i="6"/>
  <c r="R157" i="6"/>
  <c r="R149" i="6"/>
  <c r="R232" i="6"/>
  <c r="R216" i="6"/>
  <c r="R200" i="6"/>
  <c r="R247" i="6"/>
  <c r="R231" i="6"/>
  <c r="R215" i="6"/>
  <c r="R199" i="6"/>
  <c r="R190" i="6"/>
  <c r="R182" i="6"/>
  <c r="R174" i="6"/>
  <c r="R166" i="6"/>
  <c r="R158" i="6"/>
  <c r="R150" i="6"/>
  <c r="R142" i="6"/>
  <c r="R246" i="6"/>
  <c r="R230" i="6"/>
  <c r="R214" i="6"/>
  <c r="R198" i="6"/>
  <c r="R245" i="6"/>
  <c r="R229" i="6"/>
  <c r="R213" i="6"/>
  <c r="R197" i="6"/>
  <c r="R191" i="6"/>
  <c r="R183" i="6"/>
  <c r="R175" i="6"/>
  <c r="R167" i="6"/>
  <c r="R159" i="6"/>
  <c r="R151" i="6"/>
  <c r="R143" i="6"/>
  <c r="R243" i="6"/>
  <c r="R227" i="6"/>
  <c r="R211" i="6"/>
  <c r="R195" i="6"/>
  <c r="R192" i="6"/>
  <c r="R184" i="6"/>
  <c r="R176" i="6"/>
  <c r="R168" i="6"/>
  <c r="R160" i="6"/>
  <c r="R152" i="6"/>
  <c r="R144" i="6"/>
  <c r="R136" i="6"/>
  <c r="R135" i="6"/>
  <c r="R134" i="6"/>
  <c r="R133" i="6"/>
  <c r="R132" i="6"/>
  <c r="R131" i="6"/>
  <c r="R130" i="6"/>
  <c r="R129" i="6"/>
  <c r="R128" i="6"/>
  <c r="R127" i="6"/>
  <c r="R126" i="6"/>
  <c r="R125" i="6"/>
  <c r="R124" i="6"/>
  <c r="R123" i="6"/>
  <c r="R122" i="6"/>
  <c r="R121" i="6"/>
  <c r="R120" i="6"/>
  <c r="R119" i="6"/>
  <c r="R118" i="6"/>
  <c r="R117" i="6"/>
  <c r="R241" i="6"/>
  <c r="R225" i="6"/>
  <c r="R209" i="6"/>
  <c r="R193" i="6"/>
  <c r="R185" i="6"/>
  <c r="R177" i="6"/>
  <c r="R169" i="6"/>
  <c r="R161" i="6"/>
  <c r="R240" i="6"/>
  <c r="R224" i="6"/>
  <c r="R208" i="6"/>
  <c r="F9" i="6"/>
  <c r="H10" i="6"/>
  <c r="L12" i="6"/>
  <c r="N13" i="6"/>
  <c r="R15" i="6"/>
  <c r="F17" i="6"/>
  <c r="H18" i="6"/>
  <c r="L20" i="6"/>
  <c r="N21" i="6"/>
  <c r="R23" i="6"/>
  <c r="F25" i="6"/>
  <c r="H26" i="6"/>
  <c r="L28" i="6"/>
  <c r="N29" i="6"/>
  <c r="R31" i="6"/>
  <c r="F33" i="6"/>
  <c r="H34" i="6"/>
  <c r="L36" i="6"/>
  <c r="N37" i="6"/>
  <c r="R39" i="6"/>
  <c r="F41" i="6"/>
  <c r="H42" i="6"/>
  <c r="L44" i="6"/>
  <c r="N45" i="6"/>
  <c r="R47" i="6"/>
  <c r="F49" i="6"/>
  <c r="H50" i="6"/>
  <c r="L52" i="6"/>
  <c r="N53" i="6"/>
  <c r="R55" i="6"/>
  <c r="F57" i="6"/>
  <c r="H58" i="6"/>
  <c r="L60" i="6"/>
  <c r="N61" i="6"/>
  <c r="R63" i="6"/>
  <c r="F65" i="6"/>
  <c r="H66" i="6"/>
  <c r="M97" i="6"/>
  <c r="G103" i="6"/>
  <c r="I104" i="6"/>
  <c r="M105" i="6"/>
  <c r="I111" i="6"/>
  <c r="N112" i="6"/>
  <c r="H116" i="6"/>
  <c r="N117" i="6"/>
  <c r="M120" i="6"/>
  <c r="N123" i="6"/>
  <c r="N133" i="6"/>
  <c r="L138" i="6"/>
  <c r="K141" i="6"/>
  <c r="K148" i="6"/>
  <c r="F156" i="6"/>
  <c r="K164" i="6"/>
  <c r="M173" i="6"/>
  <c r="G178" i="6"/>
  <c r="I187" i="6"/>
  <c r="N195" i="6"/>
  <c r="N200" i="6"/>
  <c r="K203" i="6"/>
  <c r="M212" i="6"/>
  <c r="G218" i="6"/>
  <c r="F240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N97" i="6"/>
  <c r="R99" i="6"/>
  <c r="F102" i="6"/>
  <c r="H103" i="6"/>
  <c r="N105" i="6"/>
  <c r="R107" i="6"/>
  <c r="G110" i="6"/>
  <c r="R113" i="6"/>
  <c r="I116" i="6"/>
  <c r="N120" i="6"/>
  <c r="H125" i="6"/>
  <c r="M128" i="6"/>
  <c r="N138" i="6"/>
  <c r="M141" i="6"/>
  <c r="R148" i="6"/>
  <c r="N152" i="6"/>
  <c r="H156" i="6"/>
  <c r="R164" i="6"/>
  <c r="L169" i="6"/>
  <c r="F174" i="6"/>
  <c r="N178" i="6"/>
  <c r="H183" i="6"/>
  <c r="G198" i="6"/>
  <c r="R203" i="6"/>
  <c r="F206" i="6"/>
  <c r="M215" i="6"/>
  <c r="G221" i="6"/>
  <c r="M228" i="6"/>
  <c r="M231" i="6"/>
  <c r="G234" i="6"/>
  <c r="H9" i="6"/>
  <c r="L11" i="6"/>
  <c r="N12" i="6"/>
  <c r="F16" i="6"/>
  <c r="H17" i="6"/>
  <c r="L19" i="6"/>
  <c r="N20" i="6"/>
  <c r="R22" i="6"/>
  <c r="F24" i="6"/>
  <c r="H25" i="6"/>
  <c r="L27" i="6"/>
  <c r="N28" i="6"/>
  <c r="R30" i="6"/>
  <c r="F32" i="6"/>
  <c r="H33" i="6"/>
  <c r="L35" i="6"/>
  <c r="N36" i="6"/>
  <c r="R38" i="6"/>
  <c r="F40" i="6"/>
  <c r="H41" i="6"/>
  <c r="L43" i="6"/>
  <c r="N44" i="6"/>
  <c r="R46" i="6"/>
  <c r="F48" i="6"/>
  <c r="H49" i="6"/>
  <c r="L51" i="6"/>
  <c r="N52" i="6"/>
  <c r="R54" i="6"/>
  <c r="F56" i="6"/>
  <c r="H57" i="6"/>
  <c r="L59" i="6"/>
  <c r="N60" i="6"/>
  <c r="R62" i="6"/>
  <c r="F64" i="6"/>
  <c r="H65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M96" i="6"/>
  <c r="G102" i="6"/>
  <c r="I103" i="6"/>
  <c r="M104" i="6"/>
  <c r="H110" i="6"/>
  <c r="M111" i="6"/>
  <c r="G115" i="6"/>
  <c r="G119" i="6"/>
  <c r="N128" i="6"/>
  <c r="H130" i="6"/>
  <c r="R138" i="6"/>
  <c r="R141" i="6"/>
  <c r="L145" i="6"/>
  <c r="H149" i="6"/>
  <c r="I156" i="6"/>
  <c r="N160" i="6"/>
  <c r="H165" i="6"/>
  <c r="R178" i="6"/>
  <c r="L183" i="6"/>
  <c r="F188" i="6"/>
  <c r="N192" i="6"/>
  <c r="K198" i="6"/>
  <c r="H206" i="6"/>
  <c r="R212" i="6"/>
  <c r="L218" i="6"/>
  <c r="I221" i="6"/>
  <c r="G237" i="6"/>
  <c r="M244" i="6"/>
  <c r="M247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N96" i="6"/>
  <c r="R98" i="6"/>
  <c r="F101" i="6"/>
  <c r="H102" i="6"/>
  <c r="N104" i="6"/>
  <c r="R106" i="6"/>
  <c r="F109" i="6"/>
  <c r="I110" i="6"/>
  <c r="N111" i="6"/>
  <c r="H115" i="6"/>
  <c r="M116" i="6"/>
  <c r="H119" i="6"/>
  <c r="H122" i="6"/>
  <c r="M125" i="6"/>
  <c r="F139" i="6"/>
  <c r="K156" i="6"/>
  <c r="K165" i="6"/>
  <c r="M174" i="6"/>
  <c r="G179" i="6"/>
  <c r="I188" i="6"/>
  <c r="N198" i="6"/>
  <c r="L209" i="6"/>
  <c r="R228" i="6"/>
  <c r="L234" i="6"/>
  <c r="I237" i="6"/>
  <c r="N251" i="6"/>
  <c r="F251" i="6"/>
  <c r="F248" i="6"/>
  <c r="F234" i="6"/>
  <c r="F218" i="6"/>
  <c r="F202" i="6"/>
  <c r="F233" i="6"/>
  <c r="F217" i="6"/>
  <c r="F201" i="6"/>
  <c r="F189" i="6"/>
  <c r="F181" i="6"/>
  <c r="F173" i="6"/>
  <c r="F165" i="6"/>
  <c r="F157" i="6"/>
  <c r="F149" i="6"/>
  <c r="F141" i="6"/>
  <c r="F232" i="6"/>
  <c r="F216" i="6"/>
  <c r="F200" i="6"/>
  <c r="F247" i="6"/>
  <c r="F231" i="6"/>
  <c r="F215" i="6"/>
  <c r="F246" i="6"/>
  <c r="F230" i="6"/>
  <c r="F214" i="6"/>
  <c r="F198" i="6"/>
  <c r="F245" i="6"/>
  <c r="F229" i="6"/>
  <c r="F213" i="6"/>
  <c r="F197" i="6"/>
  <c r="F191" i="6"/>
  <c r="F183" i="6"/>
  <c r="F175" i="6"/>
  <c r="F167" i="6"/>
  <c r="F159" i="6"/>
  <c r="F151" i="6"/>
  <c r="F143" i="6"/>
  <c r="F244" i="6"/>
  <c r="F228" i="6"/>
  <c r="F212" i="6"/>
  <c r="F196" i="6"/>
  <c r="F243" i="6"/>
  <c r="F227" i="6"/>
  <c r="F211" i="6"/>
  <c r="F195" i="6"/>
  <c r="F192" i="6"/>
  <c r="F184" i="6"/>
  <c r="F176" i="6"/>
  <c r="F168" i="6"/>
  <c r="F160" i="6"/>
  <c r="F152" i="6"/>
  <c r="F144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242" i="6"/>
  <c r="F226" i="6"/>
  <c r="F210" i="6"/>
  <c r="F194" i="6"/>
  <c r="F249" i="6"/>
  <c r="F241" i="6"/>
  <c r="F225" i="6"/>
  <c r="F209" i="6"/>
  <c r="F193" i="6"/>
  <c r="F185" i="6"/>
  <c r="F177" i="6"/>
  <c r="F169" i="6"/>
  <c r="F161" i="6"/>
  <c r="F153" i="6"/>
  <c r="F145" i="6"/>
  <c r="F137" i="6"/>
  <c r="F239" i="6"/>
  <c r="F223" i="6"/>
  <c r="F207" i="6"/>
  <c r="F186" i="6"/>
  <c r="F178" i="6"/>
  <c r="F170" i="6"/>
  <c r="F162" i="6"/>
  <c r="F154" i="6"/>
  <c r="F146" i="6"/>
  <c r="F138" i="6"/>
  <c r="F250" i="6"/>
  <c r="F237" i="6"/>
  <c r="F221" i="6"/>
  <c r="F205" i="6"/>
  <c r="F187" i="6"/>
  <c r="F179" i="6"/>
  <c r="F171" i="6"/>
  <c r="F163" i="6"/>
  <c r="F236" i="6"/>
  <c r="F220" i="6"/>
  <c r="F204" i="6"/>
  <c r="H8" i="6"/>
  <c r="L10" i="6"/>
  <c r="N11" i="6"/>
  <c r="F15" i="6"/>
  <c r="H16" i="6"/>
  <c r="L18" i="6"/>
  <c r="N19" i="6"/>
  <c r="R21" i="6"/>
  <c r="F23" i="6"/>
  <c r="H24" i="6"/>
  <c r="L26" i="6"/>
  <c r="N27" i="6"/>
  <c r="R29" i="6"/>
  <c r="F31" i="6"/>
  <c r="H32" i="6"/>
  <c r="L34" i="6"/>
  <c r="N35" i="6"/>
  <c r="R37" i="6"/>
  <c r="F39" i="6"/>
  <c r="H40" i="6"/>
  <c r="L42" i="6"/>
  <c r="N43" i="6"/>
  <c r="R45" i="6"/>
  <c r="F47" i="6"/>
  <c r="H48" i="6"/>
  <c r="L50" i="6"/>
  <c r="N51" i="6"/>
  <c r="R53" i="6"/>
  <c r="F55" i="6"/>
  <c r="H56" i="6"/>
  <c r="L58" i="6"/>
  <c r="N59" i="6"/>
  <c r="R61" i="6"/>
  <c r="F63" i="6"/>
  <c r="H64" i="6"/>
  <c r="L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G101" i="6"/>
  <c r="I102" i="6"/>
  <c r="M103" i="6"/>
  <c r="G109" i="6"/>
  <c r="R112" i="6"/>
  <c r="I115" i="6"/>
  <c r="N116" i="6"/>
  <c r="N125" i="6"/>
  <c r="M130" i="6"/>
  <c r="H132" i="6"/>
  <c r="H136" i="6"/>
  <c r="G139" i="6"/>
  <c r="R145" i="6"/>
  <c r="K149" i="6"/>
  <c r="R156" i="6"/>
  <c r="M165" i="6"/>
  <c r="I179" i="6"/>
  <c r="K188" i="6"/>
  <c r="I196" i="6"/>
  <c r="H201" i="6"/>
  <c r="R244" i="6"/>
  <c r="G251" i="6"/>
  <c r="G250" i="6"/>
  <c r="G233" i="6"/>
  <c r="G217" i="6"/>
  <c r="G201" i="6"/>
  <c r="G189" i="6"/>
  <c r="G181" i="6"/>
  <c r="G173" i="6"/>
  <c r="G165" i="6"/>
  <c r="G157" i="6"/>
  <c r="G149" i="6"/>
  <c r="G141" i="6"/>
  <c r="G232" i="6"/>
  <c r="G216" i="6"/>
  <c r="G200" i="6"/>
  <c r="G247" i="6"/>
  <c r="G231" i="6"/>
  <c r="G215" i="6"/>
  <c r="G199" i="6"/>
  <c r="G190" i="6"/>
  <c r="G182" i="6"/>
  <c r="G174" i="6"/>
  <c r="G166" i="6"/>
  <c r="G158" i="6"/>
  <c r="G150" i="6"/>
  <c r="G142" i="6"/>
  <c r="G248" i="6"/>
  <c r="G246" i="6"/>
  <c r="G230" i="6"/>
  <c r="G214" i="6"/>
  <c r="G245" i="6"/>
  <c r="G229" i="6"/>
  <c r="G213" i="6"/>
  <c r="G197" i="6"/>
  <c r="G191" i="6"/>
  <c r="G183" i="6"/>
  <c r="G175" i="6"/>
  <c r="G167" i="6"/>
  <c r="G159" i="6"/>
  <c r="G151" i="6"/>
  <c r="G143" i="6"/>
  <c r="G244" i="6"/>
  <c r="G228" i="6"/>
  <c r="G212" i="6"/>
  <c r="G196" i="6"/>
  <c r="G243" i="6"/>
  <c r="G227" i="6"/>
  <c r="G211" i="6"/>
  <c r="G195" i="6"/>
  <c r="G192" i="6"/>
  <c r="G184" i="6"/>
  <c r="G176" i="6"/>
  <c r="G168" i="6"/>
  <c r="G160" i="6"/>
  <c r="G152" i="6"/>
  <c r="G144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242" i="6"/>
  <c r="G226" i="6"/>
  <c r="G210" i="6"/>
  <c r="G194" i="6"/>
  <c r="G249" i="6"/>
  <c r="G241" i="6"/>
  <c r="G225" i="6"/>
  <c r="G209" i="6"/>
  <c r="G193" i="6"/>
  <c r="G185" i="6"/>
  <c r="G177" i="6"/>
  <c r="G169" i="6"/>
  <c r="G161" i="6"/>
  <c r="G153" i="6"/>
  <c r="G145" i="6"/>
  <c r="G137" i="6"/>
  <c r="G240" i="6"/>
  <c r="G224" i="6"/>
  <c r="G208" i="6"/>
  <c r="G238" i="6"/>
  <c r="G222" i="6"/>
  <c r="G206" i="6"/>
  <c r="G236" i="6"/>
  <c r="G220" i="6"/>
  <c r="G204" i="6"/>
  <c r="G235" i="6"/>
  <c r="G219" i="6"/>
  <c r="G203" i="6"/>
  <c r="G188" i="6"/>
  <c r="G180" i="6"/>
  <c r="G172" i="6"/>
  <c r="G164" i="6"/>
  <c r="G156" i="6"/>
  <c r="G148" i="6"/>
  <c r="G140" i="6"/>
  <c r="I8" i="6"/>
  <c r="K9" i="6"/>
  <c r="M10" i="6"/>
  <c r="G15" i="6"/>
  <c r="I16" i="6"/>
  <c r="K17" i="6"/>
  <c r="M18" i="6"/>
  <c r="G23" i="6"/>
  <c r="I24" i="6"/>
  <c r="K25" i="6"/>
  <c r="M26" i="6"/>
  <c r="G31" i="6"/>
  <c r="I32" i="6"/>
  <c r="K33" i="6"/>
  <c r="M34" i="6"/>
  <c r="G39" i="6"/>
  <c r="I40" i="6"/>
  <c r="K41" i="6"/>
  <c r="M42" i="6"/>
  <c r="G47" i="6"/>
  <c r="I48" i="6"/>
  <c r="K49" i="6"/>
  <c r="M50" i="6"/>
  <c r="G55" i="6"/>
  <c r="I56" i="6"/>
  <c r="K57" i="6"/>
  <c r="M58" i="6"/>
  <c r="G63" i="6"/>
  <c r="I64" i="6"/>
  <c r="K65" i="6"/>
  <c r="M66" i="6"/>
  <c r="R97" i="6"/>
  <c r="F100" i="6"/>
  <c r="H101" i="6"/>
  <c r="N103" i="6"/>
  <c r="R105" i="6"/>
  <c r="F108" i="6"/>
  <c r="H109" i="6"/>
  <c r="M110" i="6"/>
  <c r="G114" i="6"/>
  <c r="M119" i="6"/>
  <c r="M122" i="6"/>
  <c r="H127" i="6"/>
  <c r="N130" i="6"/>
  <c r="I139" i="6"/>
  <c r="L142" i="6"/>
  <c r="M149" i="6"/>
  <c r="L153" i="6"/>
  <c r="H157" i="6"/>
  <c r="L161" i="6"/>
  <c r="F166" i="6"/>
  <c r="N170" i="6"/>
  <c r="R188" i="6"/>
  <c r="L193" i="6"/>
  <c r="M196" i="6"/>
  <c r="K201" i="6"/>
  <c r="L213" i="6"/>
  <c r="I216" i="6"/>
  <c r="F219" i="6"/>
  <c r="F222" i="6"/>
  <c r="J21" i="7"/>
  <c r="D21" i="8" s="1"/>
  <c r="K34" i="7"/>
  <c r="J34" i="7"/>
  <c r="D34" i="8" s="1"/>
  <c r="H251" i="6"/>
  <c r="H250" i="6"/>
  <c r="H249" i="6"/>
  <c r="H232" i="6"/>
  <c r="H216" i="6"/>
  <c r="H200" i="6"/>
  <c r="H247" i="6"/>
  <c r="H231" i="6"/>
  <c r="H215" i="6"/>
  <c r="H199" i="6"/>
  <c r="H190" i="6"/>
  <c r="H182" i="6"/>
  <c r="H174" i="6"/>
  <c r="H166" i="6"/>
  <c r="H158" i="6"/>
  <c r="H150" i="6"/>
  <c r="H142" i="6"/>
  <c r="H248" i="6"/>
  <c r="H246" i="6"/>
  <c r="H230" i="6"/>
  <c r="H214" i="6"/>
  <c r="H198" i="6"/>
  <c r="H245" i="6"/>
  <c r="H229" i="6"/>
  <c r="H213" i="6"/>
  <c r="H244" i="6"/>
  <c r="H228" i="6"/>
  <c r="H212" i="6"/>
  <c r="H196" i="6"/>
  <c r="H243" i="6"/>
  <c r="H227" i="6"/>
  <c r="H211" i="6"/>
  <c r="H195" i="6"/>
  <c r="H192" i="6"/>
  <c r="H184" i="6"/>
  <c r="H176" i="6"/>
  <c r="H168" i="6"/>
  <c r="H160" i="6"/>
  <c r="H152" i="6"/>
  <c r="H144" i="6"/>
  <c r="H242" i="6"/>
  <c r="H226" i="6"/>
  <c r="H210" i="6"/>
  <c r="H194" i="6"/>
  <c r="H241" i="6"/>
  <c r="H225" i="6"/>
  <c r="H209" i="6"/>
  <c r="H193" i="6"/>
  <c r="H185" i="6"/>
  <c r="H177" i="6"/>
  <c r="H169" i="6"/>
  <c r="H161" i="6"/>
  <c r="H153" i="6"/>
  <c r="H145" i="6"/>
  <c r="H137" i="6"/>
  <c r="H240" i="6"/>
  <c r="H224" i="6"/>
  <c r="H208" i="6"/>
  <c r="H239" i="6"/>
  <c r="H223" i="6"/>
  <c r="H207" i="6"/>
  <c r="H186" i="6"/>
  <c r="H178" i="6"/>
  <c r="H170" i="6"/>
  <c r="H162" i="6"/>
  <c r="H154" i="6"/>
  <c r="H146" i="6"/>
  <c r="H138" i="6"/>
  <c r="H237" i="6"/>
  <c r="H221" i="6"/>
  <c r="H205" i="6"/>
  <c r="H187" i="6"/>
  <c r="H179" i="6"/>
  <c r="H171" i="6"/>
  <c r="H163" i="6"/>
  <c r="H155" i="6"/>
  <c r="H147" i="6"/>
  <c r="H139" i="6"/>
  <c r="H235" i="6"/>
  <c r="H219" i="6"/>
  <c r="H203" i="6"/>
  <c r="H188" i="6"/>
  <c r="H180" i="6"/>
  <c r="H172" i="6"/>
  <c r="H164" i="6"/>
  <c r="H234" i="6"/>
  <c r="H218" i="6"/>
  <c r="H202" i="6"/>
  <c r="L9" i="6"/>
  <c r="N10" i="6"/>
  <c r="F14" i="6"/>
  <c r="H15" i="6"/>
  <c r="L17" i="6"/>
  <c r="N18" i="6"/>
  <c r="R20" i="6"/>
  <c r="F22" i="6"/>
  <c r="H23" i="6"/>
  <c r="L25" i="6"/>
  <c r="N26" i="6"/>
  <c r="R28" i="6"/>
  <c r="F30" i="6"/>
  <c r="H31" i="6"/>
  <c r="L33" i="6"/>
  <c r="N34" i="6"/>
  <c r="R36" i="6"/>
  <c r="F38" i="6"/>
  <c r="H39" i="6"/>
  <c r="L41" i="6"/>
  <c r="N42" i="6"/>
  <c r="R44" i="6"/>
  <c r="F46" i="6"/>
  <c r="H47" i="6"/>
  <c r="L49" i="6"/>
  <c r="N50" i="6"/>
  <c r="R52" i="6"/>
  <c r="F54" i="6"/>
  <c r="H55" i="6"/>
  <c r="L57" i="6"/>
  <c r="N58" i="6"/>
  <c r="R60" i="6"/>
  <c r="F62" i="6"/>
  <c r="H63" i="6"/>
  <c r="L65" i="6"/>
  <c r="N66" i="6"/>
  <c r="G100" i="6"/>
  <c r="I101" i="6"/>
  <c r="M102" i="6"/>
  <c r="G108" i="6"/>
  <c r="I109" i="6"/>
  <c r="N110" i="6"/>
  <c r="H114" i="6"/>
  <c r="M115" i="6"/>
  <c r="N119" i="6"/>
  <c r="N122" i="6"/>
  <c r="M132" i="6"/>
  <c r="H134" i="6"/>
  <c r="N136" i="6"/>
  <c r="N139" i="6"/>
  <c r="M142" i="6"/>
  <c r="G146" i="6"/>
  <c r="F150" i="6"/>
  <c r="R170" i="6"/>
  <c r="L175" i="6"/>
  <c r="F180" i="6"/>
  <c r="N184" i="6"/>
  <c r="H189" i="6"/>
  <c r="M201" i="6"/>
  <c r="H204" i="6"/>
  <c r="L216" i="6"/>
  <c r="I219" i="6"/>
  <c r="H222" i="6"/>
  <c r="L229" i="6"/>
  <c r="F235" i="6"/>
  <c r="F238" i="6"/>
  <c r="I250" i="6"/>
  <c r="I249" i="6"/>
  <c r="I248" i="6"/>
  <c r="I251" i="6"/>
  <c r="I247" i="6"/>
  <c r="I231" i="6"/>
  <c r="I215" i="6"/>
  <c r="I199" i="6"/>
  <c r="I190" i="6"/>
  <c r="I182" i="6"/>
  <c r="I174" i="6"/>
  <c r="I166" i="6"/>
  <c r="I158" i="6"/>
  <c r="I150" i="6"/>
  <c r="I142" i="6"/>
  <c r="I246" i="6"/>
  <c r="I230" i="6"/>
  <c r="I214" i="6"/>
  <c r="I198" i="6"/>
  <c r="I245" i="6"/>
  <c r="I229" i="6"/>
  <c r="I213" i="6"/>
  <c r="I197" i="6"/>
  <c r="I191" i="6"/>
  <c r="I183" i="6"/>
  <c r="I175" i="6"/>
  <c r="I167" i="6"/>
  <c r="I159" i="6"/>
  <c r="I151" i="6"/>
  <c r="I143" i="6"/>
  <c r="I244" i="6"/>
  <c r="I228" i="6"/>
  <c r="I212" i="6"/>
  <c r="I243" i="6"/>
  <c r="I227" i="6"/>
  <c r="I211" i="6"/>
  <c r="I195" i="6"/>
  <c r="I192" i="6"/>
  <c r="I184" i="6"/>
  <c r="I176" i="6"/>
  <c r="I168" i="6"/>
  <c r="I160" i="6"/>
  <c r="I152" i="6"/>
  <c r="I144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242" i="6"/>
  <c r="I226" i="6"/>
  <c r="I210" i="6"/>
  <c r="I194" i="6"/>
  <c r="I241" i="6"/>
  <c r="I225" i="6"/>
  <c r="I209" i="6"/>
  <c r="I193" i="6"/>
  <c r="I185" i="6"/>
  <c r="I177" i="6"/>
  <c r="I169" i="6"/>
  <c r="I161" i="6"/>
  <c r="I153" i="6"/>
  <c r="I145" i="6"/>
  <c r="I137" i="6"/>
  <c r="I240" i="6"/>
  <c r="I224" i="6"/>
  <c r="I208" i="6"/>
  <c r="I239" i="6"/>
  <c r="I223" i="6"/>
  <c r="I207" i="6"/>
  <c r="I186" i="6"/>
  <c r="I178" i="6"/>
  <c r="I170" i="6"/>
  <c r="I162" i="6"/>
  <c r="I154" i="6"/>
  <c r="I146" i="6"/>
  <c r="I138" i="6"/>
  <c r="I238" i="6"/>
  <c r="I222" i="6"/>
  <c r="I206" i="6"/>
  <c r="I236" i="6"/>
  <c r="I220" i="6"/>
  <c r="I204" i="6"/>
  <c r="I234" i="6"/>
  <c r="I218" i="6"/>
  <c r="I202" i="6"/>
  <c r="I233" i="6"/>
  <c r="I217" i="6"/>
  <c r="I201" i="6"/>
  <c r="I189" i="6"/>
  <c r="I181" i="6"/>
  <c r="I173" i="6"/>
  <c r="I165" i="6"/>
  <c r="I157" i="6"/>
  <c r="I149" i="6"/>
  <c r="I141" i="6"/>
  <c r="K8" i="6"/>
  <c r="M9" i="6"/>
  <c r="G14" i="6"/>
  <c r="I15" i="6"/>
  <c r="K16" i="6"/>
  <c r="M17" i="6"/>
  <c r="G22" i="6"/>
  <c r="I23" i="6"/>
  <c r="K24" i="6"/>
  <c r="M25" i="6"/>
  <c r="G30" i="6"/>
  <c r="I31" i="6"/>
  <c r="K32" i="6"/>
  <c r="M33" i="6"/>
  <c r="G38" i="6"/>
  <c r="I39" i="6"/>
  <c r="K40" i="6"/>
  <c r="M41" i="6"/>
  <c r="G46" i="6"/>
  <c r="I47" i="6"/>
  <c r="K48" i="6"/>
  <c r="M49" i="6"/>
  <c r="G54" i="6"/>
  <c r="I55" i="6"/>
  <c r="K56" i="6"/>
  <c r="M57" i="6"/>
  <c r="G62" i="6"/>
  <c r="I63" i="6"/>
  <c r="K64" i="6"/>
  <c r="M65" i="6"/>
  <c r="R96" i="6"/>
  <c r="F99" i="6"/>
  <c r="H100" i="6"/>
  <c r="N102" i="6"/>
  <c r="R104" i="6"/>
  <c r="F107" i="6"/>
  <c r="H108" i="6"/>
  <c r="R111" i="6"/>
  <c r="I114" i="6"/>
  <c r="N115" i="6"/>
  <c r="G118" i="6"/>
  <c r="H124" i="6"/>
  <c r="M127" i="6"/>
  <c r="N132" i="6"/>
  <c r="N146" i="6"/>
  <c r="R153" i="6"/>
  <c r="K157" i="6"/>
  <c r="M166" i="6"/>
  <c r="G171" i="6"/>
  <c r="I180" i="6"/>
  <c r="K189" i="6"/>
  <c r="R196" i="6"/>
  <c r="F199" i="6"/>
  <c r="G207" i="6"/>
  <c r="N216" i="6"/>
  <c r="K219" i="6"/>
  <c r="L232" i="6"/>
  <c r="I235" i="6"/>
  <c r="H238" i="6"/>
  <c r="L245" i="6"/>
  <c r="L16" i="6"/>
  <c r="H22" i="6"/>
  <c r="L24" i="6"/>
  <c r="N25" i="6"/>
  <c r="F29" i="6"/>
  <c r="H30" i="6"/>
  <c r="L32" i="6"/>
  <c r="N33" i="6"/>
  <c r="R35" i="6"/>
  <c r="F37" i="6"/>
  <c r="H38" i="6"/>
  <c r="L40" i="6"/>
  <c r="N41" i="6"/>
  <c r="R43" i="6"/>
  <c r="F45" i="6"/>
  <c r="H46" i="6"/>
  <c r="L48" i="6"/>
  <c r="N49" i="6"/>
  <c r="R51" i="6"/>
  <c r="F53" i="6"/>
  <c r="H54" i="6"/>
  <c r="L56" i="6"/>
  <c r="N57" i="6"/>
  <c r="R59" i="6"/>
  <c r="F61" i="6"/>
  <c r="H62" i="6"/>
  <c r="L64" i="6"/>
  <c r="N65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G99" i="6"/>
  <c r="I100" i="6"/>
  <c r="M101" i="6"/>
  <c r="G107" i="6"/>
  <c r="I108" i="6"/>
  <c r="M109" i="6"/>
  <c r="G113" i="6"/>
  <c r="R116" i="6"/>
  <c r="H118" i="6"/>
  <c r="G121" i="6"/>
  <c r="N127" i="6"/>
  <c r="N134" i="6"/>
  <c r="F140" i="6"/>
  <c r="H143" i="6"/>
  <c r="R146" i="6"/>
  <c r="L150" i="6"/>
  <c r="M157" i="6"/>
  <c r="G162" i="6"/>
  <c r="I171" i="6"/>
  <c r="K180" i="6"/>
  <c r="M189" i="6"/>
  <c r="N207" i="6"/>
  <c r="N232" i="6"/>
  <c r="R248" i="6"/>
  <c r="K251" i="6"/>
  <c r="K248" i="6"/>
  <c r="K245" i="6"/>
  <c r="K229" i="6"/>
  <c r="K213" i="6"/>
  <c r="K197" i="6"/>
  <c r="K191" i="6"/>
  <c r="K183" i="6"/>
  <c r="K175" i="6"/>
  <c r="K167" i="6"/>
  <c r="K159" i="6"/>
  <c r="K151" i="6"/>
  <c r="K143" i="6"/>
  <c r="K244" i="6"/>
  <c r="K228" i="6"/>
  <c r="K212" i="6"/>
  <c r="K196" i="6"/>
  <c r="K243" i="6"/>
  <c r="K227" i="6"/>
  <c r="K211" i="6"/>
  <c r="K195" i="6"/>
  <c r="K192" i="6"/>
  <c r="K184" i="6"/>
  <c r="K176" i="6"/>
  <c r="K168" i="6"/>
  <c r="K160" i="6"/>
  <c r="K152" i="6"/>
  <c r="K144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242" i="6"/>
  <c r="K226" i="6"/>
  <c r="K210" i="6"/>
  <c r="K241" i="6"/>
  <c r="K225" i="6"/>
  <c r="K209" i="6"/>
  <c r="K193" i="6"/>
  <c r="K185" i="6"/>
  <c r="K177" i="6"/>
  <c r="K169" i="6"/>
  <c r="K161" i="6"/>
  <c r="K153" i="6"/>
  <c r="K145" i="6"/>
  <c r="K137" i="6"/>
  <c r="K240" i="6"/>
  <c r="K224" i="6"/>
  <c r="K208" i="6"/>
  <c r="K239" i="6"/>
  <c r="K223" i="6"/>
  <c r="K207" i="6"/>
  <c r="K186" i="6"/>
  <c r="K178" i="6"/>
  <c r="K170" i="6"/>
  <c r="K162" i="6"/>
  <c r="K154" i="6"/>
  <c r="K146" i="6"/>
  <c r="K138" i="6"/>
  <c r="K249" i="6"/>
  <c r="K238" i="6"/>
  <c r="K222" i="6"/>
  <c r="K206" i="6"/>
  <c r="K237" i="6"/>
  <c r="K221" i="6"/>
  <c r="K205" i="6"/>
  <c r="K187" i="6"/>
  <c r="K179" i="6"/>
  <c r="K171" i="6"/>
  <c r="K163" i="6"/>
  <c r="K155" i="6"/>
  <c r="K147" i="6"/>
  <c r="K139" i="6"/>
  <c r="K236" i="6"/>
  <c r="K220" i="6"/>
  <c r="K204" i="6"/>
  <c r="K250" i="6"/>
  <c r="K234" i="6"/>
  <c r="K218" i="6"/>
  <c r="K202" i="6"/>
  <c r="K232" i="6"/>
  <c r="K216" i="6"/>
  <c r="K200" i="6"/>
  <c r="K247" i="6"/>
  <c r="K231" i="6"/>
  <c r="K215" i="6"/>
  <c r="K199" i="6"/>
  <c r="K190" i="6"/>
  <c r="K182" i="6"/>
  <c r="K174" i="6"/>
  <c r="K166" i="6"/>
  <c r="K158" i="6"/>
  <c r="K150" i="6"/>
  <c r="K142" i="6"/>
  <c r="M8" i="6"/>
  <c r="G13" i="6"/>
  <c r="I14" i="6"/>
  <c r="K15" i="6"/>
  <c r="M16" i="6"/>
  <c r="G21" i="6"/>
  <c r="I22" i="6"/>
  <c r="K23" i="6"/>
  <c r="M24" i="6"/>
  <c r="G29" i="6"/>
  <c r="I30" i="6"/>
  <c r="K31" i="6"/>
  <c r="M32" i="6"/>
  <c r="G37" i="6"/>
  <c r="I38" i="6"/>
  <c r="K39" i="6"/>
  <c r="M40" i="6"/>
  <c r="G45" i="6"/>
  <c r="I46" i="6"/>
  <c r="K47" i="6"/>
  <c r="M48" i="6"/>
  <c r="G53" i="6"/>
  <c r="I54" i="6"/>
  <c r="K55" i="6"/>
  <c r="M56" i="6"/>
  <c r="G61" i="6"/>
  <c r="I62" i="6"/>
  <c r="K63" i="6"/>
  <c r="M64" i="6"/>
  <c r="F98" i="6"/>
  <c r="H99" i="6"/>
  <c r="N101" i="6"/>
  <c r="R103" i="6"/>
  <c r="F106" i="6"/>
  <c r="H107" i="6"/>
  <c r="N109" i="6"/>
  <c r="H113" i="6"/>
  <c r="M114" i="6"/>
  <c r="H121" i="6"/>
  <c r="M124" i="6"/>
  <c r="H129" i="6"/>
  <c r="H140" i="6"/>
  <c r="L143" i="6"/>
  <c r="F147" i="6"/>
  <c r="M150" i="6"/>
  <c r="G154" i="6"/>
  <c r="F158" i="6"/>
  <c r="N162" i="6"/>
  <c r="H167" i="6"/>
  <c r="R180" i="6"/>
  <c r="L185" i="6"/>
  <c r="F190" i="6"/>
  <c r="M199" i="6"/>
  <c r="G202" i="6"/>
  <c r="R207" i="6"/>
  <c r="R210" i="6"/>
  <c r="R226" i="6"/>
  <c r="K26" i="7"/>
  <c r="J26" i="7"/>
  <c r="D26" i="8" s="1"/>
  <c r="AA49" i="7"/>
  <c r="AB49" i="7" s="1"/>
  <c r="I49" i="9" s="1"/>
  <c r="Y23" i="7"/>
  <c r="Z23" i="7" s="1"/>
  <c r="H23" i="9" s="1"/>
  <c r="K42" i="7"/>
  <c r="J42" i="7"/>
  <c r="D42" i="8" s="1"/>
  <c r="AA74" i="7"/>
  <c r="AB74" i="7" s="1"/>
  <c r="I74" i="9" s="1"/>
  <c r="Y32" i="7"/>
  <c r="Z32" i="7" s="1"/>
  <c r="H32" i="9" s="1"/>
  <c r="AA40" i="7"/>
  <c r="AB40" i="7" s="1"/>
  <c r="I40" i="9" s="1"/>
  <c r="J59" i="7"/>
  <c r="D59" i="8" s="1"/>
  <c r="K12" i="7"/>
  <c r="J12" i="7"/>
  <c r="D12" i="8" s="1"/>
  <c r="J43" i="7"/>
  <c r="D43" i="8" s="1"/>
  <c r="Y187" i="7"/>
  <c r="Y189" i="7"/>
  <c r="Y180" i="7"/>
  <c r="Y172" i="7"/>
  <c r="Y164" i="7"/>
  <c r="Y156" i="7"/>
  <c r="Y134" i="7"/>
  <c r="Z134" i="7" s="1"/>
  <c r="H134" i="9" s="1"/>
  <c r="Y177" i="7"/>
  <c r="Y169" i="7"/>
  <c r="Y161" i="7"/>
  <c r="Y154" i="7"/>
  <c r="Z154" i="7" s="1"/>
  <c r="H154" i="9" s="1"/>
  <c r="Y150" i="7"/>
  <c r="Z150" i="7" s="1"/>
  <c r="H150" i="9" s="1"/>
  <c r="Y146" i="7"/>
  <c r="Z146" i="7" s="1"/>
  <c r="H146" i="9" s="1"/>
  <c r="Y193" i="7"/>
  <c r="Y185" i="7"/>
  <c r="Y182" i="7"/>
  <c r="Y174" i="7"/>
  <c r="Y166" i="7"/>
  <c r="Y158" i="7"/>
  <c r="Y192" i="7"/>
  <c r="Y188" i="7"/>
  <c r="Y179" i="7"/>
  <c r="Y171" i="7"/>
  <c r="Y163" i="7"/>
  <c r="Y153" i="7"/>
  <c r="Z153" i="7" s="1"/>
  <c r="H153" i="9" s="1"/>
  <c r="Y149" i="7"/>
  <c r="Z149" i="7" s="1"/>
  <c r="H149" i="9" s="1"/>
  <c r="Y145" i="7"/>
  <c r="Z145" i="7" s="1"/>
  <c r="H145" i="9" s="1"/>
  <c r="Y141" i="7"/>
  <c r="Z141" i="7" s="1"/>
  <c r="H141" i="9" s="1"/>
  <c r="Y137" i="7"/>
  <c r="Z137" i="7" s="1"/>
  <c r="H137" i="9" s="1"/>
  <c r="Y132" i="7"/>
  <c r="Z132" i="7" s="1"/>
  <c r="H132" i="9" s="1"/>
  <c r="Y121" i="7"/>
  <c r="Z121" i="7" s="1"/>
  <c r="H121" i="9" s="1"/>
  <c r="Y184" i="7"/>
  <c r="Y176" i="7"/>
  <c r="Y168" i="7"/>
  <c r="Y160" i="7"/>
  <c r="Y126" i="7"/>
  <c r="Z126" i="7" s="1"/>
  <c r="H126" i="9" s="1"/>
  <c r="Y110" i="7"/>
  <c r="Z110" i="7" s="1"/>
  <c r="H110" i="9" s="1"/>
  <c r="Y131" i="7"/>
  <c r="Z131" i="7" s="1"/>
  <c r="H131" i="9" s="1"/>
  <c r="Y191" i="7"/>
  <c r="Y181" i="7"/>
  <c r="Y173" i="7"/>
  <c r="Y165" i="7"/>
  <c r="Y157" i="7"/>
  <c r="Y152" i="7"/>
  <c r="Z152" i="7" s="1"/>
  <c r="H152" i="9" s="1"/>
  <c r="Y148" i="7"/>
  <c r="Z148" i="7" s="1"/>
  <c r="H148" i="9" s="1"/>
  <c r="Y144" i="7"/>
  <c r="Z144" i="7" s="1"/>
  <c r="H144" i="9" s="1"/>
  <c r="Y140" i="7"/>
  <c r="Z140" i="7" s="1"/>
  <c r="H140" i="9" s="1"/>
  <c r="Y136" i="7"/>
  <c r="Z136" i="7" s="1"/>
  <c r="H136" i="9" s="1"/>
  <c r="Y120" i="7"/>
  <c r="Z120" i="7" s="1"/>
  <c r="H120" i="9" s="1"/>
  <c r="Y142" i="7"/>
  <c r="Z142" i="7" s="1"/>
  <c r="H142" i="9" s="1"/>
  <c r="Y113" i="7"/>
  <c r="Z113" i="7" s="1"/>
  <c r="H113" i="9" s="1"/>
  <c r="Y89" i="7"/>
  <c r="Z89" i="7" s="1"/>
  <c r="H89" i="9" s="1"/>
  <c r="Y73" i="7"/>
  <c r="Z73" i="7" s="1"/>
  <c r="H73" i="9" s="1"/>
  <c r="Y183" i="7"/>
  <c r="Y123" i="7"/>
  <c r="Z123" i="7" s="1"/>
  <c r="H123" i="9" s="1"/>
  <c r="Y114" i="7"/>
  <c r="Z114" i="7" s="1"/>
  <c r="H114" i="9" s="1"/>
  <c r="Y94" i="7"/>
  <c r="Z94" i="7" s="1"/>
  <c r="H94" i="9" s="1"/>
  <c r="Y78" i="7"/>
  <c r="Z78" i="7" s="1"/>
  <c r="H78" i="9" s="1"/>
  <c r="Y162" i="7"/>
  <c r="Y99" i="7"/>
  <c r="Z99" i="7" s="1"/>
  <c r="H99" i="9" s="1"/>
  <c r="Y83" i="7"/>
  <c r="Z83" i="7" s="1"/>
  <c r="H83" i="9" s="1"/>
  <c r="Y67" i="7"/>
  <c r="Z67" i="7" s="1"/>
  <c r="H67" i="9" s="1"/>
  <c r="Y115" i="7"/>
  <c r="Z115" i="7" s="1"/>
  <c r="H115" i="9" s="1"/>
  <c r="Y88" i="7"/>
  <c r="Z88" i="7" s="1"/>
  <c r="H88" i="9" s="1"/>
  <c r="Y72" i="7"/>
  <c r="Z72" i="7" s="1"/>
  <c r="H72" i="9" s="1"/>
  <c r="Y170" i="7"/>
  <c r="Y147" i="7"/>
  <c r="Z147" i="7" s="1"/>
  <c r="H147" i="9" s="1"/>
  <c r="Y133" i="7"/>
  <c r="Z133" i="7" s="1"/>
  <c r="H133" i="9" s="1"/>
  <c r="Y98" i="7"/>
  <c r="Z98" i="7" s="1"/>
  <c r="H98" i="9" s="1"/>
  <c r="Y82" i="7"/>
  <c r="Z82" i="7" s="1"/>
  <c r="H82" i="9" s="1"/>
  <c r="Y178" i="7"/>
  <c r="Y128" i="7"/>
  <c r="Z128" i="7" s="1"/>
  <c r="H128" i="9" s="1"/>
  <c r="Y124" i="7"/>
  <c r="Z124" i="7" s="1"/>
  <c r="H124" i="9" s="1"/>
  <c r="Y116" i="7"/>
  <c r="Z116" i="7" s="1"/>
  <c r="H116" i="9" s="1"/>
  <c r="Y105" i="7"/>
  <c r="Z105" i="7" s="1"/>
  <c r="H105" i="9" s="1"/>
  <c r="Y135" i="7"/>
  <c r="Z135" i="7" s="1"/>
  <c r="H135" i="9" s="1"/>
  <c r="Y130" i="7"/>
  <c r="Z130" i="7" s="1"/>
  <c r="H130" i="9" s="1"/>
  <c r="Y106" i="7"/>
  <c r="Z106" i="7" s="1"/>
  <c r="H106" i="9" s="1"/>
  <c r="Y104" i="7"/>
  <c r="Z104" i="7" s="1"/>
  <c r="H104" i="9" s="1"/>
  <c r="Y97" i="7"/>
  <c r="Z97" i="7" s="1"/>
  <c r="H97" i="9" s="1"/>
  <c r="Y81" i="7"/>
  <c r="Z81" i="7" s="1"/>
  <c r="H81" i="9" s="1"/>
  <c r="Y117" i="7"/>
  <c r="Z117" i="7" s="1"/>
  <c r="H117" i="9" s="1"/>
  <c r="Y107" i="7"/>
  <c r="Z107" i="7" s="1"/>
  <c r="H107" i="9" s="1"/>
  <c r="Y103" i="7"/>
  <c r="Z103" i="7" s="1"/>
  <c r="H103" i="9" s="1"/>
  <c r="Y86" i="7"/>
  <c r="Z86" i="7" s="1"/>
  <c r="H86" i="9" s="1"/>
  <c r="Y186" i="7"/>
  <c r="Y139" i="7"/>
  <c r="Z139" i="7" s="1"/>
  <c r="H139" i="9" s="1"/>
  <c r="Y108" i="7"/>
  <c r="Z108" i="7" s="1"/>
  <c r="H108" i="9" s="1"/>
  <c r="Y102" i="7"/>
  <c r="Z102" i="7" s="1"/>
  <c r="H102" i="9" s="1"/>
  <c r="Y91" i="7"/>
  <c r="Z91" i="7" s="1"/>
  <c r="H91" i="9" s="1"/>
  <c r="Y75" i="7"/>
  <c r="Z75" i="7" s="1"/>
  <c r="H75" i="9" s="1"/>
  <c r="Y167" i="7"/>
  <c r="Y127" i="7"/>
  <c r="Z127" i="7" s="1"/>
  <c r="H127" i="9" s="1"/>
  <c r="Y125" i="7"/>
  <c r="Z125" i="7" s="1"/>
  <c r="H125" i="9" s="1"/>
  <c r="Y90" i="7"/>
  <c r="Z90" i="7" s="1"/>
  <c r="H90" i="9" s="1"/>
  <c r="Y175" i="7"/>
  <c r="Y151" i="7"/>
  <c r="Z151" i="7" s="1"/>
  <c r="H151" i="9" s="1"/>
  <c r="Y129" i="7"/>
  <c r="Z129" i="7" s="1"/>
  <c r="H129" i="9" s="1"/>
  <c r="Y119" i="7"/>
  <c r="Z119" i="7" s="1"/>
  <c r="H119" i="9" s="1"/>
  <c r="Y112" i="7"/>
  <c r="Z112" i="7" s="1"/>
  <c r="H112" i="9" s="1"/>
  <c r="Y100" i="7"/>
  <c r="Z100" i="7" s="1"/>
  <c r="H100" i="9" s="1"/>
  <c r="Y84" i="7"/>
  <c r="Z84" i="7" s="1"/>
  <c r="H84" i="9" s="1"/>
  <c r="Y109" i="7"/>
  <c r="Z109" i="7" s="1"/>
  <c r="H109" i="9" s="1"/>
  <c r="Y111" i="7"/>
  <c r="Z111" i="7" s="1"/>
  <c r="H111" i="9" s="1"/>
  <c r="Y159" i="7"/>
  <c r="Y118" i="7"/>
  <c r="Z118" i="7" s="1"/>
  <c r="H118" i="9" s="1"/>
  <c r="Y66" i="7"/>
  <c r="Z66" i="7" s="1"/>
  <c r="H66" i="9" s="1"/>
  <c r="Y64" i="7"/>
  <c r="Z64" i="7" s="1"/>
  <c r="H64" i="9" s="1"/>
  <c r="Y155" i="7"/>
  <c r="Z155" i="7" s="1"/>
  <c r="H155" i="9" s="1"/>
  <c r="Y92" i="7"/>
  <c r="Z92" i="7" s="1"/>
  <c r="H92" i="9" s="1"/>
  <c r="Y80" i="7"/>
  <c r="Z80" i="7" s="1"/>
  <c r="H80" i="9" s="1"/>
  <c r="Y68" i="7"/>
  <c r="Z68" i="7" s="1"/>
  <c r="H68" i="9" s="1"/>
  <c r="Y93" i="7"/>
  <c r="Z93" i="7" s="1"/>
  <c r="H93" i="9" s="1"/>
  <c r="Y138" i="7"/>
  <c r="Z138" i="7" s="1"/>
  <c r="H138" i="9" s="1"/>
  <c r="Y143" i="7"/>
  <c r="Z143" i="7" s="1"/>
  <c r="H143" i="9" s="1"/>
  <c r="Y79" i="7"/>
  <c r="Z79" i="7" s="1"/>
  <c r="H79" i="9" s="1"/>
  <c r="Y96" i="7"/>
  <c r="Z96" i="7" s="1"/>
  <c r="H96" i="9" s="1"/>
  <c r="Y190" i="7"/>
  <c r="Y65" i="7"/>
  <c r="Z65" i="7" s="1"/>
  <c r="H65" i="9" s="1"/>
  <c r="Y63" i="7"/>
  <c r="Z63" i="7" s="1"/>
  <c r="H63" i="9" s="1"/>
  <c r="Y55" i="7"/>
  <c r="Z55" i="7" s="1"/>
  <c r="H55" i="9" s="1"/>
  <c r="Y47" i="7"/>
  <c r="Z47" i="7" s="1"/>
  <c r="H47" i="9" s="1"/>
  <c r="Y122" i="7"/>
  <c r="Z122" i="7" s="1"/>
  <c r="H122" i="9" s="1"/>
  <c r="Y74" i="7"/>
  <c r="Z74" i="7" s="1"/>
  <c r="H74" i="9" s="1"/>
  <c r="Y62" i="7"/>
  <c r="Z62" i="7" s="1"/>
  <c r="H62" i="9" s="1"/>
  <c r="Y54" i="7"/>
  <c r="Z54" i="7" s="1"/>
  <c r="H54" i="9" s="1"/>
  <c r="Y46" i="7"/>
  <c r="Z46" i="7" s="1"/>
  <c r="H46" i="9" s="1"/>
  <c r="Y77" i="7"/>
  <c r="Z77" i="7" s="1"/>
  <c r="H77" i="9" s="1"/>
  <c r="Y71" i="7"/>
  <c r="Z71" i="7" s="1"/>
  <c r="H71" i="9" s="1"/>
  <c r="Y35" i="7"/>
  <c r="Z35" i="7" s="1"/>
  <c r="H35" i="9" s="1"/>
  <c r="Y27" i="7"/>
  <c r="Z27" i="7" s="1"/>
  <c r="H27" i="9" s="1"/>
  <c r="Y19" i="7"/>
  <c r="Z19" i="7" s="1"/>
  <c r="H19" i="9" s="1"/>
  <c r="Y11" i="7"/>
  <c r="Z11" i="7" s="1"/>
  <c r="H11" i="9" s="1"/>
  <c r="Y61" i="7"/>
  <c r="Z61" i="7" s="1"/>
  <c r="H61" i="9" s="1"/>
  <c r="Y53" i="7"/>
  <c r="Z53" i="7" s="1"/>
  <c r="H53" i="9" s="1"/>
  <c r="Y95" i="7"/>
  <c r="Z95" i="7" s="1"/>
  <c r="H95" i="9" s="1"/>
  <c r="Y43" i="7"/>
  <c r="Z43" i="7" s="1"/>
  <c r="H43" i="9" s="1"/>
  <c r="Y38" i="7"/>
  <c r="Z38" i="7" s="1"/>
  <c r="H38" i="9" s="1"/>
  <c r="Y30" i="7"/>
  <c r="Z30" i="7" s="1"/>
  <c r="H30" i="9" s="1"/>
  <c r="Y22" i="7"/>
  <c r="Z22" i="7" s="1"/>
  <c r="H22" i="9" s="1"/>
  <c r="Y14" i="7"/>
  <c r="Z14" i="7" s="1"/>
  <c r="H14" i="9" s="1"/>
  <c r="Y101" i="7"/>
  <c r="Z101" i="7" s="1"/>
  <c r="H101" i="9" s="1"/>
  <c r="Y85" i="7"/>
  <c r="Z85" i="7" s="1"/>
  <c r="H85" i="9" s="1"/>
  <c r="Y60" i="7"/>
  <c r="Z60" i="7" s="1"/>
  <c r="H60" i="9" s="1"/>
  <c r="Y52" i="7"/>
  <c r="Z52" i="7" s="1"/>
  <c r="H52" i="9" s="1"/>
  <c r="Y45" i="7"/>
  <c r="Z45" i="7" s="1"/>
  <c r="H45" i="9" s="1"/>
  <c r="Y41" i="7"/>
  <c r="Z41" i="7" s="1"/>
  <c r="H41" i="9" s="1"/>
  <c r="Y33" i="7"/>
  <c r="Z33" i="7" s="1"/>
  <c r="H33" i="9" s="1"/>
  <c r="Y25" i="7"/>
  <c r="Z25" i="7" s="1"/>
  <c r="H25" i="9" s="1"/>
  <c r="Y17" i="7"/>
  <c r="Z17" i="7" s="1"/>
  <c r="H17" i="9" s="1"/>
  <c r="Y87" i="7"/>
  <c r="Z87" i="7" s="1"/>
  <c r="H87" i="9" s="1"/>
  <c r="Y59" i="7"/>
  <c r="Z59" i="7" s="1"/>
  <c r="H59" i="9" s="1"/>
  <c r="Y51" i="7"/>
  <c r="Z51" i="7" s="1"/>
  <c r="H51" i="9" s="1"/>
  <c r="Y36" i="7"/>
  <c r="Z36" i="7" s="1"/>
  <c r="H36" i="9" s="1"/>
  <c r="Y28" i="7"/>
  <c r="Z28" i="7" s="1"/>
  <c r="H28" i="9" s="1"/>
  <c r="Y20" i="7"/>
  <c r="Z20" i="7" s="1"/>
  <c r="H20" i="9" s="1"/>
  <c r="Y12" i="7"/>
  <c r="Z12" i="7" s="1"/>
  <c r="H12" i="9" s="1"/>
  <c r="Y39" i="7"/>
  <c r="Z39" i="7" s="1"/>
  <c r="H39" i="9" s="1"/>
  <c r="Y31" i="7"/>
  <c r="Z31" i="7" s="1"/>
  <c r="H31" i="9" s="1"/>
  <c r="Y76" i="7"/>
  <c r="Z76" i="7" s="1"/>
  <c r="H76" i="9" s="1"/>
  <c r="Y44" i="7"/>
  <c r="Z44" i="7" s="1"/>
  <c r="H44" i="9" s="1"/>
  <c r="Y42" i="7"/>
  <c r="Z42" i="7" s="1"/>
  <c r="H42" i="9" s="1"/>
  <c r="Y34" i="7"/>
  <c r="Z34" i="7" s="1"/>
  <c r="H34" i="9" s="1"/>
  <c r="Y26" i="7"/>
  <c r="Z26" i="7" s="1"/>
  <c r="H26" i="9" s="1"/>
  <c r="Y18" i="7"/>
  <c r="Z18" i="7" s="1"/>
  <c r="H18" i="9" s="1"/>
  <c r="Y69" i="7"/>
  <c r="Z69" i="7" s="1"/>
  <c r="H69" i="9" s="1"/>
  <c r="Y56" i="7"/>
  <c r="Z56" i="7" s="1"/>
  <c r="H56" i="9" s="1"/>
  <c r="Y48" i="7"/>
  <c r="Z48" i="7" s="1"/>
  <c r="H48" i="9" s="1"/>
  <c r="K20" i="7"/>
  <c r="J20" i="7"/>
  <c r="D20" i="8" s="1"/>
  <c r="J51" i="7"/>
  <c r="D51" i="8" s="1"/>
  <c r="AA192" i="7"/>
  <c r="AA189" i="7"/>
  <c r="AA180" i="7"/>
  <c r="AA172" i="7"/>
  <c r="AA164" i="7"/>
  <c r="AA154" i="7"/>
  <c r="AB154" i="7" s="1"/>
  <c r="I154" i="9" s="1"/>
  <c r="AA150" i="7"/>
  <c r="AB150" i="7" s="1"/>
  <c r="I150" i="9" s="1"/>
  <c r="AA146" i="7"/>
  <c r="AB146" i="7" s="1"/>
  <c r="I146" i="9" s="1"/>
  <c r="AA142" i="7"/>
  <c r="AB142" i="7" s="1"/>
  <c r="I142" i="9" s="1"/>
  <c r="AA138" i="7"/>
  <c r="AB138" i="7" s="1"/>
  <c r="I138" i="9" s="1"/>
  <c r="AA128" i="7"/>
  <c r="AB128" i="7" s="1"/>
  <c r="I128" i="9" s="1"/>
  <c r="AA193" i="7"/>
  <c r="AA185" i="7"/>
  <c r="AA182" i="7"/>
  <c r="AA174" i="7"/>
  <c r="AA166" i="7"/>
  <c r="AA158" i="7"/>
  <c r="AA188" i="7"/>
  <c r="AA179" i="7"/>
  <c r="AA171" i="7"/>
  <c r="AA163" i="7"/>
  <c r="AA184" i="7"/>
  <c r="AA176" i="7"/>
  <c r="AA168" i="7"/>
  <c r="AA160" i="7"/>
  <c r="AA131" i="7"/>
  <c r="AB131" i="7" s="1"/>
  <c r="I131" i="9" s="1"/>
  <c r="AA115" i="7"/>
  <c r="AB115" i="7" s="1"/>
  <c r="I115" i="9" s="1"/>
  <c r="AA152" i="7"/>
  <c r="AB152" i="7" s="1"/>
  <c r="I152" i="9" s="1"/>
  <c r="AA148" i="7"/>
  <c r="AB148" i="7" s="1"/>
  <c r="I148" i="9" s="1"/>
  <c r="AA144" i="7"/>
  <c r="AB144" i="7" s="1"/>
  <c r="I144" i="9" s="1"/>
  <c r="AA140" i="7"/>
  <c r="AB140" i="7" s="1"/>
  <c r="I140" i="9" s="1"/>
  <c r="AA136" i="7"/>
  <c r="AB136" i="7" s="1"/>
  <c r="I136" i="9" s="1"/>
  <c r="AA120" i="7"/>
  <c r="AB120" i="7" s="1"/>
  <c r="I120" i="9" s="1"/>
  <c r="AA104" i="7"/>
  <c r="AB104" i="7" s="1"/>
  <c r="I104" i="9" s="1"/>
  <c r="AA191" i="7"/>
  <c r="AA187" i="7"/>
  <c r="AA181" i="7"/>
  <c r="AA173" i="7"/>
  <c r="AA165" i="7"/>
  <c r="AA157" i="7"/>
  <c r="AA125" i="7"/>
  <c r="AB125" i="7" s="1"/>
  <c r="I125" i="9" s="1"/>
  <c r="AA130" i="7"/>
  <c r="AB130" i="7" s="1"/>
  <c r="I130" i="9" s="1"/>
  <c r="AA178" i="7"/>
  <c r="AA170" i="7"/>
  <c r="AA162" i="7"/>
  <c r="AA183" i="7"/>
  <c r="AA177" i="7"/>
  <c r="AA99" i="7"/>
  <c r="AB99" i="7" s="1"/>
  <c r="I99" i="9" s="1"/>
  <c r="AA83" i="7"/>
  <c r="AB83" i="7" s="1"/>
  <c r="I83" i="9" s="1"/>
  <c r="AA67" i="7"/>
  <c r="AB67" i="7" s="1"/>
  <c r="I67" i="9" s="1"/>
  <c r="AA66" i="7"/>
  <c r="AB66" i="7" s="1"/>
  <c r="I66" i="9" s="1"/>
  <c r="AA65" i="7"/>
  <c r="AB65" i="7" s="1"/>
  <c r="I65" i="9" s="1"/>
  <c r="AA64" i="7"/>
  <c r="AB64" i="7" s="1"/>
  <c r="I64" i="9" s="1"/>
  <c r="AA137" i="7"/>
  <c r="AB137" i="7" s="1"/>
  <c r="I137" i="9" s="1"/>
  <c r="AA88" i="7"/>
  <c r="AB88" i="7" s="1"/>
  <c r="I88" i="9" s="1"/>
  <c r="AA72" i="7"/>
  <c r="AB72" i="7" s="1"/>
  <c r="I72" i="9" s="1"/>
  <c r="AA149" i="7"/>
  <c r="AB149" i="7" s="1"/>
  <c r="I149" i="9" s="1"/>
  <c r="AA93" i="7"/>
  <c r="AB93" i="7" s="1"/>
  <c r="I93" i="9" s="1"/>
  <c r="AA77" i="7"/>
  <c r="AB77" i="7" s="1"/>
  <c r="I77" i="9" s="1"/>
  <c r="AA147" i="7"/>
  <c r="AB147" i="7" s="1"/>
  <c r="I147" i="9" s="1"/>
  <c r="AA141" i="7"/>
  <c r="AB141" i="7" s="1"/>
  <c r="I141" i="9" s="1"/>
  <c r="AA133" i="7"/>
  <c r="AB133" i="7" s="1"/>
  <c r="I133" i="9" s="1"/>
  <c r="AA98" i="7"/>
  <c r="AB98" i="7" s="1"/>
  <c r="I98" i="9" s="1"/>
  <c r="AA82" i="7"/>
  <c r="AB82" i="7" s="1"/>
  <c r="I82" i="9" s="1"/>
  <c r="AA156" i="7"/>
  <c r="AA126" i="7"/>
  <c r="AB126" i="7" s="1"/>
  <c r="I126" i="9" s="1"/>
  <c r="AA124" i="7"/>
  <c r="AB124" i="7" s="1"/>
  <c r="I124" i="9" s="1"/>
  <c r="AA116" i="7"/>
  <c r="AB116" i="7" s="1"/>
  <c r="I116" i="9" s="1"/>
  <c r="AA121" i="7"/>
  <c r="AB121" i="7" s="1"/>
  <c r="I121" i="9" s="1"/>
  <c r="AA105" i="7"/>
  <c r="AB105" i="7" s="1"/>
  <c r="I105" i="9" s="1"/>
  <c r="AA92" i="7"/>
  <c r="AB92" i="7" s="1"/>
  <c r="I92" i="9" s="1"/>
  <c r="AA76" i="7"/>
  <c r="AB76" i="7" s="1"/>
  <c r="I76" i="9" s="1"/>
  <c r="AA135" i="7"/>
  <c r="AB135" i="7" s="1"/>
  <c r="I135" i="9" s="1"/>
  <c r="AA117" i="7"/>
  <c r="AB117" i="7" s="1"/>
  <c r="I117" i="9" s="1"/>
  <c r="AA107" i="7"/>
  <c r="AB107" i="7" s="1"/>
  <c r="I107" i="9" s="1"/>
  <c r="AA103" i="7"/>
  <c r="AB103" i="7" s="1"/>
  <c r="I103" i="9" s="1"/>
  <c r="AA145" i="7"/>
  <c r="AB145" i="7" s="1"/>
  <c r="I145" i="9" s="1"/>
  <c r="AA139" i="7"/>
  <c r="AB139" i="7" s="1"/>
  <c r="I139" i="9" s="1"/>
  <c r="AA108" i="7"/>
  <c r="AB108" i="7" s="1"/>
  <c r="I108" i="9" s="1"/>
  <c r="AA102" i="7"/>
  <c r="AB102" i="7" s="1"/>
  <c r="I102" i="9" s="1"/>
  <c r="AA91" i="7"/>
  <c r="AB91" i="7" s="1"/>
  <c r="I91" i="9" s="1"/>
  <c r="AA75" i="7"/>
  <c r="AB75" i="7" s="1"/>
  <c r="I75" i="9" s="1"/>
  <c r="AA186" i="7"/>
  <c r="AA109" i="7"/>
  <c r="AB109" i="7" s="1"/>
  <c r="I109" i="9" s="1"/>
  <c r="AA96" i="7"/>
  <c r="AB96" i="7" s="1"/>
  <c r="I96" i="9" s="1"/>
  <c r="AA80" i="7"/>
  <c r="AB80" i="7" s="1"/>
  <c r="I80" i="9" s="1"/>
  <c r="AA159" i="7"/>
  <c r="AA143" i="7"/>
  <c r="AB143" i="7" s="1"/>
  <c r="I143" i="9" s="1"/>
  <c r="AA132" i="7"/>
  <c r="AB132" i="7" s="1"/>
  <c r="I132" i="9" s="1"/>
  <c r="AA122" i="7"/>
  <c r="AB122" i="7" s="1"/>
  <c r="I122" i="9" s="1"/>
  <c r="AA118" i="7"/>
  <c r="AB118" i="7" s="1"/>
  <c r="I118" i="9" s="1"/>
  <c r="AA101" i="7"/>
  <c r="AB101" i="7" s="1"/>
  <c r="I101" i="9" s="1"/>
  <c r="AA85" i="7"/>
  <c r="AB85" i="7" s="1"/>
  <c r="I85" i="9" s="1"/>
  <c r="AA69" i="7"/>
  <c r="AB69" i="7" s="1"/>
  <c r="I69" i="9" s="1"/>
  <c r="AA151" i="7"/>
  <c r="AB151" i="7" s="1"/>
  <c r="I151" i="9" s="1"/>
  <c r="AA134" i="7"/>
  <c r="AB134" i="7" s="1"/>
  <c r="I134" i="9" s="1"/>
  <c r="AA129" i="7"/>
  <c r="AB129" i="7" s="1"/>
  <c r="I129" i="9" s="1"/>
  <c r="AA119" i="7"/>
  <c r="AB119" i="7" s="1"/>
  <c r="I119" i="9" s="1"/>
  <c r="AA112" i="7"/>
  <c r="AB112" i="7" s="1"/>
  <c r="I112" i="9" s="1"/>
  <c r="AA100" i="7"/>
  <c r="AB100" i="7" s="1"/>
  <c r="I100" i="9" s="1"/>
  <c r="AA84" i="7"/>
  <c r="AB84" i="7" s="1"/>
  <c r="I84" i="9" s="1"/>
  <c r="AA123" i="7"/>
  <c r="AB123" i="7" s="1"/>
  <c r="I123" i="9" s="1"/>
  <c r="AA114" i="7"/>
  <c r="AB114" i="7" s="1"/>
  <c r="I114" i="9" s="1"/>
  <c r="AA94" i="7"/>
  <c r="AB94" i="7" s="1"/>
  <c r="I94" i="9" s="1"/>
  <c r="AA111" i="7"/>
  <c r="AB111" i="7" s="1"/>
  <c r="I111" i="9" s="1"/>
  <c r="AA89" i="7"/>
  <c r="AB89" i="7" s="1"/>
  <c r="I89" i="9" s="1"/>
  <c r="AA153" i="7"/>
  <c r="AB153" i="7" s="1"/>
  <c r="I153" i="9" s="1"/>
  <c r="AA90" i="7"/>
  <c r="AB90" i="7" s="1"/>
  <c r="I90" i="9" s="1"/>
  <c r="AA175" i="7"/>
  <c r="AA167" i="7"/>
  <c r="AA81" i="7"/>
  <c r="AB81" i="7" s="1"/>
  <c r="I81" i="9" s="1"/>
  <c r="AA68" i="7"/>
  <c r="AB68" i="7" s="1"/>
  <c r="I68" i="9" s="1"/>
  <c r="AA155" i="7"/>
  <c r="AB155" i="7" s="1"/>
  <c r="I155" i="9" s="1"/>
  <c r="AA127" i="7"/>
  <c r="AB127" i="7" s="1"/>
  <c r="I127" i="9" s="1"/>
  <c r="AA71" i="7"/>
  <c r="AB71" i="7" s="1"/>
  <c r="I71" i="9" s="1"/>
  <c r="AA79" i="7"/>
  <c r="AB79" i="7" s="1"/>
  <c r="I79" i="9" s="1"/>
  <c r="AA110" i="7"/>
  <c r="AB110" i="7" s="1"/>
  <c r="I110" i="9" s="1"/>
  <c r="AA95" i="7"/>
  <c r="AB95" i="7" s="1"/>
  <c r="I95" i="9" s="1"/>
  <c r="AA169" i="7"/>
  <c r="AA97" i="7"/>
  <c r="AB97" i="7" s="1"/>
  <c r="I97" i="9" s="1"/>
  <c r="AA86" i="7"/>
  <c r="AB86" i="7" s="1"/>
  <c r="I86" i="9" s="1"/>
  <c r="AA78" i="7"/>
  <c r="AB78" i="7" s="1"/>
  <c r="I78" i="9" s="1"/>
  <c r="AA70" i="7"/>
  <c r="AB70" i="7" s="1"/>
  <c r="I70" i="9" s="1"/>
  <c r="AA190" i="7"/>
  <c r="AA106" i="7"/>
  <c r="AB106" i="7" s="1"/>
  <c r="I106" i="9" s="1"/>
  <c r="AA62" i="7"/>
  <c r="AB62" i="7" s="1"/>
  <c r="I62" i="9" s="1"/>
  <c r="AA54" i="7"/>
  <c r="AB54" i="7" s="1"/>
  <c r="I54" i="9" s="1"/>
  <c r="AA46" i="7"/>
  <c r="AB46" i="7" s="1"/>
  <c r="I46" i="9" s="1"/>
  <c r="AA161" i="7"/>
  <c r="AA113" i="7"/>
  <c r="AB113" i="7" s="1"/>
  <c r="I113" i="9" s="1"/>
  <c r="AA61" i="7"/>
  <c r="AB61" i="7" s="1"/>
  <c r="I61" i="9" s="1"/>
  <c r="AA53" i="7"/>
  <c r="AB53" i="7" s="1"/>
  <c r="I53" i="9" s="1"/>
  <c r="AA43" i="7"/>
  <c r="AB43" i="7" s="1"/>
  <c r="I43" i="9" s="1"/>
  <c r="AA38" i="7"/>
  <c r="AB38" i="7" s="1"/>
  <c r="I38" i="9" s="1"/>
  <c r="AA30" i="7"/>
  <c r="AB30" i="7" s="1"/>
  <c r="I30" i="9" s="1"/>
  <c r="AA22" i="7"/>
  <c r="AB22" i="7" s="1"/>
  <c r="I22" i="9" s="1"/>
  <c r="AA14" i="7"/>
  <c r="AB14" i="7" s="1"/>
  <c r="AA60" i="7"/>
  <c r="AB60" i="7" s="1"/>
  <c r="I60" i="9" s="1"/>
  <c r="AA52" i="7"/>
  <c r="AB52" i="7" s="1"/>
  <c r="I52" i="9" s="1"/>
  <c r="AA45" i="7"/>
  <c r="AB45" i="7" s="1"/>
  <c r="I45" i="9" s="1"/>
  <c r="AA41" i="7"/>
  <c r="AB41" i="7" s="1"/>
  <c r="I41" i="9" s="1"/>
  <c r="AA33" i="7"/>
  <c r="AB33" i="7" s="1"/>
  <c r="I33" i="9" s="1"/>
  <c r="AA25" i="7"/>
  <c r="AB25" i="7" s="1"/>
  <c r="I25" i="9" s="1"/>
  <c r="AA17" i="7"/>
  <c r="AB17" i="7" s="1"/>
  <c r="I17" i="9" s="1"/>
  <c r="AA9" i="7"/>
  <c r="AB9" i="7" s="1"/>
  <c r="I9" i="9" s="1"/>
  <c r="AA59" i="7"/>
  <c r="AB59" i="7" s="1"/>
  <c r="I59" i="9" s="1"/>
  <c r="AA51" i="7"/>
  <c r="AB51" i="7" s="1"/>
  <c r="I51" i="9" s="1"/>
  <c r="AA87" i="7"/>
  <c r="AB87" i="7" s="1"/>
  <c r="I87" i="9" s="1"/>
  <c r="AA36" i="7"/>
  <c r="AB36" i="7" s="1"/>
  <c r="I36" i="9" s="1"/>
  <c r="AA28" i="7"/>
  <c r="AB28" i="7" s="1"/>
  <c r="I28" i="9" s="1"/>
  <c r="AA20" i="7"/>
  <c r="AB20" i="7" s="1"/>
  <c r="I20" i="9" s="1"/>
  <c r="AA58" i="7"/>
  <c r="AB58" i="7" s="1"/>
  <c r="I58" i="9" s="1"/>
  <c r="AA50" i="7"/>
  <c r="AB50" i="7" s="1"/>
  <c r="I50" i="9" s="1"/>
  <c r="AA39" i="7"/>
  <c r="AB39" i="7" s="1"/>
  <c r="I39" i="9" s="1"/>
  <c r="AA31" i="7"/>
  <c r="AB31" i="7" s="1"/>
  <c r="I31" i="9" s="1"/>
  <c r="AA23" i="7"/>
  <c r="AB23" i="7" s="1"/>
  <c r="I23" i="9" s="1"/>
  <c r="AA15" i="7"/>
  <c r="AB15" i="7" s="1"/>
  <c r="I15" i="9" s="1"/>
  <c r="AA44" i="7"/>
  <c r="AB44" i="7" s="1"/>
  <c r="I44" i="9" s="1"/>
  <c r="AA42" i="7"/>
  <c r="AB42" i="7" s="1"/>
  <c r="I42" i="9" s="1"/>
  <c r="AA34" i="7"/>
  <c r="AB34" i="7" s="1"/>
  <c r="I34" i="9" s="1"/>
  <c r="AA37" i="7"/>
  <c r="AB37" i="7" s="1"/>
  <c r="I37" i="9" s="1"/>
  <c r="AA29" i="7"/>
  <c r="AB29" i="7" s="1"/>
  <c r="I29" i="9" s="1"/>
  <c r="AA21" i="7"/>
  <c r="AB21" i="7" s="1"/>
  <c r="I21" i="9" s="1"/>
  <c r="AA73" i="7"/>
  <c r="AB73" i="7" s="1"/>
  <c r="I73" i="9" s="1"/>
  <c r="AA63" i="7"/>
  <c r="AB63" i="7" s="1"/>
  <c r="I63" i="9" s="1"/>
  <c r="AA55" i="7"/>
  <c r="AB55" i="7" s="1"/>
  <c r="I55" i="9" s="1"/>
  <c r="AA47" i="7"/>
  <c r="AB47" i="7" s="1"/>
  <c r="I47" i="9" s="1"/>
  <c r="Y8" i="7"/>
  <c r="Z8" i="7" s="1"/>
  <c r="H8" i="9" s="1"/>
  <c r="K13" i="7"/>
  <c r="Y21" i="7"/>
  <c r="Z21" i="7" s="1"/>
  <c r="H21" i="9" s="1"/>
  <c r="J29" i="7"/>
  <c r="D29" i="8" s="1"/>
  <c r="J37" i="7"/>
  <c r="D37" i="8" s="1"/>
  <c r="K51" i="7"/>
  <c r="AA56" i="7"/>
  <c r="AB56" i="7" s="1"/>
  <c r="I56" i="9" s="1"/>
  <c r="Y16" i="7"/>
  <c r="Z16" i="7" s="1"/>
  <c r="H16" i="9" s="1"/>
  <c r="J46" i="7"/>
  <c r="D46" i="8" s="1"/>
  <c r="AA48" i="7"/>
  <c r="AB48" i="7" s="1"/>
  <c r="I48" i="9" s="1"/>
  <c r="K60" i="7"/>
  <c r="J60" i="7"/>
  <c r="D60" i="8" s="1"/>
  <c r="Y9" i="7"/>
  <c r="Z9" i="7" s="1"/>
  <c r="H9" i="9" s="1"/>
  <c r="Y10" i="7"/>
  <c r="Z10" i="7" s="1"/>
  <c r="H10" i="9" s="1"/>
  <c r="Y29" i="7"/>
  <c r="Z29" i="7" s="1"/>
  <c r="H29" i="9" s="1"/>
  <c r="Y37" i="7"/>
  <c r="Z37" i="7" s="1"/>
  <c r="H37" i="9" s="1"/>
  <c r="Y15" i="7"/>
  <c r="Z15" i="7" s="1"/>
  <c r="H15" i="9" s="1"/>
  <c r="AA27" i="7"/>
  <c r="AB27" i="7" s="1"/>
  <c r="I27" i="9" s="1"/>
  <c r="K52" i="7"/>
  <c r="J52" i="7"/>
  <c r="D52" i="8" s="1"/>
  <c r="Y13" i="7"/>
  <c r="Z13" i="7" s="1"/>
  <c r="AA35" i="7"/>
  <c r="AB35" i="7" s="1"/>
  <c r="I35" i="9" s="1"/>
  <c r="Y57" i="7"/>
  <c r="Z57" i="7" s="1"/>
  <c r="H57" i="9" s="1"/>
  <c r="K18" i="7"/>
  <c r="J18" i="7"/>
  <c r="D18" i="8" s="1"/>
  <c r="Y24" i="7"/>
  <c r="Z24" i="7" s="1"/>
  <c r="H24" i="9" s="1"/>
  <c r="AA57" i="7"/>
  <c r="AB57" i="7" s="1"/>
  <c r="I57" i="9" s="1"/>
  <c r="W26" i="7"/>
  <c r="X26" i="7" s="1"/>
  <c r="G26" i="9" s="1"/>
  <c r="W34" i="7"/>
  <c r="X34" i="7" s="1"/>
  <c r="G34" i="9" s="1"/>
  <c r="W42" i="7"/>
  <c r="X42" i="7" s="1"/>
  <c r="G42" i="9" s="1"/>
  <c r="W44" i="7"/>
  <c r="X44" i="7" s="1"/>
  <c r="G44" i="9" s="1"/>
  <c r="AC46" i="7"/>
  <c r="AD46" i="7" s="1"/>
  <c r="J46" i="9" s="1"/>
  <c r="AC54" i="7"/>
  <c r="AD54" i="7" s="1"/>
  <c r="J54" i="9" s="1"/>
  <c r="AC62" i="7"/>
  <c r="AD62" i="7" s="1"/>
  <c r="J62" i="9" s="1"/>
  <c r="AC64" i="7"/>
  <c r="AD64" i="7" s="1"/>
  <c r="J64" i="9" s="1"/>
  <c r="AC96" i="7"/>
  <c r="AD96" i="7" s="1"/>
  <c r="J96" i="9" s="1"/>
  <c r="U23" i="7"/>
  <c r="V23" i="7" s="1"/>
  <c r="F23" i="9" s="1"/>
  <c r="U31" i="7"/>
  <c r="V31" i="7" s="1"/>
  <c r="F31" i="9" s="1"/>
  <c r="AC32" i="7"/>
  <c r="AD32" i="7" s="1"/>
  <c r="J32" i="9" s="1"/>
  <c r="U39" i="7"/>
  <c r="V39" i="7" s="1"/>
  <c r="F39" i="9" s="1"/>
  <c r="AC40" i="7"/>
  <c r="AD40" i="7" s="1"/>
  <c r="J40" i="9" s="1"/>
  <c r="AC129" i="7"/>
  <c r="AD129" i="7" s="1"/>
  <c r="J129" i="9" s="1"/>
  <c r="AC89" i="7"/>
  <c r="AD89" i="7" s="1"/>
  <c r="J89" i="9" s="1"/>
  <c r="U190" i="7"/>
  <c r="U186" i="7"/>
  <c r="U183" i="7"/>
  <c r="U175" i="7"/>
  <c r="U167" i="7"/>
  <c r="U159" i="7"/>
  <c r="U130" i="7"/>
  <c r="V130" i="7" s="1"/>
  <c r="F130" i="9" s="1"/>
  <c r="U189" i="7"/>
  <c r="U180" i="7"/>
  <c r="U172" i="7"/>
  <c r="U164" i="7"/>
  <c r="U156" i="7"/>
  <c r="U155" i="7"/>
  <c r="V155" i="7" s="1"/>
  <c r="F155" i="9" s="1"/>
  <c r="U151" i="7"/>
  <c r="V151" i="7" s="1"/>
  <c r="F151" i="9" s="1"/>
  <c r="U147" i="7"/>
  <c r="V147" i="7" s="1"/>
  <c r="F147" i="9" s="1"/>
  <c r="U177" i="7"/>
  <c r="U169" i="7"/>
  <c r="U161" i="7"/>
  <c r="U193" i="7"/>
  <c r="U185" i="7"/>
  <c r="U182" i="7"/>
  <c r="U174" i="7"/>
  <c r="U166" i="7"/>
  <c r="U158" i="7"/>
  <c r="U154" i="7"/>
  <c r="V154" i="7" s="1"/>
  <c r="F154" i="9" s="1"/>
  <c r="U150" i="7"/>
  <c r="V150" i="7" s="1"/>
  <c r="F150" i="9" s="1"/>
  <c r="U146" i="7"/>
  <c r="V146" i="7" s="1"/>
  <c r="F146" i="9" s="1"/>
  <c r="U142" i="7"/>
  <c r="V142" i="7" s="1"/>
  <c r="F142" i="9" s="1"/>
  <c r="U138" i="7"/>
  <c r="V138" i="7" s="1"/>
  <c r="F138" i="9" s="1"/>
  <c r="U128" i="7"/>
  <c r="V128" i="7" s="1"/>
  <c r="F128" i="9" s="1"/>
  <c r="U192" i="7"/>
  <c r="U188" i="7"/>
  <c r="U133" i="7"/>
  <c r="V133" i="7" s="1"/>
  <c r="F133" i="9" s="1"/>
  <c r="U117" i="7"/>
  <c r="V117" i="7" s="1"/>
  <c r="F117" i="9" s="1"/>
  <c r="U179" i="7"/>
  <c r="U171" i="7"/>
  <c r="U163" i="7"/>
  <c r="U122" i="7"/>
  <c r="V122" i="7" s="1"/>
  <c r="F122" i="9" s="1"/>
  <c r="U106" i="7"/>
  <c r="V106" i="7" s="1"/>
  <c r="F106" i="9" s="1"/>
  <c r="U127" i="7"/>
  <c r="V127" i="7" s="1"/>
  <c r="F127" i="9" s="1"/>
  <c r="U184" i="7"/>
  <c r="U176" i="7"/>
  <c r="U168" i="7"/>
  <c r="U160" i="7"/>
  <c r="U153" i="7"/>
  <c r="V153" i="7" s="1"/>
  <c r="F153" i="9" s="1"/>
  <c r="U149" i="7"/>
  <c r="V149" i="7" s="1"/>
  <c r="F149" i="9" s="1"/>
  <c r="U145" i="7"/>
  <c r="V145" i="7" s="1"/>
  <c r="F145" i="9" s="1"/>
  <c r="U141" i="7"/>
  <c r="V141" i="7" s="1"/>
  <c r="F141" i="9" s="1"/>
  <c r="U137" i="7"/>
  <c r="V137" i="7" s="1"/>
  <c r="F137" i="9" s="1"/>
  <c r="U132" i="7"/>
  <c r="V132" i="7" s="1"/>
  <c r="F132" i="9" s="1"/>
  <c r="U116" i="7"/>
  <c r="V116" i="7" s="1"/>
  <c r="F116" i="9" s="1"/>
  <c r="U187" i="7"/>
  <c r="U181" i="7"/>
  <c r="U152" i="7"/>
  <c r="V152" i="7" s="1"/>
  <c r="F152" i="9" s="1"/>
  <c r="U118" i="7"/>
  <c r="V118" i="7" s="1"/>
  <c r="F118" i="9" s="1"/>
  <c r="U111" i="7"/>
  <c r="V111" i="7" s="1"/>
  <c r="F111" i="9" s="1"/>
  <c r="U110" i="7"/>
  <c r="V110" i="7" s="1"/>
  <c r="F110" i="9" s="1"/>
  <c r="U101" i="7"/>
  <c r="V101" i="7" s="1"/>
  <c r="F101" i="9" s="1"/>
  <c r="U85" i="7"/>
  <c r="V85" i="7" s="1"/>
  <c r="F85" i="9" s="1"/>
  <c r="U69" i="7"/>
  <c r="V69" i="7" s="1"/>
  <c r="F69" i="9" s="1"/>
  <c r="U125" i="7"/>
  <c r="V125" i="7" s="1"/>
  <c r="F125" i="9" s="1"/>
  <c r="U90" i="7"/>
  <c r="V90" i="7" s="1"/>
  <c r="F90" i="9" s="1"/>
  <c r="U74" i="7"/>
  <c r="V74" i="7" s="1"/>
  <c r="F74" i="9" s="1"/>
  <c r="U134" i="7"/>
  <c r="V134" i="7" s="1"/>
  <c r="F134" i="9" s="1"/>
  <c r="U129" i="7"/>
  <c r="V129" i="7" s="1"/>
  <c r="F129" i="9" s="1"/>
  <c r="U95" i="7"/>
  <c r="V95" i="7" s="1"/>
  <c r="F95" i="9" s="1"/>
  <c r="U79" i="7"/>
  <c r="V79" i="7" s="1"/>
  <c r="F79" i="9" s="1"/>
  <c r="U191" i="7"/>
  <c r="U119" i="7"/>
  <c r="V119" i="7" s="1"/>
  <c r="F119" i="9" s="1"/>
  <c r="U112" i="7"/>
  <c r="V112" i="7" s="1"/>
  <c r="F112" i="9" s="1"/>
  <c r="U100" i="7"/>
  <c r="V100" i="7" s="1"/>
  <c r="F100" i="9" s="1"/>
  <c r="U84" i="7"/>
  <c r="V84" i="7" s="1"/>
  <c r="F84" i="9" s="1"/>
  <c r="U68" i="7"/>
  <c r="V68" i="7" s="1"/>
  <c r="F68" i="9" s="1"/>
  <c r="U162" i="7"/>
  <c r="U131" i="7"/>
  <c r="V131" i="7" s="1"/>
  <c r="F131" i="9" s="1"/>
  <c r="U113" i="7"/>
  <c r="V113" i="7" s="1"/>
  <c r="F113" i="9" s="1"/>
  <c r="U123" i="7"/>
  <c r="V123" i="7" s="1"/>
  <c r="F123" i="9" s="1"/>
  <c r="U114" i="7"/>
  <c r="V114" i="7" s="1"/>
  <c r="F114" i="9" s="1"/>
  <c r="U94" i="7"/>
  <c r="V94" i="7" s="1"/>
  <c r="F94" i="9" s="1"/>
  <c r="U78" i="7"/>
  <c r="V78" i="7" s="1"/>
  <c r="F78" i="9" s="1"/>
  <c r="U170" i="7"/>
  <c r="U148" i="7"/>
  <c r="V148" i="7" s="1"/>
  <c r="F148" i="9" s="1"/>
  <c r="U126" i="7"/>
  <c r="V126" i="7" s="1"/>
  <c r="F126" i="9" s="1"/>
  <c r="U120" i="7"/>
  <c r="V120" i="7" s="1"/>
  <c r="F120" i="9" s="1"/>
  <c r="U136" i="7"/>
  <c r="V136" i="7" s="1"/>
  <c r="F136" i="9" s="1"/>
  <c r="U178" i="7"/>
  <c r="U121" i="7"/>
  <c r="V121" i="7" s="1"/>
  <c r="F121" i="9" s="1"/>
  <c r="U93" i="7"/>
  <c r="V93" i="7" s="1"/>
  <c r="F93" i="9" s="1"/>
  <c r="U77" i="7"/>
  <c r="V77" i="7" s="1"/>
  <c r="F77" i="9" s="1"/>
  <c r="U140" i="7"/>
  <c r="V140" i="7" s="1"/>
  <c r="F140" i="9" s="1"/>
  <c r="U98" i="7"/>
  <c r="V98" i="7" s="1"/>
  <c r="F98" i="9" s="1"/>
  <c r="U82" i="7"/>
  <c r="V82" i="7" s="1"/>
  <c r="F82" i="9" s="1"/>
  <c r="U157" i="7"/>
  <c r="U124" i="7"/>
  <c r="V124" i="7" s="1"/>
  <c r="F124" i="9" s="1"/>
  <c r="U105" i="7"/>
  <c r="V105" i="7" s="1"/>
  <c r="F105" i="9" s="1"/>
  <c r="U87" i="7"/>
  <c r="U71" i="7"/>
  <c r="V71" i="7" s="1"/>
  <c r="F71" i="9" s="1"/>
  <c r="U139" i="7"/>
  <c r="V139" i="7" s="1"/>
  <c r="F139" i="9" s="1"/>
  <c r="U107" i="7"/>
  <c r="V107" i="7" s="1"/>
  <c r="F107" i="9" s="1"/>
  <c r="U103" i="7"/>
  <c r="V103" i="7" s="1"/>
  <c r="F103" i="9" s="1"/>
  <c r="U86" i="7"/>
  <c r="V86" i="7" s="1"/>
  <c r="F86" i="9" s="1"/>
  <c r="U143" i="7"/>
  <c r="V143" i="7" s="1"/>
  <c r="F143" i="9" s="1"/>
  <c r="U109" i="7"/>
  <c r="V109" i="7" s="1"/>
  <c r="F109" i="9" s="1"/>
  <c r="U96" i="7"/>
  <c r="V96" i="7" s="1"/>
  <c r="F96" i="9" s="1"/>
  <c r="U89" i="7"/>
  <c r="V89" i="7" s="1"/>
  <c r="F89" i="9" s="1"/>
  <c r="U88" i="7"/>
  <c r="V88" i="7" s="1"/>
  <c r="F88" i="9" s="1"/>
  <c r="U104" i="7"/>
  <c r="V104" i="7" s="1"/>
  <c r="F104" i="9" s="1"/>
  <c r="U144" i="7"/>
  <c r="V144" i="7" s="1"/>
  <c r="F144" i="9" s="1"/>
  <c r="U76" i="7"/>
  <c r="V76" i="7" s="1"/>
  <c r="F76" i="9" s="1"/>
  <c r="U99" i="7"/>
  <c r="V99" i="7" s="1"/>
  <c r="F99" i="9" s="1"/>
  <c r="U72" i="7"/>
  <c r="V72" i="7" s="1"/>
  <c r="F72" i="9" s="1"/>
  <c r="U63" i="7"/>
  <c r="V63" i="7" s="1"/>
  <c r="F63" i="9" s="1"/>
  <c r="U62" i="7"/>
  <c r="V62" i="7" s="1"/>
  <c r="F62" i="9" s="1"/>
  <c r="U61" i="7"/>
  <c r="V61" i="7" s="1"/>
  <c r="F61" i="9" s="1"/>
  <c r="U60" i="7"/>
  <c r="V60" i="7" s="1"/>
  <c r="F60" i="9" s="1"/>
  <c r="U59" i="7"/>
  <c r="V59" i="7" s="1"/>
  <c r="F59" i="9" s="1"/>
  <c r="U58" i="7"/>
  <c r="V58" i="7" s="1"/>
  <c r="F58" i="9" s="1"/>
  <c r="U57" i="7"/>
  <c r="V57" i="7" s="1"/>
  <c r="F57" i="9" s="1"/>
  <c r="U56" i="7"/>
  <c r="V56" i="7" s="1"/>
  <c r="F56" i="9" s="1"/>
  <c r="U55" i="7"/>
  <c r="V55" i="7" s="1"/>
  <c r="F55" i="9" s="1"/>
  <c r="U54" i="7"/>
  <c r="V54" i="7" s="1"/>
  <c r="F54" i="9" s="1"/>
  <c r="U53" i="7"/>
  <c r="V53" i="7" s="1"/>
  <c r="F53" i="9" s="1"/>
  <c r="U52" i="7"/>
  <c r="V52" i="7" s="1"/>
  <c r="F52" i="9" s="1"/>
  <c r="U51" i="7"/>
  <c r="U50" i="7"/>
  <c r="V50" i="7" s="1"/>
  <c r="F50" i="9" s="1"/>
  <c r="U49" i="7"/>
  <c r="V49" i="7" s="1"/>
  <c r="F49" i="9" s="1"/>
  <c r="U48" i="7"/>
  <c r="V48" i="7" s="1"/>
  <c r="F48" i="9" s="1"/>
  <c r="U47" i="7"/>
  <c r="V47" i="7" s="1"/>
  <c r="F47" i="9" s="1"/>
  <c r="U46" i="7"/>
  <c r="V46" i="7" s="1"/>
  <c r="F46" i="9" s="1"/>
  <c r="U135" i="7"/>
  <c r="V135" i="7" s="1"/>
  <c r="F135" i="9" s="1"/>
  <c r="U102" i="7"/>
  <c r="V102" i="7" s="1"/>
  <c r="F102" i="9" s="1"/>
  <c r="U92" i="7"/>
  <c r="V92" i="7" s="1"/>
  <c r="F92" i="9" s="1"/>
  <c r="U91" i="7"/>
  <c r="V91" i="7" s="1"/>
  <c r="F91" i="9" s="1"/>
  <c r="U81" i="7"/>
  <c r="V81" i="7" s="1"/>
  <c r="F81" i="9" s="1"/>
  <c r="U75" i="7"/>
  <c r="V75" i="7" s="1"/>
  <c r="F75" i="9" s="1"/>
  <c r="U165" i="7"/>
  <c r="U115" i="7"/>
  <c r="V115" i="7" s="1"/>
  <c r="F115" i="9" s="1"/>
  <c r="U108" i="7"/>
  <c r="V108" i="7" s="1"/>
  <c r="F108" i="9" s="1"/>
  <c r="U9" i="7"/>
  <c r="V9" i="7" s="1"/>
  <c r="F9" i="9" s="1"/>
  <c r="U17" i="7"/>
  <c r="V17" i="7" s="1"/>
  <c r="F17" i="9" s="1"/>
  <c r="AC18" i="7"/>
  <c r="AD18" i="7" s="1"/>
  <c r="J18" i="9" s="1"/>
  <c r="U25" i="7"/>
  <c r="V25" i="7" s="1"/>
  <c r="F25" i="9" s="1"/>
  <c r="AC26" i="7"/>
  <c r="AD26" i="7" s="1"/>
  <c r="J26" i="9" s="1"/>
  <c r="U33" i="7"/>
  <c r="V33" i="7" s="1"/>
  <c r="F33" i="9" s="1"/>
  <c r="AC34" i="7"/>
  <c r="AD34" i="7" s="1"/>
  <c r="J34" i="9" s="1"/>
  <c r="U41" i="7"/>
  <c r="V41" i="7" s="1"/>
  <c r="F41" i="9" s="1"/>
  <c r="AC42" i="7"/>
  <c r="AD42" i="7" s="1"/>
  <c r="J42" i="9" s="1"/>
  <c r="AC44" i="7"/>
  <c r="AD44" i="7" s="1"/>
  <c r="J44" i="9" s="1"/>
  <c r="K54" i="7"/>
  <c r="K62" i="7"/>
  <c r="U97" i="7"/>
  <c r="V97" i="7" s="1"/>
  <c r="F97" i="9" s="1"/>
  <c r="AC154" i="7"/>
  <c r="AD154" i="7" s="1"/>
  <c r="J154" i="9" s="1"/>
  <c r="W190" i="7"/>
  <c r="W186" i="7"/>
  <c r="W183" i="7"/>
  <c r="W175" i="7"/>
  <c r="W167" i="7"/>
  <c r="W159" i="7"/>
  <c r="W155" i="7"/>
  <c r="X155" i="7" s="1"/>
  <c r="G155" i="9" s="1"/>
  <c r="W151" i="7"/>
  <c r="X151" i="7" s="1"/>
  <c r="G151" i="9" s="1"/>
  <c r="W147" i="7"/>
  <c r="X147" i="7" s="1"/>
  <c r="G147" i="9" s="1"/>
  <c r="W143" i="7"/>
  <c r="X143" i="7" s="1"/>
  <c r="G143" i="9" s="1"/>
  <c r="W139" i="7"/>
  <c r="X139" i="7" s="1"/>
  <c r="G139" i="9" s="1"/>
  <c r="W177" i="7"/>
  <c r="W169" i="7"/>
  <c r="W161" i="7"/>
  <c r="W193" i="7"/>
  <c r="W185" i="7"/>
  <c r="W182" i="7"/>
  <c r="W174" i="7"/>
  <c r="W166" i="7"/>
  <c r="W158" i="7"/>
  <c r="W192" i="7"/>
  <c r="W188" i="7"/>
  <c r="W179" i="7"/>
  <c r="W171" i="7"/>
  <c r="W163" i="7"/>
  <c r="W127" i="7"/>
  <c r="X127" i="7" s="1"/>
  <c r="G127" i="9" s="1"/>
  <c r="W111" i="7"/>
  <c r="X111" i="7" s="1"/>
  <c r="G111" i="9" s="1"/>
  <c r="W153" i="7"/>
  <c r="X153" i="7" s="1"/>
  <c r="G153" i="9" s="1"/>
  <c r="W149" i="7"/>
  <c r="X149" i="7" s="1"/>
  <c r="G149" i="9" s="1"/>
  <c r="W145" i="7"/>
  <c r="X145" i="7" s="1"/>
  <c r="G145" i="9" s="1"/>
  <c r="W141" i="7"/>
  <c r="X141" i="7" s="1"/>
  <c r="G141" i="9" s="1"/>
  <c r="W137" i="7"/>
  <c r="X137" i="7" s="1"/>
  <c r="G137" i="9" s="1"/>
  <c r="W132" i="7"/>
  <c r="X132" i="7" s="1"/>
  <c r="G132" i="9" s="1"/>
  <c r="W116" i="7"/>
  <c r="X116" i="7" s="1"/>
  <c r="G116" i="9" s="1"/>
  <c r="W184" i="7"/>
  <c r="W176" i="7"/>
  <c r="W168" i="7"/>
  <c r="W160" i="7"/>
  <c r="W187" i="7"/>
  <c r="W126" i="7"/>
  <c r="X126" i="7" s="1"/>
  <c r="G126" i="9" s="1"/>
  <c r="W191" i="7"/>
  <c r="W181" i="7"/>
  <c r="W173" i="7"/>
  <c r="W165" i="7"/>
  <c r="W157" i="7"/>
  <c r="W138" i="7"/>
  <c r="X138" i="7" s="1"/>
  <c r="G138" i="9" s="1"/>
  <c r="W134" i="7"/>
  <c r="X134" i="7" s="1"/>
  <c r="G134" i="9" s="1"/>
  <c r="W129" i="7"/>
  <c r="X129" i="7" s="1"/>
  <c r="G129" i="9" s="1"/>
  <c r="W95" i="7"/>
  <c r="X95" i="7" s="1"/>
  <c r="G95" i="9" s="1"/>
  <c r="W79" i="7"/>
  <c r="X79" i="7" s="1"/>
  <c r="G79" i="9" s="1"/>
  <c r="W119" i="7"/>
  <c r="X119" i="7" s="1"/>
  <c r="G119" i="9" s="1"/>
  <c r="W112" i="7"/>
  <c r="X112" i="7" s="1"/>
  <c r="G112" i="9" s="1"/>
  <c r="W100" i="7"/>
  <c r="X100" i="7" s="1"/>
  <c r="G100" i="9" s="1"/>
  <c r="W84" i="7"/>
  <c r="X84" i="7" s="1"/>
  <c r="G84" i="9" s="1"/>
  <c r="W68" i="7"/>
  <c r="X68" i="7" s="1"/>
  <c r="G68" i="9" s="1"/>
  <c r="W142" i="7"/>
  <c r="X142" i="7" s="1"/>
  <c r="G142" i="9" s="1"/>
  <c r="W131" i="7"/>
  <c r="X131" i="7" s="1"/>
  <c r="G131" i="9" s="1"/>
  <c r="W113" i="7"/>
  <c r="X113" i="7" s="1"/>
  <c r="G113" i="9" s="1"/>
  <c r="W89" i="7"/>
  <c r="X89" i="7" s="1"/>
  <c r="G89" i="9" s="1"/>
  <c r="W73" i="7"/>
  <c r="X73" i="7" s="1"/>
  <c r="G73" i="9" s="1"/>
  <c r="W162" i="7"/>
  <c r="W150" i="7"/>
  <c r="X150" i="7" s="1"/>
  <c r="G150" i="9" s="1"/>
  <c r="W123" i="7"/>
  <c r="X123" i="7" s="1"/>
  <c r="G123" i="9" s="1"/>
  <c r="W114" i="7"/>
  <c r="X114" i="7" s="1"/>
  <c r="G114" i="9" s="1"/>
  <c r="W94" i="7"/>
  <c r="X94" i="7" s="1"/>
  <c r="G94" i="9" s="1"/>
  <c r="W78" i="7"/>
  <c r="X78" i="7" s="1"/>
  <c r="G78" i="9" s="1"/>
  <c r="W189" i="7"/>
  <c r="W148" i="7"/>
  <c r="X148" i="7" s="1"/>
  <c r="G148" i="9" s="1"/>
  <c r="W120" i="7"/>
  <c r="X120" i="7" s="1"/>
  <c r="G120" i="9" s="1"/>
  <c r="W115" i="7"/>
  <c r="X115" i="7" s="1"/>
  <c r="G115" i="9" s="1"/>
  <c r="W99" i="7"/>
  <c r="X99" i="7" s="1"/>
  <c r="G99" i="9" s="1"/>
  <c r="W170" i="7"/>
  <c r="W156" i="7"/>
  <c r="W136" i="7"/>
  <c r="X136" i="7" s="1"/>
  <c r="G136" i="9" s="1"/>
  <c r="W88" i="7"/>
  <c r="X88" i="7" s="1"/>
  <c r="G88" i="9" s="1"/>
  <c r="W72" i="7"/>
  <c r="X72" i="7" s="1"/>
  <c r="G72" i="9" s="1"/>
  <c r="W164" i="7"/>
  <c r="W178" i="7"/>
  <c r="W140" i="7"/>
  <c r="X140" i="7" s="1"/>
  <c r="G140" i="9" s="1"/>
  <c r="W133" i="7"/>
  <c r="X133" i="7" s="1"/>
  <c r="G133" i="9" s="1"/>
  <c r="W121" i="7"/>
  <c r="X121" i="7" s="1"/>
  <c r="G121" i="9" s="1"/>
  <c r="W172" i="7"/>
  <c r="W128" i="7"/>
  <c r="X128" i="7" s="1"/>
  <c r="G128" i="9" s="1"/>
  <c r="W124" i="7"/>
  <c r="X124" i="7" s="1"/>
  <c r="G124" i="9" s="1"/>
  <c r="W105" i="7"/>
  <c r="X105" i="7" s="1"/>
  <c r="G105" i="9" s="1"/>
  <c r="W87" i="7"/>
  <c r="X87" i="7" s="1"/>
  <c r="G87" i="9" s="1"/>
  <c r="W71" i="7"/>
  <c r="X71" i="7" s="1"/>
  <c r="G71" i="9" s="1"/>
  <c r="W146" i="7"/>
  <c r="X146" i="7" s="1"/>
  <c r="G146" i="9" s="1"/>
  <c r="W92" i="7"/>
  <c r="X92" i="7" s="1"/>
  <c r="G92" i="9" s="1"/>
  <c r="W180" i="7"/>
  <c r="W144" i="7"/>
  <c r="X144" i="7" s="1"/>
  <c r="G144" i="9" s="1"/>
  <c r="W135" i="7"/>
  <c r="X135" i="7" s="1"/>
  <c r="G135" i="9" s="1"/>
  <c r="W130" i="7"/>
  <c r="X130" i="7" s="1"/>
  <c r="G130" i="9" s="1"/>
  <c r="W106" i="7"/>
  <c r="X106" i="7" s="1"/>
  <c r="G106" i="9" s="1"/>
  <c r="W104" i="7"/>
  <c r="X104" i="7" s="1"/>
  <c r="G104" i="9" s="1"/>
  <c r="W97" i="7"/>
  <c r="X97" i="7" s="1"/>
  <c r="G97" i="9" s="1"/>
  <c r="W81" i="7"/>
  <c r="X81" i="7" s="1"/>
  <c r="G81" i="9" s="1"/>
  <c r="W109" i="7"/>
  <c r="X109" i="7" s="1"/>
  <c r="G109" i="9" s="1"/>
  <c r="W96" i="7"/>
  <c r="X96" i="7" s="1"/>
  <c r="G96" i="9" s="1"/>
  <c r="W125" i="7"/>
  <c r="X125" i="7" s="1"/>
  <c r="G125" i="9" s="1"/>
  <c r="W90" i="7"/>
  <c r="X90" i="7" s="1"/>
  <c r="G90" i="9" s="1"/>
  <c r="W101" i="7"/>
  <c r="X101" i="7" s="1"/>
  <c r="G101" i="9" s="1"/>
  <c r="W98" i="7"/>
  <c r="X98" i="7" s="1"/>
  <c r="G98" i="9" s="1"/>
  <c r="W76" i="7"/>
  <c r="X76" i="7" s="1"/>
  <c r="G76" i="9" s="1"/>
  <c r="W107" i="7"/>
  <c r="X107" i="7" s="1"/>
  <c r="G107" i="9" s="1"/>
  <c r="W69" i="7"/>
  <c r="X69" i="7" s="1"/>
  <c r="G69" i="9" s="1"/>
  <c r="W63" i="7"/>
  <c r="X63" i="7" s="1"/>
  <c r="G63" i="9" s="1"/>
  <c r="W62" i="7"/>
  <c r="X62" i="7" s="1"/>
  <c r="G62" i="9" s="1"/>
  <c r="W61" i="7"/>
  <c r="X61" i="7" s="1"/>
  <c r="G61" i="9" s="1"/>
  <c r="W60" i="7"/>
  <c r="X60" i="7" s="1"/>
  <c r="G60" i="9" s="1"/>
  <c r="W59" i="7"/>
  <c r="X59" i="7" s="1"/>
  <c r="G59" i="9" s="1"/>
  <c r="W58" i="7"/>
  <c r="X58" i="7" s="1"/>
  <c r="G58" i="9" s="1"/>
  <c r="W57" i="7"/>
  <c r="W56" i="7"/>
  <c r="X56" i="7" s="1"/>
  <c r="G56" i="9" s="1"/>
  <c r="W55" i="7"/>
  <c r="X55" i="7" s="1"/>
  <c r="G55" i="9" s="1"/>
  <c r="W54" i="7"/>
  <c r="X54" i="7" s="1"/>
  <c r="G54" i="9" s="1"/>
  <c r="W53" i="7"/>
  <c r="X53" i="7" s="1"/>
  <c r="G53" i="9" s="1"/>
  <c r="W52" i="7"/>
  <c r="X52" i="7" s="1"/>
  <c r="G52" i="9" s="1"/>
  <c r="W51" i="7"/>
  <c r="X51" i="7" s="1"/>
  <c r="G51" i="9" s="1"/>
  <c r="W50" i="7"/>
  <c r="X50" i="7" s="1"/>
  <c r="G50" i="9" s="1"/>
  <c r="W49" i="7"/>
  <c r="X49" i="7" s="1"/>
  <c r="G49" i="9" s="1"/>
  <c r="W48" i="7"/>
  <c r="X48" i="7" s="1"/>
  <c r="G48" i="9" s="1"/>
  <c r="W47" i="7"/>
  <c r="X47" i="7" s="1"/>
  <c r="G47" i="9" s="1"/>
  <c r="W118" i="7"/>
  <c r="X118" i="7" s="1"/>
  <c r="G118" i="9" s="1"/>
  <c r="W102" i="7"/>
  <c r="X102" i="7" s="1"/>
  <c r="G102" i="9" s="1"/>
  <c r="W91" i="7"/>
  <c r="X91" i="7" s="1"/>
  <c r="G91" i="9" s="1"/>
  <c r="W66" i="7"/>
  <c r="X66" i="7" s="1"/>
  <c r="G66" i="9" s="1"/>
  <c r="W64" i="7"/>
  <c r="X64" i="7" s="1"/>
  <c r="G64" i="9" s="1"/>
  <c r="W83" i="7"/>
  <c r="X83" i="7" s="1"/>
  <c r="G83" i="9" s="1"/>
  <c r="W82" i="7"/>
  <c r="X82" i="7" s="1"/>
  <c r="G82" i="9" s="1"/>
  <c r="W152" i="7"/>
  <c r="X152" i="7" s="1"/>
  <c r="G152" i="9" s="1"/>
  <c r="W122" i="7"/>
  <c r="X122" i="7" s="1"/>
  <c r="G122" i="9" s="1"/>
  <c r="W103" i="7"/>
  <c r="X103" i="7" s="1"/>
  <c r="G103" i="9" s="1"/>
  <c r="W85" i="7"/>
  <c r="X85" i="7" s="1"/>
  <c r="G85" i="9" s="1"/>
  <c r="W154" i="7"/>
  <c r="X154" i="7" s="1"/>
  <c r="G154" i="9" s="1"/>
  <c r="W9" i="7"/>
  <c r="X9" i="7" s="1"/>
  <c r="G9" i="9" s="1"/>
  <c r="W17" i="7"/>
  <c r="X17" i="7" s="1"/>
  <c r="G17" i="9" s="1"/>
  <c r="W25" i="7"/>
  <c r="X25" i="7" s="1"/>
  <c r="G25" i="9" s="1"/>
  <c r="W33" i="7"/>
  <c r="X33" i="7" s="1"/>
  <c r="G33" i="9" s="1"/>
  <c r="W41" i="7"/>
  <c r="X41" i="7" s="1"/>
  <c r="G41" i="9" s="1"/>
  <c r="U45" i="7"/>
  <c r="V45" i="7" s="1"/>
  <c r="F45" i="9" s="1"/>
  <c r="AC49" i="7"/>
  <c r="AD49" i="7" s="1"/>
  <c r="J49" i="9" s="1"/>
  <c r="AC57" i="7"/>
  <c r="AD57" i="7" s="1"/>
  <c r="J57" i="9" s="1"/>
  <c r="U67" i="7"/>
  <c r="V67" i="7" s="1"/>
  <c r="F67" i="9" s="1"/>
  <c r="U30" i="7"/>
  <c r="V30" i="7" s="1"/>
  <c r="F30" i="9" s="1"/>
  <c r="AC31" i="7"/>
  <c r="AD31" i="7" s="1"/>
  <c r="J31" i="9" s="1"/>
  <c r="U38" i="7"/>
  <c r="V38" i="7" s="1"/>
  <c r="F38" i="9" s="1"/>
  <c r="AC39" i="7"/>
  <c r="AD39" i="7" s="1"/>
  <c r="J39" i="9" s="1"/>
  <c r="U43" i="7"/>
  <c r="V43" i="7" s="1"/>
  <c r="F43" i="9" s="1"/>
  <c r="W45" i="7"/>
  <c r="X45" i="7" s="1"/>
  <c r="G45" i="9" s="1"/>
  <c r="K65" i="7"/>
  <c r="W67" i="7"/>
  <c r="X67" i="7" s="1"/>
  <c r="G67" i="9" s="1"/>
  <c r="W75" i="7"/>
  <c r="X75" i="7" s="1"/>
  <c r="G75" i="9" s="1"/>
  <c r="U80" i="7"/>
  <c r="V80" i="7" s="1"/>
  <c r="F80" i="9" s="1"/>
  <c r="AC97" i="7"/>
  <c r="AD97" i="7" s="1"/>
  <c r="J97" i="9" s="1"/>
  <c r="W38" i="7"/>
  <c r="X38" i="7" s="1"/>
  <c r="G38" i="9" s="1"/>
  <c r="W43" i="7"/>
  <c r="X43" i="7" s="1"/>
  <c r="G43" i="9" s="1"/>
  <c r="AC50" i="7"/>
  <c r="AD50" i="7" s="1"/>
  <c r="J50" i="9" s="1"/>
  <c r="W80" i="7"/>
  <c r="X80" i="7" s="1"/>
  <c r="G80" i="9" s="1"/>
  <c r="W108" i="7"/>
  <c r="X108" i="7" s="1"/>
  <c r="G108" i="9" s="1"/>
  <c r="AC192" i="7"/>
  <c r="AC177" i="7"/>
  <c r="AC169" i="7"/>
  <c r="AC161" i="7"/>
  <c r="AC182" i="7"/>
  <c r="AC174" i="7"/>
  <c r="AC166" i="7"/>
  <c r="AC158" i="7"/>
  <c r="AC153" i="7"/>
  <c r="AD153" i="7" s="1"/>
  <c r="J153" i="9" s="1"/>
  <c r="AC149" i="7"/>
  <c r="AD149" i="7" s="1"/>
  <c r="J149" i="9" s="1"/>
  <c r="AC145" i="7"/>
  <c r="AD145" i="7" s="1"/>
  <c r="J145" i="9" s="1"/>
  <c r="AC188" i="7"/>
  <c r="AC179" i="7"/>
  <c r="AC171" i="7"/>
  <c r="AC163" i="7"/>
  <c r="AC184" i="7"/>
  <c r="AC176" i="7"/>
  <c r="AC168" i="7"/>
  <c r="AC160" i="7"/>
  <c r="AC152" i="7"/>
  <c r="AD152" i="7" s="1"/>
  <c r="J152" i="9" s="1"/>
  <c r="AC148" i="7"/>
  <c r="AD148" i="7" s="1"/>
  <c r="J148" i="9" s="1"/>
  <c r="AC144" i="7"/>
  <c r="AD144" i="7" s="1"/>
  <c r="J144" i="9" s="1"/>
  <c r="AC140" i="7"/>
  <c r="AD140" i="7" s="1"/>
  <c r="J140" i="9" s="1"/>
  <c r="AC136" i="7"/>
  <c r="AD136" i="7" s="1"/>
  <c r="J136" i="9" s="1"/>
  <c r="AC125" i="7"/>
  <c r="AD125" i="7" s="1"/>
  <c r="J125" i="9" s="1"/>
  <c r="AC109" i="7"/>
  <c r="AD109" i="7" s="1"/>
  <c r="J109" i="9" s="1"/>
  <c r="AC191" i="7"/>
  <c r="AC187" i="7"/>
  <c r="AC181" i="7"/>
  <c r="AC173" i="7"/>
  <c r="AC165" i="7"/>
  <c r="AC157" i="7"/>
  <c r="AC130" i="7"/>
  <c r="AD130" i="7" s="1"/>
  <c r="J130" i="9" s="1"/>
  <c r="AC114" i="7"/>
  <c r="AD114" i="7" s="1"/>
  <c r="J114" i="9" s="1"/>
  <c r="AC135" i="7"/>
  <c r="AD135" i="7" s="1"/>
  <c r="J135" i="9" s="1"/>
  <c r="AC178" i="7"/>
  <c r="AC170" i="7"/>
  <c r="AC162" i="7"/>
  <c r="AC155" i="7"/>
  <c r="AD155" i="7" s="1"/>
  <c r="J155" i="9" s="1"/>
  <c r="AC151" i="7"/>
  <c r="AD151" i="7" s="1"/>
  <c r="J151" i="9" s="1"/>
  <c r="AC147" i="7"/>
  <c r="AD147" i="7" s="1"/>
  <c r="J147" i="9" s="1"/>
  <c r="AC143" i="7"/>
  <c r="AD143" i="7" s="1"/>
  <c r="J143" i="9" s="1"/>
  <c r="AC139" i="7"/>
  <c r="AD139" i="7" s="1"/>
  <c r="J139" i="9" s="1"/>
  <c r="AC124" i="7"/>
  <c r="AD124" i="7" s="1"/>
  <c r="J124" i="9" s="1"/>
  <c r="AC93" i="7"/>
  <c r="AD93" i="7" s="1"/>
  <c r="J93" i="9" s="1"/>
  <c r="AC77" i="7"/>
  <c r="AD77" i="7" s="1"/>
  <c r="J77" i="9" s="1"/>
  <c r="AC141" i="7"/>
  <c r="AD141" i="7" s="1"/>
  <c r="J141" i="9" s="1"/>
  <c r="AC131" i="7"/>
  <c r="AD131" i="7" s="1"/>
  <c r="J131" i="9" s="1"/>
  <c r="AC120" i="7"/>
  <c r="AD120" i="7" s="1"/>
  <c r="J120" i="9" s="1"/>
  <c r="AC115" i="7"/>
  <c r="AD115" i="7" s="1"/>
  <c r="J115" i="9" s="1"/>
  <c r="AC98" i="7"/>
  <c r="AD98" i="7" s="1"/>
  <c r="J98" i="9" s="1"/>
  <c r="AC82" i="7"/>
  <c r="AD82" i="7" s="1"/>
  <c r="J82" i="9" s="1"/>
  <c r="AC185" i="7"/>
  <c r="AC133" i="7"/>
  <c r="AD133" i="7" s="1"/>
  <c r="J133" i="9" s="1"/>
  <c r="AC126" i="7"/>
  <c r="AD126" i="7" s="1"/>
  <c r="J126" i="9" s="1"/>
  <c r="AC116" i="7"/>
  <c r="AD116" i="7" s="1"/>
  <c r="J116" i="9" s="1"/>
  <c r="AC87" i="7"/>
  <c r="AD87" i="7" s="1"/>
  <c r="J87" i="9" s="1"/>
  <c r="AC71" i="7"/>
  <c r="AD71" i="7" s="1"/>
  <c r="J71" i="9" s="1"/>
  <c r="AC189" i="7"/>
  <c r="AC156" i="7"/>
  <c r="AC128" i="7"/>
  <c r="AD128" i="7" s="1"/>
  <c r="J128" i="9" s="1"/>
  <c r="AC121" i="7"/>
  <c r="AD121" i="7" s="1"/>
  <c r="J121" i="9" s="1"/>
  <c r="AC105" i="7"/>
  <c r="AD105" i="7" s="1"/>
  <c r="J105" i="9" s="1"/>
  <c r="AC92" i="7"/>
  <c r="AD92" i="7" s="1"/>
  <c r="J92" i="9" s="1"/>
  <c r="AC76" i="7"/>
  <c r="AD76" i="7" s="1"/>
  <c r="J76" i="9" s="1"/>
  <c r="AC106" i="7"/>
  <c r="AD106" i="7" s="1"/>
  <c r="J106" i="9" s="1"/>
  <c r="AC164" i="7"/>
  <c r="AC146" i="7"/>
  <c r="AD146" i="7" s="1"/>
  <c r="J146" i="9" s="1"/>
  <c r="AC117" i="7"/>
  <c r="AD117" i="7" s="1"/>
  <c r="J117" i="9" s="1"/>
  <c r="AC107" i="7"/>
  <c r="AD107" i="7" s="1"/>
  <c r="J107" i="9" s="1"/>
  <c r="AC104" i="7"/>
  <c r="AD104" i="7" s="1"/>
  <c r="J104" i="9" s="1"/>
  <c r="AC103" i="7"/>
  <c r="AD103" i="7" s="1"/>
  <c r="J103" i="9" s="1"/>
  <c r="AC86" i="7"/>
  <c r="AD86" i="7" s="1"/>
  <c r="J86" i="9" s="1"/>
  <c r="AC70" i="7"/>
  <c r="AD70" i="7" s="1"/>
  <c r="J70" i="9" s="1"/>
  <c r="AC193" i="7"/>
  <c r="AC172" i="7"/>
  <c r="AC186" i="7"/>
  <c r="AC132" i="7"/>
  <c r="AD132" i="7" s="1"/>
  <c r="J132" i="9" s="1"/>
  <c r="AC122" i="7"/>
  <c r="AD122" i="7" s="1"/>
  <c r="J122" i="9" s="1"/>
  <c r="AC118" i="7"/>
  <c r="AD118" i="7" s="1"/>
  <c r="J118" i="9" s="1"/>
  <c r="AC101" i="7"/>
  <c r="AD101" i="7" s="1"/>
  <c r="J101" i="9" s="1"/>
  <c r="AC85" i="7"/>
  <c r="AD85" i="7" s="1"/>
  <c r="J85" i="9" s="1"/>
  <c r="AC69" i="7"/>
  <c r="AD69" i="7" s="1"/>
  <c r="J69" i="9" s="1"/>
  <c r="AC180" i="7"/>
  <c r="AC159" i="7"/>
  <c r="AC127" i="7"/>
  <c r="AD127" i="7" s="1"/>
  <c r="J127" i="9" s="1"/>
  <c r="AC90" i="7"/>
  <c r="AD90" i="7" s="1"/>
  <c r="J90" i="9" s="1"/>
  <c r="AC190" i="7"/>
  <c r="AC111" i="7"/>
  <c r="AD111" i="7" s="1"/>
  <c r="J111" i="9" s="1"/>
  <c r="AC110" i="7"/>
  <c r="AD110" i="7" s="1"/>
  <c r="J110" i="9" s="1"/>
  <c r="AC95" i="7"/>
  <c r="AD95" i="7" s="1"/>
  <c r="J95" i="9" s="1"/>
  <c r="AC79" i="7"/>
  <c r="AD79" i="7" s="1"/>
  <c r="J79" i="9" s="1"/>
  <c r="AC175" i="7"/>
  <c r="AC142" i="7"/>
  <c r="AD142" i="7" s="1"/>
  <c r="J142" i="9" s="1"/>
  <c r="AC123" i="7"/>
  <c r="AD123" i="7" s="1"/>
  <c r="J123" i="9" s="1"/>
  <c r="AC94" i="7"/>
  <c r="AD94" i="7" s="1"/>
  <c r="J94" i="9" s="1"/>
  <c r="AC183" i="7"/>
  <c r="AC150" i="7"/>
  <c r="AD150" i="7" s="1"/>
  <c r="J150" i="9" s="1"/>
  <c r="AC137" i="7"/>
  <c r="AD137" i="7" s="1"/>
  <c r="J137" i="9" s="1"/>
  <c r="AC88" i="7"/>
  <c r="AD88" i="7" s="1"/>
  <c r="J88" i="9" s="1"/>
  <c r="AC167" i="7"/>
  <c r="AC72" i="7"/>
  <c r="AD72" i="7" s="1"/>
  <c r="J72" i="9" s="1"/>
  <c r="AC68" i="7"/>
  <c r="AD68" i="7" s="1"/>
  <c r="J68" i="9" s="1"/>
  <c r="AC99" i="7"/>
  <c r="AD99" i="7" s="1"/>
  <c r="J99" i="9" s="1"/>
  <c r="AC91" i="7"/>
  <c r="AD91" i="7" s="1"/>
  <c r="J91" i="9" s="1"/>
  <c r="AC81" i="7"/>
  <c r="AD81" i="7" s="1"/>
  <c r="J81" i="9" s="1"/>
  <c r="AC75" i="7"/>
  <c r="AD75" i="7" s="1"/>
  <c r="J75" i="9" s="1"/>
  <c r="AC102" i="7"/>
  <c r="AD102" i="7" s="1"/>
  <c r="J102" i="9" s="1"/>
  <c r="AC80" i="7"/>
  <c r="AD80" i="7" s="1"/>
  <c r="J80" i="9" s="1"/>
  <c r="AC138" i="7"/>
  <c r="AD138" i="7" s="1"/>
  <c r="J138" i="9" s="1"/>
  <c r="AC112" i="7"/>
  <c r="AD112" i="7" s="1"/>
  <c r="J112" i="9" s="1"/>
  <c r="AC84" i="7"/>
  <c r="AD84" i="7" s="1"/>
  <c r="J84" i="9" s="1"/>
  <c r="AC83" i="7"/>
  <c r="AD83" i="7" s="1"/>
  <c r="J83" i="9" s="1"/>
  <c r="AC100" i="7"/>
  <c r="AD100" i="7" s="1"/>
  <c r="J100" i="9" s="1"/>
  <c r="AC78" i="7"/>
  <c r="AD78" i="7" s="1"/>
  <c r="J78" i="9" s="1"/>
  <c r="AC65" i="7"/>
  <c r="AD65" i="7" s="1"/>
  <c r="J65" i="9" s="1"/>
  <c r="AC73" i="7"/>
  <c r="AD73" i="7" s="1"/>
  <c r="J73" i="9" s="1"/>
  <c r="AC134" i="7"/>
  <c r="AD134" i="7" s="1"/>
  <c r="J134" i="9" s="1"/>
  <c r="U11" i="7"/>
  <c r="V11" i="7" s="1"/>
  <c r="F11" i="9" s="1"/>
  <c r="AC12" i="7"/>
  <c r="AD12" i="7" s="1"/>
  <c r="J12" i="9" s="1"/>
  <c r="U19" i="7"/>
  <c r="V19" i="7" s="1"/>
  <c r="F19" i="9" s="1"/>
  <c r="AC20" i="7"/>
  <c r="AD20" i="7" s="1"/>
  <c r="U27" i="7"/>
  <c r="V27" i="7" s="1"/>
  <c r="F27" i="9" s="1"/>
  <c r="J28" i="7"/>
  <c r="D28" i="8" s="1"/>
  <c r="AC28" i="7"/>
  <c r="AD28" i="7" s="1"/>
  <c r="J28" i="9" s="1"/>
  <c r="U35" i="7"/>
  <c r="V35" i="7" s="1"/>
  <c r="F35" i="9" s="1"/>
  <c r="J36" i="7"/>
  <c r="D36" i="8" s="1"/>
  <c r="AC36" i="7"/>
  <c r="AD36" i="7" s="1"/>
  <c r="J36" i="9" s="1"/>
  <c r="K48" i="7"/>
  <c r="K56" i="7"/>
  <c r="AC108" i="7"/>
  <c r="AD108" i="7" s="1"/>
  <c r="J108" i="9" s="1"/>
  <c r="U8" i="7"/>
  <c r="V8" i="7" s="1"/>
  <c r="F8" i="9" s="1"/>
  <c r="W11" i="7"/>
  <c r="X11" i="7" s="1"/>
  <c r="G11" i="9" s="1"/>
  <c r="W19" i="7"/>
  <c r="X19" i="7" s="1"/>
  <c r="G19" i="9" s="1"/>
  <c r="W27" i="7"/>
  <c r="X27" i="7" s="1"/>
  <c r="G27" i="9" s="1"/>
  <c r="K28" i="7"/>
  <c r="W35" i="7"/>
  <c r="X35" i="7" s="1"/>
  <c r="G35" i="9" s="1"/>
  <c r="K36" i="7"/>
  <c r="J49" i="7"/>
  <c r="D49" i="8" s="1"/>
  <c r="AC51" i="7"/>
  <c r="AD51" i="7" s="1"/>
  <c r="J51" i="9" s="1"/>
  <c r="J57" i="7"/>
  <c r="D57" i="8" s="1"/>
  <c r="AC59" i="7"/>
  <c r="AD59" i="7" s="1"/>
  <c r="J59" i="9" s="1"/>
  <c r="U66" i="7"/>
  <c r="V66" i="7" s="1"/>
  <c r="F66" i="9" s="1"/>
  <c r="AC67" i="7"/>
  <c r="AD67" i="7" s="1"/>
  <c r="J67" i="9" s="1"/>
  <c r="W77" i="7"/>
  <c r="X77" i="7" s="1"/>
  <c r="G77" i="9" s="1"/>
  <c r="U83" i="7"/>
  <c r="V83" i="7" s="1"/>
  <c r="F83" i="9" s="1"/>
  <c r="A6" i="9"/>
  <c r="A9" i="9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5" i="9"/>
  <c r="A9" i="8"/>
  <c r="AC9" i="7"/>
  <c r="AD9" i="7" s="1"/>
  <c r="J9" i="9" s="1"/>
  <c r="U16" i="7"/>
  <c r="V16" i="7" s="1"/>
  <c r="F16" i="9" s="1"/>
  <c r="AC17" i="7"/>
  <c r="AD17" i="7" s="1"/>
  <c r="U24" i="7"/>
  <c r="V24" i="7" s="1"/>
  <c r="F24" i="9" s="1"/>
  <c r="AC25" i="7"/>
  <c r="AD25" i="7" s="1"/>
  <c r="J25" i="9" s="1"/>
  <c r="U32" i="7"/>
  <c r="V32" i="7" s="1"/>
  <c r="F32" i="9" s="1"/>
  <c r="AC33" i="7"/>
  <c r="AD33" i="7" s="1"/>
  <c r="J33" i="9" s="1"/>
  <c r="U40" i="7"/>
  <c r="V40" i="7" s="1"/>
  <c r="F40" i="9" s="1"/>
  <c r="AC41" i="7"/>
  <c r="AD41" i="7" s="1"/>
  <c r="J41" i="9" s="1"/>
  <c r="W46" i="7"/>
  <c r="X46" i="7" s="1"/>
  <c r="G46" i="9" s="1"/>
  <c r="U65" i="7"/>
  <c r="V65" i="7" s="1"/>
  <c r="F65" i="9" s="1"/>
  <c r="AC66" i="7"/>
  <c r="AD66" i="7" s="1"/>
  <c r="J66" i="9" s="1"/>
  <c r="W74" i="7"/>
  <c r="X74" i="7" s="1"/>
  <c r="G74" i="9" s="1"/>
  <c r="W117" i="7"/>
  <c r="X117" i="7" s="1"/>
  <c r="G117" i="9" s="1"/>
  <c r="W32" i="7"/>
  <c r="X32" i="7" s="1"/>
  <c r="G32" i="9" s="1"/>
  <c r="W40" i="7"/>
  <c r="X40" i="7" s="1"/>
  <c r="G40" i="9" s="1"/>
  <c r="AC45" i="7"/>
  <c r="AD45" i="7" s="1"/>
  <c r="J45" i="9" s="1"/>
  <c r="AC52" i="7"/>
  <c r="AD52" i="7" s="1"/>
  <c r="J52" i="9" s="1"/>
  <c r="AC60" i="7"/>
  <c r="AD60" i="7" s="1"/>
  <c r="J60" i="9" s="1"/>
  <c r="W65" i="7"/>
  <c r="X65" i="7" s="1"/>
  <c r="G65" i="9" s="1"/>
  <c r="U70" i="7"/>
  <c r="V70" i="7" s="1"/>
  <c r="F70" i="9" s="1"/>
  <c r="W93" i="7"/>
  <c r="X93" i="7" s="1"/>
  <c r="G93" i="9" s="1"/>
  <c r="AC113" i="7"/>
  <c r="AD113" i="7" s="1"/>
  <c r="J113" i="9" s="1"/>
  <c r="W13" i="7"/>
  <c r="X13" i="7" s="1"/>
  <c r="W21" i="7"/>
  <c r="X21" i="7" s="1"/>
  <c r="G21" i="9" s="1"/>
  <c r="W29" i="7"/>
  <c r="X29" i="7" s="1"/>
  <c r="G29" i="9" s="1"/>
  <c r="W37" i="7"/>
  <c r="X37" i="7" s="1"/>
  <c r="G37" i="9" s="1"/>
  <c r="AC53" i="7"/>
  <c r="AD53" i="7" s="1"/>
  <c r="J53" i="9" s="1"/>
  <c r="AC61" i="7"/>
  <c r="AD61" i="7" s="1"/>
  <c r="J61" i="9" s="1"/>
  <c r="U64" i="7"/>
  <c r="V64" i="7" s="1"/>
  <c r="F64" i="9" s="1"/>
  <c r="W70" i="7"/>
  <c r="U73" i="7"/>
  <c r="V73" i="7" s="1"/>
  <c r="F73" i="9" s="1"/>
  <c r="AC74" i="7"/>
  <c r="AD74" i="7" s="1"/>
  <c r="J74" i="9" s="1"/>
  <c r="I139" i="7"/>
  <c r="I180" i="7"/>
  <c r="I193" i="7"/>
  <c r="I172" i="7"/>
  <c r="I148" i="7"/>
  <c r="I159" i="7"/>
  <c r="I164" i="7"/>
  <c r="I156" i="7"/>
  <c r="I152" i="7"/>
  <c r="I189" i="7"/>
  <c r="I179" i="7"/>
  <c r="I183" i="7"/>
  <c r="I144" i="7"/>
  <c r="I171" i="7"/>
  <c r="I175" i="7"/>
  <c r="I140" i="7"/>
  <c r="I163" i="7"/>
  <c r="I167" i="7"/>
  <c r="I186" i="7"/>
  <c r="Q201" i="8"/>
  <c r="AF201" i="8" s="1"/>
  <c r="P201" i="8"/>
  <c r="AE201" i="8" s="1"/>
  <c r="O201" i="8"/>
  <c r="AD201" i="8" s="1"/>
  <c r="N201" i="8"/>
  <c r="AC201" i="8" s="1"/>
  <c r="M201" i="8"/>
  <c r="AB201" i="8" s="1"/>
  <c r="L201" i="8"/>
  <c r="AA201" i="8" s="1"/>
  <c r="K201" i="8"/>
  <c r="Z201" i="8" s="1"/>
  <c r="J201" i="8"/>
  <c r="Y201" i="8" s="1"/>
  <c r="I201" i="8"/>
  <c r="X201" i="8" s="1"/>
  <c r="H201" i="8"/>
  <c r="W201" i="8" s="1"/>
  <c r="G201" i="8"/>
  <c r="V201" i="8" s="1"/>
  <c r="F201" i="8"/>
  <c r="U201" i="8" s="1"/>
  <c r="S201" i="8"/>
  <c r="AH201" i="8" s="1"/>
  <c r="R201" i="8"/>
  <c r="AG201" i="8" s="1"/>
  <c r="E201" i="8"/>
  <c r="T201" i="8" s="1"/>
  <c r="N205" i="8"/>
  <c r="AC205" i="8" s="1"/>
  <c r="M205" i="8"/>
  <c r="AB205" i="8" s="1"/>
  <c r="L205" i="8"/>
  <c r="AA205" i="8" s="1"/>
  <c r="K205" i="8"/>
  <c r="Z205" i="8" s="1"/>
  <c r="I205" i="8"/>
  <c r="X205" i="8" s="1"/>
  <c r="G205" i="8"/>
  <c r="V205" i="8" s="1"/>
  <c r="E205" i="8"/>
  <c r="T205" i="8" s="1"/>
  <c r="S205" i="8"/>
  <c r="AH205" i="8" s="1"/>
  <c r="R205" i="8"/>
  <c r="AG205" i="8" s="1"/>
  <c r="Q205" i="8"/>
  <c r="AF205" i="8" s="1"/>
  <c r="P205" i="8"/>
  <c r="AE205" i="8" s="1"/>
  <c r="O205" i="8"/>
  <c r="AD205" i="8" s="1"/>
  <c r="J205" i="8"/>
  <c r="Y205" i="8" s="1"/>
  <c r="H205" i="8"/>
  <c r="W205" i="8" s="1"/>
  <c r="P210" i="8"/>
  <c r="AE210" i="8" s="1"/>
  <c r="O210" i="8"/>
  <c r="AD210" i="8" s="1"/>
  <c r="N210" i="8"/>
  <c r="AC210" i="8" s="1"/>
  <c r="M210" i="8"/>
  <c r="AB210" i="8" s="1"/>
  <c r="L210" i="8"/>
  <c r="AA210" i="8" s="1"/>
  <c r="J210" i="8"/>
  <c r="Y210" i="8" s="1"/>
  <c r="H210" i="8"/>
  <c r="W210" i="8" s="1"/>
  <c r="F210" i="8"/>
  <c r="U210" i="8" s="1"/>
  <c r="S210" i="8"/>
  <c r="AH210" i="8" s="1"/>
  <c r="R210" i="8"/>
  <c r="AG210" i="8" s="1"/>
  <c r="Q210" i="8"/>
  <c r="AF210" i="8" s="1"/>
  <c r="K210" i="8"/>
  <c r="Z210" i="8" s="1"/>
  <c r="I210" i="8"/>
  <c r="X210" i="8" s="1"/>
  <c r="G210" i="8"/>
  <c r="V210" i="8" s="1"/>
  <c r="E210" i="8"/>
  <c r="T210" i="8" s="1"/>
  <c r="S196" i="8"/>
  <c r="AH196" i="8" s="1"/>
  <c r="P197" i="8"/>
  <c r="AE197" i="8" s="1"/>
  <c r="Q202" i="8"/>
  <c r="AF202" i="8" s="1"/>
  <c r="K228" i="8"/>
  <c r="Z228" i="8" s="1"/>
  <c r="J228" i="8"/>
  <c r="Y228" i="8" s="1"/>
  <c r="I228" i="8"/>
  <c r="X228" i="8" s="1"/>
  <c r="H228" i="8"/>
  <c r="W228" i="8" s="1"/>
  <c r="G228" i="8"/>
  <c r="V228" i="8" s="1"/>
  <c r="F228" i="8"/>
  <c r="U228" i="8" s="1"/>
  <c r="E228" i="8"/>
  <c r="T228" i="8" s="1"/>
  <c r="R228" i="8"/>
  <c r="AG228" i="8" s="1"/>
  <c r="Q228" i="8"/>
  <c r="AF228" i="8" s="1"/>
  <c r="P228" i="8"/>
  <c r="AE228" i="8" s="1"/>
  <c r="N228" i="8"/>
  <c r="AC228" i="8" s="1"/>
  <c r="M228" i="8"/>
  <c r="AB228" i="8" s="1"/>
  <c r="R197" i="8"/>
  <c r="AG197" i="8" s="1"/>
  <c r="S202" i="8"/>
  <c r="AH202" i="8" s="1"/>
  <c r="S197" i="8"/>
  <c r="AH197" i="8" s="1"/>
  <c r="L206" i="8"/>
  <c r="AA206" i="8" s="1"/>
  <c r="K206" i="8"/>
  <c r="Z206" i="8" s="1"/>
  <c r="J206" i="8"/>
  <c r="Y206" i="8" s="1"/>
  <c r="I206" i="8"/>
  <c r="X206" i="8" s="1"/>
  <c r="H206" i="8"/>
  <c r="W206" i="8" s="1"/>
  <c r="F206" i="8"/>
  <c r="U206" i="8" s="1"/>
  <c r="R206" i="8"/>
  <c r="AG206" i="8" s="1"/>
  <c r="O216" i="8"/>
  <c r="AD216" i="8" s="1"/>
  <c r="N216" i="8"/>
  <c r="AC216" i="8" s="1"/>
  <c r="M216" i="8"/>
  <c r="AB216" i="8" s="1"/>
  <c r="L216" i="8"/>
  <c r="AA216" i="8" s="1"/>
  <c r="K216" i="8"/>
  <c r="Z216" i="8" s="1"/>
  <c r="J216" i="8"/>
  <c r="Y216" i="8" s="1"/>
  <c r="I216" i="8"/>
  <c r="X216" i="8" s="1"/>
  <c r="H216" i="8"/>
  <c r="W216" i="8" s="1"/>
  <c r="F216" i="8"/>
  <c r="U216" i="8" s="1"/>
  <c r="E216" i="8"/>
  <c r="T216" i="8" s="1"/>
  <c r="M194" i="8"/>
  <c r="AB194" i="8" s="1"/>
  <c r="J195" i="8"/>
  <c r="Y195" i="8" s="1"/>
  <c r="G196" i="8"/>
  <c r="V196" i="8" s="1"/>
  <c r="Q198" i="8"/>
  <c r="AF198" i="8" s="1"/>
  <c r="N199" i="8"/>
  <c r="AC199" i="8" s="1"/>
  <c r="E202" i="8"/>
  <c r="T202" i="8" s="1"/>
  <c r="R203" i="8"/>
  <c r="AG203" i="8" s="1"/>
  <c r="E206" i="8"/>
  <c r="T206" i="8" s="1"/>
  <c r="G216" i="8"/>
  <c r="V216" i="8" s="1"/>
  <c r="R231" i="8"/>
  <c r="AG231" i="8" s="1"/>
  <c r="Q231" i="8"/>
  <c r="AF231" i="8" s="1"/>
  <c r="P231" i="8"/>
  <c r="AE231" i="8" s="1"/>
  <c r="O231" i="8"/>
  <c r="AD231" i="8" s="1"/>
  <c r="N231" i="8"/>
  <c r="AC231" i="8" s="1"/>
  <c r="M231" i="8"/>
  <c r="AB231" i="8" s="1"/>
  <c r="L231" i="8"/>
  <c r="AA231" i="8" s="1"/>
  <c r="K231" i="8"/>
  <c r="Z231" i="8" s="1"/>
  <c r="I231" i="8"/>
  <c r="X231" i="8" s="1"/>
  <c r="H231" i="8"/>
  <c r="W231" i="8" s="1"/>
  <c r="G231" i="8"/>
  <c r="V231" i="8" s="1"/>
  <c r="E231" i="8"/>
  <c r="T231" i="8" s="1"/>
  <c r="K195" i="8"/>
  <c r="Z195" i="8" s="1"/>
  <c r="H196" i="8"/>
  <c r="W196" i="8" s="1"/>
  <c r="E197" i="8"/>
  <c r="T197" i="8" s="1"/>
  <c r="R198" i="8"/>
  <c r="AG198" i="8" s="1"/>
  <c r="F202" i="8"/>
  <c r="U202" i="8" s="1"/>
  <c r="S203" i="8"/>
  <c r="AH203" i="8" s="1"/>
  <c r="G206" i="8"/>
  <c r="V206" i="8" s="1"/>
  <c r="J212" i="8"/>
  <c r="Y212" i="8" s="1"/>
  <c r="I212" i="8"/>
  <c r="X212" i="8" s="1"/>
  <c r="H212" i="8"/>
  <c r="W212" i="8" s="1"/>
  <c r="G212" i="8"/>
  <c r="V212" i="8" s="1"/>
  <c r="F212" i="8"/>
  <c r="U212" i="8" s="1"/>
  <c r="R212" i="8"/>
  <c r="AG212" i="8" s="1"/>
  <c r="P212" i="8"/>
  <c r="AE212" i="8" s="1"/>
  <c r="P216" i="8"/>
  <c r="AE216" i="8" s="1"/>
  <c r="F231" i="8"/>
  <c r="U231" i="8" s="1"/>
  <c r="L195" i="8"/>
  <c r="AA195" i="8" s="1"/>
  <c r="I196" i="8"/>
  <c r="X196" i="8" s="1"/>
  <c r="F197" i="8"/>
  <c r="U197" i="8" s="1"/>
  <c r="S198" i="8"/>
  <c r="AH198" i="8" s="1"/>
  <c r="P199" i="8"/>
  <c r="AE199" i="8" s="1"/>
  <c r="G202" i="8"/>
  <c r="V202" i="8" s="1"/>
  <c r="M206" i="8"/>
  <c r="AB206" i="8" s="1"/>
  <c r="R215" i="8"/>
  <c r="AG215" i="8" s="1"/>
  <c r="Q215" i="8"/>
  <c r="AF215" i="8" s="1"/>
  <c r="P215" i="8"/>
  <c r="AE215" i="8" s="1"/>
  <c r="O215" i="8"/>
  <c r="AD215" i="8" s="1"/>
  <c r="N215" i="8"/>
  <c r="AC215" i="8" s="1"/>
  <c r="M215" i="8"/>
  <c r="AB215" i="8" s="1"/>
  <c r="L215" i="8"/>
  <c r="AA215" i="8" s="1"/>
  <c r="K215" i="8"/>
  <c r="Z215" i="8" s="1"/>
  <c r="I215" i="8"/>
  <c r="X215" i="8" s="1"/>
  <c r="H215" i="8"/>
  <c r="W215" i="8" s="1"/>
  <c r="G215" i="8"/>
  <c r="V215" i="8" s="1"/>
  <c r="Q216" i="8"/>
  <c r="AF216" i="8" s="1"/>
  <c r="J231" i="8"/>
  <c r="Y231" i="8" s="1"/>
  <c r="R216" i="8"/>
  <c r="AG216" i="8" s="1"/>
  <c r="Q194" i="8"/>
  <c r="AF194" i="8" s="1"/>
  <c r="N195" i="8"/>
  <c r="AC195" i="8" s="1"/>
  <c r="K196" i="8"/>
  <c r="Z196" i="8" s="1"/>
  <c r="H197" i="8"/>
  <c r="W197" i="8" s="1"/>
  <c r="E198" i="8"/>
  <c r="T198" i="8" s="1"/>
  <c r="R199" i="8"/>
  <c r="AG199" i="8" s="1"/>
  <c r="I202" i="8"/>
  <c r="X202" i="8" s="1"/>
  <c r="F203" i="8"/>
  <c r="U203" i="8" s="1"/>
  <c r="Q204" i="8"/>
  <c r="AF204" i="8" s="1"/>
  <c r="P204" i="8"/>
  <c r="AE204" i="8" s="1"/>
  <c r="O204" i="8"/>
  <c r="AD204" i="8" s="1"/>
  <c r="N204" i="8"/>
  <c r="AC204" i="8" s="1"/>
  <c r="J204" i="8"/>
  <c r="Y204" i="8" s="1"/>
  <c r="O206" i="8"/>
  <c r="AD206" i="8" s="1"/>
  <c r="L212" i="8"/>
  <c r="AA212" i="8" s="1"/>
  <c r="E215" i="8"/>
  <c r="T215" i="8" s="1"/>
  <c r="S216" i="8"/>
  <c r="AH216" i="8" s="1"/>
  <c r="O195" i="8"/>
  <c r="AD195" i="8" s="1"/>
  <c r="L196" i="8"/>
  <c r="AA196" i="8" s="1"/>
  <c r="I197" i="8"/>
  <c r="X197" i="8" s="1"/>
  <c r="F198" i="8"/>
  <c r="U198" i="8" s="1"/>
  <c r="S199" i="8"/>
  <c r="AH199" i="8" s="1"/>
  <c r="J202" i="8"/>
  <c r="Y202" i="8" s="1"/>
  <c r="G203" i="8"/>
  <c r="V203" i="8" s="1"/>
  <c r="P206" i="8"/>
  <c r="AE206" i="8" s="1"/>
  <c r="M212" i="8"/>
  <c r="AB212" i="8" s="1"/>
  <c r="F215" i="8"/>
  <c r="U215" i="8" s="1"/>
  <c r="Q245" i="8"/>
  <c r="AF245" i="8" s="1"/>
  <c r="P245" i="8"/>
  <c r="AE245" i="8" s="1"/>
  <c r="O245" i="8"/>
  <c r="AD245" i="8" s="1"/>
  <c r="M245" i="8"/>
  <c r="AB245" i="8" s="1"/>
  <c r="L245" i="8"/>
  <c r="AA245" i="8" s="1"/>
  <c r="K245" i="8"/>
  <c r="Z245" i="8" s="1"/>
  <c r="J245" i="8"/>
  <c r="Y245" i="8" s="1"/>
  <c r="I245" i="8"/>
  <c r="X245" i="8" s="1"/>
  <c r="H245" i="8"/>
  <c r="W245" i="8" s="1"/>
  <c r="E245" i="8"/>
  <c r="T245" i="8" s="1"/>
  <c r="S245" i="8"/>
  <c r="AH245" i="8" s="1"/>
  <c r="R245" i="8"/>
  <c r="AG245" i="8" s="1"/>
  <c r="G245" i="8"/>
  <c r="V245" i="8" s="1"/>
  <c r="F245" i="8"/>
  <c r="U245" i="8" s="1"/>
  <c r="S194" i="8"/>
  <c r="AH194" i="8" s="1"/>
  <c r="P195" i="8"/>
  <c r="AE195" i="8" s="1"/>
  <c r="M196" i="8"/>
  <c r="AB196" i="8" s="1"/>
  <c r="J197" i="8"/>
  <c r="Y197" i="8" s="1"/>
  <c r="G198" i="8"/>
  <c r="V198" i="8" s="1"/>
  <c r="Q200" i="8"/>
  <c r="AF200" i="8" s="1"/>
  <c r="K202" i="8"/>
  <c r="Z202" i="8" s="1"/>
  <c r="H203" i="8"/>
  <c r="W203" i="8" s="1"/>
  <c r="E204" i="8"/>
  <c r="T204" i="8" s="1"/>
  <c r="Q206" i="8"/>
  <c r="AF206" i="8" s="1"/>
  <c r="N212" i="8"/>
  <c r="AC212" i="8" s="1"/>
  <c r="J215" i="8"/>
  <c r="Y215" i="8" s="1"/>
  <c r="N245" i="8"/>
  <c r="AC245" i="8" s="1"/>
  <c r="R195" i="8"/>
  <c r="AG195" i="8" s="1"/>
  <c r="O196" i="8"/>
  <c r="AD196" i="8" s="1"/>
  <c r="L197" i="8"/>
  <c r="AA197" i="8" s="1"/>
  <c r="I198" i="8"/>
  <c r="X198" i="8" s="1"/>
  <c r="M202" i="8"/>
  <c r="AB202" i="8" s="1"/>
  <c r="J203" i="8"/>
  <c r="Y203" i="8" s="1"/>
  <c r="G204" i="8"/>
  <c r="V204" i="8" s="1"/>
  <c r="Q212" i="8"/>
  <c r="AF212" i="8" s="1"/>
  <c r="O232" i="8"/>
  <c r="AD232" i="8" s="1"/>
  <c r="N232" i="8"/>
  <c r="AC232" i="8" s="1"/>
  <c r="M232" i="8"/>
  <c r="AB232" i="8" s="1"/>
  <c r="L232" i="8"/>
  <c r="AA232" i="8" s="1"/>
  <c r="K232" i="8"/>
  <c r="Z232" i="8" s="1"/>
  <c r="J232" i="8"/>
  <c r="Y232" i="8" s="1"/>
  <c r="I232" i="8"/>
  <c r="X232" i="8" s="1"/>
  <c r="H232" i="8"/>
  <c r="W232" i="8" s="1"/>
  <c r="F232" i="8"/>
  <c r="U232" i="8" s="1"/>
  <c r="E232" i="8"/>
  <c r="T232" i="8" s="1"/>
  <c r="R232" i="8"/>
  <c r="AG232" i="8" s="1"/>
  <c r="Q232" i="8"/>
  <c r="AF232" i="8" s="1"/>
  <c r="R221" i="8"/>
  <c r="AG221" i="8" s="1"/>
  <c r="S226" i="8"/>
  <c r="AH226" i="8" s="1"/>
  <c r="E236" i="8"/>
  <c r="T236" i="8" s="1"/>
  <c r="H238" i="8"/>
  <c r="W238" i="8" s="1"/>
  <c r="S221" i="8"/>
  <c r="AH221" i="8" s="1"/>
  <c r="F236" i="8"/>
  <c r="U236" i="8" s="1"/>
  <c r="I238" i="8"/>
  <c r="X238" i="8" s="1"/>
  <c r="N246" i="8"/>
  <c r="AC246" i="8" s="1"/>
  <c r="M246" i="8"/>
  <c r="AB246" i="8" s="1"/>
  <c r="L246" i="8"/>
  <c r="AA246" i="8" s="1"/>
  <c r="J246" i="8"/>
  <c r="Y246" i="8" s="1"/>
  <c r="I246" i="8"/>
  <c r="X246" i="8" s="1"/>
  <c r="H246" i="8"/>
  <c r="W246" i="8" s="1"/>
  <c r="G246" i="8"/>
  <c r="V246" i="8" s="1"/>
  <c r="F246" i="8"/>
  <c r="U246" i="8" s="1"/>
  <c r="E246" i="8"/>
  <c r="T246" i="8" s="1"/>
  <c r="S246" i="8"/>
  <c r="AH246" i="8" s="1"/>
  <c r="R246" i="8"/>
  <c r="AG246" i="8" s="1"/>
  <c r="O207" i="8"/>
  <c r="AD207" i="8" s="1"/>
  <c r="L208" i="8"/>
  <c r="AA208" i="8" s="1"/>
  <c r="I209" i="8"/>
  <c r="X209" i="8" s="1"/>
  <c r="S211" i="8"/>
  <c r="AH211" i="8" s="1"/>
  <c r="M213" i="8"/>
  <c r="AB213" i="8" s="1"/>
  <c r="J214" i="8"/>
  <c r="Y214" i="8" s="1"/>
  <c r="Q217" i="8"/>
  <c r="AF217" i="8" s="1"/>
  <c r="N218" i="8"/>
  <c r="AC218" i="8" s="1"/>
  <c r="K219" i="8"/>
  <c r="Z219" i="8" s="1"/>
  <c r="H220" i="8"/>
  <c r="W220" i="8" s="1"/>
  <c r="E221" i="8"/>
  <c r="T221" i="8" s="1"/>
  <c r="R222" i="8"/>
  <c r="AG222" i="8" s="1"/>
  <c r="O223" i="8"/>
  <c r="AD223" i="8" s="1"/>
  <c r="L224" i="8"/>
  <c r="AA224" i="8" s="1"/>
  <c r="I225" i="8"/>
  <c r="X225" i="8" s="1"/>
  <c r="F226" i="8"/>
  <c r="U226" i="8" s="1"/>
  <c r="S227" i="8"/>
  <c r="AH227" i="8" s="1"/>
  <c r="M229" i="8"/>
  <c r="AB229" i="8" s="1"/>
  <c r="J230" i="8"/>
  <c r="Y230" i="8" s="1"/>
  <c r="Q233" i="8"/>
  <c r="AF233" i="8" s="1"/>
  <c r="N234" i="8"/>
  <c r="AC234" i="8" s="1"/>
  <c r="M236" i="8"/>
  <c r="AB236" i="8" s="1"/>
  <c r="L238" i="8"/>
  <c r="AA238" i="8" s="1"/>
  <c r="K246" i="8"/>
  <c r="Z246" i="8" s="1"/>
  <c r="R217" i="8"/>
  <c r="AG217" i="8" s="1"/>
  <c r="O218" i="8"/>
  <c r="AD218" i="8" s="1"/>
  <c r="L219" i="8"/>
  <c r="AA219" i="8" s="1"/>
  <c r="I220" i="8"/>
  <c r="X220" i="8" s="1"/>
  <c r="F221" i="8"/>
  <c r="U221" i="8" s="1"/>
  <c r="S222" i="8"/>
  <c r="AH222" i="8" s="1"/>
  <c r="P223" i="8"/>
  <c r="AE223" i="8" s="1"/>
  <c r="M224" i="8"/>
  <c r="AB224" i="8" s="1"/>
  <c r="J225" i="8"/>
  <c r="Y225" i="8" s="1"/>
  <c r="G226" i="8"/>
  <c r="V226" i="8" s="1"/>
  <c r="R233" i="8"/>
  <c r="AG233" i="8" s="1"/>
  <c r="O234" i="8"/>
  <c r="AD234" i="8" s="1"/>
  <c r="N236" i="8"/>
  <c r="AC236" i="8" s="1"/>
  <c r="O246" i="8"/>
  <c r="AD246" i="8" s="1"/>
  <c r="Q207" i="8"/>
  <c r="AF207" i="8" s="1"/>
  <c r="N208" i="8"/>
  <c r="AC208" i="8" s="1"/>
  <c r="K209" i="8"/>
  <c r="Z209" i="8" s="1"/>
  <c r="E211" i="8"/>
  <c r="T211" i="8" s="1"/>
  <c r="O213" i="8"/>
  <c r="AD213" i="8" s="1"/>
  <c r="L214" i="8"/>
  <c r="AA214" i="8" s="1"/>
  <c r="S217" i="8"/>
  <c r="AH217" i="8" s="1"/>
  <c r="P218" i="8"/>
  <c r="AE218" i="8" s="1"/>
  <c r="M219" i="8"/>
  <c r="AB219" i="8" s="1"/>
  <c r="J220" i="8"/>
  <c r="Y220" i="8" s="1"/>
  <c r="G221" i="8"/>
  <c r="V221" i="8" s="1"/>
  <c r="Q223" i="8"/>
  <c r="AF223" i="8" s="1"/>
  <c r="N224" i="8"/>
  <c r="AC224" i="8" s="1"/>
  <c r="K225" i="8"/>
  <c r="Z225" i="8" s="1"/>
  <c r="H226" i="8"/>
  <c r="W226" i="8" s="1"/>
  <c r="S233" i="8"/>
  <c r="AH233" i="8" s="1"/>
  <c r="P234" i="8"/>
  <c r="AE234" i="8" s="1"/>
  <c r="O236" i="8"/>
  <c r="AD236" i="8" s="1"/>
  <c r="P246" i="8"/>
  <c r="AE246" i="8" s="1"/>
  <c r="R250" i="8"/>
  <c r="AG250" i="8" s="1"/>
  <c r="Q250" i="8"/>
  <c r="AF250" i="8" s="1"/>
  <c r="P250" i="8"/>
  <c r="AE250" i="8" s="1"/>
  <c r="N250" i="8"/>
  <c r="AC250" i="8" s="1"/>
  <c r="M250" i="8"/>
  <c r="AB250" i="8" s="1"/>
  <c r="L250" i="8"/>
  <c r="AA250" i="8" s="1"/>
  <c r="K250" i="8"/>
  <c r="Z250" i="8" s="1"/>
  <c r="J250" i="8"/>
  <c r="Y250" i="8" s="1"/>
  <c r="I250" i="8"/>
  <c r="X250" i="8" s="1"/>
  <c r="G250" i="8"/>
  <c r="V250" i="8" s="1"/>
  <c r="F250" i="8"/>
  <c r="U250" i="8" s="1"/>
  <c r="S207" i="8"/>
  <c r="AH207" i="8" s="1"/>
  <c r="P208" i="8"/>
  <c r="AE208" i="8" s="1"/>
  <c r="M209" i="8"/>
  <c r="AB209" i="8" s="1"/>
  <c r="G211" i="8"/>
  <c r="V211" i="8" s="1"/>
  <c r="Q213" i="8"/>
  <c r="AF213" i="8" s="1"/>
  <c r="N214" i="8"/>
  <c r="AC214" i="8" s="1"/>
  <c r="E217" i="8"/>
  <c r="T217" i="8" s="1"/>
  <c r="R218" i="8"/>
  <c r="AG218" i="8" s="1"/>
  <c r="O219" i="8"/>
  <c r="AD219" i="8" s="1"/>
  <c r="L220" i="8"/>
  <c r="AA220" i="8" s="1"/>
  <c r="I221" i="8"/>
  <c r="X221" i="8" s="1"/>
  <c r="F222" i="8"/>
  <c r="U222" i="8" s="1"/>
  <c r="S223" i="8"/>
  <c r="AH223" i="8" s="1"/>
  <c r="P224" i="8"/>
  <c r="AE224" i="8" s="1"/>
  <c r="M225" i="8"/>
  <c r="AB225" i="8" s="1"/>
  <c r="J226" i="8"/>
  <c r="Y226" i="8" s="1"/>
  <c r="G227" i="8"/>
  <c r="V227" i="8" s="1"/>
  <c r="Q229" i="8"/>
  <c r="AF229" i="8" s="1"/>
  <c r="N230" i="8"/>
  <c r="AC230" i="8" s="1"/>
  <c r="E233" i="8"/>
  <c r="T233" i="8" s="1"/>
  <c r="R234" i="8"/>
  <c r="AG234" i="8" s="1"/>
  <c r="E250" i="8"/>
  <c r="T250" i="8" s="1"/>
  <c r="S218" i="8"/>
  <c r="AH218" i="8" s="1"/>
  <c r="M220" i="8"/>
  <c r="AB220" i="8" s="1"/>
  <c r="J221" i="8"/>
  <c r="Y221" i="8" s="1"/>
  <c r="K226" i="8"/>
  <c r="Z226" i="8" s="1"/>
  <c r="S234" i="8"/>
  <c r="AH234" i="8" s="1"/>
  <c r="H250" i="8"/>
  <c r="W250" i="8" s="1"/>
  <c r="E207" i="8"/>
  <c r="T207" i="8" s="1"/>
  <c r="R208" i="8"/>
  <c r="AG208" i="8" s="1"/>
  <c r="O209" i="8"/>
  <c r="AD209" i="8" s="1"/>
  <c r="I211" i="8"/>
  <c r="X211" i="8" s="1"/>
  <c r="S213" i="8"/>
  <c r="AH213" i="8" s="1"/>
  <c r="P214" i="8"/>
  <c r="AE214" i="8" s="1"/>
  <c r="G217" i="8"/>
  <c r="V217" i="8" s="1"/>
  <c r="Q219" i="8"/>
  <c r="AF219" i="8" s="1"/>
  <c r="N220" i="8"/>
  <c r="AC220" i="8" s="1"/>
  <c r="K221" i="8"/>
  <c r="Z221" i="8" s="1"/>
  <c r="H222" i="8"/>
  <c r="W222" i="8" s="1"/>
  <c r="E223" i="8"/>
  <c r="T223" i="8" s="1"/>
  <c r="R224" i="8"/>
  <c r="AG224" i="8" s="1"/>
  <c r="O225" i="8"/>
  <c r="AD225" i="8" s="1"/>
  <c r="L226" i="8"/>
  <c r="AA226" i="8" s="1"/>
  <c r="I227" i="8"/>
  <c r="X227" i="8" s="1"/>
  <c r="S229" i="8"/>
  <c r="AH229" i="8" s="1"/>
  <c r="P230" i="8"/>
  <c r="AE230" i="8" s="1"/>
  <c r="G233" i="8"/>
  <c r="V233" i="8" s="1"/>
  <c r="Q235" i="8"/>
  <c r="AF235" i="8" s="1"/>
  <c r="M241" i="8"/>
  <c r="AB241" i="8" s="1"/>
  <c r="L241" i="8"/>
  <c r="AA241" i="8" s="1"/>
  <c r="K241" i="8"/>
  <c r="Z241" i="8" s="1"/>
  <c r="I241" i="8"/>
  <c r="X241" i="8" s="1"/>
  <c r="H241" i="8"/>
  <c r="W241" i="8" s="1"/>
  <c r="G241" i="8"/>
  <c r="V241" i="8" s="1"/>
  <c r="F241" i="8"/>
  <c r="U241" i="8" s="1"/>
  <c r="E241" i="8"/>
  <c r="T241" i="8" s="1"/>
  <c r="Q241" i="8"/>
  <c r="AF241" i="8" s="1"/>
  <c r="O250" i="8"/>
  <c r="AD250" i="8" s="1"/>
  <c r="F207" i="8"/>
  <c r="U207" i="8" s="1"/>
  <c r="S208" i="8"/>
  <c r="AH208" i="8" s="1"/>
  <c r="P209" i="8"/>
  <c r="AE209" i="8" s="1"/>
  <c r="J211" i="8"/>
  <c r="Y211" i="8" s="1"/>
  <c r="Q214" i="8"/>
  <c r="AF214" i="8" s="1"/>
  <c r="H217" i="8"/>
  <c r="W217" i="8" s="1"/>
  <c r="E218" i="8"/>
  <c r="T218" i="8" s="1"/>
  <c r="R219" i="8"/>
  <c r="AG219" i="8" s="1"/>
  <c r="O220" i="8"/>
  <c r="AD220" i="8" s="1"/>
  <c r="L221" i="8"/>
  <c r="AA221" i="8" s="1"/>
  <c r="I222" i="8"/>
  <c r="X222" i="8" s="1"/>
  <c r="F223" i="8"/>
  <c r="U223" i="8" s="1"/>
  <c r="S224" i="8"/>
  <c r="AH224" i="8" s="1"/>
  <c r="P225" i="8"/>
  <c r="AE225" i="8" s="1"/>
  <c r="M226" i="8"/>
  <c r="AB226" i="8" s="1"/>
  <c r="J227" i="8"/>
  <c r="Y227" i="8" s="1"/>
  <c r="Q230" i="8"/>
  <c r="AF230" i="8" s="1"/>
  <c r="H233" i="8"/>
  <c r="W233" i="8" s="1"/>
  <c r="E234" i="8"/>
  <c r="T234" i="8" s="1"/>
  <c r="J241" i="8"/>
  <c r="Y241" i="8" s="1"/>
  <c r="S250" i="8"/>
  <c r="AH250" i="8" s="1"/>
  <c r="G207" i="8"/>
  <c r="V207" i="8" s="1"/>
  <c r="Q209" i="8"/>
  <c r="AF209" i="8" s="1"/>
  <c r="K211" i="8"/>
  <c r="Z211" i="8" s="1"/>
  <c r="E213" i="8"/>
  <c r="T213" i="8" s="1"/>
  <c r="R214" i="8"/>
  <c r="AG214" i="8" s="1"/>
  <c r="I217" i="8"/>
  <c r="X217" i="8" s="1"/>
  <c r="F218" i="8"/>
  <c r="U218" i="8" s="1"/>
  <c r="P220" i="8"/>
  <c r="AE220" i="8" s="1"/>
  <c r="M221" i="8"/>
  <c r="AB221" i="8" s="1"/>
  <c r="J222" i="8"/>
  <c r="Y222" i="8" s="1"/>
  <c r="G223" i="8"/>
  <c r="V223" i="8" s="1"/>
  <c r="Q225" i="8"/>
  <c r="AF225" i="8" s="1"/>
  <c r="N226" i="8"/>
  <c r="AC226" i="8" s="1"/>
  <c r="K227" i="8"/>
  <c r="Z227" i="8" s="1"/>
  <c r="E229" i="8"/>
  <c r="T229" i="8" s="1"/>
  <c r="R230" i="8"/>
  <c r="AG230" i="8" s="1"/>
  <c r="I233" i="8"/>
  <c r="X233" i="8" s="1"/>
  <c r="F234" i="8"/>
  <c r="U234" i="8" s="1"/>
  <c r="P240" i="8"/>
  <c r="AE240" i="8" s="1"/>
  <c r="O240" i="8"/>
  <c r="AD240" i="8" s="1"/>
  <c r="N240" i="8"/>
  <c r="AC240" i="8" s="1"/>
  <c r="L240" i="8"/>
  <c r="AA240" i="8" s="1"/>
  <c r="K240" i="8"/>
  <c r="Z240" i="8" s="1"/>
  <c r="J240" i="8"/>
  <c r="Y240" i="8" s="1"/>
  <c r="I240" i="8"/>
  <c r="X240" i="8" s="1"/>
  <c r="H240" i="8"/>
  <c r="W240" i="8" s="1"/>
  <c r="G240" i="8"/>
  <c r="V240" i="8" s="1"/>
  <c r="N241" i="8"/>
  <c r="AC241" i="8" s="1"/>
  <c r="R209" i="8"/>
  <c r="AG209" i="8" s="1"/>
  <c r="L211" i="8"/>
  <c r="AA211" i="8" s="1"/>
  <c r="F213" i="8"/>
  <c r="U213" i="8" s="1"/>
  <c r="J217" i="8"/>
  <c r="Y217" i="8" s="1"/>
  <c r="G218" i="8"/>
  <c r="V218" i="8" s="1"/>
  <c r="Q220" i="8"/>
  <c r="AF220" i="8" s="1"/>
  <c r="N221" i="8"/>
  <c r="AC221" i="8" s="1"/>
  <c r="K222" i="8"/>
  <c r="Z222" i="8" s="1"/>
  <c r="H223" i="8"/>
  <c r="W223" i="8" s="1"/>
  <c r="R225" i="8"/>
  <c r="AG225" i="8" s="1"/>
  <c r="O226" i="8"/>
  <c r="AD226" i="8" s="1"/>
  <c r="L227" i="8"/>
  <c r="AA227" i="8" s="1"/>
  <c r="F229" i="8"/>
  <c r="U229" i="8" s="1"/>
  <c r="J233" i="8"/>
  <c r="Y233" i="8" s="1"/>
  <c r="G234" i="8"/>
  <c r="V234" i="8" s="1"/>
  <c r="E240" i="8"/>
  <c r="T240" i="8" s="1"/>
  <c r="O241" i="8"/>
  <c r="AD241" i="8" s="1"/>
  <c r="H218" i="8"/>
  <c r="W218" i="8" s="1"/>
  <c r="R220" i="8"/>
  <c r="AG220" i="8" s="1"/>
  <c r="O221" i="8"/>
  <c r="AD221" i="8" s="1"/>
  <c r="P226" i="8"/>
  <c r="AE226" i="8" s="1"/>
  <c r="P241" i="8"/>
  <c r="AE241" i="8" s="1"/>
  <c r="L236" i="8"/>
  <c r="AA236" i="8" s="1"/>
  <c r="K236" i="8"/>
  <c r="Z236" i="8" s="1"/>
  <c r="J236" i="8"/>
  <c r="Y236" i="8" s="1"/>
  <c r="H236" i="8"/>
  <c r="W236" i="8" s="1"/>
  <c r="G236" i="8"/>
  <c r="V236" i="8" s="1"/>
  <c r="S236" i="8"/>
  <c r="AH236" i="8" s="1"/>
  <c r="P236" i="8"/>
  <c r="AE236" i="8" s="1"/>
  <c r="F238" i="8"/>
  <c r="U238" i="8" s="1"/>
  <c r="E238" i="8"/>
  <c r="T238" i="8" s="1"/>
  <c r="R238" i="8"/>
  <c r="AG238" i="8" s="1"/>
  <c r="Q238" i="8"/>
  <c r="AF238" i="8" s="1"/>
  <c r="P238" i="8"/>
  <c r="AE238" i="8" s="1"/>
  <c r="O238" i="8"/>
  <c r="AD238" i="8" s="1"/>
  <c r="N238" i="8"/>
  <c r="AC238" i="8" s="1"/>
  <c r="M238" i="8"/>
  <c r="AB238" i="8" s="1"/>
  <c r="J238" i="8"/>
  <c r="Y238" i="8" s="1"/>
  <c r="M237" i="8"/>
  <c r="AB237" i="8" s="1"/>
  <c r="G239" i="8"/>
  <c r="V239" i="8" s="1"/>
  <c r="N242" i="8"/>
  <c r="AC242" i="8" s="1"/>
  <c r="K243" i="8"/>
  <c r="Z243" i="8" s="1"/>
  <c r="H244" i="8"/>
  <c r="W244" i="8" s="1"/>
  <c r="O247" i="8"/>
  <c r="AD247" i="8" s="1"/>
  <c r="L248" i="8"/>
  <c r="AA248" i="8" s="1"/>
  <c r="I249" i="8"/>
  <c r="X249" i="8" s="1"/>
  <c r="S251" i="8"/>
  <c r="AH251" i="8" s="1"/>
  <c r="P237" i="8"/>
  <c r="AE237" i="8" s="1"/>
  <c r="J239" i="8"/>
  <c r="Y239" i="8" s="1"/>
  <c r="Q242" i="8"/>
  <c r="AF242" i="8" s="1"/>
  <c r="N243" i="8"/>
  <c r="AC243" i="8" s="1"/>
  <c r="K244" i="8"/>
  <c r="Z244" i="8" s="1"/>
  <c r="R247" i="8"/>
  <c r="AG247" i="8" s="1"/>
  <c r="O248" i="8"/>
  <c r="AD248" i="8" s="1"/>
  <c r="L249" i="8"/>
  <c r="AA249" i="8" s="1"/>
  <c r="F251" i="8"/>
  <c r="U251" i="8" s="1"/>
  <c r="Z1" i="9"/>
  <c r="Q237" i="8"/>
  <c r="AF237" i="8" s="1"/>
  <c r="K239" i="8"/>
  <c r="Z239" i="8" s="1"/>
  <c r="R242" i="8"/>
  <c r="AG242" i="8" s="1"/>
  <c r="O243" i="8"/>
  <c r="AD243" i="8" s="1"/>
  <c r="L244" i="8"/>
  <c r="AA244" i="8" s="1"/>
  <c r="S247" i="8"/>
  <c r="AH247" i="8" s="1"/>
  <c r="P248" i="8"/>
  <c r="AE248" i="8" s="1"/>
  <c r="M249" i="8"/>
  <c r="AB249" i="8" s="1"/>
  <c r="G251" i="8"/>
  <c r="AI251" i="8" s="1"/>
  <c r="R237" i="8"/>
  <c r="AG237" i="8" s="1"/>
  <c r="L239" i="8"/>
  <c r="AA239" i="8" s="1"/>
  <c r="S242" i="8"/>
  <c r="AH242" i="8" s="1"/>
  <c r="P243" i="8"/>
  <c r="AE243" i="8" s="1"/>
  <c r="M244" i="8"/>
  <c r="AB244" i="8" s="1"/>
  <c r="Q248" i="8"/>
  <c r="AF248" i="8" s="1"/>
  <c r="N249" i="8"/>
  <c r="AC249" i="8" s="1"/>
  <c r="H251" i="8"/>
  <c r="W251" i="8" s="1"/>
  <c r="S237" i="8"/>
  <c r="AH237" i="8" s="1"/>
  <c r="M239" i="8"/>
  <c r="AB239" i="8" s="1"/>
  <c r="Q243" i="8"/>
  <c r="AF243" i="8" s="1"/>
  <c r="N244" i="8"/>
  <c r="AC244" i="8" s="1"/>
  <c r="E247" i="8"/>
  <c r="T247" i="8" s="1"/>
  <c r="R248" i="8"/>
  <c r="AG248" i="8" s="1"/>
  <c r="O249" i="8"/>
  <c r="AD249" i="8" s="1"/>
  <c r="I251" i="8"/>
  <c r="X251" i="8" s="1"/>
  <c r="N239" i="8"/>
  <c r="AC239" i="8" s="1"/>
  <c r="E242" i="8"/>
  <c r="T242" i="8" s="1"/>
  <c r="R243" i="8"/>
  <c r="AG243" i="8" s="1"/>
  <c r="O244" i="8"/>
  <c r="AD244" i="8" s="1"/>
  <c r="F247" i="8"/>
  <c r="U247" i="8" s="1"/>
  <c r="S248" i="8"/>
  <c r="AH248" i="8" s="1"/>
  <c r="P249" i="8"/>
  <c r="AE249" i="8" s="1"/>
  <c r="J251" i="8"/>
  <c r="Y251" i="8" s="1"/>
  <c r="E237" i="8"/>
  <c r="T237" i="8" s="1"/>
  <c r="O239" i="8"/>
  <c r="AD239" i="8" s="1"/>
  <c r="F242" i="8"/>
  <c r="U242" i="8" s="1"/>
  <c r="S243" i="8"/>
  <c r="AH243" i="8" s="1"/>
  <c r="P244" i="8"/>
  <c r="AE244" i="8" s="1"/>
  <c r="G247" i="8"/>
  <c r="V247" i="8" s="1"/>
  <c r="Q249" i="8"/>
  <c r="AF249" i="8" s="1"/>
  <c r="K251" i="8"/>
  <c r="Z251" i="8" s="1"/>
  <c r="G237" i="8"/>
  <c r="V237" i="8" s="1"/>
  <c r="Q239" i="8"/>
  <c r="AF239" i="8" s="1"/>
  <c r="H242" i="8"/>
  <c r="W242" i="8" s="1"/>
  <c r="E243" i="8"/>
  <c r="T243" i="8" s="1"/>
  <c r="R244" i="8"/>
  <c r="AG244" i="8" s="1"/>
  <c r="I247" i="8"/>
  <c r="X247" i="8" s="1"/>
  <c r="F248" i="8"/>
  <c r="U248" i="8" s="1"/>
  <c r="S249" i="8"/>
  <c r="AH249" i="8" s="1"/>
  <c r="M251" i="8"/>
  <c r="AB251" i="8" s="1"/>
  <c r="H237" i="8"/>
  <c r="W237" i="8" s="1"/>
  <c r="R239" i="8"/>
  <c r="AG239" i="8" s="1"/>
  <c r="I242" i="8"/>
  <c r="X242" i="8" s="1"/>
  <c r="F243" i="8"/>
  <c r="U243" i="8" s="1"/>
  <c r="J247" i="8"/>
  <c r="Y247" i="8" s="1"/>
  <c r="G248" i="8"/>
  <c r="V248" i="8" s="1"/>
  <c r="N251" i="8"/>
  <c r="AC251" i="8" s="1"/>
  <c r="AI218" i="8" l="1"/>
  <c r="AI207" i="8"/>
  <c r="AI244" i="8"/>
  <c r="AI233" i="8"/>
  <c r="AI250" i="8"/>
  <c r="AI216" i="8"/>
  <c r="AI225" i="8"/>
  <c r="AI194" i="8"/>
  <c r="AI249" i="8"/>
  <c r="AI237" i="8"/>
  <c r="AI226" i="8"/>
  <c r="AI198" i="8"/>
  <c r="AI214" i="8"/>
  <c r="AI221" i="8"/>
  <c r="AI204" i="8"/>
  <c r="AI215" i="8"/>
  <c r="AI219" i="8"/>
  <c r="AI202" i="8"/>
  <c r="AI248" i="8"/>
  <c r="AI205" i="8"/>
  <c r="AI222" i="8"/>
  <c r="AI247" i="8"/>
  <c r="AI228" i="8"/>
  <c r="AI195" i="8"/>
  <c r="AI234" i="8"/>
  <c r="AI240" i="8"/>
  <c r="AI223" i="8"/>
  <c r="AI231" i="8"/>
  <c r="AI196" i="8"/>
  <c r="AI227" i="8"/>
  <c r="AI220" i="8"/>
  <c r="AI246" i="8"/>
  <c r="AI245" i="8"/>
  <c r="AI203" i="8"/>
  <c r="AI208" i="8"/>
  <c r="AI224" i="8"/>
  <c r="AI236" i="8"/>
  <c r="AI241" i="8"/>
  <c r="AI212" i="8"/>
  <c r="AI235" i="8"/>
  <c r="AI199" i="8"/>
  <c r="AI211" i="8"/>
  <c r="AI209" i="8"/>
  <c r="AI217" i="8"/>
  <c r="AI200" i="8"/>
  <c r="AI197" i="8"/>
  <c r="AI230" i="8"/>
  <c r="AI239" i="8"/>
  <c r="AI206" i="8"/>
  <c r="AI210" i="8"/>
  <c r="AI201" i="8"/>
  <c r="AI238" i="8"/>
  <c r="AI242" i="8"/>
  <c r="K112" i="7"/>
  <c r="J77" i="7"/>
  <c r="D77" i="8" s="1"/>
  <c r="J135" i="7"/>
  <c r="D135" i="8" s="1"/>
  <c r="J85" i="7"/>
  <c r="D85" i="8" s="1"/>
  <c r="J101" i="7"/>
  <c r="D101" i="8" s="1"/>
  <c r="J136" i="7"/>
  <c r="D136" i="8" s="1"/>
  <c r="J96" i="7"/>
  <c r="D96" i="8" s="1"/>
  <c r="K94" i="7"/>
  <c r="J104" i="7"/>
  <c r="D104" i="8" s="1"/>
  <c r="J120" i="7"/>
  <c r="D120" i="8" s="1"/>
  <c r="K176" i="7"/>
  <c r="J128" i="7"/>
  <c r="D128" i="8" s="1"/>
  <c r="J116" i="7"/>
  <c r="D116" i="8" s="1"/>
  <c r="J169" i="7"/>
  <c r="D169" i="8" s="1"/>
  <c r="J157" i="7"/>
  <c r="D157" i="8" s="1"/>
  <c r="J73" i="7"/>
  <c r="D73" i="8" s="1"/>
  <c r="J82" i="7"/>
  <c r="D82" i="8" s="1"/>
  <c r="K184" i="7"/>
  <c r="K188" i="7"/>
  <c r="K141" i="7"/>
  <c r="K108" i="7"/>
  <c r="J129" i="7"/>
  <c r="D129" i="8" s="1"/>
  <c r="K129" i="7"/>
  <c r="K192" i="7"/>
  <c r="K153" i="7"/>
  <c r="J111" i="7"/>
  <c r="D111" i="8" s="1"/>
  <c r="K132" i="7"/>
  <c r="K143" i="7"/>
  <c r="K137" i="7"/>
  <c r="J158" i="7"/>
  <c r="D158" i="8" s="1"/>
  <c r="J133" i="7"/>
  <c r="D133" i="8" s="1"/>
  <c r="P23" i="7"/>
  <c r="C23" i="9" s="1"/>
  <c r="J185" i="7"/>
  <c r="D185" i="8" s="1"/>
  <c r="K185" i="7"/>
  <c r="K81" i="7"/>
  <c r="J119" i="7"/>
  <c r="D119" i="8" s="1"/>
  <c r="AE17" i="7"/>
  <c r="AF17" i="7" s="1"/>
  <c r="K17" i="9" s="1"/>
  <c r="K126" i="7"/>
  <c r="J98" i="7"/>
  <c r="D98" i="8" s="1"/>
  <c r="J118" i="7"/>
  <c r="D118" i="8" s="1"/>
  <c r="K145" i="7"/>
  <c r="K130" i="7"/>
  <c r="J110" i="7"/>
  <c r="D110" i="8" s="1"/>
  <c r="J191" i="7"/>
  <c r="D191" i="8" s="1"/>
  <c r="K103" i="7"/>
  <c r="K95" i="7"/>
  <c r="J160" i="7"/>
  <c r="D160" i="8" s="1"/>
  <c r="J102" i="7"/>
  <c r="D102" i="8" s="1"/>
  <c r="K160" i="7"/>
  <c r="R103" i="7"/>
  <c r="D103" i="9" s="1"/>
  <c r="P103" i="9" s="1"/>
  <c r="K87" i="7"/>
  <c r="R41" i="7"/>
  <c r="D41" i="9" s="1"/>
  <c r="P41" i="9" s="1"/>
  <c r="A10" i="8"/>
  <c r="K182" i="7"/>
  <c r="J68" i="7"/>
  <c r="D68" i="8" s="1"/>
  <c r="J134" i="7"/>
  <c r="D134" i="8" s="1"/>
  <c r="J127" i="7"/>
  <c r="D127" i="8" s="1"/>
  <c r="R59" i="7"/>
  <c r="D59" i="9" s="1"/>
  <c r="P59" i="9" s="1"/>
  <c r="R142" i="7"/>
  <c r="D142" i="9" s="1"/>
  <c r="P142" i="9" s="1"/>
  <c r="J190" i="7"/>
  <c r="D190" i="8" s="1"/>
  <c r="J122" i="7"/>
  <c r="D122" i="8" s="1"/>
  <c r="K122" i="7"/>
  <c r="J125" i="7"/>
  <c r="D125" i="8" s="1"/>
  <c r="AE92" i="7"/>
  <c r="AF92" i="7" s="1"/>
  <c r="K92" i="9" s="1"/>
  <c r="J76" i="7"/>
  <c r="D76" i="8" s="1"/>
  <c r="J89" i="7"/>
  <c r="D89" i="8" s="1"/>
  <c r="J97" i="7"/>
  <c r="D97" i="8" s="1"/>
  <c r="T108" i="7"/>
  <c r="E108" i="9" s="1"/>
  <c r="P26" i="7"/>
  <c r="C26" i="9" s="1"/>
  <c r="T95" i="7"/>
  <c r="E95" i="9" s="1"/>
  <c r="N80" i="7"/>
  <c r="N155" i="7"/>
  <c r="N131" i="7"/>
  <c r="R98" i="7"/>
  <c r="D98" i="9" s="1"/>
  <c r="P98" i="9" s="1"/>
  <c r="R154" i="7"/>
  <c r="D154" i="9" s="1"/>
  <c r="P154" i="9" s="1"/>
  <c r="R63" i="7"/>
  <c r="D63" i="9" s="1"/>
  <c r="P63" i="9" s="1"/>
  <c r="N19" i="7"/>
  <c r="R11" i="7"/>
  <c r="D11" i="9" s="1"/>
  <c r="P11" i="9" s="1"/>
  <c r="N142" i="7"/>
  <c r="N92" i="7"/>
  <c r="P73" i="7"/>
  <c r="C73" i="9" s="1"/>
  <c r="R97" i="7"/>
  <c r="D97" i="9" s="1"/>
  <c r="P97" i="9" s="1"/>
  <c r="N113" i="7"/>
  <c r="B113" i="9" s="1"/>
  <c r="R24" i="7"/>
  <c r="D24" i="9" s="1"/>
  <c r="P24" i="9" s="1"/>
  <c r="R149" i="7"/>
  <c r="D149" i="9" s="1"/>
  <c r="P149" i="9" s="1"/>
  <c r="J92" i="7"/>
  <c r="D92" i="8" s="1"/>
  <c r="P61" i="7"/>
  <c r="C61" i="9" s="1"/>
  <c r="T53" i="7"/>
  <c r="E53" i="9" s="1"/>
  <c r="N63" i="7"/>
  <c r="P35" i="7"/>
  <c r="C35" i="9" s="1"/>
  <c r="R19" i="7"/>
  <c r="D19" i="9" s="1"/>
  <c r="P19" i="9" s="1"/>
  <c r="R147" i="7"/>
  <c r="D147" i="9" s="1"/>
  <c r="P147" i="9" s="1"/>
  <c r="P46" i="7"/>
  <c r="C46" i="9" s="1"/>
  <c r="R151" i="7"/>
  <c r="D151" i="9" s="1"/>
  <c r="P151" i="9" s="1"/>
  <c r="R122" i="7"/>
  <c r="D122" i="9" s="1"/>
  <c r="P122" i="9" s="1"/>
  <c r="R123" i="7"/>
  <c r="D123" i="9" s="1"/>
  <c r="P123" i="9" s="1"/>
  <c r="R28" i="7"/>
  <c r="D28" i="9" s="1"/>
  <c r="P28" i="9" s="1"/>
  <c r="J155" i="7"/>
  <c r="D155" i="8" s="1"/>
  <c r="J75" i="7"/>
  <c r="D75" i="8" s="1"/>
  <c r="T116" i="7"/>
  <c r="E116" i="9" s="1"/>
  <c r="J161" i="7"/>
  <c r="D161" i="8" s="1"/>
  <c r="P153" i="7"/>
  <c r="C153" i="9" s="1"/>
  <c r="K168" i="7"/>
  <c r="J170" i="7"/>
  <c r="D170" i="8" s="1"/>
  <c r="J105" i="7"/>
  <c r="D105" i="8" s="1"/>
  <c r="J162" i="7"/>
  <c r="D162" i="8" s="1"/>
  <c r="J131" i="7"/>
  <c r="D131" i="8" s="1"/>
  <c r="K74" i="7"/>
  <c r="J91" i="7"/>
  <c r="D91" i="8" s="1"/>
  <c r="R15" i="7"/>
  <c r="D15" i="9" s="1"/>
  <c r="P15" i="9" s="1"/>
  <c r="K187" i="7"/>
  <c r="T124" i="7"/>
  <c r="E124" i="9" s="1"/>
  <c r="T37" i="7"/>
  <c r="E37" i="9" s="1"/>
  <c r="P135" i="7"/>
  <c r="C135" i="9" s="1"/>
  <c r="R88" i="7"/>
  <c r="D88" i="9" s="1"/>
  <c r="P88" i="9" s="1"/>
  <c r="P100" i="7"/>
  <c r="C100" i="9" s="1"/>
  <c r="P48" i="7"/>
  <c r="C48" i="9" s="1"/>
  <c r="T104" i="7"/>
  <c r="E104" i="9" s="1"/>
  <c r="T122" i="7"/>
  <c r="E122" i="9" s="1"/>
  <c r="R25" i="7"/>
  <c r="D25" i="9" s="1"/>
  <c r="P25" i="9" s="1"/>
  <c r="R33" i="7"/>
  <c r="D33" i="9" s="1"/>
  <c r="P33" i="9" s="1"/>
  <c r="R78" i="7"/>
  <c r="D78" i="9" s="1"/>
  <c r="P78" i="9" s="1"/>
  <c r="R120" i="7"/>
  <c r="D120" i="9" s="1"/>
  <c r="P120" i="9" s="1"/>
  <c r="N137" i="7"/>
  <c r="T118" i="7"/>
  <c r="E118" i="9" s="1"/>
  <c r="J154" i="7"/>
  <c r="D154" i="8" s="1"/>
  <c r="T19" i="7"/>
  <c r="E19" i="9" s="1"/>
  <c r="P11" i="7"/>
  <c r="C11" i="9" s="1"/>
  <c r="J84" i="7"/>
  <c r="D84" i="8" s="1"/>
  <c r="T140" i="7"/>
  <c r="E140" i="9" s="1"/>
  <c r="R16" i="7"/>
  <c r="D16" i="9" s="1"/>
  <c r="P16" i="9" s="1"/>
  <c r="P151" i="7"/>
  <c r="C151" i="9" s="1"/>
  <c r="R36" i="7"/>
  <c r="D36" i="9" s="1"/>
  <c r="P36" i="9" s="1"/>
  <c r="K97" i="7"/>
  <c r="R148" i="7"/>
  <c r="D148" i="9" s="1"/>
  <c r="P148" i="9" s="1"/>
  <c r="R21" i="7"/>
  <c r="D21" i="9" s="1"/>
  <c r="P21" i="9" s="1"/>
  <c r="P57" i="7"/>
  <c r="C57" i="9" s="1"/>
  <c r="AE91" i="7"/>
  <c r="AF91" i="7" s="1"/>
  <c r="K91" i="9" s="1"/>
  <c r="T133" i="7"/>
  <c r="E133" i="9" s="1"/>
  <c r="J146" i="7"/>
  <c r="D146" i="8" s="1"/>
  <c r="R64" i="7"/>
  <c r="D64" i="9" s="1"/>
  <c r="P64" i="9" s="1"/>
  <c r="R153" i="7"/>
  <c r="D153" i="9" s="1"/>
  <c r="P153" i="9" s="1"/>
  <c r="T132" i="7"/>
  <c r="E132" i="9" s="1"/>
  <c r="N139" i="7"/>
  <c r="B139" i="9" s="1"/>
  <c r="J151" i="7"/>
  <c r="D151" i="8" s="1"/>
  <c r="J142" i="7"/>
  <c r="D142" i="8" s="1"/>
  <c r="J123" i="7"/>
  <c r="D123" i="8" s="1"/>
  <c r="N82" i="7"/>
  <c r="R92" i="7"/>
  <c r="D92" i="9" s="1"/>
  <c r="P92" i="9" s="1"/>
  <c r="N99" i="7"/>
  <c r="J178" i="7"/>
  <c r="D178" i="8" s="1"/>
  <c r="T23" i="7"/>
  <c r="E23" i="9" s="1"/>
  <c r="P121" i="7"/>
  <c r="C121" i="9" s="1"/>
  <c r="T130" i="7"/>
  <c r="E130" i="9" s="1"/>
  <c r="T34" i="7"/>
  <c r="E34" i="9" s="1"/>
  <c r="J138" i="7"/>
  <c r="D138" i="8" s="1"/>
  <c r="N116" i="7"/>
  <c r="J181" i="7"/>
  <c r="D181" i="8" s="1"/>
  <c r="R137" i="7"/>
  <c r="D137" i="9" s="1"/>
  <c r="P137" i="9" s="1"/>
  <c r="AG14" i="7"/>
  <c r="AH14" i="7" s="1"/>
  <c r="L14" i="9" s="1"/>
  <c r="T65" i="7"/>
  <c r="E65" i="9" s="1"/>
  <c r="T39" i="7"/>
  <c r="E39" i="9" s="1"/>
  <c r="R117" i="7"/>
  <c r="D117" i="9" s="1"/>
  <c r="P117" i="9" s="1"/>
  <c r="J115" i="7"/>
  <c r="D115" i="8" s="1"/>
  <c r="R38" i="7"/>
  <c r="D38" i="9" s="1"/>
  <c r="P38" i="9" s="1"/>
  <c r="R23" i="7"/>
  <c r="D23" i="9" s="1"/>
  <c r="P23" i="9" s="1"/>
  <c r="N117" i="7"/>
  <c r="N100" i="7"/>
  <c r="J106" i="7"/>
  <c r="D106" i="8" s="1"/>
  <c r="O8" i="7"/>
  <c r="P8" i="7" s="1"/>
  <c r="C8" i="9" s="1"/>
  <c r="K113" i="7"/>
  <c r="T21" i="7"/>
  <c r="E21" i="9" s="1"/>
  <c r="N114" i="7"/>
  <c r="P116" i="7"/>
  <c r="C116" i="9" s="1"/>
  <c r="P132" i="7"/>
  <c r="C132" i="9" s="1"/>
  <c r="R131" i="7"/>
  <c r="D131" i="9" s="1"/>
  <c r="P131" i="9" s="1"/>
  <c r="N69" i="7"/>
  <c r="N115" i="7"/>
  <c r="T27" i="7"/>
  <c r="E27" i="9" s="1"/>
  <c r="T76" i="7"/>
  <c r="E76" i="9" s="1"/>
  <c r="T28" i="7"/>
  <c r="E28" i="9" s="1"/>
  <c r="T75" i="7"/>
  <c r="E75" i="9" s="1"/>
  <c r="N134" i="7"/>
  <c r="T44" i="7"/>
  <c r="E44" i="9" s="1"/>
  <c r="T55" i="7"/>
  <c r="E55" i="9" s="1"/>
  <c r="T40" i="7"/>
  <c r="E40" i="9" s="1"/>
  <c r="T106" i="7"/>
  <c r="E106" i="9" s="1"/>
  <c r="K121" i="7"/>
  <c r="T150" i="7"/>
  <c r="E150" i="9" s="1"/>
  <c r="T56" i="7"/>
  <c r="E56" i="9" s="1"/>
  <c r="R10" i="7"/>
  <c r="P99" i="7"/>
  <c r="C99" i="9" s="1"/>
  <c r="T84" i="7"/>
  <c r="E84" i="9" s="1"/>
  <c r="R140" i="7"/>
  <c r="D140" i="9" s="1"/>
  <c r="P140" i="9" s="1"/>
  <c r="R146" i="7"/>
  <c r="D146" i="9" s="1"/>
  <c r="P146" i="9" s="1"/>
  <c r="R82" i="7"/>
  <c r="D82" i="9" s="1"/>
  <c r="P82" i="9" s="1"/>
  <c r="N140" i="7"/>
  <c r="R73" i="7"/>
  <c r="D73" i="9" s="1"/>
  <c r="P73" i="9" s="1"/>
  <c r="R90" i="7"/>
  <c r="D90" i="9" s="1"/>
  <c r="P90" i="9" s="1"/>
  <c r="N55" i="7"/>
  <c r="P70" i="7"/>
  <c r="C70" i="9" s="1"/>
  <c r="N9" i="7"/>
  <c r="R94" i="7"/>
  <c r="D94" i="9" s="1"/>
  <c r="P94" i="9" s="1"/>
  <c r="J100" i="7"/>
  <c r="D100" i="8" s="1"/>
  <c r="T153" i="7"/>
  <c r="E153" i="9" s="1"/>
  <c r="P42" i="7"/>
  <c r="C42" i="9" s="1"/>
  <c r="R143" i="7"/>
  <c r="D143" i="9" s="1"/>
  <c r="P143" i="9" s="1"/>
  <c r="N29" i="7"/>
  <c r="J109" i="7"/>
  <c r="D109" i="8" s="1"/>
  <c r="N154" i="7"/>
  <c r="N60" i="7"/>
  <c r="R35" i="7"/>
  <c r="D35" i="9" s="1"/>
  <c r="P35" i="9" s="1"/>
  <c r="R40" i="7"/>
  <c r="D40" i="9" s="1"/>
  <c r="P40" i="9" s="1"/>
  <c r="T41" i="7"/>
  <c r="E41" i="9" s="1"/>
  <c r="P32" i="7"/>
  <c r="C32" i="9" s="1"/>
  <c r="N16" i="7"/>
  <c r="B16" i="9" s="1"/>
  <c r="N136" i="7"/>
  <c r="N30" i="7"/>
  <c r="N53" i="7"/>
  <c r="N25" i="7"/>
  <c r="J90" i="7"/>
  <c r="D90" i="8" s="1"/>
  <c r="P124" i="7"/>
  <c r="C124" i="9" s="1"/>
  <c r="T143" i="7"/>
  <c r="E143" i="9" s="1"/>
  <c r="J107" i="7"/>
  <c r="D107" i="8" s="1"/>
  <c r="R34" i="7"/>
  <c r="D34" i="9" s="1"/>
  <c r="P34" i="9" s="1"/>
  <c r="T47" i="7"/>
  <c r="E47" i="9" s="1"/>
  <c r="J93" i="7"/>
  <c r="D93" i="8" s="1"/>
  <c r="P55" i="7"/>
  <c r="C55" i="9" s="1"/>
  <c r="T147" i="7"/>
  <c r="E147" i="9" s="1"/>
  <c r="J174" i="7"/>
  <c r="D174" i="8" s="1"/>
  <c r="N76" i="7"/>
  <c r="R127" i="7"/>
  <c r="D127" i="9" s="1"/>
  <c r="P127" i="9" s="1"/>
  <c r="T90" i="7"/>
  <c r="E90" i="9" s="1"/>
  <c r="P25" i="7"/>
  <c r="C25" i="9" s="1"/>
  <c r="R47" i="7"/>
  <c r="D47" i="9" s="1"/>
  <c r="P47" i="9" s="1"/>
  <c r="J147" i="7"/>
  <c r="D147" i="8" s="1"/>
  <c r="N43" i="7"/>
  <c r="R80" i="7"/>
  <c r="D80" i="9" s="1"/>
  <c r="P80" i="9" s="1"/>
  <c r="T97" i="7"/>
  <c r="E97" i="9" s="1"/>
  <c r="N39" i="7"/>
  <c r="R13" i="7"/>
  <c r="D13" i="9" s="1"/>
  <c r="P13" i="9" s="1"/>
  <c r="R109" i="7"/>
  <c r="D109" i="9" s="1"/>
  <c r="P109" i="9" s="1"/>
  <c r="T10" i="7"/>
  <c r="E10" i="9" s="1"/>
  <c r="N87" i="7"/>
  <c r="T29" i="7"/>
  <c r="E29" i="9" s="1"/>
  <c r="R110" i="7"/>
  <c r="D110" i="9" s="1"/>
  <c r="P110" i="9" s="1"/>
  <c r="N120" i="7"/>
  <c r="R30" i="7"/>
  <c r="D30" i="9" s="1"/>
  <c r="P30" i="9" s="1"/>
  <c r="K166" i="7"/>
  <c r="J69" i="7"/>
  <c r="D69" i="8" s="1"/>
  <c r="P92" i="7"/>
  <c r="C92" i="9" s="1"/>
  <c r="R135" i="7"/>
  <c r="D135" i="9" s="1"/>
  <c r="P135" i="9" s="1"/>
  <c r="R77" i="7"/>
  <c r="D77" i="9" s="1"/>
  <c r="P77" i="9" s="1"/>
  <c r="R65" i="7"/>
  <c r="D65" i="9" s="1"/>
  <c r="P65" i="9" s="1"/>
  <c r="N118" i="7"/>
  <c r="N46" i="7"/>
  <c r="N89" i="7"/>
  <c r="T67" i="7"/>
  <c r="E67" i="9" s="1"/>
  <c r="P103" i="7"/>
  <c r="C103" i="9" s="1"/>
  <c r="P87" i="7"/>
  <c r="C87" i="9" s="1"/>
  <c r="P71" i="7"/>
  <c r="C71" i="9" s="1"/>
  <c r="R89" i="7"/>
  <c r="D89" i="9" s="1"/>
  <c r="P89" i="9" s="1"/>
  <c r="R56" i="7"/>
  <c r="D56" i="9" s="1"/>
  <c r="P56" i="9" s="1"/>
  <c r="N40" i="7"/>
  <c r="R145" i="7"/>
  <c r="D145" i="9" s="1"/>
  <c r="P145" i="9" s="1"/>
  <c r="N147" i="7"/>
  <c r="T129" i="7"/>
  <c r="E129" i="9" s="1"/>
  <c r="R134" i="7"/>
  <c r="D134" i="9" s="1"/>
  <c r="P134" i="9" s="1"/>
  <c r="N11" i="7"/>
  <c r="N128" i="7"/>
  <c r="T62" i="7"/>
  <c r="E62" i="9" s="1"/>
  <c r="R108" i="7"/>
  <c r="D108" i="9" s="1"/>
  <c r="P108" i="9" s="1"/>
  <c r="R150" i="7"/>
  <c r="D150" i="9" s="1"/>
  <c r="P150" i="9" s="1"/>
  <c r="N132" i="7"/>
  <c r="B132" i="9" s="1"/>
  <c r="N15" i="7"/>
  <c r="R71" i="7"/>
  <c r="D71" i="9" s="1"/>
  <c r="P71" i="9" s="1"/>
  <c r="R37" i="7"/>
  <c r="D37" i="9" s="1"/>
  <c r="P37" i="9" s="1"/>
  <c r="R93" i="7"/>
  <c r="D93" i="9" s="1"/>
  <c r="P93" i="9" s="1"/>
  <c r="N146" i="7"/>
  <c r="N72" i="7"/>
  <c r="R57" i="7"/>
  <c r="D57" i="9" s="1"/>
  <c r="P57" i="9" s="1"/>
  <c r="R111" i="7"/>
  <c r="D111" i="9" s="1"/>
  <c r="P111" i="9" s="1"/>
  <c r="P65" i="7"/>
  <c r="C65" i="9" s="1"/>
  <c r="T51" i="7"/>
  <c r="E51" i="9" s="1"/>
  <c r="R69" i="7"/>
  <c r="D69" i="9" s="1"/>
  <c r="P69" i="9" s="1"/>
  <c r="R99" i="7"/>
  <c r="D99" i="9" s="1"/>
  <c r="P99" i="9" s="1"/>
  <c r="P14" i="7"/>
  <c r="C14" i="9" s="1"/>
  <c r="R66" i="7"/>
  <c r="D66" i="9" s="1"/>
  <c r="P66" i="9" s="1"/>
  <c r="T78" i="7"/>
  <c r="E78" i="9" s="1"/>
  <c r="T30" i="7"/>
  <c r="E30" i="9" s="1"/>
  <c r="N108" i="7"/>
  <c r="R81" i="7"/>
  <c r="D81" i="9" s="1"/>
  <c r="P81" i="9" s="1"/>
  <c r="R121" i="7"/>
  <c r="D121" i="9" s="1"/>
  <c r="P121" i="9" s="1"/>
  <c r="R116" i="7"/>
  <c r="D116" i="9" s="1"/>
  <c r="P116" i="9" s="1"/>
  <c r="N56" i="7"/>
  <c r="J150" i="7"/>
  <c r="D150" i="8" s="1"/>
  <c r="T125" i="7"/>
  <c r="E125" i="9" s="1"/>
  <c r="P84" i="7"/>
  <c r="C84" i="9" s="1"/>
  <c r="P68" i="7"/>
  <c r="C68" i="9" s="1"/>
  <c r="J165" i="7"/>
  <c r="D165" i="8" s="1"/>
  <c r="P139" i="7"/>
  <c r="C139" i="9" s="1"/>
  <c r="T22" i="7"/>
  <c r="E22" i="9" s="1"/>
  <c r="T134" i="7"/>
  <c r="E134" i="9" s="1"/>
  <c r="R44" i="7"/>
  <c r="D44" i="9" s="1"/>
  <c r="P44" i="9" s="1"/>
  <c r="AG21" i="7"/>
  <c r="AH21" i="7" s="1"/>
  <c r="L21" i="9" s="1"/>
  <c r="AE83" i="7"/>
  <c r="AF83" i="7" s="1"/>
  <c r="K83" i="9" s="1"/>
  <c r="T81" i="7"/>
  <c r="E81" i="9" s="1"/>
  <c r="N49" i="7"/>
  <c r="J99" i="7"/>
  <c r="D99" i="8" s="1"/>
  <c r="T15" i="7"/>
  <c r="E15" i="9" s="1"/>
  <c r="R124" i="7"/>
  <c r="D124" i="9" s="1"/>
  <c r="P124" i="9" s="1"/>
  <c r="R112" i="7"/>
  <c r="D112" i="9" s="1"/>
  <c r="P112" i="9" s="1"/>
  <c r="P111" i="7"/>
  <c r="C111" i="9" s="1"/>
  <c r="R105" i="7"/>
  <c r="D105" i="9" s="1"/>
  <c r="P105" i="9" s="1"/>
  <c r="R96" i="7"/>
  <c r="D96" i="9" s="1"/>
  <c r="P96" i="9" s="1"/>
  <c r="R102" i="7"/>
  <c r="D102" i="9" s="1"/>
  <c r="P102" i="9" s="1"/>
  <c r="P64" i="7"/>
  <c r="C64" i="9" s="1"/>
  <c r="T99" i="7"/>
  <c r="E99" i="9" s="1"/>
  <c r="P62" i="7"/>
  <c r="C62" i="9" s="1"/>
  <c r="R55" i="7"/>
  <c r="D55" i="9" s="1"/>
  <c r="P55" i="9" s="1"/>
  <c r="P129" i="7"/>
  <c r="C129" i="9" s="1"/>
  <c r="T83" i="7"/>
  <c r="E83" i="9" s="1"/>
  <c r="N119" i="7"/>
  <c r="R68" i="7"/>
  <c r="D68" i="9" s="1"/>
  <c r="P68" i="9" s="1"/>
  <c r="R128" i="7"/>
  <c r="D128" i="9" s="1"/>
  <c r="P128" i="9" s="1"/>
  <c r="N151" i="7"/>
  <c r="P21" i="7"/>
  <c r="C21" i="9" s="1"/>
  <c r="P141" i="7"/>
  <c r="C141" i="9" s="1"/>
  <c r="N112" i="7"/>
  <c r="AE67" i="7"/>
  <c r="AF67" i="7" s="1"/>
  <c r="K67" i="9" s="1"/>
  <c r="T80" i="7"/>
  <c r="E80" i="9" s="1"/>
  <c r="T60" i="7"/>
  <c r="E60" i="9" s="1"/>
  <c r="T98" i="7"/>
  <c r="E98" i="9" s="1"/>
  <c r="P30" i="7"/>
  <c r="C30" i="9" s="1"/>
  <c r="T79" i="7"/>
  <c r="E79" i="9" s="1"/>
  <c r="P34" i="7"/>
  <c r="C34" i="9" s="1"/>
  <c r="N90" i="7"/>
  <c r="N103" i="7"/>
  <c r="N22" i="7"/>
  <c r="R118" i="7"/>
  <c r="D118" i="9" s="1"/>
  <c r="P118" i="9" s="1"/>
  <c r="P77" i="7"/>
  <c r="C77" i="9" s="1"/>
  <c r="R45" i="7"/>
  <c r="D45" i="9" s="1"/>
  <c r="P45" i="9" s="1"/>
  <c r="P134" i="7"/>
  <c r="C134" i="9" s="1"/>
  <c r="AM19" i="7"/>
  <c r="AN19" i="7" s="1"/>
  <c r="O19" i="9" s="1"/>
  <c r="P104" i="7"/>
  <c r="C104" i="9" s="1"/>
  <c r="P97" i="7"/>
  <c r="C97" i="9" s="1"/>
  <c r="P119" i="7"/>
  <c r="C119" i="9" s="1"/>
  <c r="P102" i="7"/>
  <c r="C102" i="9" s="1"/>
  <c r="T93" i="7"/>
  <c r="E93" i="9" s="1"/>
  <c r="T77" i="7"/>
  <c r="E77" i="9" s="1"/>
  <c r="P76" i="7"/>
  <c r="C76" i="9" s="1"/>
  <c r="N17" i="7"/>
  <c r="N122" i="7"/>
  <c r="B122" i="9" s="1"/>
  <c r="N129" i="7"/>
  <c r="B129" i="9" s="1"/>
  <c r="P51" i="7"/>
  <c r="C51" i="9" s="1"/>
  <c r="P72" i="7"/>
  <c r="C72" i="9" s="1"/>
  <c r="T128" i="7"/>
  <c r="E128" i="9" s="1"/>
  <c r="T138" i="7"/>
  <c r="E138" i="9" s="1"/>
  <c r="N14" i="7"/>
  <c r="N66" i="7"/>
  <c r="R126" i="7"/>
  <c r="D126" i="9" s="1"/>
  <c r="P126" i="9" s="1"/>
  <c r="R83" i="7"/>
  <c r="D83" i="9" s="1"/>
  <c r="P83" i="9" s="1"/>
  <c r="N23" i="7"/>
  <c r="N96" i="7"/>
  <c r="N121" i="7"/>
  <c r="N94" i="7"/>
  <c r="N123" i="7"/>
  <c r="R12" i="7"/>
  <c r="D12" i="9" s="1"/>
  <c r="P12" i="9" s="1"/>
  <c r="T131" i="7"/>
  <c r="E131" i="9" s="1"/>
  <c r="J83" i="7"/>
  <c r="D83" i="8" s="1"/>
  <c r="T123" i="7"/>
  <c r="E123" i="9" s="1"/>
  <c r="N152" i="7"/>
  <c r="P18" i="7"/>
  <c r="C18" i="9" s="1"/>
  <c r="P86" i="7"/>
  <c r="C86" i="9" s="1"/>
  <c r="P90" i="7"/>
  <c r="C90" i="9" s="1"/>
  <c r="P56" i="7"/>
  <c r="C56" i="9" s="1"/>
  <c r="R91" i="7"/>
  <c r="D91" i="9" s="1"/>
  <c r="P91" i="9" s="1"/>
  <c r="R67" i="7"/>
  <c r="D67" i="9" s="1"/>
  <c r="P67" i="9" s="1"/>
  <c r="R31" i="7"/>
  <c r="D31" i="9" s="1"/>
  <c r="P31" i="9" s="1"/>
  <c r="R85" i="7"/>
  <c r="D85" i="9" s="1"/>
  <c r="P85" i="9" s="1"/>
  <c r="R9" i="7"/>
  <c r="D9" i="9" s="1"/>
  <c r="P9" i="9" s="1"/>
  <c r="R76" i="7"/>
  <c r="D76" i="9" s="1"/>
  <c r="P76" i="9" s="1"/>
  <c r="P140" i="7"/>
  <c r="C140" i="9" s="1"/>
  <c r="R53" i="7"/>
  <c r="D53" i="9" s="1"/>
  <c r="P53" i="9" s="1"/>
  <c r="R136" i="7"/>
  <c r="D136" i="9" s="1"/>
  <c r="P136" i="9" s="1"/>
  <c r="P122" i="7"/>
  <c r="C122" i="9" s="1"/>
  <c r="R119" i="7"/>
  <c r="D119" i="9" s="1"/>
  <c r="P119" i="9" s="1"/>
  <c r="T50" i="7"/>
  <c r="E50" i="9" s="1"/>
  <c r="N79" i="7"/>
  <c r="N62" i="7"/>
  <c r="N93" i="7"/>
  <c r="T45" i="7"/>
  <c r="E45" i="9" s="1"/>
  <c r="T61" i="7"/>
  <c r="E61" i="9" s="1"/>
  <c r="R72" i="7"/>
  <c r="D72" i="9" s="1"/>
  <c r="P72" i="9" s="1"/>
  <c r="R49" i="7"/>
  <c r="D49" i="9" s="1"/>
  <c r="P49" i="9" s="1"/>
  <c r="R75" i="7"/>
  <c r="D75" i="9" s="1"/>
  <c r="P75" i="9" s="1"/>
  <c r="N27" i="7"/>
  <c r="T18" i="7"/>
  <c r="E18" i="9" s="1"/>
  <c r="AE75" i="7"/>
  <c r="AF75" i="7" s="1"/>
  <c r="K75" i="9" s="1"/>
  <c r="R46" i="7"/>
  <c r="D46" i="9" s="1"/>
  <c r="P46" i="9" s="1"/>
  <c r="N21" i="7"/>
  <c r="R70" i="7"/>
  <c r="D70" i="9" s="1"/>
  <c r="P70" i="9" s="1"/>
  <c r="N144" i="7"/>
  <c r="N91" i="7"/>
  <c r="T57" i="7"/>
  <c r="E57" i="9" s="1"/>
  <c r="T113" i="7"/>
  <c r="E113" i="9" s="1"/>
  <c r="P49" i="7"/>
  <c r="C49" i="9" s="1"/>
  <c r="P28" i="7"/>
  <c r="C28" i="9" s="1"/>
  <c r="T107" i="7"/>
  <c r="E107" i="9" s="1"/>
  <c r="P150" i="7"/>
  <c r="C150" i="9" s="1"/>
  <c r="T136" i="7"/>
  <c r="E136" i="9" s="1"/>
  <c r="P106" i="7"/>
  <c r="C106" i="9" s="1"/>
  <c r="T155" i="7"/>
  <c r="E155" i="9" s="1"/>
  <c r="T127" i="7"/>
  <c r="E127" i="9" s="1"/>
  <c r="P137" i="7"/>
  <c r="C137" i="9" s="1"/>
  <c r="N13" i="7"/>
  <c r="N109" i="7"/>
  <c r="P47" i="7"/>
  <c r="C47" i="9" s="1"/>
  <c r="P155" i="7"/>
  <c r="C155" i="9" s="1"/>
  <c r="AM25" i="7"/>
  <c r="AN25" i="7" s="1"/>
  <c r="O25" i="9" s="1"/>
  <c r="AI52" i="7"/>
  <c r="AJ52" i="7" s="1"/>
  <c r="M52" i="9" s="1"/>
  <c r="T46" i="7"/>
  <c r="E46" i="9" s="1"/>
  <c r="T109" i="7"/>
  <c r="E109" i="9" s="1"/>
  <c r="AI23" i="7"/>
  <c r="AJ23" i="7" s="1"/>
  <c r="M23" i="9" s="1"/>
  <c r="R27" i="7"/>
  <c r="D27" i="9" s="1"/>
  <c r="P27" i="9" s="1"/>
  <c r="P10" i="7"/>
  <c r="C10" i="9" s="1"/>
  <c r="R100" i="7"/>
  <c r="D100" i="9" s="1"/>
  <c r="P100" i="9" s="1"/>
  <c r="N107" i="7"/>
  <c r="B107" i="9" s="1"/>
  <c r="R84" i="7"/>
  <c r="D84" i="9" s="1"/>
  <c r="P84" i="9" s="1"/>
  <c r="AK48" i="7"/>
  <c r="AL48" i="7" s="1"/>
  <c r="N48" i="9" s="1"/>
  <c r="T152" i="7"/>
  <c r="E152" i="9" s="1"/>
  <c r="T31" i="7"/>
  <c r="E31" i="9" s="1"/>
  <c r="T16" i="7"/>
  <c r="E16" i="9" s="1"/>
  <c r="T25" i="7"/>
  <c r="E25" i="9" s="1"/>
  <c r="T26" i="7"/>
  <c r="E26" i="9" s="1"/>
  <c r="R138" i="7"/>
  <c r="D138" i="9" s="1"/>
  <c r="P138" i="9" s="1"/>
  <c r="T141" i="7"/>
  <c r="E141" i="9" s="1"/>
  <c r="P74" i="7"/>
  <c r="C74" i="9" s="1"/>
  <c r="M8" i="7"/>
  <c r="N8" i="7" s="1"/>
  <c r="T87" i="7"/>
  <c r="E87" i="9" s="1"/>
  <c r="T71" i="7"/>
  <c r="E71" i="9" s="1"/>
  <c r="R95" i="7"/>
  <c r="D95" i="9" s="1"/>
  <c r="P95" i="9" s="1"/>
  <c r="R26" i="7"/>
  <c r="D26" i="9" s="1"/>
  <c r="P26" i="9" s="1"/>
  <c r="P88" i="7"/>
  <c r="C88" i="9" s="1"/>
  <c r="R42" i="7"/>
  <c r="D42" i="9" s="1"/>
  <c r="P42" i="9" s="1"/>
  <c r="N37" i="7"/>
  <c r="T85" i="7"/>
  <c r="E85" i="9" s="1"/>
  <c r="T69" i="7"/>
  <c r="E69" i="9" s="1"/>
  <c r="R50" i="7"/>
  <c r="D50" i="9" s="1"/>
  <c r="P50" i="9" s="1"/>
  <c r="P105" i="7"/>
  <c r="C105" i="9" s="1"/>
  <c r="P89" i="7"/>
  <c r="C89" i="9" s="1"/>
  <c r="P148" i="7"/>
  <c r="C148" i="9" s="1"/>
  <c r="T11" i="7"/>
  <c r="E11" i="9" s="1"/>
  <c r="T102" i="7"/>
  <c r="E102" i="9" s="1"/>
  <c r="T114" i="7"/>
  <c r="E114" i="9" s="1"/>
  <c r="P59" i="7"/>
  <c r="C59" i="9" s="1"/>
  <c r="P125" i="7"/>
  <c r="C125" i="9" s="1"/>
  <c r="P118" i="7"/>
  <c r="C118" i="9" s="1"/>
  <c r="N141" i="7"/>
  <c r="T38" i="7"/>
  <c r="E38" i="9" s="1"/>
  <c r="R20" i="7"/>
  <c r="D20" i="9" s="1"/>
  <c r="P20" i="9" s="1"/>
  <c r="N81" i="7"/>
  <c r="N20" i="7"/>
  <c r="P31" i="7"/>
  <c r="C31" i="9" s="1"/>
  <c r="N54" i="7"/>
  <c r="AM31" i="7"/>
  <c r="AN31" i="7" s="1"/>
  <c r="O31" i="9" s="1"/>
  <c r="P44" i="7"/>
  <c r="C44" i="9" s="1"/>
  <c r="N61" i="7"/>
  <c r="N33" i="7"/>
  <c r="N150" i="7"/>
  <c r="N105" i="7"/>
  <c r="P78" i="7"/>
  <c r="C78" i="9" s="1"/>
  <c r="P94" i="7"/>
  <c r="C94" i="9" s="1"/>
  <c r="P142" i="7"/>
  <c r="C142" i="9" s="1"/>
  <c r="T73" i="7"/>
  <c r="E73" i="9" s="1"/>
  <c r="T86" i="7"/>
  <c r="E86" i="9" s="1"/>
  <c r="T9" i="7"/>
  <c r="E9" i="9" s="1"/>
  <c r="T63" i="7"/>
  <c r="E63" i="9" s="1"/>
  <c r="R18" i="7"/>
  <c r="D18" i="9" s="1"/>
  <c r="P18" i="9" s="1"/>
  <c r="T13" i="7"/>
  <c r="E13" i="9" s="1"/>
  <c r="N57" i="7"/>
  <c r="T110" i="7"/>
  <c r="E110" i="9" s="1"/>
  <c r="R152" i="7"/>
  <c r="D152" i="9" s="1"/>
  <c r="P152" i="9" s="1"/>
  <c r="N110" i="7"/>
  <c r="R130" i="7"/>
  <c r="D130" i="9" s="1"/>
  <c r="P130" i="9" s="1"/>
  <c r="T59" i="7"/>
  <c r="E59" i="9" s="1"/>
  <c r="T154" i="7"/>
  <c r="E154" i="9" s="1"/>
  <c r="T121" i="7"/>
  <c r="E121" i="9" s="1"/>
  <c r="T70" i="7"/>
  <c r="E70" i="9" s="1"/>
  <c r="N149" i="7"/>
  <c r="N26" i="7"/>
  <c r="B26" i="9" s="1"/>
  <c r="P38" i="7"/>
  <c r="C38" i="9" s="1"/>
  <c r="T94" i="7"/>
  <c r="E94" i="9" s="1"/>
  <c r="N28" i="7"/>
  <c r="P22" i="7"/>
  <c r="C22" i="9" s="1"/>
  <c r="P152" i="7"/>
  <c r="C152" i="9" s="1"/>
  <c r="T115" i="7"/>
  <c r="E115" i="9" s="1"/>
  <c r="T42" i="7"/>
  <c r="E42" i="9" s="1"/>
  <c r="P52" i="7"/>
  <c r="C52" i="9" s="1"/>
  <c r="P53" i="7"/>
  <c r="C53" i="9" s="1"/>
  <c r="N111" i="7"/>
  <c r="N64" i="7"/>
  <c r="N153" i="7"/>
  <c r="P27" i="7"/>
  <c r="C27" i="9" s="1"/>
  <c r="P80" i="7"/>
  <c r="C80" i="9" s="1"/>
  <c r="P96" i="7"/>
  <c r="C96" i="9" s="1"/>
  <c r="P144" i="7"/>
  <c r="C144" i="9" s="1"/>
  <c r="T137" i="7"/>
  <c r="E137" i="9" s="1"/>
  <c r="T43" i="7"/>
  <c r="E43" i="9" s="1"/>
  <c r="T82" i="7"/>
  <c r="E82" i="9" s="1"/>
  <c r="R113" i="7"/>
  <c r="D113" i="9" s="1"/>
  <c r="P113" i="9" s="1"/>
  <c r="N38" i="7"/>
  <c r="N10" i="7"/>
  <c r="AM125" i="7"/>
  <c r="AN125" i="7" s="1"/>
  <c r="O125" i="9" s="1"/>
  <c r="N47" i="7"/>
  <c r="AM9" i="7"/>
  <c r="AN9" i="7" s="1"/>
  <c r="O9" i="9" s="1"/>
  <c r="R60" i="7"/>
  <c r="D60" i="9" s="1"/>
  <c r="P60" i="9" s="1"/>
  <c r="AE70" i="7"/>
  <c r="AF70" i="7" s="1"/>
  <c r="K70" i="9" s="1"/>
  <c r="AE81" i="7"/>
  <c r="AF81" i="7" s="1"/>
  <c r="K81" i="9" s="1"/>
  <c r="R62" i="7"/>
  <c r="D62" i="9" s="1"/>
  <c r="P62" i="9" s="1"/>
  <c r="N73" i="7"/>
  <c r="T105" i="7"/>
  <c r="E105" i="9" s="1"/>
  <c r="T74" i="7"/>
  <c r="E74" i="9" s="1"/>
  <c r="T117" i="7"/>
  <c r="E117" i="9" s="1"/>
  <c r="R79" i="7"/>
  <c r="D79" i="9" s="1"/>
  <c r="P79" i="9" s="1"/>
  <c r="R144" i="7"/>
  <c r="D144" i="9" s="1"/>
  <c r="P144" i="9" s="1"/>
  <c r="R101" i="7"/>
  <c r="D101" i="9" s="1"/>
  <c r="P101" i="9" s="1"/>
  <c r="N126" i="7"/>
  <c r="N65" i="7"/>
  <c r="N106" i="7"/>
  <c r="N86" i="7"/>
  <c r="N70" i="7"/>
  <c r="R51" i="7"/>
  <c r="D51" i="9" s="1"/>
  <c r="P51" i="9" s="1"/>
  <c r="N148" i="7"/>
  <c r="T112" i="7"/>
  <c r="E112" i="9" s="1"/>
  <c r="T14" i="7"/>
  <c r="E14" i="9" s="1"/>
  <c r="P107" i="7"/>
  <c r="C107" i="9" s="1"/>
  <c r="P123" i="7"/>
  <c r="C123" i="9" s="1"/>
  <c r="P41" i="7"/>
  <c r="C41" i="9" s="1"/>
  <c r="P12" i="7"/>
  <c r="C12" i="9" s="1"/>
  <c r="N44" i="7"/>
  <c r="N45" i="7"/>
  <c r="T139" i="7"/>
  <c r="E139" i="9" s="1"/>
  <c r="R139" i="7"/>
  <c r="D139" i="9" s="1"/>
  <c r="P139" i="9" s="1"/>
  <c r="N52" i="7"/>
  <c r="AE79" i="7"/>
  <c r="AF79" i="7" s="1"/>
  <c r="K79" i="9" s="1"/>
  <c r="N48" i="7"/>
  <c r="P60" i="7"/>
  <c r="C60" i="9" s="1"/>
  <c r="N104" i="7"/>
  <c r="T58" i="7"/>
  <c r="E58" i="9" s="1"/>
  <c r="T12" i="7"/>
  <c r="E12" i="9" s="1"/>
  <c r="T17" i="7"/>
  <c r="E17" i="9" s="1"/>
  <c r="AE102" i="7"/>
  <c r="AF102" i="7" s="1"/>
  <c r="K102" i="9" s="1"/>
  <c r="AE124" i="7"/>
  <c r="AF124" i="7" s="1"/>
  <c r="K124" i="9" s="1"/>
  <c r="AE78" i="7"/>
  <c r="AF78" i="7" s="1"/>
  <c r="K78" i="9" s="1"/>
  <c r="R87" i="7"/>
  <c r="D87" i="9" s="1"/>
  <c r="P87" i="9" s="1"/>
  <c r="AI63" i="7"/>
  <c r="AJ63" i="7" s="1"/>
  <c r="M63" i="9" s="1"/>
  <c r="T149" i="7"/>
  <c r="E149" i="9" s="1"/>
  <c r="R32" i="7"/>
  <c r="D32" i="9" s="1"/>
  <c r="P32" i="9" s="1"/>
  <c r="R133" i="7"/>
  <c r="D133" i="9" s="1"/>
  <c r="P133" i="9" s="1"/>
  <c r="N97" i="7"/>
  <c r="B97" i="9" s="1"/>
  <c r="N85" i="7"/>
  <c r="N138" i="7"/>
  <c r="N84" i="7"/>
  <c r="N68" i="7"/>
  <c r="S8" i="7"/>
  <c r="T8" i="7" s="1"/>
  <c r="E8" i="9" s="1"/>
  <c r="T100" i="7"/>
  <c r="E100" i="9" s="1"/>
  <c r="T32" i="7"/>
  <c r="E32" i="9" s="1"/>
  <c r="T20" i="7"/>
  <c r="E20" i="9" s="1"/>
  <c r="AM43" i="7"/>
  <c r="AN43" i="7" s="1"/>
  <c r="O43" i="9" s="1"/>
  <c r="AM109" i="7"/>
  <c r="AN109" i="7" s="1"/>
  <c r="O109" i="9" s="1"/>
  <c r="AE76" i="7"/>
  <c r="AF76" i="7" s="1"/>
  <c r="K76" i="9" s="1"/>
  <c r="AM35" i="7"/>
  <c r="AN35" i="7" s="1"/>
  <c r="O35" i="9" s="1"/>
  <c r="T88" i="7"/>
  <c r="E88" i="9" s="1"/>
  <c r="AI53" i="7"/>
  <c r="AJ53" i="7" s="1"/>
  <c r="M53" i="9" s="1"/>
  <c r="P109" i="7"/>
  <c r="C109" i="9" s="1"/>
  <c r="T66" i="7"/>
  <c r="E66" i="9" s="1"/>
  <c r="T68" i="7"/>
  <c r="E68" i="9" s="1"/>
  <c r="AE36" i="7"/>
  <c r="AF36" i="7" s="1"/>
  <c r="K36" i="9" s="1"/>
  <c r="AE96" i="7"/>
  <c r="AF96" i="7" s="1"/>
  <c r="K96" i="9" s="1"/>
  <c r="AG191" i="7"/>
  <c r="AE108" i="7"/>
  <c r="AF108" i="7" s="1"/>
  <c r="K108" i="9" s="1"/>
  <c r="AE97" i="7"/>
  <c r="AF97" i="7" s="1"/>
  <c r="K97" i="9" s="1"/>
  <c r="AE25" i="7"/>
  <c r="AF25" i="7" s="1"/>
  <c r="K25" i="9" s="1"/>
  <c r="N32" i="7"/>
  <c r="AK117" i="7"/>
  <c r="AL117" i="7" s="1"/>
  <c r="N117" i="9" s="1"/>
  <c r="N101" i="7"/>
  <c r="AM49" i="7"/>
  <c r="AN49" i="7" s="1"/>
  <c r="O49" i="9" s="1"/>
  <c r="AE20" i="7"/>
  <c r="AF20" i="7" s="1"/>
  <c r="K20" i="9" s="1"/>
  <c r="AK156" i="7"/>
  <c r="AE131" i="7"/>
  <c r="AF131" i="7" s="1"/>
  <c r="K131" i="9" s="1"/>
  <c r="AG54" i="7"/>
  <c r="AH54" i="7" s="1"/>
  <c r="L54" i="9" s="1"/>
  <c r="T35" i="7"/>
  <c r="E35" i="9" s="1"/>
  <c r="AG15" i="7"/>
  <c r="AH15" i="7" s="1"/>
  <c r="L15" i="9" s="1"/>
  <c r="N127" i="7"/>
  <c r="AI89" i="7"/>
  <c r="AJ89" i="7" s="1"/>
  <c r="M89" i="9" s="1"/>
  <c r="AI73" i="7"/>
  <c r="AJ73" i="7" s="1"/>
  <c r="M73" i="9" s="1"/>
  <c r="AK138" i="7"/>
  <c r="AL138" i="7" s="1"/>
  <c r="N138" i="9" s="1"/>
  <c r="T33" i="7"/>
  <c r="E33" i="9" s="1"/>
  <c r="N102" i="7"/>
  <c r="P20" i="7"/>
  <c r="C20" i="9" s="1"/>
  <c r="P15" i="7"/>
  <c r="C15" i="9" s="1"/>
  <c r="P45" i="7"/>
  <c r="C45" i="9" s="1"/>
  <c r="P67" i="7"/>
  <c r="C67" i="9" s="1"/>
  <c r="P83" i="7"/>
  <c r="C83" i="9" s="1"/>
  <c r="P115" i="7"/>
  <c r="C115" i="9" s="1"/>
  <c r="P147" i="7"/>
  <c r="C147" i="9" s="1"/>
  <c r="AM137" i="7"/>
  <c r="AN137" i="7" s="1"/>
  <c r="O137" i="9" s="1"/>
  <c r="AG53" i="7"/>
  <c r="AH53" i="7" s="1"/>
  <c r="L53" i="9" s="1"/>
  <c r="AE94" i="7"/>
  <c r="AF94" i="7" s="1"/>
  <c r="K94" i="9" s="1"/>
  <c r="AE63" i="7"/>
  <c r="AF63" i="7" s="1"/>
  <c r="K63" i="9" s="1"/>
  <c r="AE29" i="7"/>
  <c r="AF29" i="7" s="1"/>
  <c r="K29" i="9" s="1"/>
  <c r="T48" i="7"/>
  <c r="E48" i="9" s="1"/>
  <c r="N88" i="7"/>
  <c r="N145" i="7"/>
  <c r="N130" i="7"/>
  <c r="AI114" i="7"/>
  <c r="AJ114" i="7" s="1"/>
  <c r="M114" i="9" s="1"/>
  <c r="AG139" i="7"/>
  <c r="AH139" i="7" s="1"/>
  <c r="L139" i="9" s="1"/>
  <c r="AE88" i="7"/>
  <c r="AF88" i="7" s="1"/>
  <c r="K88" i="9" s="1"/>
  <c r="AE28" i="7"/>
  <c r="AF28" i="7" s="1"/>
  <c r="K28" i="9" s="1"/>
  <c r="AE99" i="7"/>
  <c r="AF99" i="7" s="1"/>
  <c r="K99" i="9" s="1"/>
  <c r="N125" i="7"/>
  <c r="N67" i="7"/>
  <c r="N71" i="7"/>
  <c r="AE9" i="7"/>
  <c r="AF9" i="7" s="1"/>
  <c r="K9" i="9" s="1"/>
  <c r="AI62" i="7"/>
  <c r="AJ62" i="7" s="1"/>
  <c r="M62" i="9" s="1"/>
  <c r="AI59" i="7"/>
  <c r="AJ59" i="7" s="1"/>
  <c r="M59" i="9" s="1"/>
  <c r="T111" i="7"/>
  <c r="E111" i="9" s="1"/>
  <c r="R125" i="7"/>
  <c r="D125" i="9" s="1"/>
  <c r="P125" i="9" s="1"/>
  <c r="R114" i="7"/>
  <c r="D114" i="9" s="1"/>
  <c r="P114" i="9" s="1"/>
  <c r="P113" i="7"/>
  <c r="C113" i="9" s="1"/>
  <c r="P9" i="7"/>
  <c r="T96" i="7"/>
  <c r="E96" i="9" s="1"/>
  <c r="P95" i="7"/>
  <c r="C95" i="9" s="1"/>
  <c r="P79" i="7"/>
  <c r="C79" i="9" s="1"/>
  <c r="AE69" i="7"/>
  <c r="AF69" i="7" s="1"/>
  <c r="K69" i="9" s="1"/>
  <c r="N98" i="7"/>
  <c r="P43" i="7"/>
  <c r="C43" i="9" s="1"/>
  <c r="AE18" i="7"/>
  <c r="AF18" i="7" s="1"/>
  <c r="K18" i="9" s="1"/>
  <c r="N77" i="7"/>
  <c r="P16" i="7"/>
  <c r="C16" i="9" s="1"/>
  <c r="P33" i="7"/>
  <c r="C33" i="9" s="1"/>
  <c r="N78" i="7"/>
  <c r="P50" i="7"/>
  <c r="C50" i="9" s="1"/>
  <c r="AI20" i="7"/>
  <c r="AJ20" i="7" s="1"/>
  <c r="M20" i="9" s="1"/>
  <c r="P29" i="7"/>
  <c r="C29" i="9" s="1"/>
  <c r="P101" i="7"/>
  <c r="C101" i="9" s="1"/>
  <c r="AI130" i="7"/>
  <c r="AJ130" i="7" s="1"/>
  <c r="M130" i="9" s="1"/>
  <c r="AE104" i="7"/>
  <c r="AF104" i="7" s="1"/>
  <c r="K104" i="9" s="1"/>
  <c r="AE74" i="7"/>
  <c r="AF74" i="7" s="1"/>
  <c r="K74" i="9" s="1"/>
  <c r="AE24" i="7"/>
  <c r="AF24" i="7" s="1"/>
  <c r="K24" i="9" s="1"/>
  <c r="AE155" i="7"/>
  <c r="AF155" i="7" s="1"/>
  <c r="K155" i="9" s="1"/>
  <c r="AE52" i="7"/>
  <c r="AF52" i="7" s="1"/>
  <c r="K52" i="9" s="1"/>
  <c r="AM124" i="7"/>
  <c r="AN124" i="7" s="1"/>
  <c r="O124" i="9" s="1"/>
  <c r="AG105" i="7"/>
  <c r="AH105" i="7" s="1"/>
  <c r="L105" i="9" s="1"/>
  <c r="AG89" i="7"/>
  <c r="AH89" i="7" s="1"/>
  <c r="L89" i="9" s="1"/>
  <c r="AG73" i="7"/>
  <c r="AH73" i="7" s="1"/>
  <c r="L73" i="9" s="1"/>
  <c r="AG181" i="7"/>
  <c r="AM30" i="7"/>
  <c r="AN30" i="7" s="1"/>
  <c r="O30" i="9" s="1"/>
  <c r="AM164" i="7"/>
  <c r="AM180" i="7"/>
  <c r="P110" i="7"/>
  <c r="C110" i="9" s="1"/>
  <c r="T144" i="7"/>
  <c r="E144" i="9" s="1"/>
  <c r="P114" i="7"/>
  <c r="C114" i="9" s="1"/>
  <c r="P130" i="7"/>
  <c r="C130" i="9" s="1"/>
  <c r="N31" i="7"/>
  <c r="AI110" i="7"/>
  <c r="AJ110" i="7" s="1"/>
  <c r="M110" i="9" s="1"/>
  <c r="AK187" i="7"/>
  <c r="R106" i="7"/>
  <c r="D106" i="9" s="1"/>
  <c r="P106" i="9" s="1"/>
  <c r="AE90" i="7"/>
  <c r="AF90" i="7" s="1"/>
  <c r="K90" i="9" s="1"/>
  <c r="AM13" i="7"/>
  <c r="AN13" i="7" s="1"/>
  <c r="O13" i="9" s="1"/>
  <c r="N143" i="7"/>
  <c r="N124" i="7"/>
  <c r="AK44" i="7"/>
  <c r="AL44" i="7" s="1"/>
  <c r="N44" i="9" s="1"/>
  <c r="AM77" i="7"/>
  <c r="AN77" i="7" s="1"/>
  <c r="O77" i="9" s="1"/>
  <c r="AM39" i="7"/>
  <c r="AN39" i="7" s="1"/>
  <c r="O39" i="9" s="1"/>
  <c r="P40" i="7"/>
  <c r="C40" i="9" s="1"/>
  <c r="P17" i="7"/>
  <c r="C17" i="9" s="1"/>
  <c r="P13" i="7"/>
  <c r="C13" i="9" s="1"/>
  <c r="P108" i="7"/>
  <c r="C108" i="9" s="1"/>
  <c r="P143" i="7"/>
  <c r="C143" i="9" s="1"/>
  <c r="P128" i="7"/>
  <c r="C128" i="9" s="1"/>
  <c r="P66" i="7"/>
  <c r="C66" i="9" s="1"/>
  <c r="P85" i="7"/>
  <c r="C85" i="9" s="1"/>
  <c r="AM114" i="7"/>
  <c r="AN114" i="7" s="1"/>
  <c r="O114" i="9" s="1"/>
  <c r="AI24" i="7"/>
  <c r="AJ24" i="7" s="1"/>
  <c r="M24" i="9" s="1"/>
  <c r="AM65" i="7"/>
  <c r="AN65" i="7" s="1"/>
  <c r="O65" i="9" s="1"/>
  <c r="P145" i="7"/>
  <c r="C145" i="9" s="1"/>
  <c r="T103" i="7"/>
  <c r="E103" i="9" s="1"/>
  <c r="P93" i="7"/>
  <c r="C93" i="9" s="1"/>
  <c r="P36" i="7"/>
  <c r="C36" i="9" s="1"/>
  <c r="AE85" i="7"/>
  <c r="AF85" i="7" s="1"/>
  <c r="K85" i="9" s="1"/>
  <c r="AE128" i="7"/>
  <c r="AF128" i="7" s="1"/>
  <c r="K128" i="9" s="1"/>
  <c r="AM47" i="7"/>
  <c r="AN47" i="7" s="1"/>
  <c r="O47" i="9" s="1"/>
  <c r="T148" i="7"/>
  <c r="E148" i="9" s="1"/>
  <c r="AI12" i="7"/>
  <c r="AJ12" i="7" s="1"/>
  <c r="M12" i="9" s="1"/>
  <c r="AM42" i="7"/>
  <c r="AN42" i="7" s="1"/>
  <c r="O42" i="9" s="1"/>
  <c r="Q8" i="7"/>
  <c r="R8" i="7" s="1"/>
  <c r="D8" i="9" s="1"/>
  <c r="P8" i="9" s="1"/>
  <c r="AI31" i="7"/>
  <c r="AJ31" i="7" s="1"/>
  <c r="M31" i="9" s="1"/>
  <c r="AG42" i="7"/>
  <c r="AH42" i="7" s="1"/>
  <c r="L42" i="9" s="1"/>
  <c r="AE101" i="7"/>
  <c r="AF101" i="7" s="1"/>
  <c r="K101" i="9" s="1"/>
  <c r="AE41" i="7"/>
  <c r="AF41" i="7" s="1"/>
  <c r="K41" i="9" s="1"/>
  <c r="AE144" i="7"/>
  <c r="AF144" i="7" s="1"/>
  <c r="K144" i="9" s="1"/>
  <c r="AE47" i="7"/>
  <c r="AF47" i="7" s="1"/>
  <c r="K47" i="9" s="1"/>
  <c r="R22" i="7"/>
  <c r="D22" i="9" s="1"/>
  <c r="P22" i="9" s="1"/>
  <c r="AM27" i="7"/>
  <c r="AN27" i="7" s="1"/>
  <c r="O27" i="9" s="1"/>
  <c r="P127" i="7"/>
  <c r="C127" i="9" s="1"/>
  <c r="R61" i="7"/>
  <c r="D61" i="9" s="1"/>
  <c r="P61" i="9" s="1"/>
  <c r="P75" i="7"/>
  <c r="C75" i="9" s="1"/>
  <c r="AK145" i="7"/>
  <c r="AL145" i="7" s="1"/>
  <c r="N145" i="9" s="1"/>
  <c r="AE71" i="7"/>
  <c r="AF71" i="7" s="1"/>
  <c r="K71" i="9" s="1"/>
  <c r="AE57" i="7"/>
  <c r="AF57" i="7" s="1"/>
  <c r="K57" i="9" s="1"/>
  <c r="AE80" i="7"/>
  <c r="AF80" i="7" s="1"/>
  <c r="K80" i="9" s="1"/>
  <c r="AG113" i="7"/>
  <c r="AH113" i="7" s="1"/>
  <c r="L113" i="9" s="1"/>
  <c r="T24" i="7"/>
  <c r="E24" i="9" s="1"/>
  <c r="R155" i="7"/>
  <c r="D155" i="9" s="1"/>
  <c r="P155" i="9" s="1"/>
  <c r="R129" i="7"/>
  <c r="D129" i="9" s="1"/>
  <c r="P129" i="9" s="1"/>
  <c r="R48" i="7"/>
  <c r="D48" i="9" s="1"/>
  <c r="P48" i="9" s="1"/>
  <c r="AM20" i="7"/>
  <c r="AN20" i="7" s="1"/>
  <c r="O20" i="9" s="1"/>
  <c r="AK167" i="7"/>
  <c r="AM100" i="7"/>
  <c r="AN100" i="7" s="1"/>
  <c r="O100" i="9" s="1"/>
  <c r="AM84" i="7"/>
  <c r="AN84" i="7" s="1"/>
  <c r="O84" i="9" s="1"/>
  <c r="AM50" i="7"/>
  <c r="AN50" i="7" s="1"/>
  <c r="O50" i="9" s="1"/>
  <c r="T119" i="7"/>
  <c r="E119" i="9" s="1"/>
  <c r="T151" i="7"/>
  <c r="E151" i="9" s="1"/>
  <c r="P98" i="7"/>
  <c r="C98" i="9" s="1"/>
  <c r="AK65" i="7"/>
  <c r="AL65" i="7" s="1"/>
  <c r="N65" i="9" s="1"/>
  <c r="AI26" i="7"/>
  <c r="AJ26" i="7" s="1"/>
  <c r="M26" i="9" s="1"/>
  <c r="P126" i="7"/>
  <c r="C126" i="9" s="1"/>
  <c r="R107" i="7"/>
  <c r="D107" i="9" s="1"/>
  <c r="P107" i="9" s="1"/>
  <c r="AE82" i="7"/>
  <c r="AF82" i="7" s="1"/>
  <c r="K82" i="9" s="1"/>
  <c r="P146" i="7"/>
  <c r="C146" i="9" s="1"/>
  <c r="P54" i="7"/>
  <c r="C54" i="9" s="1"/>
  <c r="T64" i="7"/>
  <c r="E64" i="9" s="1"/>
  <c r="P39" i="7"/>
  <c r="C39" i="9" s="1"/>
  <c r="T52" i="7"/>
  <c r="E52" i="9" s="1"/>
  <c r="AI126" i="7"/>
  <c r="AJ126" i="7" s="1"/>
  <c r="M126" i="9" s="1"/>
  <c r="AG129" i="7"/>
  <c r="AH129" i="7" s="1"/>
  <c r="L129" i="9" s="1"/>
  <c r="AE77" i="7"/>
  <c r="AF77" i="7" s="1"/>
  <c r="K77" i="9" s="1"/>
  <c r="AM15" i="7"/>
  <c r="AN15" i="7" s="1"/>
  <c r="O15" i="9" s="1"/>
  <c r="AM14" i="7"/>
  <c r="AN14" i="7" s="1"/>
  <c r="O14" i="9" s="1"/>
  <c r="T146" i="7"/>
  <c r="E146" i="9" s="1"/>
  <c r="T101" i="7"/>
  <c r="E101" i="9" s="1"/>
  <c r="R115" i="7"/>
  <c r="D115" i="9" s="1"/>
  <c r="P115" i="9" s="1"/>
  <c r="N35" i="7"/>
  <c r="N95" i="7"/>
  <c r="AI36" i="7"/>
  <c r="AJ36" i="7" s="1"/>
  <c r="M36" i="9" s="1"/>
  <c r="AG64" i="7"/>
  <c r="AH64" i="7" s="1"/>
  <c r="L64" i="9" s="1"/>
  <c r="R141" i="7"/>
  <c r="D141" i="9" s="1"/>
  <c r="P141" i="9" s="1"/>
  <c r="R39" i="7"/>
  <c r="D39" i="9" s="1"/>
  <c r="P39" i="9" s="1"/>
  <c r="R104" i="7"/>
  <c r="D104" i="9" s="1"/>
  <c r="P104" i="9" s="1"/>
  <c r="R58" i="7"/>
  <c r="D58" i="9" s="1"/>
  <c r="P58" i="9" s="1"/>
  <c r="R29" i="7"/>
  <c r="D29" i="9" s="1"/>
  <c r="P29" i="9" s="1"/>
  <c r="T89" i="7"/>
  <c r="E89" i="9" s="1"/>
  <c r="AM116" i="7"/>
  <c r="AN116" i="7" s="1"/>
  <c r="O116" i="9" s="1"/>
  <c r="AE103" i="7"/>
  <c r="AF103" i="7" s="1"/>
  <c r="K103" i="9" s="1"/>
  <c r="AE93" i="7"/>
  <c r="AF93" i="7" s="1"/>
  <c r="K93" i="9" s="1"/>
  <c r="AE39" i="7"/>
  <c r="AF39" i="7" s="1"/>
  <c r="K39" i="9" s="1"/>
  <c r="R43" i="7"/>
  <c r="D43" i="9" s="1"/>
  <c r="P43" i="9" s="1"/>
  <c r="T91" i="7"/>
  <c r="E91" i="9" s="1"/>
  <c r="T54" i="7"/>
  <c r="E54" i="9" s="1"/>
  <c r="T49" i="7"/>
  <c r="E49" i="9" s="1"/>
  <c r="R54" i="7"/>
  <c r="D54" i="9" s="1"/>
  <c r="P54" i="9" s="1"/>
  <c r="P120" i="7"/>
  <c r="C120" i="9" s="1"/>
  <c r="P136" i="7"/>
  <c r="C136" i="9" s="1"/>
  <c r="T126" i="7"/>
  <c r="E126" i="9" s="1"/>
  <c r="AE86" i="7"/>
  <c r="AF86" i="7" s="1"/>
  <c r="K86" i="9" s="1"/>
  <c r="AM58" i="7"/>
  <c r="AN58" i="7" s="1"/>
  <c r="O58" i="9" s="1"/>
  <c r="AM132" i="7"/>
  <c r="AN132" i="7" s="1"/>
  <c r="O132" i="9" s="1"/>
  <c r="AE112" i="7"/>
  <c r="AF112" i="7" s="1"/>
  <c r="K112" i="9" s="1"/>
  <c r="AK115" i="7"/>
  <c r="AL115" i="7" s="1"/>
  <c r="N115" i="9" s="1"/>
  <c r="AE68" i="7"/>
  <c r="AF68" i="7" s="1"/>
  <c r="K68" i="9" s="1"/>
  <c r="AE105" i="7"/>
  <c r="AF105" i="7" s="1"/>
  <c r="K105" i="9" s="1"/>
  <c r="R17" i="7"/>
  <c r="D17" i="9" s="1"/>
  <c r="P17" i="9" s="1"/>
  <c r="AI13" i="7"/>
  <c r="AJ13" i="7" s="1"/>
  <c r="M13" i="9" s="1"/>
  <c r="AM54" i="7"/>
  <c r="AN54" i="7" s="1"/>
  <c r="O54" i="9" s="1"/>
  <c r="AE13" i="7"/>
  <c r="AF13" i="7" s="1"/>
  <c r="K13" i="9" s="1"/>
  <c r="N42" i="7"/>
  <c r="B42" i="9" s="1"/>
  <c r="AI18" i="7"/>
  <c r="AJ18" i="7" s="1"/>
  <c r="M18" i="9" s="1"/>
  <c r="T120" i="7"/>
  <c r="E120" i="9" s="1"/>
  <c r="AK131" i="7"/>
  <c r="AL131" i="7" s="1"/>
  <c r="N131" i="9" s="1"/>
  <c r="AE84" i="7"/>
  <c r="AF84" i="7" s="1"/>
  <c r="K84" i="9" s="1"/>
  <c r="AE121" i="7"/>
  <c r="AF121" i="7" s="1"/>
  <c r="K121" i="9" s="1"/>
  <c r="AM36" i="7"/>
  <c r="AN36" i="7" s="1"/>
  <c r="O36" i="9" s="1"/>
  <c r="AI171" i="7"/>
  <c r="AI187" i="7"/>
  <c r="AI15" i="7"/>
  <c r="AJ15" i="7" s="1"/>
  <c r="M15" i="9" s="1"/>
  <c r="AM129" i="7"/>
  <c r="AN129" i="7" s="1"/>
  <c r="O129" i="9" s="1"/>
  <c r="AK37" i="7"/>
  <c r="AL37" i="7" s="1"/>
  <c r="N37" i="9" s="1"/>
  <c r="R14" i="7"/>
  <c r="D14" i="9" s="1"/>
  <c r="P14" i="9" s="1"/>
  <c r="AM26" i="7"/>
  <c r="AN26" i="7" s="1"/>
  <c r="O26" i="9" s="1"/>
  <c r="AE100" i="7"/>
  <c r="AF100" i="7" s="1"/>
  <c r="K100" i="9" s="1"/>
  <c r="AE95" i="7"/>
  <c r="AF95" i="7" s="1"/>
  <c r="K95" i="9" s="1"/>
  <c r="AK39" i="7"/>
  <c r="AL39" i="7" s="1"/>
  <c r="N39" i="9" s="1"/>
  <c r="P138" i="7"/>
  <c r="C138" i="9" s="1"/>
  <c r="P154" i="7"/>
  <c r="C154" i="9" s="1"/>
  <c r="N133" i="7"/>
  <c r="AI58" i="7"/>
  <c r="AJ58" i="7" s="1"/>
  <c r="M58" i="9" s="1"/>
  <c r="AE166" i="7"/>
  <c r="AE182" i="7"/>
  <c r="K167" i="7"/>
  <c r="J167" i="7"/>
  <c r="D167" i="8" s="1"/>
  <c r="K164" i="7"/>
  <c r="J164" i="7"/>
  <c r="D164" i="8" s="1"/>
  <c r="X57" i="7"/>
  <c r="G57" i="9" s="1"/>
  <c r="AG147" i="7"/>
  <c r="AH147" i="7" s="1"/>
  <c r="L147" i="9" s="1"/>
  <c r="AK53" i="7"/>
  <c r="AL53" i="7" s="1"/>
  <c r="N53" i="9" s="1"/>
  <c r="AE51" i="7"/>
  <c r="AM148" i="7"/>
  <c r="AN148" i="7" s="1"/>
  <c r="O148" i="9" s="1"/>
  <c r="K140" i="7"/>
  <c r="J140" i="7"/>
  <c r="D140" i="8" s="1"/>
  <c r="AE40" i="7"/>
  <c r="AF40" i="7" s="1"/>
  <c r="K40" i="9" s="1"/>
  <c r="K159" i="7"/>
  <c r="J159" i="7"/>
  <c r="D159" i="8" s="1"/>
  <c r="AE87" i="7"/>
  <c r="AI119" i="7"/>
  <c r="AJ119" i="7" s="1"/>
  <c r="M119" i="9" s="1"/>
  <c r="T135" i="7"/>
  <c r="E135" i="9" s="1"/>
  <c r="AK9" i="7"/>
  <c r="AL9" i="7" s="1"/>
  <c r="N9" i="9" s="1"/>
  <c r="AM133" i="7"/>
  <c r="AN133" i="7" s="1"/>
  <c r="O133" i="9" s="1"/>
  <c r="AG114" i="7"/>
  <c r="AH114" i="7" s="1"/>
  <c r="L114" i="9" s="1"/>
  <c r="AE135" i="7"/>
  <c r="AF135" i="7" s="1"/>
  <c r="K135" i="9" s="1"/>
  <c r="J171" i="7"/>
  <c r="D171" i="8" s="1"/>
  <c r="K171" i="7"/>
  <c r="D18" i="10"/>
  <c r="J17" i="9"/>
  <c r="D16" i="10"/>
  <c r="J20" i="9"/>
  <c r="D20" i="10"/>
  <c r="AE151" i="7"/>
  <c r="AE147" i="7"/>
  <c r="AM18" i="7"/>
  <c r="AN18" i="7" s="1"/>
  <c r="O18" i="9" s="1"/>
  <c r="K139" i="7"/>
  <c r="J139" i="7"/>
  <c r="D139" i="8" s="1"/>
  <c r="AG154" i="7"/>
  <c r="AH154" i="7" s="1"/>
  <c r="L154" i="9" s="1"/>
  <c r="AM110" i="7"/>
  <c r="AN110" i="7" s="1"/>
  <c r="O110" i="9" s="1"/>
  <c r="K175" i="7"/>
  <c r="J175" i="7"/>
  <c r="D175" i="8" s="1"/>
  <c r="V87" i="7"/>
  <c r="F87" i="9" s="1"/>
  <c r="AE98" i="7"/>
  <c r="AF98" i="7" s="1"/>
  <c r="K98" i="9" s="1"/>
  <c r="AM59" i="7"/>
  <c r="AN59" i="7" s="1"/>
  <c r="O59" i="9" s="1"/>
  <c r="AK93" i="7"/>
  <c r="AL93" i="7" s="1"/>
  <c r="N93" i="9" s="1"/>
  <c r="AK77" i="7"/>
  <c r="AL77" i="7" s="1"/>
  <c r="N77" i="9" s="1"/>
  <c r="P58" i="7"/>
  <c r="C58" i="9" s="1"/>
  <c r="AG22" i="7"/>
  <c r="AH22" i="7" s="1"/>
  <c r="L22" i="9" s="1"/>
  <c r="AI155" i="7"/>
  <c r="AJ155" i="7" s="1"/>
  <c r="M155" i="9" s="1"/>
  <c r="J163" i="7"/>
  <c r="D163" i="8" s="1"/>
  <c r="K163" i="7"/>
  <c r="AE73" i="7"/>
  <c r="AE89" i="7"/>
  <c r="AM57" i="7"/>
  <c r="AN57" i="7" s="1"/>
  <c r="O57" i="9" s="1"/>
  <c r="AG110" i="7"/>
  <c r="AH110" i="7" s="1"/>
  <c r="L110" i="9" s="1"/>
  <c r="K148" i="7"/>
  <c r="J148" i="7"/>
  <c r="D148" i="8" s="1"/>
  <c r="X70" i="7"/>
  <c r="G70" i="9" s="1"/>
  <c r="AG152" i="7"/>
  <c r="AH152" i="7" s="1"/>
  <c r="L152" i="9" s="1"/>
  <c r="AG144" i="7"/>
  <c r="AH144" i="7" s="1"/>
  <c r="L144" i="9" s="1"/>
  <c r="AM112" i="7"/>
  <c r="AN112" i="7" s="1"/>
  <c r="O112" i="9" s="1"/>
  <c r="AM46" i="7"/>
  <c r="AN46" i="7" s="1"/>
  <c r="O46" i="9" s="1"/>
  <c r="AE72" i="7"/>
  <c r="AF72" i="7" s="1"/>
  <c r="K72" i="9" s="1"/>
  <c r="AI105" i="7"/>
  <c r="AJ105" i="7" s="1"/>
  <c r="M105" i="9" s="1"/>
  <c r="V51" i="7"/>
  <c r="F51" i="9" s="1"/>
  <c r="AM128" i="7"/>
  <c r="AN128" i="7" s="1"/>
  <c r="O128" i="9" s="1"/>
  <c r="AK149" i="7"/>
  <c r="AL149" i="7" s="1"/>
  <c r="N149" i="9" s="1"/>
  <c r="AE31" i="7"/>
  <c r="AF31" i="7" s="1"/>
  <c r="K31" i="9" s="1"/>
  <c r="AG172" i="7"/>
  <c r="AM134" i="7"/>
  <c r="AN134" i="7" s="1"/>
  <c r="O134" i="9" s="1"/>
  <c r="AE115" i="7"/>
  <c r="AK38" i="7"/>
  <c r="AL38" i="7" s="1"/>
  <c r="N38" i="9" s="1"/>
  <c r="AG27" i="7"/>
  <c r="AH27" i="7" s="1"/>
  <c r="L27" i="9" s="1"/>
  <c r="AK182" i="7"/>
  <c r="AI146" i="7"/>
  <c r="AJ146" i="7" s="1"/>
  <c r="M146" i="9" s="1"/>
  <c r="AM103" i="7"/>
  <c r="AN103" i="7" s="1"/>
  <c r="O103" i="9" s="1"/>
  <c r="AM87" i="7"/>
  <c r="AN87" i="7" s="1"/>
  <c r="O87" i="9" s="1"/>
  <c r="AK58" i="7"/>
  <c r="AL58" i="7" s="1"/>
  <c r="N58" i="9" s="1"/>
  <c r="AG134" i="7"/>
  <c r="AH134" i="7" s="1"/>
  <c r="L134" i="9" s="1"/>
  <c r="AK96" i="7"/>
  <c r="AL96" i="7" s="1"/>
  <c r="N96" i="9" s="1"/>
  <c r="AK80" i="7"/>
  <c r="AL80" i="7" s="1"/>
  <c r="N80" i="9" s="1"/>
  <c r="AK127" i="7"/>
  <c r="AL127" i="7" s="1"/>
  <c r="N127" i="9" s="1"/>
  <c r="AI92" i="7"/>
  <c r="AJ92" i="7" s="1"/>
  <c r="M92" i="9" s="1"/>
  <c r="AI76" i="7"/>
  <c r="AJ76" i="7" s="1"/>
  <c r="M76" i="9" s="1"/>
  <c r="AE55" i="7"/>
  <c r="AF55" i="7" s="1"/>
  <c r="K55" i="9" s="1"/>
  <c r="AM108" i="7"/>
  <c r="AN108" i="7" s="1"/>
  <c r="O108" i="9" s="1"/>
  <c r="AG92" i="7"/>
  <c r="AH92" i="7" s="1"/>
  <c r="L92" i="9" s="1"/>
  <c r="AG76" i="7"/>
  <c r="AH76" i="7" s="1"/>
  <c r="L76" i="9" s="1"/>
  <c r="AG39" i="7"/>
  <c r="AH39" i="7" s="1"/>
  <c r="L39" i="9" s="1"/>
  <c r="AE45" i="7"/>
  <c r="AM24" i="7"/>
  <c r="AN24" i="7" s="1"/>
  <c r="O24" i="9" s="1"/>
  <c r="AG124" i="7"/>
  <c r="AH124" i="7" s="1"/>
  <c r="L124" i="9" s="1"/>
  <c r="AM145" i="7"/>
  <c r="AN145" i="7" s="1"/>
  <c r="O145" i="9" s="1"/>
  <c r="AM161" i="7"/>
  <c r="AM177" i="7"/>
  <c r="AM193" i="7"/>
  <c r="AK166" i="7"/>
  <c r="AG162" i="7"/>
  <c r="AM113" i="7"/>
  <c r="AN113" i="7" s="1"/>
  <c r="O113" i="9" s="1"/>
  <c r="AM64" i="7"/>
  <c r="AN64" i="7" s="1"/>
  <c r="O64" i="9" s="1"/>
  <c r="AI152" i="7"/>
  <c r="AJ152" i="7" s="1"/>
  <c r="M152" i="9" s="1"/>
  <c r="AI168" i="7"/>
  <c r="AI184" i="7"/>
  <c r="AK168" i="7"/>
  <c r="AK139" i="7"/>
  <c r="AL139" i="7" s="1"/>
  <c r="N139" i="9" s="1"/>
  <c r="AG65" i="7"/>
  <c r="AH65" i="7" s="1"/>
  <c r="L65" i="9" s="1"/>
  <c r="AK31" i="7"/>
  <c r="AL31" i="7" s="1"/>
  <c r="N31" i="9" s="1"/>
  <c r="AE163" i="7"/>
  <c r="AE179" i="7"/>
  <c r="AM117" i="7"/>
  <c r="AN117" i="7" s="1"/>
  <c r="O117" i="9" s="1"/>
  <c r="AI140" i="7"/>
  <c r="AJ140" i="7" s="1"/>
  <c r="M140" i="9" s="1"/>
  <c r="AI133" i="7"/>
  <c r="AJ133" i="7" s="1"/>
  <c r="M133" i="9" s="1"/>
  <c r="AE37" i="7"/>
  <c r="AF37" i="7" s="1"/>
  <c r="K37" i="9" s="1"/>
  <c r="AI66" i="7"/>
  <c r="AJ66" i="7" s="1"/>
  <c r="M66" i="9" s="1"/>
  <c r="AI27" i="7"/>
  <c r="AJ27" i="7" s="1"/>
  <c r="M27" i="9" s="1"/>
  <c r="AG174" i="7"/>
  <c r="AM121" i="7"/>
  <c r="AN121" i="7" s="1"/>
  <c r="O121" i="9" s="1"/>
  <c r="AM102" i="7"/>
  <c r="AN102" i="7" s="1"/>
  <c r="O102" i="9" s="1"/>
  <c r="AM86" i="7"/>
  <c r="AN86" i="7" s="1"/>
  <c r="O86" i="9" s="1"/>
  <c r="AI55" i="7"/>
  <c r="AJ55" i="7" s="1"/>
  <c r="M55" i="9" s="1"/>
  <c r="AK192" i="7"/>
  <c r="AK66" i="7"/>
  <c r="AL66" i="7" s="1"/>
  <c r="N66" i="9" s="1"/>
  <c r="AK95" i="7"/>
  <c r="AL95" i="7" s="1"/>
  <c r="N95" i="9" s="1"/>
  <c r="AK79" i="7"/>
  <c r="AL79" i="7" s="1"/>
  <c r="N79" i="9" s="1"/>
  <c r="AI61" i="7"/>
  <c r="AJ61" i="7" s="1"/>
  <c r="M61" i="9" s="1"/>
  <c r="AI22" i="7"/>
  <c r="AJ22" i="7" s="1"/>
  <c r="M22" i="9" s="1"/>
  <c r="AE150" i="7"/>
  <c r="AM107" i="7"/>
  <c r="AN107" i="7" s="1"/>
  <c r="O107" i="9" s="1"/>
  <c r="AI91" i="7"/>
  <c r="AJ91" i="7" s="1"/>
  <c r="M91" i="9" s="1"/>
  <c r="AI75" i="7"/>
  <c r="AJ75" i="7" s="1"/>
  <c r="M75" i="9" s="1"/>
  <c r="AK107" i="7"/>
  <c r="AL107" i="7" s="1"/>
  <c r="N107" i="9" s="1"/>
  <c r="AG91" i="7"/>
  <c r="AH91" i="7" s="1"/>
  <c r="L91" i="9" s="1"/>
  <c r="AG75" i="7"/>
  <c r="AH75" i="7" s="1"/>
  <c r="L75" i="9" s="1"/>
  <c r="AE157" i="7"/>
  <c r="AM63" i="7"/>
  <c r="AN63" i="7" s="1"/>
  <c r="O63" i="9" s="1"/>
  <c r="AG23" i="7"/>
  <c r="AH23" i="7" s="1"/>
  <c r="L23" i="9" s="1"/>
  <c r="AG189" i="7"/>
  <c r="AI143" i="7"/>
  <c r="AJ143" i="7" s="1"/>
  <c r="M143" i="9" s="1"/>
  <c r="AE123" i="7"/>
  <c r="AM146" i="7"/>
  <c r="AN146" i="7" s="1"/>
  <c r="O146" i="9" s="1"/>
  <c r="AM162" i="7"/>
  <c r="AM178" i="7"/>
  <c r="AK164" i="7"/>
  <c r="AG160" i="7"/>
  <c r="AK112" i="7"/>
  <c r="AL112" i="7" s="1"/>
  <c r="N112" i="9" s="1"/>
  <c r="AG63" i="7"/>
  <c r="AH63" i="7" s="1"/>
  <c r="L63" i="9" s="1"/>
  <c r="AI30" i="7"/>
  <c r="AJ30" i="7" s="1"/>
  <c r="M30" i="9" s="1"/>
  <c r="AI153" i="7"/>
  <c r="AJ153" i="7" s="1"/>
  <c r="M153" i="9" s="1"/>
  <c r="AI169" i="7"/>
  <c r="AI185" i="7"/>
  <c r="AG138" i="7"/>
  <c r="AH138" i="7" s="1"/>
  <c r="L138" i="9" s="1"/>
  <c r="AE30" i="7"/>
  <c r="AF30" i="7" s="1"/>
  <c r="K30" i="9" s="1"/>
  <c r="AE164" i="7"/>
  <c r="AE180" i="7"/>
  <c r="AK116" i="7"/>
  <c r="AL116" i="7" s="1"/>
  <c r="N116" i="9" s="1"/>
  <c r="AI48" i="7"/>
  <c r="AJ48" i="7" s="1"/>
  <c r="M48" i="9" s="1"/>
  <c r="AI9" i="7"/>
  <c r="AJ9" i="7" s="1"/>
  <c r="M9" i="9" s="1"/>
  <c r="K186" i="7"/>
  <c r="J186" i="7"/>
  <c r="D186" i="8" s="1"/>
  <c r="K156" i="7"/>
  <c r="J156" i="7"/>
  <c r="D156" i="8" s="1"/>
  <c r="AK185" i="7"/>
  <c r="AM118" i="7"/>
  <c r="AN118" i="7" s="1"/>
  <c r="O118" i="9" s="1"/>
  <c r="AG26" i="7"/>
  <c r="AH26" i="7" s="1"/>
  <c r="L26" i="9" s="1"/>
  <c r="AG132" i="7"/>
  <c r="AH132" i="7" s="1"/>
  <c r="L132" i="9" s="1"/>
  <c r="AM55" i="7"/>
  <c r="AN55" i="7" s="1"/>
  <c r="O55" i="9" s="1"/>
  <c r="AM16" i="7"/>
  <c r="AN16" i="7" s="1"/>
  <c r="O16" i="9" s="1"/>
  <c r="AK12" i="7"/>
  <c r="AL12" i="7" s="1"/>
  <c r="N12" i="9" s="1"/>
  <c r="AK174" i="7"/>
  <c r="AI141" i="7"/>
  <c r="AJ141" i="7" s="1"/>
  <c r="M141" i="9" s="1"/>
  <c r="AK120" i="7"/>
  <c r="AL120" i="7" s="1"/>
  <c r="N120" i="9" s="1"/>
  <c r="AM101" i="7"/>
  <c r="AN101" i="7" s="1"/>
  <c r="O101" i="9" s="1"/>
  <c r="AM85" i="7"/>
  <c r="AN85" i="7" s="1"/>
  <c r="O85" i="9" s="1"/>
  <c r="AK193" i="7"/>
  <c r="AK94" i="7"/>
  <c r="AL94" i="7" s="1"/>
  <c r="N94" i="9" s="1"/>
  <c r="AK78" i="7"/>
  <c r="AL78" i="7" s="1"/>
  <c r="N78" i="9" s="1"/>
  <c r="AM23" i="7"/>
  <c r="AN23" i="7" s="1"/>
  <c r="O23" i="9" s="1"/>
  <c r="AK111" i="7"/>
  <c r="AL111" i="7" s="1"/>
  <c r="N111" i="9" s="1"/>
  <c r="AK147" i="7"/>
  <c r="AL147" i="7" s="1"/>
  <c r="N147" i="9" s="1"/>
  <c r="AK106" i="7"/>
  <c r="AL106" i="7" s="1"/>
  <c r="N106" i="9" s="1"/>
  <c r="AI90" i="7"/>
  <c r="AJ90" i="7" s="1"/>
  <c r="M90" i="9" s="1"/>
  <c r="AI74" i="7"/>
  <c r="AJ74" i="7" s="1"/>
  <c r="M74" i="9" s="1"/>
  <c r="AG50" i="7"/>
  <c r="AH50" i="7" s="1"/>
  <c r="L50" i="9" s="1"/>
  <c r="AI106" i="7"/>
  <c r="AJ106" i="7" s="1"/>
  <c r="M106" i="9" s="1"/>
  <c r="AG90" i="7"/>
  <c r="AH90" i="7" s="1"/>
  <c r="L90" i="9" s="1"/>
  <c r="AG74" i="7"/>
  <c r="AH74" i="7" s="1"/>
  <c r="L74" i="9" s="1"/>
  <c r="AI56" i="7"/>
  <c r="AJ56" i="7" s="1"/>
  <c r="M56" i="9" s="1"/>
  <c r="AI34" i="7"/>
  <c r="AJ34" i="7" s="1"/>
  <c r="M34" i="9" s="1"/>
  <c r="AG62" i="7"/>
  <c r="AH62" i="7" s="1"/>
  <c r="L62" i="9" s="1"/>
  <c r="AK52" i="7"/>
  <c r="AL52" i="7" s="1"/>
  <c r="N52" i="9" s="1"/>
  <c r="AM147" i="7"/>
  <c r="AN147" i="7" s="1"/>
  <c r="O147" i="9" s="1"/>
  <c r="AM163" i="7"/>
  <c r="AM179" i="7"/>
  <c r="AK160" i="7"/>
  <c r="AK158" i="7"/>
  <c r="AI111" i="7"/>
  <c r="AJ111" i="7" s="1"/>
  <c r="M111" i="9" s="1"/>
  <c r="AI154" i="7"/>
  <c r="AJ154" i="7" s="1"/>
  <c r="M154" i="9" s="1"/>
  <c r="AI170" i="7"/>
  <c r="AI186" i="7"/>
  <c r="AG58" i="7"/>
  <c r="AH58" i="7" s="1"/>
  <c r="L58" i="9" s="1"/>
  <c r="AG183" i="7"/>
  <c r="AE165" i="7"/>
  <c r="AE181" i="7"/>
  <c r="AK188" i="7"/>
  <c r="AI115" i="7"/>
  <c r="AJ115" i="7" s="1"/>
  <c r="M115" i="9" s="1"/>
  <c r="AG148" i="7"/>
  <c r="AH148" i="7" s="1"/>
  <c r="L148" i="9" s="1"/>
  <c r="AK177" i="7"/>
  <c r="AI116" i="7"/>
  <c r="AJ116" i="7" s="1"/>
  <c r="M116" i="9" s="1"/>
  <c r="AG48" i="7"/>
  <c r="AH48" i="7" s="1"/>
  <c r="L48" i="9" s="1"/>
  <c r="AK141" i="7"/>
  <c r="AL141" i="7" s="1"/>
  <c r="N141" i="9" s="1"/>
  <c r="AM120" i="7"/>
  <c r="AN120" i="7" s="1"/>
  <c r="O120" i="9" s="1"/>
  <c r="AE43" i="7"/>
  <c r="AM74" i="7"/>
  <c r="AN74" i="7" s="1"/>
  <c r="O74" i="9" s="1"/>
  <c r="AG38" i="7"/>
  <c r="AH38" i="7" s="1"/>
  <c r="L38" i="9" s="1"/>
  <c r="AG34" i="7"/>
  <c r="AH34" i="7" s="1"/>
  <c r="L34" i="9" s="1"/>
  <c r="AG165" i="7"/>
  <c r="AG118" i="7"/>
  <c r="AH118" i="7" s="1"/>
  <c r="L118" i="9" s="1"/>
  <c r="AM99" i="7"/>
  <c r="AN99" i="7" s="1"/>
  <c r="O99" i="9" s="1"/>
  <c r="AM83" i="7"/>
  <c r="AN83" i="7" s="1"/>
  <c r="O83" i="9" s="1"/>
  <c r="AE49" i="7"/>
  <c r="AE153" i="7"/>
  <c r="AK92" i="7"/>
  <c r="AL92" i="7" s="1"/>
  <c r="N92" i="9" s="1"/>
  <c r="AK76" i="7"/>
  <c r="AL76" i="7" s="1"/>
  <c r="N76" i="9" s="1"/>
  <c r="AE38" i="7"/>
  <c r="AG142" i="7"/>
  <c r="AH142" i="7" s="1"/>
  <c r="L142" i="9" s="1"/>
  <c r="AG187" i="7"/>
  <c r="AM123" i="7"/>
  <c r="AN123" i="7" s="1"/>
  <c r="O123" i="9" s="1"/>
  <c r="AI104" i="7"/>
  <c r="AJ104" i="7" s="1"/>
  <c r="M104" i="9" s="1"/>
  <c r="AI88" i="7"/>
  <c r="AJ88" i="7" s="1"/>
  <c r="M88" i="9" s="1"/>
  <c r="AI72" i="7"/>
  <c r="AJ72" i="7" s="1"/>
  <c r="M72" i="9" s="1"/>
  <c r="AK184" i="7"/>
  <c r="AK123" i="7"/>
  <c r="AL123" i="7" s="1"/>
  <c r="N123" i="9" s="1"/>
  <c r="AG104" i="7"/>
  <c r="AH104" i="7" s="1"/>
  <c r="L104" i="9" s="1"/>
  <c r="AG88" i="7"/>
  <c r="AH88" i="7" s="1"/>
  <c r="L88" i="9" s="1"/>
  <c r="AG72" i="7"/>
  <c r="AH72" i="7" s="1"/>
  <c r="L72" i="9" s="1"/>
  <c r="AK109" i="7"/>
  <c r="AL109" i="7" s="1"/>
  <c r="N109" i="9" s="1"/>
  <c r="AI40" i="7"/>
  <c r="AJ40" i="7" s="1"/>
  <c r="M40" i="9" s="1"/>
  <c r="AG29" i="7"/>
  <c r="AH29" i="7" s="1"/>
  <c r="L29" i="9" s="1"/>
  <c r="AM149" i="7"/>
  <c r="AN149" i="7" s="1"/>
  <c r="O149" i="9" s="1"/>
  <c r="AM165" i="7"/>
  <c r="AM181" i="7"/>
  <c r="AG137" i="7"/>
  <c r="AH137" i="7" s="1"/>
  <c r="L137" i="9" s="1"/>
  <c r="AK128" i="7"/>
  <c r="AL128" i="7" s="1"/>
  <c r="N128" i="9" s="1"/>
  <c r="AE109" i="7"/>
  <c r="AG24" i="7"/>
  <c r="AH24" i="7" s="1"/>
  <c r="L24" i="9" s="1"/>
  <c r="AI156" i="7"/>
  <c r="AI172" i="7"/>
  <c r="AI188" i="7"/>
  <c r="AK113" i="7"/>
  <c r="AL113" i="7" s="1"/>
  <c r="N113" i="9" s="1"/>
  <c r="AG175" i="7"/>
  <c r="AI25" i="7"/>
  <c r="AJ25" i="7" s="1"/>
  <c r="M25" i="9" s="1"/>
  <c r="AE167" i="7"/>
  <c r="AE183" i="7"/>
  <c r="AK180" i="7"/>
  <c r="AK132" i="7"/>
  <c r="AL132" i="7" s="1"/>
  <c r="N132" i="9" s="1"/>
  <c r="AE113" i="7"/>
  <c r="AF113" i="7" s="1"/>
  <c r="K113" i="9" s="1"/>
  <c r="AE64" i="7"/>
  <c r="AK172" i="7"/>
  <c r="AG115" i="7"/>
  <c r="AH115" i="7" s="1"/>
  <c r="L115" i="9" s="1"/>
  <c r="AG45" i="7"/>
  <c r="AH45" i="7" s="1"/>
  <c r="L45" i="9" s="1"/>
  <c r="AI32" i="7"/>
  <c r="AJ32" i="7" s="1"/>
  <c r="M32" i="9" s="1"/>
  <c r="AI10" i="7"/>
  <c r="AJ10" i="7" s="1"/>
  <c r="M10" i="9" s="1"/>
  <c r="AK165" i="7"/>
  <c r="AE140" i="7"/>
  <c r="AF140" i="7" s="1"/>
  <c r="K140" i="9" s="1"/>
  <c r="AK119" i="7"/>
  <c r="AL119" i="7" s="1"/>
  <c r="N119" i="9" s="1"/>
  <c r="AM61" i="7"/>
  <c r="AN61" i="7" s="1"/>
  <c r="O61" i="9" s="1"/>
  <c r="AM22" i="7"/>
  <c r="AN22" i="7" s="1"/>
  <c r="O22" i="9" s="1"/>
  <c r="AM72" i="7"/>
  <c r="AN72" i="7" s="1"/>
  <c r="O72" i="9" s="1"/>
  <c r="AK33" i="7"/>
  <c r="AL33" i="7" s="1"/>
  <c r="N33" i="9" s="1"/>
  <c r="AK29" i="7"/>
  <c r="AL29" i="7" s="1"/>
  <c r="N29" i="9" s="1"/>
  <c r="AG163" i="7"/>
  <c r="AE117" i="7"/>
  <c r="AF117" i="7" s="1"/>
  <c r="K117" i="9" s="1"/>
  <c r="AM98" i="7"/>
  <c r="AN98" i="7" s="1"/>
  <c r="O98" i="9" s="1"/>
  <c r="AM82" i="7"/>
  <c r="AN82" i="7" s="1"/>
  <c r="O82" i="9" s="1"/>
  <c r="AK40" i="7"/>
  <c r="AL40" i="7" s="1"/>
  <c r="N40" i="9" s="1"/>
  <c r="AK91" i="7"/>
  <c r="AL91" i="7" s="1"/>
  <c r="N91" i="9" s="1"/>
  <c r="AK75" i="7"/>
  <c r="AL75" i="7" s="1"/>
  <c r="N75" i="9" s="1"/>
  <c r="AM56" i="7"/>
  <c r="AN56" i="7" s="1"/>
  <c r="O56" i="9" s="1"/>
  <c r="AM17" i="7"/>
  <c r="AN17" i="7" s="1"/>
  <c r="O17" i="9" s="1"/>
  <c r="AM51" i="7"/>
  <c r="AN51" i="7" s="1"/>
  <c r="O51" i="9" s="1"/>
  <c r="AE16" i="7"/>
  <c r="AF16" i="7" s="1"/>
  <c r="AK122" i="7"/>
  <c r="AL122" i="7" s="1"/>
  <c r="N122" i="9" s="1"/>
  <c r="AI103" i="7"/>
  <c r="AJ103" i="7" s="1"/>
  <c r="M103" i="9" s="1"/>
  <c r="AI87" i="7"/>
  <c r="AJ87" i="7" s="1"/>
  <c r="M87" i="9" s="1"/>
  <c r="AI71" i="7"/>
  <c r="AJ71" i="7" s="1"/>
  <c r="M71" i="9" s="1"/>
  <c r="AI122" i="7"/>
  <c r="AJ122" i="7" s="1"/>
  <c r="M122" i="9" s="1"/>
  <c r="AG103" i="7"/>
  <c r="AH103" i="7" s="1"/>
  <c r="L103" i="9" s="1"/>
  <c r="AG87" i="7"/>
  <c r="AH87" i="7" s="1"/>
  <c r="L87" i="9" s="1"/>
  <c r="AG71" i="7"/>
  <c r="AH71" i="7" s="1"/>
  <c r="L71" i="9" s="1"/>
  <c r="AM29" i="7"/>
  <c r="AN29" i="7" s="1"/>
  <c r="O29" i="9" s="1"/>
  <c r="AK151" i="7"/>
  <c r="AL151" i="7" s="1"/>
  <c r="N151" i="9" s="1"/>
  <c r="AI108" i="7"/>
  <c r="AJ108" i="7" s="1"/>
  <c r="M108" i="9" s="1"/>
  <c r="AK173" i="7"/>
  <c r="AM138" i="7"/>
  <c r="AN138" i="7" s="1"/>
  <c r="O138" i="9" s="1"/>
  <c r="AM150" i="7"/>
  <c r="AN150" i="7" s="1"/>
  <c r="O150" i="9" s="1"/>
  <c r="AM166" i="7"/>
  <c r="AM182" i="7"/>
  <c r="AI127" i="7"/>
  <c r="AJ127" i="7" s="1"/>
  <c r="M127" i="9" s="1"/>
  <c r="AI19" i="7"/>
  <c r="AJ19" i="7" s="1"/>
  <c r="M19" i="9" s="1"/>
  <c r="AI157" i="7"/>
  <c r="AI173" i="7"/>
  <c r="AI189" i="7"/>
  <c r="AG158" i="7"/>
  <c r="AI112" i="7"/>
  <c r="AJ112" i="7" s="1"/>
  <c r="M112" i="9" s="1"/>
  <c r="AI47" i="7"/>
  <c r="AJ47" i="7" s="1"/>
  <c r="M47" i="9" s="1"/>
  <c r="AE168" i="7"/>
  <c r="AE184" i="7"/>
  <c r="AI131" i="7"/>
  <c r="AJ131" i="7" s="1"/>
  <c r="M131" i="9" s="1"/>
  <c r="AK43" i="7"/>
  <c r="AL43" i="7" s="1"/>
  <c r="N43" i="9" s="1"/>
  <c r="AK21" i="7"/>
  <c r="AL21" i="7" s="1"/>
  <c r="N21" i="9" s="1"/>
  <c r="AM28" i="7"/>
  <c r="AN28" i="7" s="1"/>
  <c r="O28" i="9" s="1"/>
  <c r="AK133" i="7"/>
  <c r="AL133" i="7" s="1"/>
  <c r="N133" i="9" s="1"/>
  <c r="AE114" i="7"/>
  <c r="AF114" i="7" s="1"/>
  <c r="K114" i="9" s="1"/>
  <c r="AI65" i="7"/>
  <c r="AJ65" i="7" s="1"/>
  <c r="M65" i="9" s="1"/>
  <c r="AE10" i="7"/>
  <c r="AK163" i="7"/>
  <c r="AI118" i="7"/>
  <c r="AJ118" i="7" s="1"/>
  <c r="M118" i="9" s="1"/>
  <c r="AG60" i="7"/>
  <c r="AH60" i="7" s="1"/>
  <c r="L60" i="9" s="1"/>
  <c r="AM71" i="7"/>
  <c r="AN71" i="7" s="1"/>
  <c r="O71" i="9" s="1"/>
  <c r="AE32" i="7"/>
  <c r="AG161" i="7"/>
  <c r="AM135" i="7"/>
  <c r="AN135" i="7" s="1"/>
  <c r="O135" i="9" s="1"/>
  <c r="AM97" i="7"/>
  <c r="AN97" i="7" s="1"/>
  <c r="O97" i="9" s="1"/>
  <c r="AM81" i="7"/>
  <c r="AN81" i="7" s="1"/>
  <c r="O81" i="9" s="1"/>
  <c r="AI44" i="7"/>
  <c r="AJ44" i="7" s="1"/>
  <c r="M44" i="9" s="1"/>
  <c r="AG150" i="7"/>
  <c r="AH150" i="7" s="1"/>
  <c r="L150" i="9" s="1"/>
  <c r="AM106" i="7"/>
  <c r="AN106" i="7" s="1"/>
  <c r="O106" i="9" s="1"/>
  <c r="AK90" i="7"/>
  <c r="AL90" i="7" s="1"/>
  <c r="N90" i="9" s="1"/>
  <c r="AK74" i="7"/>
  <c r="AL74" i="7" s="1"/>
  <c r="N74" i="9" s="1"/>
  <c r="AG55" i="7"/>
  <c r="AH55" i="7" s="1"/>
  <c r="L55" i="9" s="1"/>
  <c r="T36" i="7"/>
  <c r="E36" i="9" s="1"/>
  <c r="AG16" i="7"/>
  <c r="AH16" i="7" s="1"/>
  <c r="L16" i="9" s="1"/>
  <c r="AM12" i="7"/>
  <c r="AN12" i="7" s="1"/>
  <c r="O12" i="9" s="1"/>
  <c r="AG179" i="7"/>
  <c r="AK142" i="7"/>
  <c r="AL142" i="7" s="1"/>
  <c r="N142" i="9" s="1"/>
  <c r="AI121" i="7"/>
  <c r="AJ121" i="7" s="1"/>
  <c r="M121" i="9" s="1"/>
  <c r="AI102" i="7"/>
  <c r="AJ102" i="7" s="1"/>
  <c r="M102" i="9" s="1"/>
  <c r="AI86" i="7"/>
  <c r="AJ86" i="7" s="1"/>
  <c r="M86" i="9" s="1"/>
  <c r="AI70" i="7"/>
  <c r="AJ70" i="7" s="1"/>
  <c r="M70" i="9" s="1"/>
  <c r="AI28" i="7"/>
  <c r="AJ28" i="7" s="1"/>
  <c r="M28" i="9" s="1"/>
  <c r="AK176" i="7"/>
  <c r="AI142" i="7"/>
  <c r="AJ142" i="7" s="1"/>
  <c r="M142" i="9" s="1"/>
  <c r="AG121" i="7"/>
  <c r="AH121" i="7" s="1"/>
  <c r="L121" i="9" s="1"/>
  <c r="AG102" i="7"/>
  <c r="AH102" i="7" s="1"/>
  <c r="L102" i="9" s="1"/>
  <c r="AG86" i="7"/>
  <c r="AH86" i="7" s="1"/>
  <c r="L86" i="9" s="1"/>
  <c r="AG70" i="7"/>
  <c r="AH70" i="7" s="1"/>
  <c r="L70" i="9" s="1"/>
  <c r="AK51" i="7"/>
  <c r="AL51" i="7" s="1"/>
  <c r="N51" i="9" s="1"/>
  <c r="AG28" i="7"/>
  <c r="AH28" i="7" s="1"/>
  <c r="L28" i="9" s="1"/>
  <c r="AM126" i="7"/>
  <c r="AN126" i="7" s="1"/>
  <c r="O126" i="9" s="1"/>
  <c r="AG107" i="7"/>
  <c r="AH107" i="7" s="1"/>
  <c r="L107" i="9" s="1"/>
  <c r="AK57" i="7"/>
  <c r="AL57" i="7" s="1"/>
  <c r="N57" i="9" s="1"/>
  <c r="AG12" i="7"/>
  <c r="AH12" i="7" s="1"/>
  <c r="L12" i="9" s="1"/>
  <c r="AI137" i="7"/>
  <c r="AJ137" i="7" s="1"/>
  <c r="M137" i="9" s="1"/>
  <c r="AK24" i="7"/>
  <c r="AL24" i="7" s="1"/>
  <c r="N24" i="9" s="1"/>
  <c r="AM151" i="7"/>
  <c r="AN151" i="7" s="1"/>
  <c r="O151" i="9" s="1"/>
  <c r="AM167" i="7"/>
  <c r="AM183" i="7"/>
  <c r="AG46" i="7"/>
  <c r="AH46" i="7" s="1"/>
  <c r="L46" i="9" s="1"/>
  <c r="AG126" i="7"/>
  <c r="AH126" i="7" s="1"/>
  <c r="L126" i="9" s="1"/>
  <c r="AM53" i="7"/>
  <c r="AN53" i="7" s="1"/>
  <c r="O53" i="9" s="1"/>
  <c r="AI158" i="7"/>
  <c r="AI174" i="7"/>
  <c r="AI190" i="7"/>
  <c r="AM130" i="7"/>
  <c r="AN130" i="7" s="1"/>
  <c r="O130" i="9" s="1"/>
  <c r="AG111" i="7"/>
  <c r="AH111" i="7" s="1"/>
  <c r="L111" i="9" s="1"/>
  <c r="AG168" i="7"/>
  <c r="AI139" i="7"/>
  <c r="AJ139" i="7" s="1"/>
  <c r="M139" i="9" s="1"/>
  <c r="AK20" i="7"/>
  <c r="AL20" i="7" s="1"/>
  <c r="N20" i="9" s="1"/>
  <c r="AE169" i="7"/>
  <c r="AE185" i="7"/>
  <c r="AK170" i="7"/>
  <c r="AE152" i="7"/>
  <c r="AG130" i="7"/>
  <c r="AH130" i="7" s="1"/>
  <c r="L130" i="9" s="1"/>
  <c r="AE42" i="7"/>
  <c r="K144" i="7"/>
  <c r="J144" i="7"/>
  <c r="D144" i="8" s="1"/>
  <c r="G13" i="9"/>
  <c r="D15" i="10"/>
  <c r="I14" i="9"/>
  <c r="I6" i="9" s="1"/>
  <c r="AI132" i="7"/>
  <c r="AJ132" i="7" s="1"/>
  <c r="M132" i="9" s="1"/>
  <c r="AK49" i="7"/>
  <c r="AL49" i="7" s="1"/>
  <c r="N49" i="9" s="1"/>
  <c r="AK41" i="7"/>
  <c r="AL41" i="7" s="1"/>
  <c r="N41" i="9" s="1"/>
  <c r="AK161" i="7"/>
  <c r="AG117" i="7"/>
  <c r="AH117" i="7" s="1"/>
  <c r="L117" i="9" s="1"/>
  <c r="AM69" i="7"/>
  <c r="AN69" i="7" s="1"/>
  <c r="O69" i="9" s="1"/>
  <c r="AE21" i="7"/>
  <c r="AF21" i="7" s="1"/>
  <c r="K21" i="9" s="1"/>
  <c r="AG159" i="7"/>
  <c r="AI134" i="7"/>
  <c r="AJ134" i="7" s="1"/>
  <c r="M134" i="9" s="1"/>
  <c r="AM96" i="7"/>
  <c r="AN96" i="7" s="1"/>
  <c r="O96" i="9" s="1"/>
  <c r="AM80" i="7"/>
  <c r="AN80" i="7" s="1"/>
  <c r="O80" i="9" s="1"/>
  <c r="AG143" i="7"/>
  <c r="AH143" i="7" s="1"/>
  <c r="L143" i="9" s="1"/>
  <c r="AK105" i="7"/>
  <c r="AL105" i="7" s="1"/>
  <c r="N105" i="9" s="1"/>
  <c r="AK89" i="7"/>
  <c r="AL89" i="7" s="1"/>
  <c r="N89" i="9" s="1"/>
  <c r="AK73" i="7"/>
  <c r="AL73" i="7" s="1"/>
  <c r="N73" i="9" s="1"/>
  <c r="AK45" i="7"/>
  <c r="AL45" i="7" s="1"/>
  <c r="N45" i="9" s="1"/>
  <c r="AK108" i="7"/>
  <c r="AL108" i="7" s="1"/>
  <c r="N108" i="9" s="1"/>
  <c r="AE141" i="7"/>
  <c r="AG120" i="7"/>
  <c r="AH120" i="7" s="1"/>
  <c r="L120" i="9" s="1"/>
  <c r="AI101" i="7"/>
  <c r="AJ101" i="7" s="1"/>
  <c r="M101" i="9" s="1"/>
  <c r="AI85" i="7"/>
  <c r="AJ85" i="7" s="1"/>
  <c r="M85" i="9" s="1"/>
  <c r="AI69" i="7"/>
  <c r="AJ69" i="7" s="1"/>
  <c r="M69" i="9" s="1"/>
  <c r="AK17" i="7"/>
  <c r="AL17" i="7" s="1"/>
  <c r="N17" i="9" s="1"/>
  <c r="AE120" i="7"/>
  <c r="AG101" i="7"/>
  <c r="AH101" i="7" s="1"/>
  <c r="L101" i="9" s="1"/>
  <c r="AG85" i="7"/>
  <c r="AH85" i="7" s="1"/>
  <c r="L85" i="9" s="1"/>
  <c r="AG69" i="7"/>
  <c r="AH69" i="7" s="1"/>
  <c r="L69" i="9" s="1"/>
  <c r="AE50" i="7"/>
  <c r="AF50" i="7" s="1"/>
  <c r="K50" i="9" s="1"/>
  <c r="AG109" i="7"/>
  <c r="AH109" i="7" s="1"/>
  <c r="L109" i="9" s="1"/>
  <c r="AK125" i="7"/>
  <c r="AL125" i="7" s="1"/>
  <c r="N125" i="9" s="1"/>
  <c r="AE106" i="7"/>
  <c r="AE56" i="7"/>
  <c r="AE136" i="7"/>
  <c r="AF136" i="7" s="1"/>
  <c r="K136" i="9" s="1"/>
  <c r="AI46" i="7"/>
  <c r="AJ46" i="7" s="1"/>
  <c r="M46" i="9" s="1"/>
  <c r="AE23" i="7"/>
  <c r="AM152" i="7"/>
  <c r="AN152" i="7" s="1"/>
  <c r="O152" i="9" s="1"/>
  <c r="AM168" i="7"/>
  <c r="AM184" i="7"/>
  <c r="AE148" i="7"/>
  <c r="AE125" i="7"/>
  <c r="AF125" i="7" s="1"/>
  <c r="K125" i="9" s="1"/>
  <c r="AG52" i="7"/>
  <c r="AH52" i="7" s="1"/>
  <c r="L52" i="9" s="1"/>
  <c r="AG13" i="7"/>
  <c r="AH13" i="7" s="1"/>
  <c r="L13" i="9" s="1"/>
  <c r="AI159" i="7"/>
  <c r="AI175" i="7"/>
  <c r="AI191" i="7"/>
  <c r="AK155" i="7"/>
  <c r="AL155" i="7" s="1"/>
  <c r="N155" i="9" s="1"/>
  <c r="AK129" i="7"/>
  <c r="AL129" i="7" s="1"/>
  <c r="N129" i="9" s="1"/>
  <c r="AE110" i="7"/>
  <c r="AF110" i="7" s="1"/>
  <c r="K110" i="9" s="1"/>
  <c r="AE138" i="7"/>
  <c r="AM48" i="7"/>
  <c r="AN48" i="7" s="1"/>
  <c r="O48" i="9" s="1"/>
  <c r="AE19" i="7"/>
  <c r="AF19" i="7" s="1"/>
  <c r="K19" i="9" s="1"/>
  <c r="AE170" i="7"/>
  <c r="AE186" i="7"/>
  <c r="AE129" i="7"/>
  <c r="AM60" i="7"/>
  <c r="AN60" i="7" s="1"/>
  <c r="O60" i="9" s="1"/>
  <c r="AM21" i="7"/>
  <c r="AN21" i="7" s="1"/>
  <c r="O21" i="9" s="1"/>
  <c r="AK22" i="7"/>
  <c r="AL22" i="7" s="1"/>
  <c r="N22" i="9" s="1"/>
  <c r="AG131" i="7"/>
  <c r="AH131" i="7" s="1"/>
  <c r="L131" i="9" s="1"/>
  <c r="AI43" i="7"/>
  <c r="AJ43" i="7" s="1"/>
  <c r="M43" i="9" s="1"/>
  <c r="AK146" i="7"/>
  <c r="AL146" i="7" s="1"/>
  <c r="N146" i="9" s="1"/>
  <c r="AE48" i="7"/>
  <c r="AG35" i="7"/>
  <c r="AH35" i="7" s="1"/>
  <c r="L35" i="9" s="1"/>
  <c r="AK159" i="7"/>
  <c r="AE116" i="7"/>
  <c r="AF116" i="7" s="1"/>
  <c r="K116" i="9" s="1"/>
  <c r="AI38" i="7"/>
  <c r="AJ38" i="7" s="1"/>
  <c r="M38" i="9" s="1"/>
  <c r="AM67" i="7"/>
  <c r="AN67" i="7" s="1"/>
  <c r="O67" i="9" s="1"/>
  <c r="AE133" i="7"/>
  <c r="AF133" i="7" s="1"/>
  <c r="K133" i="9" s="1"/>
  <c r="AM95" i="7"/>
  <c r="AN95" i="7" s="1"/>
  <c r="O95" i="9" s="1"/>
  <c r="AM79" i="7"/>
  <c r="AN79" i="7" s="1"/>
  <c r="O79" i="9" s="1"/>
  <c r="AG125" i="7"/>
  <c r="AH125" i="7" s="1"/>
  <c r="L125" i="9" s="1"/>
  <c r="AE146" i="7"/>
  <c r="AK104" i="7"/>
  <c r="AL104" i="7" s="1"/>
  <c r="N104" i="9" s="1"/>
  <c r="AK88" i="7"/>
  <c r="AL88" i="7" s="1"/>
  <c r="N88" i="9" s="1"/>
  <c r="AK72" i="7"/>
  <c r="AL72" i="7" s="1"/>
  <c r="N72" i="9" s="1"/>
  <c r="AI33" i="7"/>
  <c r="AJ33" i="7" s="1"/>
  <c r="M33" i="9" s="1"/>
  <c r="AE44" i="7"/>
  <c r="AK169" i="7"/>
  <c r="AE119" i="7"/>
  <c r="AF119" i="7" s="1"/>
  <c r="K119" i="9" s="1"/>
  <c r="AI100" i="7"/>
  <c r="AJ100" i="7" s="1"/>
  <c r="M100" i="9" s="1"/>
  <c r="AI84" i="7"/>
  <c r="AJ84" i="7" s="1"/>
  <c r="M84" i="9" s="1"/>
  <c r="AI68" i="7"/>
  <c r="AJ68" i="7" s="1"/>
  <c r="M68" i="9" s="1"/>
  <c r="AG169" i="7"/>
  <c r="AG100" i="7"/>
  <c r="AH100" i="7" s="1"/>
  <c r="L100" i="9" s="1"/>
  <c r="AG84" i="7"/>
  <c r="AH84" i="7" s="1"/>
  <c r="L84" i="9" s="1"/>
  <c r="AG68" i="7"/>
  <c r="AH68" i="7" s="1"/>
  <c r="L68" i="9" s="1"/>
  <c r="AK23" i="7"/>
  <c r="AL23" i="7" s="1"/>
  <c r="N23" i="9" s="1"/>
  <c r="AI124" i="7"/>
  <c r="AJ124" i="7" s="1"/>
  <c r="M124" i="9" s="1"/>
  <c r="AK35" i="7"/>
  <c r="AL35" i="7" s="1"/>
  <c r="N35" i="9" s="1"/>
  <c r="AM153" i="7"/>
  <c r="AN153" i="7" s="1"/>
  <c r="O153" i="9" s="1"/>
  <c r="AM169" i="7"/>
  <c r="AM185" i="7"/>
  <c r="AI160" i="7"/>
  <c r="AI176" i="7"/>
  <c r="AI192" i="7"/>
  <c r="AI128" i="7"/>
  <c r="AJ128" i="7" s="1"/>
  <c r="M128" i="9" s="1"/>
  <c r="AM115" i="7"/>
  <c r="AN115" i="7" s="1"/>
  <c r="O115" i="9" s="1"/>
  <c r="AG47" i="7"/>
  <c r="AH47" i="7" s="1"/>
  <c r="L47" i="9" s="1"/>
  <c r="AI14" i="7"/>
  <c r="AJ14" i="7" s="1"/>
  <c r="M14" i="9" s="1"/>
  <c r="AE171" i="7"/>
  <c r="AE187" i="7"/>
  <c r="AG149" i="7"/>
  <c r="AH149" i="7" s="1"/>
  <c r="L149" i="9" s="1"/>
  <c r="AG59" i="7"/>
  <c r="AH59" i="7" s="1"/>
  <c r="L59" i="9" s="1"/>
  <c r="AG20" i="7"/>
  <c r="AH20" i="7" s="1"/>
  <c r="L20" i="9" s="1"/>
  <c r="K183" i="7"/>
  <c r="J183" i="7"/>
  <c r="D183" i="8" s="1"/>
  <c r="K172" i="7"/>
  <c r="J172" i="7"/>
  <c r="D172" i="8" s="1"/>
  <c r="AE130" i="7"/>
  <c r="AF130" i="7" s="1"/>
  <c r="K130" i="9" s="1"/>
  <c r="AE145" i="7"/>
  <c r="AF145" i="7" s="1"/>
  <c r="K145" i="9" s="1"/>
  <c r="AM66" i="7"/>
  <c r="AN66" i="7" s="1"/>
  <c r="O66" i="9" s="1"/>
  <c r="AK27" i="7"/>
  <c r="AL27" i="7" s="1"/>
  <c r="N27" i="9" s="1"/>
  <c r="AK30" i="7"/>
  <c r="AL30" i="7" s="1"/>
  <c r="N30" i="9" s="1"/>
  <c r="AK134" i="7"/>
  <c r="AL134" i="7" s="1"/>
  <c r="N134" i="9" s="1"/>
  <c r="AG66" i="7"/>
  <c r="AH66" i="7" s="1"/>
  <c r="L66" i="9" s="1"/>
  <c r="AE156" i="7"/>
  <c r="AM94" i="7"/>
  <c r="AN94" i="7" s="1"/>
  <c r="O94" i="9" s="1"/>
  <c r="AM78" i="7"/>
  <c r="AN78" i="7" s="1"/>
  <c r="O78" i="9" s="1"/>
  <c r="AM122" i="7"/>
  <c r="AN122" i="7" s="1"/>
  <c r="O122" i="9" s="1"/>
  <c r="AK103" i="7"/>
  <c r="AL103" i="7" s="1"/>
  <c r="N103" i="9" s="1"/>
  <c r="AK87" i="7"/>
  <c r="AL87" i="7" s="1"/>
  <c r="N87" i="9" s="1"/>
  <c r="AK71" i="7"/>
  <c r="AL71" i="7" s="1"/>
  <c r="N71" i="9" s="1"/>
  <c r="AI11" i="7"/>
  <c r="AJ11" i="7" s="1"/>
  <c r="M11" i="9" s="1"/>
  <c r="AI99" i="7"/>
  <c r="AJ99" i="7" s="1"/>
  <c r="M99" i="9" s="1"/>
  <c r="AI83" i="7"/>
  <c r="AJ83" i="7" s="1"/>
  <c r="M83" i="9" s="1"/>
  <c r="AI67" i="7"/>
  <c r="AJ67" i="7" s="1"/>
  <c r="M67" i="9" s="1"/>
  <c r="AE11" i="7"/>
  <c r="AG99" i="7"/>
  <c r="AH99" i="7" s="1"/>
  <c r="L99" i="9" s="1"/>
  <c r="AG83" i="7"/>
  <c r="AH83" i="7" s="1"/>
  <c r="L83" i="9" s="1"/>
  <c r="AG67" i="7"/>
  <c r="AH67" i="7" s="1"/>
  <c r="L67" i="9" s="1"/>
  <c r="AE22" i="7"/>
  <c r="AK19" i="7"/>
  <c r="AL19" i="7" s="1"/>
  <c r="N19" i="9" s="1"/>
  <c r="AG123" i="7"/>
  <c r="AH123" i="7" s="1"/>
  <c r="L123" i="9" s="1"/>
  <c r="AE34" i="7"/>
  <c r="AF34" i="7" s="1"/>
  <c r="K34" i="9" s="1"/>
  <c r="AK63" i="7"/>
  <c r="AL63" i="7" s="1"/>
  <c r="N63" i="9" s="1"/>
  <c r="AM154" i="7"/>
  <c r="AN154" i="7" s="1"/>
  <c r="O154" i="9" s="1"/>
  <c r="AM170" i="7"/>
  <c r="AM186" i="7"/>
  <c r="AG186" i="7"/>
  <c r="AK47" i="7"/>
  <c r="AL47" i="7" s="1"/>
  <c r="N47" i="9" s="1"/>
  <c r="AI161" i="7"/>
  <c r="AI177" i="7"/>
  <c r="AI193" i="7"/>
  <c r="AG127" i="7"/>
  <c r="AH127" i="7" s="1"/>
  <c r="L127" i="9" s="1"/>
  <c r="AG30" i="7"/>
  <c r="AH30" i="7" s="1"/>
  <c r="L30" i="9" s="1"/>
  <c r="AK114" i="7"/>
  <c r="AL114" i="7" s="1"/>
  <c r="N114" i="9" s="1"/>
  <c r="AE172" i="7"/>
  <c r="AE188" i="7"/>
  <c r="AG188" i="7"/>
  <c r="AI16" i="7"/>
  <c r="AJ16" i="7" s="1"/>
  <c r="M16" i="9" s="1"/>
  <c r="J179" i="7"/>
  <c r="D179" i="8" s="1"/>
  <c r="K179" i="7"/>
  <c r="K193" i="7"/>
  <c r="J193" i="7"/>
  <c r="D193" i="8" s="1"/>
  <c r="AK60" i="7"/>
  <c r="AL60" i="7" s="1"/>
  <c r="N60" i="9" s="1"/>
  <c r="AE65" i="7"/>
  <c r="AE26" i="7"/>
  <c r="AG156" i="7"/>
  <c r="AG133" i="7"/>
  <c r="AH133" i="7" s="1"/>
  <c r="L133" i="9" s="1"/>
  <c r="AK55" i="7"/>
  <c r="AL55" i="7" s="1"/>
  <c r="N55" i="9" s="1"/>
  <c r="AK16" i="7"/>
  <c r="AL16" i="7" s="1"/>
  <c r="N16" i="9" s="1"/>
  <c r="AK11" i="7"/>
  <c r="AL11" i="7" s="1"/>
  <c r="N11" i="9" s="1"/>
  <c r="AM93" i="7"/>
  <c r="AN93" i="7" s="1"/>
  <c r="O93" i="9" s="1"/>
  <c r="AM76" i="7"/>
  <c r="AN76" i="7" s="1"/>
  <c r="O76" i="9" s="1"/>
  <c r="AK10" i="7"/>
  <c r="AL10" i="7" s="1"/>
  <c r="N10" i="9" s="1"/>
  <c r="AK179" i="7"/>
  <c r="AK121" i="7"/>
  <c r="AL121" i="7" s="1"/>
  <c r="N121" i="9" s="1"/>
  <c r="AK102" i="7"/>
  <c r="AL102" i="7" s="1"/>
  <c r="N102" i="9" s="1"/>
  <c r="AK86" i="7"/>
  <c r="AL86" i="7" s="1"/>
  <c r="N86" i="9" s="1"/>
  <c r="AK70" i="7"/>
  <c r="AL70" i="7" s="1"/>
  <c r="N70" i="9" s="1"/>
  <c r="AI50" i="7"/>
  <c r="AJ50" i="7" s="1"/>
  <c r="M50" i="9" s="1"/>
  <c r="AI39" i="7"/>
  <c r="AJ39" i="7" s="1"/>
  <c r="M39" i="9" s="1"/>
  <c r="AM136" i="7"/>
  <c r="AN136" i="7" s="1"/>
  <c r="O136" i="9" s="1"/>
  <c r="AI98" i="7"/>
  <c r="AJ98" i="7" s="1"/>
  <c r="M98" i="9" s="1"/>
  <c r="AI82" i="7"/>
  <c r="AJ82" i="7" s="1"/>
  <c r="M82" i="9" s="1"/>
  <c r="AG192" i="7"/>
  <c r="AK136" i="7"/>
  <c r="AL136" i="7" s="1"/>
  <c r="N136" i="9" s="1"/>
  <c r="AG98" i="7"/>
  <c r="AH98" i="7" s="1"/>
  <c r="L98" i="9" s="1"/>
  <c r="AG82" i="7"/>
  <c r="AH82" i="7" s="1"/>
  <c r="L82" i="9" s="1"/>
  <c r="AK189" i="7"/>
  <c r="AK143" i="7"/>
  <c r="AL143" i="7" s="1"/>
  <c r="N143" i="9" s="1"/>
  <c r="AE122" i="7"/>
  <c r="AM52" i="7"/>
  <c r="AN52" i="7" s="1"/>
  <c r="O52" i="9" s="1"/>
  <c r="AE154" i="7"/>
  <c r="AM111" i="7"/>
  <c r="AN111" i="7" s="1"/>
  <c r="O111" i="9" s="1"/>
  <c r="AE62" i="7"/>
  <c r="AM139" i="7"/>
  <c r="AN139" i="7" s="1"/>
  <c r="O139" i="9" s="1"/>
  <c r="AM155" i="7"/>
  <c r="AN155" i="7" s="1"/>
  <c r="O155" i="9" s="1"/>
  <c r="AM171" i="7"/>
  <c r="AM187" i="7"/>
  <c r="AK144" i="7"/>
  <c r="AL144" i="7" s="1"/>
  <c r="N144" i="9" s="1"/>
  <c r="AE46" i="7"/>
  <c r="AF46" i="7" s="1"/>
  <c r="K46" i="9" s="1"/>
  <c r="AI162" i="7"/>
  <c r="AI178" i="7"/>
  <c r="AK25" i="7"/>
  <c r="AL25" i="7" s="1"/>
  <c r="N25" i="9" s="1"/>
  <c r="AK191" i="7"/>
  <c r="AE126" i="7"/>
  <c r="AF126" i="7" s="1"/>
  <c r="K126" i="9" s="1"/>
  <c r="AG17" i="7"/>
  <c r="AH17" i="7" s="1"/>
  <c r="L17" i="9" s="1"/>
  <c r="AI113" i="7"/>
  <c r="AJ113" i="7" s="1"/>
  <c r="M113" i="9" s="1"/>
  <c r="AI64" i="7"/>
  <c r="AJ64" i="7" s="1"/>
  <c r="M64" i="9" s="1"/>
  <c r="AI42" i="7"/>
  <c r="AJ42" i="7" s="1"/>
  <c r="M42" i="9" s="1"/>
  <c r="AE173" i="7"/>
  <c r="AE189" i="7"/>
  <c r="AI145" i="7"/>
  <c r="AJ145" i="7" s="1"/>
  <c r="M145" i="9" s="1"/>
  <c r="AI37" i="7"/>
  <c r="AJ37" i="7" s="1"/>
  <c r="M37" i="9" s="1"/>
  <c r="AM10" i="7"/>
  <c r="AN10" i="7" s="1"/>
  <c r="O10" i="9" s="1"/>
  <c r="AG122" i="7"/>
  <c r="AH122" i="7" s="1"/>
  <c r="L122" i="9" s="1"/>
  <c r="K180" i="7"/>
  <c r="J180" i="7"/>
  <c r="D180" i="8" s="1"/>
  <c r="AE59" i="7"/>
  <c r="AM44" i="7"/>
  <c r="AN44" i="7" s="1"/>
  <c r="O44" i="9" s="1"/>
  <c r="AG176" i="7"/>
  <c r="AE132" i="7"/>
  <c r="AF132" i="7" s="1"/>
  <c r="K132" i="9" s="1"/>
  <c r="AE54" i="7"/>
  <c r="AE15" i="7"/>
  <c r="AE60" i="7"/>
  <c r="AF60" i="7" s="1"/>
  <c r="K60" i="9" s="1"/>
  <c r="AG153" i="7"/>
  <c r="AH153" i="7" s="1"/>
  <c r="L153" i="9" s="1"/>
  <c r="AM92" i="7"/>
  <c r="AN92" i="7" s="1"/>
  <c r="O92" i="9" s="1"/>
  <c r="AM75" i="7"/>
  <c r="AN75" i="7" s="1"/>
  <c r="O75" i="9" s="1"/>
  <c r="AK18" i="7"/>
  <c r="AL18" i="7" s="1"/>
  <c r="N18" i="9" s="1"/>
  <c r="AG141" i="7"/>
  <c r="AH141" i="7" s="1"/>
  <c r="L141" i="9" s="1"/>
  <c r="AI120" i="7"/>
  <c r="AJ120" i="7" s="1"/>
  <c r="M120" i="9" s="1"/>
  <c r="AK101" i="7"/>
  <c r="AL101" i="7" s="1"/>
  <c r="N101" i="9" s="1"/>
  <c r="AK85" i="7"/>
  <c r="AL85" i="7" s="1"/>
  <c r="N85" i="9" s="1"/>
  <c r="AK69" i="7"/>
  <c r="AL69" i="7" s="1"/>
  <c r="N69" i="9" s="1"/>
  <c r="AI135" i="7"/>
  <c r="AJ135" i="7" s="1"/>
  <c r="M135" i="9" s="1"/>
  <c r="AI97" i="7"/>
  <c r="AJ97" i="7" s="1"/>
  <c r="M97" i="9" s="1"/>
  <c r="AI81" i="7"/>
  <c r="AJ81" i="7" s="1"/>
  <c r="M81" i="9" s="1"/>
  <c r="AG135" i="7"/>
  <c r="AH135" i="7" s="1"/>
  <c r="L135" i="9" s="1"/>
  <c r="AG97" i="7"/>
  <c r="AH97" i="7" s="1"/>
  <c r="L97" i="9" s="1"/>
  <c r="AG81" i="7"/>
  <c r="AH81" i="7" s="1"/>
  <c r="L81" i="9" s="1"/>
  <c r="AI45" i="7"/>
  <c r="AJ45" i="7" s="1"/>
  <c r="M45" i="9" s="1"/>
  <c r="AE142" i="7"/>
  <c r="AF142" i="7" s="1"/>
  <c r="K142" i="9" s="1"/>
  <c r="AG51" i="7"/>
  <c r="AH51" i="7" s="1"/>
  <c r="L51" i="9" s="1"/>
  <c r="AK186" i="7"/>
  <c r="AK110" i="7"/>
  <c r="AL110" i="7" s="1"/>
  <c r="N110" i="9" s="1"/>
  <c r="AM41" i="7"/>
  <c r="AN41" i="7" s="1"/>
  <c r="O41" i="9" s="1"/>
  <c r="AG18" i="7"/>
  <c r="AH18" i="7" s="1"/>
  <c r="L18" i="9" s="1"/>
  <c r="AM140" i="7"/>
  <c r="AN140" i="7" s="1"/>
  <c r="O140" i="9" s="1"/>
  <c r="AM156" i="7"/>
  <c r="AM172" i="7"/>
  <c r="AM188" i="7"/>
  <c r="AG178" i="7"/>
  <c r="AE143" i="7"/>
  <c r="AF143" i="7" s="1"/>
  <c r="K143" i="9" s="1"/>
  <c r="AI147" i="7"/>
  <c r="AJ147" i="7" s="1"/>
  <c r="M147" i="9" s="1"/>
  <c r="AI163" i="7"/>
  <c r="AI179" i="7"/>
  <c r="AG25" i="7"/>
  <c r="AH25" i="7" s="1"/>
  <c r="L25" i="9" s="1"/>
  <c r="AE158" i="7"/>
  <c r="AM131" i="7"/>
  <c r="AN131" i="7" s="1"/>
  <c r="O131" i="9" s="1"/>
  <c r="AG112" i="7"/>
  <c r="AH112" i="7" s="1"/>
  <c r="L112" i="9" s="1"/>
  <c r="AE174" i="7"/>
  <c r="AE190" i="7"/>
  <c r="AG180" i="7"/>
  <c r="AG9" i="7"/>
  <c r="AH9" i="7" s="1"/>
  <c r="L9" i="9" s="1"/>
  <c r="AE149" i="7"/>
  <c r="AF149" i="7" s="1"/>
  <c r="K149" i="9" s="1"/>
  <c r="AM38" i="7"/>
  <c r="AN38" i="7" s="1"/>
  <c r="O38" i="9" s="1"/>
  <c r="AG140" i="7"/>
  <c r="AH140" i="7" s="1"/>
  <c r="L140" i="9" s="1"/>
  <c r="AM119" i="7"/>
  <c r="AN119" i="7" s="1"/>
  <c r="O119" i="9" s="1"/>
  <c r="AG43" i="7"/>
  <c r="AH43" i="7" s="1"/>
  <c r="L43" i="9" s="1"/>
  <c r="AK153" i="7"/>
  <c r="AL153" i="7" s="1"/>
  <c r="N153" i="9" s="1"/>
  <c r="AM33" i="7"/>
  <c r="AN33" i="7" s="1"/>
  <c r="O33" i="9" s="1"/>
  <c r="AK171" i="7"/>
  <c r="AM91" i="7"/>
  <c r="AN91" i="7" s="1"/>
  <c r="O91" i="9" s="1"/>
  <c r="AM73" i="7"/>
  <c r="AN73" i="7" s="1"/>
  <c r="O73" i="9" s="1"/>
  <c r="AK26" i="7"/>
  <c r="AL26" i="7" s="1"/>
  <c r="N26" i="9" s="1"/>
  <c r="AG119" i="7"/>
  <c r="AH119" i="7" s="1"/>
  <c r="L119" i="9" s="1"/>
  <c r="AK100" i="7"/>
  <c r="AL100" i="7" s="1"/>
  <c r="N100" i="9" s="1"/>
  <c r="AK84" i="7"/>
  <c r="AL84" i="7" s="1"/>
  <c r="N84" i="9" s="1"/>
  <c r="AK68" i="7"/>
  <c r="AL68" i="7" s="1"/>
  <c r="N68" i="9" s="1"/>
  <c r="AK28" i="7"/>
  <c r="AL28" i="7" s="1"/>
  <c r="N28" i="9" s="1"/>
  <c r="AM34" i="7"/>
  <c r="AN34" i="7" s="1"/>
  <c r="O34" i="9" s="1"/>
  <c r="AE134" i="7"/>
  <c r="AF134" i="7" s="1"/>
  <c r="K134" i="9" s="1"/>
  <c r="AI96" i="7"/>
  <c r="AJ96" i="7" s="1"/>
  <c r="M96" i="9" s="1"/>
  <c r="AI80" i="7"/>
  <c r="AJ80" i="7" s="1"/>
  <c r="M80" i="9" s="1"/>
  <c r="AG106" i="7"/>
  <c r="AH106" i="7" s="1"/>
  <c r="L106" i="9" s="1"/>
  <c r="AG96" i="7"/>
  <c r="AH96" i="7" s="1"/>
  <c r="L96" i="9" s="1"/>
  <c r="AG80" i="7"/>
  <c r="AH80" i="7" s="1"/>
  <c r="L80" i="9" s="1"/>
  <c r="AI17" i="7"/>
  <c r="AJ17" i="7" s="1"/>
  <c r="M17" i="9" s="1"/>
  <c r="AK181" i="7"/>
  <c r="AG151" i="7"/>
  <c r="AH151" i="7" s="1"/>
  <c r="L151" i="9" s="1"/>
  <c r="AI109" i="7"/>
  <c r="AJ109" i="7" s="1"/>
  <c r="M109" i="9" s="1"/>
  <c r="AG40" i="7"/>
  <c r="AH40" i="7" s="1"/>
  <c r="L40" i="9" s="1"/>
  <c r="AM141" i="7"/>
  <c r="AN141" i="7" s="1"/>
  <c r="O141" i="9" s="1"/>
  <c r="AM157" i="7"/>
  <c r="AM173" i="7"/>
  <c r="AM189" i="7"/>
  <c r="AI148" i="7"/>
  <c r="AJ148" i="7" s="1"/>
  <c r="M148" i="9" s="1"/>
  <c r="AI164" i="7"/>
  <c r="AI180" i="7"/>
  <c r="AK183" i="7"/>
  <c r="AI144" i="7"/>
  <c r="AJ144" i="7" s="1"/>
  <c r="M144" i="9" s="1"/>
  <c r="AG33" i="7"/>
  <c r="AH33" i="7" s="1"/>
  <c r="L33" i="9" s="1"/>
  <c r="AK130" i="7"/>
  <c r="AL130" i="7" s="1"/>
  <c r="N130" i="9" s="1"/>
  <c r="AE111" i="7"/>
  <c r="AF111" i="7" s="1"/>
  <c r="K111" i="9" s="1"/>
  <c r="AE159" i="7"/>
  <c r="AE175" i="7"/>
  <c r="AE191" i="7"/>
  <c r="AK54" i="7"/>
  <c r="AL54" i="7" s="1"/>
  <c r="N54" i="9" s="1"/>
  <c r="AK15" i="7"/>
  <c r="AL15" i="7" s="1"/>
  <c r="N15" i="9" s="1"/>
  <c r="D14" i="10"/>
  <c r="H13" i="9"/>
  <c r="H6" i="9" s="1"/>
  <c r="AG37" i="7"/>
  <c r="AH37" i="7" s="1"/>
  <c r="L37" i="9" s="1"/>
  <c r="AG11" i="7"/>
  <c r="AH11" i="7" s="1"/>
  <c r="L11" i="9" s="1"/>
  <c r="AG185" i="7"/>
  <c r="AK118" i="7"/>
  <c r="AL118" i="7" s="1"/>
  <c r="N118" i="9" s="1"/>
  <c r="AK124" i="7"/>
  <c r="AL124" i="7" s="1"/>
  <c r="N124" i="9" s="1"/>
  <c r="AG193" i="7"/>
  <c r="AG32" i="7"/>
  <c r="AH32" i="7" s="1"/>
  <c r="L32" i="9" s="1"/>
  <c r="AG190" i="7"/>
  <c r="AK150" i="7"/>
  <c r="AL150" i="7" s="1"/>
  <c r="N150" i="9" s="1"/>
  <c r="AM90" i="7"/>
  <c r="AN90" i="7" s="1"/>
  <c r="O90" i="9" s="1"/>
  <c r="AM70" i="7"/>
  <c r="AN70" i="7" s="1"/>
  <c r="O70" i="9" s="1"/>
  <c r="AK154" i="7"/>
  <c r="AL154" i="7" s="1"/>
  <c r="N154" i="9" s="1"/>
  <c r="AK34" i="7"/>
  <c r="AL34" i="7" s="1"/>
  <c r="N34" i="9" s="1"/>
  <c r="AG167" i="7"/>
  <c r="AE118" i="7"/>
  <c r="AK99" i="7"/>
  <c r="AL99" i="7" s="1"/>
  <c r="N99" i="9" s="1"/>
  <c r="AK83" i="7"/>
  <c r="AL83" i="7" s="1"/>
  <c r="N83" i="9" s="1"/>
  <c r="AK67" i="7"/>
  <c r="AL67" i="7" s="1"/>
  <c r="N67" i="9" s="1"/>
  <c r="AE27" i="7"/>
  <c r="AE33" i="7"/>
  <c r="AF33" i="7" s="1"/>
  <c r="K33" i="9" s="1"/>
  <c r="AG56" i="7"/>
  <c r="AH56" i="7" s="1"/>
  <c r="L56" i="9" s="1"/>
  <c r="AI95" i="7"/>
  <c r="AJ95" i="7" s="1"/>
  <c r="M95" i="9" s="1"/>
  <c r="AI79" i="7"/>
  <c r="AJ79" i="7" s="1"/>
  <c r="M79" i="9" s="1"/>
  <c r="AM62" i="7"/>
  <c r="AN62" i="7" s="1"/>
  <c r="O62" i="9" s="1"/>
  <c r="AG95" i="7"/>
  <c r="AH95" i="7" s="1"/>
  <c r="L95" i="9" s="1"/>
  <c r="AG79" i="7"/>
  <c r="AH79" i="7" s="1"/>
  <c r="L79" i="9" s="1"/>
  <c r="AK62" i="7"/>
  <c r="AL62" i="7" s="1"/>
  <c r="N62" i="9" s="1"/>
  <c r="AG157" i="7"/>
  <c r="AI29" i="7"/>
  <c r="AJ29" i="7" s="1"/>
  <c r="M29" i="9" s="1"/>
  <c r="AK162" i="7"/>
  <c r="AM127" i="7"/>
  <c r="AN127" i="7" s="1"/>
  <c r="O127" i="9" s="1"/>
  <c r="AG108" i="7"/>
  <c r="AH108" i="7" s="1"/>
  <c r="L108" i="9" s="1"/>
  <c r="AK13" i="7"/>
  <c r="AL13" i="7" s="1"/>
  <c r="N13" i="9" s="1"/>
  <c r="AM142" i="7"/>
  <c r="AN142" i="7" s="1"/>
  <c r="O142" i="9" s="1"/>
  <c r="AM158" i="7"/>
  <c r="AM174" i="7"/>
  <c r="AM190" i="7"/>
  <c r="AI41" i="7"/>
  <c r="AJ41" i="7" s="1"/>
  <c r="M41" i="9" s="1"/>
  <c r="AI149" i="7"/>
  <c r="AJ149" i="7" s="1"/>
  <c r="M149" i="9" s="1"/>
  <c r="AI165" i="7"/>
  <c r="AI181" i="7"/>
  <c r="AG19" i="7"/>
  <c r="AH19" i="7" s="1"/>
  <c r="L19" i="9" s="1"/>
  <c r="AG41" i="7"/>
  <c r="AH41" i="7" s="1"/>
  <c r="L41" i="9" s="1"/>
  <c r="AG155" i="7"/>
  <c r="AH155" i="7" s="1"/>
  <c r="L155" i="9" s="1"/>
  <c r="AI129" i="7"/>
  <c r="AJ129" i="7" s="1"/>
  <c r="M129" i="9" s="1"/>
  <c r="AM37" i="7"/>
  <c r="AN37" i="7" s="1"/>
  <c r="O37" i="9" s="1"/>
  <c r="AE160" i="7"/>
  <c r="AE176" i="7"/>
  <c r="AE192" i="7"/>
  <c r="AG170" i="7"/>
  <c r="AE53" i="7"/>
  <c r="AF53" i="7" s="1"/>
  <c r="K53" i="9" s="1"/>
  <c r="AE14" i="7"/>
  <c r="K189" i="7"/>
  <c r="J189" i="7"/>
  <c r="D189" i="8" s="1"/>
  <c r="AG145" i="7"/>
  <c r="AH145" i="7" s="1"/>
  <c r="L145" i="9" s="1"/>
  <c r="AG184" i="7"/>
  <c r="AI117" i="7"/>
  <c r="AJ117" i="7" s="1"/>
  <c r="M117" i="9" s="1"/>
  <c r="AI60" i="7"/>
  <c r="AJ60" i="7" s="1"/>
  <c r="M60" i="9" s="1"/>
  <c r="AI21" i="7"/>
  <c r="AJ21" i="7" s="1"/>
  <c r="M21" i="9" s="1"/>
  <c r="AI107" i="7"/>
  <c r="AJ107" i="7" s="1"/>
  <c r="M107" i="9" s="1"/>
  <c r="AK190" i="7"/>
  <c r="AM11" i="7"/>
  <c r="AN11" i="7" s="1"/>
  <c r="O11" i="9" s="1"/>
  <c r="AM105" i="7"/>
  <c r="AN105" i="7" s="1"/>
  <c r="O105" i="9" s="1"/>
  <c r="AM89" i="7"/>
  <c r="AN89" i="7" s="1"/>
  <c r="O89" i="9" s="1"/>
  <c r="AM68" i="7"/>
  <c r="AN68" i="7" s="1"/>
  <c r="O68" i="9" s="1"/>
  <c r="AK42" i="7"/>
  <c r="AL42" i="7" s="1"/>
  <c r="N42" i="9" s="1"/>
  <c r="AK98" i="7"/>
  <c r="AL98" i="7" s="1"/>
  <c r="N98" i="9" s="1"/>
  <c r="AK82" i="7"/>
  <c r="AL82" i="7" s="1"/>
  <c r="N82" i="9" s="1"/>
  <c r="AE66" i="7"/>
  <c r="AF66" i="7" s="1"/>
  <c r="K66" i="9" s="1"/>
  <c r="AM45" i="7"/>
  <c r="AN45" i="7" s="1"/>
  <c r="O45" i="9" s="1"/>
  <c r="AI51" i="7"/>
  <c r="AJ51" i="7" s="1"/>
  <c r="M51" i="9" s="1"/>
  <c r="AI94" i="7"/>
  <c r="AJ94" i="7" s="1"/>
  <c r="M94" i="9" s="1"/>
  <c r="AI78" i="7"/>
  <c r="AJ78" i="7" s="1"/>
  <c r="M78" i="9" s="1"/>
  <c r="AG61" i="7"/>
  <c r="AH61" i="7" s="1"/>
  <c r="L61" i="9" s="1"/>
  <c r="AK157" i="7"/>
  <c r="AG94" i="7"/>
  <c r="AH94" i="7" s="1"/>
  <c r="L94" i="9" s="1"/>
  <c r="AG78" i="7"/>
  <c r="AH78" i="7" s="1"/>
  <c r="L78" i="9" s="1"/>
  <c r="AE61" i="7"/>
  <c r="AI136" i="7"/>
  <c r="AJ136" i="7" s="1"/>
  <c r="M136" i="9" s="1"/>
  <c r="AG171" i="7"/>
  <c r="AK137" i="7"/>
  <c r="AL137" i="7" s="1"/>
  <c r="N137" i="9" s="1"/>
  <c r="AK148" i="7"/>
  <c r="AL148" i="7" s="1"/>
  <c r="N148" i="9" s="1"/>
  <c r="AK126" i="7"/>
  <c r="AL126" i="7" s="1"/>
  <c r="N126" i="9" s="1"/>
  <c r="AE107" i="7"/>
  <c r="AI57" i="7"/>
  <c r="AJ57" i="7" s="1"/>
  <c r="M57" i="9" s="1"/>
  <c r="AE12" i="7"/>
  <c r="AF12" i="7" s="1"/>
  <c r="K12" i="9" s="1"/>
  <c r="AM143" i="7"/>
  <c r="AN143" i="7" s="1"/>
  <c r="O143" i="9" s="1"/>
  <c r="AM159" i="7"/>
  <c r="AM175" i="7"/>
  <c r="AM191" i="7"/>
  <c r="AK178" i="7"/>
  <c r="AG166" i="7"/>
  <c r="AI138" i="7"/>
  <c r="AJ138" i="7" s="1"/>
  <c r="M138" i="9" s="1"/>
  <c r="AK36" i="7"/>
  <c r="AL36" i="7" s="1"/>
  <c r="N36" i="9" s="1"/>
  <c r="AI150" i="7"/>
  <c r="AJ150" i="7" s="1"/>
  <c r="M150" i="9" s="1"/>
  <c r="AI166" i="7"/>
  <c r="AI182" i="7"/>
  <c r="AK14" i="7"/>
  <c r="AL14" i="7" s="1"/>
  <c r="N14" i="9" s="1"/>
  <c r="AK175" i="7"/>
  <c r="AG49" i="7"/>
  <c r="AH49" i="7" s="1"/>
  <c r="L49" i="9" s="1"/>
  <c r="AG128" i="7"/>
  <c r="AH128" i="7" s="1"/>
  <c r="L128" i="9" s="1"/>
  <c r="AK59" i="7"/>
  <c r="AL59" i="7" s="1"/>
  <c r="N59" i="9" s="1"/>
  <c r="AG36" i="7"/>
  <c r="AH36" i="7" s="1"/>
  <c r="L36" i="9" s="1"/>
  <c r="AE161" i="7"/>
  <c r="AE177" i="7"/>
  <c r="AE193" i="7"/>
  <c r="AK140" i="7"/>
  <c r="AL140" i="7" s="1"/>
  <c r="N140" i="9" s="1"/>
  <c r="AM32" i="7"/>
  <c r="AN32" i="7" s="1"/>
  <c r="O32" i="9" s="1"/>
  <c r="K152" i="7"/>
  <c r="J152" i="7"/>
  <c r="D152" i="8" s="1"/>
  <c r="AI54" i="7"/>
  <c r="AJ54" i="7" s="1"/>
  <c r="M54" i="9" s="1"/>
  <c r="AK32" i="7"/>
  <c r="AL32" i="7" s="1"/>
  <c r="N32" i="9" s="1"/>
  <c r="AG177" i="7"/>
  <c r="AG116" i="7"/>
  <c r="AH116" i="7" s="1"/>
  <c r="L116" i="9" s="1"/>
  <c r="AI49" i="7"/>
  <c r="AJ49" i="7" s="1"/>
  <c r="M49" i="9" s="1"/>
  <c r="AG10" i="7"/>
  <c r="AH10" i="7" s="1"/>
  <c r="L10" i="9" s="1"/>
  <c r="AG182" i="7"/>
  <c r="AG146" i="7"/>
  <c r="AH146" i="7" s="1"/>
  <c r="L146" i="9" s="1"/>
  <c r="AM104" i="7"/>
  <c r="AN104" i="7" s="1"/>
  <c r="O104" i="9" s="1"/>
  <c r="AM88" i="7"/>
  <c r="AN88" i="7" s="1"/>
  <c r="O88" i="9" s="1"/>
  <c r="AK61" i="7"/>
  <c r="AL61" i="7" s="1"/>
  <c r="N61" i="9" s="1"/>
  <c r="AK50" i="7"/>
  <c r="AL50" i="7" s="1"/>
  <c r="N50" i="9" s="1"/>
  <c r="AK135" i="7"/>
  <c r="AL135" i="7" s="1"/>
  <c r="N135" i="9" s="1"/>
  <c r="AK97" i="7"/>
  <c r="AL97" i="7" s="1"/>
  <c r="N97" i="9" s="1"/>
  <c r="AK81" i="7"/>
  <c r="AL81" i="7" s="1"/>
  <c r="N81" i="9" s="1"/>
  <c r="AG44" i="7"/>
  <c r="AH44" i="7" s="1"/>
  <c r="L44" i="9" s="1"/>
  <c r="AI93" i="7"/>
  <c r="AJ93" i="7" s="1"/>
  <c r="M93" i="9" s="1"/>
  <c r="AI77" i="7"/>
  <c r="AJ77" i="7" s="1"/>
  <c r="M77" i="9" s="1"/>
  <c r="AK56" i="7"/>
  <c r="AL56" i="7" s="1"/>
  <c r="N56" i="9" s="1"/>
  <c r="AG93" i="7"/>
  <c r="AH93" i="7" s="1"/>
  <c r="L93" i="9" s="1"/>
  <c r="AG77" i="7"/>
  <c r="AH77" i="7" s="1"/>
  <c r="L77" i="9" s="1"/>
  <c r="AM40" i="7"/>
  <c r="AN40" i="7" s="1"/>
  <c r="O40" i="9" s="1"/>
  <c r="AI123" i="7"/>
  <c r="AJ123" i="7" s="1"/>
  <c r="M123" i="9" s="1"/>
  <c r="AG136" i="7"/>
  <c r="AH136" i="7" s="1"/>
  <c r="L136" i="9" s="1"/>
  <c r="AK46" i="7"/>
  <c r="AL46" i="7" s="1"/>
  <c r="N46" i="9" s="1"/>
  <c r="AI125" i="7"/>
  <c r="AJ125" i="7" s="1"/>
  <c r="M125" i="9" s="1"/>
  <c r="AI35" i="7"/>
  <c r="AJ35" i="7" s="1"/>
  <c r="M35" i="9" s="1"/>
  <c r="AM144" i="7"/>
  <c r="AN144" i="7" s="1"/>
  <c r="O144" i="9" s="1"/>
  <c r="AM160" i="7"/>
  <c r="AM176" i="7"/>
  <c r="AM192" i="7"/>
  <c r="AG173" i="7"/>
  <c r="AG164" i="7"/>
  <c r="AE137" i="7"/>
  <c r="AE35" i="7"/>
  <c r="AF35" i="7" s="1"/>
  <c r="K35" i="9" s="1"/>
  <c r="AI151" i="7"/>
  <c r="AJ151" i="7" s="1"/>
  <c r="M151" i="9" s="1"/>
  <c r="AI167" i="7"/>
  <c r="AI183" i="7"/>
  <c r="AK64" i="7"/>
  <c r="AL64" i="7" s="1"/>
  <c r="N64" i="9" s="1"/>
  <c r="AG57" i="7"/>
  <c r="AH57" i="7" s="1"/>
  <c r="L57" i="9" s="1"/>
  <c r="AK152" i="7"/>
  <c r="AL152" i="7" s="1"/>
  <c r="N152" i="9" s="1"/>
  <c r="AE127" i="7"/>
  <c r="AE58" i="7"/>
  <c r="AF58" i="7" s="1"/>
  <c r="K58" i="9" s="1"/>
  <c r="AE162" i="7"/>
  <c r="AE178" i="7"/>
  <c r="AE139" i="7"/>
  <c r="AG31" i="7"/>
  <c r="AH31" i="7" s="1"/>
  <c r="L31" i="9" s="1"/>
  <c r="B104" i="9" l="1"/>
  <c r="B27" i="9"/>
  <c r="B98" i="9"/>
  <c r="B73" i="9"/>
  <c r="B28" i="9"/>
  <c r="B57" i="9"/>
  <c r="B123" i="9"/>
  <c r="B17" i="9"/>
  <c r="B90" i="9"/>
  <c r="B118" i="9"/>
  <c r="B39" i="9"/>
  <c r="B19" i="9"/>
  <c r="B85" i="9"/>
  <c r="B89" i="9"/>
  <c r="B103" i="9"/>
  <c r="B154" i="9"/>
  <c r="B94" i="9"/>
  <c r="B128" i="9"/>
  <c r="B29" i="9"/>
  <c r="B99" i="9"/>
  <c r="B31" i="9"/>
  <c r="B148" i="9"/>
  <c r="B20" i="9"/>
  <c r="B121" i="9"/>
  <c r="B11" i="9"/>
  <c r="B119" i="9"/>
  <c r="B133" i="9"/>
  <c r="B101" i="9"/>
  <c r="B81" i="9"/>
  <c r="B96" i="9"/>
  <c r="B49" i="9"/>
  <c r="B115" i="9"/>
  <c r="B82" i="9"/>
  <c r="B63" i="9"/>
  <c r="B70" i="9"/>
  <c r="B149" i="9"/>
  <c r="B109" i="9"/>
  <c r="B131" i="9"/>
  <c r="B130" i="9"/>
  <c r="B102" i="9"/>
  <c r="B32" i="9"/>
  <c r="B86" i="9"/>
  <c r="B108" i="9"/>
  <c r="B72" i="9"/>
  <c r="B147" i="9"/>
  <c r="B25" i="9"/>
  <c r="B155" i="9"/>
  <c r="B145" i="9"/>
  <c r="B106" i="9"/>
  <c r="B47" i="9"/>
  <c r="B153" i="9"/>
  <c r="B93" i="9"/>
  <c r="B146" i="9"/>
  <c r="B53" i="9"/>
  <c r="B80" i="9"/>
  <c r="B88" i="9"/>
  <c r="B13" i="9"/>
  <c r="B40" i="9"/>
  <c r="B30" i="9"/>
  <c r="B9" i="9"/>
  <c r="B125" i="9"/>
  <c r="B45" i="9"/>
  <c r="B126" i="9"/>
  <c r="B10" i="9"/>
  <c r="B111" i="9"/>
  <c r="B141" i="9"/>
  <c r="B91" i="9"/>
  <c r="B79" i="9"/>
  <c r="B66" i="9"/>
  <c r="B136" i="9"/>
  <c r="B114" i="9"/>
  <c r="B44" i="9"/>
  <c r="B38" i="9"/>
  <c r="B144" i="9"/>
  <c r="B14" i="9"/>
  <c r="B112" i="9"/>
  <c r="B120" i="9"/>
  <c r="B55" i="9"/>
  <c r="B67" i="9"/>
  <c r="B78" i="9"/>
  <c r="B105" i="9"/>
  <c r="B152" i="9"/>
  <c r="B76" i="9"/>
  <c r="B116" i="9"/>
  <c r="B117" i="9"/>
  <c r="B95" i="9"/>
  <c r="B124" i="9"/>
  <c r="B127" i="9"/>
  <c r="B68" i="9"/>
  <c r="B150" i="9"/>
  <c r="B21" i="9"/>
  <c r="B15" i="9"/>
  <c r="B22" i="9"/>
  <c r="B35" i="9"/>
  <c r="B143" i="9"/>
  <c r="B84" i="9"/>
  <c r="B110" i="9"/>
  <c r="B33" i="9"/>
  <c r="B151" i="9"/>
  <c r="B87" i="9"/>
  <c r="B140" i="9"/>
  <c r="B142" i="9"/>
  <c r="B77" i="9"/>
  <c r="B71" i="9"/>
  <c r="B138" i="9"/>
  <c r="B61" i="9"/>
  <c r="B134" i="9"/>
  <c r="B100" i="9"/>
  <c r="B137" i="9"/>
  <c r="A11" i="8"/>
  <c r="I92" i="8"/>
  <c r="X92" i="8" s="1"/>
  <c r="T92" i="7"/>
  <c r="E92" i="9" s="1"/>
  <c r="L67" i="8"/>
  <c r="AA67" i="8" s="1"/>
  <c r="Q183" i="8"/>
  <c r="AF183" i="8" s="1"/>
  <c r="N180" i="8"/>
  <c r="AC180" i="8" s="1"/>
  <c r="J73" i="8"/>
  <c r="Y73" i="8" s="1"/>
  <c r="E120" i="8"/>
  <c r="T120" i="8" s="1"/>
  <c r="E83" i="8"/>
  <c r="T83" i="8" s="1"/>
  <c r="N52" i="8"/>
  <c r="AC52" i="8" s="1"/>
  <c r="P67" i="8"/>
  <c r="AE67" i="8" s="1"/>
  <c r="G76" i="8"/>
  <c r="V76" i="8" s="1"/>
  <c r="O92" i="8"/>
  <c r="AD92" i="8" s="1"/>
  <c r="Q67" i="8"/>
  <c r="AF67" i="8" s="1"/>
  <c r="E92" i="8"/>
  <c r="T92" i="8" s="1"/>
  <c r="N17" i="8"/>
  <c r="AC17" i="8" s="1"/>
  <c r="F92" i="8"/>
  <c r="U92" i="8" s="1"/>
  <c r="P92" i="8"/>
  <c r="AE92" i="8" s="1"/>
  <c r="N76" i="8"/>
  <c r="AC76" i="8" s="1"/>
  <c r="Q92" i="8"/>
  <c r="AF92" i="8" s="1"/>
  <c r="P76" i="8"/>
  <c r="AE76" i="8" s="1"/>
  <c r="R52" i="7"/>
  <c r="D52" i="9" s="1"/>
  <c r="P52" i="9" s="1"/>
  <c r="L92" i="8"/>
  <c r="AA92" i="8" s="1"/>
  <c r="L175" i="8"/>
  <c r="AA175" i="8" s="1"/>
  <c r="S92" i="8"/>
  <c r="AH92" i="8" s="1"/>
  <c r="R92" i="8"/>
  <c r="AG92" i="8" s="1"/>
  <c r="H92" i="8"/>
  <c r="W92" i="8" s="1"/>
  <c r="K92" i="8"/>
  <c r="Z92" i="8" s="1"/>
  <c r="N92" i="8"/>
  <c r="AC92" i="8" s="1"/>
  <c r="M10" i="8"/>
  <c r="AB10" i="8" s="1"/>
  <c r="M92" i="8"/>
  <c r="AB92" i="8" s="1"/>
  <c r="N83" i="7"/>
  <c r="L83" i="8"/>
  <c r="AA83" i="8" s="1"/>
  <c r="L153" i="8"/>
  <c r="AA153" i="8" s="1"/>
  <c r="P83" i="8"/>
  <c r="AE83" i="8" s="1"/>
  <c r="I49" i="8"/>
  <c r="X49" i="8" s="1"/>
  <c r="G92" i="8"/>
  <c r="V92" i="8" s="1"/>
  <c r="Q83" i="8"/>
  <c r="AF83" i="8" s="1"/>
  <c r="S83" i="8"/>
  <c r="AH83" i="8" s="1"/>
  <c r="O67" i="8"/>
  <c r="AD67" i="8" s="1"/>
  <c r="J92" i="8"/>
  <c r="Y92" i="8" s="1"/>
  <c r="J67" i="8"/>
  <c r="Y67" i="8" s="1"/>
  <c r="P52" i="8"/>
  <c r="AE52" i="8" s="1"/>
  <c r="R52" i="8"/>
  <c r="AG52" i="8" s="1"/>
  <c r="F52" i="8"/>
  <c r="U52" i="8" s="1"/>
  <c r="O52" i="8"/>
  <c r="AD52" i="8" s="1"/>
  <c r="F17" i="8"/>
  <c r="U17" i="8" s="1"/>
  <c r="G17" i="8"/>
  <c r="V17" i="8" s="1"/>
  <c r="K9" i="8"/>
  <c r="Z9" i="8" s="1"/>
  <c r="M52" i="8"/>
  <c r="AB52" i="8" s="1"/>
  <c r="E17" i="8"/>
  <c r="T17" i="8" s="1"/>
  <c r="L52" i="8"/>
  <c r="AA52" i="8" s="1"/>
  <c r="H17" i="8"/>
  <c r="W17" i="8" s="1"/>
  <c r="R23" i="8"/>
  <c r="AG23" i="8" s="1"/>
  <c r="J28" i="8"/>
  <c r="Y28" i="8" s="1"/>
  <c r="J10" i="8"/>
  <c r="Y10" i="8" s="1"/>
  <c r="L10" i="8"/>
  <c r="AA10" i="8" s="1"/>
  <c r="P10" i="8"/>
  <c r="AE10" i="8" s="1"/>
  <c r="I17" i="8"/>
  <c r="X17" i="8" s="1"/>
  <c r="L183" i="8"/>
  <c r="AA183" i="8" s="1"/>
  <c r="H83" i="8"/>
  <c r="W83" i="8" s="1"/>
  <c r="N83" i="8"/>
  <c r="AC83" i="8" s="1"/>
  <c r="E67" i="8"/>
  <c r="T67" i="8" s="1"/>
  <c r="F67" i="8"/>
  <c r="U67" i="8" s="1"/>
  <c r="F83" i="8"/>
  <c r="U83" i="8" s="1"/>
  <c r="J83" i="8"/>
  <c r="Y83" i="8" s="1"/>
  <c r="O83" i="8"/>
  <c r="AD83" i="8" s="1"/>
  <c r="I75" i="8"/>
  <c r="X75" i="8" s="1"/>
  <c r="R136" i="8"/>
  <c r="AG136" i="8" s="1"/>
  <c r="Q136" i="8"/>
  <c r="AF136" i="8" s="1"/>
  <c r="M162" i="8"/>
  <c r="AB162" i="8" s="1"/>
  <c r="E136" i="8"/>
  <c r="T136" i="8" s="1"/>
  <c r="J64" i="8"/>
  <c r="Y64" i="8" s="1"/>
  <c r="M83" i="8"/>
  <c r="AB83" i="8" s="1"/>
  <c r="J17" i="8"/>
  <c r="Y17" i="8" s="1"/>
  <c r="R83" i="8"/>
  <c r="AG83" i="8" s="1"/>
  <c r="S17" i="8"/>
  <c r="AH17" i="8" s="1"/>
  <c r="I83" i="8"/>
  <c r="X83" i="8" s="1"/>
  <c r="K17" i="8"/>
  <c r="Z17" i="8" s="1"/>
  <c r="Q166" i="8"/>
  <c r="AF166" i="8" s="1"/>
  <c r="G83" i="8"/>
  <c r="V83" i="8" s="1"/>
  <c r="K131" i="8"/>
  <c r="Z131" i="8" s="1"/>
  <c r="Q17" i="8"/>
  <c r="AF17" i="8" s="1"/>
  <c r="F136" i="8"/>
  <c r="U136" i="8" s="1"/>
  <c r="J185" i="8"/>
  <c r="Y185" i="8" s="1"/>
  <c r="R99" i="8"/>
  <c r="AG99" i="8" s="1"/>
  <c r="H136" i="8"/>
  <c r="W136" i="8" s="1"/>
  <c r="J136" i="8"/>
  <c r="Y136" i="8" s="1"/>
  <c r="G136" i="8"/>
  <c r="V136" i="8" s="1"/>
  <c r="J160" i="8"/>
  <c r="Y160" i="8" s="1"/>
  <c r="K52" i="8"/>
  <c r="Z52" i="8" s="1"/>
  <c r="H60" i="8"/>
  <c r="W60" i="8" s="1"/>
  <c r="L99" i="8"/>
  <c r="AA99" i="8" s="1"/>
  <c r="S52" i="8"/>
  <c r="AH52" i="8" s="1"/>
  <c r="K83" i="8"/>
  <c r="Z83" i="8" s="1"/>
  <c r="P99" i="8"/>
  <c r="AE99" i="8" s="1"/>
  <c r="J52" i="8"/>
  <c r="Y52" i="8" s="1"/>
  <c r="Q99" i="8"/>
  <c r="AF99" i="8" s="1"/>
  <c r="R79" i="8"/>
  <c r="AG79" i="8" s="1"/>
  <c r="H52" i="8"/>
  <c r="W52" i="8" s="1"/>
  <c r="G99" i="8"/>
  <c r="V99" i="8" s="1"/>
  <c r="N150" i="8"/>
  <c r="AC150" i="8" s="1"/>
  <c r="S74" i="8"/>
  <c r="AH74" i="8" s="1"/>
  <c r="O99" i="8"/>
  <c r="AD99" i="8" s="1"/>
  <c r="K99" i="8"/>
  <c r="Z99" i="8" s="1"/>
  <c r="E99" i="8"/>
  <c r="T99" i="8" s="1"/>
  <c r="H99" i="8"/>
  <c r="W99" i="8" s="1"/>
  <c r="S79" i="8"/>
  <c r="AH79" i="8" s="1"/>
  <c r="I74" i="8"/>
  <c r="X74" i="8" s="1"/>
  <c r="N99" i="8"/>
  <c r="AC99" i="8" s="1"/>
  <c r="J99" i="8"/>
  <c r="Y99" i="8" s="1"/>
  <c r="I99" i="8"/>
  <c r="X99" i="8" s="1"/>
  <c r="F99" i="8"/>
  <c r="U99" i="8" s="1"/>
  <c r="S99" i="8"/>
  <c r="AH99" i="8" s="1"/>
  <c r="P124" i="8"/>
  <c r="AE124" i="8" s="1"/>
  <c r="I52" i="8"/>
  <c r="X52" i="8" s="1"/>
  <c r="M99" i="8"/>
  <c r="AB99" i="8" s="1"/>
  <c r="G124" i="8"/>
  <c r="V124" i="8" s="1"/>
  <c r="G52" i="8"/>
  <c r="V52" i="8" s="1"/>
  <c r="F190" i="8"/>
  <c r="U190" i="8" s="1"/>
  <c r="P150" i="8"/>
  <c r="AE150" i="8" s="1"/>
  <c r="M131" i="8"/>
  <c r="AB131" i="8" s="1"/>
  <c r="R74" i="7"/>
  <c r="D74" i="9" s="1"/>
  <c r="P74" i="9" s="1"/>
  <c r="G131" i="8"/>
  <c r="V131" i="8" s="1"/>
  <c r="L131" i="8"/>
  <c r="AA131" i="8" s="1"/>
  <c r="F107" i="8"/>
  <c r="U107" i="8" s="1"/>
  <c r="I65" i="8"/>
  <c r="X65" i="8" s="1"/>
  <c r="O9" i="8"/>
  <c r="AD9" i="8" s="1"/>
  <c r="N9" i="8"/>
  <c r="AC9" i="8" s="1"/>
  <c r="M9" i="8"/>
  <c r="AB9" i="8" s="1"/>
  <c r="H192" i="8"/>
  <c r="W192" i="8" s="1"/>
  <c r="H189" i="8"/>
  <c r="W189" i="8" s="1"/>
  <c r="F74" i="8"/>
  <c r="U74" i="8" s="1"/>
  <c r="F131" i="8"/>
  <c r="U131" i="8" s="1"/>
  <c r="H131" i="8"/>
  <c r="W131" i="8" s="1"/>
  <c r="P9" i="8"/>
  <c r="AE9" i="8" s="1"/>
  <c r="F150" i="8"/>
  <c r="U150" i="8" s="1"/>
  <c r="G150" i="8"/>
  <c r="V150" i="8" s="1"/>
  <c r="I131" i="8"/>
  <c r="X131" i="8" s="1"/>
  <c r="M167" i="8"/>
  <c r="AB167" i="8" s="1"/>
  <c r="E131" i="8"/>
  <c r="T131" i="8" s="1"/>
  <c r="I150" i="8"/>
  <c r="X150" i="8" s="1"/>
  <c r="S131" i="8"/>
  <c r="AH131" i="8" s="1"/>
  <c r="G42" i="8"/>
  <c r="V42" i="8" s="1"/>
  <c r="P131" i="8"/>
  <c r="AE131" i="8" s="1"/>
  <c r="R131" i="8"/>
  <c r="AG131" i="8" s="1"/>
  <c r="P148" i="8"/>
  <c r="AE148" i="8" s="1"/>
  <c r="Q131" i="8"/>
  <c r="AF131" i="8" s="1"/>
  <c r="J138" i="8"/>
  <c r="Y138" i="8" s="1"/>
  <c r="L179" i="8"/>
  <c r="AA179" i="8" s="1"/>
  <c r="K138" i="8"/>
  <c r="Z138" i="8" s="1"/>
  <c r="F138" i="8"/>
  <c r="U138" i="8" s="1"/>
  <c r="E128" i="8"/>
  <c r="T128" i="8" s="1"/>
  <c r="E10" i="8"/>
  <c r="T10" i="8" s="1"/>
  <c r="E52" i="8"/>
  <c r="T52" i="8" s="1"/>
  <c r="M138" i="8"/>
  <c r="AB138" i="8" s="1"/>
  <c r="H10" i="8"/>
  <c r="W10" i="8" s="1"/>
  <c r="L37" i="8"/>
  <c r="AA37" i="8" s="1"/>
  <c r="M88" i="8"/>
  <c r="AB88" i="8" s="1"/>
  <c r="O17" i="8"/>
  <c r="AD17" i="8" s="1"/>
  <c r="L17" i="8"/>
  <c r="AA17" i="8" s="1"/>
  <c r="Q52" i="8"/>
  <c r="AF52" i="8" s="1"/>
  <c r="J131" i="8"/>
  <c r="Y131" i="8" s="1"/>
  <c r="O193" i="8"/>
  <c r="AD193" i="8" s="1"/>
  <c r="P87" i="8"/>
  <c r="AE87" i="8" s="1"/>
  <c r="N89" i="8"/>
  <c r="AC89" i="8" s="1"/>
  <c r="S88" i="8"/>
  <c r="AH88" i="8" s="1"/>
  <c r="I82" i="8"/>
  <c r="X82" i="8" s="1"/>
  <c r="K93" i="8"/>
  <c r="Z93" i="8" s="1"/>
  <c r="N88" i="8"/>
  <c r="AC88" i="8" s="1"/>
  <c r="L178" i="8"/>
  <c r="AA178" i="8" s="1"/>
  <c r="P24" i="8"/>
  <c r="AE24" i="8" s="1"/>
  <c r="Q74" i="8"/>
  <c r="AF74" i="8" s="1"/>
  <c r="R163" i="8"/>
  <c r="AG163" i="8" s="1"/>
  <c r="I147" i="8"/>
  <c r="X147" i="8" s="1"/>
  <c r="Q121" i="8"/>
  <c r="AF121" i="8" s="1"/>
  <c r="E14" i="8"/>
  <c r="T14" i="8" s="1"/>
  <c r="S127" i="8"/>
  <c r="AH127" i="8" s="1"/>
  <c r="E121" i="8"/>
  <c r="T121" i="8" s="1"/>
  <c r="K87" i="8"/>
  <c r="Z87" i="8" s="1"/>
  <c r="H123" i="8"/>
  <c r="W123" i="8" s="1"/>
  <c r="I76" i="8"/>
  <c r="X76" i="8" s="1"/>
  <c r="L102" i="8"/>
  <c r="AA102" i="8" s="1"/>
  <c r="Q79" i="8"/>
  <c r="AF79" i="8" s="1"/>
  <c r="H79" i="8"/>
  <c r="W79" i="8" s="1"/>
  <c r="M74" i="8"/>
  <c r="AB74" i="8" s="1"/>
  <c r="M77" i="8"/>
  <c r="AB77" i="8" s="1"/>
  <c r="H56" i="8"/>
  <c r="W56" i="8" s="1"/>
  <c r="H163" i="8"/>
  <c r="W163" i="8" s="1"/>
  <c r="N102" i="8"/>
  <c r="AC102" i="8" s="1"/>
  <c r="R74" i="8"/>
  <c r="AG74" i="8" s="1"/>
  <c r="H76" i="8"/>
  <c r="W76" i="8" s="1"/>
  <c r="L79" i="8"/>
  <c r="AA79" i="8" s="1"/>
  <c r="Q63" i="8"/>
  <c r="AF63" i="8" s="1"/>
  <c r="E74" i="8"/>
  <c r="T74" i="8" s="1"/>
  <c r="O69" i="8"/>
  <c r="AD69" i="8" s="1"/>
  <c r="P77" i="8"/>
  <c r="AE77" i="8" s="1"/>
  <c r="J164" i="8"/>
  <c r="Y164" i="8" s="1"/>
  <c r="E76" i="8"/>
  <c r="T76" i="8" s="1"/>
  <c r="O102" i="8"/>
  <c r="AD102" i="8" s="1"/>
  <c r="N80" i="8"/>
  <c r="AC80" i="8" s="1"/>
  <c r="L76" i="8"/>
  <c r="AA76" i="8" s="1"/>
  <c r="M79" i="8"/>
  <c r="AB79" i="8" s="1"/>
  <c r="O74" i="8"/>
  <c r="AD74" i="8" s="1"/>
  <c r="F77" i="8"/>
  <c r="U77" i="8" s="1"/>
  <c r="Q169" i="8"/>
  <c r="AF169" i="8" s="1"/>
  <c r="I27" i="8"/>
  <c r="X27" i="8" s="1"/>
  <c r="H45" i="8"/>
  <c r="W45" i="8" s="1"/>
  <c r="F76" i="8"/>
  <c r="U76" i="8" s="1"/>
  <c r="P102" i="8"/>
  <c r="AE102" i="8" s="1"/>
  <c r="O76" i="8"/>
  <c r="AD76" i="8" s="1"/>
  <c r="I79" i="8"/>
  <c r="X79" i="8" s="1"/>
  <c r="K102" i="8"/>
  <c r="Z102" i="8" s="1"/>
  <c r="I87" i="8"/>
  <c r="X87" i="8" s="1"/>
  <c r="I102" i="8"/>
  <c r="X102" i="8" s="1"/>
  <c r="N74" i="8"/>
  <c r="AC74" i="8" s="1"/>
  <c r="R77" i="8"/>
  <c r="AG77" i="8" s="1"/>
  <c r="N24" i="7"/>
  <c r="Q76" i="8"/>
  <c r="AF76" i="8" s="1"/>
  <c r="R102" i="8"/>
  <c r="AG102" i="8" s="1"/>
  <c r="J79" i="8"/>
  <c r="Y79" i="8" s="1"/>
  <c r="N74" i="7"/>
  <c r="H74" i="8"/>
  <c r="W74" i="8" s="1"/>
  <c r="O77" i="8"/>
  <c r="AD77" i="8" s="1"/>
  <c r="S76" i="8"/>
  <c r="AH76" i="8" s="1"/>
  <c r="E102" i="8"/>
  <c r="T102" i="8" s="1"/>
  <c r="K74" i="8"/>
  <c r="Z74" i="8" s="1"/>
  <c r="G77" i="8"/>
  <c r="V77" i="8" s="1"/>
  <c r="F102" i="8"/>
  <c r="U102" i="8" s="1"/>
  <c r="L96" i="8"/>
  <c r="AA96" i="8" s="1"/>
  <c r="L74" i="8"/>
  <c r="AA74" i="8" s="1"/>
  <c r="H77" i="8"/>
  <c r="W77" i="8" s="1"/>
  <c r="H20" i="8"/>
  <c r="W20" i="8" s="1"/>
  <c r="G6" i="9"/>
  <c r="U16" i="2" s="1"/>
  <c r="G74" i="8"/>
  <c r="V74" i="8" s="1"/>
  <c r="G79" i="8"/>
  <c r="V79" i="8" s="1"/>
  <c r="I77" i="8"/>
  <c r="X77" i="8" s="1"/>
  <c r="O147" i="8"/>
  <c r="AD147" i="8" s="1"/>
  <c r="K79" i="8"/>
  <c r="Z79" i="8" s="1"/>
  <c r="G102" i="8"/>
  <c r="V102" i="8" s="1"/>
  <c r="L77" i="8"/>
  <c r="AA77" i="8" s="1"/>
  <c r="P147" i="8"/>
  <c r="AE147" i="8" s="1"/>
  <c r="M146" i="8"/>
  <c r="AB146" i="8" s="1"/>
  <c r="J112" i="8"/>
  <c r="Y112" i="8" s="1"/>
  <c r="Q93" i="8"/>
  <c r="AF93" i="8" s="1"/>
  <c r="M93" i="8"/>
  <c r="AB93" i="8" s="1"/>
  <c r="N79" i="8"/>
  <c r="AC79" i="8" s="1"/>
  <c r="N69" i="8"/>
  <c r="AC69" i="8" s="1"/>
  <c r="G147" i="8"/>
  <c r="V147" i="8" s="1"/>
  <c r="P74" i="8"/>
  <c r="AE74" i="8" s="1"/>
  <c r="F79" i="8"/>
  <c r="U79" i="8" s="1"/>
  <c r="J102" i="8"/>
  <c r="Y102" i="8" s="1"/>
  <c r="N77" i="8"/>
  <c r="AC77" i="8" s="1"/>
  <c r="R147" i="8"/>
  <c r="AG147" i="8" s="1"/>
  <c r="O129" i="8"/>
  <c r="AD129" i="8" s="1"/>
  <c r="P79" i="8"/>
  <c r="AE79" i="8" s="1"/>
  <c r="H102" i="8"/>
  <c r="W102" i="8" s="1"/>
  <c r="S102" i="8"/>
  <c r="AH102" i="8" s="1"/>
  <c r="S77" i="8"/>
  <c r="AH77" i="8" s="1"/>
  <c r="P187" i="8"/>
  <c r="AE187" i="8" s="1"/>
  <c r="J76" i="8"/>
  <c r="Y76" i="8" s="1"/>
  <c r="O79" i="8"/>
  <c r="AD79" i="8" s="1"/>
  <c r="Q102" i="8"/>
  <c r="AF102" i="8" s="1"/>
  <c r="R93" i="8"/>
  <c r="AG93" i="8" s="1"/>
  <c r="J74" i="8"/>
  <c r="Y74" i="8" s="1"/>
  <c r="R34" i="8"/>
  <c r="AG34" i="8" s="1"/>
  <c r="N184" i="8"/>
  <c r="AC184" i="8" s="1"/>
  <c r="L38" i="8"/>
  <c r="AA38" i="8" s="1"/>
  <c r="O24" i="8"/>
  <c r="AD24" i="8" s="1"/>
  <c r="H86" i="8"/>
  <c r="W86" i="8" s="1"/>
  <c r="E87" i="8"/>
  <c r="T87" i="8" s="1"/>
  <c r="J159" i="8"/>
  <c r="Y159" i="8" s="1"/>
  <c r="K188" i="8"/>
  <c r="Z188" i="8" s="1"/>
  <c r="M76" i="8"/>
  <c r="AB76" i="8" s="1"/>
  <c r="E79" i="8"/>
  <c r="T79" i="8" s="1"/>
  <c r="K76" i="8"/>
  <c r="Z76" i="8" s="1"/>
  <c r="M183" i="8"/>
  <c r="AB183" i="8" s="1"/>
  <c r="Q24" i="8"/>
  <c r="AF24" i="8" s="1"/>
  <c r="G38" i="8"/>
  <c r="V38" i="8" s="1"/>
  <c r="J86" i="8"/>
  <c r="Y86" i="8" s="1"/>
  <c r="S61" i="8"/>
  <c r="AH61" i="8" s="1"/>
  <c r="R24" i="8"/>
  <c r="AG24" i="8" s="1"/>
  <c r="H38" i="8"/>
  <c r="W38" i="8" s="1"/>
  <c r="L86" i="8"/>
  <c r="AA86" i="8" s="1"/>
  <c r="E24" i="8"/>
  <c r="T24" i="8" s="1"/>
  <c r="I38" i="8"/>
  <c r="X38" i="8" s="1"/>
  <c r="M86" i="8"/>
  <c r="AB86" i="8" s="1"/>
  <c r="Q39" i="8"/>
  <c r="AF39" i="8" s="1"/>
  <c r="N86" i="8"/>
  <c r="AC86" i="8" s="1"/>
  <c r="F158" i="8"/>
  <c r="U158" i="8" s="1"/>
  <c r="P86" i="8"/>
  <c r="AE86" i="8" s="1"/>
  <c r="H128" i="8"/>
  <c r="W128" i="8" s="1"/>
  <c r="M13" i="8"/>
  <c r="AB13" i="8" s="1"/>
  <c r="P184" i="8"/>
  <c r="AE184" i="8" s="1"/>
  <c r="Q86" i="8"/>
  <c r="AF86" i="8" s="1"/>
  <c r="I24" i="8"/>
  <c r="X24" i="8" s="1"/>
  <c r="R17" i="8"/>
  <c r="AG17" i="8" s="1"/>
  <c r="N24" i="8"/>
  <c r="AC24" i="8" s="1"/>
  <c r="F24" i="8"/>
  <c r="U24" i="8" s="1"/>
  <c r="J13" i="8"/>
  <c r="Y13" i="8" s="1"/>
  <c r="R86" i="8"/>
  <c r="AG86" i="8" s="1"/>
  <c r="M128" i="8"/>
  <c r="AB128" i="8" s="1"/>
  <c r="J24" i="8"/>
  <c r="Y24" i="8" s="1"/>
  <c r="R86" i="7"/>
  <c r="D86" i="9" s="1"/>
  <c r="P86" i="9" s="1"/>
  <c r="P24" i="7"/>
  <c r="C24" i="9" s="1"/>
  <c r="I128" i="8"/>
  <c r="X128" i="8" s="1"/>
  <c r="J32" i="8"/>
  <c r="Y32" i="8" s="1"/>
  <c r="G104" i="8"/>
  <c r="V104" i="8" s="1"/>
  <c r="K155" i="8"/>
  <c r="Z155" i="8" s="1"/>
  <c r="J128" i="8"/>
  <c r="Y128" i="8" s="1"/>
  <c r="S128" i="8"/>
  <c r="AH128" i="8" s="1"/>
  <c r="Q128" i="8"/>
  <c r="AF128" i="8" s="1"/>
  <c r="N104" i="8"/>
  <c r="AC104" i="8" s="1"/>
  <c r="F184" i="8"/>
  <c r="U184" i="8" s="1"/>
  <c r="M172" i="8"/>
  <c r="AB172" i="8" s="1"/>
  <c r="L128" i="8"/>
  <c r="AA128" i="8" s="1"/>
  <c r="N44" i="8"/>
  <c r="AC44" i="8" s="1"/>
  <c r="F72" i="8"/>
  <c r="U72" i="8" s="1"/>
  <c r="F151" i="8"/>
  <c r="U151" i="8" s="1"/>
  <c r="O128" i="8"/>
  <c r="AD128" i="8" s="1"/>
  <c r="N75" i="7"/>
  <c r="G128" i="8"/>
  <c r="V128" i="8" s="1"/>
  <c r="M24" i="8"/>
  <c r="AB24" i="8" s="1"/>
  <c r="F128" i="8"/>
  <c r="U128" i="8" s="1"/>
  <c r="P128" i="8"/>
  <c r="AE128" i="8" s="1"/>
  <c r="N34" i="7"/>
  <c r="N122" i="8"/>
  <c r="AC122" i="8" s="1"/>
  <c r="R128" i="8"/>
  <c r="AG128" i="8" s="1"/>
  <c r="P38" i="8"/>
  <c r="AE38" i="8" s="1"/>
  <c r="K128" i="8"/>
  <c r="Z128" i="8" s="1"/>
  <c r="R118" i="8"/>
  <c r="AG118" i="8" s="1"/>
  <c r="J11" i="8"/>
  <c r="Y11" i="8" s="1"/>
  <c r="N128" i="8"/>
  <c r="AC128" i="8" s="1"/>
  <c r="Q147" i="8"/>
  <c r="AF147" i="8" s="1"/>
  <c r="I81" i="8"/>
  <c r="X81" i="8" s="1"/>
  <c r="H179" i="8"/>
  <c r="W179" i="8" s="1"/>
  <c r="F38" i="8"/>
  <c r="U38" i="8" s="1"/>
  <c r="R151" i="8"/>
  <c r="AG151" i="8" s="1"/>
  <c r="K10" i="8"/>
  <c r="Z10" i="8" s="1"/>
  <c r="G151" i="8"/>
  <c r="V151" i="8" s="1"/>
  <c r="P17" i="8"/>
  <c r="AE17" i="8" s="1"/>
  <c r="M17" i="8"/>
  <c r="AB17" i="8" s="1"/>
  <c r="K13" i="8"/>
  <c r="Z13" i="8" s="1"/>
  <c r="N13" i="8"/>
  <c r="AC13" i="8" s="1"/>
  <c r="J184" i="8"/>
  <c r="Y184" i="8" s="1"/>
  <c r="S151" i="8"/>
  <c r="AH151" i="8" s="1"/>
  <c r="L151" i="8"/>
  <c r="AA151" i="8" s="1"/>
  <c r="H9" i="8"/>
  <c r="W9" i="8" s="1"/>
  <c r="I155" i="8"/>
  <c r="X155" i="8" s="1"/>
  <c r="K59" i="8"/>
  <c r="Z59" i="8" s="1"/>
  <c r="I51" i="8"/>
  <c r="X51" i="8" s="1"/>
  <c r="R184" i="8"/>
  <c r="AG184" i="8" s="1"/>
  <c r="S155" i="8"/>
  <c r="AH155" i="8" s="1"/>
  <c r="H151" i="8"/>
  <c r="W151" i="8" s="1"/>
  <c r="M147" i="8"/>
  <c r="AB147" i="8" s="1"/>
  <c r="H101" i="8"/>
  <c r="W101" i="8" s="1"/>
  <c r="S147" i="8"/>
  <c r="AH147" i="8" s="1"/>
  <c r="N166" i="8"/>
  <c r="AC166" i="8" s="1"/>
  <c r="G41" i="8"/>
  <c r="V41" i="8" s="1"/>
  <c r="H182" i="8"/>
  <c r="W182" i="8" s="1"/>
  <c r="Q9" i="8"/>
  <c r="AF9" i="8" s="1"/>
  <c r="R155" i="8"/>
  <c r="AG155" i="8" s="1"/>
  <c r="J9" i="8"/>
  <c r="Y9" i="8" s="1"/>
  <c r="L9" i="8"/>
  <c r="AA9" i="8" s="1"/>
  <c r="I9" i="8"/>
  <c r="X9" i="8" s="1"/>
  <c r="G9" i="8"/>
  <c r="V9" i="8" s="1"/>
  <c r="G155" i="8"/>
  <c r="V155" i="8" s="1"/>
  <c r="L101" i="8"/>
  <c r="AA101" i="8" s="1"/>
  <c r="E19" i="8"/>
  <c r="T19" i="8" s="1"/>
  <c r="S9" i="8"/>
  <c r="AH9" i="8" s="1"/>
  <c r="F6" i="9"/>
  <c r="U15" i="2" s="1"/>
  <c r="Q155" i="8"/>
  <c r="AF155" i="8" s="1"/>
  <c r="N155" i="8"/>
  <c r="AC155" i="8" s="1"/>
  <c r="H155" i="8"/>
  <c r="W155" i="8" s="1"/>
  <c r="Q56" i="8"/>
  <c r="AF56" i="8" s="1"/>
  <c r="E9" i="8"/>
  <c r="T9" i="8" s="1"/>
  <c r="J155" i="8"/>
  <c r="Y155" i="8" s="1"/>
  <c r="M102" i="8"/>
  <c r="AB102" i="8" s="1"/>
  <c r="F90" i="8"/>
  <c r="U90" i="8" s="1"/>
  <c r="F147" i="8"/>
  <c r="U147" i="8" s="1"/>
  <c r="L155" i="8"/>
  <c r="AA155" i="8" s="1"/>
  <c r="O155" i="8"/>
  <c r="AD155" i="8" s="1"/>
  <c r="I90" i="8"/>
  <c r="X90" i="8" s="1"/>
  <c r="P13" i="8"/>
  <c r="AE13" i="8" s="1"/>
  <c r="F103" i="8"/>
  <c r="U103" i="8" s="1"/>
  <c r="E184" i="8"/>
  <c r="T184" i="8" s="1"/>
  <c r="M155" i="8"/>
  <c r="AB155" i="8" s="1"/>
  <c r="L87" i="8"/>
  <c r="AA87" i="8" s="1"/>
  <c r="L147" i="8"/>
  <c r="AA147" i="8" s="1"/>
  <c r="E155" i="8"/>
  <c r="T155" i="8" s="1"/>
  <c r="O103" i="8"/>
  <c r="AD103" i="8" s="1"/>
  <c r="F155" i="8"/>
  <c r="U155" i="8" s="1"/>
  <c r="L103" i="8"/>
  <c r="AA103" i="8" s="1"/>
  <c r="H184" i="8"/>
  <c r="W184" i="8" s="1"/>
  <c r="F93" i="8"/>
  <c r="U93" i="8" s="1"/>
  <c r="G184" i="8"/>
  <c r="V184" i="8" s="1"/>
  <c r="R138" i="8"/>
  <c r="AG138" i="8" s="1"/>
  <c r="Q13" i="8"/>
  <c r="AF13" i="8" s="1"/>
  <c r="I184" i="8"/>
  <c r="X184" i="8" s="1"/>
  <c r="F139" i="8"/>
  <c r="U139" i="8" s="1"/>
  <c r="J163" i="8"/>
  <c r="Y163" i="8" s="1"/>
  <c r="O73" i="8"/>
  <c r="AD73" i="8" s="1"/>
  <c r="F81" i="8"/>
  <c r="U81" i="8" s="1"/>
  <c r="E89" i="8"/>
  <c r="T89" i="8" s="1"/>
  <c r="L19" i="8"/>
  <c r="AA19" i="8" s="1"/>
  <c r="N101" i="8"/>
  <c r="AC101" i="8" s="1"/>
  <c r="I121" i="8"/>
  <c r="X121" i="8" s="1"/>
  <c r="Q82" i="8"/>
  <c r="AF82" i="8" s="1"/>
  <c r="I73" i="8"/>
  <c r="X73" i="8" s="1"/>
  <c r="K89" i="8"/>
  <c r="Z89" i="8" s="1"/>
  <c r="J104" i="8"/>
  <c r="Y104" i="8" s="1"/>
  <c r="I124" i="8"/>
  <c r="X124" i="8" s="1"/>
  <c r="I69" i="8"/>
  <c r="X69" i="8" s="1"/>
  <c r="E101" i="8"/>
  <c r="T101" i="8" s="1"/>
  <c r="R124" i="8"/>
  <c r="AG124" i="8" s="1"/>
  <c r="I20" i="8"/>
  <c r="X20" i="8" s="1"/>
  <c r="J124" i="8"/>
  <c r="Y124" i="8" s="1"/>
  <c r="R101" i="8"/>
  <c r="AG101" i="8" s="1"/>
  <c r="S13" i="8"/>
  <c r="AH13" i="8" s="1"/>
  <c r="H103" i="8"/>
  <c r="W103" i="8" s="1"/>
  <c r="N63" i="8"/>
  <c r="AC63" i="8" s="1"/>
  <c r="G81" i="8"/>
  <c r="V81" i="8" s="1"/>
  <c r="H174" i="8"/>
  <c r="W174" i="8" s="1"/>
  <c r="M69" i="8"/>
  <c r="AB69" i="8" s="1"/>
  <c r="Q73" i="8"/>
  <c r="AF73" i="8" s="1"/>
  <c r="P101" i="8"/>
  <c r="AE101" i="8" s="1"/>
  <c r="R25" i="8"/>
  <c r="AG25" i="8" s="1"/>
  <c r="G93" i="8"/>
  <c r="V93" i="8" s="1"/>
  <c r="N70" i="8"/>
  <c r="AC70" i="8" s="1"/>
  <c r="J78" i="8"/>
  <c r="Y78" i="8" s="1"/>
  <c r="R81" i="8"/>
  <c r="AG81" i="8" s="1"/>
  <c r="K26" i="8"/>
  <c r="Z26" i="8" s="1"/>
  <c r="K171" i="8"/>
  <c r="Z171" i="8" s="1"/>
  <c r="E170" i="8"/>
  <c r="T170" i="8" s="1"/>
  <c r="I78" i="8"/>
  <c r="X78" i="8" s="1"/>
  <c r="L84" i="8"/>
  <c r="AA84" i="8" s="1"/>
  <c r="L69" i="8"/>
  <c r="AA69" i="8" s="1"/>
  <c r="G69" i="8"/>
  <c r="V69" i="8" s="1"/>
  <c r="P69" i="8"/>
  <c r="AE69" i="8" s="1"/>
  <c r="P84" i="8"/>
  <c r="AE84" i="8" s="1"/>
  <c r="E124" i="8"/>
  <c r="T124" i="8" s="1"/>
  <c r="E25" i="8"/>
  <c r="T25" i="8" s="1"/>
  <c r="R13" i="8"/>
  <c r="AG13" i="8" s="1"/>
  <c r="J103" i="8"/>
  <c r="Y103" i="8" s="1"/>
  <c r="O89" i="8"/>
  <c r="AD89" i="8" s="1"/>
  <c r="F104" i="8"/>
  <c r="U104" i="8" s="1"/>
  <c r="L26" i="8"/>
  <c r="AA26" i="8" s="1"/>
  <c r="O41" i="8"/>
  <c r="AD41" i="8" s="1"/>
  <c r="S78" i="8"/>
  <c r="AH78" i="8" s="1"/>
  <c r="J84" i="8"/>
  <c r="Y84" i="8" s="1"/>
  <c r="R69" i="8"/>
  <c r="AG69" i="8" s="1"/>
  <c r="F101" i="8"/>
  <c r="U101" i="8" s="1"/>
  <c r="E69" i="8"/>
  <c r="T69" i="8" s="1"/>
  <c r="M104" i="8"/>
  <c r="AB104" i="8" s="1"/>
  <c r="H93" i="8"/>
  <c r="W93" i="8" s="1"/>
  <c r="L91" i="8"/>
  <c r="AA91" i="8" s="1"/>
  <c r="M124" i="8"/>
  <c r="AB124" i="8" s="1"/>
  <c r="F124" i="8"/>
  <c r="U124" i="8" s="1"/>
  <c r="G25" i="8"/>
  <c r="V25" i="8" s="1"/>
  <c r="L121" i="8"/>
  <c r="AA121" i="8" s="1"/>
  <c r="G13" i="8"/>
  <c r="V13" i="8" s="1"/>
  <c r="N103" i="8"/>
  <c r="AC103" i="8" s="1"/>
  <c r="R70" i="8"/>
  <c r="AG70" i="8" s="1"/>
  <c r="L112" i="8"/>
  <c r="AA112" i="8" s="1"/>
  <c r="N78" i="8"/>
  <c r="AC78" i="8" s="1"/>
  <c r="M26" i="8"/>
  <c r="AB26" i="8" s="1"/>
  <c r="E152" i="8"/>
  <c r="T152" i="8" s="1"/>
  <c r="H115" i="8"/>
  <c r="W115" i="8" s="1"/>
  <c r="R78" i="8"/>
  <c r="AG78" i="8" s="1"/>
  <c r="F84" i="8"/>
  <c r="U84" i="8" s="1"/>
  <c r="J101" i="8"/>
  <c r="Y101" i="8" s="1"/>
  <c r="K71" i="8"/>
  <c r="Z71" i="8" s="1"/>
  <c r="Q20" i="8"/>
  <c r="AF20" i="8" s="1"/>
  <c r="Q104" i="8"/>
  <c r="AF104" i="8" s="1"/>
  <c r="Q112" i="8"/>
  <c r="AF112" i="8" s="1"/>
  <c r="O84" i="8"/>
  <c r="AD84" i="8" s="1"/>
  <c r="H82" i="8"/>
  <c r="W82" i="8" s="1"/>
  <c r="G84" i="8"/>
  <c r="V84" i="8" s="1"/>
  <c r="H97" i="8"/>
  <c r="W97" i="8" s="1"/>
  <c r="H124" i="8"/>
  <c r="W124" i="8" s="1"/>
  <c r="L25" i="8"/>
  <c r="AA25" i="8" s="1"/>
  <c r="I28" i="8"/>
  <c r="X28" i="8" s="1"/>
  <c r="M103" i="8"/>
  <c r="AB103" i="8" s="1"/>
  <c r="Q78" i="8"/>
  <c r="AF78" i="8" s="1"/>
  <c r="H81" i="8"/>
  <c r="W81" i="8" s="1"/>
  <c r="H70" i="8"/>
  <c r="W70" i="8" s="1"/>
  <c r="M101" i="8"/>
  <c r="AB101" i="8" s="1"/>
  <c r="G176" i="8"/>
  <c r="V176" i="8" s="1"/>
  <c r="N59" i="7"/>
  <c r="N51" i="7"/>
  <c r="P22" i="8"/>
  <c r="AE22" i="8" s="1"/>
  <c r="F78" i="8"/>
  <c r="U78" i="8" s="1"/>
  <c r="R84" i="8"/>
  <c r="AG84" i="8" s="1"/>
  <c r="O124" i="8"/>
  <c r="AD124" i="8" s="1"/>
  <c r="K101" i="8"/>
  <c r="Z101" i="8" s="1"/>
  <c r="F69" i="8"/>
  <c r="U69" i="8" s="1"/>
  <c r="G78" i="8"/>
  <c r="V78" i="8" s="1"/>
  <c r="S25" i="8"/>
  <c r="AH25" i="8" s="1"/>
  <c r="P105" i="8"/>
  <c r="AE105" i="8" s="1"/>
  <c r="E151" i="8"/>
  <c r="T151" i="8" s="1"/>
  <c r="R104" i="8"/>
  <c r="AG104" i="8" s="1"/>
  <c r="H78" i="8"/>
  <c r="W78" i="8" s="1"/>
  <c r="P121" i="8"/>
  <c r="AE121" i="8" s="1"/>
  <c r="F121" i="8"/>
  <c r="U121" i="8" s="1"/>
  <c r="S112" i="8"/>
  <c r="AH112" i="8" s="1"/>
  <c r="K91" i="8"/>
  <c r="Z91" i="8" s="1"/>
  <c r="K124" i="8"/>
  <c r="Z124" i="8" s="1"/>
  <c r="L13" i="8"/>
  <c r="AA13" i="8" s="1"/>
  <c r="S103" i="8"/>
  <c r="AH103" i="8" s="1"/>
  <c r="Q25" i="8"/>
  <c r="AF25" i="8" s="1"/>
  <c r="Q81" i="8"/>
  <c r="AF81" i="8" s="1"/>
  <c r="G112" i="8"/>
  <c r="V112" i="8" s="1"/>
  <c r="H84" i="8"/>
  <c r="W84" i="8" s="1"/>
  <c r="Q101" i="8"/>
  <c r="AF101" i="8" s="1"/>
  <c r="M121" i="8"/>
  <c r="AB121" i="8" s="1"/>
  <c r="J69" i="8"/>
  <c r="Y69" i="8" s="1"/>
  <c r="L93" i="8"/>
  <c r="AA93" i="8" s="1"/>
  <c r="Q105" i="8"/>
  <c r="AF105" i="8" s="1"/>
  <c r="H104" i="8"/>
  <c r="W104" i="8" s="1"/>
  <c r="K104" i="8"/>
  <c r="Z104" i="8" s="1"/>
  <c r="J91" i="8"/>
  <c r="Y91" i="8" s="1"/>
  <c r="R112" i="8"/>
  <c r="AG112" i="8" s="1"/>
  <c r="E104" i="8"/>
  <c r="T104" i="8" s="1"/>
  <c r="L124" i="8"/>
  <c r="AA124" i="8" s="1"/>
  <c r="M25" i="8"/>
  <c r="AB25" i="8" s="1"/>
  <c r="R103" i="8"/>
  <c r="AG103" i="8" s="1"/>
  <c r="I25" i="8"/>
  <c r="X25" i="8" s="1"/>
  <c r="H135" i="8"/>
  <c r="W135" i="8" s="1"/>
  <c r="K81" i="8"/>
  <c r="Z81" i="8" s="1"/>
  <c r="G163" i="8"/>
  <c r="V163" i="8" s="1"/>
  <c r="E78" i="8"/>
  <c r="T78" i="8" s="1"/>
  <c r="I59" i="8"/>
  <c r="X59" i="8" s="1"/>
  <c r="O51" i="8"/>
  <c r="AD51" i="8" s="1"/>
  <c r="O54" i="8"/>
  <c r="AD54" i="8" s="1"/>
  <c r="G26" i="8"/>
  <c r="V26" i="8" s="1"/>
  <c r="P56" i="8"/>
  <c r="AE56" i="8" s="1"/>
  <c r="J106" i="8"/>
  <c r="Y106" i="8" s="1"/>
  <c r="L164" i="8"/>
  <c r="AA164" i="8" s="1"/>
  <c r="K78" i="8"/>
  <c r="Z78" i="8" s="1"/>
  <c r="I84" i="8"/>
  <c r="X84" i="8" s="1"/>
  <c r="H121" i="8"/>
  <c r="W121" i="8" s="1"/>
  <c r="K69" i="8"/>
  <c r="Z69" i="8" s="1"/>
  <c r="S81" i="8"/>
  <c r="AH81" i="8" s="1"/>
  <c r="G105" i="8"/>
  <c r="V105" i="8" s="1"/>
  <c r="K100" i="8"/>
  <c r="Z100" i="8" s="1"/>
  <c r="E84" i="8"/>
  <c r="T84" i="8" s="1"/>
  <c r="G91" i="8"/>
  <c r="V91" i="8" s="1"/>
  <c r="I68" i="8"/>
  <c r="X68" i="8" s="1"/>
  <c r="K121" i="8"/>
  <c r="Z121" i="8" s="1"/>
  <c r="N124" i="8"/>
  <c r="AC124" i="8" s="1"/>
  <c r="N25" i="8"/>
  <c r="AC25" i="8" s="1"/>
  <c r="O13" i="8"/>
  <c r="AD13" i="8" s="1"/>
  <c r="I103" i="8"/>
  <c r="X103" i="8" s="1"/>
  <c r="F180" i="8"/>
  <c r="U180" i="8" s="1"/>
  <c r="O81" i="8"/>
  <c r="AD81" i="8" s="1"/>
  <c r="R15" i="8"/>
  <c r="AG15" i="8" s="1"/>
  <c r="J105" i="8"/>
  <c r="Y105" i="8" s="1"/>
  <c r="J59" i="8"/>
  <c r="Y59" i="8" s="1"/>
  <c r="R113" i="8"/>
  <c r="AG113" i="8" s="1"/>
  <c r="Q51" i="8"/>
  <c r="AF51" i="8" s="1"/>
  <c r="R56" i="8"/>
  <c r="AG56" i="8" s="1"/>
  <c r="O78" i="8"/>
  <c r="AD78" i="8" s="1"/>
  <c r="M84" i="8"/>
  <c r="AB84" i="8" s="1"/>
  <c r="R121" i="8"/>
  <c r="AG121" i="8" s="1"/>
  <c r="O104" i="8"/>
  <c r="AD104" i="8" s="1"/>
  <c r="S105" i="8"/>
  <c r="AH105" i="8" s="1"/>
  <c r="M78" i="8"/>
  <c r="AB78" i="8" s="1"/>
  <c r="P100" i="8"/>
  <c r="AE100" i="8" s="1"/>
  <c r="P91" i="8"/>
  <c r="AE91" i="8" s="1"/>
  <c r="N93" i="8"/>
  <c r="AC93" i="8" s="1"/>
  <c r="O25" i="8"/>
  <c r="AD25" i="8" s="1"/>
  <c r="G103" i="8"/>
  <c r="V103" i="8" s="1"/>
  <c r="P81" i="8"/>
  <c r="AE81" i="8" s="1"/>
  <c r="G59" i="8"/>
  <c r="V59" i="8" s="1"/>
  <c r="S70" i="8"/>
  <c r="AH70" i="8" s="1"/>
  <c r="P51" i="8"/>
  <c r="AE51" i="8" s="1"/>
  <c r="N105" i="8"/>
  <c r="AC105" i="8" s="1"/>
  <c r="F113" i="8"/>
  <c r="U113" i="8" s="1"/>
  <c r="R51" i="8"/>
  <c r="AG51" i="8" s="1"/>
  <c r="R48" i="8"/>
  <c r="AG48" i="8" s="1"/>
  <c r="P78" i="8"/>
  <c r="AE78" i="8" s="1"/>
  <c r="F112" i="8"/>
  <c r="U112" i="8" s="1"/>
  <c r="N84" i="8"/>
  <c r="AC84" i="8" s="1"/>
  <c r="G121" i="8"/>
  <c r="V121" i="8" s="1"/>
  <c r="S91" i="8"/>
  <c r="AH91" i="8" s="1"/>
  <c r="J81" i="8"/>
  <c r="Y81" i="8" s="1"/>
  <c r="Q182" i="8"/>
  <c r="AF182" i="8" s="1"/>
  <c r="L104" i="8"/>
  <c r="AA104" i="8" s="1"/>
  <c r="J93" i="8"/>
  <c r="Y93" i="8" s="1"/>
  <c r="P25" i="8"/>
  <c r="AE25" i="8" s="1"/>
  <c r="Q103" i="8"/>
  <c r="AF103" i="8" s="1"/>
  <c r="L81" i="8"/>
  <c r="AA81" i="8" s="1"/>
  <c r="O105" i="8"/>
  <c r="AD105" i="8" s="1"/>
  <c r="G113" i="8"/>
  <c r="V113" i="8" s="1"/>
  <c r="E51" i="8"/>
  <c r="T51" i="8" s="1"/>
  <c r="Q173" i="8"/>
  <c r="AF173" i="8" s="1"/>
  <c r="I62" i="8"/>
  <c r="X62" i="8" s="1"/>
  <c r="L187" i="8"/>
  <c r="AA187" i="8" s="1"/>
  <c r="E71" i="8"/>
  <c r="T71" i="8" s="1"/>
  <c r="S51" i="8"/>
  <c r="AH51" i="8" s="1"/>
  <c r="L78" i="8"/>
  <c r="AA78" i="8" s="1"/>
  <c r="H112" i="8"/>
  <c r="W112" i="8" s="1"/>
  <c r="J51" i="8"/>
  <c r="Y51" i="8" s="1"/>
  <c r="Q69" i="8"/>
  <c r="AF69" i="8" s="1"/>
  <c r="S121" i="8"/>
  <c r="AH121" i="8" s="1"/>
  <c r="M81" i="8"/>
  <c r="AB81" i="8" s="1"/>
  <c r="H91" i="8"/>
  <c r="W91" i="8" s="1"/>
  <c r="Q124" i="8"/>
  <c r="AF124" i="8" s="1"/>
  <c r="P93" i="8"/>
  <c r="AE93" i="8" s="1"/>
  <c r="K25" i="8"/>
  <c r="Z25" i="8" s="1"/>
  <c r="E13" i="8"/>
  <c r="T13" i="8" s="1"/>
  <c r="N81" i="8"/>
  <c r="AC81" i="8" s="1"/>
  <c r="N73" i="8"/>
  <c r="AC73" i="8" s="1"/>
  <c r="M113" i="8"/>
  <c r="AB113" i="8" s="1"/>
  <c r="E59" i="8"/>
  <c r="T59" i="8" s="1"/>
  <c r="M187" i="8"/>
  <c r="AB187" i="8" s="1"/>
  <c r="K43" i="8"/>
  <c r="Z43" i="8" s="1"/>
  <c r="J48" i="8"/>
  <c r="Y48" i="8" s="1"/>
  <c r="I100" i="8"/>
  <c r="X100" i="8" s="1"/>
  <c r="P71" i="8"/>
  <c r="AE71" i="8" s="1"/>
  <c r="J135" i="8"/>
  <c r="Y135" i="8" s="1"/>
  <c r="M51" i="8"/>
  <c r="AB51" i="8" s="1"/>
  <c r="J121" i="8"/>
  <c r="Y121" i="8" s="1"/>
  <c r="K84" i="8"/>
  <c r="Z84" i="8" s="1"/>
  <c r="J25" i="8"/>
  <c r="Y25" i="8" s="1"/>
  <c r="P81" i="7"/>
  <c r="C81" i="9" s="1"/>
  <c r="I91" i="8"/>
  <c r="X91" i="8" s="1"/>
  <c r="S93" i="8"/>
  <c r="AH93" i="8" s="1"/>
  <c r="F13" i="8"/>
  <c r="U13" i="8" s="1"/>
  <c r="E103" i="8"/>
  <c r="T103" i="8" s="1"/>
  <c r="E81" i="8"/>
  <c r="T81" i="8" s="1"/>
  <c r="N137" i="8"/>
  <c r="AC137" i="8" s="1"/>
  <c r="O163" i="8"/>
  <c r="AD163" i="8" s="1"/>
  <c r="H21" i="8"/>
  <c r="W21" i="8" s="1"/>
  <c r="P19" i="8"/>
  <c r="AE19" i="8" s="1"/>
  <c r="O154" i="8"/>
  <c r="AD154" i="8" s="1"/>
  <c r="Q187" i="8"/>
  <c r="AF187" i="8" s="1"/>
  <c r="R43" i="8"/>
  <c r="AG43" i="8" s="1"/>
  <c r="E112" i="8"/>
  <c r="T112" i="8" s="1"/>
  <c r="N121" i="8"/>
  <c r="AC121" i="8" s="1"/>
  <c r="K112" i="8"/>
  <c r="Z112" i="8" s="1"/>
  <c r="E91" i="8"/>
  <c r="T91" i="8" s="1"/>
  <c r="S124" i="8"/>
  <c r="AH124" i="8" s="1"/>
  <c r="O91" i="8"/>
  <c r="AD91" i="8" s="1"/>
  <c r="E93" i="8"/>
  <c r="T93" i="8" s="1"/>
  <c r="H13" i="8"/>
  <c r="W13" i="8" s="1"/>
  <c r="P103" i="8"/>
  <c r="AE103" i="8" s="1"/>
  <c r="P112" i="8"/>
  <c r="AE112" i="8" s="1"/>
  <c r="R168" i="8"/>
  <c r="AG168" i="8" s="1"/>
  <c r="E105" i="8"/>
  <c r="T105" i="8" s="1"/>
  <c r="P163" i="8"/>
  <c r="AE163" i="8" s="1"/>
  <c r="K70" i="8"/>
  <c r="Z70" i="8" s="1"/>
  <c r="J89" i="8"/>
  <c r="Y89" i="8" s="1"/>
  <c r="E187" i="8"/>
  <c r="T187" i="8" s="1"/>
  <c r="I112" i="8"/>
  <c r="X112" i="8" s="1"/>
  <c r="O121" i="8"/>
  <c r="AD121" i="8" s="1"/>
  <c r="I93" i="8"/>
  <c r="X93" i="8" s="1"/>
  <c r="F51" i="8"/>
  <c r="U51" i="8" s="1"/>
  <c r="P104" i="8"/>
  <c r="AE104" i="8" s="1"/>
  <c r="I13" i="8"/>
  <c r="X13" i="8" s="1"/>
  <c r="K103" i="8"/>
  <c r="Z103" i="8" s="1"/>
  <c r="H25" i="8"/>
  <c r="W25" i="8" s="1"/>
  <c r="I135" i="8"/>
  <c r="X135" i="8" s="1"/>
  <c r="H75" i="8"/>
  <c r="W75" i="8" s="1"/>
  <c r="O166" i="8"/>
  <c r="AD166" i="8" s="1"/>
  <c r="R144" i="8"/>
  <c r="AG144" i="8" s="1"/>
  <c r="F144" i="8"/>
  <c r="U144" i="8" s="1"/>
  <c r="N68" i="8"/>
  <c r="AC68" i="8" s="1"/>
  <c r="O70" i="8"/>
  <c r="AD70" i="8" s="1"/>
  <c r="K135" i="8"/>
  <c r="Z135" i="8" s="1"/>
  <c r="H144" i="8"/>
  <c r="W144" i="8" s="1"/>
  <c r="N85" i="8"/>
  <c r="AC85" i="8" s="1"/>
  <c r="I41" i="8"/>
  <c r="X41" i="8" s="1"/>
  <c r="M68" i="8"/>
  <c r="AB68" i="8" s="1"/>
  <c r="O80" i="8"/>
  <c r="AD80" i="8" s="1"/>
  <c r="S75" i="8"/>
  <c r="AH75" i="8" s="1"/>
  <c r="R94" i="8"/>
  <c r="AG94" i="8" s="1"/>
  <c r="E70" i="8"/>
  <c r="T70" i="8" s="1"/>
  <c r="L149" i="8"/>
  <c r="AA149" i="8" s="1"/>
  <c r="M135" i="8"/>
  <c r="AB135" i="8" s="1"/>
  <c r="I144" i="8"/>
  <c r="X144" i="8" s="1"/>
  <c r="M75" i="8"/>
  <c r="AB75" i="8" s="1"/>
  <c r="O75" i="8"/>
  <c r="AD75" i="8" s="1"/>
  <c r="Q70" i="8"/>
  <c r="AF70" i="8" s="1"/>
  <c r="J47" i="8"/>
  <c r="Y47" i="8" s="1"/>
  <c r="F70" i="8"/>
  <c r="U70" i="8" s="1"/>
  <c r="E109" i="8"/>
  <c r="T109" i="8" s="1"/>
  <c r="N135" i="8"/>
  <c r="AC135" i="8" s="1"/>
  <c r="K144" i="8"/>
  <c r="Z144" i="8" s="1"/>
  <c r="F40" i="8"/>
  <c r="U40" i="8" s="1"/>
  <c r="M144" i="8"/>
  <c r="AB144" i="8" s="1"/>
  <c r="Q80" i="8"/>
  <c r="AF80" i="8" s="1"/>
  <c r="J144" i="8"/>
  <c r="Y144" i="8" s="1"/>
  <c r="E144" i="8"/>
  <c r="T144" i="8" s="1"/>
  <c r="P47" i="8"/>
  <c r="AE47" i="8" s="1"/>
  <c r="P85" i="8"/>
  <c r="AE85" i="8" s="1"/>
  <c r="I108" i="8"/>
  <c r="X108" i="8" s="1"/>
  <c r="P135" i="8"/>
  <c r="AE135" i="8" s="1"/>
  <c r="P144" i="8"/>
  <c r="AE144" i="8" s="1"/>
  <c r="Q75" i="8"/>
  <c r="AF75" i="8" s="1"/>
  <c r="G85" i="8"/>
  <c r="V85" i="8" s="1"/>
  <c r="R80" i="8"/>
  <c r="AG80" i="8" s="1"/>
  <c r="M85" i="8"/>
  <c r="AB85" i="8" s="1"/>
  <c r="S47" i="8"/>
  <c r="AH47" i="8" s="1"/>
  <c r="F47" i="8"/>
  <c r="U47" i="8" s="1"/>
  <c r="G144" i="8"/>
  <c r="V144" i="8" s="1"/>
  <c r="O93" i="8"/>
  <c r="AD93" i="8" s="1"/>
  <c r="N112" i="8"/>
  <c r="AC112" i="8" s="1"/>
  <c r="J149" i="8"/>
  <c r="Y149" i="8" s="1"/>
  <c r="K186" i="8"/>
  <c r="Z186" i="8" s="1"/>
  <c r="Q135" i="8"/>
  <c r="AF135" i="8" s="1"/>
  <c r="L85" i="8"/>
  <c r="AA85" i="8" s="1"/>
  <c r="I70" i="8"/>
  <c r="X70" i="8" s="1"/>
  <c r="R47" i="8"/>
  <c r="AG47" i="8" s="1"/>
  <c r="R75" i="8"/>
  <c r="AG75" i="8" s="1"/>
  <c r="S41" i="8"/>
  <c r="AH41" i="8" s="1"/>
  <c r="G159" i="8"/>
  <c r="V159" i="8" s="1"/>
  <c r="O85" i="8"/>
  <c r="AD85" i="8" s="1"/>
  <c r="M182" i="8"/>
  <c r="AB182" i="8" s="1"/>
  <c r="P70" i="8"/>
  <c r="AE70" i="8" s="1"/>
  <c r="E166" i="8"/>
  <c r="T166" i="8" s="1"/>
  <c r="H51" i="8"/>
  <c r="W51" i="8" s="1"/>
  <c r="K68" i="8"/>
  <c r="Z68" i="8" s="1"/>
  <c r="Q85" i="8"/>
  <c r="AF85" i="8" s="1"/>
  <c r="L70" i="8"/>
  <c r="AA70" i="8" s="1"/>
  <c r="E41" i="8"/>
  <c r="T41" i="8" s="1"/>
  <c r="H80" i="8"/>
  <c r="W80" i="8" s="1"/>
  <c r="L41" i="8"/>
  <c r="AA41" i="8" s="1"/>
  <c r="L47" i="8"/>
  <c r="AA47" i="8" s="1"/>
  <c r="K24" i="8"/>
  <c r="Z24" i="8" s="1"/>
  <c r="S166" i="8"/>
  <c r="AH166" i="8" s="1"/>
  <c r="O135" i="8"/>
  <c r="AD135" i="8" s="1"/>
  <c r="M166" i="8"/>
  <c r="AB166" i="8" s="1"/>
  <c r="E85" i="8"/>
  <c r="T85" i="8" s="1"/>
  <c r="Q41" i="8"/>
  <c r="AF41" i="8" s="1"/>
  <c r="L80" i="8"/>
  <c r="AA80" i="8" s="1"/>
  <c r="P80" i="8"/>
  <c r="AE80" i="8" s="1"/>
  <c r="K47" i="8"/>
  <c r="Z47" i="8" s="1"/>
  <c r="G24" i="8"/>
  <c r="V24" i="8" s="1"/>
  <c r="O156" i="8"/>
  <c r="AD156" i="8" s="1"/>
  <c r="S135" i="8"/>
  <c r="AH135" i="8" s="1"/>
  <c r="F75" i="8"/>
  <c r="U75" i="8" s="1"/>
  <c r="F166" i="8"/>
  <c r="U166" i="8" s="1"/>
  <c r="K51" i="8"/>
  <c r="Z51" i="8" s="1"/>
  <c r="P41" i="8"/>
  <c r="AE41" i="8" s="1"/>
  <c r="K80" i="8"/>
  <c r="Z80" i="8" s="1"/>
  <c r="I47" i="8"/>
  <c r="X47" i="8" s="1"/>
  <c r="Q144" i="8"/>
  <c r="AF144" i="8" s="1"/>
  <c r="R85" i="8"/>
  <c r="AG85" i="8" s="1"/>
  <c r="J182" i="8"/>
  <c r="Y182" i="8" s="1"/>
  <c r="Q68" i="8"/>
  <c r="AF68" i="8" s="1"/>
  <c r="M47" i="8"/>
  <c r="AB47" i="8" s="1"/>
  <c r="S182" i="8"/>
  <c r="AH182" i="8" s="1"/>
  <c r="L135" i="8"/>
  <c r="AA135" i="8" s="1"/>
  <c r="P75" i="8"/>
  <c r="AE75" i="8" s="1"/>
  <c r="G166" i="8"/>
  <c r="V166" i="8" s="1"/>
  <c r="M80" i="8"/>
  <c r="AB80" i="8" s="1"/>
  <c r="F85" i="8"/>
  <c r="U85" i="8" s="1"/>
  <c r="G182" i="8"/>
  <c r="V182" i="8" s="1"/>
  <c r="N75" i="8"/>
  <c r="AC75" i="8" s="1"/>
  <c r="E80" i="8"/>
  <c r="T80" i="8" s="1"/>
  <c r="K182" i="8"/>
  <c r="Z182" i="8" s="1"/>
  <c r="P68" i="8"/>
  <c r="AE68" i="8" s="1"/>
  <c r="N144" i="8"/>
  <c r="AC144" i="8" s="1"/>
  <c r="N47" i="8"/>
  <c r="AC47" i="8" s="1"/>
  <c r="S24" i="8"/>
  <c r="AH24" i="8" s="1"/>
  <c r="Q180" i="8"/>
  <c r="AF180" i="8" s="1"/>
  <c r="M180" i="8"/>
  <c r="AB180" i="8" s="1"/>
  <c r="N135" i="7"/>
  <c r="J75" i="8"/>
  <c r="Y75" i="8" s="1"/>
  <c r="H166" i="8"/>
  <c r="W166" i="8" s="1"/>
  <c r="J85" i="8"/>
  <c r="Y85" i="8" s="1"/>
  <c r="E82" i="8"/>
  <c r="T82" i="8" s="1"/>
  <c r="I80" i="8"/>
  <c r="X80" i="8" s="1"/>
  <c r="S85" i="8"/>
  <c r="AH85" i="8" s="1"/>
  <c r="L182" i="8"/>
  <c r="AA182" i="8" s="1"/>
  <c r="L68" i="8"/>
  <c r="AA68" i="8" s="1"/>
  <c r="S144" i="8"/>
  <c r="AH144" i="8" s="1"/>
  <c r="O47" i="8"/>
  <c r="AD47" i="8" s="1"/>
  <c r="E94" i="8"/>
  <c r="T94" i="8" s="1"/>
  <c r="R180" i="8"/>
  <c r="AG180" i="8" s="1"/>
  <c r="N41" i="7"/>
  <c r="E135" i="8"/>
  <c r="T135" i="8" s="1"/>
  <c r="E75" i="8"/>
  <c r="T75" i="8" s="1"/>
  <c r="I166" i="8"/>
  <c r="X166" i="8" s="1"/>
  <c r="K85" i="8"/>
  <c r="Z85" i="8" s="1"/>
  <c r="F82" i="8"/>
  <c r="U82" i="8" s="1"/>
  <c r="J80" i="8"/>
  <c r="Y80" i="8" s="1"/>
  <c r="I182" i="8"/>
  <c r="X182" i="8" s="1"/>
  <c r="N182" i="8"/>
  <c r="AC182" i="8" s="1"/>
  <c r="R68" i="8"/>
  <c r="AG68" i="8" s="1"/>
  <c r="J41" i="8"/>
  <c r="Y41" i="8" s="1"/>
  <c r="Q47" i="8"/>
  <c r="AF47" i="8" s="1"/>
  <c r="Q94" i="8"/>
  <c r="AF94" i="8" s="1"/>
  <c r="E180" i="8"/>
  <c r="T180" i="8" s="1"/>
  <c r="N41" i="8"/>
  <c r="AC41" i="8" s="1"/>
  <c r="F135" i="8"/>
  <c r="U135" i="8" s="1"/>
  <c r="K75" i="8"/>
  <c r="Z75" i="8" s="1"/>
  <c r="K166" i="8"/>
  <c r="Z166" i="8" s="1"/>
  <c r="F41" i="8"/>
  <c r="U41" i="8" s="1"/>
  <c r="H41" i="8"/>
  <c r="W41" i="8" s="1"/>
  <c r="F80" i="8"/>
  <c r="U80" i="8" s="1"/>
  <c r="S80" i="8"/>
  <c r="AH80" i="8" s="1"/>
  <c r="I8" i="8"/>
  <c r="X8" i="8" s="1"/>
  <c r="O182" i="8"/>
  <c r="AD182" i="8" s="1"/>
  <c r="H68" i="8"/>
  <c r="W68" i="8" s="1"/>
  <c r="M70" i="8"/>
  <c r="AB70" i="8" s="1"/>
  <c r="E47" i="8"/>
  <c r="T47" i="8" s="1"/>
  <c r="I181" i="8"/>
  <c r="X181" i="8" s="1"/>
  <c r="M41" i="8"/>
  <c r="AB41" i="8" s="1"/>
  <c r="G135" i="8"/>
  <c r="V135" i="8" s="1"/>
  <c r="G75" i="8"/>
  <c r="V75" i="8" s="1"/>
  <c r="L166" i="8"/>
  <c r="AA166" i="8" s="1"/>
  <c r="R182" i="8"/>
  <c r="AG182" i="8" s="1"/>
  <c r="G80" i="8"/>
  <c r="V80" i="8" s="1"/>
  <c r="P182" i="8"/>
  <c r="AE182" i="8" s="1"/>
  <c r="S68" i="8"/>
  <c r="AH68" i="8" s="1"/>
  <c r="G70" i="8"/>
  <c r="V70" i="8" s="1"/>
  <c r="J70" i="8"/>
  <c r="Y70" i="8" s="1"/>
  <c r="M157" i="8"/>
  <c r="AB157" i="8" s="1"/>
  <c r="L144" i="8"/>
  <c r="AA144" i="8" s="1"/>
  <c r="Q19" i="8"/>
  <c r="AF19" i="8" s="1"/>
  <c r="M100" i="8"/>
  <c r="AB100" i="8" s="1"/>
  <c r="F100" i="8"/>
  <c r="U100" i="8" s="1"/>
  <c r="H89" i="8"/>
  <c r="W89" i="8" s="1"/>
  <c r="E62" i="8"/>
  <c r="T62" i="8" s="1"/>
  <c r="Q77" i="8"/>
  <c r="AF77" i="8" s="1"/>
  <c r="R19" i="8"/>
  <c r="AG19" i="8" s="1"/>
  <c r="N100" i="8"/>
  <c r="AC100" i="8" s="1"/>
  <c r="R153" i="8"/>
  <c r="AG153" i="8" s="1"/>
  <c r="R115" i="8"/>
  <c r="AG115" i="8" s="1"/>
  <c r="E77" i="8"/>
  <c r="T77" i="8" s="1"/>
  <c r="M19" i="8"/>
  <c r="AB19" i="8" s="1"/>
  <c r="E179" i="8"/>
  <c r="T179" i="8" s="1"/>
  <c r="M49" i="8"/>
  <c r="AB49" i="8" s="1"/>
  <c r="N179" i="8"/>
  <c r="AC179" i="8" s="1"/>
  <c r="K176" i="8"/>
  <c r="Z176" i="8" s="1"/>
  <c r="G179" i="8"/>
  <c r="V179" i="8" s="1"/>
  <c r="S100" i="8"/>
  <c r="AH100" i="8" s="1"/>
  <c r="N107" i="8"/>
  <c r="AC107" i="8" s="1"/>
  <c r="H59" i="8"/>
  <c r="W59" i="8" s="1"/>
  <c r="M179" i="8"/>
  <c r="AB179" i="8" s="1"/>
  <c r="J180" i="8"/>
  <c r="Y180" i="8" s="1"/>
  <c r="S19" i="8"/>
  <c r="AH19" i="8" s="1"/>
  <c r="O151" i="8"/>
  <c r="AD151" i="8" s="1"/>
  <c r="K77" i="8"/>
  <c r="Z77" i="8" s="1"/>
  <c r="F179" i="8"/>
  <c r="U179" i="8" s="1"/>
  <c r="Q84" i="8"/>
  <c r="AF84" i="8" s="1"/>
  <c r="I179" i="8"/>
  <c r="X179" i="8" s="1"/>
  <c r="F160" i="8"/>
  <c r="U160" i="8" s="1"/>
  <c r="J100" i="8"/>
  <c r="Y100" i="8" s="1"/>
  <c r="G29" i="8"/>
  <c r="V29" i="8" s="1"/>
  <c r="I85" i="8"/>
  <c r="X85" i="8" s="1"/>
  <c r="M59" i="8"/>
  <c r="AB59" i="8" s="1"/>
  <c r="Q179" i="8"/>
  <c r="AF179" i="8" s="1"/>
  <c r="Q59" i="8"/>
  <c r="AF59" i="8" s="1"/>
  <c r="R135" i="8"/>
  <c r="AG135" i="8" s="1"/>
  <c r="N23" i="8"/>
  <c r="AC23" i="8" s="1"/>
  <c r="E110" i="8"/>
  <c r="T110" i="8" s="1"/>
  <c r="H100" i="8"/>
  <c r="W100" i="8" s="1"/>
  <c r="J37" i="8"/>
  <c r="Y37" i="8" s="1"/>
  <c r="I183" i="8"/>
  <c r="X183" i="8" s="1"/>
  <c r="L23" i="8"/>
  <c r="AA23" i="8" s="1"/>
  <c r="G100" i="8"/>
  <c r="V100" i="8" s="1"/>
  <c r="J6" i="9"/>
  <c r="U19" i="2" s="1"/>
  <c r="F182" i="8"/>
  <c r="U182" i="8" s="1"/>
  <c r="P23" i="8"/>
  <c r="AE23" i="8" s="1"/>
  <c r="O19" i="8"/>
  <c r="AD19" i="8" s="1"/>
  <c r="Q100" i="8"/>
  <c r="AF100" i="8" s="1"/>
  <c r="L100" i="8"/>
  <c r="AA100" i="8" s="1"/>
  <c r="J77" i="8"/>
  <c r="Y77" i="8" s="1"/>
  <c r="G60" i="8"/>
  <c r="V60" i="8" s="1"/>
  <c r="K183" i="8"/>
  <c r="Z183" i="8" s="1"/>
  <c r="G28" i="8"/>
  <c r="V28" i="8" s="1"/>
  <c r="H48" i="8"/>
  <c r="W48" i="8" s="1"/>
  <c r="K37" i="8"/>
  <c r="Z37" i="8" s="1"/>
  <c r="J90" i="8"/>
  <c r="Y90" i="8" s="1"/>
  <c r="J39" i="8"/>
  <c r="Y39" i="8" s="1"/>
  <c r="L49" i="8"/>
  <c r="AA49" i="8" s="1"/>
  <c r="G88" i="8"/>
  <c r="V88" i="8" s="1"/>
  <c r="J72" i="8"/>
  <c r="Y72" i="8" s="1"/>
  <c r="R40" i="8"/>
  <c r="AG40" i="8" s="1"/>
  <c r="I63" i="8"/>
  <c r="X63" i="8" s="1"/>
  <c r="L176" i="8"/>
  <c r="AA176" i="8" s="1"/>
  <c r="R96" i="8"/>
  <c r="AG96" i="8" s="1"/>
  <c r="K169" i="8"/>
  <c r="Z169" i="8" s="1"/>
  <c r="K95" i="8"/>
  <c r="Z95" i="8" s="1"/>
  <c r="M95" i="8"/>
  <c r="AB95" i="8" s="1"/>
  <c r="N156" i="8"/>
  <c r="AC156" i="8" s="1"/>
  <c r="G63" i="8"/>
  <c r="V63" i="8" s="1"/>
  <c r="N8" i="8"/>
  <c r="AC8" i="8" s="1"/>
  <c r="M34" i="8"/>
  <c r="AB34" i="8" s="1"/>
  <c r="O88" i="8"/>
  <c r="AD88" i="8" s="1"/>
  <c r="N22" i="8"/>
  <c r="AC22" i="8" s="1"/>
  <c r="J33" i="8"/>
  <c r="Y33" i="8" s="1"/>
  <c r="Q96" i="8"/>
  <c r="AF96" i="8" s="1"/>
  <c r="H94" i="8"/>
  <c r="W94" i="8" s="1"/>
  <c r="M28" i="8"/>
  <c r="AB28" i="8" s="1"/>
  <c r="J63" i="8"/>
  <c r="Y63" i="8" s="1"/>
  <c r="E29" i="8"/>
  <c r="T29" i="8" s="1"/>
  <c r="P69" i="7"/>
  <c r="C69" i="9" s="1"/>
  <c r="H69" i="8"/>
  <c r="W69" i="8" s="1"/>
  <c r="S69" i="8"/>
  <c r="AH69" i="8" s="1"/>
  <c r="S84" i="8"/>
  <c r="AH84" i="8" s="1"/>
  <c r="Q57" i="8"/>
  <c r="AF57" i="8" s="1"/>
  <c r="M164" i="8"/>
  <c r="AB164" i="8" s="1"/>
  <c r="Q177" i="8"/>
  <c r="AF177" i="8" s="1"/>
  <c r="P48" i="8"/>
  <c r="AE48" i="8" s="1"/>
  <c r="I57" i="8"/>
  <c r="X57" i="8" s="1"/>
  <c r="O37" i="8"/>
  <c r="AD37" i="8" s="1"/>
  <c r="L39" i="8"/>
  <c r="AA39" i="8" s="1"/>
  <c r="F54" i="8"/>
  <c r="U54" i="8" s="1"/>
  <c r="O164" i="8"/>
  <c r="AD164" i="8" s="1"/>
  <c r="M90" i="8"/>
  <c r="AB90" i="8" s="1"/>
  <c r="Q88" i="8"/>
  <c r="AF88" i="8" s="1"/>
  <c r="G96" i="8"/>
  <c r="V96" i="8" s="1"/>
  <c r="M107" i="8"/>
  <c r="AB107" i="8" s="1"/>
  <c r="F122" i="8"/>
  <c r="U122" i="8" s="1"/>
  <c r="R57" i="8"/>
  <c r="AG57" i="8" s="1"/>
  <c r="M108" i="8"/>
  <c r="AB108" i="8" s="1"/>
  <c r="E116" i="8"/>
  <c r="T116" i="8" s="1"/>
  <c r="P90" i="8"/>
  <c r="AE90" i="8" s="1"/>
  <c r="Q114" i="8"/>
  <c r="AF114" i="8" s="1"/>
  <c r="H63" i="8"/>
  <c r="W63" i="8" s="1"/>
  <c r="G8" i="8"/>
  <c r="E186" i="8"/>
  <c r="T186" i="8" s="1"/>
  <c r="O48" i="8"/>
  <c r="AD48" i="8" s="1"/>
  <c r="P20" i="8"/>
  <c r="AE20" i="8" s="1"/>
  <c r="E44" i="8"/>
  <c r="T44" i="8" s="1"/>
  <c r="E96" i="8"/>
  <c r="T96" i="8" s="1"/>
  <c r="N94" i="8"/>
  <c r="AC94" i="8" s="1"/>
  <c r="N190" i="8"/>
  <c r="AC190" i="8" s="1"/>
  <c r="O29" i="8"/>
  <c r="AD29" i="8" s="1"/>
  <c r="F9" i="8"/>
  <c r="U9" i="8" s="1"/>
  <c r="R9" i="8"/>
  <c r="AG9" i="8" s="1"/>
  <c r="H85" i="8"/>
  <c r="W85" i="8" s="1"/>
  <c r="S86" i="8"/>
  <c r="AH86" i="8" s="1"/>
  <c r="I105" i="8"/>
  <c r="X105" i="8" s="1"/>
  <c r="H57" i="8"/>
  <c r="W57" i="8" s="1"/>
  <c r="S34" i="8"/>
  <c r="AH34" i="8" s="1"/>
  <c r="D12" i="10"/>
  <c r="E183" i="8"/>
  <c r="T183" i="8" s="1"/>
  <c r="R45" i="8"/>
  <c r="AG45" i="8" s="1"/>
  <c r="H54" i="8"/>
  <c r="W54" i="8" s="1"/>
  <c r="Q164" i="8"/>
  <c r="AF164" i="8" s="1"/>
  <c r="R88" i="8"/>
  <c r="AG88" i="8" s="1"/>
  <c r="S107" i="8"/>
  <c r="AH107" i="8" s="1"/>
  <c r="F137" i="8"/>
  <c r="U137" i="8" s="1"/>
  <c r="P170" i="8"/>
  <c r="AE170" i="8" s="1"/>
  <c r="O141" i="8"/>
  <c r="AD141" i="8" s="1"/>
  <c r="M42" i="8"/>
  <c r="AB42" i="8" s="1"/>
  <c r="H37" i="8"/>
  <c r="W37" i="8" s="1"/>
  <c r="M39" i="8"/>
  <c r="AB39" i="8" s="1"/>
  <c r="L134" i="8"/>
  <c r="AA134" i="8" s="1"/>
  <c r="L63" i="8"/>
  <c r="AA63" i="8" s="1"/>
  <c r="O8" i="8"/>
  <c r="AD8" i="8" s="1"/>
  <c r="H180" i="8"/>
  <c r="W180" i="8" s="1"/>
  <c r="N158" i="8"/>
  <c r="AC158" i="8" s="1"/>
  <c r="K20" i="8"/>
  <c r="Z20" i="8" s="1"/>
  <c r="Q95" i="8"/>
  <c r="AF95" i="8" s="1"/>
  <c r="I96" i="8"/>
  <c r="X96" i="8" s="1"/>
  <c r="M94" i="8"/>
  <c r="AB94" i="8" s="1"/>
  <c r="E57" i="8"/>
  <c r="T57" i="8" s="1"/>
  <c r="O106" i="8"/>
  <c r="AD106" i="8" s="1"/>
  <c r="G187" i="8"/>
  <c r="V187" i="8" s="1"/>
  <c r="P114" i="8"/>
  <c r="AE114" i="8" s="1"/>
  <c r="P29" i="8"/>
  <c r="AE29" i="8" s="1"/>
  <c r="I97" i="8"/>
  <c r="X97" i="8" s="1"/>
  <c r="K86" i="8"/>
  <c r="Z86" i="8" s="1"/>
  <c r="F105" i="8"/>
  <c r="U105" i="8" s="1"/>
  <c r="P155" i="8"/>
  <c r="AE155" i="8" s="1"/>
  <c r="J54" i="8"/>
  <c r="Y54" i="8" s="1"/>
  <c r="E164" i="8"/>
  <c r="T164" i="8" s="1"/>
  <c r="L21" i="8"/>
  <c r="AA21" i="8" s="1"/>
  <c r="G90" i="8"/>
  <c r="V90" i="8" s="1"/>
  <c r="N117" i="8"/>
  <c r="AC117" i="8" s="1"/>
  <c r="H88" i="8"/>
  <c r="W88" i="8" s="1"/>
  <c r="K150" i="8"/>
  <c r="Z150" i="8" s="1"/>
  <c r="S150" i="8"/>
  <c r="AH150" i="8" s="1"/>
  <c r="H40" i="8"/>
  <c r="W40" i="8" s="1"/>
  <c r="F20" i="8"/>
  <c r="U20" i="8" s="1"/>
  <c r="R170" i="8"/>
  <c r="AG170" i="8" s="1"/>
  <c r="E73" i="8"/>
  <c r="T73" i="8" s="1"/>
  <c r="E64" i="8"/>
  <c r="T64" i="8" s="1"/>
  <c r="J179" i="8"/>
  <c r="Y179" i="8" s="1"/>
  <c r="N42" i="8"/>
  <c r="AC42" i="8" s="1"/>
  <c r="P37" i="7"/>
  <c r="C37" i="9" s="1"/>
  <c r="P27" i="8"/>
  <c r="AE27" i="8" s="1"/>
  <c r="E88" i="8"/>
  <c r="T88" i="8" s="1"/>
  <c r="I46" i="8"/>
  <c r="X46" i="8" s="1"/>
  <c r="G95" i="8"/>
  <c r="V95" i="8" s="1"/>
  <c r="I88" i="8"/>
  <c r="X88" i="8" s="1"/>
  <c r="K39" i="8"/>
  <c r="Z39" i="8" s="1"/>
  <c r="M134" i="8"/>
  <c r="AB134" i="8" s="1"/>
  <c r="M63" i="8"/>
  <c r="AB63" i="8" s="1"/>
  <c r="L8" i="7"/>
  <c r="S90" i="8"/>
  <c r="AH90" i="8" s="1"/>
  <c r="O158" i="8"/>
  <c r="AD158" i="8" s="1"/>
  <c r="J96" i="8"/>
  <c r="Y96" i="8" s="1"/>
  <c r="S94" i="8"/>
  <c r="AH94" i="8" s="1"/>
  <c r="J57" i="8"/>
  <c r="Y57" i="8" s="1"/>
  <c r="N64" i="8"/>
  <c r="AC64" i="8" s="1"/>
  <c r="M126" i="8"/>
  <c r="AB126" i="8" s="1"/>
  <c r="S29" i="8"/>
  <c r="AH29" i="8" s="1"/>
  <c r="S95" i="8"/>
  <c r="AH95" i="8" s="1"/>
  <c r="J95" i="8"/>
  <c r="Y95" i="8" s="1"/>
  <c r="P91" i="7"/>
  <c r="C91" i="9" s="1"/>
  <c r="Q91" i="8"/>
  <c r="AF91" i="8" s="1"/>
  <c r="O97" i="8"/>
  <c r="AD97" i="8" s="1"/>
  <c r="O86" i="8"/>
  <c r="AD86" i="8" s="1"/>
  <c r="H105" i="8"/>
  <c r="W105" i="8" s="1"/>
  <c r="I187" i="8"/>
  <c r="X187" i="8" s="1"/>
  <c r="L54" i="8"/>
  <c r="AA54" i="8" s="1"/>
  <c r="K57" i="8"/>
  <c r="Z57" i="8" s="1"/>
  <c r="N57" i="8"/>
  <c r="AC57" i="8" s="1"/>
  <c r="F164" i="8"/>
  <c r="U164" i="8" s="1"/>
  <c r="O21" i="8"/>
  <c r="AD21" i="8" s="1"/>
  <c r="K90" i="8"/>
  <c r="Z90" i="8" s="1"/>
  <c r="H150" i="8"/>
  <c r="W150" i="8" s="1"/>
  <c r="N71" i="8"/>
  <c r="AC71" i="8" s="1"/>
  <c r="P28" i="8"/>
  <c r="AE28" i="8" s="1"/>
  <c r="G35" i="8"/>
  <c r="V35" i="8" s="1"/>
  <c r="I64" i="8"/>
  <c r="X64" i="8" s="1"/>
  <c r="K108" i="8"/>
  <c r="Z108" i="8" s="1"/>
  <c r="L27" i="8"/>
  <c r="AA27" i="8" s="1"/>
  <c r="M96" i="8"/>
  <c r="AB96" i="8" s="1"/>
  <c r="M62" i="8"/>
  <c r="AB62" i="8" s="1"/>
  <c r="F39" i="8"/>
  <c r="U39" i="8" s="1"/>
  <c r="G39" i="8"/>
  <c r="V39" i="8" s="1"/>
  <c r="P8" i="8"/>
  <c r="AE8" i="8" s="1"/>
  <c r="R106" i="8"/>
  <c r="AG106" i="8" s="1"/>
  <c r="P141" i="8"/>
  <c r="AE141" i="8" s="1"/>
  <c r="L20" i="8"/>
  <c r="AA20" i="8" s="1"/>
  <c r="P96" i="8"/>
  <c r="AE96" i="8" s="1"/>
  <c r="L126" i="8"/>
  <c r="AA126" i="8" s="1"/>
  <c r="F29" i="8"/>
  <c r="U29" i="8" s="1"/>
  <c r="P166" i="8"/>
  <c r="AE166" i="8" s="1"/>
  <c r="J166" i="8"/>
  <c r="Y166" i="8" s="1"/>
  <c r="R166" i="8"/>
  <c r="AG166" i="8" s="1"/>
  <c r="N91" i="8"/>
  <c r="AC91" i="8" s="1"/>
  <c r="L97" i="8"/>
  <c r="AA97" i="8" s="1"/>
  <c r="E86" i="8"/>
  <c r="T86" i="8" s="1"/>
  <c r="L105" i="8"/>
  <c r="AA105" i="8" s="1"/>
  <c r="O144" i="8"/>
  <c r="AD144" i="8" s="1"/>
  <c r="M57" i="8"/>
  <c r="AB57" i="8" s="1"/>
  <c r="G164" i="8"/>
  <c r="V164" i="8" s="1"/>
  <c r="L90" i="8"/>
  <c r="AA90" i="8" s="1"/>
  <c r="F21" i="8"/>
  <c r="U21" i="8" s="1"/>
  <c r="P97" i="8"/>
  <c r="AE97" i="8" s="1"/>
  <c r="N39" i="8"/>
  <c r="AC39" i="8" s="1"/>
  <c r="F35" i="8"/>
  <c r="U35" i="8" s="1"/>
  <c r="O61" i="8"/>
  <c r="AD61" i="8" s="1"/>
  <c r="G119" i="8"/>
  <c r="V119" i="8" s="1"/>
  <c r="L94" i="8"/>
  <c r="AA94" i="8" s="1"/>
  <c r="N148" i="8"/>
  <c r="AC148" i="8" s="1"/>
  <c r="P39" i="8"/>
  <c r="AE39" i="8" s="1"/>
  <c r="Q8" i="8"/>
  <c r="AF8" i="8" s="1"/>
  <c r="F106" i="8"/>
  <c r="U106" i="8" s="1"/>
  <c r="L167" i="8"/>
  <c r="AA167" i="8" s="1"/>
  <c r="M20" i="8"/>
  <c r="AB20" i="8" s="1"/>
  <c r="G94" i="8"/>
  <c r="V94" i="8" s="1"/>
  <c r="N97" i="8"/>
  <c r="AC97" i="8" s="1"/>
  <c r="Q143" i="8"/>
  <c r="AF143" i="8" s="1"/>
  <c r="H29" i="8"/>
  <c r="W29" i="8" s="1"/>
  <c r="F91" i="8"/>
  <c r="U91" i="8" s="1"/>
  <c r="P63" i="8"/>
  <c r="AE63" i="8" s="1"/>
  <c r="O90" i="8"/>
  <c r="AD90" i="8" s="1"/>
  <c r="P131" i="7"/>
  <c r="C131" i="9" s="1"/>
  <c r="O131" i="8"/>
  <c r="AD131" i="8" s="1"/>
  <c r="E100" i="8"/>
  <c r="T100" i="8" s="1"/>
  <c r="S97" i="8"/>
  <c r="AH97" i="8" s="1"/>
  <c r="G86" i="8"/>
  <c r="V86" i="8" s="1"/>
  <c r="R105" i="8"/>
  <c r="AG105" i="8" s="1"/>
  <c r="J60" i="8"/>
  <c r="Y60" i="8" s="1"/>
  <c r="Q90" i="8"/>
  <c r="AF90" i="8" s="1"/>
  <c r="K29" i="8"/>
  <c r="Z29" i="8" s="1"/>
  <c r="I188" i="8"/>
  <c r="X188" i="8" s="1"/>
  <c r="K94" i="8"/>
  <c r="Z94" i="8" s="1"/>
  <c r="O57" i="8"/>
  <c r="AD57" i="8" s="1"/>
  <c r="R90" i="8"/>
  <c r="AG90" i="8" s="1"/>
  <c r="J62" i="8"/>
  <c r="Y62" i="8" s="1"/>
  <c r="N61" i="8"/>
  <c r="AC61" i="8" s="1"/>
  <c r="J119" i="8"/>
  <c r="Y119" i="8" s="1"/>
  <c r="S20" i="8"/>
  <c r="AH20" i="8" s="1"/>
  <c r="N175" i="8"/>
  <c r="AC175" i="8" s="1"/>
  <c r="R95" i="8"/>
  <c r="AG95" i="8" s="1"/>
  <c r="R39" i="8"/>
  <c r="AG39" i="8" s="1"/>
  <c r="F57" i="8"/>
  <c r="U57" i="8" s="1"/>
  <c r="F171" i="8"/>
  <c r="U171" i="8" s="1"/>
  <c r="R8" i="8"/>
  <c r="AG8" i="8" s="1"/>
  <c r="Q191" i="8"/>
  <c r="AF191" i="8" s="1"/>
  <c r="J108" i="8"/>
  <c r="Y108" i="8" s="1"/>
  <c r="N20" i="8"/>
  <c r="AC20" i="8" s="1"/>
  <c r="J97" i="8"/>
  <c r="Y97" i="8" s="1"/>
  <c r="I29" i="8"/>
  <c r="X29" i="8" s="1"/>
  <c r="P63" i="7"/>
  <c r="C63" i="9" s="1"/>
  <c r="O63" i="8"/>
  <c r="AD63" i="8" s="1"/>
  <c r="F63" i="8"/>
  <c r="U63" i="8" s="1"/>
  <c r="K41" i="8"/>
  <c r="Z41" i="8" s="1"/>
  <c r="K97" i="8"/>
  <c r="Z97" i="8" s="1"/>
  <c r="I86" i="8"/>
  <c r="X86" i="8" s="1"/>
  <c r="K105" i="8"/>
  <c r="Z105" i="8" s="1"/>
  <c r="L188" i="8"/>
  <c r="AA188" i="8" s="1"/>
  <c r="O94" i="8"/>
  <c r="AD94" i="8" s="1"/>
  <c r="R154" i="8"/>
  <c r="AG154" i="8" s="1"/>
  <c r="P34" i="8"/>
  <c r="AE34" i="8" s="1"/>
  <c r="O96" i="8"/>
  <c r="AD96" i="8" s="1"/>
  <c r="N40" i="8"/>
  <c r="AC40" i="8" s="1"/>
  <c r="H72" i="8"/>
  <c r="W72" i="8" s="1"/>
  <c r="R110" i="8"/>
  <c r="AG110" i="8" s="1"/>
  <c r="N108" i="8"/>
  <c r="AC108" i="8" s="1"/>
  <c r="H8" i="8"/>
  <c r="W8" i="8" s="1"/>
  <c r="N95" i="8"/>
  <c r="AC95" i="8" s="1"/>
  <c r="E39" i="8"/>
  <c r="T39" i="8" s="1"/>
  <c r="R32" i="8"/>
  <c r="AG32" i="8" s="1"/>
  <c r="O71" i="8"/>
  <c r="AD71" i="8" s="1"/>
  <c r="F15" i="8"/>
  <c r="U15" i="8" s="1"/>
  <c r="I34" i="8"/>
  <c r="X34" i="8" s="1"/>
  <c r="S108" i="8"/>
  <c r="AH108" i="8" s="1"/>
  <c r="O20" i="8"/>
  <c r="AD20" i="8" s="1"/>
  <c r="E97" i="8"/>
  <c r="T97" i="8" s="1"/>
  <c r="J29" i="8"/>
  <c r="Y29" i="8" s="1"/>
  <c r="L88" i="8"/>
  <c r="AA88" i="8" s="1"/>
  <c r="R41" i="8"/>
  <c r="AG41" i="8" s="1"/>
  <c r="S104" i="8"/>
  <c r="AH104" i="8" s="1"/>
  <c r="G47" i="8"/>
  <c r="V47" i="8" s="1"/>
  <c r="M105" i="8"/>
  <c r="AB105" i="8" s="1"/>
  <c r="N131" i="8"/>
  <c r="AC131" i="8" s="1"/>
  <c r="M188" i="8"/>
  <c r="AB188" i="8" s="1"/>
  <c r="P94" i="8"/>
  <c r="AE94" i="8" s="1"/>
  <c r="L161" i="8"/>
  <c r="AA161" i="8" s="1"/>
  <c r="O125" i="8"/>
  <c r="AD125" i="8" s="1"/>
  <c r="I32" i="8"/>
  <c r="X32" i="8" s="1"/>
  <c r="R108" i="8"/>
  <c r="AG108" i="8" s="1"/>
  <c r="L40" i="8"/>
  <c r="AA40" i="8" s="1"/>
  <c r="H186" i="8"/>
  <c r="W186" i="8" s="1"/>
  <c r="I16" i="8"/>
  <c r="X16" i="8" s="1"/>
  <c r="E20" i="8"/>
  <c r="T20" i="8" s="1"/>
  <c r="P172" i="8"/>
  <c r="AE172" i="8" s="1"/>
  <c r="F95" i="8"/>
  <c r="U95" i="8" s="1"/>
  <c r="Q97" i="8"/>
  <c r="AF97" i="8" s="1"/>
  <c r="I15" i="8"/>
  <c r="X15" i="8" s="1"/>
  <c r="K88" i="8"/>
  <c r="Z88" i="8" s="1"/>
  <c r="H39" i="8"/>
  <c r="W39" i="8" s="1"/>
  <c r="R20" i="8"/>
  <c r="AG20" i="8" s="1"/>
  <c r="N96" i="8"/>
  <c r="AC96" i="8" s="1"/>
  <c r="E95" i="8"/>
  <c r="T95" i="8" s="1"/>
  <c r="M189" i="8"/>
  <c r="AB189" i="8" s="1"/>
  <c r="L29" i="8"/>
  <c r="AA29" i="8" s="1"/>
  <c r="R100" i="8"/>
  <c r="AG100" i="8" s="1"/>
  <c r="F25" i="8"/>
  <c r="U25" i="8" s="1"/>
  <c r="I104" i="8"/>
  <c r="X104" i="8" s="1"/>
  <c r="H47" i="8"/>
  <c r="W47" i="8" s="1"/>
  <c r="G20" i="8"/>
  <c r="V20" i="8" s="1"/>
  <c r="R76" i="8"/>
  <c r="AG76" i="8" s="1"/>
  <c r="O28" i="8"/>
  <c r="AD28" i="8" s="1"/>
  <c r="N60" i="8"/>
  <c r="AC60" i="8" s="1"/>
  <c r="P26" i="8"/>
  <c r="AE26" i="8" s="1"/>
  <c r="N188" i="8"/>
  <c r="AC188" i="8" s="1"/>
  <c r="F94" i="8"/>
  <c r="U94" i="8" s="1"/>
  <c r="E108" i="8"/>
  <c r="T108" i="8" s="1"/>
  <c r="S183" i="8"/>
  <c r="AH183" i="8" s="1"/>
  <c r="O142" i="8"/>
  <c r="AD142" i="8" s="1"/>
  <c r="P57" i="8"/>
  <c r="AE57" i="8" s="1"/>
  <c r="J71" i="8"/>
  <c r="Y71" i="8" s="1"/>
  <c r="P125" i="8"/>
  <c r="AE125" i="8" s="1"/>
  <c r="P152" i="8"/>
  <c r="AE152" i="8" s="1"/>
  <c r="L57" i="8"/>
  <c r="AA57" i="8" s="1"/>
  <c r="S96" i="8"/>
  <c r="AH96" i="8" s="1"/>
  <c r="H46" i="8"/>
  <c r="W46" i="8" s="1"/>
  <c r="G108" i="8"/>
  <c r="V108" i="8" s="1"/>
  <c r="M40" i="8"/>
  <c r="AB40" i="8" s="1"/>
  <c r="J16" i="8"/>
  <c r="Y16" i="8" s="1"/>
  <c r="P88" i="8"/>
  <c r="AE88" i="8" s="1"/>
  <c r="E126" i="8"/>
  <c r="T126" i="8" s="1"/>
  <c r="S28" i="8"/>
  <c r="AH28" i="8" s="1"/>
  <c r="I56" i="8"/>
  <c r="X56" i="8" s="1"/>
  <c r="P95" i="8"/>
  <c r="AE95" i="8" s="1"/>
  <c r="I193" i="8"/>
  <c r="X193" i="8" s="1"/>
  <c r="M8" i="8"/>
  <c r="AB8" i="8" s="1"/>
  <c r="N53" i="8"/>
  <c r="AC53" i="8" s="1"/>
  <c r="J20" i="8"/>
  <c r="Y20" i="8" s="1"/>
  <c r="P64" i="8"/>
  <c r="AE64" i="8" s="1"/>
  <c r="F97" i="8"/>
  <c r="U97" i="8" s="1"/>
  <c r="E90" i="8"/>
  <c r="T90" i="8" s="1"/>
  <c r="O140" i="8"/>
  <c r="AD140" i="8" s="1"/>
  <c r="S189" i="8"/>
  <c r="AH189" i="8" s="1"/>
  <c r="M29" i="8"/>
  <c r="AB29" i="8" s="1"/>
  <c r="P112" i="7"/>
  <c r="O112" i="8"/>
  <c r="AD112" i="8" s="1"/>
  <c r="M112" i="8"/>
  <c r="AB112" i="8" s="1"/>
  <c r="F68" i="8"/>
  <c r="U68" i="8" s="1"/>
  <c r="E182" i="8"/>
  <c r="T182" i="8" s="1"/>
  <c r="H26" i="8"/>
  <c r="W26" i="8" s="1"/>
  <c r="F188" i="8"/>
  <c r="U188" i="8" s="1"/>
  <c r="F108" i="8"/>
  <c r="U108" i="8" s="1"/>
  <c r="Q142" i="8"/>
  <c r="AF142" i="8" s="1"/>
  <c r="R71" i="8"/>
  <c r="AG71" i="8" s="1"/>
  <c r="G137" i="8"/>
  <c r="V137" i="8" s="1"/>
  <c r="K30" i="8"/>
  <c r="Z30" i="8" s="1"/>
  <c r="S141" i="8"/>
  <c r="AH141" i="8" s="1"/>
  <c r="O40" i="8"/>
  <c r="AD40" i="8" s="1"/>
  <c r="J88" i="8"/>
  <c r="Y88" i="8" s="1"/>
  <c r="H28" i="8"/>
  <c r="W28" i="8" s="1"/>
  <c r="F126" i="8"/>
  <c r="U126" i="8" s="1"/>
  <c r="I33" i="8"/>
  <c r="X33" i="8" s="1"/>
  <c r="Q38" i="8"/>
  <c r="AF38" i="8" s="1"/>
  <c r="O95" i="8"/>
  <c r="AD95" i="8" s="1"/>
  <c r="P117" i="8"/>
  <c r="AE117" i="8" s="1"/>
  <c r="L118" i="8"/>
  <c r="AA118" i="8" s="1"/>
  <c r="H90" i="8"/>
  <c r="W90" i="8" s="1"/>
  <c r="K8" i="8"/>
  <c r="Z8" i="8" s="1"/>
  <c r="P53" i="8"/>
  <c r="AE53" i="8" s="1"/>
  <c r="I95" i="8"/>
  <c r="X95" i="8" s="1"/>
  <c r="G97" i="8"/>
  <c r="V97" i="8" s="1"/>
  <c r="I61" i="8"/>
  <c r="X61" i="8" s="1"/>
  <c r="P108" i="8"/>
  <c r="AE108" i="8" s="1"/>
  <c r="I140" i="8"/>
  <c r="X140" i="8" s="1"/>
  <c r="N29" i="8"/>
  <c r="AC29" i="8" s="1"/>
  <c r="L75" i="8"/>
  <c r="AA75" i="8" s="1"/>
  <c r="G71" i="8"/>
  <c r="V71" i="8" s="1"/>
  <c r="H71" i="8"/>
  <c r="W71" i="8" s="1"/>
  <c r="I71" i="8"/>
  <c r="X71" i="8" s="1"/>
  <c r="M71" i="8"/>
  <c r="AB71" i="8" s="1"/>
  <c r="O68" i="8"/>
  <c r="AD68" i="8" s="1"/>
  <c r="L24" i="8"/>
  <c r="AA24" i="8" s="1"/>
  <c r="F86" i="8"/>
  <c r="U86" i="8" s="1"/>
  <c r="R28" i="8"/>
  <c r="AG28" i="8" s="1"/>
  <c r="Q28" i="8"/>
  <c r="AF28" i="8" s="1"/>
  <c r="Q108" i="8"/>
  <c r="AF108" i="8" s="1"/>
  <c r="L71" i="8"/>
  <c r="AA71" i="8" s="1"/>
  <c r="K187" i="8"/>
  <c r="Z187" i="8" s="1"/>
  <c r="P65" i="8"/>
  <c r="AE65" i="8" s="1"/>
  <c r="H108" i="8"/>
  <c r="W108" i="8" s="1"/>
  <c r="N164" i="8"/>
  <c r="AC164" i="8" s="1"/>
  <c r="Q193" i="8"/>
  <c r="AF193" i="8" s="1"/>
  <c r="J94" i="8"/>
  <c r="Y94" i="8" s="1"/>
  <c r="O39" i="8"/>
  <c r="AD39" i="8" s="1"/>
  <c r="R117" i="8"/>
  <c r="AG117" i="8" s="1"/>
  <c r="Q118" i="8"/>
  <c r="AF118" i="8" s="1"/>
  <c r="J8" i="8"/>
  <c r="Y8" i="8" s="1"/>
  <c r="R97" i="8"/>
  <c r="AG97" i="8" s="1"/>
  <c r="O38" i="8"/>
  <c r="AD38" i="8" s="1"/>
  <c r="S170" i="8"/>
  <c r="AH170" i="8" s="1"/>
  <c r="K31" i="8"/>
  <c r="Z31" i="8" s="1"/>
  <c r="S67" i="8"/>
  <c r="AH67" i="8" s="1"/>
  <c r="N67" i="8"/>
  <c r="AC67" i="8" s="1"/>
  <c r="G67" i="8"/>
  <c r="V67" i="8" s="1"/>
  <c r="H67" i="8"/>
  <c r="W67" i="8" s="1"/>
  <c r="I67" i="8"/>
  <c r="X67" i="8" s="1"/>
  <c r="R67" i="8"/>
  <c r="AG67" i="8" s="1"/>
  <c r="M67" i="8"/>
  <c r="AB67" i="8" s="1"/>
  <c r="K67" i="8"/>
  <c r="Z67" i="8" s="1"/>
  <c r="G101" i="8"/>
  <c r="V101" i="8" s="1"/>
  <c r="S101" i="8"/>
  <c r="AH101" i="8" s="1"/>
  <c r="I101" i="8"/>
  <c r="X101" i="8" s="1"/>
  <c r="O101" i="8"/>
  <c r="AD101" i="8" s="1"/>
  <c r="E68" i="8"/>
  <c r="T68" i="8" s="1"/>
  <c r="H24" i="8"/>
  <c r="W24" i="8" s="1"/>
  <c r="L8" i="8"/>
  <c r="AA8" i="8" s="1"/>
  <c r="E8" i="8"/>
  <c r="T8" i="8" s="1"/>
  <c r="E60" i="8"/>
  <c r="T60" i="8" s="1"/>
  <c r="H183" i="8"/>
  <c r="W183" i="8" s="1"/>
  <c r="E28" i="8"/>
  <c r="T28" i="8" s="1"/>
  <c r="G57" i="8"/>
  <c r="V57" i="8" s="1"/>
  <c r="L141" i="8"/>
  <c r="AA141" i="8" s="1"/>
  <c r="I37" i="8"/>
  <c r="X37" i="8" s="1"/>
  <c r="L108" i="8"/>
  <c r="AA108" i="8" s="1"/>
  <c r="I141" i="8"/>
  <c r="X141" i="8" s="1"/>
  <c r="F71" i="8"/>
  <c r="U71" i="8" s="1"/>
  <c r="L22" i="8"/>
  <c r="AA22" i="8" s="1"/>
  <c r="E145" i="8"/>
  <c r="T145" i="8" s="1"/>
  <c r="I94" i="8"/>
  <c r="X94" i="8" s="1"/>
  <c r="Q40" i="8"/>
  <c r="AF40" i="8" s="1"/>
  <c r="O184" i="8"/>
  <c r="AD184" i="8" s="1"/>
  <c r="I39" i="8"/>
  <c r="X39" i="8" s="1"/>
  <c r="H95" i="8"/>
  <c r="W95" i="8" s="1"/>
  <c r="E63" i="8"/>
  <c r="T63" i="8" s="1"/>
  <c r="F8" i="8"/>
  <c r="U8" i="8" s="1"/>
  <c r="F96" i="8"/>
  <c r="U96" i="8" s="1"/>
  <c r="K63" i="8"/>
  <c r="Z63" i="8" s="1"/>
  <c r="M97" i="8"/>
  <c r="AB97" i="8" s="1"/>
  <c r="K96" i="8"/>
  <c r="Z96" i="8" s="1"/>
  <c r="Q71" i="8"/>
  <c r="AF71" i="8" s="1"/>
  <c r="Q29" i="8"/>
  <c r="AF29" i="8" s="1"/>
  <c r="I98" i="8"/>
  <c r="X98" i="8" s="1"/>
  <c r="R91" i="8"/>
  <c r="AG91" i="8" s="1"/>
  <c r="G68" i="8"/>
  <c r="V68" i="8" s="1"/>
  <c r="L28" i="8"/>
  <c r="AA28" i="8" s="1"/>
  <c r="F60" i="8"/>
  <c r="U60" i="8" s="1"/>
  <c r="F28" i="8"/>
  <c r="U28" i="8" s="1"/>
  <c r="Q141" i="8"/>
  <c r="AF141" i="8" s="1"/>
  <c r="S71" i="8"/>
  <c r="AH71" i="8" s="1"/>
  <c r="N90" i="8"/>
  <c r="AC90" i="8" s="1"/>
  <c r="F88" i="8"/>
  <c r="U88" i="8" s="1"/>
  <c r="R63" i="8"/>
  <c r="AG63" i="8" s="1"/>
  <c r="J171" i="8"/>
  <c r="Y171" i="8" s="1"/>
  <c r="P40" i="8"/>
  <c r="AE40" i="8" s="1"/>
  <c r="N49" i="8"/>
  <c r="AC49" i="8" s="1"/>
  <c r="I186" i="8"/>
  <c r="X186" i="8" s="1"/>
  <c r="O108" i="8"/>
  <c r="AD108" i="8" s="1"/>
  <c r="S57" i="8"/>
  <c r="AH57" i="8" s="1"/>
  <c r="L95" i="8"/>
  <c r="AA95" i="8" s="1"/>
  <c r="S39" i="8"/>
  <c r="AH39" i="8" s="1"/>
  <c r="N170" i="8"/>
  <c r="AC170" i="8" s="1"/>
  <c r="S63" i="8"/>
  <c r="AH63" i="8" s="1"/>
  <c r="S8" i="8"/>
  <c r="AH8" i="8" s="1"/>
  <c r="J175" i="8"/>
  <c r="Y175" i="8" s="1"/>
  <c r="O33" i="8"/>
  <c r="AD33" i="8" s="1"/>
  <c r="H96" i="8"/>
  <c r="W96" i="8" s="1"/>
  <c r="N28" i="8"/>
  <c r="AC28" i="8" s="1"/>
  <c r="R29" i="8"/>
  <c r="AG29" i="8" s="1"/>
  <c r="G98" i="8"/>
  <c r="V98" i="8" s="1"/>
  <c r="M91" i="8"/>
  <c r="AB91" i="8" s="1"/>
  <c r="O100" i="8"/>
  <c r="AD100" i="8" s="1"/>
  <c r="J68" i="8"/>
  <c r="Y68" i="8" s="1"/>
  <c r="K28" i="8"/>
  <c r="Z28" i="8" s="1"/>
  <c r="AG2" i="2"/>
  <c r="U17" i="2"/>
  <c r="AH2" i="2"/>
  <c r="F185" i="8"/>
  <c r="U185" i="8" s="1"/>
  <c r="Q174" i="8"/>
  <c r="AF174" i="8" s="1"/>
  <c r="G168" i="8"/>
  <c r="V168" i="8" s="1"/>
  <c r="I111" i="8"/>
  <c r="X111" i="8" s="1"/>
  <c r="E66" i="8"/>
  <c r="T66" i="8" s="1"/>
  <c r="O43" i="8"/>
  <c r="AD43" i="8" s="1"/>
  <c r="B92" i="9"/>
  <c r="P149" i="7"/>
  <c r="C149" i="9" s="1"/>
  <c r="H149" i="8"/>
  <c r="W149" i="8" s="1"/>
  <c r="F149" i="8"/>
  <c r="U149" i="8" s="1"/>
  <c r="S149" i="8"/>
  <c r="AH149" i="8" s="1"/>
  <c r="P149" i="8"/>
  <c r="AE149" i="8" s="1"/>
  <c r="E149" i="8"/>
  <c r="T149" i="8" s="1"/>
  <c r="O149" i="8"/>
  <c r="AD149" i="8" s="1"/>
  <c r="M149" i="8"/>
  <c r="AB149" i="8" s="1"/>
  <c r="R149" i="8"/>
  <c r="AG149" i="8" s="1"/>
  <c r="K149" i="8"/>
  <c r="Z149" i="8" s="1"/>
  <c r="G149" i="8"/>
  <c r="V149" i="8" s="1"/>
  <c r="N149" i="8"/>
  <c r="AC149" i="8" s="1"/>
  <c r="S168" i="8"/>
  <c r="AH168" i="8" s="1"/>
  <c r="G66" i="8"/>
  <c r="V66" i="8" s="1"/>
  <c r="E61" i="8"/>
  <c r="T61" i="8" s="1"/>
  <c r="E139" i="8"/>
  <c r="T139" i="8" s="1"/>
  <c r="S165" i="8"/>
  <c r="AH165" i="8" s="1"/>
  <c r="P165" i="8"/>
  <c r="AE165" i="8" s="1"/>
  <c r="Q149" i="8"/>
  <c r="AF149" i="8" s="1"/>
  <c r="AF107" i="7"/>
  <c r="K107" i="9" s="1"/>
  <c r="L107" i="8"/>
  <c r="AA107" i="8" s="1"/>
  <c r="J107" i="8"/>
  <c r="Y107" i="8" s="1"/>
  <c r="K107" i="8"/>
  <c r="Z107" i="8" s="1"/>
  <c r="E107" i="8"/>
  <c r="T107" i="8" s="1"/>
  <c r="G107" i="8"/>
  <c r="V107" i="8" s="1"/>
  <c r="J193" i="8"/>
  <c r="Y193" i="8" s="1"/>
  <c r="R188" i="8"/>
  <c r="AG188" i="8" s="1"/>
  <c r="F187" i="8"/>
  <c r="U187" i="8" s="1"/>
  <c r="I54" i="8"/>
  <c r="X54" i="8" s="1"/>
  <c r="I48" i="8"/>
  <c r="X48" i="8" s="1"/>
  <c r="AF32" i="7"/>
  <c r="K32" i="9" s="1"/>
  <c r="P32" i="8"/>
  <c r="AE32" i="8" s="1"/>
  <c r="O32" i="8"/>
  <c r="AD32" i="8" s="1"/>
  <c r="Q157" i="8"/>
  <c r="AF157" i="8" s="1"/>
  <c r="G21" i="8"/>
  <c r="V21" i="8" s="1"/>
  <c r="AF115" i="7"/>
  <c r="K115" i="9" s="1"/>
  <c r="K115" i="8"/>
  <c r="Z115" i="8" s="1"/>
  <c r="Q125" i="8"/>
  <c r="AF125" i="8" s="1"/>
  <c r="L55" i="8"/>
  <c r="AA55" i="8" s="1"/>
  <c r="M156" i="8"/>
  <c r="AB156" i="8" s="1"/>
  <c r="P133" i="7"/>
  <c r="C133" i="9" s="1"/>
  <c r="G133" i="8"/>
  <c r="V133" i="8" s="1"/>
  <c r="H133" i="8"/>
  <c r="W133" i="8" s="1"/>
  <c r="E133" i="8"/>
  <c r="T133" i="8" s="1"/>
  <c r="F133" i="8"/>
  <c r="U133" i="8" s="1"/>
  <c r="I133" i="8"/>
  <c r="X133" i="8" s="1"/>
  <c r="S133" i="8"/>
  <c r="AH133" i="8" s="1"/>
  <c r="N133" i="8"/>
  <c r="AC133" i="8" s="1"/>
  <c r="O133" i="8"/>
  <c r="AD133" i="8" s="1"/>
  <c r="R133" i="8"/>
  <c r="AG133" i="8" s="1"/>
  <c r="Q152" i="8"/>
  <c r="AF152" i="8" s="1"/>
  <c r="F49" i="8"/>
  <c r="U49" i="8" s="1"/>
  <c r="L177" i="8"/>
  <c r="AA177" i="8" s="1"/>
  <c r="Q110" i="8"/>
  <c r="AF110" i="8" s="1"/>
  <c r="E16" i="8"/>
  <c r="T16" i="8" s="1"/>
  <c r="O157" i="8"/>
  <c r="AD157" i="8" s="1"/>
  <c r="K32" i="8"/>
  <c r="Z32" i="8" s="1"/>
  <c r="R30" i="8"/>
  <c r="AG30" i="8" s="1"/>
  <c r="G23" i="8"/>
  <c r="V23" i="8" s="1"/>
  <c r="M56" i="8"/>
  <c r="AB56" i="8" s="1"/>
  <c r="L191" i="8"/>
  <c r="AA191" i="8" s="1"/>
  <c r="P154" i="8"/>
  <c r="AE154" i="8" s="1"/>
  <c r="F55" i="8"/>
  <c r="U55" i="8" s="1"/>
  <c r="I146" i="8"/>
  <c r="X146" i="8" s="1"/>
  <c r="J186" i="8"/>
  <c r="Y186" i="8" s="1"/>
  <c r="F170" i="8"/>
  <c r="U170" i="8" s="1"/>
  <c r="R190" i="8"/>
  <c r="AG190" i="8" s="1"/>
  <c r="H119" i="8"/>
  <c r="W119" i="8" s="1"/>
  <c r="S176" i="8"/>
  <c r="AH176" i="8" s="1"/>
  <c r="M35" i="8"/>
  <c r="AB35" i="8" s="1"/>
  <c r="K16" i="8"/>
  <c r="Z16" i="8" s="1"/>
  <c r="K61" i="8"/>
  <c r="Z61" i="8" s="1"/>
  <c r="S21" i="8"/>
  <c r="AH21" i="8" s="1"/>
  <c r="O185" i="8"/>
  <c r="AD185" i="8" s="1"/>
  <c r="N173" i="8"/>
  <c r="AC173" i="8" s="1"/>
  <c r="H126" i="8"/>
  <c r="W126" i="8" s="1"/>
  <c r="K181" i="8"/>
  <c r="Z181" i="8" s="1"/>
  <c r="P42" i="8"/>
  <c r="AE42" i="8" s="1"/>
  <c r="G162" i="8"/>
  <c r="V162" i="8" s="1"/>
  <c r="K119" i="8"/>
  <c r="Z119" i="8" s="1"/>
  <c r="S62" i="8"/>
  <c r="AH62" i="8" s="1"/>
  <c r="R89" i="8"/>
  <c r="AG89" i="8" s="1"/>
  <c r="M38" i="8"/>
  <c r="AB38" i="8" s="1"/>
  <c r="Q167" i="8"/>
  <c r="AF167" i="8" s="1"/>
  <c r="E168" i="8"/>
  <c r="T168" i="8" s="1"/>
  <c r="E176" i="8"/>
  <c r="T176" i="8" s="1"/>
  <c r="B62" i="9"/>
  <c r="E118" i="8"/>
  <c r="T118" i="8" s="1"/>
  <c r="N134" i="8"/>
  <c r="AC134" i="8" s="1"/>
  <c r="O44" i="8"/>
  <c r="AD44" i="8" s="1"/>
  <c r="J116" i="8"/>
  <c r="Y116" i="8" s="1"/>
  <c r="S160" i="8"/>
  <c r="AH160" i="8" s="1"/>
  <c r="F114" i="8"/>
  <c r="U114" i="8" s="1"/>
  <c r="P15" i="8"/>
  <c r="AE15" i="8" s="1"/>
  <c r="M53" i="8"/>
  <c r="AB53" i="8" s="1"/>
  <c r="Q53" i="8"/>
  <c r="AF53" i="8" s="1"/>
  <c r="AF87" i="7"/>
  <c r="K87" i="9" s="1"/>
  <c r="S87" i="8"/>
  <c r="AH87" i="8" s="1"/>
  <c r="O87" i="8"/>
  <c r="AD87" i="8" s="1"/>
  <c r="G87" i="8"/>
  <c r="V87" i="8" s="1"/>
  <c r="H87" i="8"/>
  <c r="W87" i="8" s="1"/>
  <c r="Q87" i="8"/>
  <c r="AF87" i="8" s="1"/>
  <c r="M87" i="8"/>
  <c r="AB87" i="8" s="1"/>
  <c r="N87" i="8"/>
  <c r="AC87" i="8" s="1"/>
  <c r="J87" i="8"/>
  <c r="Y87" i="8" s="1"/>
  <c r="G89" i="8"/>
  <c r="V89" i="8" s="1"/>
  <c r="F181" i="8"/>
  <c r="U181" i="8" s="1"/>
  <c r="H188" i="8"/>
  <c r="W188" i="8" s="1"/>
  <c r="N114" i="8"/>
  <c r="AC114" i="8" s="1"/>
  <c r="H175" i="8"/>
  <c r="W175" i="8" s="1"/>
  <c r="Q158" i="8"/>
  <c r="AF158" i="8" s="1"/>
  <c r="G30" i="8"/>
  <c r="V30" i="8" s="1"/>
  <c r="Q175" i="8"/>
  <c r="AF175" i="8" s="1"/>
  <c r="P33" i="8"/>
  <c r="AE33" i="8" s="1"/>
  <c r="F44" i="8"/>
  <c r="U44" i="8" s="1"/>
  <c r="S118" i="8"/>
  <c r="AH118" i="8" s="1"/>
  <c r="L137" i="8"/>
  <c r="AA137" i="8" s="1"/>
  <c r="O150" i="8"/>
  <c r="AD150" i="8" s="1"/>
  <c r="H168" i="8"/>
  <c r="W168" i="8" s="1"/>
  <c r="N176" i="8"/>
  <c r="AC176" i="8" s="1"/>
  <c r="H190" i="8"/>
  <c r="W190" i="8" s="1"/>
  <c r="G126" i="8"/>
  <c r="V126" i="8" s="1"/>
  <c r="O66" i="8"/>
  <c r="AD66" i="8" s="1"/>
  <c r="R140" i="8"/>
  <c r="AG140" i="8" s="1"/>
  <c r="P162" i="8"/>
  <c r="AE162" i="8" s="1"/>
  <c r="G170" i="8"/>
  <c r="V170" i="8" s="1"/>
  <c r="J187" i="8"/>
  <c r="Y187" i="8" s="1"/>
  <c r="F87" i="8"/>
  <c r="U87" i="8" s="1"/>
  <c r="E40" i="8"/>
  <c r="T40" i="8" s="1"/>
  <c r="N189" i="8"/>
  <c r="AC189" i="8" s="1"/>
  <c r="L31" i="8"/>
  <c r="AA31" i="8" s="1"/>
  <c r="L98" i="8"/>
  <c r="AA98" i="8" s="1"/>
  <c r="S175" i="8"/>
  <c r="AH175" i="8" s="1"/>
  <c r="G139" i="8"/>
  <c r="V139" i="8" s="1"/>
  <c r="AF120" i="7"/>
  <c r="K120" i="9" s="1"/>
  <c r="J120" i="8"/>
  <c r="Y120" i="8" s="1"/>
  <c r="O120" i="8"/>
  <c r="AD120" i="8" s="1"/>
  <c r="N120" i="8"/>
  <c r="AC120" i="8" s="1"/>
  <c r="K120" i="8"/>
  <c r="Z120" i="8" s="1"/>
  <c r="R157" i="8"/>
  <c r="AG157" i="8" s="1"/>
  <c r="AF64" i="7"/>
  <c r="K64" i="9" s="1"/>
  <c r="L64" i="8"/>
  <c r="AA64" i="8" s="1"/>
  <c r="S64" i="8"/>
  <c r="AH64" i="8" s="1"/>
  <c r="R125" i="8"/>
  <c r="AG125" i="8" s="1"/>
  <c r="H55" i="8"/>
  <c r="W55" i="8" s="1"/>
  <c r="J156" i="8"/>
  <c r="Y156" i="8" s="1"/>
  <c r="P117" i="7"/>
  <c r="C117" i="9" s="1"/>
  <c r="E117" i="8"/>
  <c r="T117" i="8" s="1"/>
  <c r="H117" i="8"/>
  <c r="W117" i="8" s="1"/>
  <c r="I117" i="8"/>
  <c r="X117" i="8" s="1"/>
  <c r="J177" i="8"/>
  <c r="Y177" i="8" s="1"/>
  <c r="J109" i="8"/>
  <c r="Y109" i="8" s="1"/>
  <c r="P181" i="8"/>
  <c r="AE181" i="8" s="1"/>
  <c r="L32" i="8"/>
  <c r="AA32" i="8" s="1"/>
  <c r="J140" i="8"/>
  <c r="Y140" i="8" s="1"/>
  <c r="B69" i="9"/>
  <c r="H30" i="8"/>
  <c r="W30" i="8" s="1"/>
  <c r="R61" i="8"/>
  <c r="AG61" i="8" s="1"/>
  <c r="G109" i="8"/>
  <c r="V109" i="8" s="1"/>
  <c r="I190" i="8"/>
  <c r="X190" i="8" s="1"/>
  <c r="F14" i="8"/>
  <c r="U14" i="8" s="1"/>
  <c r="K27" i="8"/>
  <c r="Z27" i="8" s="1"/>
  <c r="G172" i="8"/>
  <c r="V172" i="8" s="1"/>
  <c r="L133" i="8"/>
  <c r="AA133" i="8" s="1"/>
  <c r="E190" i="8"/>
  <c r="T190" i="8" s="1"/>
  <c r="I176" i="8"/>
  <c r="X176" i="8" s="1"/>
  <c r="L35" i="8"/>
  <c r="AA35" i="8" s="1"/>
  <c r="N16" i="8"/>
  <c r="AC16" i="8" s="1"/>
  <c r="F165" i="8"/>
  <c r="U165" i="8" s="1"/>
  <c r="O138" i="8"/>
  <c r="AD138" i="8" s="1"/>
  <c r="Q65" i="8"/>
  <c r="AF65" i="8" s="1"/>
  <c r="K164" i="8"/>
  <c r="Z164" i="8" s="1"/>
  <c r="R116" i="8"/>
  <c r="AG116" i="8" s="1"/>
  <c r="N165" i="8"/>
  <c r="AC165" i="8" s="1"/>
  <c r="S89" i="8"/>
  <c r="AH89" i="8" s="1"/>
  <c r="P123" i="8"/>
  <c r="AE123" i="8" s="1"/>
  <c r="R38" i="8"/>
  <c r="AG38" i="8" s="1"/>
  <c r="I130" i="8"/>
  <c r="X130" i="8" s="1"/>
  <c r="G191" i="8"/>
  <c r="V191" i="8" s="1"/>
  <c r="E163" i="8"/>
  <c r="T163" i="8" s="1"/>
  <c r="N62" i="8"/>
  <c r="AC62" i="8" s="1"/>
  <c r="M117" i="8"/>
  <c r="AB117" i="8" s="1"/>
  <c r="F118" i="8"/>
  <c r="U118" i="8" s="1"/>
  <c r="P134" i="8"/>
  <c r="AE134" i="8" s="1"/>
  <c r="H130" i="8"/>
  <c r="W130" i="8" s="1"/>
  <c r="E143" i="8"/>
  <c r="T143" i="8" s="1"/>
  <c r="F154" i="8"/>
  <c r="U154" i="8" s="1"/>
  <c r="G114" i="8"/>
  <c r="V114" i="8" s="1"/>
  <c r="S15" i="8"/>
  <c r="AH15" i="8" s="1"/>
  <c r="M22" i="8"/>
  <c r="AB22" i="8" s="1"/>
  <c r="E157" i="8"/>
  <c r="T157" i="8" s="1"/>
  <c r="P82" i="7"/>
  <c r="C82" i="9" s="1"/>
  <c r="R82" i="8"/>
  <c r="AG82" i="8" s="1"/>
  <c r="P82" i="8"/>
  <c r="AE82" i="8" s="1"/>
  <c r="N82" i="8"/>
  <c r="AC82" i="8" s="1"/>
  <c r="L82" i="8"/>
  <c r="AA82" i="8" s="1"/>
  <c r="K82" i="8"/>
  <c r="Z82" i="8" s="1"/>
  <c r="J82" i="8"/>
  <c r="Y82" i="8" s="1"/>
  <c r="G82" i="8"/>
  <c r="V82" i="8" s="1"/>
  <c r="S53" i="8"/>
  <c r="AH53" i="8" s="1"/>
  <c r="M60" i="8"/>
  <c r="AB60" i="8" s="1"/>
  <c r="P115" i="8"/>
  <c r="AE115" i="8" s="1"/>
  <c r="J34" i="8"/>
  <c r="Y34" i="8" s="1"/>
  <c r="G125" i="8"/>
  <c r="V125" i="8" s="1"/>
  <c r="S117" i="8"/>
  <c r="AH117" i="8" s="1"/>
  <c r="S169" i="8"/>
  <c r="AH169" i="8" s="1"/>
  <c r="S172" i="8"/>
  <c r="AH172" i="8" s="1"/>
  <c r="R159" i="8"/>
  <c r="AG159" i="8" s="1"/>
  <c r="I26" i="8"/>
  <c r="X26" i="8" s="1"/>
  <c r="G62" i="8"/>
  <c r="V62" i="8" s="1"/>
  <c r="H152" i="8"/>
  <c r="W152" i="8" s="1"/>
  <c r="G186" i="8"/>
  <c r="V186" i="8" s="1"/>
  <c r="N33" i="8"/>
  <c r="AC33" i="8" s="1"/>
  <c r="G44" i="8"/>
  <c r="V44" i="8" s="1"/>
  <c r="J23" i="8"/>
  <c r="Y23" i="8" s="1"/>
  <c r="I127" i="8"/>
  <c r="X127" i="8" s="1"/>
  <c r="Q170" i="8"/>
  <c r="AF170" i="8" s="1"/>
  <c r="P168" i="8"/>
  <c r="AE168" i="8" s="1"/>
  <c r="P176" i="8"/>
  <c r="AE176" i="8" s="1"/>
  <c r="G183" i="8"/>
  <c r="V183" i="8" s="1"/>
  <c r="R161" i="8"/>
  <c r="AG161" i="8" s="1"/>
  <c r="N126" i="8"/>
  <c r="AC126" i="8" s="1"/>
  <c r="P66" i="8"/>
  <c r="AE66" i="8" s="1"/>
  <c r="S140" i="8"/>
  <c r="AH140" i="8" s="1"/>
  <c r="S126" i="8"/>
  <c r="AH126" i="8" s="1"/>
  <c r="H187" i="8"/>
  <c r="W187" i="8" s="1"/>
  <c r="R55" i="8"/>
  <c r="AG55" i="8" s="1"/>
  <c r="I40" i="8"/>
  <c r="X40" i="8" s="1"/>
  <c r="F189" i="8"/>
  <c r="U189" i="8" s="1"/>
  <c r="M31" i="8"/>
  <c r="AB31" i="8" s="1"/>
  <c r="M98" i="8"/>
  <c r="AB98" i="8" s="1"/>
  <c r="Q186" i="8"/>
  <c r="AF186" i="8" s="1"/>
  <c r="AF146" i="7"/>
  <c r="K146" i="9" s="1"/>
  <c r="P146" i="8"/>
  <c r="AE146" i="8" s="1"/>
  <c r="G145" i="8"/>
  <c r="V145" i="8" s="1"/>
  <c r="L158" i="8"/>
  <c r="AA158" i="8" s="1"/>
  <c r="S158" i="8"/>
  <c r="AH158" i="8" s="1"/>
  <c r="M192" i="8"/>
  <c r="AB192" i="8" s="1"/>
  <c r="AF148" i="7"/>
  <c r="K148" i="9" s="1"/>
  <c r="I148" i="8"/>
  <c r="X148" i="8" s="1"/>
  <c r="M120" i="8"/>
  <c r="AB120" i="8" s="1"/>
  <c r="I157" i="8"/>
  <c r="X157" i="8" s="1"/>
  <c r="P19" i="7"/>
  <c r="G19" i="8"/>
  <c r="V19" i="8" s="1"/>
  <c r="F19" i="8"/>
  <c r="U19" i="8" s="1"/>
  <c r="H19" i="8"/>
  <c r="W19" i="8" s="1"/>
  <c r="N19" i="8"/>
  <c r="AC19" i="8" s="1"/>
  <c r="J19" i="8"/>
  <c r="Y19" i="8" s="1"/>
  <c r="K19" i="8"/>
  <c r="Z19" i="8" s="1"/>
  <c r="G55" i="8"/>
  <c r="V55" i="8" s="1"/>
  <c r="E156" i="8"/>
  <c r="T156" i="8" s="1"/>
  <c r="K177" i="8"/>
  <c r="Z177" i="8" s="1"/>
  <c r="K110" i="8"/>
  <c r="Z110" i="8" s="1"/>
  <c r="R171" i="8"/>
  <c r="AG171" i="8" s="1"/>
  <c r="N32" i="8"/>
  <c r="AC32" i="8" s="1"/>
  <c r="M140" i="8"/>
  <c r="AB140" i="8" s="1"/>
  <c r="I30" i="8"/>
  <c r="X30" i="8" s="1"/>
  <c r="R44" i="8"/>
  <c r="AG44" i="8" s="1"/>
  <c r="S146" i="8"/>
  <c r="AH146" i="8" s="1"/>
  <c r="J157" i="8"/>
  <c r="Y157" i="8" s="1"/>
  <c r="L152" i="8"/>
  <c r="AA152" i="8" s="1"/>
  <c r="K113" i="8"/>
  <c r="Z113" i="8" s="1"/>
  <c r="S171" i="8"/>
  <c r="AH171" i="8" s="1"/>
  <c r="F16" i="8"/>
  <c r="U16" i="8" s="1"/>
  <c r="Q146" i="8"/>
  <c r="AF146" i="8" s="1"/>
  <c r="L130" i="8"/>
  <c r="AA130" i="8" s="1"/>
  <c r="J191" i="8"/>
  <c r="Y191" i="8" s="1"/>
  <c r="G157" i="8"/>
  <c r="V157" i="8" s="1"/>
  <c r="J126" i="8"/>
  <c r="Y126" i="8" s="1"/>
  <c r="N181" i="8"/>
  <c r="AC181" i="8" s="1"/>
  <c r="R132" i="7"/>
  <c r="D132" i="9" s="1"/>
  <c r="P132" i="9" s="1"/>
  <c r="L132" i="8"/>
  <c r="AA132" i="8" s="1"/>
  <c r="H132" i="8"/>
  <c r="W132" i="8" s="1"/>
  <c r="P132" i="8"/>
  <c r="AE132" i="8" s="1"/>
  <c r="R132" i="8"/>
  <c r="AG132" i="8" s="1"/>
  <c r="F132" i="8"/>
  <c r="U132" i="8" s="1"/>
  <c r="Q132" i="8"/>
  <c r="AF132" i="8" s="1"/>
  <c r="J132" i="8"/>
  <c r="Y132" i="8" s="1"/>
  <c r="K132" i="8"/>
  <c r="Z132" i="8" s="1"/>
  <c r="I132" i="8"/>
  <c r="X132" i="8" s="1"/>
  <c r="G132" i="8"/>
  <c r="V132" i="8" s="1"/>
  <c r="E132" i="8"/>
  <c r="T132" i="8" s="1"/>
  <c r="O132" i="8"/>
  <c r="AD132" i="8" s="1"/>
  <c r="S132" i="8"/>
  <c r="AH132" i="8" s="1"/>
  <c r="N162" i="8"/>
  <c r="AC162" i="8" s="1"/>
  <c r="G27" i="8"/>
  <c r="V27" i="8" s="1"/>
  <c r="G152" i="8"/>
  <c r="V152" i="8" s="1"/>
  <c r="I89" i="8"/>
  <c r="X89" i="8" s="1"/>
  <c r="S38" i="8"/>
  <c r="AH38" i="8" s="1"/>
  <c r="E111" i="8"/>
  <c r="T111" i="8" s="1"/>
  <c r="Q154" i="8"/>
  <c r="AF154" i="8" s="1"/>
  <c r="R179" i="8"/>
  <c r="AG179" i="8" s="1"/>
  <c r="O62" i="8"/>
  <c r="AD62" i="8" s="1"/>
  <c r="G138" i="8"/>
  <c r="V138" i="8" s="1"/>
  <c r="P16" i="8"/>
  <c r="AE16" i="8" s="1"/>
  <c r="N151" i="8"/>
  <c r="AC151" i="8" s="1"/>
  <c r="F53" i="8"/>
  <c r="U53" i="8" s="1"/>
  <c r="Q60" i="8"/>
  <c r="AF60" i="8" s="1"/>
  <c r="Q115" i="8"/>
  <c r="AF115" i="8" s="1"/>
  <c r="Q45" i="8"/>
  <c r="AF45" i="8" s="1"/>
  <c r="I185" i="8"/>
  <c r="X185" i="8" s="1"/>
  <c r="E158" i="8"/>
  <c r="T158" i="8" s="1"/>
  <c r="O116" i="8"/>
  <c r="AD116" i="8" s="1"/>
  <c r="F125" i="8"/>
  <c r="U125" i="8" s="1"/>
  <c r="R160" i="8"/>
  <c r="AG160" i="8" s="1"/>
  <c r="R66" i="8"/>
  <c r="AG66" i="8" s="1"/>
  <c r="E148" i="8"/>
  <c r="T148" i="8" s="1"/>
  <c r="L171" i="8"/>
  <c r="AA171" i="8" s="1"/>
  <c r="M33" i="8"/>
  <c r="AB33" i="8" s="1"/>
  <c r="H44" i="8"/>
  <c r="W44" i="8" s="1"/>
  <c r="Q23" i="8"/>
  <c r="AF23" i="8" s="1"/>
  <c r="Q22" i="8"/>
  <c r="AF22" i="8" s="1"/>
  <c r="O152" i="8"/>
  <c r="AD152" i="8" s="1"/>
  <c r="I163" i="8"/>
  <c r="X163" i="8" s="1"/>
  <c r="Q168" i="8"/>
  <c r="AF168" i="8" s="1"/>
  <c r="F176" i="8"/>
  <c r="U176" i="8" s="1"/>
  <c r="S161" i="8"/>
  <c r="AH161" i="8" s="1"/>
  <c r="K126" i="8"/>
  <c r="Z126" i="8" s="1"/>
  <c r="Q66" i="8"/>
  <c r="AF66" i="8" s="1"/>
  <c r="H140" i="8"/>
  <c r="W140" i="8" s="1"/>
  <c r="P72" i="8"/>
  <c r="AE72" i="8" s="1"/>
  <c r="K35" i="8"/>
  <c r="Z35" i="8" s="1"/>
  <c r="R187" i="8"/>
  <c r="AG187" i="8" s="1"/>
  <c r="E130" i="8"/>
  <c r="T130" i="8" s="1"/>
  <c r="J40" i="8"/>
  <c r="Y40" i="8" s="1"/>
  <c r="G189" i="8"/>
  <c r="V189" i="8" s="1"/>
  <c r="N31" i="8"/>
  <c r="AC31" i="8" s="1"/>
  <c r="Q98" i="8"/>
  <c r="AF98" i="8" s="1"/>
  <c r="O60" i="8"/>
  <c r="AD60" i="8" s="1"/>
  <c r="K185" i="8"/>
  <c r="Z185" i="8" s="1"/>
  <c r="H139" i="8"/>
  <c r="W139" i="8" s="1"/>
  <c r="M169" i="8"/>
  <c r="AB169" i="8" s="1"/>
  <c r="AF14" i="7"/>
  <c r="K14" i="9" s="1"/>
  <c r="S14" i="8"/>
  <c r="AH14" i="8" s="1"/>
  <c r="G14" i="8"/>
  <c r="V14" i="8" s="1"/>
  <c r="H14" i="8"/>
  <c r="W14" i="8" s="1"/>
  <c r="F59" i="8"/>
  <c r="U59" i="8" s="1"/>
  <c r="J139" i="8"/>
  <c r="Y139" i="8" s="1"/>
  <c r="AF15" i="7"/>
  <c r="K15" i="9" s="1"/>
  <c r="E15" i="8"/>
  <c r="T15" i="8" s="1"/>
  <c r="N192" i="8"/>
  <c r="AC192" i="8" s="1"/>
  <c r="B65" i="9"/>
  <c r="P54" i="8"/>
  <c r="AE54" i="8" s="1"/>
  <c r="M23" i="8"/>
  <c r="AB23" i="8" s="1"/>
  <c r="N169" i="8"/>
  <c r="AC169" i="8" s="1"/>
  <c r="K48" i="8"/>
  <c r="Z48" i="8" s="1"/>
  <c r="N18" i="7"/>
  <c r="H18" i="8"/>
  <c r="W18" i="8" s="1"/>
  <c r="S18" i="8"/>
  <c r="AH18" i="8" s="1"/>
  <c r="G18" i="8"/>
  <c r="V18" i="8" s="1"/>
  <c r="F18" i="8"/>
  <c r="U18" i="8" s="1"/>
  <c r="P18" i="8"/>
  <c r="AE18" i="8" s="1"/>
  <c r="K18" i="8"/>
  <c r="Z18" i="8" s="1"/>
  <c r="I18" i="8"/>
  <c r="X18" i="8" s="1"/>
  <c r="R18" i="8"/>
  <c r="AG18" i="8" s="1"/>
  <c r="E18" i="8"/>
  <c r="T18" i="8" s="1"/>
  <c r="O18" i="8"/>
  <c r="AD18" i="8" s="1"/>
  <c r="L18" i="8"/>
  <c r="AA18" i="8" s="1"/>
  <c r="Q18" i="8"/>
  <c r="AF18" i="8" s="1"/>
  <c r="N18" i="8"/>
  <c r="AC18" i="8" s="1"/>
  <c r="M18" i="8"/>
  <c r="AB18" i="8" s="1"/>
  <c r="J18" i="8"/>
  <c r="Y18" i="8" s="1"/>
  <c r="AF129" i="7"/>
  <c r="K129" i="9" s="1"/>
  <c r="S129" i="8"/>
  <c r="AH129" i="8" s="1"/>
  <c r="R129" i="8"/>
  <c r="AG129" i="8" s="1"/>
  <c r="J129" i="8"/>
  <c r="Y129" i="8" s="1"/>
  <c r="Q120" i="8"/>
  <c r="AF120" i="8" s="1"/>
  <c r="AF38" i="7"/>
  <c r="K38" i="9" s="1"/>
  <c r="E38" i="8"/>
  <c r="T38" i="8" s="1"/>
  <c r="R141" i="8"/>
  <c r="AG141" i="8" s="1"/>
  <c r="O22" i="8"/>
  <c r="AD22" i="8" s="1"/>
  <c r="K55" i="8"/>
  <c r="Z55" i="8" s="1"/>
  <c r="G156" i="8"/>
  <c r="V156" i="8" s="1"/>
  <c r="F130" i="8"/>
  <c r="U130" i="8" s="1"/>
  <c r="E49" i="8"/>
  <c r="T49" i="8" s="1"/>
  <c r="S177" i="8"/>
  <c r="AH177" i="8" s="1"/>
  <c r="O110" i="8"/>
  <c r="AD110" i="8" s="1"/>
  <c r="H116" i="8"/>
  <c r="W116" i="8" s="1"/>
  <c r="H181" i="8"/>
  <c r="W181" i="8" s="1"/>
  <c r="F32" i="8"/>
  <c r="U32" i="8" s="1"/>
  <c r="E122" i="8"/>
  <c r="T122" i="8" s="1"/>
  <c r="F30" i="8"/>
  <c r="U30" i="8" s="1"/>
  <c r="N26" i="8"/>
  <c r="AC26" i="8" s="1"/>
  <c r="F174" i="8"/>
  <c r="U174" i="8" s="1"/>
  <c r="M14" i="8"/>
  <c r="AB14" i="8" s="1"/>
  <c r="L59" i="8"/>
  <c r="AA59" i="8" s="1"/>
  <c r="Q107" i="8"/>
  <c r="AF107" i="8" s="1"/>
  <c r="S186" i="8"/>
  <c r="AH186" i="8" s="1"/>
  <c r="K133" i="8"/>
  <c r="Z133" i="8" s="1"/>
  <c r="S190" i="8"/>
  <c r="AH190" i="8" s="1"/>
  <c r="O64" i="8"/>
  <c r="AD64" i="8" s="1"/>
  <c r="S188" i="8"/>
  <c r="AH188" i="8" s="1"/>
  <c r="K38" i="8"/>
  <c r="Z38" i="8" s="1"/>
  <c r="J110" i="8"/>
  <c r="Y110" i="8" s="1"/>
  <c r="J30" i="8"/>
  <c r="Y30" i="8" s="1"/>
  <c r="M150" i="8"/>
  <c r="AB150" i="8" s="1"/>
  <c r="M136" i="8"/>
  <c r="AB136" i="8" s="1"/>
  <c r="Q153" i="8"/>
  <c r="AF153" i="8" s="1"/>
  <c r="O181" i="8"/>
  <c r="AD181" i="8" s="1"/>
  <c r="O162" i="8"/>
  <c r="AD162" i="8" s="1"/>
  <c r="H27" i="8"/>
  <c r="W27" i="8" s="1"/>
  <c r="Q151" i="8"/>
  <c r="AF151" i="8" s="1"/>
  <c r="S138" i="8"/>
  <c r="AH138" i="8" s="1"/>
  <c r="M89" i="8"/>
  <c r="AB89" i="8" s="1"/>
  <c r="F168" i="8"/>
  <c r="U168" i="8" s="1"/>
  <c r="J38" i="8"/>
  <c r="Y38" i="8" s="1"/>
  <c r="H53" i="8"/>
  <c r="W53" i="8" s="1"/>
  <c r="N66" i="8"/>
  <c r="AC66" i="8" s="1"/>
  <c r="N185" i="8"/>
  <c r="AC185" i="8" s="1"/>
  <c r="R177" i="8"/>
  <c r="AG177" i="8" s="1"/>
  <c r="P11" i="8"/>
  <c r="AE11" i="8" s="1"/>
  <c r="P62" i="8"/>
  <c r="AE62" i="8" s="1"/>
  <c r="O82" i="8"/>
  <c r="AD82" i="8" s="1"/>
  <c r="K66" i="8"/>
  <c r="Z66" i="8" s="1"/>
  <c r="P167" i="8"/>
  <c r="AE167" i="8" s="1"/>
  <c r="J111" i="8"/>
  <c r="Y111" i="8" s="1"/>
  <c r="H159" i="8"/>
  <c r="W159" i="8" s="1"/>
  <c r="S114" i="8"/>
  <c r="AH114" i="8" s="1"/>
  <c r="J15" i="8"/>
  <c r="Y15" i="8" s="1"/>
  <c r="O167" i="8"/>
  <c r="AD167" i="8" s="1"/>
  <c r="S60" i="8"/>
  <c r="AH60" i="8" s="1"/>
  <c r="L115" i="8"/>
  <c r="AA115" i="8" s="1"/>
  <c r="N177" i="8"/>
  <c r="AC177" i="8" s="1"/>
  <c r="S116" i="8"/>
  <c r="AH116" i="8" s="1"/>
  <c r="E150" i="8"/>
  <c r="T150" i="8" s="1"/>
  <c r="F66" i="8"/>
  <c r="U66" i="8" s="1"/>
  <c r="J46" i="8"/>
  <c r="Y46" i="8" s="1"/>
  <c r="I170" i="8"/>
  <c r="X170" i="8" s="1"/>
  <c r="M171" i="8"/>
  <c r="AB171" i="8" s="1"/>
  <c r="Q113" i="8"/>
  <c r="AF113" i="8" s="1"/>
  <c r="L33" i="8"/>
  <c r="AA33" i="8" s="1"/>
  <c r="J44" i="8"/>
  <c r="Y44" i="8" s="1"/>
  <c r="R59" i="8"/>
  <c r="AG59" i="8" s="1"/>
  <c r="G148" i="8"/>
  <c r="V148" i="8" s="1"/>
  <c r="I109" i="8"/>
  <c r="X109" i="8" s="1"/>
  <c r="M176" i="8"/>
  <c r="AB176" i="8" s="1"/>
  <c r="O161" i="8"/>
  <c r="AD161" i="8" s="1"/>
  <c r="Q126" i="8"/>
  <c r="AF126" i="8" s="1"/>
  <c r="F140" i="8"/>
  <c r="U140" i="8" s="1"/>
  <c r="K40" i="8"/>
  <c r="Z40" i="8" s="1"/>
  <c r="R193" i="8"/>
  <c r="AG193" i="8" s="1"/>
  <c r="S187" i="8"/>
  <c r="AH187" i="8" s="1"/>
  <c r="G40" i="8"/>
  <c r="V40" i="8" s="1"/>
  <c r="I189" i="8"/>
  <c r="X189" i="8" s="1"/>
  <c r="O31" i="8"/>
  <c r="AD31" i="8" s="1"/>
  <c r="N98" i="8"/>
  <c r="AC98" i="8" s="1"/>
  <c r="K60" i="8"/>
  <c r="Z60" i="8" s="1"/>
  <c r="B48" i="9"/>
  <c r="M193" i="8"/>
  <c r="AB193" i="8" s="1"/>
  <c r="O139" i="8"/>
  <c r="AD139" i="8" s="1"/>
  <c r="AF54" i="7"/>
  <c r="K54" i="9" s="1"/>
  <c r="K54" i="8"/>
  <c r="Z54" i="8" s="1"/>
  <c r="O6" i="9"/>
  <c r="P192" i="8"/>
  <c r="AE192" i="8" s="1"/>
  <c r="F65" i="8"/>
  <c r="U65" i="8" s="1"/>
  <c r="E54" i="8"/>
  <c r="T54" i="8" s="1"/>
  <c r="P169" i="8"/>
  <c r="AE169" i="8" s="1"/>
  <c r="L48" i="8"/>
  <c r="AA48" i="8" s="1"/>
  <c r="L186" i="8"/>
  <c r="AA186" i="8" s="1"/>
  <c r="F186" i="8"/>
  <c r="U186" i="8" s="1"/>
  <c r="I160" i="8"/>
  <c r="X160" i="8" s="1"/>
  <c r="R120" i="8"/>
  <c r="AG120" i="8" s="1"/>
  <c r="L148" i="8"/>
  <c r="AA148" i="8" s="1"/>
  <c r="K22" i="8"/>
  <c r="Z22" i="8" s="1"/>
  <c r="O55" i="8"/>
  <c r="AD55" i="8" s="1"/>
  <c r="L156" i="8"/>
  <c r="AA156" i="8" s="1"/>
  <c r="G49" i="8"/>
  <c r="V49" i="8" s="1"/>
  <c r="P110" i="8"/>
  <c r="AE110" i="8" s="1"/>
  <c r="M106" i="8"/>
  <c r="AB106" i="8" s="1"/>
  <c r="H127" i="8"/>
  <c r="W127" i="8" s="1"/>
  <c r="H171" i="8"/>
  <c r="W171" i="8" s="1"/>
  <c r="O45" i="8"/>
  <c r="AD45" i="8" s="1"/>
  <c r="L169" i="8"/>
  <c r="AA169" i="8" s="1"/>
  <c r="G140" i="8"/>
  <c r="V140" i="8" s="1"/>
  <c r="O122" i="8"/>
  <c r="AD122" i="8" s="1"/>
  <c r="E30" i="8"/>
  <c r="T30" i="8" s="1"/>
  <c r="J14" i="8"/>
  <c r="Y14" i="8" s="1"/>
  <c r="K72" i="8"/>
  <c r="Z72" i="8" s="1"/>
  <c r="J133" i="8"/>
  <c r="Y133" i="8" s="1"/>
  <c r="J123" i="8"/>
  <c r="Y123" i="8" s="1"/>
  <c r="O35" i="8"/>
  <c r="AD35" i="8" s="1"/>
  <c r="I125" i="8"/>
  <c r="X125" i="8" s="1"/>
  <c r="G178" i="8"/>
  <c r="V178" i="8" s="1"/>
  <c r="F177" i="8"/>
  <c r="U177" i="8" s="1"/>
  <c r="K156" i="8"/>
  <c r="Z156" i="8" s="1"/>
  <c r="R114" i="8"/>
  <c r="AG114" i="8" s="1"/>
  <c r="Q181" i="8"/>
  <c r="AF181" i="8" s="1"/>
  <c r="T145" i="7"/>
  <c r="Q145" i="8"/>
  <c r="AF145" i="8" s="1"/>
  <c r="O145" i="8"/>
  <c r="AD145" i="8" s="1"/>
  <c r="N145" i="8"/>
  <c r="AC145" i="8" s="1"/>
  <c r="R145" i="8"/>
  <c r="AG145" i="8" s="1"/>
  <c r="K145" i="8"/>
  <c r="Z145" i="8" s="1"/>
  <c r="P145" i="8"/>
  <c r="AE145" i="8" s="1"/>
  <c r="S162" i="8"/>
  <c r="AH162" i="8" s="1"/>
  <c r="G153" i="8"/>
  <c r="V153" i="8" s="1"/>
  <c r="K170" i="8"/>
  <c r="Z170" i="8" s="1"/>
  <c r="L125" i="8"/>
  <c r="AA125" i="8" s="1"/>
  <c r="G174" i="8"/>
  <c r="V174" i="8" s="1"/>
  <c r="L11" i="8"/>
  <c r="AA11" i="8" s="1"/>
  <c r="Q62" i="8"/>
  <c r="AF62" i="8" s="1"/>
  <c r="J117" i="8"/>
  <c r="Y117" i="8" s="1"/>
  <c r="N161" i="8"/>
  <c r="AC161" i="8" s="1"/>
  <c r="S82" i="8"/>
  <c r="AH82" i="8" s="1"/>
  <c r="E32" i="8"/>
  <c r="T32" i="8" s="1"/>
  <c r="F191" i="8"/>
  <c r="U191" i="8" s="1"/>
  <c r="N129" i="8"/>
  <c r="AC129" i="8" s="1"/>
  <c r="G15" i="8"/>
  <c r="V15" i="8" s="1"/>
  <c r="F115" i="8"/>
  <c r="U115" i="8" s="1"/>
  <c r="H147" i="8"/>
  <c r="W147" i="8" s="1"/>
  <c r="F183" i="8"/>
  <c r="U183" i="8" s="1"/>
  <c r="H66" i="8"/>
  <c r="W66" i="8" s="1"/>
  <c r="Q44" i="8"/>
  <c r="AF44" i="8" s="1"/>
  <c r="J158" i="8"/>
  <c r="Y158" i="8" s="1"/>
  <c r="O171" i="8"/>
  <c r="AD171" i="8" s="1"/>
  <c r="L113" i="8"/>
  <c r="AA113" i="8" s="1"/>
  <c r="S33" i="8"/>
  <c r="AH33" i="8" s="1"/>
  <c r="Q49" i="8"/>
  <c r="AF49" i="8" s="1"/>
  <c r="Q64" i="8"/>
  <c r="AF64" i="8" s="1"/>
  <c r="Q161" i="8"/>
  <c r="AF161" i="8" s="1"/>
  <c r="O109" i="8"/>
  <c r="AD109" i="8" s="1"/>
  <c r="Q176" i="8"/>
  <c r="AF176" i="8" s="1"/>
  <c r="E21" i="8"/>
  <c r="T21" i="8" s="1"/>
  <c r="G161" i="8"/>
  <c r="V161" i="8" s="1"/>
  <c r="I126" i="8"/>
  <c r="X126" i="8" s="1"/>
  <c r="K174" i="8"/>
  <c r="Z174" i="8" s="1"/>
  <c r="K140" i="8"/>
  <c r="Z140" i="8" s="1"/>
  <c r="S37" i="8"/>
  <c r="AH37" i="8" s="1"/>
  <c r="H177" i="8"/>
  <c r="W177" i="8" s="1"/>
  <c r="L185" i="8"/>
  <c r="AA185" i="8" s="1"/>
  <c r="S40" i="8"/>
  <c r="AH40" i="8" s="1"/>
  <c r="O189" i="8"/>
  <c r="AD189" i="8" s="1"/>
  <c r="Q31" i="8"/>
  <c r="AF31" i="8" s="1"/>
  <c r="K98" i="8"/>
  <c r="Z98" i="8" s="1"/>
  <c r="L60" i="8"/>
  <c r="AA60" i="8" s="1"/>
  <c r="AF137" i="7"/>
  <c r="K137" i="9" s="1"/>
  <c r="R137" i="8"/>
  <c r="AG137" i="8" s="1"/>
  <c r="AF27" i="7"/>
  <c r="K27" i="9" s="1"/>
  <c r="O27" i="8"/>
  <c r="AD27" i="8" s="1"/>
  <c r="R27" i="8"/>
  <c r="AG27" i="8" s="1"/>
  <c r="AF26" i="7"/>
  <c r="K26" i="9" s="1"/>
  <c r="E26" i="8"/>
  <c r="T26" i="8" s="1"/>
  <c r="Q26" i="8"/>
  <c r="AF26" i="8" s="1"/>
  <c r="O192" i="8"/>
  <c r="AD192" i="8" s="1"/>
  <c r="G65" i="8"/>
  <c r="V65" i="8" s="1"/>
  <c r="B43" i="9"/>
  <c r="E169" i="8"/>
  <c r="T169" i="8" s="1"/>
  <c r="P137" i="8"/>
  <c r="AE137" i="8" s="1"/>
  <c r="N48" i="8"/>
  <c r="AC48" i="8" s="1"/>
  <c r="H160" i="8"/>
  <c r="W160" i="8" s="1"/>
  <c r="G120" i="8"/>
  <c r="V120" i="8" s="1"/>
  <c r="D13" i="10"/>
  <c r="AF10" i="7"/>
  <c r="K10" i="9" s="1"/>
  <c r="G10" i="8"/>
  <c r="V10" i="8" s="1"/>
  <c r="M148" i="8"/>
  <c r="AB148" i="8" s="1"/>
  <c r="I19" i="8"/>
  <c r="X19" i="8" s="1"/>
  <c r="S22" i="8"/>
  <c r="AH22" i="8" s="1"/>
  <c r="Q55" i="8"/>
  <c r="AF55" i="8" s="1"/>
  <c r="K130" i="8"/>
  <c r="Z130" i="8" s="1"/>
  <c r="H49" i="8"/>
  <c r="W49" i="8" s="1"/>
  <c r="K159" i="8"/>
  <c r="Z159" i="8" s="1"/>
  <c r="F110" i="8"/>
  <c r="U110" i="8" s="1"/>
  <c r="H106" i="8"/>
  <c r="W106" i="8" s="1"/>
  <c r="K127" i="8"/>
  <c r="Z127" i="8" s="1"/>
  <c r="M45" i="8"/>
  <c r="AB45" i="8" s="1"/>
  <c r="R169" i="8"/>
  <c r="AG169" i="8" s="1"/>
  <c r="I136" i="8"/>
  <c r="X136" i="8" s="1"/>
  <c r="L140" i="8"/>
  <c r="AA140" i="8" s="1"/>
  <c r="I122" i="8"/>
  <c r="X122" i="8" s="1"/>
  <c r="M30" i="8"/>
  <c r="AB30" i="8" s="1"/>
  <c r="F127" i="8"/>
  <c r="U127" i="8" s="1"/>
  <c r="H148" i="8"/>
  <c r="W148" i="8" s="1"/>
  <c r="K14" i="8"/>
  <c r="Z14" i="8" s="1"/>
  <c r="N11" i="8"/>
  <c r="AC11" i="8" s="1"/>
  <c r="L72" i="8"/>
  <c r="AA72" i="8" s="1"/>
  <c r="K175" i="8"/>
  <c r="Z175" i="8" s="1"/>
  <c r="M133" i="8"/>
  <c r="AB133" i="8" s="1"/>
  <c r="S148" i="8"/>
  <c r="AH148" i="8" s="1"/>
  <c r="P35" i="8"/>
  <c r="AE35" i="8" s="1"/>
  <c r="S111" i="8"/>
  <c r="AH111" i="8" s="1"/>
  <c r="O137" i="8"/>
  <c r="AD137" i="8" s="1"/>
  <c r="H178" i="8"/>
  <c r="W178" i="8" s="1"/>
  <c r="F123" i="8"/>
  <c r="U123" i="8" s="1"/>
  <c r="E113" i="8"/>
  <c r="T113" i="8" s="1"/>
  <c r="Q185" i="8"/>
  <c r="AF185" i="8" s="1"/>
  <c r="I174" i="8"/>
  <c r="X174" i="8" s="1"/>
  <c r="F111" i="8"/>
  <c r="U111" i="8" s="1"/>
  <c r="R181" i="8"/>
  <c r="AG181" i="8" s="1"/>
  <c r="J27" i="8"/>
  <c r="Y27" i="8" s="1"/>
  <c r="I158" i="8"/>
  <c r="X158" i="8" s="1"/>
  <c r="G64" i="8"/>
  <c r="V64" i="8" s="1"/>
  <c r="N163" i="8"/>
  <c r="AC163" i="8" s="1"/>
  <c r="G53" i="8"/>
  <c r="V53" i="8" s="1"/>
  <c r="E106" i="8"/>
  <c r="T106" i="8" s="1"/>
  <c r="P139" i="8"/>
  <c r="AE139" i="8" s="1"/>
  <c r="S11" i="8"/>
  <c r="AH11" i="8" s="1"/>
  <c r="J125" i="8"/>
  <c r="Y125" i="8" s="1"/>
  <c r="R62" i="8"/>
  <c r="AG62" i="8" s="1"/>
  <c r="K117" i="8"/>
  <c r="Z117" i="8" s="1"/>
  <c r="K161" i="8"/>
  <c r="Z161" i="8" s="1"/>
  <c r="M175" i="8"/>
  <c r="AB175" i="8" s="1"/>
  <c r="N168" i="8"/>
  <c r="AC168" i="8" s="1"/>
  <c r="K129" i="8"/>
  <c r="Z129" i="8" s="1"/>
  <c r="H15" i="8"/>
  <c r="W15" i="8" s="1"/>
  <c r="I35" i="8"/>
  <c r="X35" i="8" s="1"/>
  <c r="T142" i="7"/>
  <c r="E142" i="9" s="1"/>
  <c r="J142" i="8"/>
  <c r="Y142" i="8" s="1"/>
  <c r="I142" i="8"/>
  <c r="X142" i="8" s="1"/>
  <c r="N183" i="8"/>
  <c r="AC183" i="8" s="1"/>
  <c r="J53" i="8"/>
  <c r="Y53" i="8" s="1"/>
  <c r="R174" i="8"/>
  <c r="AG174" i="8" s="1"/>
  <c r="G115" i="8"/>
  <c r="V115" i="8" s="1"/>
  <c r="N127" i="8"/>
  <c r="AC127" i="8" s="1"/>
  <c r="J170" i="8"/>
  <c r="Y170" i="8" s="1"/>
  <c r="S10" i="8"/>
  <c r="AH10" i="8" s="1"/>
  <c r="L116" i="8"/>
  <c r="AA116" i="8" s="1"/>
  <c r="M64" i="8"/>
  <c r="AB64" i="8" s="1"/>
  <c r="S181" i="8"/>
  <c r="AH181" i="8" s="1"/>
  <c r="I164" i="8"/>
  <c r="X164" i="8" s="1"/>
  <c r="P171" i="8"/>
  <c r="AE171" i="8" s="1"/>
  <c r="H113" i="8"/>
  <c r="W113" i="8" s="1"/>
  <c r="Q33" i="8"/>
  <c r="AF33" i="8" s="1"/>
  <c r="E125" i="8"/>
  <c r="T125" i="8" s="1"/>
  <c r="Q109" i="8"/>
  <c r="AF109" i="8" s="1"/>
  <c r="R176" i="8"/>
  <c r="AG176" i="8" s="1"/>
  <c r="E53" i="8"/>
  <c r="T53" i="8" s="1"/>
  <c r="O188" i="8"/>
  <c r="AD188" i="8" s="1"/>
  <c r="J167" i="8"/>
  <c r="Y167" i="8" s="1"/>
  <c r="G117" i="8"/>
  <c r="V117" i="8" s="1"/>
  <c r="M160" i="8"/>
  <c r="AB160" i="8" s="1"/>
  <c r="H31" i="8"/>
  <c r="W31" i="8" s="1"/>
  <c r="I31" i="8"/>
  <c r="X31" i="8" s="1"/>
  <c r="H98" i="8"/>
  <c r="W98" i="8" s="1"/>
  <c r="R60" i="8"/>
  <c r="AG60" i="8" s="1"/>
  <c r="K157" i="8"/>
  <c r="Z157" i="8" s="1"/>
  <c r="AF43" i="7"/>
  <c r="K43" i="9" s="1"/>
  <c r="F43" i="8"/>
  <c r="U43" i="8" s="1"/>
  <c r="N43" i="8"/>
  <c r="AC43" i="8" s="1"/>
  <c r="P43" i="8"/>
  <c r="AE43" i="8" s="1"/>
  <c r="E43" i="8"/>
  <c r="T43" i="8" s="1"/>
  <c r="S43" i="8"/>
  <c r="AH43" i="8" s="1"/>
  <c r="O169" i="8"/>
  <c r="AD169" i="8" s="1"/>
  <c r="K193" i="8"/>
  <c r="Z193" i="8" s="1"/>
  <c r="AF61" i="7"/>
  <c r="K61" i="9" s="1"/>
  <c r="P61" i="8"/>
  <c r="AE61" i="8" s="1"/>
  <c r="M61" i="8"/>
  <c r="AB61" i="8" s="1"/>
  <c r="L61" i="8"/>
  <c r="AA61" i="8" s="1"/>
  <c r="Q61" i="8"/>
  <c r="AF61" i="8" s="1"/>
  <c r="G61" i="8"/>
  <c r="V61" i="8" s="1"/>
  <c r="H61" i="8"/>
  <c r="W61" i="8" s="1"/>
  <c r="S192" i="8"/>
  <c r="AH192" i="8" s="1"/>
  <c r="E192" i="8"/>
  <c r="T192" i="8" s="1"/>
  <c r="L192" i="8"/>
  <c r="AA192" i="8" s="1"/>
  <c r="I192" i="8"/>
  <c r="X192" i="8" s="1"/>
  <c r="K192" i="8"/>
  <c r="Z192" i="8" s="1"/>
  <c r="AF65" i="7"/>
  <c r="K65" i="9" s="1"/>
  <c r="M65" i="8"/>
  <c r="AB65" i="8" s="1"/>
  <c r="J65" i="8"/>
  <c r="Y65" i="8" s="1"/>
  <c r="O65" i="8"/>
  <c r="AD65" i="8" s="1"/>
  <c r="E65" i="8"/>
  <c r="T65" i="8" s="1"/>
  <c r="Q192" i="8"/>
  <c r="AF192" i="8" s="1"/>
  <c r="R65" i="8"/>
  <c r="AG65" i="8" s="1"/>
  <c r="H43" i="8"/>
  <c r="W43" i="8" s="1"/>
  <c r="F169" i="8"/>
  <c r="U169" i="8" s="1"/>
  <c r="S137" i="8"/>
  <c r="AH137" i="8" s="1"/>
  <c r="AF23" i="7"/>
  <c r="K23" i="9" s="1"/>
  <c r="H23" i="8"/>
  <c r="W23" i="8" s="1"/>
  <c r="K23" i="8"/>
  <c r="Z23" i="8" s="1"/>
  <c r="O23" i="8"/>
  <c r="AD23" i="8" s="1"/>
  <c r="K160" i="8"/>
  <c r="Z160" i="8" s="1"/>
  <c r="H120" i="8"/>
  <c r="W120" i="8" s="1"/>
  <c r="AF153" i="7"/>
  <c r="K153" i="9" s="1"/>
  <c r="S153" i="8"/>
  <c r="AH153" i="8" s="1"/>
  <c r="F153" i="8"/>
  <c r="U153" i="8" s="1"/>
  <c r="O148" i="8"/>
  <c r="AD148" i="8" s="1"/>
  <c r="AF150" i="7"/>
  <c r="K150" i="9" s="1"/>
  <c r="Q150" i="8"/>
  <c r="AF150" i="8" s="1"/>
  <c r="L150" i="8"/>
  <c r="AA150" i="8" s="1"/>
  <c r="I191" i="8"/>
  <c r="X191" i="8" s="1"/>
  <c r="J22" i="8"/>
  <c r="Y22" i="8" s="1"/>
  <c r="P55" i="8"/>
  <c r="AE55" i="8" s="1"/>
  <c r="R142" i="8"/>
  <c r="AG142" i="8" s="1"/>
  <c r="M130" i="8"/>
  <c r="AB130" i="8" s="1"/>
  <c r="L159" i="8"/>
  <c r="AA159" i="8" s="1"/>
  <c r="N106" i="8"/>
  <c r="AC106" i="8" s="1"/>
  <c r="H165" i="8"/>
  <c r="W165" i="8" s="1"/>
  <c r="Q127" i="8"/>
  <c r="AF127" i="8" s="1"/>
  <c r="G45" i="8"/>
  <c r="V45" i="8" s="1"/>
  <c r="T72" i="7"/>
  <c r="E72" i="8"/>
  <c r="T72" i="8" s="1"/>
  <c r="N72" i="8"/>
  <c r="AC72" i="8" s="1"/>
  <c r="E140" i="8"/>
  <c r="T140" i="8" s="1"/>
  <c r="H122" i="8"/>
  <c r="W122" i="8" s="1"/>
  <c r="G46" i="8"/>
  <c r="V46" i="8" s="1"/>
  <c r="E162" i="8"/>
  <c r="T162" i="8" s="1"/>
  <c r="L168" i="8"/>
  <c r="AA168" i="8" s="1"/>
  <c r="R14" i="8"/>
  <c r="AG14" i="8" s="1"/>
  <c r="E46" i="8"/>
  <c r="T46" i="8" s="1"/>
  <c r="P133" i="8"/>
  <c r="AE133" i="8" s="1"/>
  <c r="K191" i="8"/>
  <c r="Z191" i="8" s="1"/>
  <c r="Q35" i="8"/>
  <c r="AF35" i="8" s="1"/>
  <c r="S191" i="8"/>
  <c r="AH191" i="8" s="1"/>
  <c r="J178" i="8"/>
  <c r="Y178" i="8" s="1"/>
  <c r="E123" i="8"/>
  <c r="T123" i="8" s="1"/>
  <c r="H73" i="8"/>
  <c r="W73" i="8" s="1"/>
  <c r="G190" i="8"/>
  <c r="V190" i="8" s="1"/>
  <c r="F64" i="8"/>
  <c r="U64" i="8" s="1"/>
  <c r="G181" i="8"/>
  <c r="V181" i="8" s="1"/>
  <c r="Q160" i="8"/>
  <c r="AF160" i="8" s="1"/>
  <c r="F119" i="8"/>
  <c r="U119" i="8" s="1"/>
  <c r="M27" i="8"/>
  <c r="AB27" i="8" s="1"/>
  <c r="J130" i="8"/>
  <c r="Y130" i="8" s="1"/>
  <c r="N113" i="8"/>
  <c r="AC113" i="8" s="1"/>
  <c r="N157" i="8"/>
  <c r="AC157" i="8" s="1"/>
  <c r="M159" i="8"/>
  <c r="AB159" i="8" s="1"/>
  <c r="I168" i="8"/>
  <c r="X168" i="8" s="1"/>
  <c r="L62" i="8"/>
  <c r="AA62" i="8" s="1"/>
  <c r="H62" i="8"/>
  <c r="W62" i="8" s="1"/>
  <c r="F117" i="8"/>
  <c r="U117" i="8" s="1"/>
  <c r="I161" i="8"/>
  <c r="X161" i="8" s="1"/>
  <c r="I134" i="8"/>
  <c r="X134" i="8" s="1"/>
  <c r="S30" i="8"/>
  <c r="AH30" i="8" s="1"/>
  <c r="K125" i="8"/>
  <c r="Z125" i="8" s="1"/>
  <c r="J150" i="8"/>
  <c r="Y150" i="8" s="1"/>
  <c r="N193" i="8"/>
  <c r="AC193" i="8" s="1"/>
  <c r="E129" i="8"/>
  <c r="T129" i="8" s="1"/>
  <c r="O15" i="8"/>
  <c r="AD15" i="8" s="1"/>
  <c r="G130" i="8"/>
  <c r="V130" i="8" s="1"/>
  <c r="N6" i="9"/>
  <c r="I53" i="8"/>
  <c r="X53" i="8" s="1"/>
  <c r="K56" i="8"/>
  <c r="Z56" i="8" s="1"/>
  <c r="N27" i="8"/>
  <c r="AC27" i="8" s="1"/>
  <c r="Q89" i="8"/>
  <c r="AF89" i="8" s="1"/>
  <c r="S65" i="8"/>
  <c r="AH65" i="8" s="1"/>
  <c r="E159" i="8"/>
  <c r="T159" i="8" s="1"/>
  <c r="O10" i="8"/>
  <c r="AD10" i="8" s="1"/>
  <c r="G116" i="8"/>
  <c r="V116" i="8" s="1"/>
  <c r="K148" i="8"/>
  <c r="Z148" i="8" s="1"/>
  <c r="E181" i="8"/>
  <c r="T181" i="8" s="1"/>
  <c r="I66" i="8"/>
  <c r="X66" i="8" s="1"/>
  <c r="N152" i="8"/>
  <c r="AC152" i="8" s="1"/>
  <c r="Q171" i="8"/>
  <c r="AF171" i="8" s="1"/>
  <c r="S164" i="8"/>
  <c r="AH164" i="8" s="1"/>
  <c r="K46" i="8"/>
  <c r="Z46" i="8" s="1"/>
  <c r="O168" i="8"/>
  <c r="AD168" i="8" s="1"/>
  <c r="H154" i="8"/>
  <c r="W154" i="8" s="1"/>
  <c r="J176" i="8"/>
  <c r="Y176" i="8" s="1"/>
  <c r="E188" i="8"/>
  <c r="T188" i="8" s="1"/>
  <c r="H137" i="8"/>
  <c r="W137" i="8" s="1"/>
  <c r="O165" i="8"/>
  <c r="AD165" i="8" s="1"/>
  <c r="Q190" i="8"/>
  <c r="AF190" i="8" s="1"/>
  <c r="J161" i="8"/>
  <c r="Y161" i="8" s="1"/>
  <c r="O11" i="8"/>
  <c r="AD11" i="8" s="1"/>
  <c r="N10" i="8"/>
  <c r="AC10" i="8" s="1"/>
  <c r="M158" i="8"/>
  <c r="AB158" i="8" s="1"/>
  <c r="R189" i="8"/>
  <c r="AG189" i="8" s="1"/>
  <c r="F31" i="8"/>
  <c r="U31" i="8" s="1"/>
  <c r="O98" i="8"/>
  <c r="AD98" i="8" s="1"/>
  <c r="I60" i="8"/>
  <c r="X60" i="8" s="1"/>
  <c r="J26" i="8"/>
  <c r="Y26" i="8" s="1"/>
  <c r="R192" i="8"/>
  <c r="AG192" i="8" s="1"/>
  <c r="B56" i="9"/>
  <c r="G43" i="8"/>
  <c r="V43" i="8" s="1"/>
  <c r="H169" i="8"/>
  <c r="W169" i="8" s="1"/>
  <c r="E137" i="8"/>
  <c r="T137" i="8" s="1"/>
  <c r="AF141" i="7"/>
  <c r="K141" i="9" s="1"/>
  <c r="M141" i="8"/>
  <c r="AB141" i="8" s="1"/>
  <c r="P160" i="8"/>
  <c r="AE160" i="8" s="1"/>
  <c r="B37" i="9"/>
  <c r="K16" i="9"/>
  <c r="AF49" i="7"/>
  <c r="R49" i="8"/>
  <c r="AG49" i="8" s="1"/>
  <c r="F148" i="8"/>
  <c r="U148" i="8" s="1"/>
  <c r="M6" i="9"/>
  <c r="N50" i="7"/>
  <c r="Q50" i="8"/>
  <c r="AF50" i="8" s="1"/>
  <c r="P50" i="8"/>
  <c r="AE50" i="8" s="1"/>
  <c r="O50" i="8"/>
  <c r="AD50" i="8" s="1"/>
  <c r="M50" i="8"/>
  <c r="AB50" i="8" s="1"/>
  <c r="L50" i="8"/>
  <c r="AA50" i="8" s="1"/>
  <c r="K50" i="8"/>
  <c r="Z50" i="8" s="1"/>
  <c r="I50" i="8"/>
  <c r="X50" i="8" s="1"/>
  <c r="R50" i="8"/>
  <c r="AG50" i="8" s="1"/>
  <c r="J50" i="8"/>
  <c r="Y50" i="8" s="1"/>
  <c r="H50" i="8"/>
  <c r="W50" i="8" s="1"/>
  <c r="G50" i="8"/>
  <c r="V50" i="8" s="1"/>
  <c r="F50" i="8"/>
  <c r="U50" i="8" s="1"/>
  <c r="E50" i="8"/>
  <c r="T50" i="8" s="1"/>
  <c r="S50" i="8"/>
  <c r="AH50" i="8" s="1"/>
  <c r="N50" i="8"/>
  <c r="AC50" i="8" s="1"/>
  <c r="P191" i="8"/>
  <c r="AE191" i="8" s="1"/>
  <c r="E22" i="8"/>
  <c r="T22" i="8" s="1"/>
  <c r="H142" i="8"/>
  <c r="W142" i="8" s="1"/>
  <c r="N130" i="8"/>
  <c r="AC130" i="8" s="1"/>
  <c r="K49" i="8"/>
  <c r="Z49" i="8" s="1"/>
  <c r="N159" i="8"/>
  <c r="AC159" i="8" s="1"/>
  <c r="I23" i="8"/>
  <c r="X23" i="8" s="1"/>
  <c r="P111" i="8"/>
  <c r="AE111" i="8" s="1"/>
  <c r="K165" i="8"/>
  <c r="Z165" i="8" s="1"/>
  <c r="M32" i="8"/>
  <c r="AB32" i="8" s="1"/>
  <c r="S163" i="8"/>
  <c r="AH163" i="8" s="1"/>
  <c r="E45" i="8"/>
  <c r="T45" i="8" s="1"/>
  <c r="S46" i="8"/>
  <c r="AH46" i="8" s="1"/>
  <c r="I118" i="8"/>
  <c r="X118" i="8" s="1"/>
  <c r="J113" i="8"/>
  <c r="Y113" i="8" s="1"/>
  <c r="O119" i="8"/>
  <c r="AD119" i="8" s="1"/>
  <c r="J153" i="8"/>
  <c r="Y153" i="8" s="1"/>
  <c r="L110" i="8"/>
  <c r="AA110" i="8" s="1"/>
  <c r="H157" i="8"/>
  <c r="W157" i="8" s="1"/>
  <c r="Q133" i="8"/>
  <c r="AF133" i="8" s="1"/>
  <c r="F27" i="8"/>
  <c r="U27" i="8" s="1"/>
  <c r="I154" i="8"/>
  <c r="X154" i="8" s="1"/>
  <c r="E160" i="8"/>
  <c r="T160" i="8" s="1"/>
  <c r="R35" i="8"/>
  <c r="AG35" i="8" s="1"/>
  <c r="P178" i="8"/>
  <c r="AE178" i="8" s="1"/>
  <c r="L117" i="8"/>
  <c r="AA117" i="8" s="1"/>
  <c r="J152" i="8"/>
  <c r="Y152" i="8" s="1"/>
  <c r="O175" i="8"/>
  <c r="AD175" i="8" s="1"/>
  <c r="O170" i="8"/>
  <c r="AD170" i="8" s="1"/>
  <c r="N115" i="8"/>
  <c r="AC115" i="8" s="1"/>
  <c r="S42" i="8"/>
  <c r="AH42" i="8" s="1"/>
  <c r="N160" i="8"/>
  <c r="AC160" i="8" s="1"/>
  <c r="P157" i="8"/>
  <c r="AE157" i="8" s="1"/>
  <c r="L119" i="8"/>
  <c r="AA119" i="8" s="1"/>
  <c r="E27" i="8"/>
  <c r="T27" i="8" s="1"/>
  <c r="R167" i="8"/>
  <c r="AG167" i="8" s="1"/>
  <c r="L193" i="8"/>
  <c r="AA193" i="8" s="1"/>
  <c r="G72" i="8"/>
  <c r="V72" i="8" s="1"/>
  <c r="I152" i="8"/>
  <c r="X152" i="8" s="1"/>
  <c r="S35" i="8"/>
  <c r="AH35" i="8" s="1"/>
  <c r="G127" i="8"/>
  <c r="V127" i="8" s="1"/>
  <c r="Q117" i="8"/>
  <c r="AF117" i="8" s="1"/>
  <c r="S134" i="8"/>
  <c r="AH134" i="8" s="1"/>
  <c r="M122" i="8"/>
  <c r="AB122" i="8" s="1"/>
  <c r="M185" i="8"/>
  <c r="AB185" i="8" s="1"/>
  <c r="F141" i="8"/>
  <c r="U141" i="8" s="1"/>
  <c r="H129" i="8"/>
  <c r="W129" i="8" s="1"/>
  <c r="R33" i="8"/>
  <c r="AG33" i="8" s="1"/>
  <c r="O146" i="8"/>
  <c r="AD146" i="8" s="1"/>
  <c r="K53" i="8"/>
  <c r="Z53" i="8" s="1"/>
  <c r="L174" i="8"/>
  <c r="AA174" i="8" s="1"/>
  <c r="G56" i="8"/>
  <c r="V56" i="8" s="1"/>
  <c r="Q21" i="8"/>
  <c r="AF21" i="8" s="1"/>
  <c r="R10" i="8"/>
  <c r="AG10" i="8" s="1"/>
  <c r="Q116" i="8"/>
  <c r="AF116" i="8" s="1"/>
  <c r="E146" i="8"/>
  <c r="T146" i="8" s="1"/>
  <c r="S157" i="8"/>
  <c r="AH157" i="8" s="1"/>
  <c r="S66" i="8"/>
  <c r="AH66" i="8" s="1"/>
  <c r="K172" i="8"/>
  <c r="Z172" i="8" s="1"/>
  <c r="E171" i="8"/>
  <c r="T171" i="8" s="1"/>
  <c r="F143" i="8"/>
  <c r="U143" i="8" s="1"/>
  <c r="J172" i="8"/>
  <c r="Y172" i="8" s="1"/>
  <c r="M168" i="8"/>
  <c r="AB168" i="8" s="1"/>
  <c r="M109" i="8"/>
  <c r="AB109" i="8" s="1"/>
  <c r="H167" i="8"/>
  <c r="W167" i="8" s="1"/>
  <c r="P158" i="8"/>
  <c r="AE158" i="8" s="1"/>
  <c r="O176" i="8"/>
  <c r="AD176" i="8" s="1"/>
  <c r="K137" i="8"/>
  <c r="Z137" i="8" s="1"/>
  <c r="P188" i="8"/>
  <c r="AE188" i="8" s="1"/>
  <c r="P179" i="8"/>
  <c r="AE179" i="8" s="1"/>
  <c r="I119" i="8"/>
  <c r="X119" i="8" s="1"/>
  <c r="H162" i="8"/>
  <c r="W162" i="8" s="1"/>
  <c r="F157" i="8"/>
  <c r="U157" i="8" s="1"/>
  <c r="R26" i="8"/>
  <c r="AG26" i="8" s="1"/>
  <c r="L189" i="8"/>
  <c r="AA189" i="8" s="1"/>
  <c r="J31" i="8"/>
  <c r="Y31" i="8" s="1"/>
  <c r="J98" i="8"/>
  <c r="Y98" i="8" s="1"/>
  <c r="P60" i="8"/>
  <c r="AE60" i="8" s="1"/>
  <c r="AF109" i="7"/>
  <c r="K109" i="9" s="1"/>
  <c r="H109" i="8"/>
  <c r="W109" i="8" s="1"/>
  <c r="P109" i="8"/>
  <c r="AE109" i="8" s="1"/>
  <c r="N109" i="8"/>
  <c r="AC109" i="8" s="1"/>
  <c r="K109" i="8"/>
  <c r="Z109" i="8" s="1"/>
  <c r="L109" i="8"/>
  <c r="AA109" i="8" s="1"/>
  <c r="B52" i="9"/>
  <c r="AF59" i="7"/>
  <c r="K59" i="9" s="1"/>
  <c r="P59" i="8"/>
  <c r="AE59" i="8" s="1"/>
  <c r="O59" i="8"/>
  <c r="AD59" i="8" s="1"/>
  <c r="H173" i="8"/>
  <c r="W173" i="8" s="1"/>
  <c r="P173" i="8"/>
  <c r="AE173" i="8" s="1"/>
  <c r="AF62" i="7"/>
  <c r="K62" i="9" s="1"/>
  <c r="F62" i="8"/>
  <c r="U62" i="8" s="1"/>
  <c r="F192" i="8"/>
  <c r="U192" i="8" s="1"/>
  <c r="I43" i="8"/>
  <c r="X43" i="8" s="1"/>
  <c r="AF138" i="7"/>
  <c r="K138" i="9" s="1"/>
  <c r="I138" i="8"/>
  <c r="X138" i="8" s="1"/>
  <c r="L138" i="8"/>
  <c r="AA138" i="8" s="1"/>
  <c r="B23" i="9"/>
  <c r="R191" i="8"/>
  <c r="AG191" i="8" s="1"/>
  <c r="O111" i="8"/>
  <c r="AD111" i="8" s="1"/>
  <c r="E142" i="8"/>
  <c r="T142" i="8" s="1"/>
  <c r="O130" i="8"/>
  <c r="AD130" i="8" s="1"/>
  <c r="O49" i="8"/>
  <c r="AD49" i="8" s="1"/>
  <c r="J145" i="8"/>
  <c r="Y145" i="8" s="1"/>
  <c r="H33" i="8"/>
  <c r="W33" i="8" s="1"/>
  <c r="I165" i="8"/>
  <c r="X165" i="8" s="1"/>
  <c r="S32" i="8"/>
  <c r="AH32" i="8" s="1"/>
  <c r="F163" i="8"/>
  <c r="U163" i="8" s="1"/>
  <c r="S45" i="8"/>
  <c r="AH45" i="8" s="1"/>
  <c r="G122" i="8"/>
  <c r="V122" i="8" s="1"/>
  <c r="B46" i="9"/>
  <c r="N30" i="8"/>
  <c r="AC30" i="8" s="1"/>
  <c r="O114" i="8"/>
  <c r="AD114" i="8" s="1"/>
  <c r="H172" i="8"/>
  <c r="W172" i="8" s="1"/>
  <c r="N14" i="8"/>
  <c r="AC14" i="8" s="1"/>
  <c r="O153" i="8"/>
  <c r="AD153" i="8" s="1"/>
  <c r="K184" i="8"/>
  <c r="Z184" i="8" s="1"/>
  <c r="F23" i="8"/>
  <c r="U23" i="8" s="1"/>
  <c r="L120" i="8"/>
  <c r="AA120" i="8" s="1"/>
  <c r="L181" i="8"/>
  <c r="AA181" i="8" s="1"/>
  <c r="E35" i="8"/>
  <c r="T35" i="8" s="1"/>
  <c r="K178" i="8"/>
  <c r="Z178" i="8" s="1"/>
  <c r="S56" i="8"/>
  <c r="AH56" i="8" s="1"/>
  <c r="P129" i="8"/>
  <c r="AE129" i="8" s="1"/>
  <c r="L139" i="8"/>
  <c r="AA139" i="8" s="1"/>
  <c r="G141" i="8"/>
  <c r="V141" i="8" s="1"/>
  <c r="O42" i="8"/>
  <c r="AD42" i="8" s="1"/>
  <c r="L136" i="8"/>
  <c r="AA136" i="8" s="1"/>
  <c r="R37" i="8"/>
  <c r="AG37" i="8" s="1"/>
  <c r="R119" i="8"/>
  <c r="AG119" i="8" s="1"/>
  <c r="N125" i="8"/>
  <c r="AC125" i="8" s="1"/>
  <c r="H191" i="8"/>
  <c r="W191" i="8" s="1"/>
  <c r="M142" i="8"/>
  <c r="AB142" i="8" s="1"/>
  <c r="I72" i="8"/>
  <c r="X72" i="8" s="1"/>
  <c r="M153" i="8"/>
  <c r="AB153" i="8" s="1"/>
  <c r="S115" i="8"/>
  <c r="AH115" i="8" s="1"/>
  <c r="J137" i="8"/>
  <c r="Y137" i="8" s="1"/>
  <c r="R139" i="8"/>
  <c r="AG139" i="8" s="1"/>
  <c r="H11" i="8"/>
  <c r="W11" i="8" s="1"/>
  <c r="E161" i="8"/>
  <c r="T161" i="8" s="1"/>
  <c r="F134" i="8"/>
  <c r="U134" i="8" s="1"/>
  <c r="I55" i="8"/>
  <c r="X55" i="8" s="1"/>
  <c r="P175" i="8"/>
  <c r="AE175" i="8" s="1"/>
  <c r="M173" i="8"/>
  <c r="AB173" i="8" s="1"/>
  <c r="K34" i="8"/>
  <c r="Z34" i="8" s="1"/>
  <c r="R146" i="8"/>
  <c r="AG146" i="8" s="1"/>
  <c r="L53" i="8"/>
  <c r="AA53" i="8" s="1"/>
  <c r="L56" i="8"/>
  <c r="AA56" i="8" s="1"/>
  <c r="S179" i="8"/>
  <c r="AH179" i="8" s="1"/>
  <c r="Q10" i="8"/>
  <c r="AF10" i="8" s="1"/>
  <c r="P116" i="8"/>
  <c r="AE116" i="8" s="1"/>
  <c r="K167" i="8"/>
  <c r="Z167" i="8" s="1"/>
  <c r="S159" i="8"/>
  <c r="AH159" i="8" s="1"/>
  <c r="J66" i="8"/>
  <c r="Y66" i="8" s="1"/>
  <c r="I171" i="8"/>
  <c r="X171" i="8" s="1"/>
  <c r="G143" i="8"/>
  <c r="V143" i="8" s="1"/>
  <c r="L172" i="8"/>
  <c r="AA172" i="8" s="1"/>
  <c r="E33" i="8"/>
  <c r="T33" i="8" s="1"/>
  <c r="F34" i="8"/>
  <c r="U34" i="8" s="1"/>
  <c r="F175" i="8"/>
  <c r="U175" i="8" s="1"/>
  <c r="G167" i="8"/>
  <c r="V167" i="8" s="1"/>
  <c r="Q188" i="8"/>
  <c r="AF188" i="8" s="1"/>
  <c r="J168" i="8"/>
  <c r="Y168" i="8" s="1"/>
  <c r="N174" i="8"/>
  <c r="AC174" i="8" s="1"/>
  <c r="P159" i="8"/>
  <c r="AE159" i="8" s="1"/>
  <c r="S167" i="8"/>
  <c r="AH167" i="8" s="1"/>
  <c r="L143" i="8"/>
  <c r="AA143" i="8" s="1"/>
  <c r="K189" i="8"/>
  <c r="Z189" i="8" s="1"/>
  <c r="F109" i="8"/>
  <c r="U109" i="8" s="1"/>
  <c r="F193" i="8"/>
  <c r="U193" i="8" s="1"/>
  <c r="G193" i="8"/>
  <c r="V193" i="8" s="1"/>
  <c r="H193" i="8"/>
  <c r="W193" i="8" s="1"/>
  <c r="P193" i="8"/>
  <c r="AE193" i="8" s="1"/>
  <c r="AF118" i="7"/>
  <c r="K118" i="9" s="1"/>
  <c r="J118" i="8"/>
  <c r="Y118" i="8" s="1"/>
  <c r="H118" i="8"/>
  <c r="W118" i="8" s="1"/>
  <c r="P118" i="8"/>
  <c r="AE118" i="8" s="1"/>
  <c r="M118" i="8"/>
  <c r="AB118" i="8" s="1"/>
  <c r="N118" i="8"/>
  <c r="AC118" i="8" s="1"/>
  <c r="J192" i="8"/>
  <c r="Y192" i="8" s="1"/>
  <c r="J43" i="8"/>
  <c r="Y43" i="8" s="1"/>
  <c r="S156" i="8"/>
  <c r="AH156" i="8" s="1"/>
  <c r="P156" i="8"/>
  <c r="AE156" i="8" s="1"/>
  <c r="I156" i="8"/>
  <c r="X156" i="8" s="1"/>
  <c r="R156" i="8"/>
  <c r="AG156" i="8" s="1"/>
  <c r="H156" i="8"/>
  <c r="W156" i="8" s="1"/>
  <c r="F156" i="8"/>
  <c r="U156" i="8" s="1"/>
  <c r="AF44" i="7"/>
  <c r="K44" i="9" s="1"/>
  <c r="I44" i="8"/>
  <c r="X44" i="8" s="1"/>
  <c r="S44" i="8"/>
  <c r="AH44" i="8" s="1"/>
  <c r="AF48" i="7"/>
  <c r="K48" i="9" s="1"/>
  <c r="M48" i="8"/>
  <c r="AB48" i="8" s="1"/>
  <c r="AF56" i="7"/>
  <c r="K56" i="9" s="1"/>
  <c r="E56" i="8"/>
  <c r="T56" i="8" s="1"/>
  <c r="J173" i="8"/>
  <c r="Y173" i="8" s="1"/>
  <c r="M111" i="8"/>
  <c r="AB111" i="8" s="1"/>
  <c r="S59" i="8"/>
  <c r="AH59" i="8" s="1"/>
  <c r="E23" i="8"/>
  <c r="T23" i="8" s="1"/>
  <c r="M132" i="8"/>
  <c r="AB132" i="8" s="1"/>
  <c r="AF123" i="7"/>
  <c r="K123" i="9" s="1"/>
  <c r="R123" i="8"/>
  <c r="AG123" i="8" s="1"/>
  <c r="Q111" i="8"/>
  <c r="AF111" i="8" s="1"/>
  <c r="Q130" i="8"/>
  <c r="AF130" i="8" s="1"/>
  <c r="S145" i="8"/>
  <c r="AH145" i="8" s="1"/>
  <c r="C9" i="9"/>
  <c r="M21" i="8"/>
  <c r="AB21" i="8" s="1"/>
  <c r="Q137" i="8"/>
  <c r="AF137" i="8" s="1"/>
  <c r="J165" i="8"/>
  <c r="Y165" i="8" s="1"/>
  <c r="L127" i="8"/>
  <c r="AA127" i="8" s="1"/>
  <c r="Q32" i="8"/>
  <c r="AF32" i="8" s="1"/>
  <c r="F45" i="8"/>
  <c r="U45" i="8" s="1"/>
  <c r="N167" i="8"/>
  <c r="AC167" i="8" s="1"/>
  <c r="K122" i="8"/>
  <c r="Z122" i="8" s="1"/>
  <c r="O46" i="8"/>
  <c r="AD46" i="8" s="1"/>
  <c r="O30" i="8"/>
  <c r="AD30" i="8" s="1"/>
  <c r="H138" i="8"/>
  <c r="W138" i="8" s="1"/>
  <c r="O14" i="8"/>
  <c r="AD14" i="8" s="1"/>
  <c r="I145" i="8"/>
  <c r="X145" i="8" s="1"/>
  <c r="M170" i="8"/>
  <c r="AB170" i="8" s="1"/>
  <c r="H34" i="8"/>
  <c r="W34" i="8" s="1"/>
  <c r="G118" i="8"/>
  <c r="V118" i="8" s="1"/>
  <c r="AF89" i="7"/>
  <c r="K89" i="9" s="1"/>
  <c r="P89" i="8"/>
  <c r="AE89" i="8" s="1"/>
  <c r="F89" i="8"/>
  <c r="U89" i="8" s="1"/>
  <c r="L89" i="8"/>
  <c r="AA89" i="8" s="1"/>
  <c r="S16" i="8"/>
  <c r="AH16" i="8" s="1"/>
  <c r="N141" i="8"/>
  <c r="AC141" i="8" s="1"/>
  <c r="N138" i="8"/>
  <c r="AC138" i="8" s="1"/>
  <c r="I123" i="8"/>
  <c r="X123" i="8" s="1"/>
  <c r="E185" i="8"/>
  <c r="T185" i="8" s="1"/>
  <c r="L157" i="8"/>
  <c r="AA157" i="8" s="1"/>
  <c r="Q159" i="8"/>
  <c r="AF159" i="8" s="1"/>
  <c r="J148" i="8"/>
  <c r="Y148" i="8" s="1"/>
  <c r="S136" i="8"/>
  <c r="AH136" i="8" s="1"/>
  <c r="N37" i="8"/>
  <c r="AC37" i="8" s="1"/>
  <c r="Q119" i="8"/>
  <c r="AF119" i="8" s="1"/>
  <c r="F48" i="8"/>
  <c r="U48" i="8" s="1"/>
  <c r="S72" i="8"/>
  <c r="AH72" i="8" s="1"/>
  <c r="AF147" i="7"/>
  <c r="K147" i="8"/>
  <c r="Z147" i="8" s="1"/>
  <c r="N147" i="8"/>
  <c r="AC147" i="8" s="1"/>
  <c r="E147" i="8"/>
  <c r="T147" i="8" s="1"/>
  <c r="J147" i="8"/>
  <c r="Y147" i="8" s="1"/>
  <c r="N153" i="8"/>
  <c r="AC153" i="8" s="1"/>
  <c r="O117" i="8"/>
  <c r="AD117" i="8" s="1"/>
  <c r="M115" i="8"/>
  <c r="AB115" i="8" s="1"/>
  <c r="F159" i="8"/>
  <c r="U159" i="8" s="1"/>
  <c r="I11" i="8"/>
  <c r="X11" i="8" s="1"/>
  <c r="F116" i="8"/>
  <c r="U116" i="8" s="1"/>
  <c r="Q54" i="8"/>
  <c r="AF54" i="8" s="1"/>
  <c r="F161" i="8"/>
  <c r="U161" i="8" s="1"/>
  <c r="P21" i="8"/>
  <c r="AE21" i="8" s="1"/>
  <c r="O127" i="8"/>
  <c r="AD127" i="8" s="1"/>
  <c r="R107" i="8"/>
  <c r="AG107" i="8" s="1"/>
  <c r="R164" i="8"/>
  <c r="AG164" i="8" s="1"/>
  <c r="S193" i="8"/>
  <c r="AH193" i="8" s="1"/>
  <c r="F129" i="8"/>
  <c r="U129" i="8" s="1"/>
  <c r="K15" i="8"/>
  <c r="Z15" i="8" s="1"/>
  <c r="S122" i="8"/>
  <c r="AH122" i="8" s="1"/>
  <c r="F146" i="8"/>
  <c r="U146" i="8" s="1"/>
  <c r="O53" i="8"/>
  <c r="AD53" i="8" s="1"/>
  <c r="O56" i="8"/>
  <c r="AD56" i="8" s="1"/>
  <c r="S26" i="8"/>
  <c r="AH26" i="8" s="1"/>
  <c r="R127" i="8"/>
  <c r="AG127" i="8" s="1"/>
  <c r="P143" i="8"/>
  <c r="AE143" i="8" s="1"/>
  <c r="I10" i="8"/>
  <c r="X10" i="8" s="1"/>
  <c r="P113" i="8"/>
  <c r="AE113" i="8" s="1"/>
  <c r="L184" i="8"/>
  <c r="AA184" i="8" s="1"/>
  <c r="L66" i="8"/>
  <c r="AA66" i="8" s="1"/>
  <c r="F26" i="8"/>
  <c r="U26" i="8" s="1"/>
  <c r="H176" i="8"/>
  <c r="W176" i="8" s="1"/>
  <c r="J143" i="8"/>
  <c r="Y143" i="8" s="1"/>
  <c r="F33" i="8"/>
  <c r="U33" i="8" s="1"/>
  <c r="O115" i="8"/>
  <c r="AD115" i="8" s="1"/>
  <c r="Q123" i="8"/>
  <c r="AF123" i="8" s="1"/>
  <c r="O159" i="8"/>
  <c r="AD159" i="8" s="1"/>
  <c r="O183" i="8"/>
  <c r="AD183" i="8" s="1"/>
  <c r="S109" i="8"/>
  <c r="AH109" i="8" s="1"/>
  <c r="L160" i="8"/>
  <c r="AA160" i="8" s="1"/>
  <c r="M123" i="8"/>
  <c r="AB123" i="8" s="1"/>
  <c r="H170" i="8"/>
  <c r="W170" i="8" s="1"/>
  <c r="K162" i="8"/>
  <c r="Z162" i="8" s="1"/>
  <c r="O16" i="8"/>
  <c r="AD16" i="8" s="1"/>
  <c r="O143" i="8"/>
  <c r="AD143" i="8" s="1"/>
  <c r="E189" i="8"/>
  <c r="T189" i="8" s="1"/>
  <c r="E31" i="8"/>
  <c r="T31" i="8" s="1"/>
  <c r="Q34" i="8"/>
  <c r="AF34" i="8" s="1"/>
  <c r="P98" i="8"/>
  <c r="AE98" i="8" s="1"/>
  <c r="O172" i="8"/>
  <c r="AD172" i="8" s="1"/>
  <c r="E172" i="8"/>
  <c r="T172" i="8" s="1"/>
  <c r="AF22" i="7"/>
  <c r="R22" i="8"/>
  <c r="AG22" i="8" s="1"/>
  <c r="AF106" i="7"/>
  <c r="K106" i="9" s="1"/>
  <c r="P106" i="8"/>
  <c r="AE106" i="8" s="1"/>
  <c r="S106" i="8"/>
  <c r="AH106" i="8" s="1"/>
  <c r="O173" i="8"/>
  <c r="AD173" i="8" s="1"/>
  <c r="H111" i="8"/>
  <c r="W111" i="8" s="1"/>
  <c r="AF42" i="7"/>
  <c r="K42" i="9" s="1"/>
  <c r="Q42" i="8"/>
  <c r="AF42" i="8" s="1"/>
  <c r="H42" i="8"/>
  <c r="W42" i="8" s="1"/>
  <c r="R42" i="8"/>
  <c r="AG42" i="8" s="1"/>
  <c r="E42" i="8"/>
  <c r="T42" i="8" s="1"/>
  <c r="F42" i="8"/>
  <c r="U42" i="8" s="1"/>
  <c r="I42" i="8"/>
  <c r="X42" i="8" s="1"/>
  <c r="N132" i="8"/>
  <c r="AC132" i="8" s="1"/>
  <c r="L180" i="8"/>
  <c r="AA180" i="8" s="1"/>
  <c r="I180" i="8"/>
  <c r="X180" i="8" s="1"/>
  <c r="K180" i="8"/>
  <c r="Z180" i="8" s="1"/>
  <c r="P180" i="8"/>
  <c r="AE180" i="8" s="1"/>
  <c r="S180" i="8"/>
  <c r="AH180" i="8" s="1"/>
  <c r="Q163" i="8"/>
  <c r="AF163" i="8" s="1"/>
  <c r="K163" i="8"/>
  <c r="Z163" i="8" s="1"/>
  <c r="H125" i="8"/>
  <c r="W125" i="8" s="1"/>
  <c r="F22" i="8"/>
  <c r="U22" i="8" s="1"/>
  <c r="G34" i="8"/>
  <c r="V34" i="8" s="1"/>
  <c r="G111" i="8"/>
  <c r="V111" i="8" s="1"/>
  <c r="M46" i="8"/>
  <c r="AB46" i="8" s="1"/>
  <c r="S130" i="8"/>
  <c r="AH130" i="8" s="1"/>
  <c r="H114" i="8"/>
  <c r="W114" i="8" s="1"/>
  <c r="M165" i="8"/>
  <c r="AB165" i="8" s="1"/>
  <c r="L165" i="8"/>
  <c r="AA165" i="8" s="1"/>
  <c r="M127" i="8"/>
  <c r="AB127" i="8" s="1"/>
  <c r="G32" i="8"/>
  <c r="V32" i="8" s="1"/>
  <c r="E167" i="8"/>
  <c r="T167" i="8" s="1"/>
  <c r="L122" i="8"/>
  <c r="AA122" i="8" s="1"/>
  <c r="N46" i="8"/>
  <c r="AC46" i="8" s="1"/>
  <c r="P30" i="8"/>
  <c r="AE30" i="8" s="1"/>
  <c r="M44" i="8"/>
  <c r="AB44" i="8" s="1"/>
  <c r="I159" i="8"/>
  <c r="X159" i="8" s="1"/>
  <c r="P14" i="8"/>
  <c r="AE14" i="8" s="1"/>
  <c r="I175" i="8"/>
  <c r="X175" i="8" s="1"/>
  <c r="K153" i="8"/>
  <c r="Z153" i="8" s="1"/>
  <c r="M137" i="8"/>
  <c r="AB137" i="8" s="1"/>
  <c r="AF73" i="7"/>
  <c r="K73" i="9" s="1"/>
  <c r="P73" i="8"/>
  <c r="AE73" i="8" s="1"/>
  <c r="S73" i="8"/>
  <c r="AH73" i="8" s="1"/>
  <c r="F73" i="8"/>
  <c r="U73" i="8" s="1"/>
  <c r="G73" i="8"/>
  <c r="V73" i="8" s="1"/>
  <c r="K73" i="8"/>
  <c r="Z73" i="8" s="1"/>
  <c r="Q16" i="8"/>
  <c r="AF16" i="8" s="1"/>
  <c r="K179" i="8"/>
  <c r="Z179" i="8" s="1"/>
  <c r="R73" i="8"/>
  <c r="AG73" i="8" s="1"/>
  <c r="K123" i="8"/>
  <c r="Z123" i="8" s="1"/>
  <c r="N21" i="8"/>
  <c r="AC21" i="8" s="1"/>
  <c r="L123" i="8"/>
  <c r="AA123" i="8" s="1"/>
  <c r="R150" i="8"/>
  <c r="AG150" i="8" s="1"/>
  <c r="Q184" i="8"/>
  <c r="AF184" i="8" s="1"/>
  <c r="G37" i="8"/>
  <c r="V37" i="8" s="1"/>
  <c r="S119" i="8"/>
  <c r="AH119" i="8" s="1"/>
  <c r="H110" i="8"/>
  <c r="W110" i="8" s="1"/>
  <c r="AF151" i="7"/>
  <c r="M151" i="8"/>
  <c r="AB151" i="8" s="1"/>
  <c r="I151" i="8"/>
  <c r="X151" i="8" s="1"/>
  <c r="J151" i="8"/>
  <c r="Y151" i="8" s="1"/>
  <c r="P153" i="8"/>
  <c r="AE153" i="8" s="1"/>
  <c r="H143" i="8"/>
  <c r="W143" i="8" s="1"/>
  <c r="I153" i="8"/>
  <c r="X153" i="8" s="1"/>
  <c r="G11" i="8"/>
  <c r="V11" i="8" s="1"/>
  <c r="N186" i="8"/>
  <c r="AC186" i="8" s="1"/>
  <c r="M54" i="8"/>
  <c r="AB54" i="8" s="1"/>
  <c r="H161" i="8"/>
  <c r="W161" i="8" s="1"/>
  <c r="G134" i="8"/>
  <c r="V134" i="8" s="1"/>
  <c r="S23" i="8"/>
  <c r="AH23" i="8" s="1"/>
  <c r="N59" i="8"/>
  <c r="AC59" i="8" s="1"/>
  <c r="K136" i="8"/>
  <c r="Z136" i="8" s="1"/>
  <c r="G192" i="8"/>
  <c r="V192" i="8" s="1"/>
  <c r="G129" i="8"/>
  <c r="V129" i="8" s="1"/>
  <c r="L15" i="8"/>
  <c r="AA15" i="8" s="1"/>
  <c r="S142" i="8"/>
  <c r="AH142" i="8" s="1"/>
  <c r="G146" i="8"/>
  <c r="V146" i="8" s="1"/>
  <c r="G123" i="8"/>
  <c r="V123" i="8" s="1"/>
  <c r="N56" i="8"/>
  <c r="AC56" i="8" s="1"/>
  <c r="J61" i="8"/>
  <c r="Y61" i="8" s="1"/>
  <c r="K151" i="8"/>
  <c r="Z151" i="8" s="1"/>
  <c r="R87" i="8"/>
  <c r="AG87" i="8" s="1"/>
  <c r="K142" i="8"/>
  <c r="Z142" i="8" s="1"/>
  <c r="F10" i="8"/>
  <c r="U10" i="8" s="1"/>
  <c r="I116" i="8"/>
  <c r="X116" i="8" s="1"/>
  <c r="E48" i="8"/>
  <c r="T48" i="8" s="1"/>
  <c r="M66" i="8"/>
  <c r="AB66" i="8" s="1"/>
  <c r="O26" i="8"/>
  <c r="AD26" i="8" s="1"/>
  <c r="M186" i="8"/>
  <c r="AB186" i="8" s="1"/>
  <c r="AF51" i="7"/>
  <c r="K51" i="9" s="1"/>
  <c r="L51" i="8"/>
  <c r="AA51" i="8" s="1"/>
  <c r="N51" i="8"/>
  <c r="AC51" i="8" s="1"/>
  <c r="G51" i="8"/>
  <c r="V51" i="8" s="1"/>
  <c r="N172" i="8"/>
  <c r="AC172" i="8" s="1"/>
  <c r="G33" i="8"/>
  <c r="V33" i="8" s="1"/>
  <c r="L43" i="8"/>
  <c r="AA43" i="8" s="1"/>
  <c r="K64" i="8"/>
  <c r="Z64" i="8" s="1"/>
  <c r="R185" i="8"/>
  <c r="AG185" i="8" s="1"/>
  <c r="M184" i="8"/>
  <c r="AB184" i="8" s="1"/>
  <c r="R109" i="8"/>
  <c r="AG109" i="8" s="1"/>
  <c r="J181" i="8"/>
  <c r="Y181" i="8" s="1"/>
  <c r="N55" i="8"/>
  <c r="AC55" i="8" s="1"/>
  <c r="H158" i="8"/>
  <c r="W158" i="8" s="1"/>
  <c r="G188" i="8"/>
  <c r="V188" i="8" s="1"/>
  <c r="G180" i="8"/>
  <c r="V180" i="8" s="1"/>
  <c r="J114" i="8"/>
  <c r="Y114" i="8" s="1"/>
  <c r="R134" i="8"/>
  <c r="AG134" i="8" s="1"/>
  <c r="M143" i="8"/>
  <c r="AB143" i="8" s="1"/>
  <c r="P189" i="8"/>
  <c r="AE189" i="8" s="1"/>
  <c r="P31" i="8"/>
  <c r="AE31" i="8" s="1"/>
  <c r="R98" i="8"/>
  <c r="AG98" i="8" s="1"/>
  <c r="M174" i="8"/>
  <c r="AB174" i="8" s="1"/>
  <c r="P174" i="8"/>
  <c r="AE174" i="8" s="1"/>
  <c r="O174" i="8"/>
  <c r="AD174" i="8" s="1"/>
  <c r="E165" i="8"/>
  <c r="T165" i="8" s="1"/>
  <c r="E11" i="8"/>
  <c r="T11" i="8" s="1"/>
  <c r="I58" i="8"/>
  <c r="X58" i="8" s="1"/>
  <c r="G58" i="8"/>
  <c r="V58" i="8" s="1"/>
  <c r="F58" i="8"/>
  <c r="U58" i="8" s="1"/>
  <c r="E58" i="8"/>
  <c r="T58" i="8" s="1"/>
  <c r="R58" i="8"/>
  <c r="AG58" i="8" s="1"/>
  <c r="Q58" i="8"/>
  <c r="AF58" i="8" s="1"/>
  <c r="P58" i="8"/>
  <c r="AE58" i="8" s="1"/>
  <c r="O58" i="8"/>
  <c r="AD58" i="8" s="1"/>
  <c r="N58" i="8"/>
  <c r="AC58" i="8" s="1"/>
  <c r="M58" i="8"/>
  <c r="AB58" i="8" s="1"/>
  <c r="L58" i="8"/>
  <c r="AA58" i="8" s="1"/>
  <c r="J58" i="8"/>
  <c r="Y58" i="8" s="1"/>
  <c r="K58" i="8"/>
  <c r="Z58" i="8" s="1"/>
  <c r="N58" i="7"/>
  <c r="H58" i="8"/>
  <c r="W58" i="8" s="1"/>
  <c r="S58" i="8"/>
  <c r="AH58" i="8" s="1"/>
  <c r="AF139" i="7"/>
  <c r="K139" i="9" s="1"/>
  <c r="I139" i="8"/>
  <c r="X139" i="8" s="1"/>
  <c r="K139" i="8"/>
  <c r="Z139" i="8" s="1"/>
  <c r="S139" i="8"/>
  <c r="AH139" i="8" s="1"/>
  <c r="N139" i="8"/>
  <c r="AC139" i="8" s="1"/>
  <c r="AF154" i="7"/>
  <c r="S154" i="8"/>
  <c r="AH154" i="8" s="1"/>
  <c r="E154" i="8"/>
  <c r="T154" i="8" s="1"/>
  <c r="L154" i="8"/>
  <c r="AA154" i="8" s="1"/>
  <c r="N154" i="8"/>
  <c r="AC154" i="8" s="1"/>
  <c r="F162" i="8"/>
  <c r="U162" i="8" s="1"/>
  <c r="R162" i="8"/>
  <c r="AG162" i="8" s="1"/>
  <c r="L162" i="8"/>
  <c r="AA162" i="8" s="1"/>
  <c r="J162" i="8"/>
  <c r="Y162" i="8" s="1"/>
  <c r="I162" i="8"/>
  <c r="X162" i="8" s="1"/>
  <c r="M191" i="8"/>
  <c r="AB191" i="8" s="1"/>
  <c r="O191" i="8"/>
  <c r="AD191" i="8" s="1"/>
  <c r="L6" i="9"/>
  <c r="J188" i="8"/>
  <c r="Y188" i="8" s="1"/>
  <c r="O187" i="8"/>
  <c r="AD187" i="8" s="1"/>
  <c r="H107" i="8"/>
  <c r="W107" i="8" s="1"/>
  <c r="F56" i="8"/>
  <c r="U56" i="8" s="1"/>
  <c r="M43" i="8"/>
  <c r="AB43" i="8" s="1"/>
  <c r="F173" i="8"/>
  <c r="U173" i="8" s="1"/>
  <c r="L111" i="8"/>
  <c r="AA111" i="8" s="1"/>
  <c r="J154" i="8"/>
  <c r="Y154" i="8" s="1"/>
  <c r="I21" i="8"/>
  <c r="X21" i="8" s="1"/>
  <c r="E55" i="8"/>
  <c r="T55" i="8" s="1"/>
  <c r="H164" i="8"/>
  <c r="W164" i="8" s="1"/>
  <c r="P164" i="8"/>
  <c r="AE164" i="8" s="1"/>
  <c r="G22" i="8"/>
  <c r="V22" i="8" s="1"/>
  <c r="L34" i="8"/>
  <c r="AA34" i="8" s="1"/>
  <c r="R111" i="8"/>
  <c r="AG111" i="8" s="1"/>
  <c r="E34" i="8"/>
  <c r="T34" i="8" s="1"/>
  <c r="R130" i="8"/>
  <c r="AG130" i="8" s="1"/>
  <c r="M139" i="8"/>
  <c r="AB139" i="8" s="1"/>
  <c r="I110" i="8"/>
  <c r="X110" i="8" s="1"/>
  <c r="K118" i="8"/>
  <c r="Z118" i="8" s="1"/>
  <c r="N146" i="8"/>
  <c r="AC146" i="8" s="1"/>
  <c r="H141" i="8"/>
  <c r="W141" i="8" s="1"/>
  <c r="Q165" i="8"/>
  <c r="AF165" i="8" s="1"/>
  <c r="R36" i="8"/>
  <c r="AG36" i="8" s="1"/>
  <c r="O36" i="8"/>
  <c r="AD36" i="8" s="1"/>
  <c r="N36" i="8"/>
  <c r="AC36" i="8" s="1"/>
  <c r="M36" i="8"/>
  <c r="AB36" i="8" s="1"/>
  <c r="L36" i="8"/>
  <c r="AA36" i="8" s="1"/>
  <c r="N36" i="7"/>
  <c r="P36" i="8"/>
  <c r="AE36" i="8" s="1"/>
  <c r="I36" i="8"/>
  <c r="X36" i="8" s="1"/>
  <c r="K36" i="8"/>
  <c r="Z36" i="8" s="1"/>
  <c r="H36" i="8"/>
  <c r="W36" i="8" s="1"/>
  <c r="J36" i="8"/>
  <c r="Y36" i="8" s="1"/>
  <c r="S36" i="8"/>
  <c r="AH36" i="8" s="1"/>
  <c r="G36" i="8"/>
  <c r="V36" i="8" s="1"/>
  <c r="Q36" i="8"/>
  <c r="AF36" i="8" s="1"/>
  <c r="F36" i="8"/>
  <c r="U36" i="8" s="1"/>
  <c r="E36" i="8"/>
  <c r="T36" i="8" s="1"/>
  <c r="F167" i="8"/>
  <c r="U167" i="8" s="1"/>
  <c r="P46" i="8"/>
  <c r="AE46" i="8" s="1"/>
  <c r="Q30" i="8"/>
  <c r="AF30" i="8" s="1"/>
  <c r="L146" i="8"/>
  <c r="AA146" i="8" s="1"/>
  <c r="N136" i="8"/>
  <c r="AC136" i="8" s="1"/>
  <c r="J183" i="8"/>
  <c r="Y183" i="8" s="1"/>
  <c r="Q14" i="8"/>
  <c r="AF14" i="8" s="1"/>
  <c r="P130" i="8"/>
  <c r="AE130" i="8" s="1"/>
  <c r="J174" i="8"/>
  <c r="Y174" i="8" s="1"/>
  <c r="O186" i="8"/>
  <c r="AD186" i="8" s="1"/>
  <c r="L73" i="8"/>
  <c r="AA73" i="8" s="1"/>
  <c r="N35" i="8"/>
  <c r="AC35" i="8" s="1"/>
  <c r="G16" i="8"/>
  <c r="V16" i="8" s="1"/>
  <c r="G171" i="8"/>
  <c r="V171" i="8" s="1"/>
  <c r="M73" i="8"/>
  <c r="AB73" i="8" s="1"/>
  <c r="N123" i="8"/>
  <c r="AC123" i="8" s="1"/>
  <c r="K33" i="8"/>
  <c r="Z33" i="8" s="1"/>
  <c r="S123" i="8"/>
  <c r="AH123" i="8" s="1"/>
  <c r="Q156" i="8"/>
  <c r="AF156" i="8" s="1"/>
  <c r="R165" i="8"/>
  <c r="AG165" i="8" s="1"/>
  <c r="O126" i="8"/>
  <c r="AD126" i="8" s="1"/>
  <c r="K42" i="8"/>
  <c r="Z42" i="8" s="1"/>
  <c r="F120" i="8"/>
  <c r="U120" i="8" s="1"/>
  <c r="Q37" i="8"/>
  <c r="AF37" i="8" s="1"/>
  <c r="S54" i="8"/>
  <c r="AH54" i="8" s="1"/>
  <c r="S120" i="8"/>
  <c r="AH120" i="8" s="1"/>
  <c r="P138" i="8"/>
  <c r="AE138" i="8" s="1"/>
  <c r="Q72" i="8"/>
  <c r="AF72" i="8" s="1"/>
  <c r="N65" i="8"/>
  <c r="AC65" i="8" s="1"/>
  <c r="E153" i="8"/>
  <c r="T153" i="8" s="1"/>
  <c r="Q106" i="8"/>
  <c r="AF106" i="8" s="1"/>
  <c r="S174" i="8"/>
  <c r="AH174" i="8" s="1"/>
  <c r="L170" i="8"/>
  <c r="AA170" i="8" s="1"/>
  <c r="N54" i="8"/>
  <c r="AC54" i="8" s="1"/>
  <c r="M161" i="8"/>
  <c r="AB161" i="8" s="1"/>
  <c r="H134" i="8"/>
  <c r="W134" i="8" s="1"/>
  <c r="F46" i="8"/>
  <c r="U46" i="8" s="1"/>
  <c r="P127" i="8"/>
  <c r="AE127" i="8" s="1"/>
  <c r="E193" i="8"/>
  <c r="T193" i="8" s="1"/>
  <c r="I129" i="8"/>
  <c r="X129" i="8" s="1"/>
  <c r="M15" i="8"/>
  <c r="AB15" i="8" s="1"/>
  <c r="P185" i="8"/>
  <c r="AE185" i="8" s="1"/>
  <c r="F37" i="8"/>
  <c r="U37" i="8" s="1"/>
  <c r="H146" i="8"/>
  <c r="W146" i="8" s="1"/>
  <c r="G106" i="8"/>
  <c r="V106" i="8" s="1"/>
  <c r="J56" i="8"/>
  <c r="Y56" i="8" s="1"/>
  <c r="K116" i="8"/>
  <c r="Z116" i="8" s="1"/>
  <c r="L163" i="8"/>
  <c r="AA163" i="8" s="1"/>
  <c r="D10" i="9"/>
  <c r="M116" i="8"/>
  <c r="AB116" i="8" s="1"/>
  <c r="G48" i="8"/>
  <c r="V48" i="8" s="1"/>
  <c r="N143" i="8"/>
  <c r="AC143" i="8" s="1"/>
  <c r="R172" i="8"/>
  <c r="AG172" i="8" s="1"/>
  <c r="L44" i="8"/>
  <c r="AA44" i="8" s="1"/>
  <c r="L114" i="8"/>
  <c r="AA114" i="8" s="1"/>
  <c r="R148" i="8"/>
  <c r="AG148" i="8" s="1"/>
  <c r="O179" i="8"/>
  <c r="AD179" i="8" s="1"/>
  <c r="Q27" i="8"/>
  <c r="AF27" i="8" s="1"/>
  <c r="S55" i="8"/>
  <c r="AH55" i="8" s="1"/>
  <c r="P140" i="8"/>
  <c r="AE140" i="8" s="1"/>
  <c r="P142" i="8"/>
  <c r="AE142" i="8" s="1"/>
  <c r="L16" i="8"/>
  <c r="AA16" i="8" s="1"/>
  <c r="M114" i="8"/>
  <c r="AB114" i="8" s="1"/>
  <c r="Q134" i="8"/>
  <c r="AF134" i="8" s="1"/>
  <c r="R143" i="8"/>
  <c r="AG143" i="8" s="1"/>
  <c r="J189" i="8"/>
  <c r="Y189" i="8" s="1"/>
  <c r="S31" i="8"/>
  <c r="AH31" i="8" s="1"/>
  <c r="Q148" i="8"/>
  <c r="AF148" i="8" s="1"/>
  <c r="S98" i="8"/>
  <c r="AH98" i="8" s="1"/>
  <c r="G110" i="8"/>
  <c r="V110" i="8" s="1"/>
  <c r="AF11" i="7"/>
  <c r="K11" i="9" s="1"/>
  <c r="K11" i="8"/>
  <c r="Z11" i="8" s="1"/>
  <c r="Q11" i="8"/>
  <c r="AF11" i="8" s="1"/>
  <c r="F11" i="8"/>
  <c r="U11" i="8" s="1"/>
  <c r="G165" i="8"/>
  <c r="V165" i="8" s="1"/>
  <c r="G169" i="8"/>
  <c r="V169" i="8" s="1"/>
  <c r="J169" i="8"/>
  <c r="Y169" i="8" s="1"/>
  <c r="I177" i="8"/>
  <c r="X177" i="8" s="1"/>
  <c r="M177" i="8"/>
  <c r="AB177" i="8" s="1"/>
  <c r="G177" i="8"/>
  <c r="V177" i="8" s="1"/>
  <c r="P177" i="8"/>
  <c r="AE177" i="8" s="1"/>
  <c r="O177" i="8"/>
  <c r="AD177" i="8" s="1"/>
  <c r="E177" i="8"/>
  <c r="T177" i="8" s="1"/>
  <c r="M178" i="8"/>
  <c r="AB178" i="8" s="1"/>
  <c r="S178" i="8"/>
  <c r="AH178" i="8" s="1"/>
  <c r="E178" i="8"/>
  <c r="T178" i="8" s="1"/>
  <c r="O178" i="8"/>
  <c r="AD178" i="8" s="1"/>
  <c r="N178" i="8"/>
  <c r="AC178" i="8" s="1"/>
  <c r="R178" i="8"/>
  <c r="AG178" i="8" s="1"/>
  <c r="F178" i="8"/>
  <c r="U178" i="8" s="1"/>
  <c r="I178" i="8"/>
  <c r="X178" i="8" s="1"/>
  <c r="Q178" i="8"/>
  <c r="AF178" i="8" s="1"/>
  <c r="B60" i="9"/>
  <c r="G175" i="8"/>
  <c r="V175" i="8" s="1"/>
  <c r="E175" i="8"/>
  <c r="T175" i="8" s="1"/>
  <c r="R175" i="8"/>
  <c r="AG175" i="8" s="1"/>
  <c r="AF122" i="7"/>
  <c r="K122" i="9" s="1"/>
  <c r="P122" i="8"/>
  <c r="AE122" i="8" s="1"/>
  <c r="N187" i="8"/>
  <c r="AC187" i="8" s="1"/>
  <c r="I107" i="8"/>
  <c r="X107" i="8" s="1"/>
  <c r="B54" i="9"/>
  <c r="Q43" i="8"/>
  <c r="AF43" i="8" s="1"/>
  <c r="G173" i="8"/>
  <c r="V173" i="8" s="1"/>
  <c r="AF152" i="7"/>
  <c r="K152" i="9" s="1"/>
  <c r="M152" i="8"/>
  <c r="AB152" i="8" s="1"/>
  <c r="K152" i="8"/>
  <c r="Z152" i="8" s="1"/>
  <c r="K154" i="8"/>
  <c r="Z154" i="8" s="1"/>
  <c r="J21" i="8"/>
  <c r="Y21" i="8" s="1"/>
  <c r="F142" i="8"/>
  <c r="U142" i="8" s="1"/>
  <c r="AF45" i="7"/>
  <c r="K45" i="9" s="1"/>
  <c r="P45" i="8"/>
  <c r="AE45" i="8" s="1"/>
  <c r="J45" i="8"/>
  <c r="Y45" i="8" s="1"/>
  <c r="I45" i="8"/>
  <c r="X45" i="8" s="1"/>
  <c r="L45" i="8"/>
  <c r="AA45" i="8" s="1"/>
  <c r="N45" i="8"/>
  <c r="AC45" i="8" s="1"/>
  <c r="K45" i="8"/>
  <c r="Z45" i="8" s="1"/>
  <c r="S125" i="8"/>
  <c r="AH125" i="8" s="1"/>
  <c r="H22" i="8"/>
  <c r="W22" i="8" s="1"/>
  <c r="N34" i="8"/>
  <c r="AC34" i="8" s="1"/>
  <c r="N111" i="8"/>
  <c r="AC111" i="8" s="1"/>
  <c r="R152" i="8"/>
  <c r="AG152" i="8" s="1"/>
  <c r="F145" i="8"/>
  <c r="U145" i="8" s="1"/>
  <c r="Q139" i="8"/>
  <c r="AF139" i="8" s="1"/>
  <c r="S110" i="8"/>
  <c r="AH110" i="8" s="1"/>
  <c r="K141" i="8"/>
  <c r="Z141" i="8" s="1"/>
  <c r="I167" i="8"/>
  <c r="X167" i="8" s="1"/>
  <c r="Q122" i="8"/>
  <c r="AF122" i="8" s="1"/>
  <c r="Q46" i="8"/>
  <c r="AF46" i="8" s="1"/>
  <c r="L30" i="8"/>
  <c r="AA30" i="8" s="1"/>
  <c r="O72" i="8"/>
  <c r="AD72" i="8" s="1"/>
  <c r="R183" i="8"/>
  <c r="AG183" i="8" s="1"/>
  <c r="I14" i="8"/>
  <c r="X14" i="8" s="1"/>
  <c r="H64" i="8"/>
  <c r="W64" i="8" s="1"/>
  <c r="G158" i="8"/>
  <c r="V158" i="8" s="1"/>
  <c r="P186" i="8"/>
  <c r="AE186" i="8" s="1"/>
  <c r="L46" i="8"/>
  <c r="AA46" i="8" s="1"/>
  <c r="J35" i="8"/>
  <c r="Y35" i="8" s="1"/>
  <c r="O123" i="8"/>
  <c r="AD123" i="8" s="1"/>
  <c r="E115" i="8"/>
  <c r="T115" i="8" s="1"/>
  <c r="M163" i="8"/>
  <c r="AB163" i="8" s="1"/>
  <c r="E138" i="8"/>
  <c r="T138" i="8" s="1"/>
  <c r="P126" i="8"/>
  <c r="AE126" i="8" s="1"/>
  <c r="J42" i="8"/>
  <c r="Y42" i="8" s="1"/>
  <c r="P120" i="8"/>
  <c r="AE120" i="8" s="1"/>
  <c r="E37" i="8"/>
  <c r="T37" i="8" s="1"/>
  <c r="E119" i="8"/>
  <c r="T119" i="8" s="1"/>
  <c r="S184" i="8"/>
  <c r="AH184" i="8" s="1"/>
  <c r="R72" i="8"/>
  <c r="AG72" i="8" s="1"/>
  <c r="H65" i="8"/>
  <c r="W65" i="8" s="1"/>
  <c r="J55" i="8"/>
  <c r="Y55" i="8" s="1"/>
  <c r="P151" i="8"/>
  <c r="AE151" i="8" s="1"/>
  <c r="M110" i="8"/>
  <c r="AB110" i="8" s="1"/>
  <c r="K158" i="8"/>
  <c r="Z158" i="8" s="1"/>
  <c r="M11" i="8"/>
  <c r="AB11" i="8" s="1"/>
  <c r="E191" i="8"/>
  <c r="T191" i="8" s="1"/>
  <c r="S185" i="8"/>
  <c r="AH185" i="8" s="1"/>
  <c r="R54" i="8"/>
  <c r="AG54" i="8" s="1"/>
  <c r="M82" i="8"/>
  <c r="AB82" i="8" s="1"/>
  <c r="J134" i="8"/>
  <c r="Y134" i="8" s="1"/>
  <c r="R21" i="8"/>
  <c r="AG21" i="8" s="1"/>
  <c r="E174" i="8"/>
  <c r="T174" i="8" s="1"/>
  <c r="O180" i="8"/>
  <c r="AD180" i="8" s="1"/>
  <c r="L129" i="8"/>
  <c r="AA129" i="8" s="1"/>
  <c r="N15" i="8"/>
  <c r="AC15" i="8" s="1"/>
  <c r="G185" i="8"/>
  <c r="V185" i="8" s="1"/>
  <c r="Q162" i="8"/>
  <c r="AF162" i="8" s="1"/>
  <c r="J146" i="8"/>
  <c r="Y146" i="8" s="1"/>
  <c r="K106" i="8"/>
  <c r="Z106" i="8" s="1"/>
  <c r="I115" i="8"/>
  <c r="X115" i="8" s="1"/>
  <c r="P49" i="8"/>
  <c r="AE49" i="8" s="1"/>
  <c r="G160" i="8"/>
  <c r="V160" i="8" s="1"/>
  <c r="N171" i="8"/>
  <c r="AC171" i="8" s="1"/>
  <c r="J141" i="8"/>
  <c r="Y141" i="8" s="1"/>
  <c r="N116" i="8"/>
  <c r="AC116" i="8" s="1"/>
  <c r="I137" i="8"/>
  <c r="X137" i="8" s="1"/>
  <c r="S48" i="8"/>
  <c r="AH48" i="8" s="1"/>
  <c r="R64" i="8"/>
  <c r="AG64" i="8" s="1"/>
  <c r="J115" i="8"/>
  <c r="Y115" i="8" s="1"/>
  <c r="S143" i="8"/>
  <c r="AH143" i="8" s="1"/>
  <c r="F172" i="8"/>
  <c r="U172" i="8" s="1"/>
  <c r="K44" i="8"/>
  <c r="Z44" i="8" s="1"/>
  <c r="O118" i="8"/>
  <c r="AD118" i="8" s="1"/>
  <c r="N119" i="8"/>
  <c r="AC119" i="8" s="1"/>
  <c r="Q138" i="8"/>
  <c r="AF138" i="8" s="1"/>
  <c r="S173" i="8"/>
  <c r="AH173" i="8" s="1"/>
  <c r="F152" i="8"/>
  <c r="U152" i="8" s="1"/>
  <c r="N191" i="8"/>
  <c r="AC191" i="8" s="1"/>
  <c r="M55" i="8"/>
  <c r="AB55" i="8" s="1"/>
  <c r="N140" i="8"/>
  <c r="AC140" i="8" s="1"/>
  <c r="P183" i="8"/>
  <c r="AE183" i="8" s="1"/>
  <c r="R16" i="8"/>
  <c r="AG16" i="8" s="1"/>
  <c r="I114" i="8"/>
  <c r="X114" i="8" s="1"/>
  <c r="E134" i="8"/>
  <c r="T134" i="8" s="1"/>
  <c r="K143" i="8"/>
  <c r="Z143" i="8" s="1"/>
  <c r="Q189" i="8"/>
  <c r="AF189" i="8" s="1"/>
  <c r="R31" i="8"/>
  <c r="AG31" i="8" s="1"/>
  <c r="E98" i="8"/>
  <c r="T98" i="8" s="1"/>
  <c r="L145" i="8"/>
  <c r="AA145" i="8" s="1"/>
  <c r="M145" i="8"/>
  <c r="AB145" i="8" s="1"/>
  <c r="AF127" i="7"/>
  <c r="K127" i="9" s="1"/>
  <c r="J127" i="8"/>
  <c r="Y127" i="8" s="1"/>
  <c r="E127" i="8"/>
  <c r="T127" i="8" s="1"/>
  <c r="I149" i="8"/>
  <c r="X149" i="8" s="1"/>
  <c r="K190" i="8"/>
  <c r="Z190" i="8" s="1"/>
  <c r="J190" i="8"/>
  <c r="Y190" i="8" s="1"/>
  <c r="M190" i="8"/>
  <c r="AB190" i="8" s="1"/>
  <c r="L190" i="8"/>
  <c r="AA190" i="8" s="1"/>
  <c r="O190" i="8"/>
  <c r="AD190" i="8" s="1"/>
  <c r="P190" i="8"/>
  <c r="AE190" i="8" s="1"/>
  <c r="O107" i="8"/>
  <c r="AD107" i="8" s="1"/>
  <c r="G54" i="8"/>
  <c r="V54" i="8" s="1"/>
  <c r="I173" i="8"/>
  <c r="X173" i="8" s="1"/>
  <c r="U18" i="2"/>
  <c r="AI2" i="2"/>
  <c r="M154" i="8"/>
  <c r="AB154" i="8" s="1"/>
  <c r="K21" i="8"/>
  <c r="Z21" i="8" s="1"/>
  <c r="N142" i="8"/>
  <c r="AC142" i="8" s="1"/>
  <c r="R12" i="8"/>
  <c r="AG12" i="8" s="1"/>
  <c r="O12" i="8"/>
  <c r="AD12" i="8" s="1"/>
  <c r="J12" i="8"/>
  <c r="Y12" i="8" s="1"/>
  <c r="G12" i="8"/>
  <c r="V12" i="8" s="1"/>
  <c r="F12" i="8"/>
  <c r="U12" i="8" s="1"/>
  <c r="E12" i="8"/>
  <c r="T12" i="8" s="1"/>
  <c r="N12" i="7"/>
  <c r="H12" i="8"/>
  <c r="W12" i="8" s="1"/>
  <c r="K12" i="8"/>
  <c r="Z12" i="8" s="1"/>
  <c r="L12" i="8"/>
  <c r="AA12" i="8" s="1"/>
  <c r="I12" i="8"/>
  <c r="X12" i="8" s="1"/>
  <c r="M12" i="8"/>
  <c r="AB12" i="8" s="1"/>
  <c r="N12" i="8"/>
  <c r="AC12" i="8" s="1"/>
  <c r="P12" i="8"/>
  <c r="AE12" i="8" s="1"/>
  <c r="S12" i="8"/>
  <c r="AH12" i="8" s="1"/>
  <c r="Q12" i="8"/>
  <c r="AF12" i="8" s="1"/>
  <c r="M125" i="8"/>
  <c r="AB125" i="8" s="1"/>
  <c r="I22" i="8"/>
  <c r="X22" i="8" s="1"/>
  <c r="O34" i="8"/>
  <c r="AD34" i="8" s="1"/>
  <c r="K111" i="8"/>
  <c r="Z111" i="8" s="1"/>
  <c r="S152" i="8"/>
  <c r="AH152" i="8" s="1"/>
  <c r="J49" i="8"/>
  <c r="Y49" i="8" s="1"/>
  <c r="H145" i="8"/>
  <c r="W145" i="8" s="1"/>
  <c r="N110" i="8"/>
  <c r="AC110" i="8" s="1"/>
  <c r="H153" i="8"/>
  <c r="W153" i="8" s="1"/>
  <c r="N38" i="8"/>
  <c r="AC38" i="8" s="1"/>
  <c r="H32" i="8"/>
  <c r="W32" i="8" s="1"/>
  <c r="P107" i="8"/>
  <c r="AE107" i="8" s="1"/>
  <c r="R122" i="8"/>
  <c r="AG122" i="8" s="1"/>
  <c r="R46" i="8"/>
  <c r="AG46" i="8" s="1"/>
  <c r="S27" i="8"/>
  <c r="AH27" i="8" s="1"/>
  <c r="R173" i="8"/>
  <c r="AG173" i="8" s="1"/>
  <c r="L14" i="8"/>
  <c r="AA14" i="8" s="1"/>
  <c r="K62" i="8"/>
  <c r="Z62" i="8" s="1"/>
  <c r="G154" i="8"/>
  <c r="V154" i="8" s="1"/>
  <c r="R186" i="8"/>
  <c r="AG186" i="8" s="1"/>
  <c r="I169" i="8"/>
  <c r="X169" i="8" s="1"/>
  <c r="H35" i="8"/>
  <c r="W35" i="8" s="1"/>
  <c r="H16" i="8"/>
  <c r="W16" i="8" s="1"/>
  <c r="F61" i="8"/>
  <c r="U61" i="8" s="1"/>
  <c r="B64" i="9"/>
  <c r="J122" i="8"/>
  <c r="Y122" i="8" s="1"/>
  <c r="L65" i="8"/>
  <c r="AA65" i="8" s="1"/>
  <c r="I106" i="8"/>
  <c r="X106" i="8" s="1"/>
  <c r="Q172" i="8"/>
  <c r="AF172" i="8" s="1"/>
  <c r="E173" i="8"/>
  <c r="T173" i="8" s="1"/>
  <c r="R126" i="8"/>
  <c r="AG126" i="8" s="1"/>
  <c r="M181" i="8"/>
  <c r="AB181" i="8" s="1"/>
  <c r="L42" i="8"/>
  <c r="AA42" i="8" s="1"/>
  <c r="I120" i="8"/>
  <c r="X120" i="8" s="1"/>
  <c r="M37" i="8"/>
  <c r="AB37" i="8" s="1"/>
  <c r="P119" i="8"/>
  <c r="AE119" i="8" s="1"/>
  <c r="P136" i="8"/>
  <c r="AE136" i="8" s="1"/>
  <c r="I113" i="8"/>
  <c r="X113" i="8" s="1"/>
  <c r="S113" i="8"/>
  <c r="AH113" i="8" s="1"/>
  <c r="P161" i="8"/>
  <c r="AE161" i="8" s="1"/>
  <c r="M72" i="8"/>
  <c r="AB72" i="8" s="1"/>
  <c r="K65" i="8"/>
  <c r="Z65" i="8" s="1"/>
  <c r="O136" i="8"/>
  <c r="AD136" i="8" s="1"/>
  <c r="L142" i="8"/>
  <c r="AA142" i="8" s="1"/>
  <c r="R11" i="8"/>
  <c r="AG11" i="8" s="1"/>
  <c r="O113" i="8"/>
  <c r="AD113" i="8" s="1"/>
  <c r="K134" i="8"/>
  <c r="Z134" i="8" s="1"/>
  <c r="Q129" i="8"/>
  <c r="AF129" i="8" s="1"/>
  <c r="G142" i="8"/>
  <c r="V142" i="8" s="1"/>
  <c r="K114" i="8"/>
  <c r="Z114" i="8" s="1"/>
  <c r="M129" i="8"/>
  <c r="AB129" i="8" s="1"/>
  <c r="Q15" i="8"/>
  <c r="AF15" i="8" s="1"/>
  <c r="H185" i="8"/>
  <c r="W185" i="8" s="1"/>
  <c r="K168" i="8"/>
  <c r="Z168" i="8" s="1"/>
  <c r="B8" i="9"/>
  <c r="K146" i="8"/>
  <c r="Z146" i="8" s="1"/>
  <c r="R53" i="8"/>
  <c r="AG53" i="8" s="1"/>
  <c r="L106" i="8"/>
  <c r="AA106" i="8" s="1"/>
  <c r="P44" i="8"/>
  <c r="AE44" i="8" s="1"/>
  <c r="K173" i="8"/>
  <c r="Z173" i="8" s="1"/>
  <c r="E141" i="8"/>
  <c r="T141" i="8" s="1"/>
  <c r="S49" i="8"/>
  <c r="AH49" i="8" s="1"/>
  <c r="Q48" i="8"/>
  <c r="AF48" i="8" s="1"/>
  <c r="R158" i="8"/>
  <c r="AG158" i="8" s="1"/>
  <c r="M119" i="8"/>
  <c r="AB119" i="8" s="1"/>
  <c r="I172" i="8"/>
  <c r="X172" i="8" s="1"/>
  <c r="P37" i="8"/>
  <c r="AE37" i="8" s="1"/>
  <c r="Q140" i="8"/>
  <c r="AF140" i="8" s="1"/>
  <c r="O160" i="8"/>
  <c r="AD160" i="8" s="1"/>
  <c r="M16" i="8"/>
  <c r="AB16" i="8" s="1"/>
  <c r="E114" i="8"/>
  <c r="T114" i="8" s="1"/>
  <c r="O134" i="8"/>
  <c r="AD134" i="8" s="1"/>
  <c r="I143" i="8"/>
  <c r="X143" i="8" s="1"/>
  <c r="G31" i="8"/>
  <c r="V31" i="8" s="1"/>
  <c r="F98" i="8"/>
  <c r="U98" i="8" s="1"/>
  <c r="L173" i="8"/>
  <c r="AA173" i="8" s="1"/>
  <c r="B135" i="9" l="1"/>
  <c r="B75" i="9"/>
  <c r="B83" i="9"/>
  <c r="B41" i="9"/>
  <c r="B74" i="9"/>
  <c r="B36" i="9"/>
  <c r="B58" i="9"/>
  <c r="B18" i="9"/>
  <c r="B51" i="9"/>
  <c r="B24" i="9"/>
  <c r="B59" i="9"/>
  <c r="B12" i="9"/>
  <c r="B50" i="9"/>
  <c r="B34" i="9"/>
  <c r="AI177" i="8"/>
  <c r="AI34" i="8"/>
  <c r="AI27" i="8"/>
  <c r="AI172" i="8"/>
  <c r="AI139" i="8"/>
  <c r="AI59" i="8"/>
  <c r="AI84" i="8"/>
  <c r="AI9" i="8"/>
  <c r="AI191" i="8"/>
  <c r="AI86" i="8"/>
  <c r="AI187" i="8"/>
  <c r="AI175" i="8"/>
  <c r="AI72" i="8"/>
  <c r="AI181" i="8"/>
  <c r="AI159" i="8"/>
  <c r="AI85" i="8"/>
  <c r="AI13" i="8"/>
  <c r="AI174" i="8"/>
  <c r="AI116" i="8"/>
  <c r="AI103" i="8"/>
  <c r="AI93" i="8"/>
  <c r="AI184" i="8"/>
  <c r="AI79" i="8"/>
  <c r="AI131" i="8"/>
  <c r="AI76" i="8"/>
  <c r="AI46" i="8"/>
  <c r="AI49" i="8"/>
  <c r="AI122" i="8"/>
  <c r="AI43" i="8"/>
  <c r="AI190" i="8"/>
  <c r="AI135" i="8"/>
  <c r="AI25" i="8"/>
  <c r="AI74" i="8"/>
  <c r="AI107" i="8"/>
  <c r="AI61" i="8"/>
  <c r="AI106" i="8"/>
  <c r="AI31" i="8"/>
  <c r="AI160" i="8"/>
  <c r="AI169" i="8"/>
  <c r="AI171" i="8"/>
  <c r="AI11" i="8"/>
  <c r="AI143" i="8"/>
  <c r="AI117" i="8"/>
  <c r="AI161" i="8"/>
  <c r="AI109" i="8"/>
  <c r="AI87" i="8"/>
  <c r="AI119" i="8"/>
  <c r="AI35" i="8"/>
  <c r="AI95" i="8"/>
  <c r="AI90" i="8"/>
  <c r="AI150" i="8"/>
  <c r="AI165" i="8"/>
  <c r="AI16" i="8"/>
  <c r="AI10" i="8"/>
  <c r="AI148" i="8"/>
  <c r="AI132" i="8"/>
  <c r="AI183" i="8"/>
  <c r="AI21" i="8"/>
  <c r="AI147" i="8"/>
  <c r="AI136" i="8"/>
  <c r="AI33" i="8"/>
  <c r="AI45" i="8"/>
  <c r="AI15" i="8"/>
  <c r="AI156" i="8"/>
  <c r="AI145" i="8"/>
  <c r="AI125" i="8"/>
  <c r="AI114" i="8"/>
  <c r="AI101" i="8"/>
  <c r="AI29" i="8"/>
  <c r="AI121" i="8"/>
  <c r="AI176" i="8"/>
  <c r="AI36" i="8"/>
  <c r="AI123" i="8"/>
  <c r="AI189" i="8"/>
  <c r="AI138" i="8"/>
  <c r="AI55" i="8"/>
  <c r="AI30" i="8"/>
  <c r="AI71" i="8"/>
  <c r="AI88" i="8"/>
  <c r="AI179" i="8"/>
  <c r="AI182" i="8"/>
  <c r="AI26" i="8"/>
  <c r="AI41" i="8"/>
  <c r="AI38" i="8"/>
  <c r="AI52" i="8"/>
  <c r="AI154" i="8"/>
  <c r="AI68" i="8"/>
  <c r="AI173" i="8"/>
  <c r="AI51" i="8"/>
  <c r="AI146" i="8"/>
  <c r="AI73" i="8"/>
  <c r="AI32" i="8"/>
  <c r="AI115" i="8"/>
  <c r="AI120" i="8"/>
  <c r="AI140" i="8"/>
  <c r="AI47" i="8"/>
  <c r="AI100" i="8"/>
  <c r="AI69" i="8"/>
  <c r="AI81" i="8"/>
  <c r="AI124" i="8"/>
  <c r="AI62" i="8"/>
  <c r="AI193" i="8"/>
  <c r="AI157" i="8"/>
  <c r="AI75" i="8"/>
  <c r="AI54" i="8"/>
  <c r="AI158" i="8"/>
  <c r="AI170" i="8"/>
  <c r="AI162" i="8"/>
  <c r="AI98" i="8"/>
  <c r="AI57" i="8"/>
  <c r="AI99" i="8"/>
  <c r="AI92" i="8"/>
  <c r="AI152" i="8"/>
  <c r="AI80" i="8"/>
  <c r="AI155" i="8"/>
  <c r="AI134" i="8"/>
  <c r="AI141" i="8"/>
  <c r="AI185" i="8"/>
  <c r="AI110" i="8"/>
  <c r="AI166" i="8"/>
  <c r="AI151" i="8"/>
  <c r="AI104" i="8"/>
  <c r="AI77" i="8"/>
  <c r="AI111" i="8"/>
  <c r="AI153" i="8"/>
  <c r="AI180" i="8"/>
  <c r="AI129" i="8"/>
  <c r="AI130" i="8"/>
  <c r="AI44" i="8"/>
  <c r="AI82" i="8"/>
  <c r="AI66" i="8"/>
  <c r="AI108" i="8"/>
  <c r="AI164" i="8"/>
  <c r="AI24" i="8"/>
  <c r="AI91" i="8"/>
  <c r="AI118" i="8"/>
  <c r="AI60" i="8"/>
  <c r="AI188" i="8"/>
  <c r="AI192" i="8"/>
  <c r="AI50" i="8"/>
  <c r="AI53" i="8"/>
  <c r="AI40" i="8"/>
  <c r="AI67" i="8"/>
  <c r="AI20" i="8"/>
  <c r="AI94" i="8"/>
  <c r="AI63" i="8"/>
  <c r="AI70" i="8"/>
  <c r="AI144" i="8"/>
  <c r="AI113" i="8"/>
  <c r="AI163" i="8"/>
  <c r="AI128" i="8"/>
  <c r="AI167" i="8"/>
  <c r="AI178" i="8"/>
  <c r="AI96" i="8"/>
  <c r="AI48" i="8"/>
  <c r="AI14" i="8"/>
  <c r="AI19" i="8"/>
  <c r="AI186" i="8"/>
  <c r="AI126" i="8"/>
  <c r="AI89" i="8"/>
  <c r="AI23" i="8"/>
  <c r="AI97" i="8"/>
  <c r="AI39" i="8"/>
  <c r="AI28" i="8"/>
  <c r="AI78" i="8"/>
  <c r="AI83" i="8"/>
  <c r="AI56" i="8"/>
  <c r="AI142" i="8"/>
  <c r="AI12" i="8"/>
  <c r="AI22" i="8"/>
  <c r="AI58" i="8"/>
  <c r="AI37" i="8"/>
  <c r="AI127" i="8"/>
  <c r="AI64" i="8"/>
  <c r="AI65" i="8"/>
  <c r="AI18" i="8"/>
  <c r="AI133" i="8"/>
  <c r="AI149" i="8"/>
  <c r="AI168" i="8"/>
  <c r="AI137" i="8"/>
  <c r="AI105" i="8"/>
  <c r="AI112" i="8"/>
  <c r="AI102" i="8"/>
  <c r="AI42" i="8"/>
  <c r="AI17" i="8"/>
  <c r="A12" i="8"/>
  <c r="AJ2" i="2"/>
  <c r="D10" i="10"/>
  <c r="AF2" i="2"/>
  <c r="AA7" i="8"/>
  <c r="C112" i="9"/>
  <c r="T7" i="8"/>
  <c r="BN2" i="8" s="1" a="1"/>
  <c r="U7" i="8"/>
  <c r="D9" i="10"/>
  <c r="D17" i="10"/>
  <c r="P10" i="9"/>
  <c r="D6" i="9"/>
  <c r="U13" i="2" s="1"/>
  <c r="C10" i="10" s="1"/>
  <c r="U23" i="2"/>
  <c r="C20" i="10" s="1"/>
  <c r="E20" i="10" s="1"/>
  <c r="AN2" i="2"/>
  <c r="E72" i="9"/>
  <c r="D11" i="10"/>
  <c r="E145" i="9"/>
  <c r="K154" i="9"/>
  <c r="N5" i="8"/>
  <c r="S5" i="8"/>
  <c r="K5" i="8"/>
  <c r="AG7" i="8"/>
  <c r="U21" i="2"/>
  <c r="C18" i="10" s="1"/>
  <c r="E18" i="10" s="1"/>
  <c r="AL2" i="2"/>
  <c r="I5" i="8"/>
  <c r="AC7" i="8"/>
  <c r="AH7" i="8"/>
  <c r="Z7" i="8"/>
  <c r="R5" i="8"/>
  <c r="X7" i="8"/>
  <c r="P5" i="8"/>
  <c r="G5" i="8"/>
  <c r="C19" i="9"/>
  <c r="AE7" i="8"/>
  <c r="V7" i="8"/>
  <c r="AI8" i="8"/>
  <c r="K22" i="9"/>
  <c r="D19" i="10"/>
  <c r="O5" i="8"/>
  <c r="H5" i="8"/>
  <c r="AD7" i="8"/>
  <c r="K151" i="9"/>
  <c r="M5" i="8"/>
  <c r="AM2" i="2"/>
  <c r="U22" i="2"/>
  <c r="C19" i="10" s="1"/>
  <c r="E19" i="10" s="1"/>
  <c r="AO2" i="2"/>
  <c r="U24" i="2"/>
  <c r="C21" i="10" s="1"/>
  <c r="E21" i="10" s="1"/>
  <c r="AB7" i="8"/>
  <c r="D8" i="10"/>
  <c r="W7" i="8"/>
  <c r="J5" i="8"/>
  <c r="K147" i="9"/>
  <c r="Y7" i="8"/>
  <c r="AF7" i="8"/>
  <c r="D21" i="10"/>
  <c r="K49" i="9"/>
  <c r="Q5" i="8"/>
  <c r="L5" i="8"/>
  <c r="B6" i="9" l="1"/>
  <c r="U11" i="2" s="1"/>
  <c r="C8" i="10" s="1"/>
  <c r="E8" i="10" s="1"/>
  <c r="A13" i="8"/>
  <c r="C6" i="9"/>
  <c r="U12" i="2" s="1"/>
  <c r="C9" i="10" s="1"/>
  <c r="E9" i="10" s="1"/>
  <c r="E10" i="10"/>
  <c r="BN1" i="8" a="1"/>
  <c r="CA1" i="8" s="1"/>
  <c r="E6" i="9"/>
  <c r="U14" i="2" s="1"/>
  <c r="C11" i="10" s="1"/>
  <c r="E11" i="10" s="1"/>
  <c r="K6" i="9"/>
  <c r="AK2" i="2" s="1"/>
  <c r="AI2" i="8"/>
  <c r="AI4" i="8"/>
  <c r="AI3" i="8"/>
  <c r="AI1" i="8"/>
  <c r="AI5" i="8"/>
  <c r="P4" i="9"/>
  <c r="P3" i="9"/>
  <c r="P2" i="9"/>
  <c r="P1" i="9"/>
  <c r="CB2" i="8"/>
  <c r="CA2" i="8"/>
  <c r="BZ2" i="8"/>
  <c r="BY2" i="8"/>
  <c r="BX2" i="8"/>
  <c r="BW2" i="8"/>
  <c r="BV2" i="8"/>
  <c r="BU2" i="8"/>
  <c r="BT2" i="8"/>
  <c r="BS2" i="8"/>
  <c r="BR2" i="8"/>
  <c r="BQ2" i="8"/>
  <c r="BP2" i="8"/>
  <c r="BO2" i="8"/>
  <c r="BN2" i="8"/>
  <c r="A14" i="8" l="1"/>
  <c r="BO1" i="8"/>
  <c r="BU1" i="8"/>
  <c r="CB1" i="8"/>
  <c r="BN1" i="8"/>
  <c r="BR1" i="8"/>
  <c r="BQ1" i="8"/>
  <c r="BS1" i="8"/>
  <c r="BP1" i="8"/>
  <c r="BT1" i="8"/>
  <c r="BV1" i="8"/>
  <c r="BW1" i="8"/>
  <c r="BX1" i="8"/>
  <c r="BY1" i="8"/>
  <c r="BZ1" i="8"/>
  <c r="U20" i="2"/>
  <c r="C17" i="10" s="1"/>
  <c r="E17" i="10" s="1"/>
  <c r="A15" i="8" l="1"/>
  <c r="A16" i="8" l="1"/>
  <c r="A17" i="8" l="1"/>
  <c r="A18" i="8" l="1"/>
  <c r="A19" i="8" l="1"/>
  <c r="A20" i="8" l="1"/>
  <c r="A21" i="8" l="1"/>
  <c r="A22" i="8" l="1"/>
  <c r="A23" i="8" l="1"/>
  <c r="A24" i="8" l="1"/>
  <c r="A25" i="8" l="1"/>
  <c r="A26" i="8" l="1"/>
  <c r="A27" i="8" l="1"/>
  <c r="A28" i="8" l="1"/>
  <c r="A29" i="8" l="1"/>
  <c r="A30" i="8" l="1"/>
  <c r="A31" i="8" l="1"/>
  <c r="A32" i="8" l="1"/>
  <c r="A33" i="8" l="1"/>
  <c r="A34" i="8" l="1"/>
  <c r="A35" i="8" l="1"/>
  <c r="A36" i="8" l="1"/>
  <c r="A37" i="8" l="1"/>
  <c r="A38" i="8" l="1"/>
  <c r="A39" i="8" l="1"/>
  <c r="A40" i="8" l="1"/>
  <c r="A41" i="8" l="1"/>
  <c r="A42" i="8" l="1"/>
  <c r="A43" i="8" l="1"/>
  <c r="A44" i="8" l="1"/>
  <c r="A45" i="8" l="1"/>
  <c r="A46" i="8" l="1"/>
  <c r="A47" i="8" l="1"/>
  <c r="A48" i="8" l="1"/>
  <c r="A49" i="8" l="1"/>
  <c r="A50" i="8" l="1"/>
  <c r="A51" i="8" l="1"/>
  <c r="A52" i="8" l="1"/>
  <c r="A53" i="8" l="1"/>
  <c r="A54" i="8" l="1"/>
  <c r="A55" i="8" l="1"/>
  <c r="A56" i="8" l="1"/>
  <c r="A57" i="8" l="1"/>
  <c r="A58" i="8" l="1"/>
  <c r="A59" i="8" l="1"/>
  <c r="A60" i="8" l="1"/>
  <c r="A61" i="8" l="1"/>
  <c r="A62" i="8" l="1"/>
  <c r="A63" i="8" l="1"/>
  <c r="A64" i="8" l="1"/>
  <c r="A65" i="8" l="1"/>
  <c r="A66" i="8" l="1"/>
  <c r="A67" i="8" l="1"/>
  <c r="A68" i="8" l="1"/>
  <c r="A69" i="8" l="1"/>
  <c r="A70" i="8" l="1"/>
  <c r="A71" i="8" l="1"/>
  <c r="A72" i="8" l="1"/>
  <c r="A73" i="8" l="1"/>
  <c r="A74" i="8" l="1"/>
  <c r="A75" i="8" l="1"/>
  <c r="A76" i="8" l="1"/>
  <c r="A77" i="8" l="1"/>
  <c r="A78" i="8" l="1"/>
  <c r="A79" i="8" l="1"/>
  <c r="A80" i="8" l="1"/>
  <c r="A81" i="8" l="1"/>
  <c r="A82" i="8" l="1"/>
  <c r="A83" i="8" l="1"/>
  <c r="A84" i="8" l="1"/>
  <c r="A85" i="8" l="1"/>
  <c r="A86" i="8" l="1"/>
  <c r="A87" i="8" l="1"/>
  <c r="A88" i="8" l="1"/>
  <c r="A89" i="8" l="1"/>
  <c r="A90" i="8" l="1"/>
  <c r="A91" i="8" l="1"/>
  <c r="A92" i="8" l="1"/>
  <c r="A93" i="8" l="1"/>
  <c r="A94" i="8" l="1"/>
  <c r="A95" i="8" l="1"/>
  <c r="A96" i="8" l="1"/>
  <c r="A97" i="8" l="1"/>
  <c r="A98" i="8" l="1"/>
  <c r="A99" i="8" l="1"/>
  <c r="A100" i="8" l="1"/>
  <c r="A101" i="8" l="1"/>
  <c r="A102" i="8" l="1"/>
  <c r="A103" i="8" l="1"/>
  <c r="A104" i="8" l="1"/>
  <c r="A105" i="8" l="1"/>
  <c r="A106" i="8" l="1"/>
  <c r="A107" i="8" l="1"/>
  <c r="A108" i="8" l="1"/>
  <c r="A109" i="8" l="1"/>
  <c r="A110" i="8" l="1"/>
  <c r="A111" i="8" l="1"/>
  <c r="A112" i="8" l="1"/>
  <c r="A113" i="8" l="1"/>
  <c r="A114" i="8" l="1"/>
  <c r="A115" i="8" l="1"/>
  <c r="A116" i="8" l="1"/>
  <c r="A117" i="8" l="1"/>
  <c r="A118" i="8" l="1"/>
  <c r="A119" i="8" l="1"/>
  <c r="A120" i="8" l="1"/>
  <c r="A121" i="8" l="1"/>
  <c r="A122" i="8" l="1"/>
  <c r="A123" i="8" l="1"/>
  <c r="A124" i="8" l="1"/>
  <c r="A125" i="8" l="1"/>
  <c r="A126" i="8" l="1"/>
  <c r="A127" i="8" l="1"/>
  <c r="A128" i="8" l="1"/>
  <c r="A129" i="8" l="1"/>
  <c r="A130" i="8" l="1"/>
  <c r="A131" i="8" l="1"/>
  <c r="A132" i="8" l="1"/>
  <c r="A133" i="8" l="1"/>
  <c r="A134" i="8" l="1"/>
  <c r="A135" i="8" l="1"/>
  <c r="A136" i="8" l="1"/>
  <c r="A137" i="8" l="1"/>
  <c r="A138" i="8" l="1"/>
  <c r="A139" i="8" l="1"/>
  <c r="A140" i="8" l="1"/>
  <c r="A141" i="8" l="1"/>
  <c r="A142" i="8" l="1"/>
  <c r="A143" i="8" l="1"/>
  <c r="A144" i="8" l="1"/>
  <c r="A145" i="8" l="1"/>
  <c r="A146" i="8" l="1"/>
  <c r="A147" i="8" l="1"/>
  <c r="A148" i="8" l="1"/>
  <c r="A149" i="8" l="1"/>
  <c r="A150" i="8" l="1"/>
  <c r="A151" i="8" l="1"/>
  <c r="A152" i="8" l="1"/>
  <c r="A153" i="8" l="1"/>
  <c r="A154" i="8" l="1"/>
  <c r="A155" i="8" l="1"/>
  <c r="A156" i="8" l="1"/>
  <c r="A157" i="8" l="1"/>
  <c r="A158" i="8" l="1"/>
  <c r="A159" i="8" l="1"/>
  <c r="A160" i="8" l="1"/>
  <c r="A161" i="8" l="1"/>
  <c r="A162" i="8" l="1"/>
  <c r="A163" i="8" l="1"/>
  <c r="A164" i="8" l="1"/>
  <c r="A165" i="8" l="1"/>
  <c r="A166" i="8" l="1"/>
  <c r="A167" i="8" l="1"/>
  <c r="A168" i="8" l="1"/>
  <c r="A169" i="8" l="1"/>
  <c r="A170" i="8" l="1"/>
  <c r="A171" i="8" l="1"/>
  <c r="A172" i="8" l="1"/>
  <c r="A173" i="8" l="1"/>
  <c r="A174" i="8" l="1"/>
  <c r="A175" i="8" l="1"/>
  <c r="A176" i="8" l="1"/>
  <c r="A177" i="8" l="1"/>
  <c r="A178" i="8" l="1"/>
  <c r="A179" i="8" l="1"/>
  <c r="A180" i="8" l="1"/>
  <c r="A181" i="8" l="1"/>
  <c r="A182" i="8" l="1"/>
  <c r="A183" i="8" l="1"/>
  <c r="A184" i="8" l="1"/>
  <c r="A185" i="8" l="1"/>
  <c r="A186" i="8" l="1"/>
  <c r="A187" i="8" l="1"/>
  <c r="A188" i="8" l="1"/>
  <c r="A189" i="8" l="1"/>
  <c r="A190" i="8" l="1"/>
  <c r="A191" i="8" l="1"/>
  <c r="A192" i="8" l="1"/>
  <c r="A193" i="8" l="1"/>
  <c r="A194" i="8" l="1"/>
  <c r="A195" i="8" l="1"/>
  <c r="A196" i="8" l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</calcChain>
</file>

<file path=xl/sharedStrings.xml><?xml version="1.0" encoding="utf-8"?>
<sst xmlns="http://schemas.openxmlformats.org/spreadsheetml/2006/main" count="1912" uniqueCount="477">
  <si>
    <t>PETUNJUK PENGGUNAAN:</t>
  </si>
  <si>
    <t>Silakan isikan data Mata Kuliah di tab "CPMK-CPL", di kolom yang berwarna KUNING</t>
  </si>
  <si>
    <t>1.a.</t>
  </si>
  <si>
    <t>Isikan nama MK dst di bagian atas. Pilih semester dan Prodi sesuai pilihan yang ada</t>
  </si>
  <si>
    <t>1.b.</t>
  </si>
  <si>
    <t>Kemudian isikan seluruh CPMK di kolom bagian bawah</t>
  </si>
  <si>
    <t xml:space="preserve">Isilah sebanyak CMPK yang dimiliki oleh MK ini. </t>
  </si>
  <si>
    <r>
      <rPr>
        <sz val="11"/>
        <color rgb="FF000000"/>
        <rFont val="Calibri"/>
      </rPr>
      <t xml:space="preserve">Selain itu, berikan angka korelasi tiap CPMK dengan CPL. </t>
    </r>
    <r>
      <rPr>
        <b/>
        <sz val="11"/>
        <color rgb="FF000000"/>
        <rFont val="Calibri"/>
      </rPr>
      <t>Jumlah totalnya harus 100%</t>
    </r>
  </si>
  <si>
    <r>
      <rPr>
        <sz val="11"/>
        <color rgb="FF000000"/>
        <rFont val="Calibri"/>
      </rPr>
      <t xml:space="preserve">Isikan pula </t>
    </r>
    <r>
      <rPr>
        <b/>
        <sz val="11"/>
        <color rgb="FF000000"/>
        <rFont val="Calibri"/>
      </rPr>
      <t xml:space="preserve">level taksonomi </t>
    </r>
    <r>
      <rPr>
        <sz val="11"/>
        <color rgb="FF000000"/>
        <rFont val="Calibri"/>
      </rPr>
      <t>untuk tiap CPMK, di bagian kanan tabel tersebut</t>
    </r>
  </si>
  <si>
    <t>1.c.</t>
  </si>
  <si>
    <t xml:space="preserve">Isikan RPS di tempat yang disediakan, yaitu sel yang berwarna kuning muda. </t>
  </si>
  <si>
    <t>Yang WAJIB diisi adalah "Materi" dan "CPMK" yang didikung oleh materi pada minggu tersebut.</t>
  </si>
  <si>
    <r>
      <rPr>
        <sz val="11"/>
        <color rgb="FF000000"/>
        <rFont val="Calibri"/>
      </rPr>
      <t>Silakan isikan data pesesrta di tab "</t>
    </r>
    <r>
      <rPr>
        <b/>
        <sz val="11"/>
        <color rgb="FF000000"/>
        <rFont val="Calibri"/>
      </rPr>
      <t>FORM NILAI SIAP</t>
    </r>
    <r>
      <rPr>
        <sz val="11"/>
        <color rgb="FF000000"/>
        <rFont val="Calibri"/>
      </rPr>
      <t>"</t>
    </r>
  </si>
  <si>
    <r>
      <rPr>
        <sz val="11"/>
        <color rgb="FF000000"/>
        <rFont val="Calibri"/>
      </rPr>
      <t xml:space="preserve">Pertama-rama, silakan akses akun SIAP, pilih </t>
    </r>
    <r>
      <rPr>
        <b/>
        <sz val="11"/>
        <color rgb="FF000000"/>
        <rFont val="Calibri"/>
      </rPr>
      <t xml:space="preserve">Nilai </t>
    </r>
    <r>
      <rPr>
        <sz val="11"/>
        <color rgb="FF000000"/>
        <rFont val="Calibri"/>
      </rPr>
      <t>di bagian atas, lalu klik "</t>
    </r>
    <r>
      <rPr>
        <b/>
        <sz val="11"/>
        <color rgb="FF000000"/>
        <rFont val="Calibri"/>
      </rPr>
      <t xml:space="preserve">input nilai </t>
    </r>
    <r>
      <rPr>
        <sz val="11"/>
        <color rgb="FF000000"/>
        <rFont val="Calibri"/>
      </rPr>
      <t>"</t>
    </r>
  </si>
  <si>
    <r>
      <rPr>
        <sz val="11"/>
        <color rgb="FF000000"/>
        <rFont val="Calibri"/>
      </rPr>
      <t xml:space="preserve">Isikan tahun ajaran dan semester yang sesuai, lalu klik </t>
    </r>
    <r>
      <rPr>
        <b/>
        <sz val="11"/>
        <color rgb="FF000000"/>
        <rFont val="Calibri"/>
      </rPr>
      <t>Filter</t>
    </r>
  </si>
  <si>
    <t>2.b.</t>
  </si>
  <si>
    <r>
      <rPr>
        <sz val="11"/>
        <color rgb="FF000000"/>
        <rFont val="Calibri"/>
      </rPr>
      <t xml:space="preserve">Lalu pilih </t>
    </r>
    <r>
      <rPr>
        <b/>
        <sz val="11"/>
        <color rgb="FF000000"/>
        <rFont val="Calibri"/>
      </rPr>
      <t>Input Nilai</t>
    </r>
  </si>
  <si>
    <r>
      <rPr>
        <sz val="11"/>
        <color rgb="FF000000"/>
        <rFont val="Calibri"/>
      </rPr>
      <t xml:space="preserve">Daftar peserta MK tersebut dapat didownload, dengan menekan tombol </t>
    </r>
    <r>
      <rPr>
        <b/>
        <sz val="11"/>
        <color rgb="FF000000"/>
        <rFont val="Calibri"/>
      </rPr>
      <t>Download Template</t>
    </r>
  </si>
  <si>
    <r>
      <rPr>
        <sz val="11"/>
        <color rgb="FF000000"/>
        <rFont val="Calibri"/>
      </rPr>
      <t xml:space="preserve">Sorot dan copy semua data berikut: </t>
    </r>
    <r>
      <rPr>
        <b/>
        <sz val="11"/>
        <color rgb="FF000000"/>
        <rFont val="Calibri"/>
      </rPr>
      <t xml:space="preserve">NIM, Nama Mahasiswa, Semester </t>
    </r>
    <r>
      <rPr>
        <sz val="11"/>
        <color rgb="FF000000"/>
        <rFont val="Calibri"/>
      </rPr>
      <t xml:space="preserve">dan </t>
    </r>
    <r>
      <rPr>
        <b/>
        <sz val="11"/>
        <color rgb="FF000000"/>
        <rFont val="Calibri"/>
      </rPr>
      <t>Status</t>
    </r>
  </si>
  <si>
    <r>
      <rPr>
        <sz val="11"/>
        <color rgb="FF000000"/>
        <rFont val="Calibri"/>
      </rPr>
      <t>Data tadi di-paste ke Tab "</t>
    </r>
    <r>
      <rPr>
        <b/>
        <sz val="11"/>
        <color rgb="FF000000"/>
        <rFont val="Calibri"/>
      </rPr>
      <t>FORM NILAI SIAP"</t>
    </r>
    <r>
      <rPr>
        <sz val="11"/>
        <color rgb="FF000000"/>
        <rFont val="Calibri"/>
      </rPr>
      <t xml:space="preserve"> di file ini</t>
    </r>
  </si>
  <si>
    <r>
      <rPr>
        <sz val="11"/>
        <color rgb="FF000000"/>
        <rFont val="Calibri"/>
      </rPr>
      <t xml:space="preserve">Di tab "FORM NILAI SIAP", masukkan proporsi </t>
    </r>
    <r>
      <rPr>
        <b/>
        <sz val="11"/>
        <color rgb="FF000000"/>
        <rFont val="Calibri"/>
      </rPr>
      <t>BOBOT</t>
    </r>
    <r>
      <rPr>
        <sz val="11"/>
        <color rgb="FF000000"/>
        <rFont val="Calibri"/>
      </rPr>
      <t xml:space="preserve"> nilai tugas, praktikum, UTS dan UAS. Totalnya harus 100%. Pastikan proporsi ini sama dengan proporsi di SIAP. Jika proporsi di SIAP tidak sesuai keinginan Anda, maka segera hubungi Prodi/Fakultas untuk perubahan proporsi</t>
    </r>
  </si>
  <si>
    <r>
      <rPr>
        <sz val="11"/>
        <color rgb="FF000000"/>
        <rFont val="Calibri"/>
      </rPr>
      <t xml:space="preserve">Masukkan data nilai tugas di file ini, di sheet </t>
    </r>
    <r>
      <rPr>
        <b/>
        <sz val="11"/>
        <color rgb="FF000000"/>
        <rFont val="Calibri"/>
      </rPr>
      <t>NILAI TUGAS</t>
    </r>
  </si>
  <si>
    <t>3a.</t>
  </si>
  <si>
    <t>Berikan nama pada setiap tugas (misal: PR1, Tugas2, Presentasi, Quiz 3, Review paper dll)</t>
  </si>
  <si>
    <t>3b.</t>
  </si>
  <si>
    <t>Berikan pemetaan CPMK untuk tiap tugas (tinggal kilk di drop-down menu dan pilih CPMK yang sesuai)</t>
  </si>
  <si>
    <t>3c.</t>
  </si>
  <si>
    <t>Bobot nilai tiap tugas perlu ditentukan. Total bobot nilai untuk seluruh tugas harus 100%</t>
  </si>
  <si>
    <t>3d.</t>
  </si>
  <si>
    <t>Nilai akhir TUGAS akan dikalkulasi otomatis oleh Excel.</t>
  </si>
  <si>
    <t>Masukkan data nilai praktikum di sheet NILAI PRAKTEK. Ikuti petunjuk seperti no. 3</t>
  </si>
  <si>
    <t xml:space="preserve">Masukkan data nilai UTS di sheet NILAI UTS. </t>
  </si>
  <si>
    <t>5a.</t>
  </si>
  <si>
    <t xml:space="preserve">Berikan pengenal untuk tiap butir soal, misalnya soal No 1, No.2a, No. 2b, Essay1c, dst. </t>
  </si>
  <si>
    <t>5b.</t>
  </si>
  <si>
    <t>Petakan CPMK untuk tiap soal/sub-soal.</t>
  </si>
  <si>
    <t>Jika satu soal memiliki beberapa sub-soal (misal : 2a, 2b dst), jika tiap sub-soal mengacu ke CPMK yang berbeda, maka harus dipisahkan dalam entri yang berbeda. Jika semua sub-soal mengacu ke satu CPMK yang sama, boleh dipisah atau digabung.</t>
  </si>
  <si>
    <t>5c.</t>
  </si>
  <si>
    <t>Bobot nilai tiap soal/sub-soal perlu ditentukan. Total bobot nilai untuk seluruh butir soal harus 100%</t>
  </si>
  <si>
    <t>5d.</t>
  </si>
  <si>
    <t>Nilai akhir UTS akan dikalkulasi otomatis oleh Excel (di kolom Hijau).</t>
  </si>
  <si>
    <t>Masukkan data nilai UAS di sheet NILAI UAS. Ikuti petunjuk seperti no. 5</t>
  </si>
  <si>
    <t>Nilai akhir mahasiswa dapat dilihat di sheet FORM NILAI SIAP.</t>
  </si>
  <si>
    <t>7a.</t>
  </si>
  <si>
    <t xml:space="preserve">Nilai TUGAS, PRAKTEK, UTS dan UAS akan dikalkulasi otomatis berdasarkan isian di sheet sebelumnya. </t>
  </si>
  <si>
    <t>7b.</t>
  </si>
  <si>
    <t xml:space="preserve">Nilai akhir (Angka, Huruf dan Bobot) juga dikalkulasi otomatis. </t>
  </si>
  <si>
    <t>7c.</t>
  </si>
  <si>
    <t>Bagian bertanda BIRU dapat disorot dn dicopykan ke template SIAP, untuk diupload ke SIAP sebagai nilai akhir mata kuliah.</t>
  </si>
  <si>
    <t>Catatan: jika ada mahasiswa yang presensinya kurang (&lt;75%), maka sewaktu mengcopy bagian BIRU, nilai mahasiswa tersebut tidak perlu dicopy (akan mengakibtkan kegagalan proses Paste).</t>
  </si>
  <si>
    <t>Evaluasi OUTCOME tiap mahasiswa dapat dilihat pula dari sheet FORM NILAI SIAP.</t>
  </si>
  <si>
    <t xml:space="preserve">Ada tiga kategori OUTCOME: </t>
  </si>
  <si>
    <t>8a.</t>
  </si>
  <si>
    <t>Jika Nilai Akhir &lt; 60 maka TIDAK LULUS</t>
  </si>
  <si>
    <t>8b.</t>
  </si>
  <si>
    <t>Jika Nilai Akhir ≥ 60 DAN terdapat CPMK dengan nilai &lt; 60 maka REMIDI CPMK terkait</t>
  </si>
  <si>
    <t>8c.</t>
  </si>
  <si>
    <t>Jika Nilai Akhir ≥ 60 DAN semua CPMK ≥ 60 maka LULUS</t>
  </si>
  <si>
    <t>Potret pencapaian outcome MK dapat dilihat di sheet CPL dan CPMK.</t>
  </si>
  <si>
    <r>
      <rPr>
        <sz val="11"/>
        <color rgb="FF000000"/>
        <rFont val="Calibri"/>
      </rPr>
      <t xml:space="preserve">Pada akhir semester, di tab </t>
    </r>
    <r>
      <rPr>
        <b/>
        <sz val="11"/>
        <color rgb="FF000000"/>
        <rFont val="Calibri"/>
      </rPr>
      <t>Evaluasi</t>
    </r>
    <r>
      <rPr>
        <sz val="11"/>
        <color rgb="FF000000"/>
        <rFont val="Calibri"/>
      </rPr>
      <t>, Berdasarkan penilaian pemenuhan CPMK:</t>
    </r>
  </si>
  <si>
    <t>(1) mengisi target capaian minimal (warna kuning), (2) analisis faktor yang terkait dengan pelaksanaan pembelajaran dan (3) rencana perbaikan untuk mengatasi kekurangan yang terjadi.</t>
  </si>
  <si>
    <t>Mata Kuliah</t>
  </si>
  <si>
    <t>PTSK 6506 Sistem Digital Lanjut</t>
  </si>
  <si>
    <t>Tahun Ajaran</t>
  </si>
  <si>
    <t>2021/2022</t>
  </si>
  <si>
    <t>S1 - Teknik Arsitektur</t>
  </si>
  <si>
    <t>C1</t>
  </si>
  <si>
    <t>Semester</t>
  </si>
  <si>
    <t>Gasal</t>
  </si>
  <si>
    <t>S1 - Teknik Kimia</t>
  </si>
  <si>
    <t>C2</t>
  </si>
  <si>
    <t>Kelas</t>
  </si>
  <si>
    <t>A</t>
  </si>
  <si>
    <t>S1 - Teknik Perencanaan Wilayah dan Kota</t>
  </si>
  <si>
    <t>C3</t>
  </si>
  <si>
    <t>Prodi</t>
  </si>
  <si>
    <t>S1 - Teknik Komputer</t>
  </si>
  <si>
    <t>S1 - Teknik Mesin</t>
  </si>
  <si>
    <t>C4</t>
  </si>
  <si>
    <t xml:space="preserve">Pengampu </t>
  </si>
  <si>
    <t>Agung Budi Prasetijo</t>
  </si>
  <si>
    <t>S1 - Teknik Elektro</t>
  </si>
  <si>
    <t>C5</t>
  </si>
  <si>
    <t>SKS</t>
  </si>
  <si>
    <t>S1 - Teknik Industri</t>
  </si>
  <si>
    <t>C6</t>
  </si>
  <si>
    <t>S1 - Teknik Lingkungan</t>
  </si>
  <si>
    <t>P1</t>
  </si>
  <si>
    <t>Nama lain CPMK</t>
  </si>
  <si>
    <t>DAFTAR CAPAIAN PEMBELAJARAN MATA KULIAH (CPMK)  - silakan diisi:</t>
  </si>
  <si>
    <t>KORELASI DENGAN CAPAIAN PEMBELAJARAN LULUSAN (CPL) -dalam persen</t>
  </si>
  <si>
    <t>TOTAL</t>
  </si>
  <si>
    <t>Level Taksonomi</t>
  </si>
  <si>
    <t>S1 - Teknik Geologi</t>
  </si>
  <si>
    <t>P2</t>
  </si>
  <si>
    <t>CPL1</t>
  </si>
  <si>
    <t>CPL2</t>
  </si>
  <si>
    <t>CPL3</t>
  </si>
  <si>
    <t>CPL4</t>
  </si>
  <si>
    <t>CPL5</t>
  </si>
  <si>
    <t>CPL6</t>
  </si>
  <si>
    <t>CPL7</t>
  </si>
  <si>
    <t>CPL8</t>
  </si>
  <si>
    <t>CPL9</t>
  </si>
  <si>
    <t>S1 - Teknik Geodesi</t>
  </si>
  <si>
    <t>P3</t>
  </si>
  <si>
    <t>CPMK1</t>
  </si>
  <si>
    <t>Mahasiswa mampu membedakan permasalahan yang harus diselesaikan dengan rangkaian kombinasional dan mana yang harus diselesaikan dengan rangkaian sekuensial dengan baik</t>
  </si>
  <si>
    <t>P4</t>
  </si>
  <si>
    <t>CPMK2</t>
  </si>
  <si>
    <t>Mahasiswa mampu menerapkankan konsep reuse pada pemrograman Verilog dengan 2 cara pada rangkaian multiplexer atau sejenisnya dengan benar</t>
  </si>
  <si>
    <t>S1 - Teknik Perkapalan</t>
  </si>
  <si>
    <t>P5</t>
  </si>
  <si>
    <t>CPMK3</t>
  </si>
  <si>
    <t>Mahasiswa mampu mendiagramkan dengan FSM untuk permasalahan sekuensial sederhana 1 input dan 2 flip-flop dengan benar</t>
  </si>
  <si>
    <t>S1 - Teknik Sipil</t>
  </si>
  <si>
    <t>A1</t>
  </si>
  <si>
    <t>CPMK4</t>
  </si>
  <si>
    <t>Mahasiswa mampu mendiagramkan dengan FSM untuk permasalahan sekuensial sederhana 2 input dan 2 flip-flop dengan benar</t>
  </si>
  <si>
    <t>Magister Teknik Arsitektur</t>
  </si>
  <si>
    <t>A2</t>
  </si>
  <si>
    <t>CPMK5</t>
  </si>
  <si>
    <t>Magister Teknik Sipil</t>
  </si>
  <si>
    <t>A3</t>
  </si>
  <si>
    <t>CPMK6</t>
  </si>
  <si>
    <t>Magister Teknik Perencanaan Wilayah dan Kota</t>
  </si>
  <si>
    <t>A4</t>
  </si>
  <si>
    <t>CPMK7</t>
  </si>
  <si>
    <t>Magister Teknik Kimia</t>
  </si>
  <si>
    <t>A5</t>
  </si>
  <si>
    <t>CPMK8</t>
  </si>
  <si>
    <t>Magister Teknik Mesin</t>
  </si>
  <si>
    <t>A6</t>
  </si>
  <si>
    <t>CPMK9</t>
  </si>
  <si>
    <t>Magister Teknik Elektro</t>
  </si>
  <si>
    <t>CPMK10</t>
  </si>
  <si>
    <t>Magister Teknik Industri</t>
  </si>
  <si>
    <t>CPMK11</t>
  </si>
  <si>
    <t>Program Doctor Teknik Sipil</t>
  </si>
  <si>
    <t>CPMK12</t>
  </si>
  <si>
    <t>Program Doktor Ilmu Arsitektur dan Perkotaan</t>
  </si>
  <si>
    <t>CPMK13</t>
  </si>
  <si>
    <t>Program Doktor Teknik Kimia</t>
  </si>
  <si>
    <t>CPMK14</t>
  </si>
  <si>
    <t>Program Doktor Teknik Mesin</t>
  </si>
  <si>
    <t>RENCANA PEMBELAJARAN</t>
  </si>
  <si>
    <t>Minggu ke-</t>
  </si>
  <si>
    <t>Materi</t>
  </si>
  <si>
    <t>CPMK</t>
  </si>
  <si>
    <t>Pengenalan Sistem Digital Lanjut</t>
  </si>
  <si>
    <t>Penenalan rangkaian digital, IC TTL CMOS, PAL, PLA, CPLD, FPGA</t>
  </si>
  <si>
    <t>Karakteristik IC CMOS dan TTL</t>
  </si>
  <si>
    <t>Pengantar pemrograman Verilog</t>
  </si>
  <si>
    <t>Sintaks pemrograman Verilog</t>
  </si>
  <si>
    <t>Memprogram Mux, eknoder, dekoder, dan sejenisnya</t>
  </si>
  <si>
    <t>Memprogram rangkaian pengingat</t>
  </si>
  <si>
    <t>UJIAN TENGAH SEMESTER</t>
  </si>
  <si>
    <t>FSM Moore, State Diagram, State Transition Diagram</t>
  </si>
  <si>
    <t>FSM Mealy</t>
  </si>
  <si>
    <t>Konversi Moore ke Mealy</t>
  </si>
  <si>
    <t>Konversi Mealy ke Moore</t>
  </si>
  <si>
    <t>Disain sekuensial 2 input Moore</t>
  </si>
  <si>
    <t>Disdain sekuensial 2 input Mealy</t>
  </si>
  <si>
    <t>Wrap up: Future trends, tanya jawab</t>
  </si>
  <si>
    <t>UJIAN AKHIR SEMESTER</t>
  </si>
  <si>
    <r>
      <rPr>
        <b/>
        <sz val="11"/>
        <color rgb="FF000000"/>
        <rFont val="Calibri"/>
      </rPr>
      <t xml:space="preserve">DAFTAR REFERENSI: </t>
    </r>
    <r>
      <rPr>
        <b/>
        <sz val="11"/>
        <color rgb="FFFF0000"/>
        <rFont val="Calibri"/>
      </rPr>
      <t>*Opsional</t>
    </r>
  </si>
  <si>
    <t>https://technobyte.org/verilog-course-tutorials/</t>
  </si>
  <si>
    <t>https://www.pearsonhighered.com/assets/samplechapter/0/1/3/4/0134220137.pdf</t>
  </si>
  <si>
    <t>Sistem Digital dan Sistem Embedded, Widodo Budiharto, SSi, MKom, ISBN 978-979-29-6855-2, 2018</t>
  </si>
  <si>
    <t>Verilog Coding for Logic Synthesis, Lee Weng Fook, John Wiley and Sons, New York USA, 2003</t>
  </si>
  <si>
    <r>
      <rPr>
        <u/>
        <sz val="11"/>
        <color rgb="FF0000FF"/>
        <rFont val="Calibri"/>
      </rPr>
      <t>FSM-based Digital Design using Verilog HDL, Peter Minns</t>
    </r>
    <r>
      <rPr>
        <sz val="11"/>
        <rFont val="Calibri"/>
      </rPr>
      <t>, John Wiley and Sons, Hoboken, USA</t>
    </r>
  </si>
  <si>
    <t>NAMA TUGAS</t>
  </si>
  <si>
    <t>Tugas 1</t>
  </si>
  <si>
    <t>Tugas 2</t>
  </si>
  <si>
    <t>Tugas 3</t>
  </si>
  <si>
    <t>Tugas 4</t>
  </si>
  <si>
    <t>Present1</t>
  </si>
  <si>
    <t>TgsKel1</t>
  </si>
  <si>
    <t>Quiz4No1</t>
  </si>
  <si>
    <t>Quiz4no2</t>
  </si>
  <si>
    <t>Quiz4No3</t>
  </si>
  <si>
    <t>Quiz4No4</t>
  </si>
  <si>
    <t>Quiz4No5</t>
  </si>
  <si>
    <t>Quiz4No6</t>
  </si>
  <si>
    <t>Quiz4No7</t>
  </si>
  <si>
    <t>Quiz4No8</t>
  </si>
  <si>
    <t>Quiz4No9</t>
  </si>
  <si>
    <t>Quiz4No10</t>
  </si>
  <si>
    <t>Quiz4No11</t>
  </si>
  <si>
    <t>Quiz4No12</t>
  </si>
  <si>
    <t>Quiz4No13</t>
  </si>
  <si>
    <t>Quiz4No14</t>
  </si>
  <si>
    <t>Quiz4No15</t>
  </si>
  <si>
    <t>Quiz4No16</t>
  </si>
  <si>
    <t>NO</t>
  </si>
  <si>
    <t>NIM</t>
  </si>
  <si>
    <t>NAMA</t>
  </si>
  <si>
    <t>NILAI TUGAS</t>
  </si>
  <si>
    <t>CPMK:</t>
  </si>
  <si>
    <t>AULYA THAREEQ PRAVANTAWIDYA</t>
  </si>
  <si>
    <t xml:space="preserve">   kolom ini tidak perlu diisi</t>
  </si>
  <si>
    <t>PUTRI ALMAAS AULIASARI</t>
  </si>
  <si>
    <t>IDA BAGUS PUTU PUTRA MANUABA</t>
  </si>
  <si>
    <t>BAININGTYAS KALIFA NURHARYANTI</t>
  </si>
  <si>
    <t>NABILA HANA SAPHIRA</t>
  </si>
  <si>
    <t>NOVITA AULIYA</t>
  </si>
  <si>
    <t>LINTANG FADHILLAH HAIKAL</t>
  </si>
  <si>
    <t>SALSHA NABILLA PUTRI</t>
  </si>
  <si>
    <t>PEGGY RAIHANNISA ZAKIYYAHANNAS</t>
  </si>
  <si>
    <t>FARIZ WILDAN MEIAWAN</t>
  </si>
  <si>
    <t>RIFKY HERNANDA</t>
  </si>
  <si>
    <t>DONNY RIDWAN SETIAWAN</t>
  </si>
  <si>
    <t>FELISIANA ARDELIA AZZAHRA</t>
  </si>
  <si>
    <t>NAUFAL DAFFA' RISWANDA</t>
  </si>
  <si>
    <t>YOGA SADHEWO SHALAHUDIN</t>
  </si>
  <si>
    <t>MUHAMMAD ARIF RAZMI</t>
  </si>
  <si>
    <t>JOANNE EVA DONNA</t>
  </si>
  <si>
    <t>ZEFANYA LOIS LIGAT SUGIARTO</t>
  </si>
  <si>
    <t>ATHALLAH DWI RAHADIANTO</t>
  </si>
  <si>
    <t>MUHAMMAD IRHAMSYAH ARRAHIM</t>
  </si>
  <si>
    <t>NAURA SHARFINA AZARINE</t>
  </si>
  <si>
    <t>MUHAMMAD FITRA ARISAPUTRA</t>
  </si>
  <si>
    <t>RAJA TOBIAS DANTE</t>
  </si>
  <si>
    <t>KENZA VIANDA DWIPUTRA</t>
  </si>
  <si>
    <t>DANIEL ANDHIKA YUDISTYA</t>
  </si>
  <si>
    <t>NURMURSID IQBAL HERTANTO</t>
  </si>
  <si>
    <t>MAULANA YUSUF SURADIN</t>
  </si>
  <si>
    <t>MUHAMMAD DHIVA PRADIGTA</t>
  </si>
  <si>
    <t>ALYA ZAHRA FATIKHA</t>
  </si>
  <si>
    <t>MUHAMMAD NOOR IBRAHIM</t>
  </si>
  <si>
    <t>HAMMAM FAIZ</t>
  </si>
  <si>
    <t>ANUGRAH</t>
  </si>
  <si>
    <t>ATARIKA TRIMELFI NOFISA</t>
  </si>
  <si>
    <t>MUHAMMAD FARIS RIZQAN</t>
  </si>
  <si>
    <t>Taufiqurrohman</t>
  </si>
  <si>
    <t>SITI SHOLEKAH</t>
  </si>
  <si>
    <t>FORESTO ANDREAN YUDHA</t>
  </si>
  <si>
    <t>M. YOGA AINUR ROFIQ</t>
  </si>
  <si>
    <t>RAMA ARYASUTA WEIHAN</t>
  </si>
  <si>
    <t>MUHAMMAD FAHREZA ISNANTO</t>
  </si>
  <si>
    <t>RIZAL AGATHA ERDIN AGESYAH</t>
  </si>
  <si>
    <t>MUHAMMAD HANNAN</t>
  </si>
  <si>
    <t>ADIVIA KHUSNUL AISHA</t>
  </si>
  <si>
    <t>ZAKIA MARRIT</t>
  </si>
  <si>
    <t>FADILLAH HAMDI WANADI</t>
  </si>
  <si>
    <t>MUHAMMAD RAIHAN MAULANA</t>
  </si>
  <si>
    <t>QORRY AMARA MARDHATILLAH</t>
  </si>
  <si>
    <t>AFIFA HUMAIRA</t>
  </si>
  <si>
    <t>ELANG PRASAKTI GHANI</t>
  </si>
  <si>
    <t>MUHAMMAD GHULAM ABDUL NASHR UMAR DHANU PUTRA</t>
  </si>
  <si>
    <t>RINA SANTIKA</t>
  </si>
  <si>
    <t>MUHAMMAD HAFIZH ZIKRY</t>
  </si>
  <si>
    <t>ABDULLAH FAQIH AL MUBARAK</t>
  </si>
  <si>
    <t>MIRZA ALI ABHIPRAYA</t>
  </si>
  <si>
    <t>MUHAMMAD SULTHON AULIYA</t>
  </si>
  <si>
    <t>MUHAMAD ANGGITO HERLAMBANG HADISUWARNO</t>
  </si>
  <si>
    <t>KANINA NADIRA ANDRIYANI</t>
  </si>
  <si>
    <t>ILHAM PRATAMA</t>
  </si>
  <si>
    <t>DIDI SUHARDI</t>
  </si>
  <si>
    <t>FITRIAWAN ARYA NUGRAHA</t>
  </si>
  <si>
    <t>NAMA PRAKTEK</t>
  </si>
  <si>
    <t>Simulasi</t>
  </si>
  <si>
    <t>PRAKT-2</t>
  </si>
  <si>
    <t>PRAKT-3</t>
  </si>
  <si>
    <t>PRAKT-4</t>
  </si>
  <si>
    <t>PRAKT-5</t>
  </si>
  <si>
    <t>PRAKT-6</t>
  </si>
  <si>
    <t>PRAKT-7</t>
  </si>
  <si>
    <t>PRAKT-8</t>
  </si>
  <si>
    <t>PRAKT-9</t>
  </si>
  <si>
    <t>PRAKT-10</t>
  </si>
  <si>
    <t>PRAKT-11</t>
  </si>
  <si>
    <t>NILAI PRAKTEK</t>
  </si>
  <si>
    <t>BOBOT NILAI :</t>
  </si>
  <si>
    <t>SOAL NO.:</t>
  </si>
  <si>
    <t>NILAI UTS</t>
  </si>
  <si>
    <t>2a</t>
  </si>
  <si>
    <t>2b</t>
  </si>
  <si>
    <t>3a</t>
  </si>
  <si>
    <t>3b</t>
  </si>
  <si>
    <t>NILAI UAS</t>
  </si>
  <si>
    <t>MUHAMMAD RAFI ANWAR</t>
  </si>
  <si>
    <t>FRANSISKA TEBAY</t>
  </si>
  <si>
    <t>LISA RUTH YARANGGA</t>
  </si>
  <si>
    <t>Maulana Ahmad Rodhi Alfian</t>
  </si>
  <si>
    <t>FANGKI IGO PRAMANA</t>
  </si>
  <si>
    <t>ANAS NOOR HAKIM</t>
  </si>
  <si>
    <t>DAFFA ABHYASA SANTOSO</t>
  </si>
  <si>
    <t>CAHYO ADE PRASETYO</t>
  </si>
  <si>
    <t>ANUGERAH NUR RACHMAT</t>
  </si>
  <si>
    <t>MUHAMMAD BAIHAQI ASSHAUMI MUNTAQO</t>
  </si>
  <si>
    <t>FAIZAL LUTFI YOGA TRIADI</t>
  </si>
  <si>
    <t>EZRA LAZUARDY WIJAYA</t>
  </si>
  <si>
    <t>David Eddy Putra Pratama (&lt; 75%)</t>
  </si>
  <si>
    <t>FAJAR YUMNA ADANI</t>
  </si>
  <si>
    <t>ARDHIKA AZHAR PRATAMA</t>
  </si>
  <si>
    <t>MUHAMMAD FARIZ SIDIK</t>
  </si>
  <si>
    <t>AHMAD RADITYA ALRAZI WIBOWO</t>
  </si>
  <si>
    <t>DAFFA MAULANA WISESA</t>
  </si>
  <si>
    <t>ENGELBERT JUBILE SATRIO LUKITO</t>
  </si>
  <si>
    <t>FAUZAN NURRAMADHAN</t>
  </si>
  <si>
    <t>BAGAS SATRIO UNGGUL YUDHO</t>
  </si>
  <si>
    <t>AFRIZAL EKA PURNAMA</t>
  </si>
  <si>
    <t>OSVELINA MARGARETHA SIREGAR</t>
  </si>
  <si>
    <t>Helmi Bagus Wijanarko</t>
  </si>
  <si>
    <t>MUHAMMAD SALMAN ALFARISI (&lt; 75%)</t>
  </si>
  <si>
    <t>FEBIAN HAYDAR PRATAMA</t>
  </si>
  <si>
    <t>ANGGI NIKMATUN ZAHRA</t>
  </si>
  <si>
    <t>INDRIA WULANDARI SIHOTANG</t>
  </si>
  <si>
    <t>IMAM NURALIM</t>
  </si>
  <si>
    <t>MUHAMMAD RAFI ANGGARAKSA</t>
  </si>
  <si>
    <t>MICHELIA VADILLA VERDIANTO</t>
  </si>
  <si>
    <t>GALIH BAYU PRAKOSO</t>
  </si>
  <si>
    <t>ADID HARDIANSYAH</t>
  </si>
  <si>
    <t>ALDO SERENA SAFIOLA</t>
  </si>
  <si>
    <t>WISNU ADI SETIANTO</t>
  </si>
  <si>
    <t>HAFIZH ANJAR SAPUTRA</t>
  </si>
  <si>
    <t>MUHAMMAD FADHIL SULTHAN</t>
  </si>
  <si>
    <t>MUHAMMAD JUHA ARSYADANI ARIF</t>
  </si>
  <si>
    <t>DIEFA EDRA RIVANDI</t>
  </si>
  <si>
    <t>RISKA MARIETA</t>
  </si>
  <si>
    <t>MUHAMMAD RISKI NUR FARIS</t>
  </si>
  <si>
    <t>ROSELIN YOSEFA</t>
  </si>
  <si>
    <t>RENALDY ANDARA PERMATA</t>
  </si>
  <si>
    <t>MUHAMMAD FARHAN ASHARI</t>
  </si>
  <si>
    <t>ROY PUTRA RIONA NADHIIER</t>
  </si>
  <si>
    <t>ZULZUPI PAJARUDDIN</t>
  </si>
  <si>
    <t>ESTU NUR AINI (&lt; 75%)</t>
  </si>
  <si>
    <t>FAUZANI GALIHJATI PRABOWO</t>
  </si>
  <si>
    <t>ARIEL JONES DEKOCK</t>
  </si>
  <si>
    <t>HAFIDZ PUTRA RACHMAN</t>
  </si>
  <si>
    <t>MAULANA YUSUF ARRASYID</t>
  </si>
  <si>
    <t>KAKUNG BANGKIT PAKARTI</t>
  </si>
  <si>
    <t>AHMAD ASRORUDDIN</t>
  </si>
  <si>
    <t>SHIBA NURUL AISHA</t>
  </si>
  <si>
    <t>RAFIF SADID HAMDANI</t>
  </si>
  <si>
    <t>ARIZ MUHAMMAD FAJAR</t>
  </si>
  <si>
    <t>MUHAMMAD RIZAL QOWI AL-AZIS</t>
  </si>
  <si>
    <t>RULE</t>
  </si>
  <si>
    <t>MzE3NjQw</t>
  </si>
  <si>
    <r>
      <rPr>
        <sz val="11"/>
        <color rgb="FF000000"/>
        <rFont val="Calibri"/>
      </rPr>
      <t>Jika Nilai Akhir &lt;</t>
    </r>
    <r>
      <rPr>
        <sz val="12"/>
        <color rgb="FF000000"/>
        <rFont val="Calibri"/>
      </rPr>
      <t xml:space="preserve"> 60 </t>
    </r>
    <r>
      <rPr>
        <sz val="11"/>
        <color rgb="FF000000"/>
        <rFont val="Calibri"/>
      </rPr>
      <t>maka TIDAK LULUS</t>
    </r>
  </si>
  <si>
    <r>
      <rPr>
        <sz val="11"/>
        <color rgb="FF000000"/>
        <rFont val="Calibri"/>
      </rPr>
      <t>Jika Nilai Akhir ≥</t>
    </r>
    <r>
      <rPr>
        <sz val="12"/>
        <color rgb="FF000000"/>
        <rFont val="Calibri"/>
      </rPr>
      <t xml:space="preserve"> 60 DAN terdapat CPMK dengan nilai &lt; 60 </t>
    </r>
    <r>
      <rPr>
        <sz val="11"/>
        <color rgb="FF000000"/>
        <rFont val="Calibri"/>
      </rPr>
      <t>maka REMIDI</t>
    </r>
  </si>
  <si>
    <r>
      <rPr>
        <sz val="11"/>
        <color rgb="FF000000"/>
        <rFont val="Calibri"/>
      </rPr>
      <t>Jika Nilai Akhir ≥</t>
    </r>
    <r>
      <rPr>
        <sz val="12"/>
        <color rgb="FF000000"/>
        <rFont val="Calibri"/>
      </rPr>
      <t xml:space="preserve"> 60 DAN semua CPMK ≥ 60 </t>
    </r>
    <r>
      <rPr>
        <sz val="11"/>
        <color rgb="FF000000"/>
        <rFont val="Calibri"/>
      </rPr>
      <t>maka LULUS</t>
    </r>
  </si>
  <si>
    <t>BOBOT:</t>
  </si>
  <si>
    <t>Nama Mahasiswa</t>
  </si>
  <si>
    <t>Status</t>
  </si>
  <si>
    <t>Nilai Akhir Angka (0,00-100,00)</t>
  </si>
  <si>
    <t>Nilai Akhir Huruf (A/B/C/D/E)</t>
  </si>
  <si>
    <t>Nilai Bobot (0-4)</t>
  </si>
  <si>
    <t>OUTCOME</t>
  </si>
  <si>
    <t>BARU</t>
  </si>
  <si>
    <t>ULANG</t>
  </si>
  <si>
    <t>PERBAIKAN</t>
  </si>
  <si>
    <t>DIMSA MUTIARA FIRSTAYODI</t>
  </si>
  <si>
    <t>SUGIYATMI</t>
  </si>
  <si>
    <t>KHANUUN MAULIDA PUSPITA HASYIM</t>
  </si>
  <si>
    <t>DANIEL RITZ</t>
  </si>
  <si>
    <t>REFANDA SURYA SAPUTRA</t>
  </si>
  <si>
    <t>DIDAN HASAN MURTAQI</t>
  </si>
  <si>
    <t>MUHAMMAD DZAKY NAUFAL</t>
  </si>
  <si>
    <t>Mohammad Rifqi Satriamas</t>
  </si>
  <si>
    <t>AFIF SYARIFUDDIN YAHYA</t>
  </si>
  <si>
    <t>RIZAL FIRDAUS</t>
  </si>
  <si>
    <t>DEBORA OKTARIA LUBIS</t>
  </si>
  <si>
    <t>KIRANI JULI ANDINI</t>
  </si>
  <si>
    <t>R. ADI WIJAYA SWASTAMA</t>
  </si>
  <si>
    <t>PRAMUDITA PRABASWARA SUWARDANA SUDRAJAT</t>
  </si>
  <si>
    <t>MUHANIF RAFI AHMADI</t>
  </si>
  <si>
    <t>NUR AYUK FEBREYANTI</t>
  </si>
  <si>
    <t>HIBATULLAH DYFA GRAHATAMA</t>
  </si>
  <si>
    <t>IVAN DANISWORO ABADI</t>
  </si>
  <si>
    <t>DIMAS KENANG SURYA ARDANI</t>
  </si>
  <si>
    <t>RAHMAT MUKHALIN</t>
  </si>
  <si>
    <t>DIMAS SATRIA PERMANA</t>
  </si>
  <si>
    <t>SETYAWAN ADHI NUGROHO</t>
  </si>
  <si>
    <t>KRISHNA FALMAASA MUDYA</t>
  </si>
  <si>
    <t>SAMUEL MIDUK ANUGRAH PASARIBU</t>
  </si>
  <si>
    <t>ERINA DEVIANTI</t>
  </si>
  <si>
    <t>MUHAMMAD RIDWAN</t>
  </si>
  <si>
    <t>JUANDA RITONGA</t>
  </si>
  <si>
    <t>DANIEL ALVARO SORMIN</t>
  </si>
  <si>
    <t>RAUNG KAWIJAYAN</t>
  </si>
  <si>
    <t>AUDI ALVAN FIKRI</t>
  </si>
  <si>
    <t>FADEL RIZKY NURFITANTO</t>
  </si>
  <si>
    <t>SACHIKO FITRIA RAMANDANTI</t>
  </si>
  <si>
    <t>MUHAMMAD FACHRURAZI</t>
  </si>
  <si>
    <t>ANANDA MUHAMMAD ZAHIR</t>
  </si>
  <si>
    <t>AGGY ACHYA FADHLIKA</t>
  </si>
  <si>
    <t>SEPTIAN AGUNG PERMANA</t>
  </si>
  <si>
    <t>MUHAMMAD ROFI'UL ANAM</t>
  </si>
  <si>
    <t>MARUL ANGGARA</t>
  </si>
  <si>
    <t>MUHAMAD RAFDAN MAULANA</t>
  </si>
  <si>
    <t>MUHAMMAD ROSHIYFUL KAAMIL (&lt; 75%)</t>
  </si>
  <si>
    <t>FATIH RIZQY HAKIM</t>
  </si>
  <si>
    <t>DANIEL SUBERDO MATANARI</t>
  </si>
  <si>
    <t>WHISNU TAUHID ILHAM SAPUTRA</t>
  </si>
  <si>
    <t>DAUD DIMAS PRASETYO</t>
  </si>
  <si>
    <t>JORDANO IQBAL DARMAWAN</t>
  </si>
  <si>
    <t>GERHAD RUBEN RUSSEL ANGGORO</t>
  </si>
  <si>
    <t>SYAHIRA ISNAENI DEWI</t>
  </si>
  <si>
    <t>ANDRA PUTRA NURRAFI</t>
  </si>
  <si>
    <t>FITRIYA NUR SAIDAH</t>
  </si>
  <si>
    <t>NANDA IQBAL HANAFI</t>
  </si>
  <si>
    <t>FAIRUZSYAH NAUFAL FIKRI</t>
  </si>
  <si>
    <t>ABRAM DARMAPUTRA</t>
  </si>
  <si>
    <t>M. IRMAWAN</t>
  </si>
  <si>
    <t>ROSYAD SHIDQI DIKPIMMAS</t>
  </si>
  <si>
    <t>Dimas Seto Rizky Goenardi</t>
  </si>
  <si>
    <t>EGA FAWWAZ KHANSA</t>
  </si>
  <si>
    <t>MUHAMAD YAHYA OKTARIANSYAH</t>
  </si>
  <si>
    <t>MUKHAMAD FERRY HENDRAWAN</t>
  </si>
  <si>
    <t>FAIZAL TRI ARDHANI WIJAYA</t>
  </si>
  <si>
    <t>SALAHUDIN AL AYUBI</t>
  </si>
  <si>
    <t>ALYA ADELIA MUMTAZ</t>
  </si>
  <si>
    <t>MUHAMMAD NURIL HUDA MAULANI (&lt; 75%)</t>
  </si>
  <si>
    <t>KHASANDRA NUR PRISTIWANING RAHAYU</t>
  </si>
  <si>
    <t>DHEA RAHMA PUTRI</t>
  </si>
  <si>
    <t>AHMAD ALDANI HERLANGGA</t>
  </si>
  <si>
    <t>REINDROW OWEN SIMANGUNSONG</t>
  </si>
  <si>
    <t>Anadda Ferrell Ramadhan</t>
  </si>
  <si>
    <t>A.MIFTACHUL HIDAYAT</t>
  </si>
  <si>
    <t>NABILA RIZQI MAHARDIKA</t>
  </si>
  <si>
    <t>TAMPILKAN GRAFIK</t>
  </si>
  <si>
    <t>CPL 3</t>
  </si>
  <si>
    <t>&lt;=== PILIH DISINI</t>
  </si>
  <si>
    <t>TARGET  RATA-RATA CPL &gt;&gt;&gt;</t>
  </si>
  <si>
    <t>CPL 2</t>
  </si>
  <si>
    <t>CPL 4</t>
  </si>
  <si>
    <t>CPL 5</t>
  </si>
  <si>
    <t>CPL 6</t>
  </si>
  <si>
    <t>CPL 7</t>
  </si>
  <si>
    <t>CPL 8</t>
  </si>
  <si>
    <t>CPL 9</t>
  </si>
  <si>
    <t>CPL 10</t>
  </si>
  <si>
    <t>CPL 11</t>
  </si>
  <si>
    <t>CPL 12</t>
  </si>
  <si>
    <t>CPL 13</t>
  </si>
  <si>
    <t>CPL 14</t>
  </si>
  <si>
    <t>CPL 15</t>
  </si>
  <si>
    <t>NILAI AKHIR</t>
  </si>
  <si>
    <t>CPL10</t>
  </si>
  <si>
    <t>CPL11</t>
  </si>
  <si>
    <t>CPL12</t>
  </si>
  <si>
    <t>CPL13</t>
  </si>
  <si>
    <t>CPL14</t>
  </si>
  <si>
    <t>CPL15</t>
  </si>
  <si>
    <t>CPL 1</t>
  </si>
  <si>
    <t>PILIH GRAFIK UNTUK DITAMPILKAN:</t>
  </si>
  <si>
    <t>&lt;=== pilih di sini</t>
  </si>
  <si>
    <t>target rata-rata</t>
  </si>
  <si>
    <t>No</t>
  </si>
  <si>
    <t>EVALUASI PEMENUHAN CPMK</t>
  </si>
  <si>
    <t>Target (minimal)</t>
  </si>
  <si>
    <t>CMPK</t>
  </si>
  <si>
    <t>Rerata</t>
  </si>
  <si>
    <t>%&gt;Ambang</t>
  </si>
  <si>
    <t>Memenuhi?</t>
  </si>
  <si>
    <t>Analisis Pelaksanaan Pembelajaran</t>
  </si>
  <si>
    <t>Rencana Perbaikan Semester Depan</t>
  </si>
  <si>
    <t>Terdapat dua mahasiswa yang tidak berpartisipasi dalam kuliah, tugas, maupun ujian sehingga tidak lulus. Kalau dua mahasiswa ini dikeluarkan dari perhitungan CPMK, kedua kriteria bisa terpenuhi.</t>
  </si>
  <si>
    <t>Menggunakan metode active learning dan memperbanyak kegiatan interaktif dalam pembelajaran sehingga (1) kesalahan konsepsi bisa ditangani ketika di kelas, (2) mahasiswa tidak bosan.</t>
  </si>
  <si>
    <t>Konsep yang dipelajari lebih abstrak.</t>
  </si>
  <si>
    <t>(1) Menggunakan ilustrasi yang lebih mudah dipahami.
(2) Pembahasan dan latihan dilakukan secara bertahap (step-by-step).</t>
  </si>
  <si>
    <t>Kesalahan konsepsi yang terjadi bisa dideteksi dari tugas yang dipresentasikan. Umpan balik yang diberikan dosen cukup efektif terlihat dari perbaikan tugas dan asesmen.</t>
  </si>
  <si>
    <t>Metode ini perlu dipertahankan.</t>
  </si>
  <si>
    <t>nama</t>
  </si>
  <si>
    <t>nim</t>
  </si>
  <si>
    <t>cpl3</t>
  </si>
  <si>
    <t>outcome</t>
  </si>
  <si>
    <t>cpmk1</t>
  </si>
  <si>
    <t>cpmk2</t>
  </si>
  <si>
    <t>cpmk4</t>
  </si>
  <si>
    <t/>
  </si>
  <si>
    <t xml:space="preserve">cpmk3 </t>
  </si>
  <si>
    <t>LULUS</t>
  </si>
  <si>
    <t>TIDAK LULUS</t>
  </si>
  <si>
    <t>REMIDI CPMK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</si>
</sst>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@\ \ * \:"/>
    <numFmt numFmtId="165" formatCode="0.0"/>
  </numFmts>
  <fonts count="19">
    <font>
      <sz val="11"/>
      <color rgb="FF000000"/>
      <name val="Calibri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theme="1"/>
      <name val="Calibri"/>
    </font>
    <font>
      <sz val="11"/>
      <name val="Calibri"/>
    </font>
    <font>
      <b/>
      <sz val="11"/>
      <color rgb="FFFF0000"/>
      <name val="Calibri"/>
    </font>
    <font>
      <b/>
      <sz val="11"/>
      <color theme="1"/>
      <name val="Calibri"/>
    </font>
    <font>
      <u/>
      <sz val="11"/>
      <color rgb="FF000000"/>
      <name val="Roboto"/>
    </font>
    <font>
      <sz val="11"/>
      <color theme="1"/>
      <name val="Calibri"/>
    </font>
    <font>
      <u/>
      <sz val="11"/>
      <color rgb="FF0000FF"/>
      <name val="Calibri"/>
    </font>
    <font>
      <b/>
      <sz val="14"/>
      <color rgb="FFFF0000"/>
      <name val="Calibri"/>
    </font>
    <font>
      <sz val="14"/>
      <color theme="0"/>
      <name val="Calibri"/>
    </font>
    <font>
      <sz val="11"/>
      <color rgb="FFFFFFFF"/>
      <name val="Calibri"/>
    </font>
    <font>
      <sz val="11"/>
      <color theme="0"/>
      <name val="Calibri"/>
    </font>
    <font>
      <b/>
      <sz val="12"/>
      <color rgb="FF000000"/>
      <name val="Calibri"/>
    </font>
    <font>
      <sz val="11"/>
      <color rgb="FFFF0000"/>
      <name val="Calibri"/>
    </font>
    <font>
      <b/>
      <sz val="11"/>
      <color theme="0"/>
      <name val="Calibri"/>
    </font>
    <font>
      <b/>
      <sz val="14"/>
      <color rgb="FF0070C0"/>
      <name val="Calibri"/>
    </font>
    <font>
      <sz val="12"/>
      <color rgb="FF000000"/>
      <name val="Calibri"/>
    </font>
  </fonts>
  <fills count="1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99"/>
        <bgColor rgb="FFFFFF99"/>
      </patternFill>
    </fill>
    <fill>
      <patternFill patternType="solid">
        <fgColor rgb="FF8DB3E2"/>
        <bgColor rgb="FF8DB3E2"/>
      </patternFill>
    </fill>
    <fill>
      <patternFill patternType="solid">
        <fgColor rgb="FFFFC000"/>
        <bgColor rgb="FFFFC000"/>
      </patternFill>
    </fill>
    <fill>
      <patternFill patternType="solid">
        <fgColor rgb="FFFFFFCC"/>
        <bgColor rgb="FFFFFFCC"/>
      </patternFill>
    </fill>
    <fill>
      <patternFill patternType="solid">
        <fgColor rgb="FFC2D69B"/>
        <bgColor rgb="FFC2D69B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92D050"/>
      </patternFill>
    </fill>
    <fill>
      <patternFill patternType="solid">
        <fgColor rgb="FF17365D"/>
        <bgColor rgb="FF17365D"/>
      </patternFill>
    </fill>
    <fill>
      <patternFill patternType="solid">
        <fgColor rgb="FFFBD4B4"/>
        <bgColor rgb="FFFBD4B4"/>
      </patternFill>
    </fill>
    <fill>
      <patternFill patternType="solid">
        <fgColor rgb="FFC6D9F0"/>
        <bgColor rgb="FFC6D9F0"/>
      </patternFill>
    </fill>
    <fill>
      <patternFill patternType="solid">
        <fgColor rgb="FF95B3D7"/>
        <bgColor rgb="FF95B3D7"/>
      </patternFill>
    </fill>
    <fill>
      <patternFill patternType="solid">
        <fgColor theme="0"/>
        <bgColor theme="0"/>
      </patternFill>
    </fill>
    <fill>
      <patternFill patternType="solid">
        <fgColor theme="9"/>
        <bgColor theme="9"/>
      </patternFill>
    </fill>
    <fill>
      <patternFill patternType="solid">
        <fgColor rgb="FFFDE9D9"/>
        <bgColor rgb="FFFDE9D9"/>
      </patternFill>
    </fill>
  </fills>
  <borders count="3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BFBFBF"/>
      </top>
      <bottom/>
      <diagonal/>
    </border>
    <border>
      <left style="thin">
        <color rgb="FF000000"/>
      </left>
      <right style="thin">
        <color rgb="FF000000"/>
      </right>
      <top style="thin">
        <color rgb="FFBFBFB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BFBFBF"/>
      </bottom>
      <diagonal/>
    </border>
    <border>
      <left style="thin">
        <color rgb="FF000000"/>
      </left>
      <right style="thin">
        <color rgb="FF000000"/>
      </right>
      <top/>
      <bottom style="thin">
        <color rgb="FFBFBFBF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theme="0"/>
      </right>
      <top/>
      <bottom style="thick">
        <color theme="0"/>
      </bottom>
      <diagonal/>
    </border>
  </borders>
  <cellStyleXfs count="1">
    <xf numFmtId="0" fontId="0" fillId="0" borderId="0"/>
  </cellStyleXfs>
  <cellXfs count="142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  <xf numFmtId="0" fontId="2" fillId="0" borderId="0" xfId="0" applyFont="1"/>
    <xf numFmtId="0" fontId="2" fillId="2" borderId="1" xfId="0" applyFont="1" applyFill="1" applyBorder="1"/>
    <xf numFmtId="0" fontId="3" fillId="0" borderId="0" xfId="0" applyFont="1"/>
    <xf numFmtId="0" fontId="2" fillId="3" borderId="1" xfId="0" applyFont="1" applyFill="1" applyBorder="1"/>
    <xf numFmtId="165" fontId="2" fillId="0" borderId="0" xfId="0" applyNumberFormat="1" applyFont="1"/>
    <xf numFmtId="0" fontId="2" fillId="3" borderId="1" xfId="0" applyFont="1" applyFill="1" applyBorder="1" applyAlignment="1">
      <alignment horizontal="left" vertical="top"/>
    </xf>
    <xf numFmtId="0" fontId="1" fillId="4" borderId="1" xfId="0" applyFont="1" applyFill="1" applyBorder="1"/>
    <xf numFmtId="0" fontId="5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6" borderId="9" xfId="0" applyFont="1" applyFill="1" applyBorder="1"/>
    <xf numFmtId="0" fontId="2" fillId="4" borderId="10" xfId="0" applyFont="1" applyFill="1" applyBorder="1" applyAlignment="1">
      <alignment wrapText="1"/>
    </xf>
    <xf numFmtId="0" fontId="2" fillId="6" borderId="11" xfId="0" applyFont="1" applyFill="1" applyBorder="1" applyAlignment="1">
      <alignment wrapText="1"/>
    </xf>
    <xf numFmtId="9" fontId="2" fillId="6" borderId="11" xfId="0" applyNumberFormat="1" applyFont="1" applyFill="1" applyBorder="1" applyAlignment="1">
      <alignment vertical="top"/>
    </xf>
    <xf numFmtId="9" fontId="2" fillId="7" borderId="12" xfId="0" applyNumberFormat="1" applyFont="1" applyFill="1" applyBorder="1" applyAlignment="1">
      <alignment vertical="top"/>
    </xf>
    <xf numFmtId="0" fontId="6" fillId="6" borderId="13" xfId="0" applyFont="1" applyFill="1" applyBorder="1" applyAlignment="1">
      <alignment horizontal="center" vertical="top"/>
    </xf>
    <xf numFmtId="0" fontId="2" fillId="6" borderId="13" xfId="0" applyFont="1" applyFill="1" applyBorder="1"/>
    <xf numFmtId="9" fontId="2" fillId="6" borderId="13" xfId="0" applyNumberFormat="1" applyFont="1" applyFill="1" applyBorder="1" applyAlignment="1">
      <alignment vertical="top"/>
    </xf>
    <xf numFmtId="9" fontId="2" fillId="7" borderId="14" xfId="0" applyNumberFormat="1" applyFont="1" applyFill="1" applyBorder="1" applyAlignment="1">
      <alignment vertical="top"/>
    </xf>
    <xf numFmtId="0" fontId="2" fillId="6" borderId="13" xfId="0" applyFont="1" applyFill="1" applyBorder="1" applyAlignment="1">
      <alignment wrapText="1"/>
    </xf>
    <xf numFmtId="0" fontId="2" fillId="4" borderId="15" xfId="0" applyFont="1" applyFill="1" applyBorder="1" applyAlignment="1">
      <alignment wrapText="1"/>
    </xf>
    <xf numFmtId="0" fontId="2" fillId="4" borderId="16" xfId="0" applyFont="1" applyFill="1" applyBorder="1" applyAlignment="1">
      <alignment wrapText="1"/>
    </xf>
    <xf numFmtId="0" fontId="2" fillId="6" borderId="17" xfId="0" applyFont="1" applyFill="1" applyBorder="1" applyAlignment="1">
      <alignment wrapText="1"/>
    </xf>
    <xf numFmtId="9" fontId="2" fillId="6" borderId="17" xfId="0" applyNumberFormat="1" applyFont="1" applyFill="1" applyBorder="1" applyAlignment="1">
      <alignment vertical="top"/>
    </xf>
    <xf numFmtId="9" fontId="2" fillId="7" borderId="18" xfId="0" applyNumberFormat="1" applyFont="1" applyFill="1" applyBorder="1" applyAlignment="1">
      <alignment vertical="top"/>
    </xf>
    <xf numFmtId="9" fontId="2" fillId="0" borderId="0" xfId="0" applyNumberFormat="1" applyFont="1"/>
    <xf numFmtId="2" fontId="2" fillId="0" borderId="0" xfId="0" applyNumberFormat="1" applyFont="1"/>
    <xf numFmtId="0" fontId="1" fillId="4" borderId="13" xfId="0" applyFont="1" applyFill="1" applyBorder="1" applyAlignment="1">
      <alignment horizontal="center" vertical="center"/>
    </xf>
    <xf numFmtId="0" fontId="2" fillId="4" borderId="13" xfId="0" applyFont="1" applyFill="1" applyBorder="1" applyAlignment="1">
      <alignment horizontal="center" vertical="top"/>
    </xf>
    <xf numFmtId="0" fontId="3" fillId="6" borderId="13" xfId="0" applyFont="1" applyFill="1" applyBorder="1" applyAlignment="1">
      <alignment horizontal="left" vertical="top" wrapText="1"/>
    </xf>
    <xf numFmtId="0" fontId="2" fillId="6" borderId="13" xfId="0" applyFont="1" applyFill="1" applyBorder="1" applyAlignment="1">
      <alignment horizontal="center" vertical="top"/>
    </xf>
    <xf numFmtId="0" fontId="6" fillId="6" borderId="13" xfId="0" applyFont="1" applyFill="1" applyBorder="1" applyAlignment="1">
      <alignment horizontal="center" vertical="center" wrapText="1"/>
    </xf>
    <xf numFmtId="0" fontId="2" fillId="4" borderId="1" xfId="0" applyFont="1" applyFill="1" applyBorder="1"/>
    <xf numFmtId="0" fontId="2" fillId="0" borderId="0" xfId="0" applyFont="1" applyAlignment="1">
      <alignment horizontal="center" vertical="top"/>
    </xf>
    <xf numFmtId="0" fontId="7" fillId="0" borderId="0" xfId="0" applyFont="1" applyAlignment="1">
      <alignment horizontal="left"/>
    </xf>
    <xf numFmtId="0" fontId="2" fillId="6" borderId="1" xfId="0" applyFont="1" applyFill="1" applyBorder="1"/>
    <xf numFmtId="0" fontId="8" fillId="8" borderId="0" xfId="0" applyFont="1" applyFill="1"/>
    <xf numFmtId="0" fontId="9" fillId="8" borderId="0" xfId="0" applyFont="1" applyFill="1"/>
    <xf numFmtId="0" fontId="3" fillId="8" borderId="0" xfId="0" applyFont="1" applyFill="1"/>
    <xf numFmtId="0" fontId="10" fillId="0" borderId="0" xfId="0" applyFont="1"/>
    <xf numFmtId="0" fontId="2" fillId="6" borderId="22" xfId="0" applyFont="1" applyFill="1" applyBorder="1"/>
    <xf numFmtId="0" fontId="1" fillId="0" borderId="24" xfId="0" applyFont="1" applyBorder="1" applyAlignment="1">
      <alignment horizontal="center" vertical="center"/>
    </xf>
    <xf numFmtId="0" fontId="1" fillId="0" borderId="24" xfId="0" applyFont="1" applyBorder="1"/>
    <xf numFmtId="0" fontId="1" fillId="6" borderId="24" xfId="0" applyFont="1" applyFill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26" xfId="0" applyFont="1" applyBorder="1"/>
    <xf numFmtId="9" fontId="1" fillId="5" borderId="26" xfId="0" applyNumberFormat="1" applyFont="1" applyFill="1" applyBorder="1" applyAlignment="1">
      <alignment horizontal="center" vertical="center"/>
    </xf>
    <xf numFmtId="0" fontId="2" fillId="5" borderId="26" xfId="0" applyFont="1" applyFill="1" applyBorder="1"/>
    <xf numFmtId="9" fontId="2" fillId="5" borderId="26" xfId="0" applyNumberFormat="1" applyFont="1" applyFill="1" applyBorder="1"/>
    <xf numFmtId="0" fontId="2" fillId="0" borderId="26" xfId="0" applyFont="1" applyBorder="1" applyAlignment="1">
      <alignment horizontal="center"/>
    </xf>
    <xf numFmtId="1" fontId="2" fillId="0" borderId="26" xfId="0" applyNumberFormat="1" applyFont="1" applyBorder="1"/>
    <xf numFmtId="0" fontId="2" fillId="0" borderId="26" xfId="0" applyFont="1" applyBorder="1"/>
    <xf numFmtId="0" fontId="6" fillId="9" borderId="26" xfId="0" applyFont="1" applyFill="1" applyBorder="1" applyAlignment="1">
      <alignment horizontal="center"/>
    </xf>
    <xf numFmtId="0" fontId="2" fillId="6" borderId="26" xfId="0" applyFont="1" applyFill="1" applyBorder="1" applyAlignment="1">
      <alignment vertical="top"/>
    </xf>
    <xf numFmtId="0" fontId="2" fillId="6" borderId="26" xfId="0" applyFont="1" applyFill="1" applyBorder="1"/>
    <xf numFmtId="0" fontId="2" fillId="0" borderId="29" xfId="0" applyFont="1" applyBorder="1" applyAlignment="1">
      <alignment horizontal="center"/>
    </xf>
    <xf numFmtId="0" fontId="2" fillId="0" borderId="29" xfId="0" applyFont="1" applyBorder="1"/>
    <xf numFmtId="0" fontId="6" fillId="9" borderId="29" xfId="0" applyFont="1" applyFill="1" applyBorder="1" applyAlignment="1">
      <alignment horizontal="center"/>
    </xf>
    <xf numFmtId="0" fontId="2" fillId="6" borderId="29" xfId="0" applyFont="1" applyFill="1" applyBorder="1" applyAlignment="1">
      <alignment vertical="top"/>
    </xf>
    <xf numFmtId="0" fontId="2" fillId="6" borderId="29" xfId="0" applyFont="1" applyFill="1" applyBorder="1"/>
    <xf numFmtId="0" fontId="1" fillId="0" borderId="0" xfId="0" applyFont="1" applyAlignment="1">
      <alignment horizontal="center" vertical="center"/>
    </xf>
    <xf numFmtId="0" fontId="1" fillId="6" borderId="31" xfId="0" applyFont="1" applyFill="1" applyBorder="1" applyAlignment="1">
      <alignment horizontal="center" vertical="center"/>
    </xf>
    <xf numFmtId="1" fontId="2" fillId="0" borderId="0" xfId="0" applyNumberFormat="1" applyFont="1"/>
    <xf numFmtId="0" fontId="2" fillId="6" borderId="33" xfId="0" applyFont="1" applyFill="1" applyBorder="1" applyAlignment="1">
      <alignment vertical="top"/>
    </xf>
    <xf numFmtId="0" fontId="2" fillId="6" borderId="33" xfId="0" applyFont="1" applyFill="1" applyBorder="1"/>
    <xf numFmtId="0" fontId="2" fillId="5" borderId="1" xfId="0" applyFont="1" applyFill="1" applyBorder="1"/>
    <xf numFmtId="2" fontId="2" fillId="6" borderId="26" xfId="0" applyNumberFormat="1" applyFont="1" applyFill="1" applyBorder="1"/>
    <xf numFmtId="0" fontId="1" fillId="11" borderId="1" xfId="0" applyFont="1" applyFill="1" applyBorder="1" applyAlignment="1">
      <alignment horizontal="left"/>
    </xf>
    <xf numFmtId="0" fontId="2" fillId="11" borderId="1" xfId="0" applyFont="1" applyFill="1" applyBorder="1"/>
    <xf numFmtId="0" fontId="1" fillId="11" borderId="1" xfId="0" applyFont="1" applyFill="1" applyBorder="1"/>
    <xf numFmtId="0" fontId="12" fillId="0" borderId="0" xfId="0" applyFont="1"/>
    <xf numFmtId="0" fontId="2" fillId="11" borderId="1" xfId="0" applyFont="1" applyFill="1" applyBorder="1" applyAlignment="1">
      <alignment horizontal="left" vertical="center"/>
    </xf>
    <xf numFmtId="0" fontId="13" fillId="0" borderId="0" xfId="0" applyFont="1"/>
    <xf numFmtId="9" fontId="2" fillId="2" borderId="1" xfId="0" applyNumberFormat="1" applyFont="1" applyFill="1" applyBorder="1" applyAlignment="1">
      <alignment horizontal="center"/>
    </xf>
    <xf numFmtId="0" fontId="5" fillId="0" borderId="0" xfId="0" applyFont="1"/>
    <xf numFmtId="0" fontId="2" fillId="4" borderId="1" xfId="0" applyFont="1" applyFill="1" applyBorder="1" applyAlignment="1">
      <alignment wrapText="1"/>
    </xf>
    <xf numFmtId="0" fontId="1" fillId="5" borderId="1" xfId="0" applyFont="1" applyFill="1" applyBorder="1" applyAlignment="1">
      <alignment wrapText="1"/>
    </xf>
    <xf numFmtId="0" fontId="2" fillId="0" borderId="0" xfId="0" applyFont="1" applyAlignment="1">
      <alignment horizontal="center" wrapText="1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right"/>
    </xf>
    <xf numFmtId="2" fontId="2" fillId="12" borderId="1" xfId="0" applyNumberFormat="1" applyFont="1" applyFill="1" applyBorder="1"/>
    <xf numFmtId="0" fontId="2" fillId="12" borderId="1" xfId="0" applyFont="1" applyFill="1" applyBorder="1"/>
    <xf numFmtId="165" fontId="5" fillId="0" borderId="0" xfId="0" applyNumberFormat="1" applyFont="1"/>
    <xf numFmtId="1" fontId="1" fillId="0" borderId="0" xfId="0" applyNumberFormat="1" applyFont="1"/>
    <xf numFmtId="165" fontId="1" fillId="0" borderId="0" xfId="0" applyNumberFormat="1" applyFont="1"/>
    <xf numFmtId="0" fontId="2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4" fillId="2" borderId="1" xfId="0" applyFont="1" applyFill="1" applyBorder="1" applyAlignment="1">
      <alignment horizontal="center"/>
    </xf>
    <xf numFmtId="2" fontId="1" fillId="2" borderId="1" xfId="0" applyNumberFormat="1" applyFont="1" applyFill="1" applyBorder="1"/>
    <xf numFmtId="2" fontId="13" fillId="0" borderId="0" xfId="0" applyNumberFormat="1" applyFont="1"/>
    <xf numFmtId="0" fontId="15" fillId="0" borderId="0" xfId="0" applyFont="1"/>
    <xf numFmtId="0" fontId="2" fillId="5" borderId="1" xfId="0" applyFont="1" applyFill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0" fontId="1" fillId="5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/>
    </xf>
    <xf numFmtId="0" fontId="1" fillId="13" borderId="1" xfId="0" applyFont="1" applyFill="1" applyBorder="1" applyAlignment="1">
      <alignment horizontal="center" vertical="center" wrapText="1"/>
    </xf>
    <xf numFmtId="0" fontId="16" fillId="1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vertical="center" wrapText="1"/>
    </xf>
    <xf numFmtId="165" fontId="1" fillId="13" borderId="1" xfId="0" applyNumberFormat="1" applyFont="1" applyFill="1" applyBorder="1" applyAlignment="1">
      <alignment vertical="center" wrapText="1"/>
    </xf>
    <xf numFmtId="0" fontId="16" fillId="14" borderId="1" xfId="0" applyFont="1" applyFill="1" applyBorder="1" applyAlignment="1">
      <alignment vertical="center" wrapText="1"/>
    </xf>
    <xf numFmtId="0" fontId="2" fillId="0" borderId="0" xfId="0" applyFont="1" applyAlignment="1">
      <alignment horizontal="center"/>
    </xf>
    <xf numFmtId="2" fontId="2" fillId="2" borderId="1" xfId="0" applyNumberFormat="1" applyFont="1" applyFill="1" applyBorder="1"/>
    <xf numFmtId="0" fontId="2" fillId="14" borderId="1" xfId="0" applyFont="1" applyFill="1" applyBorder="1" applyAlignment="1">
      <alignment vertical="center"/>
    </xf>
    <xf numFmtId="1" fontId="3" fillId="0" borderId="0" xfId="0" applyNumberFormat="1" applyFont="1"/>
    <xf numFmtId="0" fontId="17" fillId="0" borderId="0" xfId="0" applyFont="1"/>
    <xf numFmtId="2" fontId="1" fillId="12" borderId="1" xfId="0" applyNumberFormat="1" applyFont="1" applyFill="1" applyBorder="1" applyAlignment="1">
      <alignment horizontal="center" vertical="center"/>
    </xf>
    <xf numFmtId="9" fontId="1" fillId="2" borderId="1" xfId="0" applyNumberFormat="1" applyFont="1" applyFill="1" applyBorder="1" applyAlignment="1">
      <alignment horizontal="center" vertical="center"/>
    </xf>
    <xf numFmtId="0" fontId="16" fillId="15" borderId="34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vertical="top"/>
    </xf>
    <xf numFmtId="165" fontId="2" fillId="0" borderId="0" xfId="0" applyNumberFormat="1" applyFont="1" applyAlignment="1">
      <alignment horizontal="center" vertical="top"/>
    </xf>
    <xf numFmtId="9" fontId="2" fillId="0" borderId="0" xfId="0" applyNumberFormat="1" applyFont="1" applyAlignment="1">
      <alignment horizontal="center" vertical="top"/>
    </xf>
    <xf numFmtId="0" fontId="2" fillId="0" borderId="0" xfId="0" applyFont="1" applyAlignment="1">
      <alignment horizontal="left" vertical="top" wrapText="1"/>
    </xf>
    <xf numFmtId="0" fontId="2" fillId="16" borderId="1" xfId="0" applyFont="1" applyFill="1" applyBorder="1" applyAlignment="1">
      <alignment vertical="top"/>
    </xf>
    <xf numFmtId="0" fontId="2" fillId="0" borderId="0" xfId="0" applyFont="1" applyAlignment="1">
      <alignment horizontal="left" wrapText="1"/>
    </xf>
    <xf numFmtId="0" fontId="0" fillId="0" borderId="0" xfId="0"/>
    <xf numFmtId="0" fontId="1" fillId="4" borderId="2" xfId="0" applyFont="1" applyFill="1" applyBorder="1" applyAlignment="1">
      <alignment horizontal="center"/>
    </xf>
    <xf numFmtId="0" fontId="4" fillId="0" borderId="7" xfId="0" applyFont="1" applyBorder="1"/>
    <xf numFmtId="0" fontId="1" fillId="5" borderId="2" xfId="0" applyFont="1" applyFill="1" applyBorder="1" applyAlignment="1">
      <alignment horizontal="center" wrapText="1"/>
    </xf>
    <xf numFmtId="164" fontId="1" fillId="0" borderId="0" xfId="0" applyNumberFormat="1" applyFont="1" applyAlignment="1">
      <alignment horizontal="center"/>
    </xf>
    <xf numFmtId="0" fontId="1" fillId="4" borderId="19" xfId="0" applyFont="1" applyFill="1" applyBorder="1" applyAlignment="1">
      <alignment horizontal="center"/>
    </xf>
    <xf numFmtId="0" fontId="4" fillId="0" borderId="20" xfId="0" applyFont="1" applyBorder="1"/>
    <xf numFmtId="0" fontId="4" fillId="0" borderId="21" xfId="0" applyFont="1" applyBorder="1"/>
    <xf numFmtId="0" fontId="1" fillId="4" borderId="2" xfId="0" applyFont="1" applyFill="1" applyBorder="1" applyAlignment="1">
      <alignment horizontal="center" wrapText="1"/>
    </xf>
    <xf numFmtId="0" fontId="1" fillId="4" borderId="3" xfId="0" applyFont="1" applyFill="1" applyBorder="1" applyAlignment="1">
      <alignment horizontal="center"/>
    </xf>
    <xf numFmtId="0" fontId="4" fillId="0" borderId="4" xfId="0" applyFont="1" applyBorder="1"/>
    <xf numFmtId="0" fontId="4" fillId="0" borderId="8" xfId="0" applyFont="1" applyBorder="1"/>
    <xf numFmtId="0" fontId="1" fillId="4" borderId="5" xfId="0" applyFont="1" applyFill="1" applyBorder="1" applyAlignment="1">
      <alignment horizontal="center"/>
    </xf>
    <xf numFmtId="0" fontId="4" fillId="0" borderId="6" xfId="0" applyFont="1" applyBorder="1"/>
    <xf numFmtId="0" fontId="2" fillId="0" borderId="23" xfId="0" applyFont="1" applyBorder="1" applyAlignment="1">
      <alignment horizontal="center" vertical="center"/>
    </xf>
    <xf numFmtId="0" fontId="4" fillId="0" borderId="25" xfId="0" applyFont="1" applyBorder="1"/>
    <xf numFmtId="0" fontId="1" fillId="0" borderId="23" xfId="0" applyFont="1" applyBorder="1" applyAlignment="1">
      <alignment horizontal="center" vertical="center"/>
    </xf>
    <xf numFmtId="0" fontId="11" fillId="10" borderId="27" xfId="0" applyFont="1" applyFill="1" applyBorder="1" applyAlignment="1">
      <alignment horizontal="center" vertical="top" textRotation="255"/>
    </xf>
    <xf numFmtId="0" fontId="4" fillId="0" borderId="28" xfId="0" applyFont="1" applyBorder="1"/>
    <xf numFmtId="0" fontId="4" fillId="0" borderId="30" xfId="0" applyFont="1" applyBorder="1"/>
    <xf numFmtId="0" fontId="2" fillId="0" borderId="27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 wrapText="1"/>
    </xf>
    <xf numFmtId="0" fontId="11" fillId="10" borderId="32" xfId="0" applyFont="1" applyFill="1" applyBorder="1" applyAlignment="1">
      <alignment horizontal="center" vertical="top" textRotation="255"/>
    </xf>
    <xf numFmtId="0" fontId="1" fillId="0" borderId="28" xfId="0" applyFont="1" applyBorder="1" applyAlignment="1">
      <alignment horizontal="center" vertical="center"/>
    </xf>
  </cellXfs>
  <cellStyles count="1">
    <cellStyle name="Normal" xfId="0" builtinId="0"/>
  </cellStyles>
  <dxfs count="35"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ill>
        <patternFill patternType="solid">
          <fgColor rgb="FFFFC7CE"/>
          <bgColor rgb="FFFFC7CE"/>
        </patternFill>
      </fill>
    </dxf>
    <dxf>
      <font>
        <b/>
        <color rgb="FF006100"/>
      </font>
      <fill>
        <patternFill patternType="solid">
          <fgColor rgb="FFC6EFCE"/>
          <bgColor rgb="FFC6EFCE"/>
        </patternFill>
      </fill>
    </dxf>
    <dxf>
      <font>
        <b/>
        <color rgb="FFFF0000"/>
      </font>
      <fill>
        <patternFill patternType="solid">
          <fgColor rgb="FFFFEB9C"/>
          <bgColor rgb="FFFFEB9C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ill>
        <patternFill patternType="solid">
          <fgColor rgb="FF8DB3E2"/>
          <bgColor rgb="FF8DB3E2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DE9D9"/>
          <bgColor rgb="FFFDE9D9"/>
        </patternFill>
      </fill>
    </dxf>
    <dxf>
      <fill>
        <patternFill patternType="solid">
          <fgColor rgb="FFFBD4B4"/>
          <bgColor rgb="FFFBD4B4"/>
        </patternFill>
      </fill>
    </dxf>
    <dxf>
      <fill>
        <patternFill patternType="solid">
          <fgColor theme="9"/>
          <bgColor theme="9"/>
        </patternFill>
      </fill>
    </dxf>
  </dxfs>
  <tableStyles count="1">
    <tableStyle name="Evaluasi-style" pivot="0" count="3" xr9:uid="{00000000-0011-0000-FFFF-FFFF00000000}">
      <tableStyleElement type="headerRow" dxfId="34"/>
      <tableStyleElement type="firstRowStripe" dxfId="33"/>
      <tableStyleElement type="secondRowStripe" dxfId="3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customschemas.google.com/relationships/workbookmetadata" Target="metadata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lang="en-ID" b="0" i="0">
                <a:solidFill>
                  <a:srgbClr val="757575"/>
                </a:solidFill>
                <a:latin typeface="+mn-lt"/>
              </a:rPr>
              <a:t>DISTRIBUSI PENCAPAIAN CPL 3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8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CPL!$AI$1:$AI$4</c:f>
              <c:numCache>
                <c:formatCode>General</c:formatCode>
                <c:ptCount val="4"/>
                <c:pt idx="0">
                  <c:v>21</c:v>
                </c:pt>
                <c:pt idx="1">
                  <c:v>15</c:v>
                </c:pt>
                <c:pt idx="2">
                  <c:v>27</c:v>
                </c:pt>
                <c:pt idx="3">
                  <c:v>123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52B-49E2-9AE0-9F2A204FD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0231970"/>
        <c:axId val="336162205"/>
      </c:barChart>
      <c:catAx>
        <c:axId val="12702319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D" sz="900" b="0" i="0">
                    <a:solidFill>
                      <a:srgbClr val="000000"/>
                    </a:solidFill>
                    <a:latin typeface="+mn-lt"/>
                  </a:rPr>
                  <a:t>skala</a:t>
                </a:r>
              </a:p>
            </c:rich>
          </c:tx>
          <c:layout>
            <c:manualLayout>
              <c:xMode val="edge"/>
              <c:yMode val="edge"/>
              <c:x val="0.45061811023622045"/>
              <c:y val="0.88432852143482066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8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36162205"/>
        <c:crosses val="autoZero"/>
        <c:auto val="1"/>
        <c:lblAlgn val="ctr"/>
        <c:lblOffset val="100"/>
        <c:noMultiLvlLbl val="1"/>
      </c:catAx>
      <c:valAx>
        <c:axId val="33616220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D" sz="900" b="0" i="0">
                    <a:solidFill>
                      <a:srgbClr val="000000"/>
                    </a:solidFill>
                    <a:latin typeface="+mn-lt"/>
                  </a:rPr>
                  <a:t>jumlah mahasiswa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70231970"/>
        <c:crosses val="autoZero"/>
        <c:crossBetween val="between"/>
      </c:valAx>
    </c:plotArea>
    <c:plotVisOnly val="1"/>
    <c:dispBlanksAs val="zero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lang="en-ID" b="0" i="0">
                <a:solidFill>
                  <a:srgbClr val="757575"/>
                </a:solidFill>
                <a:latin typeface="+mn-lt"/>
              </a:rPr>
              <a:t>DISTRIBUSI PENCAPAIAN CPL 3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E293-45F4-A5C5-B63F8F64C2C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E293-45F4-A5C5-B63F8F64C2C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E293-45F4-A5C5-B63F8F64C2C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E293-45F4-A5C5-B63F8F64C2C8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000" b="1" i="0">
                      <a:solidFill>
                        <a:srgbClr val="4F81BD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E293-45F4-A5C5-B63F8F64C2C8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000" b="1" i="0">
                      <a:solidFill>
                        <a:srgbClr val="C0504D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E293-45F4-A5C5-B63F8F64C2C8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000" b="1" i="0">
                      <a:solidFill>
                        <a:srgbClr val="9BBB59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E293-45F4-A5C5-B63F8F64C2C8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000" b="1" i="0">
                      <a:solidFill>
                        <a:srgbClr val="8064A2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E293-45F4-A5C5-B63F8F64C2C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CPL!$AI$1:$AI$4</c:f>
              <c:numCache>
                <c:formatCode>General</c:formatCode>
                <c:ptCount val="4"/>
                <c:pt idx="0">
                  <c:v>21</c:v>
                </c:pt>
                <c:pt idx="1">
                  <c:v>15</c:v>
                </c:pt>
                <c:pt idx="2">
                  <c:v>27</c:v>
                </c:pt>
                <c:pt idx="3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293-45F4-A5C5-B63F8F64C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lang="en-ID" b="0" i="0">
                <a:solidFill>
                  <a:srgbClr val="757575"/>
                </a:solidFill>
                <a:latin typeface="+mn-lt"/>
              </a:rPr>
              <a:t>Distribusi nilai CPMK1</a:t>
            </a:r>
          </a:p>
        </c:rich>
      </c:tx>
      <c:layout>
        <c:manualLayout>
          <c:xMode val="edge"/>
          <c:yMode val="edge"/>
          <c:x val="0.15819001271651612"/>
          <c:y val="2.3916605566004657E-2"/>
        </c:manualLayout>
      </c:layout>
      <c:overlay val="0"/>
    </c:title>
    <c:autoTitleDeleted val="0"/>
    <c:plotArea>
      <c:layout>
        <c:manualLayout>
          <c:xMode val="edge"/>
          <c:yMode val="edge"/>
          <c:x val="0.12229893309895859"/>
          <c:y val="0.17917874396135267"/>
          <c:w val="0.84792103623421811"/>
          <c:h val="0.63046711552360291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8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CPMK!$P$1:$P$4</c:f>
              <c:numCache>
                <c:formatCode>General</c:formatCode>
                <c:ptCount val="4"/>
                <c:pt idx="0">
                  <c:v>23</c:v>
                </c:pt>
                <c:pt idx="1">
                  <c:v>17</c:v>
                </c:pt>
                <c:pt idx="2">
                  <c:v>20</c:v>
                </c:pt>
                <c:pt idx="3">
                  <c:v>88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E35-4B05-888D-A4CA967AB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8095201"/>
        <c:axId val="199322036"/>
      </c:barChart>
      <c:catAx>
        <c:axId val="17680952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D" sz="900" b="0" i="0">
                    <a:solidFill>
                      <a:srgbClr val="000000"/>
                    </a:solidFill>
                    <a:latin typeface="+mn-lt"/>
                  </a:rPr>
                  <a:t>Skala nilai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8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9322036"/>
        <c:crosses val="autoZero"/>
        <c:auto val="1"/>
        <c:lblAlgn val="ctr"/>
        <c:lblOffset val="100"/>
        <c:noMultiLvlLbl val="1"/>
      </c:catAx>
      <c:valAx>
        <c:axId val="1993220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D" sz="900" b="0" i="0">
                    <a:solidFill>
                      <a:srgbClr val="000000"/>
                    </a:solidFill>
                    <a:latin typeface="+mn-lt"/>
                  </a:rPr>
                  <a:t>Jumlah mahasiswa</a:t>
                </a:r>
              </a:p>
            </c:rich>
          </c:tx>
          <c:layout>
            <c:manualLayout>
              <c:xMode val="edge"/>
              <c:yMode val="edge"/>
              <c:x val="2.7777777777777776E-2"/>
              <c:y val="0.30628864100320791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68095201"/>
        <c:crosses val="autoZero"/>
        <c:crossBetween val="between"/>
      </c:valAx>
    </c:plotArea>
    <c:plotVisOnly val="1"/>
    <c:dispBlanksAs val="zero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lang="en-ID" b="0" i="0">
                <a:solidFill>
                  <a:srgbClr val="757575"/>
                </a:solidFill>
                <a:latin typeface="+mn-lt"/>
              </a:rPr>
              <a:t>Distribusi nilai CPMK4</a:t>
            </a:r>
          </a:p>
        </c:rich>
      </c:tx>
      <c:layout>
        <c:manualLayout>
          <c:xMode val="edge"/>
          <c:yMode val="edge"/>
          <c:x val="0.15819001271651612"/>
          <c:y val="2.3916605566004657E-2"/>
        </c:manualLayout>
      </c:layout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>
        <c:manualLayout>
          <c:xMode val="edge"/>
          <c:yMode val="edge"/>
          <c:x val="5.0898205788380266E-2"/>
          <c:y val="0.17917874396135267"/>
          <c:w val="0.91932195368894909"/>
          <c:h val="0.68067648447709739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A633-4DAD-9A69-E34AB17BCF53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3-A633-4DAD-9A69-E34AB17BCF53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5-A633-4DAD-9A69-E34AB17BCF53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7-A633-4DAD-9A69-E34AB17BCF53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CPMK!$P$1:$P$4</c:f>
              <c:numCache>
                <c:formatCode>General</c:formatCode>
                <c:ptCount val="4"/>
                <c:pt idx="0">
                  <c:v>23</c:v>
                </c:pt>
                <c:pt idx="1">
                  <c:v>17</c:v>
                </c:pt>
                <c:pt idx="2">
                  <c:v>20</c:v>
                </c:pt>
                <c:pt idx="3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33-4DAD-9A69-E34AB17BC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b"/>
      <c:overlay val="0"/>
      <c:txPr>
        <a:bodyPr/>
        <a:lstStyle/>
        <a:p>
          <a:pPr lvl="0" rt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4</xdr:row>
      <xdr:rowOff>0</xdr:rowOff>
    </xdr:from>
    <xdr:ext cx="4914900" cy="1028700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19050</xdr:rowOff>
    </xdr:from>
    <xdr:ext cx="4057650" cy="3562350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</xdr:row>
      <xdr:rowOff>0</xdr:rowOff>
    </xdr:from>
    <xdr:ext cx="6400800" cy="390525"/>
    <xdr:pic>
      <xdr:nvPicPr>
        <xdr:cNvPr id="4" name="image14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57150</xdr:rowOff>
    </xdr:from>
    <xdr:ext cx="8610600" cy="1057275"/>
    <xdr:pic>
      <xdr:nvPicPr>
        <xdr:cNvPr id="5" name="image6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</xdr:row>
      <xdr:rowOff>0</xdr:rowOff>
    </xdr:from>
    <xdr:ext cx="4552950" cy="94297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</xdr:row>
      <xdr:rowOff>0</xdr:rowOff>
    </xdr:from>
    <xdr:ext cx="4886325" cy="1952625"/>
    <xdr:pic>
      <xdr:nvPicPr>
        <xdr:cNvPr id="7" name="image4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</xdr:row>
      <xdr:rowOff>0</xdr:rowOff>
    </xdr:from>
    <xdr:ext cx="5048250" cy="704850"/>
    <xdr:pic>
      <xdr:nvPicPr>
        <xdr:cNvPr id="8" name="image5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295275</xdr:colOff>
      <xdr:row>97</xdr:row>
      <xdr:rowOff>0</xdr:rowOff>
    </xdr:from>
    <xdr:ext cx="5848350" cy="1476375"/>
    <xdr:pic>
      <xdr:nvPicPr>
        <xdr:cNvPr id="9" name="image3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</xdr:row>
      <xdr:rowOff>0</xdr:rowOff>
    </xdr:from>
    <xdr:ext cx="3905250" cy="1600200"/>
    <xdr:pic>
      <xdr:nvPicPr>
        <xdr:cNvPr id="10" name="image7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130</xdr:row>
      <xdr:rowOff>0</xdr:rowOff>
    </xdr:from>
    <xdr:ext cx="7762875" cy="1657350"/>
    <xdr:pic>
      <xdr:nvPicPr>
        <xdr:cNvPr id="11" name="image13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152</xdr:row>
      <xdr:rowOff>0</xdr:rowOff>
    </xdr:from>
    <xdr:ext cx="8467725" cy="5048250"/>
    <xdr:pic>
      <xdr:nvPicPr>
        <xdr:cNvPr id="12" name="image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181</xdr:row>
      <xdr:rowOff>0</xdr:rowOff>
    </xdr:from>
    <xdr:ext cx="8686800" cy="5248275"/>
    <xdr:pic>
      <xdr:nvPicPr>
        <xdr:cNvPr id="13" name="image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304800</xdr:colOff>
      <xdr:row>11</xdr:row>
      <xdr:rowOff>133350</xdr:rowOff>
    </xdr:from>
    <xdr:ext cx="11420475" cy="2476500"/>
    <xdr:pic>
      <xdr:nvPicPr>
        <xdr:cNvPr id="14" name="image9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213</xdr:row>
      <xdr:rowOff>142875</xdr:rowOff>
    </xdr:from>
    <xdr:ext cx="8191500" cy="2486025"/>
    <xdr:pic>
      <xdr:nvPicPr>
        <xdr:cNvPr id="15" name="image2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276225</xdr:colOff>
      <xdr:row>0</xdr:row>
      <xdr:rowOff>38100</xdr:rowOff>
    </xdr:from>
    <xdr:ext cx="5210175" cy="10096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2745675" y="3279938"/>
          <a:ext cx="5200650" cy="1000125"/>
        </a:xfrm>
        <a:prstGeom prst="wedgeRoundRectCallout">
          <a:avLst>
            <a:gd name="adj1" fmla="val -26545"/>
            <a:gd name="adj2" fmla="val 70479"/>
            <a:gd name="adj3" fmla="val 16667"/>
          </a:avLst>
        </a:prstGeom>
        <a:solidFill>
          <a:srgbClr val="FFFFCC"/>
        </a:solidFill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BAGIAN YANG PERLU DIISI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: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1. Identitas MK (bagian kiri yang berwarna kuning)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2. Pemetaan CPMK dan CPL (bagian bawah yang berwarna kuning)</a:t>
          </a:r>
          <a:b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3. Tiap CPMK dipetakan ke CPL yang sesuai, total tiap CPMK 100%</a:t>
          </a:r>
          <a:b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11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0</xdr:row>
      <xdr:rowOff>66675</xdr:rowOff>
    </xdr:from>
    <xdr:ext cx="3476625" cy="4667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3612450" y="3551400"/>
          <a:ext cx="3467100" cy="457200"/>
        </a:xfrm>
        <a:prstGeom prst="rect">
          <a:avLst/>
        </a:prstGeom>
        <a:gradFill>
          <a:gsLst>
            <a:gs pos="0">
              <a:srgbClr val="FFA09D"/>
            </a:gs>
            <a:gs pos="35000">
              <a:srgbClr val="FFBCBC"/>
            </a:gs>
            <a:gs pos="100000">
              <a:srgbClr val="FFE2E2"/>
            </a:gs>
          </a:gsLst>
          <a:lin ang="16200000" scaled="0"/>
        </a:gradFill>
        <a:ln w="9525" cap="flat" cmpd="sng">
          <a:solidFill>
            <a:srgbClr val="BD4B48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JANGAN LAKUKAN PERUBAHAN NAMA DAN NIM.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ISIKAN/UBAH NIM dan NAMA di tab FORM NILAI SIAP</a:t>
          </a:r>
          <a:endParaRPr sz="1100"/>
        </a:p>
      </xdr:txBody>
    </xdr:sp>
    <xdr:clientData fLocksWithSheet="0"/>
  </xdr:oneCellAnchor>
  <xdr:oneCellAnchor>
    <xdr:from>
      <xdr:col>1</xdr:col>
      <xdr:colOff>781050</xdr:colOff>
      <xdr:row>3</xdr:row>
      <xdr:rowOff>-9525</xdr:rowOff>
    </xdr:from>
    <xdr:ext cx="504825" cy="314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5103113" y="3632363"/>
          <a:ext cx="485775" cy="29527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19</xdr:col>
      <xdr:colOff>0</xdr:colOff>
      <xdr:row>0</xdr:row>
      <xdr:rowOff>9525</xdr:rowOff>
    </xdr:from>
    <xdr:ext cx="5610225" cy="48577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2545650" y="3541875"/>
          <a:ext cx="5600700" cy="476250"/>
        </a:xfrm>
        <a:prstGeom prst="wedgeRoundRectCallout">
          <a:avLst>
            <a:gd name="adj1" fmla="val -19640"/>
            <a:gd name="adj2" fmla="val 71294"/>
            <a:gd name="adj3" fmla="val 16667"/>
          </a:avLst>
        </a:prstGeom>
        <a:solidFill>
          <a:srgbClr val="FFFFCC"/>
        </a:solidFill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ISILAH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: Nama Tugas (bebas, bisa diubah), CPMK (sesuaikan dengan tiap tugas) dan BOBOT NILAI (persentase terhadap total nilai tugas). </a:t>
          </a: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Total bobot harus 100%</a:t>
          </a:r>
          <a:endParaRPr sz="11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0</xdr:row>
      <xdr:rowOff>66675</xdr:rowOff>
    </xdr:from>
    <xdr:ext cx="3476625" cy="4667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3612450" y="3551400"/>
          <a:ext cx="3467100" cy="457200"/>
        </a:xfrm>
        <a:prstGeom prst="rect">
          <a:avLst/>
        </a:prstGeom>
        <a:gradFill>
          <a:gsLst>
            <a:gs pos="0">
              <a:srgbClr val="FFA09D"/>
            </a:gs>
            <a:gs pos="35000">
              <a:srgbClr val="FFBCBC"/>
            </a:gs>
            <a:gs pos="100000">
              <a:srgbClr val="FFE2E2"/>
            </a:gs>
          </a:gsLst>
          <a:lin ang="16200000" scaled="0"/>
        </a:gradFill>
        <a:ln w="9525" cap="flat" cmpd="sng">
          <a:solidFill>
            <a:srgbClr val="BD4B48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JANGAN LAKUKAN PERUBAHAN NAMA DAN NIM.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ISIKAN/UBAH NIM dan NAMA di tab FORM NILAI SIAP</a:t>
          </a:r>
          <a:endParaRPr sz="1100"/>
        </a:p>
      </xdr:txBody>
    </xdr:sp>
    <xdr:clientData fLocksWithSheet="0"/>
  </xdr:oneCellAnchor>
  <xdr:oneCellAnchor>
    <xdr:from>
      <xdr:col>1</xdr:col>
      <xdr:colOff>781050</xdr:colOff>
      <xdr:row>3</xdr:row>
      <xdr:rowOff>-9525</xdr:rowOff>
    </xdr:from>
    <xdr:ext cx="504825" cy="314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5103113" y="3632363"/>
          <a:ext cx="485775" cy="29527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19</xdr:col>
      <xdr:colOff>0</xdr:colOff>
      <xdr:row>0</xdr:row>
      <xdr:rowOff>0</xdr:rowOff>
    </xdr:from>
    <xdr:ext cx="5610225" cy="52387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2545650" y="3522825"/>
          <a:ext cx="5600700" cy="514350"/>
        </a:xfrm>
        <a:prstGeom prst="wedgeRoundRectCallout">
          <a:avLst>
            <a:gd name="adj1" fmla="val -23047"/>
            <a:gd name="adj2" fmla="val 67658"/>
            <a:gd name="adj3" fmla="val 16667"/>
          </a:avLst>
        </a:prstGeom>
        <a:solidFill>
          <a:srgbClr val="FFFFCC"/>
        </a:solidFill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ISILAH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: Nama praktek (bebas, bisa diubah), CPMK (sesuaikan dengan tiap tugas) dan BOBOT NILAI (persentase terhadap total nilai praktek). </a:t>
          </a: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Total bobot harus 100%</a:t>
          </a:r>
          <a:endParaRPr sz="11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0</xdr:row>
      <xdr:rowOff>66675</xdr:rowOff>
    </xdr:from>
    <xdr:ext cx="3476625" cy="4667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3612450" y="3551400"/>
          <a:ext cx="3467100" cy="457200"/>
        </a:xfrm>
        <a:prstGeom prst="rect">
          <a:avLst/>
        </a:prstGeom>
        <a:gradFill>
          <a:gsLst>
            <a:gs pos="0">
              <a:srgbClr val="FFA09D"/>
            </a:gs>
            <a:gs pos="35000">
              <a:srgbClr val="FFBCBC"/>
            </a:gs>
            <a:gs pos="100000">
              <a:srgbClr val="FFE2E2"/>
            </a:gs>
          </a:gsLst>
          <a:lin ang="16200000" scaled="0"/>
        </a:gradFill>
        <a:ln w="9525" cap="flat" cmpd="sng">
          <a:solidFill>
            <a:srgbClr val="BD4B48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JANGAN LAKUKAN PERUBAHAN NAMA DAN NIM.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ISIKAN/UBAH NIM dan NAMA di tab FORM NILAI SIAP</a:t>
          </a:r>
          <a:endParaRPr sz="1100"/>
        </a:p>
      </xdr:txBody>
    </xdr:sp>
    <xdr:clientData fLocksWithSheet="0"/>
  </xdr:oneCellAnchor>
  <xdr:oneCellAnchor>
    <xdr:from>
      <xdr:col>1</xdr:col>
      <xdr:colOff>790575</xdr:colOff>
      <xdr:row>3</xdr:row>
      <xdr:rowOff>-9525</xdr:rowOff>
    </xdr:from>
    <xdr:ext cx="504825" cy="314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5103113" y="3632363"/>
          <a:ext cx="485775" cy="29527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18</xdr:col>
      <xdr:colOff>752475</xdr:colOff>
      <xdr:row>0</xdr:row>
      <xdr:rowOff>28575</xdr:rowOff>
    </xdr:from>
    <xdr:ext cx="6057900" cy="58102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2326575" y="3499013"/>
          <a:ext cx="6038850" cy="561975"/>
        </a:xfrm>
        <a:prstGeom prst="wedgeRoundRectCallout">
          <a:avLst>
            <a:gd name="adj1" fmla="val -18619"/>
            <a:gd name="adj2" fmla="val 70046"/>
            <a:gd name="adj3" fmla="val 16667"/>
          </a:avLst>
        </a:prstGeom>
        <a:solidFill>
          <a:srgbClr val="FFFFCC"/>
        </a:solidFill>
        <a:ln w="19050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ISILAH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: Nomer/nama Soal UTS (bebas, bisa diubah), CPMK (sesuaikan dengan tiap soal) dan BOBOT NILAI (persentase terhadap total nilai UTS). </a:t>
          </a: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Total bobot harus 100%</a:t>
          </a:r>
          <a:endParaRPr sz="11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-9525</xdr:colOff>
      <xdr:row>0</xdr:row>
      <xdr:rowOff>0</xdr:rowOff>
    </xdr:from>
    <xdr:ext cx="5314950" cy="704850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2698050" y="3437100"/>
          <a:ext cx="5295900" cy="685800"/>
        </a:xfrm>
        <a:prstGeom prst="wedgeRoundRectCallout">
          <a:avLst>
            <a:gd name="adj1" fmla="val -27299"/>
            <a:gd name="adj2" fmla="val 77164"/>
            <a:gd name="adj3" fmla="val 16667"/>
          </a:avLst>
        </a:prstGeom>
        <a:solidFill>
          <a:srgbClr val="FFFF99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Di sheet ini, yang bisa diganti: </a:t>
          </a: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NIM-NAMA MHS-SMT-STATUS 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serta </a:t>
          </a: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BOBOT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. </a:t>
          </a:r>
          <a:b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Pastikan bahwa bobot TUGAS:PRAKTEK:UTS:UAS bernilai total 100%, dan harus sama dengan yang diusulkan di SIAP</a:t>
          </a:r>
          <a:endParaRPr sz="11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0</xdr:row>
      <xdr:rowOff>38100</xdr:rowOff>
    </xdr:from>
    <xdr:ext cx="3476625" cy="4667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/>
      </xdr:nvSpPr>
      <xdr:spPr>
        <a:xfrm>
          <a:off x="3612450" y="3551400"/>
          <a:ext cx="3467100" cy="457200"/>
        </a:xfrm>
        <a:prstGeom prst="rect">
          <a:avLst/>
        </a:prstGeom>
        <a:gradFill>
          <a:gsLst>
            <a:gs pos="0">
              <a:srgbClr val="FFA09D"/>
            </a:gs>
            <a:gs pos="35000">
              <a:srgbClr val="FFBCBC"/>
            </a:gs>
            <a:gs pos="100000">
              <a:srgbClr val="FFE2E2"/>
            </a:gs>
          </a:gsLst>
          <a:lin ang="16200000" scaled="0"/>
        </a:gradFill>
        <a:ln w="9525" cap="flat" cmpd="sng">
          <a:solidFill>
            <a:srgbClr val="BD4B48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JANGAN LAKUKAN PERUBAHAN NAMA DAN NIM.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ISIKAN/UBAH NIM dan NAMA di tab FORM NILAI SIAP</a:t>
          </a:r>
          <a:endParaRPr sz="1100"/>
        </a:p>
      </xdr:txBody>
    </xdr:sp>
    <xdr:clientData fLocksWithSheet="0"/>
  </xdr:oneCellAnchor>
  <xdr:oneCellAnchor>
    <xdr:from>
      <xdr:col>1</xdr:col>
      <xdr:colOff>742950</xdr:colOff>
      <xdr:row>3</xdr:row>
      <xdr:rowOff>-19050</xdr:rowOff>
    </xdr:from>
    <xdr:ext cx="504825" cy="361950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103113" y="3608550"/>
          <a:ext cx="485775" cy="3429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19</xdr:col>
      <xdr:colOff>-28575</xdr:colOff>
      <xdr:row>0</xdr:row>
      <xdr:rowOff>-19050</xdr:rowOff>
    </xdr:from>
    <xdr:ext cx="5648325" cy="552450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2531363" y="3513300"/>
          <a:ext cx="5629275" cy="533400"/>
        </a:xfrm>
        <a:prstGeom prst="wedgeRoundRectCallout">
          <a:avLst>
            <a:gd name="adj1" fmla="val -19470"/>
            <a:gd name="adj2" fmla="val 69475"/>
            <a:gd name="adj3" fmla="val 16667"/>
          </a:avLst>
        </a:prstGeom>
        <a:solidFill>
          <a:srgbClr val="FFFFCC"/>
        </a:solidFill>
        <a:ln w="19050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ISILAH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: Nama/nomer soal UAS (bebas, bisa diubah), CPMK (sesuaikan dengan tiap soal) dan BOBOT NILAI (persentase terhadap total nilai UAS). </a:t>
          </a: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Total bobot harus 100%</a:t>
          </a:r>
          <a:endParaRPr sz="11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37</xdr:col>
      <xdr:colOff>0</xdr:colOff>
      <xdr:row>15</xdr:row>
      <xdr:rowOff>76200</xdr:rowOff>
    </xdr:from>
    <xdr:ext cx="4333875" cy="2409825"/>
    <xdr:graphicFrame macro="">
      <xdr:nvGraphicFramePr>
        <xdr:cNvPr id="9668039" name="Chart 1" title="Chart">
          <a:extLst>
            <a:ext uri="{FF2B5EF4-FFF2-40B4-BE49-F238E27FC236}">
              <a16:creationId xmlns:a16="http://schemas.microsoft.com/office/drawing/2014/main" id="{00000000-0008-0000-0700-0000C7859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44</xdr:col>
      <xdr:colOff>266700</xdr:colOff>
      <xdr:row>15</xdr:row>
      <xdr:rowOff>85725</xdr:rowOff>
    </xdr:from>
    <xdr:ext cx="4248150" cy="2409825"/>
    <xdr:graphicFrame macro="">
      <xdr:nvGraphicFramePr>
        <xdr:cNvPr id="10156864" name="Chart 2" title="Chart">
          <a:extLst>
            <a:ext uri="{FF2B5EF4-FFF2-40B4-BE49-F238E27FC236}">
              <a16:creationId xmlns:a16="http://schemas.microsoft.com/office/drawing/2014/main" id="{00000000-0008-0000-0700-000040FB9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0</xdr:colOff>
      <xdr:row>15</xdr:row>
      <xdr:rowOff>19050</xdr:rowOff>
    </xdr:from>
    <xdr:ext cx="4057650" cy="2238375"/>
    <xdr:graphicFrame macro="">
      <xdr:nvGraphicFramePr>
        <xdr:cNvPr id="1970383865" name="Chart 3">
          <a:extLst>
            <a:ext uri="{FF2B5EF4-FFF2-40B4-BE49-F238E27FC236}">
              <a16:creationId xmlns:a16="http://schemas.microsoft.com/office/drawing/2014/main" id="{00000000-0008-0000-0800-0000F9AB71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22</xdr:col>
      <xdr:colOff>47625</xdr:colOff>
      <xdr:row>15</xdr:row>
      <xdr:rowOff>19050</xdr:rowOff>
    </xdr:from>
    <xdr:ext cx="3914775" cy="2238375"/>
    <xdr:graphicFrame macro="">
      <xdr:nvGraphicFramePr>
        <xdr:cNvPr id="483718816" name="Chart 4" title="Chart">
          <a:extLst>
            <a:ext uri="{FF2B5EF4-FFF2-40B4-BE49-F238E27FC236}">
              <a16:creationId xmlns:a16="http://schemas.microsoft.com/office/drawing/2014/main" id="{00000000-0008-0000-0800-0000A0F6D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857250</xdr:colOff>
      <xdr:row>0</xdr:row>
      <xdr:rowOff>38100</xdr:rowOff>
    </xdr:from>
    <xdr:ext cx="6429375" cy="7143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/>
      </xdr:nvSpPr>
      <xdr:spPr>
        <a:xfrm>
          <a:off x="2136075" y="3427575"/>
          <a:ext cx="6419850" cy="704850"/>
        </a:xfrm>
        <a:prstGeom prst="wedgeRoundRectCallout">
          <a:avLst>
            <a:gd name="adj1" fmla="val -26545"/>
            <a:gd name="adj2" fmla="val 70479"/>
            <a:gd name="adj3" fmla="val 16667"/>
          </a:avLst>
        </a:prstGeom>
        <a:solidFill>
          <a:srgbClr val="FFFFCC"/>
        </a:solidFill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BAGIAN YANG PERLU DIISI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: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1. Target pemenuhan CPMK (dalam persen)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2. Analisis pencapaian (apa yang perlu di-highlight, faktor penyebabnya perlu diurai)</a:t>
          </a:r>
          <a:b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3. Rencana Perbaikan (apa saja yang mungkin bisa dilakukan/dicoba untuk meningkatkan pencapaian CPMK</a:t>
          </a:r>
          <a:b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1100"/>
        </a:p>
      </xdr:txBody>
    </xdr:sp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B7:G21">
  <tableColumns count="6">
    <tableColumn id="1" xr3:uid="{00000000-0010-0000-0000-000001000000}" name="CMPK"/>
    <tableColumn id="2" xr3:uid="{00000000-0010-0000-0000-000002000000}" name="Rerata"/>
    <tableColumn id="3" xr3:uid="{00000000-0010-0000-0000-000003000000}" name="%&gt;Ambang"/>
    <tableColumn id="4" xr3:uid="{00000000-0010-0000-0000-000004000000}" name="Memenuhi?"/>
    <tableColumn id="5" xr3:uid="{00000000-0010-0000-0000-000005000000}" name="Analisis Pelaksanaan Pembelajaran"/>
    <tableColumn id="6" xr3:uid="{00000000-0010-0000-0000-000006000000}" name="Rencana Perbaikan Semester Depan"/>
  </tableColumns>
  <tableStyleInfo name="Evaluasi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ookdepository.com/FSM-based-Digital-Design-using-Verilog-HDL-Peter-Minns/9780470060704?redirected=true&amp;utm_medium=Google&amp;utm_campaign=Base6&amp;utm_source=ID&amp;utm_content=FSM-based-Digital-Design-using-Verilog-HDL&amp;selectCurrency=IDR&amp;w=AFLYAU9S5GU56GA8095K" TargetMode="External"/><Relationship Id="rId2" Type="http://schemas.openxmlformats.org/officeDocument/2006/relationships/hyperlink" Target="https://www.pearsonhighered.com/assets/samplechapter/0/1/3/4/0134220137.pdf" TargetMode="External"/><Relationship Id="rId1" Type="http://schemas.openxmlformats.org/officeDocument/2006/relationships/hyperlink" Target="https://technobyte.org/verilog-course-tutorials/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N1000"/>
  <sheetViews>
    <sheetView showGridLines="0" topLeftCell="A7" workbookViewId="0"/>
  </sheetViews>
  <sheetFormatPr defaultColWidth="14.42578125" defaultRowHeight="15" customHeight="1"/>
  <cols>
    <col min="1" max="1" width="2.5703125" customWidth="1"/>
    <col min="2" max="2" width="5" customWidth="1"/>
    <col min="3" max="8" width="8.7109375" customWidth="1"/>
    <col min="9" max="9" width="13" customWidth="1"/>
    <col min="10" max="26" width="8.7109375" customWidth="1"/>
  </cols>
  <sheetData>
    <row r="1" spans="1:9" ht="14.25" customHeight="1">
      <c r="A1" s="1" t="s">
        <v>0</v>
      </c>
    </row>
    <row r="2" spans="1:9" ht="14.25" customHeight="1"/>
    <row r="3" spans="1:9" ht="14.25" customHeight="1">
      <c r="A3" s="2">
        <v>1</v>
      </c>
      <c r="B3" s="3" t="s">
        <v>1</v>
      </c>
      <c r="I3" s="4"/>
    </row>
    <row r="4" spans="1:9" ht="14.25" customHeight="1">
      <c r="B4" s="2" t="s">
        <v>2</v>
      </c>
      <c r="C4" s="3" t="s">
        <v>3</v>
      </c>
    </row>
    <row r="5" spans="1:9" ht="14.25" customHeight="1"/>
    <row r="6" spans="1:9" ht="14.25" customHeight="1">
      <c r="B6" s="2"/>
    </row>
    <row r="7" spans="1:9" ht="14.25" customHeight="1">
      <c r="B7" s="2"/>
    </row>
    <row r="8" spans="1:9" ht="14.25" customHeight="1">
      <c r="B8" s="2"/>
    </row>
    <row r="9" spans="1:9" ht="14.25" customHeight="1">
      <c r="B9" s="2"/>
    </row>
    <row r="10" spans="1:9" ht="14.25" customHeight="1">
      <c r="B10" s="2"/>
    </row>
    <row r="11" spans="1:9" ht="14.25" customHeight="1">
      <c r="B11" s="2"/>
    </row>
    <row r="12" spans="1:9" ht="14.25" customHeight="1">
      <c r="B12" s="2" t="s">
        <v>4</v>
      </c>
      <c r="C12" s="5" t="s">
        <v>5</v>
      </c>
    </row>
    <row r="13" spans="1:9" ht="14.25" customHeight="1">
      <c r="B13" s="2"/>
    </row>
    <row r="14" spans="1:9" ht="14.25" customHeight="1">
      <c r="B14" s="2"/>
    </row>
    <row r="15" spans="1:9" ht="14.25" customHeight="1">
      <c r="B15" s="2"/>
    </row>
    <row r="16" spans="1:9" ht="14.25" customHeight="1">
      <c r="B16" s="2"/>
    </row>
    <row r="17" spans="2:3" ht="14.25" customHeight="1">
      <c r="B17" s="2"/>
    </row>
    <row r="18" spans="2:3" ht="14.25" customHeight="1"/>
    <row r="19" spans="2:3" ht="14.25" customHeight="1"/>
    <row r="20" spans="2:3" ht="14.25" customHeight="1"/>
    <row r="21" spans="2:3" ht="14.25" customHeight="1"/>
    <row r="22" spans="2:3" ht="14.25" customHeight="1"/>
    <row r="23" spans="2:3" ht="14.25" customHeight="1"/>
    <row r="24" spans="2:3" ht="14.25" customHeight="1"/>
    <row r="25" spans="2:3" ht="14.25" customHeight="1"/>
    <row r="26" spans="2:3" ht="14.25" customHeight="1"/>
    <row r="27" spans="2:3" ht="14.25" customHeight="1">
      <c r="C27" s="5" t="s">
        <v>6</v>
      </c>
    </row>
    <row r="28" spans="2:3" ht="14.25" customHeight="1">
      <c r="C28" s="3" t="s">
        <v>7</v>
      </c>
    </row>
    <row r="29" spans="2:3" ht="14.25" customHeight="1">
      <c r="C29" s="3" t="s">
        <v>8</v>
      </c>
    </row>
    <row r="30" spans="2:3" ht="14.25" customHeight="1">
      <c r="C30" s="3"/>
    </row>
    <row r="31" spans="2:3" ht="14.25" customHeight="1">
      <c r="B31" s="3" t="s">
        <v>9</v>
      </c>
      <c r="C31" s="3" t="s">
        <v>10</v>
      </c>
    </row>
    <row r="32" spans="2:3" ht="14.25" customHeight="1">
      <c r="B32" s="3"/>
      <c r="C32" s="3" t="s">
        <v>11</v>
      </c>
    </row>
    <row r="33" spans="1:3" ht="14.25" customHeight="1"/>
    <row r="34" spans="1:3" ht="14.25" customHeight="1">
      <c r="A34" s="5">
        <v>2</v>
      </c>
      <c r="B34" s="3" t="s">
        <v>12</v>
      </c>
    </row>
    <row r="35" spans="1:3" ht="14.25" customHeight="1">
      <c r="B35" s="5">
        <v>2.1</v>
      </c>
      <c r="C35" s="3" t="s">
        <v>13</v>
      </c>
    </row>
    <row r="36" spans="1:3" ht="14.25" customHeight="1">
      <c r="C36" s="3" t="s">
        <v>14</v>
      </c>
    </row>
    <row r="37" spans="1:3" ht="14.25" customHeight="1"/>
    <row r="38" spans="1:3" ht="14.25" customHeight="1"/>
    <row r="39" spans="1:3" ht="14.25" customHeight="1"/>
    <row r="40" spans="1:3" ht="14.25" customHeight="1"/>
    <row r="41" spans="1:3" ht="14.25" customHeight="1"/>
    <row r="42" spans="1:3" ht="14.25" customHeight="1"/>
    <row r="43" spans="1:3" ht="14.25" customHeight="1"/>
    <row r="44" spans="1:3" ht="14.25" customHeight="1"/>
    <row r="45" spans="1:3" ht="14.25" customHeight="1"/>
    <row r="46" spans="1:3" ht="14.25" customHeight="1"/>
    <row r="47" spans="1:3" ht="14.25" customHeight="1"/>
    <row r="48" spans="1:3" ht="14.25" customHeight="1"/>
    <row r="49" spans="2:3" ht="14.25" customHeight="1"/>
    <row r="50" spans="2:3" ht="14.25" customHeight="1"/>
    <row r="51" spans="2:3" ht="14.25" customHeight="1"/>
    <row r="52" spans="2:3" ht="14.25" customHeight="1"/>
    <row r="53" spans="2:3" ht="14.25" customHeight="1"/>
    <row r="54" spans="2:3" ht="14.25" customHeight="1"/>
    <row r="55" spans="2:3" ht="14.25" customHeight="1"/>
    <row r="56" spans="2:3" ht="14.25" customHeight="1"/>
    <row r="57" spans="2:3" ht="14.25" customHeight="1">
      <c r="B57" s="3" t="s">
        <v>15</v>
      </c>
      <c r="C57" s="3" t="s">
        <v>16</v>
      </c>
    </row>
    <row r="58" spans="2:3" ht="14.25" customHeight="1"/>
    <row r="59" spans="2:3" ht="14.25" customHeight="1"/>
    <row r="60" spans="2:3" ht="14.25" customHeight="1"/>
    <row r="61" spans="2:3" ht="14.25" customHeight="1"/>
    <row r="62" spans="2:3" ht="14.25" customHeight="1">
      <c r="C62" s="3" t="s">
        <v>17</v>
      </c>
    </row>
    <row r="63" spans="2:3" ht="14.25" customHeight="1"/>
    <row r="64" spans="2:3" ht="14.25" customHeight="1"/>
    <row r="65" spans="3:3" ht="14.25" customHeight="1"/>
    <row r="66" spans="3:3" ht="14.25" customHeight="1"/>
    <row r="67" spans="3:3" ht="14.25" customHeight="1"/>
    <row r="68" spans="3:3" ht="14.25" customHeight="1"/>
    <row r="69" spans="3:3" ht="14.25" customHeight="1"/>
    <row r="70" spans="3:3" ht="14.25" customHeight="1">
      <c r="C70" s="3" t="s">
        <v>18</v>
      </c>
    </row>
    <row r="71" spans="3:3" ht="14.25" customHeight="1"/>
    <row r="72" spans="3:3" ht="14.25" customHeight="1"/>
    <row r="73" spans="3:3" ht="14.25" customHeight="1"/>
    <row r="74" spans="3:3" ht="14.25" customHeight="1"/>
    <row r="75" spans="3:3" ht="14.25" customHeight="1"/>
    <row r="76" spans="3:3" ht="14.25" customHeight="1"/>
    <row r="77" spans="3:3" ht="14.25" customHeight="1"/>
    <row r="78" spans="3:3" ht="14.25" customHeight="1">
      <c r="C78" s="3" t="s">
        <v>19</v>
      </c>
    </row>
    <row r="79" spans="3:3" ht="14.25" customHeight="1"/>
    <row r="80" spans="3:3" ht="14.25" customHeight="1"/>
    <row r="81" spans="3:14" ht="14.25" customHeight="1"/>
    <row r="82" spans="3:14" ht="14.25" customHeight="1"/>
    <row r="83" spans="3:14" ht="14.25" customHeight="1"/>
    <row r="84" spans="3:14" ht="14.25" customHeight="1"/>
    <row r="85" spans="3:14" ht="14.25" customHeight="1"/>
    <row r="86" spans="3:14" ht="14.25" customHeight="1"/>
    <row r="87" spans="3:14" ht="14.25" customHeight="1"/>
    <row r="88" spans="3:14" ht="14.25" customHeight="1"/>
    <row r="89" spans="3:14" ht="14.25" customHeight="1"/>
    <row r="90" spans="3:14" ht="14.25" customHeight="1"/>
    <row r="91" spans="3:14" ht="48.75" customHeight="1">
      <c r="C91" s="116" t="s">
        <v>20</v>
      </c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</row>
    <row r="92" spans="3:14" ht="14.25" customHeight="1"/>
    <row r="93" spans="3:14" ht="14.25" customHeight="1"/>
    <row r="94" spans="3:14" ht="14.25" customHeight="1"/>
    <row r="95" spans="3:14" ht="14.25" customHeight="1"/>
    <row r="96" spans="3:14" ht="14.25" customHeight="1"/>
    <row r="97" spans="1:3" ht="14.25" customHeight="1">
      <c r="A97" s="5">
        <v>3</v>
      </c>
      <c r="B97" s="3" t="s">
        <v>21</v>
      </c>
    </row>
    <row r="98" spans="1:3" ht="14.25" customHeight="1"/>
    <row r="99" spans="1:3" ht="14.25" customHeight="1"/>
    <row r="100" spans="1:3" ht="14.25" customHeight="1"/>
    <row r="101" spans="1:3" ht="14.25" customHeight="1"/>
    <row r="102" spans="1:3" ht="14.25" customHeight="1"/>
    <row r="103" spans="1:3" ht="14.25" customHeight="1"/>
    <row r="104" spans="1:3" ht="14.25" customHeight="1"/>
    <row r="105" spans="1:3" ht="14.25" customHeight="1"/>
    <row r="106" spans="1:3" ht="14.25" customHeight="1">
      <c r="B106" s="5" t="s">
        <v>22</v>
      </c>
      <c r="C106" s="5" t="s">
        <v>23</v>
      </c>
    </row>
    <row r="107" spans="1:3" ht="14.25" customHeight="1">
      <c r="B107" s="5" t="s">
        <v>24</v>
      </c>
      <c r="C107" s="5" t="s">
        <v>25</v>
      </c>
    </row>
    <row r="108" spans="1:3" ht="14.25" customHeight="1">
      <c r="B108" s="5" t="s">
        <v>26</v>
      </c>
      <c r="C108" s="5" t="s">
        <v>27</v>
      </c>
    </row>
    <row r="109" spans="1:3" ht="14.25" customHeight="1">
      <c r="B109" s="5" t="s">
        <v>28</v>
      </c>
      <c r="C109" s="5" t="s">
        <v>29</v>
      </c>
    </row>
    <row r="110" spans="1:3" ht="14.25" customHeight="1"/>
    <row r="111" spans="1:3" ht="14.25" customHeight="1">
      <c r="A111" s="5">
        <v>4</v>
      </c>
      <c r="B111" s="3" t="s">
        <v>30</v>
      </c>
    </row>
    <row r="112" spans="1:3" ht="14.25" customHeight="1">
      <c r="A112" s="5">
        <v>5</v>
      </c>
      <c r="B112" s="3" t="s">
        <v>31</v>
      </c>
    </row>
    <row r="113" spans="1:3" ht="14.25" customHeight="1"/>
    <row r="114" spans="1:3" ht="14.25" customHeight="1"/>
    <row r="115" spans="1:3" ht="14.25" customHeight="1"/>
    <row r="116" spans="1:3" ht="14.25" customHeight="1"/>
    <row r="117" spans="1:3" ht="14.25" customHeight="1"/>
    <row r="118" spans="1:3" ht="14.25" customHeight="1"/>
    <row r="119" spans="1:3" ht="14.25" customHeight="1"/>
    <row r="120" spans="1:3" ht="14.25" customHeight="1"/>
    <row r="121" spans="1:3" ht="14.25" customHeight="1"/>
    <row r="122" spans="1:3" ht="14.25" customHeight="1">
      <c r="B122" s="5" t="s">
        <v>32</v>
      </c>
      <c r="C122" s="5" t="s">
        <v>33</v>
      </c>
    </row>
    <row r="123" spans="1:3" ht="14.25" customHeight="1">
      <c r="B123" s="5" t="s">
        <v>34</v>
      </c>
      <c r="C123" s="5" t="s">
        <v>35</v>
      </c>
    </row>
    <row r="124" spans="1:3" ht="14.25" customHeight="1">
      <c r="C124" s="5" t="s">
        <v>36</v>
      </c>
    </row>
    <row r="125" spans="1:3" ht="14.25" customHeight="1">
      <c r="B125" s="5" t="s">
        <v>37</v>
      </c>
      <c r="C125" s="5" t="s">
        <v>38</v>
      </c>
    </row>
    <row r="126" spans="1:3" ht="14.25" customHeight="1">
      <c r="B126" s="5" t="s">
        <v>39</v>
      </c>
      <c r="C126" s="5" t="s">
        <v>40</v>
      </c>
    </row>
    <row r="127" spans="1:3" ht="14.25" customHeight="1"/>
    <row r="128" spans="1:3" ht="14.25" customHeight="1">
      <c r="A128" s="5">
        <v>6</v>
      </c>
      <c r="B128" s="3" t="s">
        <v>41</v>
      </c>
    </row>
    <row r="129" spans="1:3" ht="14.25" customHeight="1"/>
    <row r="130" spans="1:3" ht="14.25" customHeight="1">
      <c r="A130" s="5">
        <v>7</v>
      </c>
      <c r="B130" s="5" t="s">
        <v>42</v>
      </c>
    </row>
    <row r="131" spans="1:3" ht="14.25" customHeight="1"/>
    <row r="132" spans="1:3" ht="14.25" customHeight="1"/>
    <row r="133" spans="1:3" ht="14.25" customHeight="1"/>
    <row r="134" spans="1:3" ht="14.25" customHeight="1"/>
    <row r="135" spans="1:3" ht="14.25" customHeight="1"/>
    <row r="136" spans="1:3" ht="14.25" customHeight="1"/>
    <row r="137" spans="1:3" ht="14.25" customHeight="1"/>
    <row r="138" spans="1:3" ht="14.25" customHeight="1"/>
    <row r="139" spans="1:3" ht="14.25" customHeight="1"/>
    <row r="140" spans="1:3" ht="14.25" customHeight="1"/>
    <row r="141" spans="1:3" ht="14.25" customHeight="1">
      <c r="B141" s="5" t="s">
        <v>43</v>
      </c>
      <c r="C141" s="5" t="s">
        <v>44</v>
      </c>
    </row>
    <row r="142" spans="1:3" ht="14.25" customHeight="1">
      <c r="B142" s="5" t="s">
        <v>45</v>
      </c>
      <c r="C142" s="5" t="s">
        <v>46</v>
      </c>
    </row>
    <row r="143" spans="1:3" ht="14.25" customHeight="1">
      <c r="B143" s="5" t="s">
        <v>47</v>
      </c>
      <c r="C143" s="5" t="s">
        <v>48</v>
      </c>
    </row>
    <row r="144" spans="1:3" ht="14.25" customHeight="1">
      <c r="C144" s="5" t="s">
        <v>49</v>
      </c>
    </row>
    <row r="145" spans="1:3" ht="14.25" customHeight="1"/>
    <row r="146" spans="1:3" ht="14.25" customHeight="1">
      <c r="A146" s="5">
        <v>8</v>
      </c>
      <c r="B146" s="5" t="s">
        <v>50</v>
      </c>
    </row>
    <row r="147" spans="1:3" ht="14.25" customHeight="1">
      <c r="C147" s="5" t="s">
        <v>51</v>
      </c>
    </row>
    <row r="148" spans="1:3" ht="14.25" customHeight="1">
      <c r="B148" s="5" t="s">
        <v>52</v>
      </c>
      <c r="C148" s="5" t="s">
        <v>53</v>
      </c>
    </row>
    <row r="149" spans="1:3" ht="14.25" customHeight="1">
      <c r="B149" s="5" t="s">
        <v>54</v>
      </c>
      <c r="C149" s="5" t="s">
        <v>55</v>
      </c>
    </row>
    <row r="150" spans="1:3" ht="14.25" customHeight="1">
      <c r="B150" s="5" t="s">
        <v>56</v>
      </c>
      <c r="C150" s="5" t="s">
        <v>57</v>
      </c>
    </row>
    <row r="151" spans="1:3" ht="14.25" customHeight="1"/>
    <row r="152" spans="1:3" ht="14.25" customHeight="1">
      <c r="A152" s="5">
        <v>9</v>
      </c>
      <c r="B152" s="5" t="s">
        <v>58</v>
      </c>
    </row>
    <row r="153" spans="1:3" ht="14.25" customHeight="1"/>
    <row r="154" spans="1:3" ht="14.25" customHeight="1"/>
    <row r="155" spans="1:3" ht="14.25" customHeight="1"/>
    <row r="156" spans="1:3" ht="14.25" customHeight="1"/>
    <row r="157" spans="1:3" ht="14.25" customHeight="1"/>
    <row r="158" spans="1:3" ht="14.25" customHeight="1"/>
    <row r="159" spans="1:3" ht="14.25" customHeight="1"/>
    <row r="160" spans="1:3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spans="2:3" ht="14.25" customHeight="1"/>
    <row r="210" spans="2:3" ht="14.25" customHeight="1"/>
    <row r="211" spans="2:3" ht="14.25" customHeight="1"/>
    <row r="212" spans="2:3" ht="14.25" customHeight="1">
      <c r="B212" s="5">
        <v>10</v>
      </c>
      <c r="C212" s="3" t="s">
        <v>59</v>
      </c>
    </row>
    <row r="213" spans="2:3" ht="14.25" customHeight="1">
      <c r="C213" s="3" t="s">
        <v>60</v>
      </c>
    </row>
    <row r="214" spans="2:3" ht="14.25" customHeight="1"/>
    <row r="215" spans="2:3" ht="14.25" customHeight="1"/>
    <row r="216" spans="2:3" ht="14.25" customHeight="1"/>
    <row r="217" spans="2:3" ht="14.25" customHeight="1"/>
    <row r="218" spans="2:3" ht="14.25" customHeight="1"/>
    <row r="219" spans="2:3" ht="14.25" customHeight="1"/>
    <row r="220" spans="2:3" ht="14.25" customHeight="1"/>
    <row r="221" spans="2:3" ht="14.25" customHeight="1"/>
    <row r="222" spans="2:3" ht="14.25" customHeight="1"/>
    <row r="223" spans="2:3" ht="14.25" customHeight="1"/>
    <row r="224" spans="2:3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C91:N91"/>
  </mergeCells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1000"/>
  <sheetViews>
    <sheetView showGridLines="0" topLeftCell="A7" workbookViewId="0">
      <selection activeCell="A12" sqref="A12"/>
    </sheetView>
  </sheetViews>
  <sheetFormatPr defaultColWidth="14.42578125" defaultRowHeight="15" customHeight="1"/>
  <cols>
    <col min="1" max="1" width="10.7109375" customWidth="1"/>
    <col min="2" max="2" width="9.7109375" customWidth="1"/>
    <col min="3" max="3" width="90.7109375" customWidth="1"/>
    <col min="4" max="4" width="5.85546875" customWidth="1"/>
    <col min="5" max="7" width="4.85546875" customWidth="1"/>
    <col min="8" max="8" width="5.28515625" customWidth="1"/>
    <col min="9" max="10" width="4.85546875" customWidth="1"/>
    <col min="11" max="12" width="5.28515625" customWidth="1"/>
    <col min="13" max="18" width="5.85546875" customWidth="1"/>
    <col min="19" max="19" width="6.28515625" customWidth="1"/>
    <col min="20" max="20" width="10.85546875" customWidth="1"/>
    <col min="21" max="21" width="11.85546875" hidden="1" customWidth="1"/>
    <col min="22" max="22" width="11.140625" customWidth="1"/>
    <col min="23" max="23" width="72.140625" hidden="1" customWidth="1"/>
    <col min="24" max="24" width="9.140625" customWidth="1"/>
    <col min="25" max="25" width="9.140625" hidden="1" customWidth="1"/>
    <col min="26" max="41" width="9.140625" customWidth="1"/>
  </cols>
  <sheetData>
    <row r="1" spans="1:41" ht="14.25" customHeight="1">
      <c r="A1" s="121" t="s">
        <v>61</v>
      </c>
      <c r="B1" s="117"/>
      <c r="C1" s="6" t="s">
        <v>62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 spans="1:41" ht="14.25" customHeight="1">
      <c r="A2" s="121" t="s">
        <v>63</v>
      </c>
      <c r="B2" s="117"/>
      <c r="C2" s="6" t="s">
        <v>64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 t="s">
        <v>65</v>
      </c>
      <c r="X2" s="3"/>
      <c r="Y2" s="3" t="s">
        <v>66</v>
      </c>
      <c r="Z2" s="3"/>
      <c r="AA2" s="3"/>
      <c r="AB2" s="3"/>
      <c r="AC2" s="3"/>
      <c r="AD2" s="3"/>
      <c r="AE2" s="3"/>
      <c r="AF2" s="7" t="str">
        <f>CPMK!F6</f>
        <v/>
      </c>
      <c r="AG2" s="7" t="str">
        <f>CPMK!G6</f>
        <v/>
      </c>
      <c r="AH2" s="7" t="str">
        <f>CPMK!H6</f>
        <v/>
      </c>
      <c r="AI2" s="7" t="str">
        <f>CPMK!I6</f>
        <v/>
      </c>
      <c r="AJ2" s="7" t="str">
        <f>CPMK!J6</f>
        <v/>
      </c>
      <c r="AK2" s="7" t="str">
        <f>CPMK!K6</f>
        <v/>
      </c>
      <c r="AL2" s="7" t="str">
        <f>CPMK!L6</f>
        <v/>
      </c>
      <c r="AM2" s="7" t="str">
        <f>CPMK!M6</f>
        <v/>
      </c>
      <c r="AN2" s="7" t="str">
        <f>CPMK!N6</f>
        <v/>
      </c>
      <c r="AO2" s="7" t="str">
        <f>CPMK!O6</f>
        <v/>
      </c>
    </row>
    <row r="3" spans="1:41" ht="14.25" customHeight="1">
      <c r="A3" s="121" t="s">
        <v>67</v>
      </c>
      <c r="B3" s="117"/>
      <c r="C3" s="6" t="s">
        <v>68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 t="s">
        <v>69</v>
      </c>
      <c r="X3" s="3"/>
      <c r="Y3" s="3" t="s">
        <v>70</v>
      </c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</row>
    <row r="4" spans="1:41" ht="14.25" customHeight="1">
      <c r="A4" s="121" t="s">
        <v>71</v>
      </c>
      <c r="B4" s="117"/>
      <c r="C4" s="6" t="s">
        <v>72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 t="s">
        <v>73</v>
      </c>
      <c r="X4" s="3"/>
      <c r="Y4" s="3" t="s">
        <v>74</v>
      </c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</row>
    <row r="5" spans="1:41" ht="14.25" customHeight="1">
      <c r="A5" s="121" t="s">
        <v>75</v>
      </c>
      <c r="B5" s="117"/>
      <c r="C5" s="6" t="s">
        <v>76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 t="s">
        <v>77</v>
      </c>
      <c r="X5" s="3"/>
      <c r="Y5" s="3" t="s">
        <v>78</v>
      </c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</row>
    <row r="6" spans="1:41" ht="14.25" customHeight="1">
      <c r="A6" s="121" t="s">
        <v>79</v>
      </c>
      <c r="B6" s="117"/>
      <c r="C6" s="6" t="s">
        <v>80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 t="s">
        <v>81</v>
      </c>
      <c r="X6" s="3"/>
      <c r="Y6" s="3" t="s">
        <v>82</v>
      </c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</row>
    <row r="7" spans="1:41" ht="14.25" customHeight="1">
      <c r="A7" s="121" t="s">
        <v>83</v>
      </c>
      <c r="B7" s="117"/>
      <c r="C7" s="8">
        <v>2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 t="s">
        <v>84</v>
      </c>
      <c r="X7" s="3"/>
      <c r="Y7" s="3" t="s">
        <v>85</v>
      </c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</row>
    <row r="8" spans="1:41" ht="14.2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 t="s">
        <v>86</v>
      </c>
      <c r="X8" s="3"/>
      <c r="Y8" s="3" t="s">
        <v>87</v>
      </c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</row>
    <row r="9" spans="1:41" ht="14.25" customHeight="1">
      <c r="A9" s="125" t="s">
        <v>88</v>
      </c>
      <c r="B9" s="126" t="s">
        <v>89</v>
      </c>
      <c r="C9" s="127"/>
      <c r="D9" s="129" t="s">
        <v>90</v>
      </c>
      <c r="E9" s="130"/>
      <c r="F9" s="130"/>
      <c r="G9" s="130"/>
      <c r="H9" s="130"/>
      <c r="I9" s="130"/>
      <c r="J9" s="130"/>
      <c r="K9" s="130"/>
      <c r="L9" s="130"/>
      <c r="M9" s="130"/>
      <c r="N9" s="130"/>
      <c r="O9" s="130"/>
      <c r="P9" s="130"/>
      <c r="Q9" s="130"/>
      <c r="R9" s="130"/>
      <c r="S9" s="118" t="s">
        <v>91</v>
      </c>
      <c r="T9" s="120" t="s">
        <v>92</v>
      </c>
      <c r="U9" s="3"/>
      <c r="V9" s="3"/>
      <c r="W9" s="3" t="s">
        <v>93</v>
      </c>
      <c r="X9" s="3"/>
      <c r="Y9" s="3" t="s">
        <v>94</v>
      </c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</row>
    <row r="10" spans="1:41" ht="14.25" customHeight="1">
      <c r="A10" s="119"/>
      <c r="B10" s="128"/>
      <c r="C10" s="117"/>
      <c r="D10" s="9" t="s">
        <v>95</v>
      </c>
      <c r="E10" s="9" t="s">
        <v>96</v>
      </c>
      <c r="F10" s="9" t="s">
        <v>97</v>
      </c>
      <c r="G10" s="9" t="s">
        <v>98</v>
      </c>
      <c r="H10" s="9" t="s">
        <v>99</v>
      </c>
      <c r="I10" s="9" t="s">
        <v>100</v>
      </c>
      <c r="J10" s="9" t="s">
        <v>101</v>
      </c>
      <c r="K10" s="9" t="s">
        <v>102</v>
      </c>
      <c r="L10" s="9" t="s">
        <v>103</v>
      </c>
      <c r="M10" s="9"/>
      <c r="N10" s="9"/>
      <c r="O10" s="9"/>
      <c r="P10" s="9"/>
      <c r="Q10" s="9"/>
      <c r="R10" s="9"/>
      <c r="S10" s="119"/>
      <c r="T10" s="119"/>
      <c r="U10" s="3"/>
      <c r="V10" s="10"/>
      <c r="W10" s="11" t="s">
        <v>104</v>
      </c>
      <c r="X10" s="3"/>
      <c r="Y10" s="3" t="s">
        <v>105</v>
      </c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</row>
    <row r="11" spans="1:41" ht="30" customHeight="1">
      <c r="A11" s="12" t="s">
        <v>106</v>
      </c>
      <c r="B11" s="13" t="s">
        <v>106</v>
      </c>
      <c r="C11" s="14" t="s">
        <v>107</v>
      </c>
      <c r="D11" s="15"/>
      <c r="E11" s="15"/>
      <c r="F11" s="15">
        <v>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6">
        <f t="shared" ref="S11:S24" si="0">IF(C11="","",SUM(D11:R11))</f>
        <v>1</v>
      </c>
      <c r="T11" s="17" t="s">
        <v>70</v>
      </c>
      <c r="U11" s="7">
        <f>CPMK!B6</f>
        <v>3.7013888888888888</v>
      </c>
      <c r="V11" s="11"/>
      <c r="W11" s="11" t="s">
        <v>76</v>
      </c>
      <c r="X11" s="3"/>
      <c r="Y11" s="3" t="s">
        <v>108</v>
      </c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spans="1:41" ht="31.5" customHeight="1">
      <c r="A12" s="18" t="s">
        <v>109</v>
      </c>
      <c r="B12" s="13" t="s">
        <v>109</v>
      </c>
      <c r="C12" s="14" t="s">
        <v>110</v>
      </c>
      <c r="D12" s="19"/>
      <c r="E12" s="19"/>
      <c r="F12" s="19">
        <v>1</v>
      </c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20">
        <f t="shared" si="0"/>
        <v>1</v>
      </c>
      <c r="T12" s="17" t="s">
        <v>74</v>
      </c>
      <c r="U12" s="7">
        <f>CPMK!C6</f>
        <v>3.7013888888888888</v>
      </c>
      <c r="V12" s="11"/>
      <c r="W12" s="11" t="s">
        <v>111</v>
      </c>
      <c r="X12" s="3"/>
      <c r="Y12" s="3" t="s">
        <v>112</v>
      </c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ht="29.25" customHeight="1">
      <c r="A13" s="18" t="s">
        <v>113</v>
      </c>
      <c r="B13" s="13" t="s">
        <v>113</v>
      </c>
      <c r="C13" s="21" t="s">
        <v>114</v>
      </c>
      <c r="D13" s="19"/>
      <c r="E13" s="19"/>
      <c r="F13" s="19">
        <v>1</v>
      </c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20">
        <f t="shared" si="0"/>
        <v>1</v>
      </c>
      <c r="T13" s="17" t="s">
        <v>78</v>
      </c>
      <c r="U13" s="7">
        <f>CPMK!D6</f>
        <v>3.1666666666666665</v>
      </c>
      <c r="V13" s="3"/>
      <c r="W13" s="11" t="s">
        <v>115</v>
      </c>
      <c r="X13" s="3"/>
      <c r="Y13" s="3" t="s">
        <v>116</v>
      </c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ht="26.25" customHeight="1">
      <c r="A14" s="18" t="s">
        <v>117</v>
      </c>
      <c r="B14" s="13" t="s">
        <v>117</v>
      </c>
      <c r="C14" s="21" t="s">
        <v>118</v>
      </c>
      <c r="D14" s="19"/>
      <c r="E14" s="19"/>
      <c r="F14" s="19">
        <v>1</v>
      </c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20">
        <f t="shared" si="0"/>
        <v>1</v>
      </c>
      <c r="T14" s="17" t="s">
        <v>78</v>
      </c>
      <c r="U14" s="7">
        <f>CPMK!E6</f>
        <v>3.1666666666666665</v>
      </c>
      <c r="V14" s="11"/>
      <c r="W14" s="3" t="s">
        <v>119</v>
      </c>
      <c r="X14" s="3"/>
      <c r="Y14" s="3" t="s">
        <v>120</v>
      </c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spans="1:41" ht="28.5" customHeight="1">
      <c r="A15" s="18"/>
      <c r="B15" s="13" t="s">
        <v>121</v>
      </c>
      <c r="C15" s="21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20" t="str">
        <f t="shared" si="0"/>
        <v/>
      </c>
      <c r="T15" s="17"/>
      <c r="U15" s="7" t="str">
        <f>CPMK!F6</f>
        <v/>
      </c>
      <c r="V15" s="11"/>
      <c r="W15" s="3" t="s">
        <v>122</v>
      </c>
      <c r="X15" s="3"/>
      <c r="Y15" s="3" t="s">
        <v>123</v>
      </c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spans="1:41" ht="14.25" customHeight="1">
      <c r="A16" s="18"/>
      <c r="B16" s="13" t="s">
        <v>124</v>
      </c>
      <c r="C16" s="21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20" t="str">
        <f t="shared" si="0"/>
        <v/>
      </c>
      <c r="T16" s="17"/>
      <c r="U16" s="7" t="str">
        <f>CPMK!G6</f>
        <v/>
      </c>
      <c r="V16" s="11"/>
      <c r="W16" s="3" t="s">
        <v>125</v>
      </c>
      <c r="X16" s="3"/>
      <c r="Y16" s="3" t="s">
        <v>126</v>
      </c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spans="1:41" ht="21.75" customHeight="1">
      <c r="A17" s="18"/>
      <c r="B17" s="13" t="s">
        <v>127</v>
      </c>
      <c r="C17" s="21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0" t="str">
        <f t="shared" si="0"/>
        <v/>
      </c>
      <c r="T17" s="17"/>
      <c r="U17" s="7" t="str">
        <f>CPMK!H6</f>
        <v/>
      </c>
      <c r="V17" s="11"/>
      <c r="W17" s="3" t="s">
        <v>128</v>
      </c>
      <c r="X17" s="3"/>
      <c r="Y17" s="3" t="s">
        <v>129</v>
      </c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spans="1:41" ht="14.25" customHeight="1">
      <c r="A18" s="18"/>
      <c r="B18" s="22" t="s">
        <v>130</v>
      </c>
      <c r="C18" s="21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20" t="str">
        <f t="shared" si="0"/>
        <v/>
      </c>
      <c r="T18" s="17"/>
      <c r="U18" s="7" t="str">
        <f>CPMK!I6</f>
        <v/>
      </c>
      <c r="V18" s="11"/>
      <c r="W18" s="3" t="s">
        <v>131</v>
      </c>
      <c r="X18" s="3"/>
      <c r="Y18" s="3" t="s">
        <v>132</v>
      </c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spans="1:41" ht="14.25" customHeight="1">
      <c r="A19" s="18"/>
      <c r="B19" s="13" t="s">
        <v>133</v>
      </c>
      <c r="C19" s="21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20" t="str">
        <f t="shared" si="0"/>
        <v/>
      </c>
      <c r="T19" s="17"/>
      <c r="U19" s="7" t="str">
        <f>CPMK!J6</f>
        <v/>
      </c>
      <c r="V19" s="11"/>
      <c r="W19" s="3" t="s">
        <v>134</v>
      </c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spans="1:41" ht="14.25" customHeight="1">
      <c r="A20" s="18"/>
      <c r="B20" s="13" t="s">
        <v>135</v>
      </c>
      <c r="C20" s="21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20" t="str">
        <f t="shared" si="0"/>
        <v/>
      </c>
      <c r="T20" s="17"/>
      <c r="U20" s="7" t="str">
        <f>CPMK!K6</f>
        <v/>
      </c>
      <c r="V20" s="11"/>
      <c r="W20" s="3" t="s">
        <v>136</v>
      </c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spans="1:41" ht="14.25" customHeight="1">
      <c r="A21" s="18"/>
      <c r="B21" s="13" t="s">
        <v>137</v>
      </c>
      <c r="C21" s="21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20" t="str">
        <f t="shared" si="0"/>
        <v/>
      </c>
      <c r="T21" s="17"/>
      <c r="U21" s="7" t="str">
        <f>CPMK!L6</f>
        <v/>
      </c>
      <c r="V21" s="11"/>
      <c r="W21" s="3" t="s">
        <v>138</v>
      </c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spans="1:41" ht="14.25" customHeight="1">
      <c r="A22" s="18"/>
      <c r="B22" s="13" t="s">
        <v>139</v>
      </c>
      <c r="C22" s="21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20" t="str">
        <f t="shared" si="0"/>
        <v/>
      </c>
      <c r="T22" s="17"/>
      <c r="U22" s="7" t="str">
        <f>CPMK!M6</f>
        <v/>
      </c>
      <c r="V22" s="3"/>
      <c r="W22" s="3" t="s">
        <v>140</v>
      </c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spans="1:41" ht="14.25" customHeight="1">
      <c r="A23" s="18"/>
      <c r="B23" s="13" t="s">
        <v>141</v>
      </c>
      <c r="C23" s="21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20" t="str">
        <f t="shared" si="0"/>
        <v/>
      </c>
      <c r="T23" s="17"/>
      <c r="U23" s="7" t="str">
        <f>CPMK!N6</f>
        <v/>
      </c>
      <c r="V23" s="3"/>
      <c r="W23" s="3" t="s">
        <v>142</v>
      </c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spans="1:41" ht="14.25" customHeight="1">
      <c r="A24" s="18"/>
      <c r="B24" s="23" t="s">
        <v>143</v>
      </c>
      <c r="C24" s="24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6" t="str">
        <f t="shared" si="0"/>
        <v/>
      </c>
      <c r="T24" s="17"/>
      <c r="U24" s="7" t="str">
        <f>CPMK!O6</f>
        <v/>
      </c>
      <c r="V24" s="3"/>
      <c r="W24" s="3" t="s">
        <v>144</v>
      </c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spans="1:41" ht="3" customHeight="1">
      <c r="A25" s="3"/>
      <c r="B25" s="3"/>
      <c r="C25" s="3"/>
      <c r="D25" s="27" t="str">
        <f t="shared" ref="D25:R25" si="1">IF(SUM(D11:D24)=0,"",SUM(D11:D24))</f>
        <v/>
      </c>
      <c r="E25" s="27" t="str">
        <f t="shared" si="1"/>
        <v/>
      </c>
      <c r="F25" s="27">
        <f t="shared" si="1"/>
        <v>4</v>
      </c>
      <c r="G25" s="27" t="str">
        <f t="shared" si="1"/>
        <v/>
      </c>
      <c r="H25" s="27" t="str">
        <f t="shared" si="1"/>
        <v/>
      </c>
      <c r="I25" s="27" t="str">
        <f t="shared" si="1"/>
        <v/>
      </c>
      <c r="J25" s="27" t="str">
        <f t="shared" si="1"/>
        <v/>
      </c>
      <c r="K25" s="27" t="str">
        <f t="shared" si="1"/>
        <v/>
      </c>
      <c r="L25" s="27" t="str">
        <f t="shared" si="1"/>
        <v/>
      </c>
      <c r="M25" s="27" t="str">
        <f t="shared" si="1"/>
        <v/>
      </c>
      <c r="N25" s="27" t="str">
        <f t="shared" si="1"/>
        <v/>
      </c>
      <c r="O25" s="27" t="str">
        <f t="shared" si="1"/>
        <v/>
      </c>
      <c r="P25" s="27" t="str">
        <f t="shared" si="1"/>
        <v/>
      </c>
      <c r="Q25" s="27" t="str">
        <f t="shared" si="1"/>
        <v/>
      </c>
      <c r="R25" s="27" t="str">
        <f t="shared" si="1"/>
        <v/>
      </c>
      <c r="S25" s="28">
        <f>COUNT(D25:R25)</f>
        <v>1</v>
      </c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ht="14.2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ht="14.25" customHeight="1">
      <c r="A27" s="3"/>
      <c r="B27" s="122" t="s">
        <v>145</v>
      </c>
      <c r="C27" s="123"/>
      <c r="D27" s="124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spans="1:41" ht="14.25" customHeight="1">
      <c r="A28" s="3"/>
      <c r="B28" s="29" t="s">
        <v>146</v>
      </c>
      <c r="C28" s="29" t="s">
        <v>147</v>
      </c>
      <c r="D28" s="29" t="s">
        <v>148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ht="14.25" customHeight="1">
      <c r="A29" s="3"/>
      <c r="B29" s="30">
        <v>1</v>
      </c>
      <c r="C29" s="31" t="s">
        <v>149</v>
      </c>
      <c r="D29" s="32">
        <v>1</v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spans="1:41" ht="14.25" customHeight="1">
      <c r="A30" s="3"/>
      <c r="B30" s="30">
        <v>2</v>
      </c>
      <c r="C30" s="31" t="s">
        <v>150</v>
      </c>
      <c r="D30" s="32">
        <v>1</v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spans="1:41" ht="14.25" customHeight="1">
      <c r="A31" s="3"/>
      <c r="B31" s="30">
        <v>3</v>
      </c>
      <c r="C31" s="31" t="s">
        <v>151</v>
      </c>
      <c r="D31" s="32">
        <v>1</v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spans="1:41" ht="14.25" customHeight="1">
      <c r="A32" s="3"/>
      <c r="B32" s="30">
        <v>4</v>
      </c>
      <c r="C32" s="31" t="s">
        <v>152</v>
      </c>
      <c r="D32" s="32">
        <v>2</v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spans="1:41" ht="14.25" customHeight="1">
      <c r="A33" s="3"/>
      <c r="B33" s="30">
        <v>5</v>
      </c>
      <c r="C33" s="31" t="s">
        <v>153</v>
      </c>
      <c r="D33" s="32">
        <v>2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spans="1:41" ht="14.25" customHeight="1">
      <c r="A34" s="3"/>
      <c r="B34" s="30">
        <v>6</v>
      </c>
      <c r="C34" s="31" t="s">
        <v>154</v>
      </c>
      <c r="D34" s="32">
        <v>2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spans="1:41" ht="14.25" customHeight="1">
      <c r="A35" s="3"/>
      <c r="B35" s="30">
        <v>7</v>
      </c>
      <c r="C35" s="31" t="s">
        <v>155</v>
      </c>
      <c r="D35" s="32">
        <v>2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spans="1:41" ht="14.25" customHeight="1">
      <c r="A36" s="3"/>
      <c r="B36" s="30">
        <v>8</v>
      </c>
      <c r="C36" s="33" t="s">
        <v>156</v>
      </c>
      <c r="D36" s="32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spans="1:41" ht="14.25" customHeight="1">
      <c r="A37" s="3"/>
      <c r="B37" s="30">
        <v>9</v>
      </c>
      <c r="C37" s="31" t="s">
        <v>157</v>
      </c>
      <c r="D37" s="32">
        <v>3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spans="1:41" ht="14.25" customHeight="1">
      <c r="A38" s="3"/>
      <c r="B38" s="30">
        <v>10</v>
      </c>
      <c r="C38" s="31" t="s">
        <v>158</v>
      </c>
      <c r="D38" s="32">
        <v>3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spans="1:41" ht="14.25" customHeight="1">
      <c r="A39" s="3"/>
      <c r="B39" s="30">
        <v>11</v>
      </c>
      <c r="C39" s="31" t="s">
        <v>159</v>
      </c>
      <c r="D39" s="32">
        <v>3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spans="1:41" ht="14.25" customHeight="1">
      <c r="A40" s="3"/>
      <c r="B40" s="30">
        <v>12</v>
      </c>
      <c r="C40" s="31" t="s">
        <v>160</v>
      </c>
      <c r="D40" s="32">
        <v>3</v>
      </c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spans="1:41" ht="14.25" customHeight="1">
      <c r="A41" s="3"/>
      <c r="B41" s="30">
        <v>13</v>
      </c>
      <c r="C41" s="31" t="s">
        <v>161</v>
      </c>
      <c r="D41" s="32">
        <v>4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spans="1:41" ht="14.25" customHeight="1">
      <c r="A42" s="3"/>
      <c r="B42" s="30">
        <v>14</v>
      </c>
      <c r="C42" s="31" t="s">
        <v>162</v>
      </c>
      <c r="D42" s="32">
        <v>4</v>
      </c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spans="1:41" ht="14.25" customHeight="1">
      <c r="A43" s="3"/>
      <c r="B43" s="30">
        <v>15</v>
      </c>
      <c r="C43" s="31" t="s">
        <v>163</v>
      </c>
      <c r="D43" s="32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spans="1:41" ht="14.25" customHeight="1">
      <c r="A44" s="3"/>
      <c r="B44" s="30">
        <v>16</v>
      </c>
      <c r="C44" s="33" t="s">
        <v>164</v>
      </c>
      <c r="D44" s="32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spans="1:41" ht="14.2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spans="1:41" ht="14.25" customHeight="1">
      <c r="A46" s="3"/>
      <c r="B46" s="9" t="s">
        <v>165</v>
      </c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spans="1:41" ht="14.25" customHeight="1">
      <c r="A47" s="3"/>
      <c r="B47" s="35">
        <v>1</v>
      </c>
      <c r="C47" s="36" t="s">
        <v>166</v>
      </c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spans="1:41" ht="14.25" customHeight="1">
      <c r="A48" s="3"/>
      <c r="B48" s="35">
        <v>2</v>
      </c>
      <c r="C48" s="36" t="s">
        <v>167</v>
      </c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spans="1:41" ht="14.25" customHeight="1">
      <c r="A49" s="3"/>
      <c r="B49" s="35">
        <v>3</v>
      </c>
      <c r="C49" s="38" t="s">
        <v>168</v>
      </c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spans="1:41" ht="14.25" customHeight="1">
      <c r="A50" s="3"/>
      <c r="B50" s="35">
        <v>4</v>
      </c>
      <c r="C50" s="38" t="s">
        <v>169</v>
      </c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spans="1:41" ht="14.25" customHeight="1">
      <c r="A51" s="3"/>
      <c r="B51" s="35">
        <v>5</v>
      </c>
      <c r="C51" s="39" t="s">
        <v>170</v>
      </c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spans="1:41" ht="14.25" customHeight="1">
      <c r="A52" s="3"/>
      <c r="B52" s="3"/>
      <c r="C52" s="40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spans="1:41" ht="14.25" customHeight="1">
      <c r="A53" s="3"/>
      <c r="B53" s="3"/>
      <c r="C53" s="40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spans="1:41" ht="14.2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spans="1:41" ht="14.2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spans="1:41" ht="14.2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spans="1:41" ht="14.2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spans="1:41" ht="14.2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spans="1:41" ht="14.2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spans="1:41" ht="14.2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spans="1:41" ht="14.2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spans="1:41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spans="1:41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spans="1:41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spans="1:41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spans="1:41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spans="1:41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spans="1:41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spans="1:41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spans="1:41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spans="1:41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spans="1:41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spans="1:41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spans="1:41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spans="1:41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spans="1:41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spans="1:41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spans="1:41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spans="1:41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spans="1:41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spans="1:41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spans="1:41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spans="1:41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spans="1:41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spans="1:41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spans="1:41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spans="1:41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spans="1:41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spans="1:41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spans="1:41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spans="1:41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spans="1:41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spans="1:41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spans="1:41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spans="1:41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spans="1:41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spans="1:41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spans="1:41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spans="1:41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spans="1:41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spans="1:41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spans="1:41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spans="1:41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spans="1:41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spans="1:41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spans="1:41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spans="1:41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spans="1:41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spans="1:41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spans="1:41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spans="1:41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spans="1:41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spans="1:41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spans="1:41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spans="1:41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spans="1:41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spans="1:41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spans="1:41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spans="1:41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spans="1:41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spans="1:41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spans="1:41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spans="1:41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spans="1:41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spans="1:41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spans="1:41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spans="1:41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spans="1:41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spans="1:41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spans="1:41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spans="1:41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spans="1:41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spans="1:41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spans="1:41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spans="1:41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spans="1:41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spans="1:41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spans="1:41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spans="1:41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spans="1:41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spans="1:41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spans="1:41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spans="1:41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spans="1:41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spans="1:41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spans="1:41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spans="1:41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spans="1:41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spans="1:41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spans="1:41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spans="1:41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spans="1:41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spans="1:41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spans="1:41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spans="1:41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spans="1:41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spans="1:41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spans="1:41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spans="1:41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spans="1:41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spans="1:41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spans="1:41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spans="1:41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spans="1:41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spans="1:41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spans="1:41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spans="1:41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spans="1:41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spans="1:41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spans="1:41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spans="1:41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spans="1:41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spans="1:41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spans="1:41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spans="1:41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spans="1:41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spans="1:41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spans="1:41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spans="1:41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spans="1:41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spans="1:41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spans="1:41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spans="1:41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spans="1:41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spans="1:41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spans="1:41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spans="1:41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spans="1:41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spans="1:41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spans="1:41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spans="1:41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spans="1:41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spans="1:41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spans="1:41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spans="1:41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spans="1:41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spans="1:41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spans="1:41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spans="1:41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spans="1:41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spans="1:41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spans="1:41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spans="1:41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spans="1:41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spans="1:41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spans="1:41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spans="1:41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spans="1:41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spans="1:41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spans="1:41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spans="1:41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spans="1:41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spans="1:41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spans="1:41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spans="1:41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spans="1:41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spans="1:41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spans="1:41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spans="1:41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spans="1:41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spans="1:41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spans="1:41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spans="1:41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spans="1:41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spans="1:41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spans="1:41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spans="1:41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spans="1:41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spans="1:41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spans="1:41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spans="1:41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spans="1:41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spans="1:41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spans="1:41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spans="1:41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spans="1:41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spans="1:41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spans="1:41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spans="1:41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spans="1:41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spans="1:41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spans="1:41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spans="1:41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spans="1:41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spans="1:41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spans="1:41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spans="1:41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spans="1:41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spans="1:41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spans="1:41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spans="1:41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spans="1:41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spans="1:41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spans="1:41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spans="1:41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spans="1:41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spans="1:41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spans="1:41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spans="1:41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spans="1:41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spans="1:41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spans="1:41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spans="1:41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spans="1:41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spans="1:41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spans="1:41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spans="1:41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spans="1:41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spans="1:41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spans="1:41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spans="1:41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spans="1:41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spans="1:41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spans="1:41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spans="1:41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spans="1:41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spans="1:41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spans="1:41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spans="1:41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spans="1:41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spans="1:41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spans="1:41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spans="1:41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spans="1:41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spans="1:41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spans="1:41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spans="1:41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spans="1:41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spans="1:41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spans="1:41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spans="1:41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spans="1:41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spans="1:41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spans="1:41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spans="1:41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spans="1:41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spans="1:41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spans="1:41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spans="1:41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spans="1:41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spans="1:41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spans="1:41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spans="1:41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spans="1:41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spans="1:41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spans="1:41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spans="1:41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spans="1:41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spans="1:41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spans="1:41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spans="1:41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spans="1:41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spans="1:41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spans="1:41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spans="1:41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spans="1:41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spans="1:41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spans="1:41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spans="1:41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spans="1:41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spans="1:41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spans="1:41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spans="1:41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spans="1:41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spans="1:41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spans="1:41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spans="1:41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spans="1:41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spans="1:41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spans="1:41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spans="1:41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spans="1:41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spans="1:41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spans="1:41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spans="1:41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spans="1:41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spans="1:41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spans="1:41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spans="1:41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spans="1:41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spans="1:41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spans="1:41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spans="1:41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spans="1:41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spans="1:41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spans="1:41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spans="1:41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spans="1:41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spans="1:41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spans="1:41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spans="1:41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spans="1:41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spans="1:41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spans="1:41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spans="1:41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spans="1:41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spans="1:41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spans="1:41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spans="1:41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spans="1:41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spans="1:41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spans="1:41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spans="1:41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spans="1:41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spans="1:41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spans="1:41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spans="1:41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spans="1:41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spans="1:41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spans="1:41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spans="1:41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spans="1:41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spans="1:41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spans="1:41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spans="1:41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spans="1:41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spans="1:41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spans="1:41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spans="1:41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spans="1:41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spans="1:41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spans="1:41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spans="1:41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spans="1:41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spans="1:41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spans="1:41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spans="1:41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spans="1:41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spans="1:41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spans="1:41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spans="1:41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spans="1:41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spans="1:41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spans="1:41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spans="1:41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spans="1:41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spans="1:41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spans="1:41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spans="1:41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spans="1:41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spans="1:41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spans="1:41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spans="1:41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spans="1:41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spans="1:41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spans="1:41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spans="1:41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spans="1:41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spans="1:41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spans="1:41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spans="1:41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spans="1:41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spans="1:41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spans="1:41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spans="1:41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spans="1:41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spans="1:41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spans="1:41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spans="1:41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spans="1:41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spans="1:41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spans="1:41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spans="1:41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spans="1:41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spans="1:41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spans="1:41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spans="1:41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spans="1:41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spans="1:41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spans="1:41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spans="1:41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spans="1:41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spans="1:41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spans="1:41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spans="1:41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spans="1:41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spans="1:41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spans="1:41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spans="1:41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spans="1:41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spans="1:41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spans="1:41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spans="1:41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spans="1:41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spans="1:41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spans="1:41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spans="1:41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spans="1:41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spans="1:41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spans="1:41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spans="1:41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spans="1:41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spans="1:41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spans="1:41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spans="1:41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spans="1:41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spans="1:41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spans="1:41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spans="1:41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spans="1:41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spans="1:41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spans="1:41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spans="1:41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spans="1:41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spans="1:41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spans="1:41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spans="1:41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spans="1:41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spans="1:41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spans="1:41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spans="1:41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spans="1:41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spans="1:41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spans="1:41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spans="1:41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spans="1:41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spans="1:41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spans="1:41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spans="1:41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spans="1:41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spans="1:41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spans="1:41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spans="1:41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spans="1:41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spans="1:41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spans="1:41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spans="1:41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spans="1:41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spans="1:41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spans="1:41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spans="1:41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spans="1:41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spans="1:41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spans="1:41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spans="1:41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spans="1:41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spans="1:41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spans="1:41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spans="1:41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spans="1:41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spans="1:41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spans="1:41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spans="1:41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spans="1:41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spans="1:41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spans="1:41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spans="1:41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spans="1:41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spans="1:41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spans="1:41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spans="1:41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spans="1:41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spans="1:41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spans="1:41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spans="1:41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spans="1:41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spans="1:41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spans="1:41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spans="1:41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spans="1:41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spans="1:41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spans="1:41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spans="1:41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spans="1:41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spans="1:41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spans="1:41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spans="1:41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spans="1:41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spans="1:41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spans="1:41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spans="1:41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spans="1:41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spans="1:41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spans="1:41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spans="1:41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spans="1:41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spans="1:41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spans="1:41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spans="1:41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spans="1:41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spans="1:41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spans="1:41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spans="1:41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spans="1:41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spans="1:41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spans="1:41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spans="1:41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spans="1:41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spans="1:41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spans="1:41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spans="1:41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spans="1:41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spans="1:41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spans="1:41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spans="1:41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spans="1:41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spans="1:41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spans="1:41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spans="1:41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spans="1:41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spans="1:41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spans="1:41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spans="1:41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spans="1:41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spans="1:41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spans="1:41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spans="1:41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spans="1:41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spans="1:41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spans="1:41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spans="1:41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spans="1:41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spans="1:41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spans="1:41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spans="1:41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spans="1:41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spans="1:41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spans="1:41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spans="1:41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spans="1:41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spans="1:41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spans="1:41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spans="1:41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spans="1:41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spans="1:41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spans="1:41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spans="1:41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spans="1:41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spans="1:41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spans="1:41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spans="1:41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spans="1:41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spans="1:41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spans="1:41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spans="1:41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spans="1:41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spans="1:41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spans="1:41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spans="1:41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spans="1:41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spans="1:41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spans="1:41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spans="1:41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spans="1:41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spans="1:41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spans="1:41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spans="1:41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spans="1:41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spans="1:41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spans="1:41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spans="1:41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spans="1:41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spans="1:41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spans="1:41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spans="1:41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spans="1:41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spans="1:41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spans="1:41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spans="1:41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spans="1:41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spans="1:41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spans="1:41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spans="1:41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spans="1:41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spans="1:41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spans="1:41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spans="1:41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spans="1:41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spans="1:41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spans="1:41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spans="1:41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spans="1:41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spans="1:41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spans="1:41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spans="1:41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spans="1:41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spans="1:41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spans="1:41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spans="1:41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spans="1:41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spans="1:41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spans="1:41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spans="1:41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spans="1:41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spans="1:41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spans="1:41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spans="1:41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spans="1:41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spans="1:41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spans="1:41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spans="1:41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spans="1:41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spans="1:41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spans="1:41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spans="1:41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spans="1:41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spans="1:41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spans="1:41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spans="1:41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spans="1:41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spans="1:41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spans="1:41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spans="1:41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spans="1:41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spans="1:41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spans="1:41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spans="1:41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spans="1:41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spans="1:41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spans="1:41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spans="1:41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spans="1:41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spans="1:41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spans="1:41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spans="1:41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spans="1:41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spans="1:41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spans="1:41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spans="1:41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spans="1:41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spans="1:41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spans="1:41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spans="1:41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spans="1:41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spans="1:41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spans="1:41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spans="1:41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spans="1:41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spans="1:41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spans="1:41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spans="1:41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spans="1:41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spans="1:41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spans="1:41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spans="1:41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spans="1:41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spans="1:41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spans="1:41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spans="1:41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spans="1:41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spans="1:41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spans="1:41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spans="1:41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spans="1:41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spans="1:41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spans="1:41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spans="1:41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spans="1:41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spans="1:41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spans="1:41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spans="1:41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spans="1:41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spans="1:41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spans="1:41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spans="1:41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spans="1:41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spans="1:41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spans="1:41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spans="1:41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spans="1:41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spans="1:41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spans="1:41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spans="1:41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spans="1:41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spans="1:41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spans="1:41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spans="1:41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spans="1:41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spans="1:41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spans="1:41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spans="1:41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spans="1:41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spans="1:41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spans="1:41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spans="1:41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spans="1:41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spans="1:41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spans="1:41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spans="1:41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spans="1:41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spans="1:41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spans="1:41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spans="1:41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spans="1:41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spans="1:41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spans="1:41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spans="1:41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spans="1:41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spans="1:41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spans="1:41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spans="1:41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spans="1:41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spans="1:41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spans="1:41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spans="1:41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spans="1:41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spans="1:41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spans="1:41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spans="1:41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spans="1:41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spans="1:41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spans="1:41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spans="1:41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spans="1:41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spans="1:41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spans="1:41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spans="1:41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spans="1:41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spans="1:41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spans="1:41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spans="1:41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spans="1:41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spans="1:41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spans="1:41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spans="1:41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spans="1:41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spans="1:41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spans="1:41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spans="1:41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spans="1:41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spans="1:41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spans="1:41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spans="1:41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spans="1:41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spans="1:41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spans="1:41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spans="1:41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spans="1:41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spans="1:41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spans="1:41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spans="1:41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spans="1:41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spans="1:41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spans="1:41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spans="1:41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spans="1:41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spans="1:41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spans="1:41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spans="1:41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spans="1:41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spans="1:41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spans="1:41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spans="1:41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spans="1:41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spans="1:41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spans="1:41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spans="1:41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spans="1:41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spans="1:41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spans="1:41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spans="1:41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spans="1:41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spans="1:41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spans="1:41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spans="1:41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spans="1:41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spans="1:41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spans="1:41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spans="1:41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spans="1:41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spans="1:41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spans="1:41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spans="1:41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spans="1:41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spans="1:41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spans="1:41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spans="1:41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spans="1:41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spans="1:41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spans="1:41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spans="1:41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spans="1:41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spans="1:41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spans="1:41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spans="1:41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spans="1:41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spans="1:41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spans="1:41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spans="1:41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spans="1:41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spans="1:41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spans="1:41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spans="1:41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spans="1:41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spans="1:41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spans="1:41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spans="1:41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spans="1:41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spans="1:41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spans="1:41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spans="1:41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spans="1:41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spans="1:41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spans="1:41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spans="1:41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spans="1:41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spans="1:41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spans="1:41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spans="1:41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spans="1:41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spans="1:41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spans="1:41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spans="1:41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spans="1:41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spans="1:41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spans="1:41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spans="1:41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spans="1:41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spans="1:41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spans="1:41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spans="1:41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spans="1:41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spans="1:41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spans="1:41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spans="1:41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spans="1:41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spans="1:41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spans="1:41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spans="1:41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spans="1:41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spans="1:41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spans="1:41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spans="1:41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spans="1:41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spans="1:41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spans="1:41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spans="1:41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spans="1:41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spans="1:41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spans="1:41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spans="1:41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spans="1:41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spans="1:41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spans="1:41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spans="1:41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spans="1:41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spans="1:41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spans="1:41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spans="1:41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spans="1:41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spans="1:41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spans="1:41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spans="1:41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spans="1:41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spans="1:41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spans="1:41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spans="1:41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spans="1:41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spans="1:41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spans="1:41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spans="1:41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spans="1:41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spans="1:41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spans="1:41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spans="1:41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spans="1:41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spans="1:41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spans="1:41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spans="1:41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spans="1:41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spans="1:41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spans="1:41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spans="1:41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spans="1:41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spans="1:41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spans="1:41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spans="1:41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spans="1:41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spans="1:41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spans="1:41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spans="1:41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spans="1:41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spans="1:41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spans="1:41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spans="1:41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spans="1:41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spans="1:41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spans="1:41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spans="1:41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spans="1:41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spans="1:41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spans="1:41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spans="1:41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spans="1:41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spans="1:41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spans="1:41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spans="1:41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spans="1:41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spans="1:41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spans="1:41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spans="1:41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spans="1:41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spans="1:41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spans="1:41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spans="1:41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spans="1:41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spans="1:41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spans="1:41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spans="1:41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spans="1:41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spans="1:41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spans="1:41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spans="1:41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spans="1:41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spans="1:41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spans="1:41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spans="1:41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spans="1:41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spans="1:41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spans="1:41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spans="1:41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spans="1:41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spans="1:41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spans="1:41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spans="1:41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spans="1:41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spans="1:41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spans="1:41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spans="1:41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spans="1:41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spans="1:41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spans="1:41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spans="1:41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spans="1:41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spans="1:41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spans="1:41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spans="1:41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spans="1:41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spans="1:41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spans="1:41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spans="1:41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spans="1:41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spans="1:41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spans="1:41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spans="1:41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spans="1:41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spans="1:41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spans="1:41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spans="1:41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spans="1:41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</sheetData>
  <mergeCells count="13">
    <mergeCell ref="A1:B1"/>
    <mergeCell ref="A2:B2"/>
    <mergeCell ref="A3:B3"/>
    <mergeCell ref="A4:B4"/>
    <mergeCell ref="A5:B5"/>
    <mergeCell ref="S9:S10"/>
    <mergeCell ref="T9:T10"/>
    <mergeCell ref="A6:B6"/>
    <mergeCell ref="A7:B7"/>
    <mergeCell ref="B27:D27"/>
    <mergeCell ref="A9:A10"/>
    <mergeCell ref="B9:C10"/>
    <mergeCell ref="D9:R9"/>
  </mergeCells>
  <conditionalFormatting sqref="S11:S24">
    <cfRule type="cellIs" dxfId="31" priority="1" operator="greaterThan">
      <formula>1</formula>
    </cfRule>
    <cfRule type="cellIs" dxfId="30" priority="2" operator="lessThan">
      <formula>1</formula>
    </cfRule>
    <cfRule type="cellIs" dxfId="29" priority="3" operator="equal">
      <formula>0</formula>
    </cfRule>
  </conditionalFormatting>
  <dataValidations count="5">
    <dataValidation type="list" allowBlank="1" showErrorMessage="1" sqref="C4" xr:uid="{00000000-0002-0000-0100-000000000000}">
      <formula1>"A,B,C,D"</formula1>
    </dataValidation>
    <dataValidation type="list" allowBlank="1" showErrorMessage="1" sqref="C5" xr:uid="{00000000-0002-0000-0100-000001000000}">
      <formula1>$W$2:$W$24</formula1>
    </dataValidation>
    <dataValidation type="list" allowBlank="1" showErrorMessage="1" sqref="C3" xr:uid="{00000000-0002-0000-0100-000002000000}">
      <formula1>"Gasal,Genap"</formula1>
    </dataValidation>
    <dataValidation type="custom" allowBlank="1" showInputMessage="1" showErrorMessage="1" prompt="Rencana materi - Wajib diisi, min 1 karakter, max 1000 karakter" sqref="C29:C44" xr:uid="{00000000-0002-0000-0100-000003000000}">
      <formula1>AND(GTE(LEN(C29),MIN((1),(1000))),LTE(LEN(C29),MAX((1),(1000))))</formula1>
    </dataValidation>
    <dataValidation type="list" allowBlank="1" showErrorMessage="1" sqref="T11:T24" xr:uid="{00000000-0002-0000-0100-000004000000}">
      <formula1>$Y$2:$Y$18</formula1>
    </dataValidation>
  </dataValidations>
  <hyperlinks>
    <hyperlink ref="C47" r:id="rId1" xr:uid="{00000000-0004-0000-0100-000000000000}"/>
    <hyperlink ref="C48" r:id="rId2" xr:uid="{00000000-0004-0000-0100-000001000000}"/>
    <hyperlink ref="C51" r:id="rId3" xr:uid="{00000000-0004-0000-0100-000002000000}"/>
  </hyperlinks>
  <pageMargins left="0.7" right="0.7" top="0.75" bottom="0.75" header="0" footer="0"/>
  <pageSetup orientation="portrait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D251"/>
  <sheetViews>
    <sheetView showGridLines="0" workbookViewId="0"/>
  </sheetViews>
  <sheetFormatPr defaultColWidth="14.42578125" defaultRowHeight="15" customHeight="1"/>
  <cols>
    <col min="1" max="1" width="6.42578125" customWidth="1"/>
    <col min="2" max="2" width="15.5703125" customWidth="1"/>
    <col min="3" max="3" width="34.28515625" customWidth="1"/>
    <col min="4" max="4" width="11.85546875" customWidth="1"/>
    <col min="5" max="13" width="7.28515625" hidden="1" customWidth="1"/>
    <col min="14" max="18" width="8.28515625" hidden="1" customWidth="1"/>
    <col min="19" max="19" width="16" customWidth="1"/>
    <col min="20" max="134" width="10.7109375" customWidth="1"/>
  </cols>
  <sheetData>
    <row r="1" spans="1:134" ht="14.2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</row>
    <row r="2" spans="1:134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</row>
    <row r="3" spans="1:134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</row>
    <row r="4" spans="1:134" ht="14.2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41" t="str">
        <f>IF(SUM(T7:FI7)=100%,"","TOTAL BOBOT NILAI ("&amp;SUM(T7:FI7)*100&amp;"%) TIDAK SAMA DENGAN 100% ")</f>
        <v/>
      </c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</row>
    <row r="5" spans="1:134" ht="14.2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1" t="s">
        <v>171</v>
      </c>
      <c r="T5" s="42" t="s">
        <v>172</v>
      </c>
      <c r="U5" s="42" t="s">
        <v>173</v>
      </c>
      <c r="V5" s="42" t="s">
        <v>174</v>
      </c>
      <c r="W5" s="42" t="s">
        <v>175</v>
      </c>
      <c r="X5" s="42"/>
      <c r="Y5" s="42"/>
      <c r="Z5" s="42"/>
      <c r="AA5" s="42" t="s">
        <v>176</v>
      </c>
      <c r="AB5" s="42" t="s">
        <v>177</v>
      </c>
      <c r="AC5" s="42" t="s">
        <v>178</v>
      </c>
      <c r="AD5" s="42" t="s">
        <v>179</v>
      </c>
      <c r="AE5" s="42" t="s">
        <v>180</v>
      </c>
      <c r="AF5" s="42" t="s">
        <v>181</v>
      </c>
      <c r="AG5" s="42" t="s">
        <v>182</v>
      </c>
      <c r="AH5" s="42" t="s">
        <v>183</v>
      </c>
      <c r="AI5" s="42" t="s">
        <v>184</v>
      </c>
      <c r="AJ5" s="42" t="s">
        <v>185</v>
      </c>
      <c r="AK5" s="42" t="s">
        <v>186</v>
      </c>
      <c r="AL5" s="42" t="s">
        <v>187</v>
      </c>
      <c r="AM5" s="42" t="s">
        <v>178</v>
      </c>
      <c r="AN5" s="42" t="s">
        <v>179</v>
      </c>
      <c r="AO5" s="42" t="s">
        <v>180</v>
      </c>
      <c r="AP5" s="42" t="s">
        <v>181</v>
      </c>
      <c r="AQ5" s="42" t="s">
        <v>182</v>
      </c>
      <c r="AR5" s="42" t="s">
        <v>183</v>
      </c>
      <c r="AS5" s="42" t="s">
        <v>184</v>
      </c>
      <c r="AT5" s="42" t="s">
        <v>185</v>
      </c>
      <c r="AU5" s="42" t="s">
        <v>186</v>
      </c>
      <c r="AV5" s="42" t="s">
        <v>187</v>
      </c>
      <c r="AW5" s="42" t="s">
        <v>178</v>
      </c>
      <c r="AX5" s="42" t="s">
        <v>179</v>
      </c>
      <c r="AY5" s="42" t="s">
        <v>180</v>
      </c>
      <c r="AZ5" s="42" t="s">
        <v>181</v>
      </c>
      <c r="BA5" s="42" t="s">
        <v>182</v>
      </c>
      <c r="BB5" s="42" t="s">
        <v>183</v>
      </c>
      <c r="BC5" s="42" t="s">
        <v>184</v>
      </c>
      <c r="BD5" s="42" t="s">
        <v>185</v>
      </c>
      <c r="BE5" s="42" t="s">
        <v>186</v>
      </c>
      <c r="BF5" s="42" t="s">
        <v>187</v>
      </c>
      <c r="BG5" s="42" t="s">
        <v>178</v>
      </c>
      <c r="BH5" s="42" t="s">
        <v>179</v>
      </c>
      <c r="BI5" s="42" t="s">
        <v>180</v>
      </c>
      <c r="BJ5" s="42" t="s">
        <v>181</v>
      </c>
      <c r="BK5" s="42" t="s">
        <v>182</v>
      </c>
      <c r="BL5" s="42" t="s">
        <v>183</v>
      </c>
      <c r="BM5" s="42" t="s">
        <v>184</v>
      </c>
      <c r="BN5" s="42" t="s">
        <v>185</v>
      </c>
      <c r="BO5" s="42" t="s">
        <v>186</v>
      </c>
      <c r="BP5" s="42" t="s">
        <v>187</v>
      </c>
      <c r="BQ5" s="42" t="s">
        <v>178</v>
      </c>
      <c r="BR5" s="42" t="s">
        <v>179</v>
      </c>
      <c r="BS5" s="42" t="s">
        <v>180</v>
      </c>
      <c r="BT5" s="42" t="s">
        <v>181</v>
      </c>
      <c r="BU5" s="42" t="s">
        <v>182</v>
      </c>
      <c r="BV5" s="42" t="s">
        <v>183</v>
      </c>
      <c r="BW5" s="42" t="s">
        <v>184</v>
      </c>
      <c r="BX5" s="42" t="s">
        <v>185</v>
      </c>
      <c r="BY5" s="42" t="s">
        <v>186</v>
      </c>
      <c r="BZ5" s="42" t="s">
        <v>187</v>
      </c>
      <c r="CA5" s="42" t="s">
        <v>178</v>
      </c>
      <c r="CB5" s="42" t="s">
        <v>179</v>
      </c>
      <c r="CC5" s="42" t="s">
        <v>180</v>
      </c>
      <c r="CD5" s="42" t="s">
        <v>181</v>
      </c>
      <c r="CE5" s="42" t="s">
        <v>182</v>
      </c>
      <c r="CF5" s="42" t="s">
        <v>183</v>
      </c>
      <c r="CG5" s="42" t="s">
        <v>184</v>
      </c>
      <c r="CH5" s="42" t="s">
        <v>185</v>
      </c>
      <c r="CI5" s="42" t="s">
        <v>186</v>
      </c>
      <c r="CJ5" s="42" t="s">
        <v>187</v>
      </c>
      <c r="CK5" s="42" t="s">
        <v>178</v>
      </c>
      <c r="CL5" s="42" t="s">
        <v>179</v>
      </c>
      <c r="CM5" s="42" t="s">
        <v>180</v>
      </c>
      <c r="CN5" s="42" t="s">
        <v>181</v>
      </c>
      <c r="CO5" s="42" t="s">
        <v>182</v>
      </c>
      <c r="CP5" s="42" t="s">
        <v>183</v>
      </c>
      <c r="CQ5" s="42" t="s">
        <v>184</v>
      </c>
      <c r="CR5" s="42" t="s">
        <v>185</v>
      </c>
      <c r="CS5" s="42" t="s">
        <v>186</v>
      </c>
      <c r="CT5" s="42" t="s">
        <v>187</v>
      </c>
      <c r="CU5" s="42" t="s">
        <v>178</v>
      </c>
      <c r="CV5" s="42" t="s">
        <v>179</v>
      </c>
      <c r="CW5" s="42" t="s">
        <v>180</v>
      </c>
      <c r="CX5" s="42" t="s">
        <v>181</v>
      </c>
      <c r="CY5" s="42" t="s">
        <v>182</v>
      </c>
      <c r="CZ5" s="42" t="s">
        <v>183</v>
      </c>
      <c r="DA5" s="42" t="s">
        <v>184</v>
      </c>
      <c r="DB5" s="42" t="s">
        <v>185</v>
      </c>
      <c r="DC5" s="42" t="s">
        <v>186</v>
      </c>
      <c r="DD5" s="42" t="s">
        <v>187</v>
      </c>
      <c r="DE5" s="42" t="s">
        <v>178</v>
      </c>
      <c r="DF5" s="42" t="s">
        <v>179</v>
      </c>
      <c r="DG5" s="42" t="s">
        <v>180</v>
      </c>
      <c r="DH5" s="42" t="s">
        <v>181</v>
      </c>
      <c r="DI5" s="42" t="s">
        <v>182</v>
      </c>
      <c r="DJ5" s="42" t="s">
        <v>183</v>
      </c>
      <c r="DK5" s="42" t="s">
        <v>184</v>
      </c>
      <c r="DL5" s="42" t="s">
        <v>185</v>
      </c>
      <c r="DM5" s="42" t="s">
        <v>186</v>
      </c>
      <c r="DN5" s="42" t="s">
        <v>187</v>
      </c>
      <c r="DO5" s="42" t="s">
        <v>178</v>
      </c>
      <c r="DP5" s="42" t="s">
        <v>179</v>
      </c>
      <c r="DQ5" s="42" t="s">
        <v>180</v>
      </c>
      <c r="DR5" s="42" t="s">
        <v>181</v>
      </c>
      <c r="DS5" s="42" t="s">
        <v>182</v>
      </c>
      <c r="DT5" s="42" t="s">
        <v>183</v>
      </c>
      <c r="DU5" s="42" t="s">
        <v>184</v>
      </c>
      <c r="DV5" s="42" t="s">
        <v>185</v>
      </c>
      <c r="DW5" s="42" t="s">
        <v>186</v>
      </c>
      <c r="DX5" s="42" t="s">
        <v>187</v>
      </c>
      <c r="DY5" s="42" t="s">
        <v>188</v>
      </c>
      <c r="DZ5" s="42" t="s">
        <v>189</v>
      </c>
      <c r="EA5" s="42" t="s">
        <v>190</v>
      </c>
      <c r="EB5" s="42" t="s">
        <v>191</v>
      </c>
      <c r="EC5" s="42" t="s">
        <v>192</v>
      </c>
      <c r="ED5" s="42" t="s">
        <v>193</v>
      </c>
    </row>
    <row r="6" spans="1:134" ht="14.25" customHeight="1">
      <c r="A6" s="131" t="s">
        <v>194</v>
      </c>
      <c r="B6" s="133" t="s">
        <v>195</v>
      </c>
      <c r="C6" s="133" t="s">
        <v>196</v>
      </c>
      <c r="D6" s="133" t="s">
        <v>197</v>
      </c>
      <c r="E6" s="43" t="s">
        <v>106</v>
      </c>
      <c r="F6" s="43" t="s">
        <v>109</v>
      </c>
      <c r="G6" s="43" t="s">
        <v>113</v>
      </c>
      <c r="H6" s="43" t="s">
        <v>117</v>
      </c>
      <c r="I6" s="43" t="s">
        <v>121</v>
      </c>
      <c r="J6" s="43" t="s">
        <v>124</v>
      </c>
      <c r="K6" s="43" t="s">
        <v>127</v>
      </c>
      <c r="L6" s="43" t="s">
        <v>130</v>
      </c>
      <c r="M6" s="43" t="s">
        <v>133</v>
      </c>
      <c r="N6" s="43" t="s">
        <v>135</v>
      </c>
      <c r="O6" s="43" t="s">
        <v>137</v>
      </c>
      <c r="P6" s="43" t="s">
        <v>139</v>
      </c>
      <c r="Q6" s="43" t="s">
        <v>141</v>
      </c>
      <c r="R6" s="43" t="s">
        <v>143</v>
      </c>
      <c r="S6" s="44" t="s">
        <v>198</v>
      </c>
      <c r="T6" s="45" t="s">
        <v>106</v>
      </c>
      <c r="U6" s="45" t="s">
        <v>109</v>
      </c>
      <c r="V6" s="45" t="s">
        <v>113</v>
      </c>
      <c r="W6" s="45" t="s">
        <v>117</v>
      </c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ht="14.25" customHeight="1">
      <c r="A7" s="132"/>
      <c r="B7" s="132"/>
      <c r="C7" s="132"/>
      <c r="D7" s="132"/>
      <c r="E7" s="46">
        <f t="shared" ref="E7:R7" si="0">SUMIFS($T$7:$EZ$7,$T$6:$EZ$6,E6)</f>
        <v>0.25</v>
      </c>
      <c r="F7" s="46">
        <f t="shared" si="0"/>
        <v>0.25</v>
      </c>
      <c r="G7" s="46">
        <f t="shared" si="0"/>
        <v>0.25</v>
      </c>
      <c r="H7" s="46">
        <f t="shared" si="0"/>
        <v>0.25</v>
      </c>
      <c r="I7" s="46">
        <f t="shared" si="0"/>
        <v>0</v>
      </c>
      <c r="J7" s="46">
        <f t="shared" si="0"/>
        <v>0</v>
      </c>
      <c r="K7" s="46">
        <f t="shared" si="0"/>
        <v>0</v>
      </c>
      <c r="L7" s="46">
        <f t="shared" si="0"/>
        <v>0</v>
      </c>
      <c r="M7" s="46">
        <f t="shared" si="0"/>
        <v>0</v>
      </c>
      <c r="N7" s="46">
        <f t="shared" si="0"/>
        <v>0</v>
      </c>
      <c r="O7" s="46">
        <f t="shared" si="0"/>
        <v>0</v>
      </c>
      <c r="P7" s="46">
        <f t="shared" si="0"/>
        <v>0</v>
      </c>
      <c r="Q7" s="46">
        <f t="shared" si="0"/>
        <v>0</v>
      </c>
      <c r="R7" s="46">
        <f t="shared" si="0"/>
        <v>0</v>
      </c>
      <c r="S7" s="47"/>
      <c r="T7" s="48">
        <v>0.25</v>
      </c>
      <c r="U7" s="48">
        <v>0.25</v>
      </c>
      <c r="V7" s="48">
        <v>0.25</v>
      </c>
      <c r="W7" s="48">
        <v>0.25</v>
      </c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9"/>
      <c r="AJ7" s="49"/>
      <c r="AK7" s="49"/>
      <c r="AL7" s="49"/>
      <c r="AM7" s="48"/>
      <c r="AN7" s="48"/>
      <c r="AO7" s="48"/>
      <c r="AP7" s="48"/>
      <c r="AQ7" s="48"/>
      <c r="AR7" s="48"/>
      <c r="AS7" s="49"/>
      <c r="AT7" s="49"/>
      <c r="AU7" s="49"/>
      <c r="AV7" s="49"/>
      <c r="AW7" s="48"/>
      <c r="AX7" s="48"/>
      <c r="AY7" s="48"/>
      <c r="AZ7" s="48"/>
      <c r="BA7" s="48"/>
      <c r="BB7" s="48"/>
      <c r="BC7" s="49"/>
      <c r="BD7" s="49"/>
      <c r="BE7" s="49"/>
      <c r="BF7" s="49"/>
      <c r="BG7" s="48"/>
      <c r="BH7" s="48"/>
      <c r="BI7" s="48"/>
      <c r="BJ7" s="48"/>
      <c r="BK7" s="48"/>
      <c r="BL7" s="48"/>
      <c r="BM7" s="49"/>
      <c r="BN7" s="49"/>
      <c r="BO7" s="49"/>
      <c r="BP7" s="49"/>
      <c r="BQ7" s="48"/>
      <c r="BR7" s="48"/>
      <c r="BS7" s="48"/>
      <c r="BT7" s="48"/>
      <c r="BU7" s="48"/>
      <c r="BV7" s="48"/>
      <c r="BW7" s="49"/>
      <c r="BX7" s="49"/>
      <c r="BY7" s="49"/>
      <c r="BZ7" s="49"/>
      <c r="CA7" s="48"/>
      <c r="CB7" s="48"/>
      <c r="CC7" s="48"/>
      <c r="CD7" s="48"/>
      <c r="CE7" s="48"/>
      <c r="CF7" s="48"/>
      <c r="CG7" s="49"/>
      <c r="CH7" s="49"/>
      <c r="CI7" s="49"/>
      <c r="CJ7" s="49"/>
      <c r="CK7" s="48"/>
      <c r="CL7" s="48"/>
      <c r="CM7" s="48"/>
      <c r="CN7" s="48"/>
      <c r="CO7" s="48"/>
      <c r="CP7" s="48"/>
      <c r="CQ7" s="49"/>
      <c r="CR7" s="49"/>
      <c r="CS7" s="49"/>
      <c r="CT7" s="49"/>
      <c r="CU7" s="48"/>
      <c r="CV7" s="48"/>
      <c r="CW7" s="48"/>
      <c r="CX7" s="48"/>
      <c r="CY7" s="48"/>
      <c r="CZ7" s="48"/>
      <c r="DA7" s="49"/>
      <c r="DB7" s="49"/>
      <c r="DC7" s="49"/>
      <c r="DD7" s="49"/>
      <c r="DE7" s="48"/>
      <c r="DF7" s="48"/>
      <c r="DG7" s="48"/>
      <c r="DH7" s="48"/>
      <c r="DI7" s="48"/>
      <c r="DJ7" s="48"/>
      <c r="DK7" s="49"/>
      <c r="DL7" s="49"/>
      <c r="DM7" s="49"/>
      <c r="DN7" s="49"/>
      <c r="DO7" s="48"/>
      <c r="DP7" s="48"/>
      <c r="DQ7" s="48"/>
      <c r="DR7" s="48"/>
      <c r="DS7" s="48"/>
      <c r="DT7" s="48"/>
      <c r="DU7" s="50"/>
      <c r="DV7" s="49"/>
      <c r="DW7" s="49"/>
      <c r="DX7" s="49"/>
      <c r="DY7" s="49"/>
      <c r="DZ7" s="49"/>
      <c r="EA7" s="49"/>
      <c r="EB7" s="49"/>
      <c r="EC7" s="49"/>
      <c r="ED7" s="50"/>
    </row>
    <row r="8" spans="1:134" ht="14.25" customHeight="1">
      <c r="A8" s="51">
        <v>1</v>
      </c>
      <c r="B8" s="52">
        <v>21120120140099</v>
      </c>
      <c r="C8" s="53" t="s">
        <v>199</v>
      </c>
      <c r="D8" s="54">
        <v>100</v>
      </c>
      <c r="E8" s="54">
        <f t="shared" ref="E8:R8" si="1">IFERROR(($T8*IF($T$6=E$6,$T$7,0)+$U8*IF($U$6=E$6,$U$7,0)+$V8*IF($V$6=E$6,$V$7,0)+$W8*IF($W$6=E$6,$W$7,0)+$X8*IF($X$6=E$6,$X$7,0)+$Y8*IF($Y$6=E$6,$Y$7,0)+$Z8*IF($Z$6=E$6,$Z$7,0)+$AA8*IF($AA$6=E$6,$AA$7,0)+$AB8*IF($AB$6=E$6,$AB$7,0)+$DO8*IF($DO$6=E$6,$DO$7,0)+$DP8*IF($DP$6=E$6,$DP$7,0)+$DQ8*IF($DQ$6=E$6,$DQ$7,0)+$DR8*IF($DR$6=E$6,$DR$7,0)+$DS8*IF($DS$6=E$6,$DS$7,0)+$DT8*IF($DT$6=E$6,$DT$7,0)+$DU8*IF($DU$6=E$6,$DU$7,0)+$DV8*IF($DV$6=E$6,$DV$7,0)+$DW8*IF($DW$6=E$6,$DW$7,0)+$DX8*IF($DX$6=E$6,$DX$7,0)+$DY8*IF($DY$6=E$6,$DY$7,0)+$DZ8*IF($DZ$6=E$6,$DZ$7,0)+$EA8*IF($EA$6=E$6,$EA$7,0)+$EB8*IF($EB$6=E$6,$EB$7,0)+$EC8*IF($EC$6=E$6,$EC$7,0)+$ED8*IF($ED$6=E$6,$ED$7,0))/E$7,0)</f>
        <v>100</v>
      </c>
      <c r="F8" s="54">
        <f t="shared" si="1"/>
        <v>100</v>
      </c>
      <c r="G8" s="54">
        <f t="shared" si="1"/>
        <v>100</v>
      </c>
      <c r="H8" s="54">
        <f t="shared" si="1"/>
        <v>100</v>
      </c>
      <c r="I8" s="54">
        <f t="shared" si="1"/>
        <v>0</v>
      </c>
      <c r="J8" s="54">
        <f t="shared" si="1"/>
        <v>0</v>
      </c>
      <c r="K8" s="54">
        <f t="shared" si="1"/>
        <v>0</v>
      </c>
      <c r="L8" s="54">
        <f t="shared" si="1"/>
        <v>0</v>
      </c>
      <c r="M8" s="54">
        <f t="shared" si="1"/>
        <v>0</v>
      </c>
      <c r="N8" s="54">
        <f t="shared" si="1"/>
        <v>0</v>
      </c>
      <c r="O8" s="54">
        <f t="shared" si="1"/>
        <v>0</v>
      </c>
      <c r="P8" s="54">
        <f t="shared" si="1"/>
        <v>0</v>
      </c>
      <c r="Q8" s="54">
        <f t="shared" si="1"/>
        <v>0</v>
      </c>
      <c r="R8" s="54">
        <f t="shared" si="1"/>
        <v>0</v>
      </c>
      <c r="S8" s="134" t="s">
        <v>200</v>
      </c>
      <c r="T8" s="55">
        <v>100</v>
      </c>
      <c r="U8" s="55">
        <v>100</v>
      </c>
      <c r="V8" s="55">
        <v>100</v>
      </c>
      <c r="W8" s="56">
        <v>100</v>
      </c>
      <c r="X8" s="56"/>
      <c r="Y8" s="55"/>
      <c r="Z8" s="56"/>
      <c r="AA8" s="55"/>
      <c r="AB8" s="56"/>
      <c r="AC8" s="55"/>
      <c r="AD8" s="56"/>
      <c r="AE8" s="55"/>
      <c r="AF8" s="56"/>
      <c r="AG8" s="55"/>
      <c r="AH8" s="56"/>
      <c r="AI8" s="56"/>
      <c r="AJ8" s="56"/>
      <c r="AK8" s="56"/>
      <c r="AL8" s="56"/>
      <c r="AM8" s="55"/>
      <c r="AN8" s="56"/>
      <c r="AO8" s="55"/>
      <c r="AP8" s="56"/>
      <c r="AQ8" s="55"/>
      <c r="AR8" s="56"/>
      <c r="AS8" s="56"/>
      <c r="AT8" s="56"/>
      <c r="AU8" s="56"/>
      <c r="AV8" s="56"/>
      <c r="AW8" s="55"/>
      <c r="AX8" s="56"/>
      <c r="AY8" s="55"/>
      <c r="AZ8" s="56"/>
      <c r="BA8" s="55"/>
      <c r="BB8" s="56"/>
      <c r="BC8" s="56"/>
      <c r="BD8" s="56"/>
      <c r="BE8" s="56"/>
      <c r="BF8" s="56"/>
      <c r="BG8" s="55"/>
      <c r="BH8" s="56"/>
      <c r="BI8" s="55"/>
      <c r="BJ8" s="56"/>
      <c r="BK8" s="55"/>
      <c r="BL8" s="56"/>
      <c r="BM8" s="56"/>
      <c r="BN8" s="56"/>
      <c r="BO8" s="56"/>
      <c r="BP8" s="56"/>
      <c r="BQ8" s="55"/>
      <c r="BR8" s="56"/>
      <c r="BS8" s="55"/>
      <c r="BT8" s="56"/>
      <c r="BU8" s="55"/>
      <c r="BV8" s="56"/>
      <c r="BW8" s="56"/>
      <c r="BX8" s="56"/>
      <c r="BY8" s="56"/>
      <c r="BZ8" s="56"/>
      <c r="CA8" s="55"/>
      <c r="CB8" s="56"/>
      <c r="CC8" s="55"/>
      <c r="CD8" s="56"/>
      <c r="CE8" s="55"/>
      <c r="CF8" s="56"/>
      <c r="CG8" s="56"/>
      <c r="CH8" s="56"/>
      <c r="CI8" s="56"/>
      <c r="CJ8" s="56"/>
      <c r="CK8" s="55"/>
      <c r="CL8" s="56"/>
      <c r="CM8" s="55"/>
      <c r="CN8" s="56"/>
      <c r="CO8" s="55"/>
      <c r="CP8" s="56"/>
      <c r="CQ8" s="56"/>
      <c r="CR8" s="56"/>
      <c r="CS8" s="56"/>
      <c r="CT8" s="56"/>
      <c r="CU8" s="55"/>
      <c r="CV8" s="56"/>
      <c r="CW8" s="55"/>
      <c r="CX8" s="56"/>
      <c r="CY8" s="55"/>
      <c r="CZ8" s="56"/>
      <c r="DA8" s="56"/>
      <c r="DB8" s="56"/>
      <c r="DC8" s="56"/>
      <c r="DD8" s="56"/>
      <c r="DE8" s="55"/>
      <c r="DF8" s="56"/>
      <c r="DG8" s="55"/>
      <c r="DH8" s="56"/>
      <c r="DI8" s="55"/>
      <c r="DJ8" s="56"/>
      <c r="DK8" s="56"/>
      <c r="DL8" s="56"/>
      <c r="DM8" s="56"/>
      <c r="DN8" s="56"/>
      <c r="DO8" s="55"/>
      <c r="DP8" s="56"/>
      <c r="DQ8" s="55"/>
      <c r="DR8" s="56"/>
      <c r="DS8" s="55"/>
      <c r="DT8" s="56"/>
      <c r="DU8" s="55"/>
      <c r="DV8" s="56"/>
      <c r="DW8" s="56"/>
      <c r="DX8" s="56"/>
      <c r="DY8" s="56"/>
      <c r="DZ8" s="56"/>
      <c r="EA8" s="56"/>
      <c r="EB8" s="56"/>
      <c r="EC8" s="56"/>
      <c r="ED8" s="56"/>
    </row>
    <row r="9" spans="1:134" ht="14.25" customHeight="1">
      <c r="A9" s="51">
        <v>2</v>
      </c>
      <c r="B9" s="53">
        <v>21120120140100</v>
      </c>
      <c r="C9" s="53" t="s">
        <v>201</v>
      </c>
      <c r="D9" s="54">
        <v>100</v>
      </c>
      <c r="E9" s="54">
        <f t="shared" ref="E9:R9" si="2">IFERROR(($T9*IF($T$6=E$6,$T$7,0)+$U9*IF($U$6=E$6,$U$7,0)+$V9*IF($V$6=E$6,$V$7,0)+$W9*IF($W$6=E$6,$W$7,0)+$X9*IF($X$6=E$6,$X$7,0)+$Y9*IF($Y$6=E$6,$Y$7,0)+$Z9*IF($Z$6=E$6,$Z$7,0)+$AA9*IF($AA$6=E$6,$AA$7,0)+$AB9*IF($AB$6=E$6,$AB$7,0)+$DO9*IF($DO$6=E$6,$DO$7,0)+$DP9*IF($DP$6=E$6,$DP$7,0)+$DQ9*IF($DQ$6=E$6,$DQ$7,0)+$DR9*IF($DR$6=E$6,$DR$7,0)+$DS9*IF($DS$6=E$6,$DS$7,0)+$DT9*IF($DT$6=E$6,$DT$7,0)+$DU9*IF($DU$6=E$6,$DU$7,0)+$DV9*IF($DV$6=E$6,$DV$7,0)+$DW9*IF($DW$6=E$6,$DW$7,0)+$DX9*IF($DX$6=E$6,$DX$7,0)+$DY9*IF($DY$6=E$6,$DY$7,0)+$DZ9*IF($DZ$6=E$6,$DZ$7,0)+$EA9*IF($EA$6=E$6,$EA$7,0)+$EB9*IF($EB$6=E$6,$EB$7,0)+$EC9*IF($EC$6=E$6,$EC$7,0)+$ED9*IF($ED$6=E$6,$ED$7,0))/E$7,0)</f>
        <v>100</v>
      </c>
      <c r="F9" s="54">
        <f t="shared" si="2"/>
        <v>100</v>
      </c>
      <c r="G9" s="54">
        <f t="shared" si="2"/>
        <v>100</v>
      </c>
      <c r="H9" s="54">
        <f t="shared" si="2"/>
        <v>100</v>
      </c>
      <c r="I9" s="54">
        <f t="shared" si="2"/>
        <v>0</v>
      </c>
      <c r="J9" s="54">
        <f t="shared" si="2"/>
        <v>0</v>
      </c>
      <c r="K9" s="54">
        <f t="shared" si="2"/>
        <v>0</v>
      </c>
      <c r="L9" s="54">
        <f t="shared" si="2"/>
        <v>0</v>
      </c>
      <c r="M9" s="54">
        <f t="shared" si="2"/>
        <v>0</v>
      </c>
      <c r="N9" s="54">
        <f t="shared" si="2"/>
        <v>0</v>
      </c>
      <c r="O9" s="54">
        <f t="shared" si="2"/>
        <v>0</v>
      </c>
      <c r="P9" s="54">
        <f t="shared" si="2"/>
        <v>0</v>
      </c>
      <c r="Q9" s="54">
        <f t="shared" si="2"/>
        <v>0</v>
      </c>
      <c r="R9" s="54">
        <f t="shared" si="2"/>
        <v>0</v>
      </c>
      <c r="S9" s="135"/>
      <c r="T9" s="55">
        <v>100</v>
      </c>
      <c r="U9" s="55">
        <v>100</v>
      </c>
      <c r="V9" s="55">
        <v>100</v>
      </c>
      <c r="W9" s="56">
        <v>100</v>
      </c>
      <c r="X9" s="56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6"/>
      <c r="AJ9" s="56"/>
      <c r="AK9" s="56"/>
      <c r="AL9" s="56"/>
      <c r="AM9" s="55"/>
      <c r="AN9" s="55"/>
      <c r="AO9" s="55"/>
      <c r="AP9" s="55"/>
      <c r="AQ9" s="55"/>
      <c r="AR9" s="55"/>
      <c r="AS9" s="56"/>
      <c r="AT9" s="56"/>
      <c r="AU9" s="56"/>
      <c r="AV9" s="56"/>
      <c r="AW9" s="55"/>
      <c r="AX9" s="55"/>
      <c r="AY9" s="55"/>
      <c r="AZ9" s="55"/>
      <c r="BA9" s="55"/>
      <c r="BB9" s="55"/>
      <c r="BC9" s="56"/>
      <c r="BD9" s="56"/>
      <c r="BE9" s="56"/>
      <c r="BF9" s="56"/>
      <c r="BG9" s="55"/>
      <c r="BH9" s="55"/>
      <c r="BI9" s="55"/>
      <c r="BJ9" s="55"/>
      <c r="BK9" s="55"/>
      <c r="BL9" s="55"/>
      <c r="BM9" s="56"/>
      <c r="BN9" s="56"/>
      <c r="BO9" s="56"/>
      <c r="BP9" s="56"/>
      <c r="BQ9" s="55"/>
      <c r="BR9" s="55"/>
      <c r="BS9" s="55"/>
      <c r="BT9" s="55"/>
      <c r="BU9" s="55"/>
      <c r="BV9" s="55"/>
      <c r="BW9" s="56"/>
      <c r="BX9" s="56"/>
      <c r="BY9" s="56"/>
      <c r="BZ9" s="56"/>
      <c r="CA9" s="55"/>
      <c r="CB9" s="55"/>
      <c r="CC9" s="55"/>
      <c r="CD9" s="55"/>
      <c r="CE9" s="55"/>
      <c r="CF9" s="55"/>
      <c r="CG9" s="56"/>
      <c r="CH9" s="56"/>
      <c r="CI9" s="56"/>
      <c r="CJ9" s="56"/>
      <c r="CK9" s="55"/>
      <c r="CL9" s="55"/>
      <c r="CM9" s="55"/>
      <c r="CN9" s="55"/>
      <c r="CO9" s="55"/>
      <c r="CP9" s="55"/>
      <c r="CQ9" s="56"/>
      <c r="CR9" s="56"/>
      <c r="CS9" s="56"/>
      <c r="CT9" s="56"/>
      <c r="CU9" s="55"/>
      <c r="CV9" s="55"/>
      <c r="CW9" s="55"/>
      <c r="CX9" s="55"/>
      <c r="CY9" s="55"/>
      <c r="CZ9" s="55"/>
      <c r="DA9" s="56"/>
      <c r="DB9" s="56"/>
      <c r="DC9" s="56"/>
      <c r="DD9" s="56"/>
      <c r="DE9" s="55"/>
      <c r="DF9" s="55"/>
      <c r="DG9" s="55"/>
      <c r="DH9" s="55"/>
      <c r="DI9" s="55"/>
      <c r="DJ9" s="55"/>
      <c r="DK9" s="56"/>
      <c r="DL9" s="56"/>
      <c r="DM9" s="56"/>
      <c r="DN9" s="56"/>
      <c r="DO9" s="55"/>
      <c r="DP9" s="55"/>
      <c r="DQ9" s="55"/>
      <c r="DR9" s="55"/>
      <c r="DS9" s="55"/>
      <c r="DT9" s="55"/>
      <c r="DU9" s="55"/>
      <c r="DV9" s="56"/>
      <c r="DW9" s="56"/>
      <c r="DX9" s="56"/>
      <c r="DY9" s="56"/>
      <c r="DZ9" s="56"/>
      <c r="EA9" s="56"/>
      <c r="EB9" s="56"/>
      <c r="EC9" s="56"/>
      <c r="ED9" s="55"/>
    </row>
    <row r="10" spans="1:134" ht="14.25" customHeight="1">
      <c r="A10" s="51">
        <v>3</v>
      </c>
      <c r="B10" s="53">
        <v>21120120140108</v>
      </c>
      <c r="C10" s="53" t="s">
        <v>202</v>
      </c>
      <c r="D10" s="54">
        <v>100</v>
      </c>
      <c r="E10" s="54">
        <f t="shared" ref="E10:R10" si="3">IFERROR(($T10*IF($T$6=E$6,$T$7,0)+$U10*IF($U$6=E$6,$U$7,0)+$V10*IF($V$6=E$6,$V$7,0)+$W10*IF($W$6=E$6,$W$7,0)+$X10*IF($X$6=E$6,$X$7,0)+$Y10*IF($Y$6=E$6,$Y$7,0)+$Z10*IF($Z$6=E$6,$Z$7,0)+$AA10*IF($AA$6=E$6,$AA$7,0)+$AB10*IF($AB$6=E$6,$AB$7,0)+$DO10*IF($DO$6=E$6,$DO$7,0)+$DP10*IF($DP$6=E$6,$DP$7,0)+$DQ10*IF($DQ$6=E$6,$DQ$7,0)+$DR10*IF($DR$6=E$6,$DR$7,0)+$DS10*IF($DS$6=E$6,$DS$7,0)+$DT10*IF($DT$6=E$6,$DT$7,0)+$DU10*IF($DU$6=E$6,$DU$7,0)+$DV10*IF($DV$6=E$6,$DV$7,0)+$DW10*IF($DW$6=E$6,$DW$7,0)+$DX10*IF($DX$6=E$6,$DX$7,0)+$DY10*IF($DY$6=E$6,$DY$7,0)+$DZ10*IF($DZ$6=E$6,$DZ$7,0)+$EA10*IF($EA$6=E$6,$EA$7,0)+$EB10*IF($EB$6=E$6,$EB$7,0)+$EC10*IF($EC$6=E$6,$EC$7,0)+$ED10*IF($ED$6=E$6,$ED$7,0))/E$7,0)</f>
        <v>100</v>
      </c>
      <c r="F10" s="54">
        <f t="shared" si="3"/>
        <v>100</v>
      </c>
      <c r="G10" s="54">
        <f t="shared" si="3"/>
        <v>100</v>
      </c>
      <c r="H10" s="54">
        <f t="shared" si="3"/>
        <v>100</v>
      </c>
      <c r="I10" s="54">
        <f t="shared" si="3"/>
        <v>0</v>
      </c>
      <c r="J10" s="54">
        <f t="shared" si="3"/>
        <v>0</v>
      </c>
      <c r="K10" s="54">
        <f t="shared" si="3"/>
        <v>0</v>
      </c>
      <c r="L10" s="54">
        <f t="shared" si="3"/>
        <v>0</v>
      </c>
      <c r="M10" s="54">
        <f t="shared" si="3"/>
        <v>0</v>
      </c>
      <c r="N10" s="54">
        <f t="shared" si="3"/>
        <v>0</v>
      </c>
      <c r="O10" s="54">
        <f t="shared" si="3"/>
        <v>0</v>
      </c>
      <c r="P10" s="54">
        <f t="shared" si="3"/>
        <v>0</v>
      </c>
      <c r="Q10" s="54">
        <f t="shared" si="3"/>
        <v>0</v>
      </c>
      <c r="R10" s="54">
        <f t="shared" si="3"/>
        <v>0</v>
      </c>
      <c r="S10" s="135"/>
      <c r="T10" s="55">
        <v>100</v>
      </c>
      <c r="U10" s="55">
        <v>100</v>
      </c>
      <c r="V10" s="55">
        <v>100</v>
      </c>
      <c r="W10" s="56">
        <v>100</v>
      </c>
      <c r="X10" s="56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6"/>
      <c r="AJ10" s="56"/>
      <c r="AK10" s="56"/>
      <c r="AL10" s="56"/>
      <c r="AM10" s="55"/>
      <c r="AN10" s="55"/>
      <c r="AO10" s="55"/>
      <c r="AP10" s="55"/>
      <c r="AQ10" s="55"/>
      <c r="AR10" s="55"/>
      <c r="AS10" s="56"/>
      <c r="AT10" s="56"/>
      <c r="AU10" s="56"/>
      <c r="AV10" s="56"/>
      <c r="AW10" s="55"/>
      <c r="AX10" s="55"/>
      <c r="AY10" s="55"/>
      <c r="AZ10" s="55"/>
      <c r="BA10" s="55"/>
      <c r="BB10" s="55"/>
      <c r="BC10" s="56"/>
      <c r="BD10" s="56"/>
      <c r="BE10" s="56"/>
      <c r="BF10" s="56"/>
      <c r="BG10" s="55"/>
      <c r="BH10" s="55"/>
      <c r="BI10" s="55"/>
      <c r="BJ10" s="55"/>
      <c r="BK10" s="55"/>
      <c r="BL10" s="55"/>
      <c r="BM10" s="56"/>
      <c r="BN10" s="56"/>
      <c r="BO10" s="56"/>
      <c r="BP10" s="56"/>
      <c r="BQ10" s="55"/>
      <c r="BR10" s="55"/>
      <c r="BS10" s="55"/>
      <c r="BT10" s="55"/>
      <c r="BU10" s="55"/>
      <c r="BV10" s="55"/>
      <c r="BW10" s="56"/>
      <c r="BX10" s="56"/>
      <c r="BY10" s="56"/>
      <c r="BZ10" s="56"/>
      <c r="CA10" s="55"/>
      <c r="CB10" s="55"/>
      <c r="CC10" s="55"/>
      <c r="CD10" s="55"/>
      <c r="CE10" s="55"/>
      <c r="CF10" s="55"/>
      <c r="CG10" s="56"/>
      <c r="CH10" s="56"/>
      <c r="CI10" s="56"/>
      <c r="CJ10" s="56"/>
      <c r="CK10" s="55"/>
      <c r="CL10" s="55"/>
      <c r="CM10" s="55"/>
      <c r="CN10" s="55"/>
      <c r="CO10" s="55"/>
      <c r="CP10" s="55"/>
      <c r="CQ10" s="56"/>
      <c r="CR10" s="56"/>
      <c r="CS10" s="56"/>
      <c r="CT10" s="56"/>
      <c r="CU10" s="55"/>
      <c r="CV10" s="55"/>
      <c r="CW10" s="55"/>
      <c r="CX10" s="55"/>
      <c r="CY10" s="55"/>
      <c r="CZ10" s="55"/>
      <c r="DA10" s="56"/>
      <c r="DB10" s="56"/>
      <c r="DC10" s="56"/>
      <c r="DD10" s="56"/>
      <c r="DE10" s="55"/>
      <c r="DF10" s="55"/>
      <c r="DG10" s="55"/>
      <c r="DH10" s="55"/>
      <c r="DI10" s="55"/>
      <c r="DJ10" s="55"/>
      <c r="DK10" s="56"/>
      <c r="DL10" s="56"/>
      <c r="DM10" s="56"/>
      <c r="DN10" s="56"/>
      <c r="DO10" s="55"/>
      <c r="DP10" s="55"/>
      <c r="DQ10" s="55"/>
      <c r="DR10" s="55"/>
      <c r="DS10" s="55"/>
      <c r="DT10" s="55"/>
      <c r="DU10" s="55"/>
      <c r="DV10" s="56"/>
      <c r="DW10" s="56"/>
      <c r="DX10" s="56"/>
      <c r="DY10" s="56"/>
      <c r="DZ10" s="56"/>
      <c r="EA10" s="56"/>
      <c r="EB10" s="56"/>
      <c r="EC10" s="56"/>
      <c r="ED10" s="55"/>
    </row>
    <row r="11" spans="1:134" ht="14.25" customHeight="1">
      <c r="A11" s="51">
        <v>4</v>
      </c>
      <c r="B11" s="53">
        <v>21120120140111</v>
      </c>
      <c r="C11" s="53" t="s">
        <v>203</v>
      </c>
      <c r="D11" s="54">
        <v>100</v>
      </c>
      <c r="E11" s="54">
        <f t="shared" ref="E11:R11" si="4">IFERROR(($T11*IF($T$6=E$6,$T$7,0)+$U11*IF($U$6=E$6,$U$7,0)+$V11*IF($V$6=E$6,$V$7,0)+$W11*IF($W$6=E$6,$W$7,0)+$X11*IF($X$6=E$6,$X$7,0)+$Y11*IF($Y$6=E$6,$Y$7,0)+$Z11*IF($Z$6=E$6,$Z$7,0)+$AA11*IF($AA$6=E$6,$AA$7,0)+$AB11*IF($AB$6=E$6,$AB$7,0)+$DO11*IF($DO$6=E$6,$DO$7,0)+$DP11*IF($DP$6=E$6,$DP$7,0)+$DQ11*IF($DQ$6=E$6,$DQ$7,0)+$DR11*IF($DR$6=E$6,$DR$7,0)+$DS11*IF($DS$6=E$6,$DS$7,0)+$DT11*IF($DT$6=E$6,$DT$7,0)+$DU11*IF($DU$6=E$6,$DU$7,0)+$DV11*IF($DV$6=E$6,$DV$7,0)+$DW11*IF($DW$6=E$6,$DW$7,0)+$DX11*IF($DX$6=E$6,$DX$7,0)+$DY11*IF($DY$6=E$6,$DY$7,0)+$DZ11*IF($DZ$6=E$6,$DZ$7,0)+$EA11*IF($EA$6=E$6,$EA$7,0)+$EB11*IF($EB$6=E$6,$EB$7,0)+$EC11*IF($EC$6=E$6,$EC$7,0)+$ED11*IF($ED$6=E$6,$ED$7,0))/E$7,0)</f>
        <v>100</v>
      </c>
      <c r="F11" s="54">
        <f t="shared" si="4"/>
        <v>100</v>
      </c>
      <c r="G11" s="54">
        <f t="shared" si="4"/>
        <v>100</v>
      </c>
      <c r="H11" s="54">
        <f t="shared" si="4"/>
        <v>100</v>
      </c>
      <c r="I11" s="54">
        <f t="shared" si="4"/>
        <v>0</v>
      </c>
      <c r="J11" s="54">
        <f t="shared" si="4"/>
        <v>0</v>
      </c>
      <c r="K11" s="54">
        <f t="shared" si="4"/>
        <v>0</v>
      </c>
      <c r="L11" s="54">
        <f t="shared" si="4"/>
        <v>0</v>
      </c>
      <c r="M11" s="54">
        <f t="shared" si="4"/>
        <v>0</v>
      </c>
      <c r="N11" s="54">
        <f t="shared" si="4"/>
        <v>0</v>
      </c>
      <c r="O11" s="54">
        <f t="shared" si="4"/>
        <v>0</v>
      </c>
      <c r="P11" s="54">
        <f t="shared" si="4"/>
        <v>0</v>
      </c>
      <c r="Q11" s="54">
        <f t="shared" si="4"/>
        <v>0</v>
      </c>
      <c r="R11" s="54">
        <f t="shared" si="4"/>
        <v>0</v>
      </c>
      <c r="S11" s="135"/>
      <c r="T11" s="55">
        <v>100</v>
      </c>
      <c r="U11" s="55">
        <v>100</v>
      </c>
      <c r="V11" s="55">
        <v>100</v>
      </c>
      <c r="W11" s="56">
        <v>100</v>
      </c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6"/>
      <c r="CE11" s="56"/>
      <c r="CF11" s="56"/>
      <c r="CG11" s="56"/>
      <c r="CH11" s="56"/>
      <c r="CI11" s="56"/>
      <c r="CJ11" s="56"/>
      <c r="CK11" s="56"/>
      <c r="CL11" s="56"/>
      <c r="CM11" s="56"/>
      <c r="CN11" s="56"/>
      <c r="CO11" s="56"/>
      <c r="CP11" s="56"/>
      <c r="CQ11" s="56"/>
      <c r="CR11" s="56"/>
      <c r="CS11" s="56"/>
      <c r="CT11" s="56"/>
      <c r="CU11" s="56"/>
      <c r="CV11" s="56"/>
      <c r="CW11" s="56"/>
      <c r="CX11" s="56"/>
      <c r="CY11" s="56"/>
      <c r="CZ11" s="56"/>
      <c r="DA11" s="56"/>
      <c r="DB11" s="56"/>
      <c r="DC11" s="56"/>
      <c r="DD11" s="56"/>
      <c r="DE11" s="56"/>
      <c r="DF11" s="56"/>
      <c r="DG11" s="56"/>
      <c r="DH11" s="56"/>
      <c r="DI11" s="56"/>
      <c r="DJ11" s="56"/>
      <c r="DK11" s="56"/>
      <c r="DL11" s="56"/>
      <c r="DM11" s="56"/>
      <c r="DN11" s="56"/>
      <c r="DO11" s="56"/>
      <c r="DP11" s="56"/>
      <c r="DQ11" s="56"/>
      <c r="DR11" s="56"/>
      <c r="DS11" s="56"/>
      <c r="DT11" s="56"/>
      <c r="DU11" s="55"/>
      <c r="DV11" s="56"/>
      <c r="DW11" s="56"/>
      <c r="DX11" s="56"/>
      <c r="DY11" s="56"/>
      <c r="DZ11" s="56"/>
      <c r="EA11" s="56"/>
      <c r="EB11" s="56"/>
      <c r="EC11" s="56"/>
      <c r="ED11" s="56"/>
    </row>
    <row r="12" spans="1:134" ht="14.25" customHeight="1">
      <c r="A12" s="51">
        <v>5</v>
      </c>
      <c r="B12" s="53">
        <v>21120120140112</v>
      </c>
      <c r="C12" s="53" t="s">
        <v>204</v>
      </c>
      <c r="D12" s="54">
        <v>100</v>
      </c>
      <c r="E12" s="54">
        <f t="shared" ref="E12:R12" si="5">IFERROR(($T12*IF($T$6=E$6,$T$7,0)+$U12*IF($U$6=E$6,$U$7,0)+$V12*IF($V$6=E$6,$V$7,0)+$W12*IF($W$6=E$6,$W$7,0)+$X12*IF($X$6=E$6,$X$7,0)+$Y12*IF($Y$6=E$6,$Y$7,0)+$Z12*IF($Z$6=E$6,$Z$7,0)+$AA12*IF($AA$6=E$6,$AA$7,0)+$AB12*IF($AB$6=E$6,$AB$7,0)+$DO12*IF($DO$6=E$6,$DO$7,0)+$DP12*IF($DP$6=E$6,$DP$7,0)+$DQ12*IF($DQ$6=E$6,$DQ$7,0)+$DR12*IF($DR$6=E$6,$DR$7,0)+$DS12*IF($DS$6=E$6,$DS$7,0)+$DT12*IF($DT$6=E$6,$DT$7,0)+$DU12*IF($DU$6=E$6,$DU$7,0)+$DV12*IF($DV$6=E$6,$DV$7,0)+$DW12*IF($DW$6=E$6,$DW$7,0)+$DX12*IF($DX$6=E$6,$DX$7,0)+$DY12*IF($DY$6=E$6,$DY$7,0)+$DZ12*IF($DZ$6=E$6,$DZ$7,0)+$EA12*IF($EA$6=E$6,$EA$7,0)+$EB12*IF($EB$6=E$6,$EB$7,0)+$EC12*IF($EC$6=E$6,$EC$7,0)+$ED12*IF($ED$6=E$6,$ED$7,0))/E$7,0)</f>
        <v>100</v>
      </c>
      <c r="F12" s="54">
        <f t="shared" si="5"/>
        <v>100</v>
      </c>
      <c r="G12" s="54">
        <f t="shared" si="5"/>
        <v>100</v>
      </c>
      <c r="H12" s="54">
        <f t="shared" si="5"/>
        <v>100</v>
      </c>
      <c r="I12" s="54">
        <f t="shared" si="5"/>
        <v>0</v>
      </c>
      <c r="J12" s="54">
        <f t="shared" si="5"/>
        <v>0</v>
      </c>
      <c r="K12" s="54">
        <f t="shared" si="5"/>
        <v>0</v>
      </c>
      <c r="L12" s="54">
        <f t="shared" si="5"/>
        <v>0</v>
      </c>
      <c r="M12" s="54">
        <f t="shared" si="5"/>
        <v>0</v>
      </c>
      <c r="N12" s="54">
        <f t="shared" si="5"/>
        <v>0</v>
      </c>
      <c r="O12" s="54">
        <f t="shared" si="5"/>
        <v>0</v>
      </c>
      <c r="P12" s="54">
        <f t="shared" si="5"/>
        <v>0</v>
      </c>
      <c r="Q12" s="54">
        <f t="shared" si="5"/>
        <v>0</v>
      </c>
      <c r="R12" s="54">
        <f t="shared" si="5"/>
        <v>0</v>
      </c>
      <c r="S12" s="135"/>
      <c r="T12" s="55">
        <v>100</v>
      </c>
      <c r="U12" s="55">
        <v>100</v>
      </c>
      <c r="V12" s="55">
        <v>100</v>
      </c>
      <c r="W12" s="56">
        <v>100</v>
      </c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/>
      <c r="BM12" s="56"/>
      <c r="BN12" s="56"/>
      <c r="BO12" s="56"/>
      <c r="BP12" s="56"/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56"/>
      <c r="CE12" s="56"/>
      <c r="CF12" s="56"/>
      <c r="CG12" s="56"/>
      <c r="CH12" s="56"/>
      <c r="CI12" s="56"/>
      <c r="CJ12" s="56"/>
      <c r="CK12" s="56"/>
      <c r="CL12" s="56"/>
      <c r="CM12" s="56"/>
      <c r="CN12" s="56"/>
      <c r="CO12" s="56"/>
      <c r="CP12" s="56"/>
      <c r="CQ12" s="56"/>
      <c r="CR12" s="56"/>
      <c r="CS12" s="56"/>
      <c r="CT12" s="56"/>
      <c r="CU12" s="56"/>
      <c r="CV12" s="56"/>
      <c r="CW12" s="56"/>
      <c r="CX12" s="56"/>
      <c r="CY12" s="56"/>
      <c r="CZ12" s="56"/>
      <c r="DA12" s="56"/>
      <c r="DB12" s="56"/>
      <c r="DC12" s="56"/>
      <c r="DD12" s="56"/>
      <c r="DE12" s="56"/>
      <c r="DF12" s="56"/>
      <c r="DG12" s="56"/>
      <c r="DH12" s="56"/>
      <c r="DI12" s="56"/>
      <c r="DJ12" s="56"/>
      <c r="DK12" s="56"/>
      <c r="DL12" s="56"/>
      <c r="DM12" s="56"/>
      <c r="DN12" s="56"/>
      <c r="DO12" s="56"/>
      <c r="DP12" s="56"/>
      <c r="DQ12" s="56"/>
      <c r="DR12" s="56"/>
      <c r="DS12" s="56"/>
      <c r="DT12" s="56"/>
      <c r="DU12" s="55"/>
      <c r="DV12" s="56"/>
      <c r="DW12" s="56"/>
      <c r="DX12" s="56"/>
      <c r="DY12" s="56"/>
      <c r="DZ12" s="56"/>
      <c r="EA12" s="56"/>
      <c r="EB12" s="56"/>
      <c r="EC12" s="56"/>
      <c r="ED12" s="56"/>
    </row>
    <row r="13" spans="1:134" ht="14.25" customHeight="1">
      <c r="A13" s="51">
        <v>6</v>
      </c>
      <c r="B13" s="53">
        <v>21120120140114</v>
      </c>
      <c r="C13" s="53" t="s">
        <v>205</v>
      </c>
      <c r="D13" s="54">
        <v>100</v>
      </c>
      <c r="E13" s="54">
        <f t="shared" ref="E13:R13" si="6">IFERROR(($T13*IF($T$6=E$6,$T$7,0)+$U13*IF($U$6=E$6,$U$7,0)+$V13*IF($V$6=E$6,$V$7,0)+$W13*IF($W$6=E$6,$W$7,0)+$X13*IF($X$6=E$6,$X$7,0)+$Y13*IF($Y$6=E$6,$Y$7,0)+$Z13*IF($Z$6=E$6,$Z$7,0)+$AA13*IF($AA$6=E$6,$AA$7,0)+$AB13*IF($AB$6=E$6,$AB$7,0)+$DO13*IF($DO$6=E$6,$DO$7,0)+$DP13*IF($DP$6=E$6,$DP$7,0)+$DQ13*IF($DQ$6=E$6,$DQ$7,0)+$DR13*IF($DR$6=E$6,$DR$7,0)+$DS13*IF($DS$6=E$6,$DS$7,0)+$DT13*IF($DT$6=E$6,$DT$7,0)+$DU13*IF($DU$6=E$6,$DU$7,0)+$DV13*IF($DV$6=E$6,$DV$7,0)+$DW13*IF($DW$6=E$6,$DW$7,0)+$DX13*IF($DX$6=E$6,$DX$7,0)+$DY13*IF($DY$6=E$6,$DY$7,0)+$DZ13*IF($DZ$6=E$6,$DZ$7,0)+$EA13*IF($EA$6=E$6,$EA$7,0)+$EB13*IF($EB$6=E$6,$EB$7,0)+$EC13*IF($EC$6=E$6,$EC$7,0)+$ED13*IF($ED$6=E$6,$ED$7,0))/E$7,0)</f>
        <v>100</v>
      </c>
      <c r="F13" s="54">
        <f t="shared" si="6"/>
        <v>100</v>
      </c>
      <c r="G13" s="54">
        <f t="shared" si="6"/>
        <v>100</v>
      </c>
      <c r="H13" s="54">
        <f t="shared" si="6"/>
        <v>100</v>
      </c>
      <c r="I13" s="54">
        <f t="shared" si="6"/>
        <v>0</v>
      </c>
      <c r="J13" s="54">
        <f t="shared" si="6"/>
        <v>0</v>
      </c>
      <c r="K13" s="54">
        <f t="shared" si="6"/>
        <v>0</v>
      </c>
      <c r="L13" s="54">
        <f t="shared" si="6"/>
        <v>0</v>
      </c>
      <c r="M13" s="54">
        <f t="shared" si="6"/>
        <v>0</v>
      </c>
      <c r="N13" s="54">
        <f t="shared" si="6"/>
        <v>0</v>
      </c>
      <c r="O13" s="54">
        <f t="shared" si="6"/>
        <v>0</v>
      </c>
      <c r="P13" s="54">
        <f t="shared" si="6"/>
        <v>0</v>
      </c>
      <c r="Q13" s="54">
        <f t="shared" si="6"/>
        <v>0</v>
      </c>
      <c r="R13" s="54">
        <f t="shared" si="6"/>
        <v>0</v>
      </c>
      <c r="S13" s="135"/>
      <c r="T13" s="55">
        <v>100</v>
      </c>
      <c r="U13" s="55">
        <v>100</v>
      </c>
      <c r="V13" s="55">
        <v>100</v>
      </c>
      <c r="W13" s="56">
        <v>100</v>
      </c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/>
      <c r="BK13" s="56"/>
      <c r="BL13" s="56"/>
      <c r="BM13" s="56"/>
      <c r="BN13" s="56"/>
      <c r="BO13" s="56"/>
      <c r="BP13" s="56"/>
      <c r="BQ13" s="56"/>
      <c r="BR13" s="56"/>
      <c r="BS13" s="56"/>
      <c r="BT13" s="56"/>
      <c r="BU13" s="56"/>
      <c r="BV13" s="56"/>
      <c r="BW13" s="56"/>
      <c r="BX13" s="56"/>
      <c r="BY13" s="56"/>
      <c r="BZ13" s="56"/>
      <c r="CA13" s="56"/>
      <c r="CB13" s="56"/>
      <c r="CC13" s="56"/>
      <c r="CD13" s="56"/>
      <c r="CE13" s="56"/>
      <c r="CF13" s="56"/>
      <c r="CG13" s="56"/>
      <c r="CH13" s="56"/>
      <c r="CI13" s="56"/>
      <c r="CJ13" s="56"/>
      <c r="CK13" s="56"/>
      <c r="CL13" s="56"/>
      <c r="CM13" s="56"/>
      <c r="CN13" s="56"/>
      <c r="CO13" s="56"/>
      <c r="CP13" s="56"/>
      <c r="CQ13" s="56"/>
      <c r="CR13" s="56"/>
      <c r="CS13" s="56"/>
      <c r="CT13" s="56"/>
      <c r="CU13" s="56"/>
      <c r="CV13" s="56"/>
      <c r="CW13" s="56"/>
      <c r="CX13" s="56"/>
      <c r="CY13" s="56"/>
      <c r="CZ13" s="56"/>
      <c r="DA13" s="56"/>
      <c r="DB13" s="56"/>
      <c r="DC13" s="56"/>
      <c r="DD13" s="56"/>
      <c r="DE13" s="56"/>
      <c r="DF13" s="56"/>
      <c r="DG13" s="56"/>
      <c r="DH13" s="56"/>
      <c r="DI13" s="56"/>
      <c r="DJ13" s="56"/>
      <c r="DK13" s="56"/>
      <c r="DL13" s="56"/>
      <c r="DM13" s="56"/>
      <c r="DN13" s="56"/>
      <c r="DO13" s="56"/>
      <c r="DP13" s="56"/>
      <c r="DQ13" s="56"/>
      <c r="DR13" s="56"/>
      <c r="DS13" s="56"/>
      <c r="DT13" s="56"/>
      <c r="DU13" s="55"/>
      <c r="DV13" s="56"/>
      <c r="DW13" s="56"/>
      <c r="DX13" s="56"/>
      <c r="DY13" s="56"/>
      <c r="DZ13" s="56"/>
      <c r="EA13" s="56"/>
      <c r="EB13" s="56"/>
      <c r="EC13" s="56"/>
      <c r="ED13" s="56"/>
    </row>
    <row r="14" spans="1:134" ht="14.25" customHeight="1">
      <c r="A14" s="51">
        <v>7</v>
      </c>
      <c r="B14" s="53">
        <v>21120120140121</v>
      </c>
      <c r="C14" s="53" t="s">
        <v>206</v>
      </c>
      <c r="D14" s="54">
        <v>100</v>
      </c>
      <c r="E14" s="54">
        <f t="shared" ref="E14:R14" si="7">IFERROR(($T14*IF($T$6=E$6,$T$7,0)+$U14*IF($U$6=E$6,$U$7,0)+$V14*IF($V$6=E$6,$V$7,0)+$W14*IF($W$6=E$6,$W$7,0)+$X14*IF($X$6=E$6,$X$7,0)+$Y14*IF($Y$6=E$6,$Y$7,0)+$Z14*IF($Z$6=E$6,$Z$7,0)+$AA14*IF($AA$6=E$6,$AA$7,0)+$AB14*IF($AB$6=E$6,$AB$7,0)+$DO14*IF($DO$6=E$6,$DO$7,0)+$DP14*IF($DP$6=E$6,$DP$7,0)+$DQ14*IF($DQ$6=E$6,$DQ$7,0)+$DR14*IF($DR$6=E$6,$DR$7,0)+$DS14*IF($DS$6=E$6,$DS$7,0)+$DT14*IF($DT$6=E$6,$DT$7,0)+$DU14*IF($DU$6=E$6,$DU$7,0)+$DV14*IF($DV$6=E$6,$DV$7,0)+$DW14*IF($DW$6=E$6,$DW$7,0)+$DX14*IF($DX$6=E$6,$DX$7,0)+$DY14*IF($DY$6=E$6,$DY$7,0)+$DZ14*IF($DZ$6=E$6,$DZ$7,0)+$EA14*IF($EA$6=E$6,$EA$7,0)+$EB14*IF($EB$6=E$6,$EB$7,0)+$EC14*IF($EC$6=E$6,$EC$7,0)+$ED14*IF($ED$6=E$6,$ED$7,0))/E$7,0)</f>
        <v>100</v>
      </c>
      <c r="F14" s="54">
        <f t="shared" si="7"/>
        <v>100</v>
      </c>
      <c r="G14" s="54">
        <f t="shared" si="7"/>
        <v>100</v>
      </c>
      <c r="H14" s="54">
        <f t="shared" si="7"/>
        <v>100</v>
      </c>
      <c r="I14" s="54">
        <f t="shared" si="7"/>
        <v>0</v>
      </c>
      <c r="J14" s="54">
        <f t="shared" si="7"/>
        <v>0</v>
      </c>
      <c r="K14" s="54">
        <f t="shared" si="7"/>
        <v>0</v>
      </c>
      <c r="L14" s="54">
        <f t="shared" si="7"/>
        <v>0</v>
      </c>
      <c r="M14" s="54">
        <f t="shared" si="7"/>
        <v>0</v>
      </c>
      <c r="N14" s="54">
        <f t="shared" si="7"/>
        <v>0</v>
      </c>
      <c r="O14" s="54">
        <f t="shared" si="7"/>
        <v>0</v>
      </c>
      <c r="P14" s="54">
        <f t="shared" si="7"/>
        <v>0</v>
      </c>
      <c r="Q14" s="54">
        <f t="shared" si="7"/>
        <v>0</v>
      </c>
      <c r="R14" s="54">
        <f t="shared" si="7"/>
        <v>0</v>
      </c>
      <c r="S14" s="135"/>
      <c r="T14" s="55">
        <v>100</v>
      </c>
      <c r="U14" s="55">
        <v>100</v>
      </c>
      <c r="V14" s="55">
        <v>100</v>
      </c>
      <c r="W14" s="56">
        <v>100</v>
      </c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/>
      <c r="BM14" s="56"/>
      <c r="BN14" s="56"/>
      <c r="BO14" s="56"/>
      <c r="BP14" s="56"/>
      <c r="BQ14" s="56"/>
      <c r="BR14" s="56"/>
      <c r="BS14" s="56"/>
      <c r="BT14" s="56"/>
      <c r="BU14" s="56"/>
      <c r="BV14" s="56"/>
      <c r="BW14" s="56"/>
      <c r="BX14" s="56"/>
      <c r="BY14" s="56"/>
      <c r="BZ14" s="56"/>
      <c r="CA14" s="56"/>
      <c r="CB14" s="56"/>
      <c r="CC14" s="56"/>
      <c r="CD14" s="56"/>
      <c r="CE14" s="56"/>
      <c r="CF14" s="56"/>
      <c r="CG14" s="56"/>
      <c r="CH14" s="56"/>
      <c r="CI14" s="56"/>
      <c r="CJ14" s="56"/>
      <c r="CK14" s="56"/>
      <c r="CL14" s="56"/>
      <c r="CM14" s="56"/>
      <c r="CN14" s="56"/>
      <c r="CO14" s="56"/>
      <c r="CP14" s="56"/>
      <c r="CQ14" s="56"/>
      <c r="CR14" s="56"/>
      <c r="CS14" s="56"/>
      <c r="CT14" s="56"/>
      <c r="CU14" s="56"/>
      <c r="CV14" s="56"/>
      <c r="CW14" s="56"/>
      <c r="CX14" s="56"/>
      <c r="CY14" s="56"/>
      <c r="CZ14" s="56"/>
      <c r="DA14" s="56"/>
      <c r="DB14" s="56"/>
      <c r="DC14" s="56"/>
      <c r="DD14" s="56"/>
      <c r="DE14" s="56"/>
      <c r="DF14" s="56"/>
      <c r="DG14" s="56"/>
      <c r="DH14" s="56"/>
      <c r="DI14" s="56"/>
      <c r="DJ14" s="56"/>
      <c r="DK14" s="56"/>
      <c r="DL14" s="56"/>
      <c r="DM14" s="56"/>
      <c r="DN14" s="56"/>
      <c r="DO14" s="56"/>
      <c r="DP14" s="56"/>
      <c r="DQ14" s="56"/>
      <c r="DR14" s="56"/>
      <c r="DS14" s="56"/>
      <c r="DT14" s="56"/>
      <c r="DU14" s="55"/>
      <c r="DV14" s="56"/>
      <c r="DW14" s="56"/>
      <c r="DX14" s="56"/>
      <c r="DY14" s="56"/>
      <c r="DZ14" s="56"/>
      <c r="EA14" s="56"/>
      <c r="EB14" s="56"/>
      <c r="EC14" s="56"/>
      <c r="ED14" s="56"/>
    </row>
    <row r="15" spans="1:134" ht="14.25" customHeight="1">
      <c r="A15" s="51">
        <v>8</v>
      </c>
      <c r="B15" s="53">
        <v>21120120140173</v>
      </c>
      <c r="C15" s="53" t="s">
        <v>207</v>
      </c>
      <c r="D15" s="54">
        <v>100</v>
      </c>
      <c r="E15" s="54">
        <f t="shared" ref="E15:R15" si="8">IFERROR(($T15*IF($T$6=E$6,$T$7,0)+$U15*IF($U$6=E$6,$U$7,0)+$V15*IF($V$6=E$6,$V$7,0)+$W15*IF($W$6=E$6,$W$7,0)+$X15*IF($X$6=E$6,$X$7,0)+$Y15*IF($Y$6=E$6,$Y$7,0)+$Z15*IF($Z$6=E$6,$Z$7,0)+$AA15*IF($AA$6=E$6,$AA$7,0)+$AB15*IF($AB$6=E$6,$AB$7,0)+$DO15*IF($DO$6=E$6,$DO$7,0)+$DP15*IF($DP$6=E$6,$DP$7,0)+$DQ15*IF($DQ$6=E$6,$DQ$7,0)+$DR15*IF($DR$6=E$6,$DR$7,0)+$DS15*IF($DS$6=E$6,$DS$7,0)+$DT15*IF($DT$6=E$6,$DT$7,0)+$DU15*IF($DU$6=E$6,$DU$7,0)+$DV15*IF($DV$6=E$6,$DV$7,0)+$DW15*IF($DW$6=E$6,$DW$7,0)+$DX15*IF($DX$6=E$6,$DX$7,0)+$DY15*IF($DY$6=E$6,$DY$7,0)+$DZ15*IF($DZ$6=E$6,$DZ$7,0)+$EA15*IF($EA$6=E$6,$EA$7,0)+$EB15*IF($EB$6=E$6,$EB$7,0)+$EC15*IF($EC$6=E$6,$EC$7,0)+$ED15*IF($ED$6=E$6,$ED$7,0))/E$7,0)</f>
        <v>100</v>
      </c>
      <c r="F15" s="54">
        <f t="shared" si="8"/>
        <v>100</v>
      </c>
      <c r="G15" s="54">
        <f t="shared" si="8"/>
        <v>100</v>
      </c>
      <c r="H15" s="54">
        <f t="shared" si="8"/>
        <v>100</v>
      </c>
      <c r="I15" s="54">
        <f t="shared" si="8"/>
        <v>0</v>
      </c>
      <c r="J15" s="54">
        <f t="shared" si="8"/>
        <v>0</v>
      </c>
      <c r="K15" s="54">
        <f t="shared" si="8"/>
        <v>0</v>
      </c>
      <c r="L15" s="54">
        <f t="shared" si="8"/>
        <v>0</v>
      </c>
      <c r="M15" s="54">
        <f t="shared" si="8"/>
        <v>0</v>
      </c>
      <c r="N15" s="54">
        <f t="shared" si="8"/>
        <v>0</v>
      </c>
      <c r="O15" s="54">
        <f t="shared" si="8"/>
        <v>0</v>
      </c>
      <c r="P15" s="54">
        <f t="shared" si="8"/>
        <v>0</v>
      </c>
      <c r="Q15" s="54">
        <f t="shared" si="8"/>
        <v>0</v>
      </c>
      <c r="R15" s="54">
        <f t="shared" si="8"/>
        <v>0</v>
      </c>
      <c r="S15" s="135"/>
      <c r="T15" s="55">
        <v>100</v>
      </c>
      <c r="U15" s="55">
        <v>100</v>
      </c>
      <c r="V15" s="55">
        <v>100</v>
      </c>
      <c r="W15" s="56">
        <v>100</v>
      </c>
      <c r="X15" s="56"/>
      <c r="Y15" s="55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56"/>
      <c r="BK15" s="56"/>
      <c r="BL15" s="56"/>
      <c r="BM15" s="56"/>
      <c r="BN15" s="56"/>
      <c r="BO15" s="56"/>
      <c r="BP15" s="56"/>
      <c r="BQ15" s="56"/>
      <c r="BR15" s="56"/>
      <c r="BS15" s="56"/>
      <c r="BT15" s="56"/>
      <c r="BU15" s="56"/>
      <c r="BV15" s="56"/>
      <c r="BW15" s="56"/>
      <c r="BX15" s="56"/>
      <c r="BY15" s="56"/>
      <c r="BZ15" s="56"/>
      <c r="CA15" s="56"/>
      <c r="CB15" s="56"/>
      <c r="CC15" s="56"/>
      <c r="CD15" s="56"/>
      <c r="CE15" s="56"/>
      <c r="CF15" s="56"/>
      <c r="CG15" s="56"/>
      <c r="CH15" s="56"/>
      <c r="CI15" s="56"/>
      <c r="CJ15" s="56"/>
      <c r="CK15" s="56"/>
      <c r="CL15" s="56"/>
      <c r="CM15" s="56"/>
      <c r="CN15" s="56"/>
      <c r="CO15" s="56"/>
      <c r="CP15" s="56"/>
      <c r="CQ15" s="56"/>
      <c r="CR15" s="56"/>
      <c r="CS15" s="56"/>
      <c r="CT15" s="56"/>
      <c r="CU15" s="56"/>
      <c r="CV15" s="56"/>
      <c r="CW15" s="56"/>
      <c r="CX15" s="56"/>
      <c r="CY15" s="56"/>
      <c r="CZ15" s="56"/>
      <c r="DA15" s="56"/>
      <c r="DB15" s="56"/>
      <c r="DC15" s="56"/>
      <c r="DD15" s="56"/>
      <c r="DE15" s="56"/>
      <c r="DF15" s="56"/>
      <c r="DG15" s="56"/>
      <c r="DH15" s="56"/>
      <c r="DI15" s="56"/>
      <c r="DJ15" s="56"/>
      <c r="DK15" s="56"/>
      <c r="DL15" s="56"/>
      <c r="DM15" s="56"/>
      <c r="DN15" s="56"/>
      <c r="DO15" s="56"/>
      <c r="DP15" s="56"/>
      <c r="DQ15" s="56"/>
      <c r="DR15" s="56"/>
      <c r="DS15" s="56"/>
      <c r="DT15" s="56"/>
      <c r="DU15" s="56"/>
      <c r="DV15" s="56"/>
      <c r="DW15" s="56"/>
      <c r="DX15" s="56"/>
      <c r="DY15" s="56"/>
      <c r="DZ15" s="56"/>
      <c r="EA15" s="56"/>
      <c r="EB15" s="56"/>
      <c r="EC15" s="56"/>
      <c r="ED15" s="56"/>
    </row>
    <row r="16" spans="1:134" ht="14.25" customHeight="1">
      <c r="A16" s="51">
        <v>9</v>
      </c>
      <c r="B16" s="53">
        <v>21120119130111</v>
      </c>
      <c r="C16" s="53" t="s">
        <v>208</v>
      </c>
      <c r="D16" s="54">
        <v>63</v>
      </c>
      <c r="E16" s="54">
        <f t="shared" ref="E16:R16" si="9">IFERROR(($T16*IF($T$6=E$6,$T$7,0)+$U16*IF($U$6=E$6,$U$7,0)+$V16*IF($V$6=E$6,$V$7,0)+$W16*IF($W$6=E$6,$W$7,0)+$X16*IF($X$6=E$6,$X$7,0)+$Y16*IF($Y$6=E$6,$Y$7,0)+$Z16*IF($Z$6=E$6,$Z$7,0)+$AA16*IF($AA$6=E$6,$AA$7,0)+$AB16*IF($AB$6=E$6,$AB$7,0)+$DO16*IF($DO$6=E$6,$DO$7,0)+$DP16*IF($DP$6=E$6,$DP$7,0)+$DQ16*IF($DQ$6=E$6,$DQ$7,0)+$DR16*IF($DR$6=E$6,$DR$7,0)+$DS16*IF($DS$6=E$6,$DS$7,0)+$DT16*IF($DT$6=E$6,$DT$7,0)+$DU16*IF($DU$6=E$6,$DU$7,0)+$DV16*IF($DV$6=E$6,$DV$7,0)+$DW16*IF($DW$6=E$6,$DW$7,0)+$DX16*IF($DX$6=E$6,$DX$7,0)+$DY16*IF($DY$6=E$6,$DY$7,0)+$DZ16*IF($DZ$6=E$6,$DZ$7,0)+$EA16*IF($EA$6=E$6,$EA$7,0)+$EB16*IF($EB$6=E$6,$EB$7,0)+$EC16*IF($EC$6=E$6,$EC$7,0)+$ED16*IF($ED$6=E$6,$ED$7,0))/E$7,0)</f>
        <v>63</v>
      </c>
      <c r="F16" s="54">
        <f t="shared" si="9"/>
        <v>63</v>
      </c>
      <c r="G16" s="54">
        <f t="shared" si="9"/>
        <v>63</v>
      </c>
      <c r="H16" s="54">
        <f t="shared" si="9"/>
        <v>63</v>
      </c>
      <c r="I16" s="54">
        <f t="shared" si="9"/>
        <v>0</v>
      </c>
      <c r="J16" s="54">
        <f t="shared" si="9"/>
        <v>0</v>
      </c>
      <c r="K16" s="54">
        <f t="shared" si="9"/>
        <v>0</v>
      </c>
      <c r="L16" s="54">
        <f t="shared" si="9"/>
        <v>0</v>
      </c>
      <c r="M16" s="54">
        <f t="shared" si="9"/>
        <v>0</v>
      </c>
      <c r="N16" s="54">
        <f t="shared" si="9"/>
        <v>0</v>
      </c>
      <c r="O16" s="54">
        <f t="shared" si="9"/>
        <v>0</v>
      </c>
      <c r="P16" s="54">
        <f t="shared" si="9"/>
        <v>0</v>
      </c>
      <c r="Q16" s="54">
        <f t="shared" si="9"/>
        <v>0</v>
      </c>
      <c r="R16" s="54">
        <f t="shared" si="9"/>
        <v>0</v>
      </c>
      <c r="S16" s="135"/>
      <c r="T16" s="55">
        <v>63</v>
      </c>
      <c r="U16" s="56">
        <v>63</v>
      </c>
      <c r="V16" s="55">
        <v>63</v>
      </c>
      <c r="W16" s="56">
        <v>63</v>
      </c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I16" s="56"/>
      <c r="BJ16" s="56"/>
      <c r="BK16" s="56"/>
      <c r="BL16" s="56"/>
      <c r="BM16" s="56"/>
      <c r="BN16" s="56"/>
      <c r="BO16" s="56"/>
      <c r="BP16" s="56"/>
      <c r="BQ16" s="56"/>
      <c r="BR16" s="56"/>
      <c r="BS16" s="56"/>
      <c r="BT16" s="56"/>
      <c r="BU16" s="56"/>
      <c r="BV16" s="56"/>
      <c r="BW16" s="56"/>
      <c r="BX16" s="56"/>
      <c r="BY16" s="56"/>
      <c r="BZ16" s="56"/>
      <c r="CA16" s="56"/>
      <c r="CB16" s="56"/>
      <c r="CC16" s="56"/>
      <c r="CD16" s="56"/>
      <c r="CE16" s="56"/>
      <c r="CF16" s="56"/>
      <c r="CG16" s="56"/>
      <c r="CH16" s="56"/>
      <c r="CI16" s="56"/>
      <c r="CJ16" s="56"/>
      <c r="CK16" s="56"/>
      <c r="CL16" s="56"/>
      <c r="CM16" s="56"/>
      <c r="CN16" s="56"/>
      <c r="CO16" s="56"/>
      <c r="CP16" s="56"/>
      <c r="CQ16" s="56"/>
      <c r="CR16" s="56"/>
      <c r="CS16" s="56"/>
      <c r="CT16" s="56"/>
      <c r="CU16" s="56"/>
      <c r="CV16" s="56"/>
      <c r="CW16" s="56"/>
      <c r="CX16" s="56"/>
      <c r="CY16" s="56"/>
      <c r="CZ16" s="56"/>
      <c r="DA16" s="56"/>
      <c r="DB16" s="56"/>
      <c r="DC16" s="56"/>
      <c r="DD16" s="56"/>
      <c r="DE16" s="56"/>
      <c r="DF16" s="56"/>
      <c r="DG16" s="56"/>
      <c r="DH16" s="56"/>
      <c r="DI16" s="56"/>
      <c r="DJ16" s="56"/>
      <c r="DK16" s="56"/>
      <c r="DL16" s="56"/>
      <c r="DM16" s="56"/>
      <c r="DN16" s="56"/>
      <c r="DO16" s="56"/>
      <c r="DP16" s="56"/>
      <c r="DQ16" s="56"/>
      <c r="DR16" s="56"/>
      <c r="DS16" s="56"/>
      <c r="DT16" s="56"/>
      <c r="DU16" s="56"/>
      <c r="DV16" s="56"/>
      <c r="DW16" s="56"/>
      <c r="DX16" s="56"/>
      <c r="DY16" s="56"/>
      <c r="DZ16" s="56"/>
      <c r="EA16" s="56"/>
      <c r="EB16" s="56"/>
      <c r="EC16" s="56"/>
      <c r="ED16" s="56"/>
    </row>
    <row r="17" spans="1:134" ht="14.25" customHeight="1">
      <c r="A17" s="51">
        <v>10</v>
      </c>
      <c r="B17" s="53">
        <v>21120120130074</v>
      </c>
      <c r="C17" s="53" t="s">
        <v>209</v>
      </c>
      <c r="D17" s="54">
        <v>100</v>
      </c>
      <c r="E17" s="54">
        <f t="shared" ref="E17:R17" si="10">IFERROR(($T17*IF($T$6=E$6,$T$7,0)+$U17*IF($U$6=E$6,$U$7,0)+$V17*IF($V$6=E$6,$V$7,0)+$W17*IF($W$6=E$6,$W$7,0)+$X17*IF($X$6=E$6,$X$7,0)+$Y17*IF($Y$6=E$6,$Y$7,0)+$Z17*IF($Z$6=E$6,$Z$7,0)+$AA17*IF($AA$6=E$6,$AA$7,0)+$AB17*IF($AB$6=E$6,$AB$7,0)+$DO17*IF($DO$6=E$6,$DO$7,0)+$DP17*IF($DP$6=E$6,$DP$7,0)+$DQ17*IF($DQ$6=E$6,$DQ$7,0)+$DR17*IF($DR$6=E$6,$DR$7,0)+$DS17*IF($DS$6=E$6,$DS$7,0)+$DT17*IF($DT$6=E$6,$DT$7,0)+$DU17*IF($DU$6=E$6,$DU$7,0)+$DV17*IF($DV$6=E$6,$DV$7,0)+$DW17*IF($DW$6=E$6,$DW$7,0)+$DX17*IF($DX$6=E$6,$DX$7,0)+$DY17*IF($DY$6=E$6,$DY$7,0)+$DZ17*IF($DZ$6=E$6,$DZ$7,0)+$EA17*IF($EA$6=E$6,$EA$7,0)+$EB17*IF($EB$6=E$6,$EB$7,0)+$EC17*IF($EC$6=E$6,$EC$7,0)+$ED17*IF($ED$6=E$6,$ED$7,0))/E$7,0)</f>
        <v>100</v>
      </c>
      <c r="F17" s="54">
        <f t="shared" si="10"/>
        <v>100</v>
      </c>
      <c r="G17" s="54">
        <f t="shared" si="10"/>
        <v>100</v>
      </c>
      <c r="H17" s="54">
        <f t="shared" si="10"/>
        <v>100</v>
      </c>
      <c r="I17" s="54">
        <f t="shared" si="10"/>
        <v>0</v>
      </c>
      <c r="J17" s="54">
        <f t="shared" si="10"/>
        <v>0</v>
      </c>
      <c r="K17" s="54">
        <f t="shared" si="10"/>
        <v>0</v>
      </c>
      <c r="L17" s="54">
        <f t="shared" si="10"/>
        <v>0</v>
      </c>
      <c r="M17" s="54">
        <f t="shared" si="10"/>
        <v>0</v>
      </c>
      <c r="N17" s="54">
        <f t="shared" si="10"/>
        <v>0</v>
      </c>
      <c r="O17" s="54">
        <f t="shared" si="10"/>
        <v>0</v>
      </c>
      <c r="P17" s="54">
        <f t="shared" si="10"/>
        <v>0</v>
      </c>
      <c r="Q17" s="54">
        <f t="shared" si="10"/>
        <v>0</v>
      </c>
      <c r="R17" s="54">
        <f t="shared" si="10"/>
        <v>0</v>
      </c>
      <c r="S17" s="135"/>
      <c r="T17" s="55">
        <v>100</v>
      </c>
      <c r="U17" s="55">
        <v>100</v>
      </c>
      <c r="V17" s="55">
        <v>100</v>
      </c>
      <c r="W17" s="56">
        <v>100</v>
      </c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6"/>
      <c r="BK17" s="56"/>
      <c r="BL17" s="56"/>
      <c r="BM17" s="56"/>
      <c r="BN17" s="56"/>
      <c r="BO17" s="56"/>
      <c r="BP17" s="56"/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  <c r="CB17" s="56"/>
      <c r="CC17" s="56"/>
      <c r="CD17" s="56"/>
      <c r="CE17" s="56"/>
      <c r="CF17" s="56"/>
      <c r="CG17" s="56"/>
      <c r="CH17" s="56"/>
      <c r="CI17" s="56"/>
      <c r="CJ17" s="56"/>
      <c r="CK17" s="56"/>
      <c r="CL17" s="56"/>
      <c r="CM17" s="56"/>
      <c r="CN17" s="56"/>
      <c r="CO17" s="56"/>
      <c r="CP17" s="56"/>
      <c r="CQ17" s="56"/>
      <c r="CR17" s="56"/>
      <c r="CS17" s="56"/>
      <c r="CT17" s="56"/>
      <c r="CU17" s="56"/>
      <c r="CV17" s="56"/>
      <c r="CW17" s="56"/>
      <c r="CX17" s="56"/>
      <c r="CY17" s="56"/>
      <c r="CZ17" s="56"/>
      <c r="DA17" s="56"/>
      <c r="DB17" s="56"/>
      <c r="DC17" s="56"/>
      <c r="DD17" s="56"/>
      <c r="DE17" s="56"/>
      <c r="DF17" s="56"/>
      <c r="DG17" s="56"/>
      <c r="DH17" s="56"/>
      <c r="DI17" s="56"/>
      <c r="DJ17" s="56"/>
      <c r="DK17" s="56"/>
      <c r="DL17" s="56"/>
      <c r="DM17" s="56"/>
      <c r="DN17" s="56"/>
      <c r="DO17" s="56"/>
      <c r="DP17" s="56"/>
      <c r="DQ17" s="56"/>
      <c r="DR17" s="56"/>
      <c r="DS17" s="56"/>
      <c r="DT17" s="56"/>
      <c r="DU17" s="56"/>
      <c r="DV17" s="56"/>
      <c r="DW17" s="56"/>
      <c r="DX17" s="56"/>
      <c r="DY17" s="56"/>
      <c r="DZ17" s="56"/>
      <c r="EA17" s="56"/>
      <c r="EB17" s="56"/>
      <c r="EC17" s="56"/>
      <c r="ED17" s="56"/>
    </row>
    <row r="18" spans="1:134" ht="14.25" customHeight="1">
      <c r="A18" s="51">
        <v>11</v>
      </c>
      <c r="B18" s="53">
        <v>21120120130082</v>
      </c>
      <c r="C18" s="53" t="s">
        <v>210</v>
      </c>
      <c r="D18" s="54">
        <v>100</v>
      </c>
      <c r="E18" s="54">
        <f t="shared" ref="E18:R18" si="11">IFERROR(($T18*IF($T$6=E$6,$T$7,0)+$U18*IF($U$6=E$6,$U$7,0)+$V18*IF($V$6=E$6,$V$7,0)+$W18*IF($W$6=E$6,$W$7,0)+$X18*IF($X$6=E$6,$X$7,0)+$Y18*IF($Y$6=E$6,$Y$7,0)+$Z18*IF($Z$6=E$6,$Z$7,0)+$AA18*IF($AA$6=E$6,$AA$7,0)+$AB18*IF($AB$6=E$6,$AB$7,0)+$DO18*IF($DO$6=E$6,$DO$7,0)+$DP18*IF($DP$6=E$6,$DP$7,0)+$DQ18*IF($DQ$6=E$6,$DQ$7,0)+$DR18*IF($DR$6=E$6,$DR$7,0)+$DS18*IF($DS$6=E$6,$DS$7,0)+$DT18*IF($DT$6=E$6,$DT$7,0)+$DU18*IF($DU$6=E$6,$DU$7,0)+$DV18*IF($DV$6=E$6,$DV$7,0)+$DW18*IF($DW$6=E$6,$DW$7,0)+$DX18*IF($DX$6=E$6,$DX$7,0)+$DY18*IF($DY$6=E$6,$DY$7,0)+$DZ18*IF($DZ$6=E$6,$DZ$7,0)+$EA18*IF($EA$6=E$6,$EA$7,0)+$EB18*IF($EB$6=E$6,$EB$7,0)+$EC18*IF($EC$6=E$6,$EC$7,0)+$ED18*IF($ED$6=E$6,$ED$7,0))/E$7,0)</f>
        <v>100</v>
      </c>
      <c r="F18" s="54">
        <f t="shared" si="11"/>
        <v>100</v>
      </c>
      <c r="G18" s="54">
        <f t="shared" si="11"/>
        <v>100</v>
      </c>
      <c r="H18" s="54">
        <f t="shared" si="11"/>
        <v>100</v>
      </c>
      <c r="I18" s="54">
        <f t="shared" si="11"/>
        <v>0</v>
      </c>
      <c r="J18" s="54">
        <f t="shared" si="11"/>
        <v>0</v>
      </c>
      <c r="K18" s="54">
        <f t="shared" si="11"/>
        <v>0</v>
      </c>
      <c r="L18" s="54">
        <f t="shared" si="11"/>
        <v>0</v>
      </c>
      <c r="M18" s="54">
        <f t="shared" si="11"/>
        <v>0</v>
      </c>
      <c r="N18" s="54">
        <f t="shared" si="11"/>
        <v>0</v>
      </c>
      <c r="O18" s="54">
        <f t="shared" si="11"/>
        <v>0</v>
      </c>
      <c r="P18" s="54">
        <f t="shared" si="11"/>
        <v>0</v>
      </c>
      <c r="Q18" s="54">
        <f t="shared" si="11"/>
        <v>0</v>
      </c>
      <c r="R18" s="54">
        <f t="shared" si="11"/>
        <v>0</v>
      </c>
      <c r="S18" s="135"/>
      <c r="T18" s="55">
        <v>100</v>
      </c>
      <c r="U18" s="55">
        <v>100</v>
      </c>
      <c r="V18" s="55">
        <v>100</v>
      </c>
      <c r="W18" s="56">
        <v>100</v>
      </c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  <c r="BM18" s="56"/>
      <c r="BN18" s="56"/>
      <c r="BO18" s="56"/>
      <c r="BP18" s="56"/>
      <c r="BQ18" s="56"/>
      <c r="BR18" s="56"/>
      <c r="BS18" s="56"/>
      <c r="BT18" s="56"/>
      <c r="BU18" s="56"/>
      <c r="BV18" s="56"/>
      <c r="BW18" s="56"/>
      <c r="BX18" s="56"/>
      <c r="BY18" s="56"/>
      <c r="BZ18" s="56"/>
      <c r="CA18" s="56"/>
      <c r="CB18" s="56"/>
      <c r="CC18" s="56"/>
      <c r="CD18" s="56"/>
      <c r="CE18" s="56"/>
      <c r="CF18" s="56"/>
      <c r="CG18" s="56"/>
      <c r="CH18" s="56"/>
      <c r="CI18" s="56"/>
      <c r="CJ18" s="56"/>
      <c r="CK18" s="56"/>
      <c r="CL18" s="56"/>
      <c r="CM18" s="56"/>
      <c r="CN18" s="56"/>
      <c r="CO18" s="56"/>
      <c r="CP18" s="56"/>
      <c r="CQ18" s="56"/>
      <c r="CR18" s="56"/>
      <c r="CS18" s="56"/>
      <c r="CT18" s="56"/>
      <c r="CU18" s="56"/>
      <c r="CV18" s="56"/>
      <c r="CW18" s="56"/>
      <c r="CX18" s="56"/>
      <c r="CY18" s="56"/>
      <c r="CZ18" s="56"/>
      <c r="DA18" s="56"/>
      <c r="DB18" s="56"/>
      <c r="DC18" s="56"/>
      <c r="DD18" s="56"/>
      <c r="DE18" s="56"/>
      <c r="DF18" s="56"/>
      <c r="DG18" s="56"/>
      <c r="DH18" s="56"/>
      <c r="DI18" s="56"/>
      <c r="DJ18" s="56"/>
      <c r="DK18" s="56"/>
      <c r="DL18" s="56"/>
      <c r="DM18" s="56"/>
      <c r="DN18" s="56"/>
      <c r="DO18" s="56"/>
      <c r="DP18" s="56"/>
      <c r="DQ18" s="56"/>
      <c r="DR18" s="56"/>
      <c r="DS18" s="56"/>
      <c r="DT18" s="56"/>
      <c r="DU18" s="56"/>
      <c r="DV18" s="56"/>
      <c r="DW18" s="56"/>
      <c r="DX18" s="56"/>
      <c r="DY18" s="56"/>
      <c r="DZ18" s="56"/>
      <c r="EA18" s="56"/>
      <c r="EB18" s="56"/>
      <c r="EC18" s="56"/>
      <c r="ED18" s="56"/>
    </row>
    <row r="19" spans="1:134" ht="14.25" customHeight="1">
      <c r="A19" s="51">
        <v>12</v>
      </c>
      <c r="B19" s="53">
        <v>21120120130083</v>
      </c>
      <c r="C19" s="53" t="s">
        <v>211</v>
      </c>
      <c r="D19" s="54">
        <v>100</v>
      </c>
      <c r="E19" s="54">
        <f t="shared" ref="E19:R19" si="12">IFERROR(($T19*IF($T$6=E$6,$T$7,0)+$U19*IF($U$6=E$6,$U$7,0)+$V19*IF($V$6=E$6,$V$7,0)+$W19*IF($W$6=E$6,$W$7,0)+$X19*IF($X$6=E$6,$X$7,0)+$Y19*IF($Y$6=E$6,$Y$7,0)+$Z19*IF($Z$6=E$6,$Z$7,0)+$AA19*IF($AA$6=E$6,$AA$7,0)+$AB19*IF($AB$6=E$6,$AB$7,0)+$DO19*IF($DO$6=E$6,$DO$7,0)+$DP19*IF($DP$6=E$6,$DP$7,0)+$DQ19*IF($DQ$6=E$6,$DQ$7,0)+$DR19*IF($DR$6=E$6,$DR$7,0)+$DS19*IF($DS$6=E$6,$DS$7,0)+$DT19*IF($DT$6=E$6,$DT$7,0)+$DU19*IF($DU$6=E$6,$DU$7,0)+$DV19*IF($DV$6=E$6,$DV$7,0)+$DW19*IF($DW$6=E$6,$DW$7,0)+$DX19*IF($DX$6=E$6,$DX$7,0)+$DY19*IF($DY$6=E$6,$DY$7,0)+$DZ19*IF($DZ$6=E$6,$DZ$7,0)+$EA19*IF($EA$6=E$6,$EA$7,0)+$EB19*IF($EB$6=E$6,$EB$7,0)+$EC19*IF($EC$6=E$6,$EC$7,0)+$ED19*IF($ED$6=E$6,$ED$7,0))/E$7,0)</f>
        <v>100</v>
      </c>
      <c r="F19" s="54">
        <f t="shared" si="12"/>
        <v>100</v>
      </c>
      <c r="G19" s="54">
        <f t="shared" si="12"/>
        <v>100</v>
      </c>
      <c r="H19" s="54">
        <f t="shared" si="12"/>
        <v>100</v>
      </c>
      <c r="I19" s="54">
        <f t="shared" si="12"/>
        <v>0</v>
      </c>
      <c r="J19" s="54">
        <f t="shared" si="12"/>
        <v>0</v>
      </c>
      <c r="K19" s="54">
        <f t="shared" si="12"/>
        <v>0</v>
      </c>
      <c r="L19" s="54">
        <f t="shared" si="12"/>
        <v>0</v>
      </c>
      <c r="M19" s="54">
        <f t="shared" si="12"/>
        <v>0</v>
      </c>
      <c r="N19" s="54">
        <f t="shared" si="12"/>
        <v>0</v>
      </c>
      <c r="O19" s="54">
        <f t="shared" si="12"/>
        <v>0</v>
      </c>
      <c r="P19" s="54">
        <f t="shared" si="12"/>
        <v>0</v>
      </c>
      <c r="Q19" s="54">
        <f t="shared" si="12"/>
        <v>0</v>
      </c>
      <c r="R19" s="54">
        <f t="shared" si="12"/>
        <v>0</v>
      </c>
      <c r="S19" s="135"/>
      <c r="T19" s="55">
        <v>100</v>
      </c>
      <c r="U19" s="55">
        <v>100</v>
      </c>
      <c r="V19" s="55">
        <v>100</v>
      </c>
      <c r="W19" s="56">
        <v>100</v>
      </c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  <c r="BD19" s="56"/>
      <c r="BE19" s="56"/>
      <c r="BF19" s="56"/>
      <c r="BG19" s="56"/>
      <c r="BH19" s="56"/>
      <c r="BI19" s="56"/>
      <c r="BJ19" s="56"/>
      <c r="BK19" s="56"/>
      <c r="BL19" s="56"/>
      <c r="BM19" s="56"/>
      <c r="BN19" s="56"/>
      <c r="BO19" s="56"/>
      <c r="BP19" s="56"/>
      <c r="BQ19" s="56"/>
      <c r="BR19" s="56"/>
      <c r="BS19" s="56"/>
      <c r="BT19" s="56"/>
      <c r="BU19" s="56"/>
      <c r="BV19" s="56"/>
      <c r="BW19" s="56"/>
      <c r="BX19" s="56"/>
      <c r="BY19" s="56"/>
      <c r="BZ19" s="56"/>
      <c r="CA19" s="56"/>
      <c r="CB19" s="56"/>
      <c r="CC19" s="56"/>
      <c r="CD19" s="56"/>
      <c r="CE19" s="56"/>
      <c r="CF19" s="56"/>
      <c r="CG19" s="56"/>
      <c r="CH19" s="56"/>
      <c r="CI19" s="56"/>
      <c r="CJ19" s="56"/>
      <c r="CK19" s="56"/>
      <c r="CL19" s="56"/>
      <c r="CM19" s="56"/>
      <c r="CN19" s="56"/>
      <c r="CO19" s="56"/>
      <c r="CP19" s="56"/>
      <c r="CQ19" s="56"/>
      <c r="CR19" s="56"/>
      <c r="CS19" s="56"/>
      <c r="CT19" s="56"/>
      <c r="CU19" s="56"/>
      <c r="CV19" s="56"/>
      <c r="CW19" s="56"/>
      <c r="CX19" s="56"/>
      <c r="CY19" s="56"/>
      <c r="CZ19" s="56"/>
      <c r="DA19" s="56"/>
      <c r="DB19" s="56"/>
      <c r="DC19" s="56"/>
      <c r="DD19" s="56"/>
      <c r="DE19" s="56"/>
      <c r="DF19" s="56"/>
      <c r="DG19" s="56"/>
      <c r="DH19" s="56"/>
      <c r="DI19" s="56"/>
      <c r="DJ19" s="56"/>
      <c r="DK19" s="56"/>
      <c r="DL19" s="56"/>
      <c r="DM19" s="56"/>
      <c r="DN19" s="56"/>
      <c r="DO19" s="56"/>
      <c r="DP19" s="56"/>
      <c r="DQ19" s="56"/>
      <c r="DR19" s="56"/>
      <c r="DS19" s="56"/>
      <c r="DT19" s="56"/>
      <c r="DU19" s="56"/>
      <c r="DV19" s="56"/>
      <c r="DW19" s="56"/>
      <c r="DX19" s="56"/>
      <c r="DY19" s="56"/>
      <c r="DZ19" s="56"/>
      <c r="EA19" s="56"/>
      <c r="EB19" s="56"/>
      <c r="EC19" s="56"/>
      <c r="ED19" s="56"/>
    </row>
    <row r="20" spans="1:134" ht="14.25" customHeight="1">
      <c r="A20" s="51">
        <v>13</v>
      </c>
      <c r="B20" s="53">
        <v>21120120130106</v>
      </c>
      <c r="C20" s="53" t="s">
        <v>212</v>
      </c>
      <c r="D20" s="54">
        <v>100</v>
      </c>
      <c r="E20" s="54">
        <f t="shared" ref="E20:R20" si="13">IFERROR(($T20*IF($T$6=E$6,$T$7,0)+$U20*IF($U$6=E$6,$U$7,0)+$V20*IF($V$6=E$6,$V$7,0)+$W20*IF($W$6=E$6,$W$7,0)+$X20*IF($X$6=E$6,$X$7,0)+$Y20*IF($Y$6=E$6,$Y$7,0)+$Z20*IF($Z$6=E$6,$Z$7,0)+$AA20*IF($AA$6=E$6,$AA$7,0)+$AB20*IF($AB$6=E$6,$AB$7,0)+$DO20*IF($DO$6=E$6,$DO$7,0)+$DP20*IF($DP$6=E$6,$DP$7,0)+$DQ20*IF($DQ$6=E$6,$DQ$7,0)+$DR20*IF($DR$6=E$6,$DR$7,0)+$DS20*IF($DS$6=E$6,$DS$7,0)+$DT20*IF($DT$6=E$6,$DT$7,0)+$DU20*IF($DU$6=E$6,$DU$7,0)+$DV20*IF($DV$6=E$6,$DV$7,0)+$DW20*IF($DW$6=E$6,$DW$7,0)+$DX20*IF($DX$6=E$6,$DX$7,0)+$DY20*IF($DY$6=E$6,$DY$7,0)+$DZ20*IF($DZ$6=E$6,$DZ$7,0)+$EA20*IF($EA$6=E$6,$EA$7,0)+$EB20*IF($EB$6=E$6,$EB$7,0)+$EC20*IF($EC$6=E$6,$EC$7,0)+$ED20*IF($ED$6=E$6,$ED$7,0))/E$7,0)</f>
        <v>100</v>
      </c>
      <c r="F20" s="54">
        <f t="shared" si="13"/>
        <v>100</v>
      </c>
      <c r="G20" s="54">
        <f t="shared" si="13"/>
        <v>100</v>
      </c>
      <c r="H20" s="54">
        <f t="shared" si="13"/>
        <v>100</v>
      </c>
      <c r="I20" s="54">
        <f t="shared" si="13"/>
        <v>0</v>
      </c>
      <c r="J20" s="54">
        <f t="shared" si="13"/>
        <v>0</v>
      </c>
      <c r="K20" s="54">
        <f t="shared" si="13"/>
        <v>0</v>
      </c>
      <c r="L20" s="54">
        <f t="shared" si="13"/>
        <v>0</v>
      </c>
      <c r="M20" s="54">
        <f t="shared" si="13"/>
        <v>0</v>
      </c>
      <c r="N20" s="54">
        <f t="shared" si="13"/>
        <v>0</v>
      </c>
      <c r="O20" s="54">
        <f t="shared" si="13"/>
        <v>0</v>
      </c>
      <c r="P20" s="54">
        <f t="shared" si="13"/>
        <v>0</v>
      </c>
      <c r="Q20" s="54">
        <f t="shared" si="13"/>
        <v>0</v>
      </c>
      <c r="R20" s="54">
        <f t="shared" si="13"/>
        <v>0</v>
      </c>
      <c r="S20" s="135"/>
      <c r="T20" s="55">
        <v>100</v>
      </c>
      <c r="U20" s="55">
        <v>100</v>
      </c>
      <c r="V20" s="55">
        <v>100</v>
      </c>
      <c r="W20" s="56">
        <v>100</v>
      </c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  <c r="BL20" s="56"/>
      <c r="BM20" s="56"/>
      <c r="BN20" s="56"/>
      <c r="BO20" s="56"/>
      <c r="BP20" s="56"/>
      <c r="BQ20" s="56"/>
      <c r="BR20" s="56"/>
      <c r="BS20" s="56"/>
      <c r="BT20" s="56"/>
      <c r="BU20" s="56"/>
      <c r="BV20" s="56"/>
      <c r="BW20" s="56"/>
      <c r="BX20" s="56"/>
      <c r="BY20" s="56"/>
      <c r="BZ20" s="56"/>
      <c r="CA20" s="56"/>
      <c r="CB20" s="56"/>
      <c r="CC20" s="56"/>
      <c r="CD20" s="56"/>
      <c r="CE20" s="56"/>
      <c r="CF20" s="56"/>
      <c r="CG20" s="56"/>
      <c r="CH20" s="56"/>
      <c r="CI20" s="56"/>
      <c r="CJ20" s="56"/>
      <c r="CK20" s="56"/>
      <c r="CL20" s="56"/>
      <c r="CM20" s="56"/>
      <c r="CN20" s="56"/>
      <c r="CO20" s="56"/>
      <c r="CP20" s="56"/>
      <c r="CQ20" s="56"/>
      <c r="CR20" s="56"/>
      <c r="CS20" s="56"/>
      <c r="CT20" s="56"/>
      <c r="CU20" s="56"/>
      <c r="CV20" s="56"/>
      <c r="CW20" s="56"/>
      <c r="CX20" s="56"/>
      <c r="CY20" s="56"/>
      <c r="CZ20" s="56"/>
      <c r="DA20" s="56"/>
      <c r="DB20" s="56"/>
      <c r="DC20" s="56"/>
      <c r="DD20" s="56"/>
      <c r="DE20" s="56"/>
      <c r="DF20" s="56"/>
      <c r="DG20" s="56"/>
      <c r="DH20" s="56"/>
      <c r="DI20" s="56"/>
      <c r="DJ20" s="56"/>
      <c r="DK20" s="56"/>
      <c r="DL20" s="56"/>
      <c r="DM20" s="56"/>
      <c r="DN20" s="56"/>
      <c r="DO20" s="56"/>
      <c r="DP20" s="56"/>
      <c r="DQ20" s="56"/>
      <c r="DR20" s="56"/>
      <c r="DS20" s="56"/>
      <c r="DT20" s="56"/>
      <c r="DU20" s="56"/>
      <c r="DV20" s="56"/>
      <c r="DW20" s="56"/>
      <c r="DX20" s="56"/>
      <c r="DY20" s="56"/>
      <c r="DZ20" s="56"/>
      <c r="EA20" s="56"/>
      <c r="EB20" s="56"/>
      <c r="EC20" s="56"/>
      <c r="ED20" s="56"/>
    </row>
    <row r="21" spans="1:134" ht="14.25" customHeight="1">
      <c r="A21" s="51">
        <v>14</v>
      </c>
      <c r="B21" s="53">
        <v>21120120130107</v>
      </c>
      <c r="C21" s="53" t="s">
        <v>213</v>
      </c>
      <c r="D21" s="54">
        <v>100</v>
      </c>
      <c r="E21" s="54">
        <f t="shared" ref="E21:R21" si="14">IFERROR(($T21*IF($T$6=E$6,$T$7,0)+$U21*IF($U$6=E$6,$U$7,0)+$V21*IF($V$6=E$6,$V$7,0)+$W21*IF($W$6=E$6,$W$7,0)+$X21*IF($X$6=E$6,$X$7,0)+$Y21*IF($Y$6=E$6,$Y$7,0)+$Z21*IF($Z$6=E$6,$Z$7,0)+$AA21*IF($AA$6=E$6,$AA$7,0)+$AB21*IF($AB$6=E$6,$AB$7,0)+$DO21*IF($DO$6=E$6,$DO$7,0)+$DP21*IF($DP$6=E$6,$DP$7,0)+$DQ21*IF($DQ$6=E$6,$DQ$7,0)+$DR21*IF($DR$6=E$6,$DR$7,0)+$DS21*IF($DS$6=E$6,$DS$7,0)+$DT21*IF($DT$6=E$6,$DT$7,0)+$DU21*IF($DU$6=E$6,$DU$7,0)+$DV21*IF($DV$6=E$6,$DV$7,0)+$DW21*IF($DW$6=E$6,$DW$7,0)+$DX21*IF($DX$6=E$6,$DX$7,0)+$DY21*IF($DY$6=E$6,$DY$7,0)+$DZ21*IF($DZ$6=E$6,$DZ$7,0)+$EA21*IF($EA$6=E$6,$EA$7,0)+$EB21*IF($EB$6=E$6,$EB$7,0)+$EC21*IF($EC$6=E$6,$EC$7,0)+$ED21*IF($ED$6=E$6,$ED$7,0))/E$7,0)</f>
        <v>100</v>
      </c>
      <c r="F21" s="54">
        <f t="shared" si="14"/>
        <v>100</v>
      </c>
      <c r="G21" s="54">
        <f t="shared" si="14"/>
        <v>100</v>
      </c>
      <c r="H21" s="54">
        <f t="shared" si="14"/>
        <v>100</v>
      </c>
      <c r="I21" s="54">
        <f t="shared" si="14"/>
        <v>0</v>
      </c>
      <c r="J21" s="54">
        <f t="shared" si="14"/>
        <v>0</v>
      </c>
      <c r="K21" s="54">
        <f t="shared" si="14"/>
        <v>0</v>
      </c>
      <c r="L21" s="54">
        <f t="shared" si="14"/>
        <v>0</v>
      </c>
      <c r="M21" s="54">
        <f t="shared" si="14"/>
        <v>0</v>
      </c>
      <c r="N21" s="54">
        <f t="shared" si="14"/>
        <v>0</v>
      </c>
      <c r="O21" s="54">
        <f t="shared" si="14"/>
        <v>0</v>
      </c>
      <c r="P21" s="54">
        <f t="shared" si="14"/>
        <v>0</v>
      </c>
      <c r="Q21" s="54">
        <f t="shared" si="14"/>
        <v>0</v>
      </c>
      <c r="R21" s="54">
        <f t="shared" si="14"/>
        <v>0</v>
      </c>
      <c r="S21" s="135"/>
      <c r="T21" s="55">
        <v>100</v>
      </c>
      <c r="U21" s="55">
        <v>100</v>
      </c>
      <c r="V21" s="55">
        <v>100</v>
      </c>
      <c r="W21" s="56">
        <v>100</v>
      </c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  <c r="BM21" s="56"/>
      <c r="BN21" s="56"/>
      <c r="BO21" s="56"/>
      <c r="BP21" s="56"/>
      <c r="BQ21" s="56"/>
      <c r="BR21" s="56"/>
      <c r="BS21" s="56"/>
      <c r="BT21" s="56"/>
      <c r="BU21" s="56"/>
      <c r="BV21" s="56"/>
      <c r="BW21" s="56"/>
      <c r="BX21" s="56"/>
      <c r="BY21" s="56"/>
      <c r="BZ21" s="56"/>
      <c r="CA21" s="56"/>
      <c r="CB21" s="56"/>
      <c r="CC21" s="56"/>
      <c r="CD21" s="56"/>
      <c r="CE21" s="56"/>
      <c r="CF21" s="56"/>
      <c r="CG21" s="56"/>
      <c r="CH21" s="56"/>
      <c r="CI21" s="56"/>
      <c r="CJ21" s="56"/>
      <c r="CK21" s="56"/>
      <c r="CL21" s="56"/>
      <c r="CM21" s="56"/>
      <c r="CN21" s="56"/>
      <c r="CO21" s="56"/>
      <c r="CP21" s="56"/>
      <c r="CQ21" s="56"/>
      <c r="CR21" s="56"/>
      <c r="CS21" s="56"/>
      <c r="CT21" s="56"/>
      <c r="CU21" s="56"/>
      <c r="CV21" s="56"/>
      <c r="CW21" s="56"/>
      <c r="CX21" s="56"/>
      <c r="CY21" s="56"/>
      <c r="CZ21" s="56"/>
      <c r="DA21" s="56"/>
      <c r="DB21" s="56"/>
      <c r="DC21" s="56"/>
      <c r="DD21" s="56"/>
      <c r="DE21" s="56"/>
      <c r="DF21" s="56"/>
      <c r="DG21" s="56"/>
      <c r="DH21" s="56"/>
      <c r="DI21" s="56"/>
      <c r="DJ21" s="56"/>
      <c r="DK21" s="56"/>
      <c r="DL21" s="56"/>
      <c r="DM21" s="56"/>
      <c r="DN21" s="56"/>
      <c r="DO21" s="56"/>
      <c r="DP21" s="56"/>
      <c r="DQ21" s="56"/>
      <c r="DR21" s="56"/>
      <c r="DS21" s="56"/>
      <c r="DT21" s="56"/>
      <c r="DU21" s="56"/>
      <c r="DV21" s="56"/>
      <c r="DW21" s="56"/>
      <c r="DX21" s="56"/>
      <c r="DY21" s="56"/>
      <c r="DZ21" s="56"/>
      <c r="EA21" s="56"/>
      <c r="EB21" s="56"/>
      <c r="EC21" s="56"/>
      <c r="ED21" s="56"/>
    </row>
    <row r="22" spans="1:134" ht="14.25" customHeight="1">
      <c r="A22" s="51">
        <v>15</v>
      </c>
      <c r="B22" s="53">
        <v>21120120130113</v>
      </c>
      <c r="C22" s="53" t="s">
        <v>214</v>
      </c>
      <c r="D22" s="54">
        <v>100</v>
      </c>
      <c r="E22" s="54">
        <f t="shared" ref="E22:R22" si="15">IFERROR(($T22*IF($T$6=E$6,$T$7,0)+$U22*IF($U$6=E$6,$U$7,0)+$V22*IF($V$6=E$6,$V$7,0)+$W22*IF($W$6=E$6,$W$7,0)+$X22*IF($X$6=E$6,$X$7,0)+$Y22*IF($Y$6=E$6,$Y$7,0)+$Z22*IF($Z$6=E$6,$Z$7,0)+$AA22*IF($AA$6=E$6,$AA$7,0)+$AB22*IF($AB$6=E$6,$AB$7,0)+$DO22*IF($DO$6=E$6,$DO$7,0)+$DP22*IF($DP$6=E$6,$DP$7,0)+$DQ22*IF($DQ$6=E$6,$DQ$7,0)+$DR22*IF($DR$6=E$6,$DR$7,0)+$DS22*IF($DS$6=E$6,$DS$7,0)+$DT22*IF($DT$6=E$6,$DT$7,0)+$DU22*IF($DU$6=E$6,$DU$7,0)+$DV22*IF($DV$6=E$6,$DV$7,0)+$DW22*IF($DW$6=E$6,$DW$7,0)+$DX22*IF($DX$6=E$6,$DX$7,0)+$DY22*IF($DY$6=E$6,$DY$7,0)+$DZ22*IF($DZ$6=E$6,$DZ$7,0)+$EA22*IF($EA$6=E$6,$EA$7,0)+$EB22*IF($EB$6=E$6,$EB$7,0)+$EC22*IF($EC$6=E$6,$EC$7,0)+$ED22*IF($ED$6=E$6,$ED$7,0))/E$7,0)</f>
        <v>100</v>
      </c>
      <c r="F22" s="54">
        <f t="shared" si="15"/>
        <v>100</v>
      </c>
      <c r="G22" s="54">
        <f t="shared" si="15"/>
        <v>100</v>
      </c>
      <c r="H22" s="54">
        <f t="shared" si="15"/>
        <v>100</v>
      </c>
      <c r="I22" s="54">
        <f t="shared" si="15"/>
        <v>0</v>
      </c>
      <c r="J22" s="54">
        <f t="shared" si="15"/>
        <v>0</v>
      </c>
      <c r="K22" s="54">
        <f t="shared" si="15"/>
        <v>0</v>
      </c>
      <c r="L22" s="54">
        <f t="shared" si="15"/>
        <v>0</v>
      </c>
      <c r="M22" s="54">
        <f t="shared" si="15"/>
        <v>0</v>
      </c>
      <c r="N22" s="54">
        <f t="shared" si="15"/>
        <v>0</v>
      </c>
      <c r="O22" s="54">
        <f t="shared" si="15"/>
        <v>0</v>
      </c>
      <c r="P22" s="54">
        <f t="shared" si="15"/>
        <v>0</v>
      </c>
      <c r="Q22" s="54">
        <f t="shared" si="15"/>
        <v>0</v>
      </c>
      <c r="R22" s="54">
        <f t="shared" si="15"/>
        <v>0</v>
      </c>
      <c r="S22" s="135"/>
      <c r="T22" s="55">
        <v>100</v>
      </c>
      <c r="U22" s="55">
        <v>100</v>
      </c>
      <c r="V22" s="55">
        <v>100</v>
      </c>
      <c r="W22" s="56">
        <v>100</v>
      </c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  <c r="BD22" s="56"/>
      <c r="BE22" s="56"/>
      <c r="BF22" s="56"/>
      <c r="BG22" s="56"/>
      <c r="BH22" s="56"/>
      <c r="BI22" s="56"/>
      <c r="BJ22" s="56"/>
      <c r="BK22" s="56"/>
      <c r="BL22" s="56"/>
      <c r="BM22" s="56"/>
      <c r="BN22" s="56"/>
      <c r="BO22" s="56"/>
      <c r="BP22" s="56"/>
      <c r="BQ22" s="56"/>
      <c r="BR22" s="56"/>
      <c r="BS22" s="56"/>
      <c r="BT22" s="56"/>
      <c r="BU22" s="56"/>
      <c r="BV22" s="56"/>
      <c r="BW22" s="56"/>
      <c r="BX22" s="56"/>
      <c r="BY22" s="56"/>
      <c r="BZ22" s="56"/>
      <c r="CA22" s="56"/>
      <c r="CB22" s="56"/>
      <c r="CC22" s="56"/>
      <c r="CD22" s="56"/>
      <c r="CE22" s="56"/>
      <c r="CF22" s="56"/>
      <c r="CG22" s="56"/>
      <c r="CH22" s="56"/>
      <c r="CI22" s="56"/>
      <c r="CJ22" s="56"/>
      <c r="CK22" s="56"/>
      <c r="CL22" s="56"/>
      <c r="CM22" s="56"/>
      <c r="CN22" s="56"/>
      <c r="CO22" s="56"/>
      <c r="CP22" s="56"/>
      <c r="CQ22" s="56"/>
      <c r="CR22" s="56"/>
      <c r="CS22" s="56"/>
      <c r="CT22" s="56"/>
      <c r="CU22" s="56"/>
      <c r="CV22" s="56"/>
      <c r="CW22" s="56"/>
      <c r="CX22" s="56"/>
      <c r="CY22" s="56"/>
      <c r="CZ22" s="56"/>
      <c r="DA22" s="56"/>
      <c r="DB22" s="56"/>
      <c r="DC22" s="56"/>
      <c r="DD22" s="56"/>
      <c r="DE22" s="56"/>
      <c r="DF22" s="56"/>
      <c r="DG22" s="56"/>
      <c r="DH22" s="56"/>
      <c r="DI22" s="56"/>
      <c r="DJ22" s="56"/>
      <c r="DK22" s="56"/>
      <c r="DL22" s="56"/>
      <c r="DM22" s="56"/>
      <c r="DN22" s="56"/>
      <c r="DO22" s="56"/>
      <c r="DP22" s="56"/>
      <c r="DQ22" s="56"/>
      <c r="DR22" s="56"/>
      <c r="DS22" s="56"/>
      <c r="DT22" s="56"/>
      <c r="DU22" s="56"/>
      <c r="DV22" s="56"/>
      <c r="DW22" s="56"/>
      <c r="DX22" s="56"/>
      <c r="DY22" s="56"/>
      <c r="DZ22" s="56"/>
      <c r="EA22" s="56"/>
      <c r="EB22" s="56"/>
      <c r="EC22" s="56"/>
      <c r="ED22" s="56"/>
    </row>
    <row r="23" spans="1:134" ht="14.25" customHeight="1">
      <c r="A23" s="51">
        <v>16</v>
      </c>
      <c r="B23" s="53">
        <v>21120120130116</v>
      </c>
      <c r="C23" s="53" t="s">
        <v>215</v>
      </c>
      <c r="D23" s="54">
        <v>100</v>
      </c>
      <c r="E23" s="54">
        <f t="shared" ref="E23:R23" si="16">IFERROR(($T23*IF($T$6=E$6,$T$7,0)+$U23*IF($U$6=E$6,$U$7,0)+$V23*IF($V$6=E$6,$V$7,0)+$W23*IF($W$6=E$6,$W$7,0)+$X23*IF($X$6=E$6,$X$7,0)+$Y23*IF($Y$6=E$6,$Y$7,0)+$Z23*IF($Z$6=E$6,$Z$7,0)+$AA23*IF($AA$6=E$6,$AA$7,0)+$AB23*IF($AB$6=E$6,$AB$7,0)+$DO23*IF($DO$6=E$6,$DO$7,0)+$DP23*IF($DP$6=E$6,$DP$7,0)+$DQ23*IF($DQ$6=E$6,$DQ$7,0)+$DR23*IF($DR$6=E$6,$DR$7,0)+$DS23*IF($DS$6=E$6,$DS$7,0)+$DT23*IF($DT$6=E$6,$DT$7,0)+$DU23*IF($DU$6=E$6,$DU$7,0)+$DV23*IF($DV$6=E$6,$DV$7,0)+$DW23*IF($DW$6=E$6,$DW$7,0)+$DX23*IF($DX$6=E$6,$DX$7,0)+$DY23*IF($DY$6=E$6,$DY$7,0)+$DZ23*IF($DZ$6=E$6,$DZ$7,0)+$EA23*IF($EA$6=E$6,$EA$7,0)+$EB23*IF($EB$6=E$6,$EB$7,0)+$EC23*IF($EC$6=E$6,$EC$7,0)+$ED23*IF($ED$6=E$6,$ED$7,0))/E$7,0)</f>
        <v>100</v>
      </c>
      <c r="F23" s="54">
        <f t="shared" si="16"/>
        <v>100</v>
      </c>
      <c r="G23" s="54">
        <f t="shared" si="16"/>
        <v>100</v>
      </c>
      <c r="H23" s="54">
        <f t="shared" si="16"/>
        <v>100</v>
      </c>
      <c r="I23" s="54">
        <f t="shared" si="16"/>
        <v>0</v>
      </c>
      <c r="J23" s="54">
        <f t="shared" si="16"/>
        <v>0</v>
      </c>
      <c r="K23" s="54">
        <f t="shared" si="16"/>
        <v>0</v>
      </c>
      <c r="L23" s="54">
        <f t="shared" si="16"/>
        <v>0</v>
      </c>
      <c r="M23" s="54">
        <f t="shared" si="16"/>
        <v>0</v>
      </c>
      <c r="N23" s="54">
        <f t="shared" si="16"/>
        <v>0</v>
      </c>
      <c r="O23" s="54">
        <f t="shared" si="16"/>
        <v>0</v>
      </c>
      <c r="P23" s="54">
        <f t="shared" si="16"/>
        <v>0</v>
      </c>
      <c r="Q23" s="54">
        <f t="shared" si="16"/>
        <v>0</v>
      </c>
      <c r="R23" s="54">
        <f t="shared" si="16"/>
        <v>0</v>
      </c>
      <c r="S23" s="135"/>
      <c r="T23" s="55">
        <v>100</v>
      </c>
      <c r="U23" s="55">
        <v>100</v>
      </c>
      <c r="V23" s="55">
        <v>100</v>
      </c>
      <c r="W23" s="56">
        <v>100</v>
      </c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56"/>
      <c r="BU23" s="56"/>
      <c r="BV23" s="56"/>
      <c r="BW23" s="56"/>
      <c r="BX23" s="56"/>
      <c r="BY23" s="56"/>
      <c r="BZ23" s="56"/>
      <c r="CA23" s="56"/>
      <c r="CB23" s="56"/>
      <c r="CC23" s="56"/>
      <c r="CD23" s="56"/>
      <c r="CE23" s="56"/>
      <c r="CF23" s="56"/>
      <c r="CG23" s="56"/>
      <c r="CH23" s="56"/>
      <c r="CI23" s="56"/>
      <c r="CJ23" s="56"/>
      <c r="CK23" s="56"/>
      <c r="CL23" s="56"/>
      <c r="CM23" s="56"/>
      <c r="CN23" s="56"/>
      <c r="CO23" s="56"/>
      <c r="CP23" s="56"/>
      <c r="CQ23" s="56"/>
      <c r="CR23" s="56"/>
      <c r="CS23" s="56"/>
      <c r="CT23" s="56"/>
      <c r="CU23" s="56"/>
      <c r="CV23" s="56"/>
      <c r="CW23" s="56"/>
      <c r="CX23" s="56"/>
      <c r="CY23" s="56"/>
      <c r="CZ23" s="56"/>
      <c r="DA23" s="56"/>
      <c r="DB23" s="56"/>
      <c r="DC23" s="56"/>
      <c r="DD23" s="56"/>
      <c r="DE23" s="56"/>
      <c r="DF23" s="56"/>
      <c r="DG23" s="56"/>
      <c r="DH23" s="56"/>
      <c r="DI23" s="56"/>
      <c r="DJ23" s="56"/>
      <c r="DK23" s="56"/>
      <c r="DL23" s="56"/>
      <c r="DM23" s="56"/>
      <c r="DN23" s="56"/>
      <c r="DO23" s="56"/>
      <c r="DP23" s="56"/>
      <c r="DQ23" s="56"/>
      <c r="DR23" s="56"/>
      <c r="DS23" s="56"/>
      <c r="DT23" s="56"/>
      <c r="DU23" s="56"/>
      <c r="DV23" s="56"/>
      <c r="DW23" s="56"/>
      <c r="DX23" s="56"/>
      <c r="DY23" s="56"/>
      <c r="DZ23" s="56"/>
      <c r="EA23" s="56"/>
      <c r="EB23" s="56"/>
      <c r="EC23" s="56"/>
      <c r="ED23" s="56"/>
    </row>
    <row r="24" spans="1:134" ht="14.25" customHeight="1">
      <c r="A24" s="51">
        <v>17</v>
      </c>
      <c r="B24" s="53">
        <v>21120120130118</v>
      </c>
      <c r="C24" s="53" t="s">
        <v>216</v>
      </c>
      <c r="D24" s="54">
        <v>100</v>
      </c>
      <c r="E24" s="54">
        <f t="shared" ref="E24:R24" si="17">IFERROR(($T24*IF($T$6=E$6,$T$7,0)+$U24*IF($U$6=E$6,$U$7,0)+$V24*IF($V$6=E$6,$V$7,0)+$W24*IF($W$6=E$6,$W$7,0)+$X24*IF($X$6=E$6,$X$7,0)+$Y24*IF($Y$6=E$6,$Y$7,0)+$Z24*IF($Z$6=E$6,$Z$7,0)+$AA24*IF($AA$6=E$6,$AA$7,0)+$AB24*IF($AB$6=E$6,$AB$7,0)+$DO24*IF($DO$6=E$6,$DO$7,0)+$DP24*IF($DP$6=E$6,$DP$7,0)+$DQ24*IF($DQ$6=E$6,$DQ$7,0)+$DR24*IF($DR$6=E$6,$DR$7,0)+$DS24*IF($DS$6=E$6,$DS$7,0)+$DT24*IF($DT$6=E$6,$DT$7,0)+$DU24*IF($DU$6=E$6,$DU$7,0)+$DV24*IF($DV$6=E$6,$DV$7,0)+$DW24*IF($DW$6=E$6,$DW$7,0)+$DX24*IF($DX$6=E$6,$DX$7,0)+$DY24*IF($DY$6=E$6,$DY$7,0)+$DZ24*IF($DZ$6=E$6,$DZ$7,0)+$EA24*IF($EA$6=E$6,$EA$7,0)+$EB24*IF($EB$6=E$6,$EB$7,0)+$EC24*IF($EC$6=E$6,$EC$7,0)+$ED24*IF($ED$6=E$6,$ED$7,0))/E$7,0)</f>
        <v>100</v>
      </c>
      <c r="F24" s="54">
        <f t="shared" si="17"/>
        <v>100</v>
      </c>
      <c r="G24" s="54">
        <f t="shared" si="17"/>
        <v>100</v>
      </c>
      <c r="H24" s="54">
        <f t="shared" si="17"/>
        <v>100</v>
      </c>
      <c r="I24" s="54">
        <f t="shared" si="17"/>
        <v>0</v>
      </c>
      <c r="J24" s="54">
        <f t="shared" si="17"/>
        <v>0</v>
      </c>
      <c r="K24" s="54">
        <f t="shared" si="17"/>
        <v>0</v>
      </c>
      <c r="L24" s="54">
        <f t="shared" si="17"/>
        <v>0</v>
      </c>
      <c r="M24" s="54">
        <f t="shared" si="17"/>
        <v>0</v>
      </c>
      <c r="N24" s="54">
        <f t="shared" si="17"/>
        <v>0</v>
      </c>
      <c r="O24" s="54">
        <f t="shared" si="17"/>
        <v>0</v>
      </c>
      <c r="P24" s="54">
        <f t="shared" si="17"/>
        <v>0</v>
      </c>
      <c r="Q24" s="54">
        <f t="shared" si="17"/>
        <v>0</v>
      </c>
      <c r="R24" s="54">
        <f t="shared" si="17"/>
        <v>0</v>
      </c>
      <c r="S24" s="135"/>
      <c r="T24" s="55">
        <v>100</v>
      </c>
      <c r="U24" s="55">
        <v>100</v>
      </c>
      <c r="V24" s="55">
        <v>100</v>
      </c>
      <c r="W24" s="56">
        <v>100</v>
      </c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6"/>
      <c r="CE24" s="56"/>
      <c r="CF24" s="56"/>
      <c r="CG24" s="56"/>
      <c r="CH24" s="56"/>
      <c r="CI24" s="56"/>
      <c r="CJ24" s="56"/>
      <c r="CK24" s="56"/>
      <c r="CL24" s="56"/>
      <c r="CM24" s="56"/>
      <c r="CN24" s="56"/>
      <c r="CO24" s="56"/>
      <c r="CP24" s="56"/>
      <c r="CQ24" s="56"/>
      <c r="CR24" s="56"/>
      <c r="CS24" s="56"/>
      <c r="CT24" s="56"/>
      <c r="CU24" s="56"/>
      <c r="CV24" s="56"/>
      <c r="CW24" s="56"/>
      <c r="CX24" s="56"/>
      <c r="CY24" s="56"/>
      <c r="CZ24" s="56"/>
      <c r="DA24" s="56"/>
      <c r="DB24" s="56"/>
      <c r="DC24" s="56"/>
      <c r="DD24" s="56"/>
      <c r="DE24" s="56"/>
      <c r="DF24" s="56"/>
      <c r="DG24" s="56"/>
      <c r="DH24" s="56"/>
      <c r="DI24" s="56"/>
      <c r="DJ24" s="56"/>
      <c r="DK24" s="56"/>
      <c r="DL24" s="56"/>
      <c r="DM24" s="56"/>
      <c r="DN24" s="56"/>
      <c r="DO24" s="56"/>
      <c r="DP24" s="56"/>
      <c r="DQ24" s="56"/>
      <c r="DR24" s="56"/>
      <c r="DS24" s="56"/>
      <c r="DT24" s="56"/>
      <c r="DU24" s="56"/>
      <c r="DV24" s="56"/>
      <c r="DW24" s="56"/>
      <c r="DX24" s="56"/>
      <c r="DY24" s="56"/>
      <c r="DZ24" s="56"/>
      <c r="EA24" s="56"/>
      <c r="EB24" s="56"/>
      <c r="EC24" s="56"/>
      <c r="ED24" s="56"/>
    </row>
    <row r="25" spans="1:134" ht="14.25" customHeight="1">
      <c r="A25" s="51">
        <v>18</v>
      </c>
      <c r="B25" s="53">
        <v>21120120130120</v>
      </c>
      <c r="C25" s="53" t="s">
        <v>217</v>
      </c>
      <c r="D25" s="54">
        <v>100</v>
      </c>
      <c r="E25" s="54">
        <f t="shared" ref="E25:R25" si="18">IFERROR(($T25*IF($T$6=E$6,$T$7,0)+$U25*IF($U$6=E$6,$U$7,0)+$V25*IF($V$6=E$6,$V$7,0)+$W25*IF($W$6=E$6,$W$7,0)+$X25*IF($X$6=E$6,$X$7,0)+$Y25*IF($Y$6=E$6,$Y$7,0)+$Z25*IF($Z$6=E$6,$Z$7,0)+$AA25*IF($AA$6=E$6,$AA$7,0)+$AB25*IF($AB$6=E$6,$AB$7,0)+$DO25*IF($DO$6=E$6,$DO$7,0)+$DP25*IF($DP$6=E$6,$DP$7,0)+$DQ25*IF($DQ$6=E$6,$DQ$7,0)+$DR25*IF($DR$6=E$6,$DR$7,0)+$DS25*IF($DS$6=E$6,$DS$7,0)+$DT25*IF($DT$6=E$6,$DT$7,0)+$DU25*IF($DU$6=E$6,$DU$7,0)+$DV25*IF($DV$6=E$6,$DV$7,0)+$DW25*IF($DW$6=E$6,$DW$7,0)+$DX25*IF($DX$6=E$6,$DX$7,0)+$DY25*IF($DY$6=E$6,$DY$7,0)+$DZ25*IF($DZ$6=E$6,$DZ$7,0)+$EA25*IF($EA$6=E$6,$EA$7,0)+$EB25*IF($EB$6=E$6,$EB$7,0)+$EC25*IF($EC$6=E$6,$EC$7,0)+$ED25*IF($ED$6=E$6,$ED$7,0))/E$7,0)</f>
        <v>100</v>
      </c>
      <c r="F25" s="54">
        <f t="shared" si="18"/>
        <v>100</v>
      </c>
      <c r="G25" s="54">
        <f t="shared" si="18"/>
        <v>100</v>
      </c>
      <c r="H25" s="54">
        <f t="shared" si="18"/>
        <v>100</v>
      </c>
      <c r="I25" s="54">
        <f t="shared" si="18"/>
        <v>0</v>
      </c>
      <c r="J25" s="54">
        <f t="shared" si="18"/>
        <v>0</v>
      </c>
      <c r="K25" s="54">
        <f t="shared" si="18"/>
        <v>0</v>
      </c>
      <c r="L25" s="54">
        <f t="shared" si="18"/>
        <v>0</v>
      </c>
      <c r="M25" s="54">
        <f t="shared" si="18"/>
        <v>0</v>
      </c>
      <c r="N25" s="54">
        <f t="shared" si="18"/>
        <v>0</v>
      </c>
      <c r="O25" s="54">
        <f t="shared" si="18"/>
        <v>0</v>
      </c>
      <c r="P25" s="54">
        <f t="shared" si="18"/>
        <v>0</v>
      </c>
      <c r="Q25" s="54">
        <f t="shared" si="18"/>
        <v>0</v>
      </c>
      <c r="R25" s="54">
        <f t="shared" si="18"/>
        <v>0</v>
      </c>
      <c r="S25" s="135"/>
      <c r="T25" s="55">
        <v>100</v>
      </c>
      <c r="U25" s="55">
        <v>100</v>
      </c>
      <c r="V25" s="55">
        <v>100</v>
      </c>
      <c r="W25" s="56">
        <v>100</v>
      </c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</row>
    <row r="26" spans="1:134" ht="14.25" customHeight="1">
      <c r="A26" s="51">
        <v>19</v>
      </c>
      <c r="B26" s="53">
        <v>21120120130122</v>
      </c>
      <c r="C26" s="53" t="s">
        <v>218</v>
      </c>
      <c r="D26" s="54">
        <v>38</v>
      </c>
      <c r="E26" s="54">
        <f t="shared" ref="E26:R26" si="19">IFERROR(($T26*IF($T$6=E$6,$T$7,0)+$U26*IF($U$6=E$6,$U$7,0)+$V26*IF($V$6=E$6,$V$7,0)+$W26*IF($W$6=E$6,$W$7,0)+$X26*IF($X$6=E$6,$X$7,0)+$Y26*IF($Y$6=E$6,$Y$7,0)+$Z26*IF($Z$6=E$6,$Z$7,0)+$AA26*IF($AA$6=E$6,$AA$7,0)+$AB26*IF($AB$6=E$6,$AB$7,0)+$DO26*IF($DO$6=E$6,$DO$7,0)+$DP26*IF($DP$6=E$6,$DP$7,0)+$DQ26*IF($DQ$6=E$6,$DQ$7,0)+$DR26*IF($DR$6=E$6,$DR$7,0)+$DS26*IF($DS$6=E$6,$DS$7,0)+$DT26*IF($DT$6=E$6,$DT$7,0)+$DU26*IF($DU$6=E$6,$DU$7,0)+$DV26*IF($DV$6=E$6,$DV$7,0)+$DW26*IF($DW$6=E$6,$DW$7,0)+$DX26*IF($DX$6=E$6,$DX$7,0)+$DY26*IF($DY$6=E$6,$DY$7,0)+$DZ26*IF($DZ$6=E$6,$DZ$7,0)+$EA26*IF($EA$6=E$6,$EA$7,0)+$EB26*IF($EB$6=E$6,$EB$7,0)+$EC26*IF($EC$6=E$6,$EC$7,0)+$ED26*IF($ED$6=E$6,$ED$7,0))/E$7,0)</f>
        <v>38</v>
      </c>
      <c r="F26" s="54">
        <f t="shared" si="19"/>
        <v>38</v>
      </c>
      <c r="G26" s="54">
        <f t="shared" si="19"/>
        <v>38</v>
      </c>
      <c r="H26" s="54">
        <f t="shared" si="19"/>
        <v>38</v>
      </c>
      <c r="I26" s="54">
        <f t="shared" si="19"/>
        <v>0</v>
      </c>
      <c r="J26" s="54">
        <f t="shared" si="19"/>
        <v>0</v>
      </c>
      <c r="K26" s="54">
        <f t="shared" si="19"/>
        <v>0</v>
      </c>
      <c r="L26" s="54">
        <f t="shared" si="19"/>
        <v>0</v>
      </c>
      <c r="M26" s="54">
        <f t="shared" si="19"/>
        <v>0</v>
      </c>
      <c r="N26" s="54">
        <f t="shared" si="19"/>
        <v>0</v>
      </c>
      <c r="O26" s="54">
        <f t="shared" si="19"/>
        <v>0</v>
      </c>
      <c r="P26" s="54">
        <f t="shared" si="19"/>
        <v>0</v>
      </c>
      <c r="Q26" s="54">
        <f t="shared" si="19"/>
        <v>0</v>
      </c>
      <c r="R26" s="54">
        <f t="shared" si="19"/>
        <v>0</v>
      </c>
      <c r="S26" s="135"/>
      <c r="T26" s="55">
        <v>38</v>
      </c>
      <c r="U26" s="56">
        <v>38</v>
      </c>
      <c r="V26" s="55">
        <v>38</v>
      </c>
      <c r="W26" s="56">
        <v>38</v>
      </c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  <c r="BR26" s="56"/>
      <c r="BS26" s="56"/>
      <c r="BT26" s="56"/>
      <c r="BU26" s="56"/>
      <c r="BV26" s="56"/>
      <c r="BW26" s="56"/>
      <c r="BX26" s="56"/>
      <c r="BY26" s="56"/>
      <c r="BZ26" s="56"/>
      <c r="CA26" s="56"/>
      <c r="CB26" s="56"/>
      <c r="CC26" s="56"/>
      <c r="CD26" s="56"/>
      <c r="CE26" s="56"/>
      <c r="CF26" s="56"/>
      <c r="CG26" s="56"/>
      <c r="CH26" s="56"/>
      <c r="CI26" s="56"/>
      <c r="CJ26" s="56"/>
      <c r="CK26" s="56"/>
      <c r="CL26" s="56"/>
      <c r="CM26" s="56"/>
      <c r="CN26" s="56"/>
      <c r="CO26" s="56"/>
      <c r="CP26" s="56"/>
      <c r="CQ26" s="56"/>
      <c r="CR26" s="56"/>
      <c r="CS26" s="56"/>
      <c r="CT26" s="56"/>
      <c r="CU26" s="56"/>
      <c r="CV26" s="56"/>
      <c r="CW26" s="56"/>
      <c r="CX26" s="56"/>
      <c r="CY26" s="56"/>
      <c r="CZ26" s="56"/>
      <c r="DA26" s="56"/>
      <c r="DB26" s="56"/>
      <c r="DC26" s="56"/>
      <c r="DD26" s="56"/>
      <c r="DE26" s="56"/>
      <c r="DF26" s="56"/>
      <c r="DG26" s="56"/>
      <c r="DH26" s="56"/>
      <c r="DI26" s="56"/>
      <c r="DJ26" s="56"/>
      <c r="DK26" s="56"/>
      <c r="DL26" s="56"/>
      <c r="DM26" s="56"/>
      <c r="DN26" s="56"/>
      <c r="DO26" s="56"/>
      <c r="DP26" s="56"/>
      <c r="DQ26" s="56"/>
      <c r="DR26" s="56"/>
      <c r="DS26" s="56"/>
      <c r="DT26" s="56"/>
      <c r="DU26" s="56"/>
      <c r="DV26" s="56"/>
      <c r="DW26" s="56"/>
      <c r="DX26" s="56"/>
      <c r="DY26" s="56"/>
      <c r="DZ26" s="56"/>
      <c r="EA26" s="56"/>
      <c r="EB26" s="56"/>
      <c r="EC26" s="56"/>
      <c r="ED26" s="56"/>
    </row>
    <row r="27" spans="1:134" ht="14.25" customHeight="1">
      <c r="A27" s="51">
        <v>20</v>
      </c>
      <c r="B27" s="53">
        <v>21120120140157</v>
      </c>
      <c r="C27" s="53" t="s">
        <v>219</v>
      </c>
      <c r="D27" s="54">
        <v>100</v>
      </c>
      <c r="E27" s="54">
        <f t="shared" ref="E27:R27" si="20">IFERROR(($T27*IF($T$6=E$6,$T$7,0)+$U27*IF($U$6=E$6,$U$7,0)+$V27*IF($V$6=E$6,$V$7,0)+$W27*IF($W$6=E$6,$W$7,0)+$X27*IF($X$6=E$6,$X$7,0)+$Y27*IF($Y$6=E$6,$Y$7,0)+$Z27*IF($Z$6=E$6,$Z$7,0)+$AA27*IF($AA$6=E$6,$AA$7,0)+$AB27*IF($AB$6=E$6,$AB$7,0)+$DO27*IF($DO$6=E$6,$DO$7,0)+$DP27*IF($DP$6=E$6,$DP$7,0)+$DQ27*IF($DQ$6=E$6,$DQ$7,0)+$DR27*IF($DR$6=E$6,$DR$7,0)+$DS27*IF($DS$6=E$6,$DS$7,0)+$DT27*IF($DT$6=E$6,$DT$7,0)+$DU27*IF($DU$6=E$6,$DU$7,0)+$DV27*IF($DV$6=E$6,$DV$7,0)+$DW27*IF($DW$6=E$6,$DW$7,0)+$DX27*IF($DX$6=E$6,$DX$7,0)+$DY27*IF($DY$6=E$6,$DY$7,0)+$DZ27*IF($DZ$6=E$6,$DZ$7,0)+$EA27*IF($EA$6=E$6,$EA$7,0)+$EB27*IF($EB$6=E$6,$EB$7,0)+$EC27*IF($EC$6=E$6,$EC$7,0)+$ED27*IF($ED$6=E$6,$ED$7,0))/E$7,0)</f>
        <v>100</v>
      </c>
      <c r="F27" s="54">
        <f t="shared" si="20"/>
        <v>100</v>
      </c>
      <c r="G27" s="54">
        <f t="shared" si="20"/>
        <v>100</v>
      </c>
      <c r="H27" s="54">
        <f t="shared" si="20"/>
        <v>100</v>
      </c>
      <c r="I27" s="54">
        <f t="shared" si="20"/>
        <v>0</v>
      </c>
      <c r="J27" s="54">
        <f t="shared" si="20"/>
        <v>0</v>
      </c>
      <c r="K27" s="54">
        <f t="shared" si="20"/>
        <v>0</v>
      </c>
      <c r="L27" s="54">
        <f t="shared" si="20"/>
        <v>0</v>
      </c>
      <c r="M27" s="54">
        <f t="shared" si="20"/>
        <v>0</v>
      </c>
      <c r="N27" s="54">
        <f t="shared" si="20"/>
        <v>0</v>
      </c>
      <c r="O27" s="54">
        <f t="shared" si="20"/>
        <v>0</v>
      </c>
      <c r="P27" s="54">
        <f t="shared" si="20"/>
        <v>0</v>
      </c>
      <c r="Q27" s="54">
        <f t="shared" si="20"/>
        <v>0</v>
      </c>
      <c r="R27" s="54">
        <f t="shared" si="20"/>
        <v>0</v>
      </c>
      <c r="S27" s="135"/>
      <c r="T27" s="55">
        <v>100</v>
      </c>
      <c r="U27" s="55">
        <v>100</v>
      </c>
      <c r="V27" s="55">
        <v>100</v>
      </c>
      <c r="W27" s="56">
        <v>100</v>
      </c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6"/>
      <c r="CE27" s="56"/>
      <c r="CF27" s="56"/>
      <c r="CG27" s="56"/>
      <c r="CH27" s="56"/>
      <c r="CI27" s="56"/>
      <c r="CJ27" s="56"/>
      <c r="CK27" s="56"/>
      <c r="CL27" s="56"/>
      <c r="CM27" s="56"/>
      <c r="CN27" s="56"/>
      <c r="CO27" s="56"/>
      <c r="CP27" s="56"/>
      <c r="CQ27" s="56"/>
      <c r="CR27" s="56"/>
      <c r="CS27" s="56"/>
      <c r="CT27" s="56"/>
      <c r="CU27" s="56"/>
      <c r="CV27" s="56"/>
      <c r="CW27" s="56"/>
      <c r="CX27" s="56"/>
      <c r="CY27" s="56"/>
      <c r="CZ27" s="56"/>
      <c r="DA27" s="56"/>
      <c r="DB27" s="56"/>
      <c r="DC27" s="56"/>
      <c r="DD27" s="56"/>
      <c r="DE27" s="56"/>
      <c r="DF27" s="56"/>
      <c r="DG27" s="56"/>
      <c r="DH27" s="56"/>
      <c r="DI27" s="56"/>
      <c r="DJ27" s="56"/>
      <c r="DK27" s="56"/>
      <c r="DL27" s="56"/>
      <c r="DM27" s="56"/>
      <c r="DN27" s="56"/>
      <c r="DO27" s="56"/>
      <c r="DP27" s="56"/>
      <c r="DQ27" s="56"/>
      <c r="DR27" s="56"/>
      <c r="DS27" s="56"/>
      <c r="DT27" s="56"/>
      <c r="DU27" s="56"/>
      <c r="DV27" s="56"/>
      <c r="DW27" s="56"/>
      <c r="DX27" s="56"/>
      <c r="DY27" s="56"/>
      <c r="DZ27" s="56"/>
      <c r="EA27" s="56"/>
      <c r="EB27" s="56"/>
      <c r="EC27" s="56"/>
      <c r="ED27" s="56"/>
    </row>
    <row r="28" spans="1:134" ht="14.25" customHeight="1">
      <c r="A28" s="51">
        <v>21</v>
      </c>
      <c r="B28" s="53">
        <v>21120120140159</v>
      </c>
      <c r="C28" s="53" t="s">
        <v>220</v>
      </c>
      <c r="D28" s="54">
        <v>100</v>
      </c>
      <c r="E28" s="54">
        <f t="shared" ref="E28:R28" si="21">IFERROR(($T28*IF($T$6=E$6,$T$7,0)+$U28*IF($U$6=E$6,$U$7,0)+$V28*IF($V$6=E$6,$V$7,0)+$W28*IF($W$6=E$6,$W$7,0)+$X28*IF($X$6=E$6,$X$7,0)+$Y28*IF($Y$6=E$6,$Y$7,0)+$Z28*IF($Z$6=E$6,$Z$7,0)+$AA28*IF($AA$6=E$6,$AA$7,0)+$AB28*IF($AB$6=E$6,$AB$7,0)+$DO28*IF($DO$6=E$6,$DO$7,0)+$DP28*IF($DP$6=E$6,$DP$7,0)+$DQ28*IF($DQ$6=E$6,$DQ$7,0)+$DR28*IF($DR$6=E$6,$DR$7,0)+$DS28*IF($DS$6=E$6,$DS$7,0)+$DT28*IF($DT$6=E$6,$DT$7,0)+$DU28*IF($DU$6=E$6,$DU$7,0)+$DV28*IF($DV$6=E$6,$DV$7,0)+$DW28*IF($DW$6=E$6,$DW$7,0)+$DX28*IF($DX$6=E$6,$DX$7,0)+$DY28*IF($DY$6=E$6,$DY$7,0)+$DZ28*IF($DZ$6=E$6,$DZ$7,0)+$EA28*IF($EA$6=E$6,$EA$7,0)+$EB28*IF($EB$6=E$6,$EB$7,0)+$EC28*IF($EC$6=E$6,$EC$7,0)+$ED28*IF($ED$6=E$6,$ED$7,0))/E$7,0)</f>
        <v>100</v>
      </c>
      <c r="F28" s="54">
        <f t="shared" si="21"/>
        <v>100</v>
      </c>
      <c r="G28" s="54">
        <f t="shared" si="21"/>
        <v>100</v>
      </c>
      <c r="H28" s="54">
        <f t="shared" si="21"/>
        <v>100</v>
      </c>
      <c r="I28" s="54">
        <f t="shared" si="21"/>
        <v>0</v>
      </c>
      <c r="J28" s="54">
        <f t="shared" si="21"/>
        <v>0</v>
      </c>
      <c r="K28" s="54">
        <f t="shared" si="21"/>
        <v>0</v>
      </c>
      <c r="L28" s="54">
        <f t="shared" si="21"/>
        <v>0</v>
      </c>
      <c r="M28" s="54">
        <f t="shared" si="21"/>
        <v>0</v>
      </c>
      <c r="N28" s="54">
        <f t="shared" si="21"/>
        <v>0</v>
      </c>
      <c r="O28" s="54">
        <f t="shared" si="21"/>
        <v>0</v>
      </c>
      <c r="P28" s="54">
        <f t="shared" si="21"/>
        <v>0</v>
      </c>
      <c r="Q28" s="54">
        <f t="shared" si="21"/>
        <v>0</v>
      </c>
      <c r="R28" s="54">
        <f t="shared" si="21"/>
        <v>0</v>
      </c>
      <c r="S28" s="135"/>
      <c r="T28" s="55">
        <v>100</v>
      </c>
      <c r="U28" s="55">
        <v>100</v>
      </c>
      <c r="V28" s="55">
        <v>100</v>
      </c>
      <c r="W28" s="56">
        <v>100</v>
      </c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</row>
    <row r="29" spans="1:134" ht="14.25" customHeight="1">
      <c r="A29" s="51">
        <v>22</v>
      </c>
      <c r="B29" s="53">
        <v>21120120140160</v>
      </c>
      <c r="C29" s="53" t="s">
        <v>221</v>
      </c>
      <c r="D29" s="54">
        <v>100</v>
      </c>
      <c r="E29" s="54">
        <f t="shared" ref="E29:R29" si="22">IFERROR(($T29*IF($T$6=E$6,$T$7,0)+$U29*IF($U$6=E$6,$U$7,0)+$V29*IF($V$6=E$6,$V$7,0)+$W29*IF($W$6=E$6,$W$7,0)+$X29*IF($X$6=E$6,$X$7,0)+$Y29*IF($Y$6=E$6,$Y$7,0)+$Z29*IF($Z$6=E$6,$Z$7,0)+$AA29*IF($AA$6=E$6,$AA$7,0)+$AB29*IF($AB$6=E$6,$AB$7,0)+$DO29*IF($DO$6=E$6,$DO$7,0)+$DP29*IF($DP$6=E$6,$DP$7,0)+$DQ29*IF($DQ$6=E$6,$DQ$7,0)+$DR29*IF($DR$6=E$6,$DR$7,0)+$DS29*IF($DS$6=E$6,$DS$7,0)+$DT29*IF($DT$6=E$6,$DT$7,0)+$DU29*IF($DU$6=E$6,$DU$7,0)+$DV29*IF($DV$6=E$6,$DV$7,0)+$DW29*IF($DW$6=E$6,$DW$7,0)+$DX29*IF($DX$6=E$6,$DX$7,0)+$DY29*IF($DY$6=E$6,$DY$7,0)+$DZ29*IF($DZ$6=E$6,$DZ$7,0)+$EA29*IF($EA$6=E$6,$EA$7,0)+$EB29*IF($EB$6=E$6,$EB$7,0)+$EC29*IF($EC$6=E$6,$EC$7,0)+$ED29*IF($ED$6=E$6,$ED$7,0))/E$7,0)</f>
        <v>100</v>
      </c>
      <c r="F29" s="54">
        <f t="shared" si="22"/>
        <v>100</v>
      </c>
      <c r="G29" s="54">
        <f t="shared" si="22"/>
        <v>100</v>
      </c>
      <c r="H29" s="54">
        <f t="shared" si="22"/>
        <v>100</v>
      </c>
      <c r="I29" s="54">
        <f t="shared" si="22"/>
        <v>0</v>
      </c>
      <c r="J29" s="54">
        <f t="shared" si="22"/>
        <v>0</v>
      </c>
      <c r="K29" s="54">
        <f t="shared" si="22"/>
        <v>0</v>
      </c>
      <c r="L29" s="54">
        <f t="shared" si="22"/>
        <v>0</v>
      </c>
      <c r="M29" s="54">
        <f t="shared" si="22"/>
        <v>0</v>
      </c>
      <c r="N29" s="54">
        <f t="shared" si="22"/>
        <v>0</v>
      </c>
      <c r="O29" s="54">
        <f t="shared" si="22"/>
        <v>0</v>
      </c>
      <c r="P29" s="54">
        <f t="shared" si="22"/>
        <v>0</v>
      </c>
      <c r="Q29" s="54">
        <f t="shared" si="22"/>
        <v>0</v>
      </c>
      <c r="R29" s="54">
        <f t="shared" si="22"/>
        <v>0</v>
      </c>
      <c r="S29" s="135"/>
      <c r="T29" s="55">
        <v>100</v>
      </c>
      <c r="U29" s="55">
        <v>100</v>
      </c>
      <c r="V29" s="55">
        <v>100</v>
      </c>
      <c r="W29" s="56">
        <v>100</v>
      </c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34" ht="14.25" customHeight="1">
      <c r="A30" s="51">
        <v>23</v>
      </c>
      <c r="B30" s="53">
        <v>21120120140041</v>
      </c>
      <c r="C30" s="53" t="s">
        <v>222</v>
      </c>
      <c r="D30" s="54">
        <v>100</v>
      </c>
      <c r="E30" s="54">
        <f t="shared" ref="E30:R30" si="23">IFERROR(($T30*IF($T$6=E$6,$T$7,0)+$U30*IF($U$6=E$6,$U$7,0)+$V30*IF($V$6=E$6,$V$7,0)+$W30*IF($W$6=E$6,$W$7,0)+$X30*IF($X$6=E$6,$X$7,0)+$Y30*IF($Y$6=E$6,$Y$7,0)+$Z30*IF($Z$6=E$6,$Z$7,0)+$AA30*IF($AA$6=E$6,$AA$7,0)+$AB30*IF($AB$6=E$6,$AB$7,0)+$DO30*IF($DO$6=E$6,$DO$7,0)+$DP30*IF($DP$6=E$6,$DP$7,0)+$DQ30*IF($DQ$6=E$6,$DQ$7,0)+$DR30*IF($DR$6=E$6,$DR$7,0)+$DS30*IF($DS$6=E$6,$DS$7,0)+$DT30*IF($DT$6=E$6,$DT$7,0)+$DU30*IF($DU$6=E$6,$DU$7,0)+$DV30*IF($DV$6=E$6,$DV$7,0)+$DW30*IF($DW$6=E$6,$DW$7,0)+$DX30*IF($DX$6=E$6,$DX$7,0)+$DY30*IF($DY$6=E$6,$DY$7,0)+$DZ30*IF($DZ$6=E$6,$DZ$7,0)+$EA30*IF($EA$6=E$6,$EA$7,0)+$EB30*IF($EB$6=E$6,$EB$7,0)+$EC30*IF($EC$6=E$6,$EC$7,0)+$ED30*IF($ED$6=E$6,$ED$7,0))/E$7,0)</f>
        <v>100</v>
      </c>
      <c r="F30" s="54">
        <f t="shared" si="23"/>
        <v>100</v>
      </c>
      <c r="G30" s="54">
        <f t="shared" si="23"/>
        <v>100</v>
      </c>
      <c r="H30" s="54">
        <f t="shared" si="23"/>
        <v>100</v>
      </c>
      <c r="I30" s="54">
        <f t="shared" si="23"/>
        <v>0</v>
      </c>
      <c r="J30" s="54">
        <f t="shared" si="23"/>
        <v>0</v>
      </c>
      <c r="K30" s="54">
        <f t="shared" si="23"/>
        <v>0</v>
      </c>
      <c r="L30" s="54">
        <f t="shared" si="23"/>
        <v>0</v>
      </c>
      <c r="M30" s="54">
        <f t="shared" si="23"/>
        <v>0</v>
      </c>
      <c r="N30" s="54">
        <f t="shared" si="23"/>
        <v>0</v>
      </c>
      <c r="O30" s="54">
        <f t="shared" si="23"/>
        <v>0</v>
      </c>
      <c r="P30" s="54">
        <f t="shared" si="23"/>
        <v>0</v>
      </c>
      <c r="Q30" s="54">
        <f t="shared" si="23"/>
        <v>0</v>
      </c>
      <c r="R30" s="54">
        <f t="shared" si="23"/>
        <v>0</v>
      </c>
      <c r="S30" s="135"/>
      <c r="T30" s="55">
        <v>100</v>
      </c>
      <c r="U30" s="55">
        <v>100</v>
      </c>
      <c r="V30" s="55">
        <v>100</v>
      </c>
      <c r="W30" s="56">
        <v>100</v>
      </c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56"/>
    </row>
    <row r="31" spans="1:134" ht="14.25" customHeight="1">
      <c r="A31" s="51">
        <v>24</v>
      </c>
      <c r="B31" s="53">
        <v>21120120140046</v>
      </c>
      <c r="C31" s="53" t="s">
        <v>223</v>
      </c>
      <c r="D31" s="54">
        <v>100</v>
      </c>
      <c r="E31" s="54">
        <f t="shared" ref="E31:R31" si="24">IFERROR(($T31*IF($T$6=E$6,$T$7,0)+$U31*IF($U$6=E$6,$U$7,0)+$V31*IF($V$6=E$6,$V$7,0)+$W31*IF($W$6=E$6,$W$7,0)+$X31*IF($X$6=E$6,$X$7,0)+$Y31*IF($Y$6=E$6,$Y$7,0)+$Z31*IF($Z$6=E$6,$Z$7,0)+$AA31*IF($AA$6=E$6,$AA$7,0)+$AB31*IF($AB$6=E$6,$AB$7,0)+$DO31*IF($DO$6=E$6,$DO$7,0)+$DP31*IF($DP$6=E$6,$DP$7,0)+$DQ31*IF($DQ$6=E$6,$DQ$7,0)+$DR31*IF($DR$6=E$6,$DR$7,0)+$DS31*IF($DS$6=E$6,$DS$7,0)+$DT31*IF($DT$6=E$6,$DT$7,0)+$DU31*IF($DU$6=E$6,$DU$7,0)+$DV31*IF($DV$6=E$6,$DV$7,0)+$DW31*IF($DW$6=E$6,$DW$7,0)+$DX31*IF($DX$6=E$6,$DX$7,0)+$DY31*IF($DY$6=E$6,$DY$7,0)+$DZ31*IF($DZ$6=E$6,$DZ$7,0)+$EA31*IF($EA$6=E$6,$EA$7,0)+$EB31*IF($EB$6=E$6,$EB$7,0)+$EC31*IF($EC$6=E$6,$EC$7,0)+$ED31*IF($ED$6=E$6,$ED$7,0))/E$7,0)</f>
        <v>100</v>
      </c>
      <c r="F31" s="54">
        <f t="shared" si="24"/>
        <v>100</v>
      </c>
      <c r="G31" s="54">
        <f t="shared" si="24"/>
        <v>100</v>
      </c>
      <c r="H31" s="54">
        <f t="shared" si="24"/>
        <v>100</v>
      </c>
      <c r="I31" s="54">
        <f t="shared" si="24"/>
        <v>0</v>
      </c>
      <c r="J31" s="54">
        <f t="shared" si="24"/>
        <v>0</v>
      </c>
      <c r="K31" s="54">
        <f t="shared" si="24"/>
        <v>0</v>
      </c>
      <c r="L31" s="54">
        <f t="shared" si="24"/>
        <v>0</v>
      </c>
      <c r="M31" s="54">
        <f t="shared" si="24"/>
        <v>0</v>
      </c>
      <c r="N31" s="54">
        <f t="shared" si="24"/>
        <v>0</v>
      </c>
      <c r="O31" s="54">
        <f t="shared" si="24"/>
        <v>0</v>
      </c>
      <c r="P31" s="54">
        <f t="shared" si="24"/>
        <v>0</v>
      </c>
      <c r="Q31" s="54">
        <f t="shared" si="24"/>
        <v>0</v>
      </c>
      <c r="R31" s="54">
        <f t="shared" si="24"/>
        <v>0</v>
      </c>
      <c r="S31" s="135"/>
      <c r="T31" s="55">
        <v>100</v>
      </c>
      <c r="U31" s="55">
        <v>100</v>
      </c>
      <c r="V31" s="55">
        <v>100</v>
      </c>
      <c r="W31" s="56">
        <v>100</v>
      </c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/>
      <c r="BT31" s="56"/>
      <c r="BU31" s="56"/>
      <c r="BV31" s="56"/>
      <c r="BW31" s="56"/>
      <c r="BX31" s="56"/>
      <c r="BY31" s="56"/>
      <c r="BZ31" s="56"/>
      <c r="CA31" s="56"/>
      <c r="CB31" s="56"/>
      <c r="CC31" s="56"/>
      <c r="CD31" s="56"/>
      <c r="CE31" s="56"/>
      <c r="CF31" s="56"/>
      <c r="CG31" s="56"/>
      <c r="CH31" s="56"/>
      <c r="CI31" s="56"/>
      <c r="CJ31" s="56"/>
      <c r="CK31" s="56"/>
      <c r="CL31" s="56"/>
      <c r="CM31" s="56"/>
      <c r="CN31" s="56"/>
      <c r="CO31" s="56"/>
      <c r="CP31" s="56"/>
      <c r="CQ31" s="56"/>
      <c r="CR31" s="56"/>
      <c r="CS31" s="56"/>
      <c r="CT31" s="56"/>
      <c r="CU31" s="56"/>
      <c r="CV31" s="56"/>
      <c r="CW31" s="56"/>
      <c r="CX31" s="56"/>
      <c r="CY31" s="56"/>
      <c r="CZ31" s="56"/>
      <c r="DA31" s="56"/>
      <c r="DB31" s="56"/>
      <c r="DC31" s="56"/>
      <c r="DD31" s="56"/>
      <c r="DE31" s="56"/>
      <c r="DF31" s="56"/>
      <c r="DG31" s="56"/>
      <c r="DH31" s="56"/>
      <c r="DI31" s="56"/>
      <c r="DJ31" s="56"/>
      <c r="DK31" s="56"/>
      <c r="DL31" s="56"/>
      <c r="DM31" s="56"/>
      <c r="DN31" s="56"/>
      <c r="DO31" s="56"/>
      <c r="DP31" s="56"/>
      <c r="DQ31" s="56"/>
      <c r="DR31" s="56"/>
      <c r="DS31" s="56"/>
      <c r="DT31" s="56"/>
      <c r="DU31" s="56"/>
      <c r="DV31" s="56"/>
      <c r="DW31" s="56"/>
      <c r="DX31" s="56"/>
      <c r="DY31" s="56"/>
      <c r="DZ31" s="56"/>
      <c r="EA31" s="56"/>
      <c r="EB31" s="56"/>
      <c r="EC31" s="56"/>
      <c r="ED31" s="56"/>
    </row>
    <row r="32" spans="1:134" ht="14.25" customHeight="1">
      <c r="A32" s="51">
        <v>25</v>
      </c>
      <c r="B32" s="53">
        <v>21120120140048</v>
      </c>
      <c r="C32" s="53" t="s">
        <v>224</v>
      </c>
      <c r="D32" s="54">
        <v>100</v>
      </c>
      <c r="E32" s="54">
        <f t="shared" ref="E32:R32" si="25">IFERROR(($T32*IF($T$6=E$6,$T$7,0)+$U32*IF($U$6=E$6,$U$7,0)+$V32*IF($V$6=E$6,$V$7,0)+$W32*IF($W$6=E$6,$W$7,0)+$X32*IF($X$6=E$6,$X$7,0)+$Y32*IF($Y$6=E$6,$Y$7,0)+$Z32*IF($Z$6=E$6,$Z$7,0)+$AA32*IF($AA$6=E$6,$AA$7,0)+$AB32*IF($AB$6=E$6,$AB$7,0)+$DO32*IF($DO$6=E$6,$DO$7,0)+$DP32*IF($DP$6=E$6,$DP$7,0)+$DQ32*IF($DQ$6=E$6,$DQ$7,0)+$DR32*IF($DR$6=E$6,$DR$7,0)+$DS32*IF($DS$6=E$6,$DS$7,0)+$DT32*IF($DT$6=E$6,$DT$7,0)+$DU32*IF($DU$6=E$6,$DU$7,0)+$DV32*IF($DV$6=E$6,$DV$7,0)+$DW32*IF($DW$6=E$6,$DW$7,0)+$DX32*IF($DX$6=E$6,$DX$7,0)+$DY32*IF($DY$6=E$6,$DY$7,0)+$DZ32*IF($DZ$6=E$6,$DZ$7,0)+$EA32*IF($EA$6=E$6,$EA$7,0)+$EB32*IF($EB$6=E$6,$EB$7,0)+$EC32*IF($EC$6=E$6,$EC$7,0)+$ED32*IF($ED$6=E$6,$ED$7,0))/E$7,0)</f>
        <v>100</v>
      </c>
      <c r="F32" s="54">
        <f t="shared" si="25"/>
        <v>100</v>
      </c>
      <c r="G32" s="54">
        <f t="shared" si="25"/>
        <v>100</v>
      </c>
      <c r="H32" s="54">
        <f t="shared" si="25"/>
        <v>100</v>
      </c>
      <c r="I32" s="54">
        <f t="shared" si="25"/>
        <v>0</v>
      </c>
      <c r="J32" s="54">
        <f t="shared" si="25"/>
        <v>0</v>
      </c>
      <c r="K32" s="54">
        <f t="shared" si="25"/>
        <v>0</v>
      </c>
      <c r="L32" s="54">
        <f t="shared" si="25"/>
        <v>0</v>
      </c>
      <c r="M32" s="54">
        <f t="shared" si="25"/>
        <v>0</v>
      </c>
      <c r="N32" s="54">
        <f t="shared" si="25"/>
        <v>0</v>
      </c>
      <c r="O32" s="54">
        <f t="shared" si="25"/>
        <v>0</v>
      </c>
      <c r="P32" s="54">
        <f t="shared" si="25"/>
        <v>0</v>
      </c>
      <c r="Q32" s="54">
        <f t="shared" si="25"/>
        <v>0</v>
      </c>
      <c r="R32" s="54">
        <f t="shared" si="25"/>
        <v>0</v>
      </c>
      <c r="S32" s="135"/>
      <c r="T32" s="55">
        <v>100</v>
      </c>
      <c r="U32" s="55">
        <v>100</v>
      </c>
      <c r="V32" s="55">
        <v>100</v>
      </c>
      <c r="W32" s="56">
        <v>100</v>
      </c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6"/>
      <c r="CE32" s="56"/>
      <c r="CF32" s="56"/>
      <c r="CG32" s="56"/>
      <c r="CH32" s="56"/>
      <c r="CI32" s="56"/>
      <c r="CJ32" s="56"/>
      <c r="CK32" s="56"/>
      <c r="CL32" s="56"/>
      <c r="CM32" s="56"/>
      <c r="CN32" s="56"/>
      <c r="CO32" s="56"/>
      <c r="CP32" s="56"/>
      <c r="CQ32" s="56"/>
      <c r="CR32" s="56"/>
      <c r="CS32" s="56"/>
      <c r="CT32" s="56"/>
      <c r="CU32" s="56"/>
      <c r="CV32" s="56"/>
      <c r="CW32" s="56"/>
      <c r="CX32" s="56"/>
      <c r="CY32" s="56"/>
      <c r="CZ32" s="56"/>
      <c r="DA32" s="56"/>
      <c r="DB32" s="56"/>
      <c r="DC32" s="56"/>
      <c r="DD32" s="56"/>
      <c r="DE32" s="56"/>
      <c r="DF32" s="56"/>
      <c r="DG32" s="56"/>
      <c r="DH32" s="56"/>
      <c r="DI32" s="56"/>
      <c r="DJ32" s="56"/>
      <c r="DK32" s="56"/>
      <c r="DL32" s="56"/>
      <c r="DM32" s="56"/>
      <c r="DN32" s="56"/>
      <c r="DO32" s="56"/>
      <c r="DP32" s="56"/>
      <c r="DQ32" s="56"/>
      <c r="DR32" s="56"/>
      <c r="DS32" s="56"/>
      <c r="DT32" s="56"/>
      <c r="DU32" s="56"/>
      <c r="DV32" s="56"/>
      <c r="DW32" s="56"/>
      <c r="DX32" s="56"/>
      <c r="DY32" s="56"/>
      <c r="DZ32" s="56"/>
      <c r="EA32" s="56"/>
      <c r="EB32" s="56"/>
      <c r="EC32" s="56"/>
      <c r="ED32" s="56"/>
    </row>
    <row r="33" spans="1:134" ht="14.25" customHeight="1">
      <c r="A33" s="51">
        <v>26</v>
      </c>
      <c r="B33" s="53">
        <v>21120120140049</v>
      </c>
      <c r="C33" s="53" t="s">
        <v>225</v>
      </c>
      <c r="D33" s="54">
        <v>100</v>
      </c>
      <c r="E33" s="54">
        <f t="shared" ref="E33:R33" si="26">IFERROR(($T33*IF($T$6=E$6,$T$7,0)+$U33*IF($U$6=E$6,$U$7,0)+$V33*IF($V$6=E$6,$V$7,0)+$W33*IF($W$6=E$6,$W$7,0)+$X33*IF($X$6=E$6,$X$7,0)+$Y33*IF($Y$6=E$6,$Y$7,0)+$Z33*IF($Z$6=E$6,$Z$7,0)+$AA33*IF($AA$6=E$6,$AA$7,0)+$AB33*IF($AB$6=E$6,$AB$7,0)+$DO33*IF($DO$6=E$6,$DO$7,0)+$DP33*IF($DP$6=E$6,$DP$7,0)+$DQ33*IF($DQ$6=E$6,$DQ$7,0)+$DR33*IF($DR$6=E$6,$DR$7,0)+$DS33*IF($DS$6=E$6,$DS$7,0)+$DT33*IF($DT$6=E$6,$DT$7,0)+$DU33*IF($DU$6=E$6,$DU$7,0)+$DV33*IF($DV$6=E$6,$DV$7,0)+$DW33*IF($DW$6=E$6,$DW$7,0)+$DX33*IF($DX$6=E$6,$DX$7,0)+$DY33*IF($DY$6=E$6,$DY$7,0)+$DZ33*IF($DZ$6=E$6,$DZ$7,0)+$EA33*IF($EA$6=E$6,$EA$7,0)+$EB33*IF($EB$6=E$6,$EB$7,0)+$EC33*IF($EC$6=E$6,$EC$7,0)+$ED33*IF($ED$6=E$6,$ED$7,0))/E$7,0)</f>
        <v>100</v>
      </c>
      <c r="F33" s="54">
        <f t="shared" si="26"/>
        <v>100</v>
      </c>
      <c r="G33" s="54">
        <f t="shared" si="26"/>
        <v>100</v>
      </c>
      <c r="H33" s="54">
        <f t="shared" si="26"/>
        <v>100</v>
      </c>
      <c r="I33" s="54">
        <f t="shared" si="26"/>
        <v>0</v>
      </c>
      <c r="J33" s="54">
        <f t="shared" si="26"/>
        <v>0</v>
      </c>
      <c r="K33" s="54">
        <f t="shared" si="26"/>
        <v>0</v>
      </c>
      <c r="L33" s="54">
        <f t="shared" si="26"/>
        <v>0</v>
      </c>
      <c r="M33" s="54">
        <f t="shared" si="26"/>
        <v>0</v>
      </c>
      <c r="N33" s="54">
        <f t="shared" si="26"/>
        <v>0</v>
      </c>
      <c r="O33" s="54">
        <f t="shared" si="26"/>
        <v>0</v>
      </c>
      <c r="P33" s="54">
        <f t="shared" si="26"/>
        <v>0</v>
      </c>
      <c r="Q33" s="54">
        <f t="shared" si="26"/>
        <v>0</v>
      </c>
      <c r="R33" s="54">
        <f t="shared" si="26"/>
        <v>0</v>
      </c>
      <c r="S33" s="135"/>
      <c r="T33" s="55">
        <v>100</v>
      </c>
      <c r="U33" s="55">
        <v>100</v>
      </c>
      <c r="V33" s="55">
        <v>100</v>
      </c>
      <c r="W33" s="56">
        <v>100</v>
      </c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6"/>
      <c r="CE33" s="56"/>
      <c r="CF33" s="56"/>
      <c r="CG33" s="56"/>
      <c r="CH33" s="56"/>
      <c r="CI33" s="56"/>
      <c r="CJ33" s="56"/>
      <c r="CK33" s="56"/>
      <c r="CL33" s="56"/>
      <c r="CM33" s="56"/>
      <c r="CN33" s="56"/>
      <c r="CO33" s="56"/>
      <c r="CP33" s="56"/>
      <c r="CQ33" s="56"/>
      <c r="CR33" s="56"/>
      <c r="CS33" s="56"/>
      <c r="CT33" s="56"/>
      <c r="CU33" s="56"/>
      <c r="CV33" s="56"/>
      <c r="CW33" s="56"/>
      <c r="CX33" s="56"/>
      <c r="CY33" s="56"/>
      <c r="CZ33" s="56"/>
      <c r="DA33" s="56"/>
      <c r="DB33" s="56"/>
      <c r="DC33" s="56"/>
      <c r="DD33" s="56"/>
      <c r="DE33" s="56"/>
      <c r="DF33" s="56"/>
      <c r="DG33" s="56"/>
      <c r="DH33" s="56"/>
      <c r="DI33" s="56"/>
      <c r="DJ33" s="56"/>
      <c r="DK33" s="56"/>
      <c r="DL33" s="56"/>
      <c r="DM33" s="56"/>
      <c r="DN33" s="56"/>
      <c r="DO33" s="56"/>
      <c r="DP33" s="56"/>
      <c r="DQ33" s="56"/>
      <c r="DR33" s="56"/>
      <c r="DS33" s="56"/>
      <c r="DT33" s="56"/>
      <c r="DU33" s="56"/>
      <c r="DV33" s="56"/>
      <c r="DW33" s="56"/>
      <c r="DX33" s="56"/>
      <c r="DY33" s="56"/>
      <c r="DZ33" s="56"/>
      <c r="EA33" s="56"/>
      <c r="EB33" s="56"/>
      <c r="EC33" s="56"/>
      <c r="ED33" s="56"/>
    </row>
    <row r="34" spans="1:134" ht="14.25" customHeight="1">
      <c r="A34" s="51">
        <v>27</v>
      </c>
      <c r="B34" s="53">
        <v>21120120140051</v>
      </c>
      <c r="C34" s="53" t="s">
        <v>226</v>
      </c>
      <c r="D34" s="54">
        <v>100</v>
      </c>
      <c r="E34" s="54">
        <f t="shared" ref="E34:R34" si="27">IFERROR(($T34*IF($T$6=E$6,$T$7,0)+$U34*IF($U$6=E$6,$U$7,0)+$V34*IF($V$6=E$6,$V$7,0)+$W34*IF($W$6=E$6,$W$7,0)+$X34*IF($X$6=E$6,$X$7,0)+$Y34*IF($Y$6=E$6,$Y$7,0)+$Z34*IF($Z$6=E$6,$Z$7,0)+$AA34*IF($AA$6=E$6,$AA$7,0)+$AB34*IF($AB$6=E$6,$AB$7,0)+$DO34*IF($DO$6=E$6,$DO$7,0)+$DP34*IF($DP$6=E$6,$DP$7,0)+$DQ34*IF($DQ$6=E$6,$DQ$7,0)+$DR34*IF($DR$6=E$6,$DR$7,0)+$DS34*IF($DS$6=E$6,$DS$7,0)+$DT34*IF($DT$6=E$6,$DT$7,0)+$DU34*IF($DU$6=E$6,$DU$7,0)+$DV34*IF($DV$6=E$6,$DV$7,0)+$DW34*IF($DW$6=E$6,$DW$7,0)+$DX34*IF($DX$6=E$6,$DX$7,0)+$DY34*IF($DY$6=E$6,$DY$7,0)+$DZ34*IF($DZ$6=E$6,$DZ$7,0)+$EA34*IF($EA$6=E$6,$EA$7,0)+$EB34*IF($EB$6=E$6,$EB$7,0)+$EC34*IF($EC$6=E$6,$EC$7,0)+$ED34*IF($ED$6=E$6,$ED$7,0))/E$7,0)</f>
        <v>100</v>
      </c>
      <c r="F34" s="54">
        <f t="shared" si="27"/>
        <v>100</v>
      </c>
      <c r="G34" s="54">
        <f t="shared" si="27"/>
        <v>100</v>
      </c>
      <c r="H34" s="54">
        <f t="shared" si="27"/>
        <v>100</v>
      </c>
      <c r="I34" s="54">
        <f t="shared" si="27"/>
        <v>0</v>
      </c>
      <c r="J34" s="54">
        <f t="shared" si="27"/>
        <v>0</v>
      </c>
      <c r="K34" s="54">
        <f t="shared" si="27"/>
        <v>0</v>
      </c>
      <c r="L34" s="54">
        <f t="shared" si="27"/>
        <v>0</v>
      </c>
      <c r="M34" s="54">
        <f t="shared" si="27"/>
        <v>0</v>
      </c>
      <c r="N34" s="54">
        <f t="shared" si="27"/>
        <v>0</v>
      </c>
      <c r="O34" s="54">
        <f t="shared" si="27"/>
        <v>0</v>
      </c>
      <c r="P34" s="54">
        <f t="shared" si="27"/>
        <v>0</v>
      </c>
      <c r="Q34" s="54">
        <f t="shared" si="27"/>
        <v>0</v>
      </c>
      <c r="R34" s="54">
        <f t="shared" si="27"/>
        <v>0</v>
      </c>
      <c r="S34" s="135"/>
      <c r="T34" s="55">
        <v>100</v>
      </c>
      <c r="U34" s="55">
        <v>100</v>
      </c>
      <c r="V34" s="55">
        <v>100</v>
      </c>
      <c r="W34" s="56">
        <v>100</v>
      </c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6"/>
      <c r="CE34" s="56"/>
      <c r="CF34" s="56"/>
      <c r="CG34" s="56"/>
      <c r="CH34" s="56"/>
      <c r="CI34" s="56"/>
      <c r="CJ34" s="56"/>
      <c r="CK34" s="56"/>
      <c r="CL34" s="56"/>
      <c r="CM34" s="56"/>
      <c r="CN34" s="56"/>
      <c r="CO34" s="56"/>
      <c r="CP34" s="56"/>
      <c r="CQ34" s="56"/>
      <c r="CR34" s="56"/>
      <c r="CS34" s="56"/>
      <c r="CT34" s="56"/>
      <c r="CU34" s="56"/>
      <c r="CV34" s="56"/>
      <c r="CW34" s="56"/>
      <c r="CX34" s="56"/>
      <c r="CY34" s="56"/>
      <c r="CZ34" s="56"/>
      <c r="DA34" s="56"/>
      <c r="DB34" s="56"/>
      <c r="DC34" s="56"/>
      <c r="DD34" s="56"/>
      <c r="DE34" s="56"/>
      <c r="DF34" s="56"/>
      <c r="DG34" s="56"/>
      <c r="DH34" s="56"/>
      <c r="DI34" s="56"/>
      <c r="DJ34" s="56"/>
      <c r="DK34" s="56"/>
      <c r="DL34" s="56"/>
      <c r="DM34" s="56"/>
      <c r="DN34" s="56"/>
      <c r="DO34" s="56"/>
      <c r="DP34" s="56"/>
      <c r="DQ34" s="56"/>
      <c r="DR34" s="56"/>
      <c r="DS34" s="56"/>
      <c r="DT34" s="56"/>
      <c r="DU34" s="56"/>
      <c r="DV34" s="56"/>
      <c r="DW34" s="56"/>
      <c r="DX34" s="56"/>
      <c r="DY34" s="56"/>
      <c r="DZ34" s="56"/>
      <c r="EA34" s="56"/>
      <c r="EB34" s="56"/>
      <c r="EC34" s="56"/>
      <c r="ED34" s="56"/>
    </row>
    <row r="35" spans="1:134" ht="14.25" customHeight="1">
      <c r="A35" s="51">
        <v>28</v>
      </c>
      <c r="B35" s="53">
        <v>21120120140054</v>
      </c>
      <c r="C35" s="53" t="s">
        <v>227</v>
      </c>
      <c r="D35" s="54">
        <v>100</v>
      </c>
      <c r="E35" s="54">
        <f t="shared" ref="E35:R35" si="28">IFERROR(($T35*IF($T$6=E$6,$T$7,0)+$U35*IF($U$6=E$6,$U$7,0)+$V35*IF($V$6=E$6,$V$7,0)+$W35*IF($W$6=E$6,$W$7,0)+$X35*IF($X$6=E$6,$X$7,0)+$Y35*IF($Y$6=E$6,$Y$7,0)+$Z35*IF($Z$6=E$6,$Z$7,0)+$AA35*IF($AA$6=E$6,$AA$7,0)+$AB35*IF($AB$6=E$6,$AB$7,0)+$DO35*IF($DO$6=E$6,$DO$7,0)+$DP35*IF($DP$6=E$6,$DP$7,0)+$DQ35*IF($DQ$6=E$6,$DQ$7,0)+$DR35*IF($DR$6=E$6,$DR$7,0)+$DS35*IF($DS$6=E$6,$DS$7,0)+$DT35*IF($DT$6=E$6,$DT$7,0)+$DU35*IF($DU$6=E$6,$DU$7,0)+$DV35*IF($DV$6=E$6,$DV$7,0)+$DW35*IF($DW$6=E$6,$DW$7,0)+$DX35*IF($DX$6=E$6,$DX$7,0)+$DY35*IF($DY$6=E$6,$DY$7,0)+$DZ35*IF($DZ$6=E$6,$DZ$7,0)+$EA35*IF($EA$6=E$6,$EA$7,0)+$EB35*IF($EB$6=E$6,$EB$7,0)+$EC35*IF($EC$6=E$6,$EC$7,0)+$ED35*IF($ED$6=E$6,$ED$7,0))/E$7,0)</f>
        <v>100</v>
      </c>
      <c r="F35" s="54">
        <f t="shared" si="28"/>
        <v>100</v>
      </c>
      <c r="G35" s="54">
        <f t="shared" si="28"/>
        <v>100</v>
      </c>
      <c r="H35" s="54">
        <f t="shared" si="28"/>
        <v>100</v>
      </c>
      <c r="I35" s="54">
        <f t="shared" si="28"/>
        <v>0</v>
      </c>
      <c r="J35" s="54">
        <f t="shared" si="28"/>
        <v>0</v>
      </c>
      <c r="K35" s="54">
        <f t="shared" si="28"/>
        <v>0</v>
      </c>
      <c r="L35" s="54">
        <f t="shared" si="28"/>
        <v>0</v>
      </c>
      <c r="M35" s="54">
        <f t="shared" si="28"/>
        <v>0</v>
      </c>
      <c r="N35" s="54">
        <f t="shared" si="28"/>
        <v>0</v>
      </c>
      <c r="O35" s="54">
        <f t="shared" si="28"/>
        <v>0</v>
      </c>
      <c r="P35" s="54">
        <f t="shared" si="28"/>
        <v>0</v>
      </c>
      <c r="Q35" s="54">
        <f t="shared" si="28"/>
        <v>0</v>
      </c>
      <c r="R35" s="54">
        <f t="shared" si="28"/>
        <v>0</v>
      </c>
      <c r="S35" s="135"/>
      <c r="T35" s="55">
        <v>100</v>
      </c>
      <c r="U35" s="55">
        <v>100</v>
      </c>
      <c r="V35" s="55">
        <v>100</v>
      </c>
      <c r="W35" s="56">
        <v>100</v>
      </c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56"/>
      <c r="CE35" s="56"/>
      <c r="CF35" s="56"/>
      <c r="CG35" s="56"/>
      <c r="CH35" s="56"/>
      <c r="CI35" s="56"/>
      <c r="CJ35" s="56"/>
      <c r="CK35" s="56"/>
      <c r="CL35" s="56"/>
      <c r="CM35" s="56"/>
      <c r="CN35" s="56"/>
      <c r="CO35" s="56"/>
      <c r="CP35" s="56"/>
      <c r="CQ35" s="56"/>
      <c r="CR35" s="56"/>
      <c r="CS35" s="56"/>
      <c r="CT35" s="56"/>
      <c r="CU35" s="56"/>
      <c r="CV35" s="56"/>
      <c r="CW35" s="56"/>
      <c r="CX35" s="56"/>
      <c r="CY35" s="56"/>
      <c r="CZ35" s="56"/>
      <c r="DA35" s="56"/>
      <c r="DB35" s="56"/>
      <c r="DC35" s="56"/>
      <c r="DD35" s="56"/>
      <c r="DE35" s="56"/>
      <c r="DF35" s="56"/>
      <c r="DG35" s="56"/>
      <c r="DH35" s="56"/>
      <c r="DI35" s="56"/>
      <c r="DJ35" s="56"/>
      <c r="DK35" s="56"/>
      <c r="DL35" s="56"/>
      <c r="DM35" s="56"/>
      <c r="DN35" s="56"/>
      <c r="DO35" s="56"/>
      <c r="DP35" s="56"/>
      <c r="DQ35" s="56"/>
      <c r="DR35" s="56"/>
      <c r="DS35" s="56"/>
      <c r="DT35" s="56"/>
      <c r="DU35" s="56"/>
      <c r="DV35" s="56"/>
      <c r="DW35" s="56"/>
      <c r="DX35" s="56"/>
      <c r="DY35" s="56"/>
      <c r="DZ35" s="56"/>
      <c r="EA35" s="56"/>
      <c r="EB35" s="56"/>
      <c r="EC35" s="56"/>
      <c r="ED35" s="56"/>
    </row>
    <row r="36" spans="1:134" ht="14.25" customHeight="1">
      <c r="A36" s="51">
        <v>29</v>
      </c>
      <c r="B36" s="53">
        <v>21120120140056</v>
      </c>
      <c r="C36" s="53" t="s">
        <v>228</v>
      </c>
      <c r="D36" s="54">
        <v>100</v>
      </c>
      <c r="E36" s="54">
        <f t="shared" ref="E36:R36" si="29">IFERROR(($T36*IF($T$6=E$6,$T$7,0)+$U36*IF($U$6=E$6,$U$7,0)+$V36*IF($V$6=E$6,$V$7,0)+$W36*IF($W$6=E$6,$W$7,0)+$X36*IF($X$6=E$6,$X$7,0)+$Y36*IF($Y$6=E$6,$Y$7,0)+$Z36*IF($Z$6=E$6,$Z$7,0)+$AA36*IF($AA$6=E$6,$AA$7,0)+$AB36*IF($AB$6=E$6,$AB$7,0)+$DO36*IF($DO$6=E$6,$DO$7,0)+$DP36*IF($DP$6=E$6,$DP$7,0)+$DQ36*IF($DQ$6=E$6,$DQ$7,0)+$DR36*IF($DR$6=E$6,$DR$7,0)+$DS36*IF($DS$6=E$6,$DS$7,0)+$DT36*IF($DT$6=E$6,$DT$7,0)+$DU36*IF($DU$6=E$6,$DU$7,0)+$DV36*IF($DV$6=E$6,$DV$7,0)+$DW36*IF($DW$6=E$6,$DW$7,0)+$DX36*IF($DX$6=E$6,$DX$7,0)+$DY36*IF($DY$6=E$6,$DY$7,0)+$DZ36*IF($DZ$6=E$6,$DZ$7,0)+$EA36*IF($EA$6=E$6,$EA$7,0)+$EB36*IF($EB$6=E$6,$EB$7,0)+$EC36*IF($EC$6=E$6,$EC$7,0)+$ED36*IF($ED$6=E$6,$ED$7,0))/E$7,0)</f>
        <v>100</v>
      </c>
      <c r="F36" s="54">
        <f t="shared" si="29"/>
        <v>100</v>
      </c>
      <c r="G36" s="54">
        <f t="shared" si="29"/>
        <v>100</v>
      </c>
      <c r="H36" s="54">
        <f t="shared" si="29"/>
        <v>100</v>
      </c>
      <c r="I36" s="54">
        <f t="shared" si="29"/>
        <v>0</v>
      </c>
      <c r="J36" s="54">
        <f t="shared" si="29"/>
        <v>0</v>
      </c>
      <c r="K36" s="54">
        <f t="shared" si="29"/>
        <v>0</v>
      </c>
      <c r="L36" s="54">
        <f t="shared" si="29"/>
        <v>0</v>
      </c>
      <c r="M36" s="54">
        <f t="shared" si="29"/>
        <v>0</v>
      </c>
      <c r="N36" s="54">
        <f t="shared" si="29"/>
        <v>0</v>
      </c>
      <c r="O36" s="54">
        <f t="shared" si="29"/>
        <v>0</v>
      </c>
      <c r="P36" s="54">
        <f t="shared" si="29"/>
        <v>0</v>
      </c>
      <c r="Q36" s="54">
        <f t="shared" si="29"/>
        <v>0</v>
      </c>
      <c r="R36" s="54">
        <f t="shared" si="29"/>
        <v>0</v>
      </c>
      <c r="S36" s="135"/>
      <c r="T36" s="55">
        <v>100</v>
      </c>
      <c r="U36" s="55">
        <v>100</v>
      </c>
      <c r="V36" s="55">
        <v>100</v>
      </c>
      <c r="W36" s="56">
        <v>100</v>
      </c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6"/>
      <c r="CE36" s="56"/>
      <c r="CF36" s="56"/>
      <c r="CG36" s="56"/>
      <c r="CH36" s="56"/>
      <c r="CI36" s="56"/>
      <c r="CJ36" s="56"/>
      <c r="CK36" s="56"/>
      <c r="CL36" s="56"/>
      <c r="CM36" s="56"/>
      <c r="CN36" s="56"/>
      <c r="CO36" s="56"/>
      <c r="CP36" s="56"/>
      <c r="CQ36" s="56"/>
      <c r="CR36" s="56"/>
      <c r="CS36" s="56"/>
      <c r="CT36" s="56"/>
      <c r="CU36" s="56"/>
      <c r="CV36" s="56"/>
      <c r="CW36" s="56"/>
      <c r="CX36" s="56"/>
      <c r="CY36" s="56"/>
      <c r="CZ36" s="56"/>
      <c r="DA36" s="56"/>
      <c r="DB36" s="56"/>
      <c r="DC36" s="56"/>
      <c r="DD36" s="56"/>
      <c r="DE36" s="56"/>
      <c r="DF36" s="56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  <c r="DU36" s="56"/>
      <c r="DV36" s="56"/>
      <c r="DW36" s="56"/>
      <c r="DX36" s="56"/>
      <c r="DY36" s="56"/>
      <c r="DZ36" s="56"/>
      <c r="EA36" s="56"/>
      <c r="EB36" s="56"/>
      <c r="EC36" s="56"/>
      <c r="ED36" s="56"/>
    </row>
    <row r="37" spans="1:134" ht="14.25" customHeight="1">
      <c r="A37" s="51">
        <v>30</v>
      </c>
      <c r="B37" s="53">
        <v>21120120140064</v>
      </c>
      <c r="C37" s="53" t="s">
        <v>229</v>
      </c>
      <c r="D37" s="54">
        <v>100</v>
      </c>
      <c r="E37" s="54">
        <f t="shared" ref="E37:R37" si="30">IFERROR(($T37*IF($T$6=E$6,$T$7,0)+$U37*IF($U$6=E$6,$U$7,0)+$V37*IF($V$6=E$6,$V$7,0)+$W37*IF($W$6=E$6,$W$7,0)+$X37*IF($X$6=E$6,$X$7,0)+$Y37*IF($Y$6=E$6,$Y$7,0)+$Z37*IF($Z$6=E$6,$Z$7,0)+$AA37*IF($AA$6=E$6,$AA$7,0)+$AB37*IF($AB$6=E$6,$AB$7,0)+$DO37*IF($DO$6=E$6,$DO$7,0)+$DP37*IF($DP$6=E$6,$DP$7,0)+$DQ37*IF($DQ$6=E$6,$DQ$7,0)+$DR37*IF($DR$6=E$6,$DR$7,0)+$DS37*IF($DS$6=E$6,$DS$7,0)+$DT37*IF($DT$6=E$6,$DT$7,0)+$DU37*IF($DU$6=E$6,$DU$7,0)+$DV37*IF($DV$6=E$6,$DV$7,0)+$DW37*IF($DW$6=E$6,$DW$7,0)+$DX37*IF($DX$6=E$6,$DX$7,0)+$DY37*IF($DY$6=E$6,$DY$7,0)+$DZ37*IF($DZ$6=E$6,$DZ$7,0)+$EA37*IF($EA$6=E$6,$EA$7,0)+$EB37*IF($EB$6=E$6,$EB$7,0)+$EC37*IF($EC$6=E$6,$EC$7,0)+$ED37*IF($ED$6=E$6,$ED$7,0))/E$7,0)</f>
        <v>100</v>
      </c>
      <c r="F37" s="54">
        <f t="shared" si="30"/>
        <v>100</v>
      </c>
      <c r="G37" s="54">
        <f t="shared" si="30"/>
        <v>100</v>
      </c>
      <c r="H37" s="54">
        <f t="shared" si="30"/>
        <v>100</v>
      </c>
      <c r="I37" s="54">
        <f t="shared" si="30"/>
        <v>0</v>
      </c>
      <c r="J37" s="54">
        <f t="shared" si="30"/>
        <v>0</v>
      </c>
      <c r="K37" s="54">
        <f t="shared" si="30"/>
        <v>0</v>
      </c>
      <c r="L37" s="54">
        <f t="shared" si="30"/>
        <v>0</v>
      </c>
      <c r="M37" s="54">
        <f t="shared" si="30"/>
        <v>0</v>
      </c>
      <c r="N37" s="54">
        <f t="shared" si="30"/>
        <v>0</v>
      </c>
      <c r="O37" s="54">
        <f t="shared" si="30"/>
        <v>0</v>
      </c>
      <c r="P37" s="54">
        <f t="shared" si="30"/>
        <v>0</v>
      </c>
      <c r="Q37" s="54">
        <f t="shared" si="30"/>
        <v>0</v>
      </c>
      <c r="R37" s="54">
        <f t="shared" si="30"/>
        <v>0</v>
      </c>
      <c r="S37" s="135"/>
      <c r="T37" s="55">
        <v>100</v>
      </c>
      <c r="U37" s="55">
        <v>100</v>
      </c>
      <c r="V37" s="55">
        <v>100</v>
      </c>
      <c r="W37" s="56">
        <v>100</v>
      </c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6"/>
      <c r="CE37" s="56"/>
      <c r="CF37" s="56"/>
      <c r="CG37" s="56"/>
      <c r="CH37" s="56"/>
      <c r="CI37" s="56"/>
      <c r="CJ37" s="56"/>
      <c r="CK37" s="56"/>
      <c r="CL37" s="56"/>
      <c r="CM37" s="56"/>
      <c r="CN37" s="56"/>
      <c r="CO37" s="56"/>
      <c r="CP37" s="56"/>
      <c r="CQ37" s="56"/>
      <c r="CR37" s="56"/>
      <c r="CS37" s="56"/>
      <c r="CT37" s="56"/>
      <c r="CU37" s="56"/>
      <c r="CV37" s="56"/>
      <c r="CW37" s="56"/>
      <c r="CX37" s="56"/>
      <c r="CY37" s="56"/>
      <c r="CZ37" s="56"/>
      <c r="DA37" s="56"/>
      <c r="DB37" s="56"/>
      <c r="DC37" s="56"/>
      <c r="DD37" s="56"/>
      <c r="DE37" s="56"/>
      <c r="DF37" s="56"/>
      <c r="DG37" s="56"/>
      <c r="DH37" s="56"/>
      <c r="DI37" s="56"/>
      <c r="DJ37" s="56"/>
      <c r="DK37" s="56"/>
      <c r="DL37" s="56"/>
      <c r="DM37" s="56"/>
      <c r="DN37" s="56"/>
      <c r="DO37" s="56"/>
      <c r="DP37" s="56"/>
      <c r="DQ37" s="56"/>
      <c r="DR37" s="56"/>
      <c r="DS37" s="56"/>
      <c r="DT37" s="56"/>
      <c r="DU37" s="56"/>
      <c r="DV37" s="56"/>
      <c r="DW37" s="56"/>
      <c r="DX37" s="56"/>
      <c r="DY37" s="56"/>
      <c r="DZ37" s="56"/>
      <c r="EA37" s="56"/>
      <c r="EB37" s="56"/>
      <c r="EC37" s="56"/>
      <c r="ED37" s="56"/>
    </row>
    <row r="38" spans="1:134" ht="14.25" customHeight="1">
      <c r="A38" s="51">
        <v>31</v>
      </c>
      <c r="B38" s="53">
        <v>21120120140076</v>
      </c>
      <c r="C38" s="53" t="s">
        <v>230</v>
      </c>
      <c r="D38" s="54">
        <v>100</v>
      </c>
      <c r="E38" s="54">
        <f t="shared" ref="E38:R38" si="31">IFERROR(($T38*IF($T$6=E$6,$T$7,0)+$U38*IF($U$6=E$6,$U$7,0)+$V38*IF($V$6=E$6,$V$7,0)+$W38*IF($W$6=E$6,$W$7,0)+$X38*IF($X$6=E$6,$X$7,0)+$Y38*IF($Y$6=E$6,$Y$7,0)+$Z38*IF($Z$6=E$6,$Z$7,0)+$AA38*IF($AA$6=E$6,$AA$7,0)+$AB38*IF($AB$6=E$6,$AB$7,0)+$DO38*IF($DO$6=E$6,$DO$7,0)+$DP38*IF($DP$6=E$6,$DP$7,0)+$DQ38*IF($DQ$6=E$6,$DQ$7,0)+$DR38*IF($DR$6=E$6,$DR$7,0)+$DS38*IF($DS$6=E$6,$DS$7,0)+$DT38*IF($DT$6=E$6,$DT$7,0)+$DU38*IF($DU$6=E$6,$DU$7,0)+$DV38*IF($DV$6=E$6,$DV$7,0)+$DW38*IF($DW$6=E$6,$DW$7,0)+$DX38*IF($DX$6=E$6,$DX$7,0)+$DY38*IF($DY$6=E$6,$DY$7,0)+$DZ38*IF($DZ$6=E$6,$DZ$7,0)+$EA38*IF($EA$6=E$6,$EA$7,0)+$EB38*IF($EB$6=E$6,$EB$7,0)+$EC38*IF($EC$6=E$6,$EC$7,0)+$ED38*IF($ED$6=E$6,$ED$7,0))/E$7,0)</f>
        <v>100</v>
      </c>
      <c r="F38" s="54">
        <f t="shared" si="31"/>
        <v>100</v>
      </c>
      <c r="G38" s="54">
        <f t="shared" si="31"/>
        <v>100</v>
      </c>
      <c r="H38" s="54">
        <f t="shared" si="31"/>
        <v>100</v>
      </c>
      <c r="I38" s="54">
        <f t="shared" si="31"/>
        <v>0</v>
      </c>
      <c r="J38" s="54">
        <f t="shared" si="31"/>
        <v>0</v>
      </c>
      <c r="K38" s="54">
        <f t="shared" si="31"/>
        <v>0</v>
      </c>
      <c r="L38" s="54">
        <f t="shared" si="31"/>
        <v>0</v>
      </c>
      <c r="M38" s="54">
        <f t="shared" si="31"/>
        <v>0</v>
      </c>
      <c r="N38" s="54">
        <f t="shared" si="31"/>
        <v>0</v>
      </c>
      <c r="O38" s="54">
        <f t="shared" si="31"/>
        <v>0</v>
      </c>
      <c r="P38" s="54">
        <f t="shared" si="31"/>
        <v>0</v>
      </c>
      <c r="Q38" s="54">
        <f t="shared" si="31"/>
        <v>0</v>
      </c>
      <c r="R38" s="54">
        <f t="shared" si="31"/>
        <v>0</v>
      </c>
      <c r="S38" s="135"/>
      <c r="T38" s="55">
        <v>100</v>
      </c>
      <c r="U38" s="55">
        <v>100</v>
      </c>
      <c r="V38" s="55">
        <v>100</v>
      </c>
      <c r="W38" s="56">
        <v>100</v>
      </c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6"/>
      <c r="CE38" s="56"/>
      <c r="CF38" s="56"/>
      <c r="CG38" s="56"/>
      <c r="CH38" s="56"/>
      <c r="CI38" s="56"/>
      <c r="CJ38" s="56"/>
      <c r="CK38" s="56"/>
      <c r="CL38" s="56"/>
      <c r="CM38" s="56"/>
      <c r="CN38" s="56"/>
      <c r="CO38" s="56"/>
      <c r="CP38" s="56"/>
      <c r="CQ38" s="56"/>
      <c r="CR38" s="56"/>
      <c r="CS38" s="56"/>
      <c r="CT38" s="56"/>
      <c r="CU38" s="56"/>
      <c r="CV38" s="56"/>
      <c r="CW38" s="56"/>
      <c r="CX38" s="56"/>
      <c r="CY38" s="56"/>
      <c r="CZ38" s="56"/>
      <c r="DA38" s="56"/>
      <c r="DB38" s="56"/>
      <c r="DC38" s="56"/>
      <c r="DD38" s="56"/>
      <c r="DE38" s="56"/>
      <c r="DF38" s="56"/>
      <c r="DG38" s="56"/>
      <c r="DH38" s="56"/>
      <c r="DI38" s="56"/>
      <c r="DJ38" s="56"/>
      <c r="DK38" s="56"/>
      <c r="DL38" s="56"/>
      <c r="DM38" s="56"/>
      <c r="DN38" s="56"/>
      <c r="DO38" s="56"/>
      <c r="DP38" s="56"/>
      <c r="DQ38" s="56"/>
      <c r="DR38" s="56"/>
      <c r="DS38" s="56"/>
      <c r="DT38" s="56"/>
      <c r="DU38" s="56"/>
      <c r="DV38" s="56"/>
      <c r="DW38" s="56"/>
      <c r="DX38" s="56"/>
      <c r="DY38" s="56"/>
      <c r="DZ38" s="56"/>
      <c r="EA38" s="56"/>
      <c r="EB38" s="56"/>
      <c r="EC38" s="56"/>
      <c r="ED38" s="56"/>
    </row>
    <row r="39" spans="1:134" ht="14.25" customHeight="1">
      <c r="A39" s="51">
        <v>32</v>
      </c>
      <c r="B39" s="53">
        <v>21120120140077</v>
      </c>
      <c r="C39" s="53" t="s">
        <v>231</v>
      </c>
      <c r="D39" s="54">
        <v>100</v>
      </c>
      <c r="E39" s="54">
        <f t="shared" ref="E39:R39" si="32">IFERROR(($T39*IF($T$6=E$6,$T$7,0)+$U39*IF($U$6=E$6,$U$7,0)+$V39*IF($V$6=E$6,$V$7,0)+$W39*IF($W$6=E$6,$W$7,0)+$X39*IF($X$6=E$6,$X$7,0)+$Y39*IF($Y$6=E$6,$Y$7,0)+$Z39*IF($Z$6=E$6,$Z$7,0)+$AA39*IF($AA$6=E$6,$AA$7,0)+$AB39*IF($AB$6=E$6,$AB$7,0)+$DO39*IF($DO$6=E$6,$DO$7,0)+$DP39*IF($DP$6=E$6,$DP$7,0)+$DQ39*IF($DQ$6=E$6,$DQ$7,0)+$DR39*IF($DR$6=E$6,$DR$7,0)+$DS39*IF($DS$6=E$6,$DS$7,0)+$DT39*IF($DT$6=E$6,$DT$7,0)+$DU39*IF($DU$6=E$6,$DU$7,0)+$DV39*IF($DV$6=E$6,$DV$7,0)+$DW39*IF($DW$6=E$6,$DW$7,0)+$DX39*IF($DX$6=E$6,$DX$7,0)+$DY39*IF($DY$6=E$6,$DY$7,0)+$DZ39*IF($DZ$6=E$6,$DZ$7,0)+$EA39*IF($EA$6=E$6,$EA$7,0)+$EB39*IF($EB$6=E$6,$EB$7,0)+$EC39*IF($EC$6=E$6,$EC$7,0)+$ED39*IF($ED$6=E$6,$ED$7,0))/E$7,0)</f>
        <v>100</v>
      </c>
      <c r="F39" s="54">
        <f t="shared" si="32"/>
        <v>100</v>
      </c>
      <c r="G39" s="54">
        <f t="shared" si="32"/>
        <v>100</v>
      </c>
      <c r="H39" s="54">
        <f t="shared" si="32"/>
        <v>100</v>
      </c>
      <c r="I39" s="54">
        <f t="shared" si="32"/>
        <v>0</v>
      </c>
      <c r="J39" s="54">
        <f t="shared" si="32"/>
        <v>0</v>
      </c>
      <c r="K39" s="54">
        <f t="shared" si="32"/>
        <v>0</v>
      </c>
      <c r="L39" s="54">
        <f t="shared" si="32"/>
        <v>0</v>
      </c>
      <c r="M39" s="54">
        <f t="shared" si="32"/>
        <v>0</v>
      </c>
      <c r="N39" s="54">
        <f t="shared" si="32"/>
        <v>0</v>
      </c>
      <c r="O39" s="54">
        <f t="shared" si="32"/>
        <v>0</v>
      </c>
      <c r="P39" s="54">
        <f t="shared" si="32"/>
        <v>0</v>
      </c>
      <c r="Q39" s="54">
        <f t="shared" si="32"/>
        <v>0</v>
      </c>
      <c r="R39" s="54">
        <f t="shared" si="32"/>
        <v>0</v>
      </c>
      <c r="S39" s="135"/>
      <c r="T39" s="55">
        <v>100</v>
      </c>
      <c r="U39" s="55">
        <v>100</v>
      </c>
      <c r="V39" s="55">
        <v>100</v>
      </c>
      <c r="W39" s="56">
        <v>100</v>
      </c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  <c r="BM39" s="56"/>
      <c r="BN39" s="56"/>
      <c r="BO39" s="56"/>
      <c r="BP39" s="56"/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6"/>
      <c r="CE39" s="56"/>
      <c r="CF39" s="56"/>
      <c r="CG39" s="56"/>
      <c r="CH39" s="56"/>
      <c r="CI39" s="56"/>
      <c r="CJ39" s="56"/>
      <c r="CK39" s="56"/>
      <c r="CL39" s="56"/>
      <c r="CM39" s="56"/>
      <c r="CN39" s="56"/>
      <c r="CO39" s="56"/>
      <c r="CP39" s="56"/>
      <c r="CQ39" s="56"/>
      <c r="CR39" s="56"/>
      <c r="CS39" s="56"/>
      <c r="CT39" s="56"/>
      <c r="CU39" s="56"/>
      <c r="CV39" s="56"/>
      <c r="CW39" s="56"/>
      <c r="CX39" s="56"/>
      <c r="CY39" s="56"/>
      <c r="CZ39" s="56"/>
      <c r="DA39" s="56"/>
      <c r="DB39" s="56"/>
      <c r="DC39" s="56"/>
      <c r="DD39" s="56"/>
      <c r="DE39" s="56"/>
      <c r="DF39" s="56"/>
      <c r="DG39" s="56"/>
      <c r="DH39" s="56"/>
      <c r="DI39" s="56"/>
      <c r="DJ39" s="56"/>
      <c r="DK39" s="56"/>
      <c r="DL39" s="56"/>
      <c r="DM39" s="56"/>
      <c r="DN39" s="56"/>
      <c r="DO39" s="56"/>
      <c r="DP39" s="56"/>
      <c r="DQ39" s="56"/>
      <c r="DR39" s="56"/>
      <c r="DS39" s="56"/>
      <c r="DT39" s="56"/>
      <c r="DU39" s="56"/>
      <c r="DV39" s="56"/>
      <c r="DW39" s="56"/>
      <c r="DX39" s="56"/>
      <c r="DY39" s="56"/>
      <c r="DZ39" s="56"/>
      <c r="EA39" s="56"/>
      <c r="EB39" s="56"/>
      <c r="EC39" s="56"/>
      <c r="ED39" s="56"/>
    </row>
    <row r="40" spans="1:134" ht="14.25" customHeight="1">
      <c r="A40" s="51">
        <v>33</v>
      </c>
      <c r="B40" s="53">
        <v>21120120140094</v>
      </c>
      <c r="C40" s="53" t="s">
        <v>232</v>
      </c>
      <c r="D40" s="54">
        <v>100</v>
      </c>
      <c r="E40" s="54">
        <f t="shared" ref="E40:R40" si="33">IFERROR(($T40*IF($T$6=E$6,$T$7,0)+$U40*IF($U$6=E$6,$U$7,0)+$V40*IF($V$6=E$6,$V$7,0)+$W40*IF($W$6=E$6,$W$7,0)+$X40*IF($X$6=E$6,$X$7,0)+$Y40*IF($Y$6=E$6,$Y$7,0)+$Z40*IF($Z$6=E$6,$Z$7,0)+$AA40*IF($AA$6=E$6,$AA$7,0)+$AB40*IF($AB$6=E$6,$AB$7,0)+$DO40*IF($DO$6=E$6,$DO$7,0)+$DP40*IF($DP$6=E$6,$DP$7,0)+$DQ40*IF($DQ$6=E$6,$DQ$7,0)+$DR40*IF($DR$6=E$6,$DR$7,0)+$DS40*IF($DS$6=E$6,$DS$7,0)+$DT40*IF($DT$6=E$6,$DT$7,0)+$DU40*IF($DU$6=E$6,$DU$7,0)+$DV40*IF($DV$6=E$6,$DV$7,0)+$DW40*IF($DW$6=E$6,$DW$7,0)+$DX40*IF($DX$6=E$6,$DX$7,0)+$DY40*IF($DY$6=E$6,$DY$7,0)+$DZ40*IF($DZ$6=E$6,$DZ$7,0)+$EA40*IF($EA$6=E$6,$EA$7,0)+$EB40*IF($EB$6=E$6,$EB$7,0)+$EC40*IF($EC$6=E$6,$EC$7,0)+$ED40*IF($ED$6=E$6,$ED$7,0))/E$7,0)</f>
        <v>100</v>
      </c>
      <c r="F40" s="54">
        <f t="shared" si="33"/>
        <v>100</v>
      </c>
      <c r="G40" s="54">
        <f t="shared" si="33"/>
        <v>100</v>
      </c>
      <c r="H40" s="54">
        <f t="shared" si="33"/>
        <v>100</v>
      </c>
      <c r="I40" s="54">
        <f t="shared" si="33"/>
        <v>0</v>
      </c>
      <c r="J40" s="54">
        <f t="shared" si="33"/>
        <v>0</v>
      </c>
      <c r="K40" s="54">
        <f t="shared" si="33"/>
        <v>0</v>
      </c>
      <c r="L40" s="54">
        <f t="shared" si="33"/>
        <v>0</v>
      </c>
      <c r="M40" s="54">
        <f t="shared" si="33"/>
        <v>0</v>
      </c>
      <c r="N40" s="54">
        <f t="shared" si="33"/>
        <v>0</v>
      </c>
      <c r="O40" s="54">
        <f t="shared" si="33"/>
        <v>0</v>
      </c>
      <c r="P40" s="54">
        <f t="shared" si="33"/>
        <v>0</v>
      </c>
      <c r="Q40" s="54">
        <f t="shared" si="33"/>
        <v>0</v>
      </c>
      <c r="R40" s="54">
        <f t="shared" si="33"/>
        <v>0</v>
      </c>
      <c r="S40" s="135"/>
      <c r="T40" s="55">
        <v>100</v>
      </c>
      <c r="U40" s="55">
        <v>100</v>
      </c>
      <c r="V40" s="55">
        <v>100</v>
      </c>
      <c r="W40" s="56">
        <v>100</v>
      </c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6"/>
      <c r="CE40" s="56"/>
      <c r="CF40" s="56"/>
      <c r="CG40" s="56"/>
      <c r="CH40" s="56"/>
      <c r="CI40" s="56"/>
      <c r="CJ40" s="56"/>
      <c r="CK40" s="56"/>
      <c r="CL40" s="56"/>
      <c r="CM40" s="56"/>
      <c r="CN40" s="56"/>
      <c r="CO40" s="56"/>
      <c r="CP40" s="56"/>
      <c r="CQ40" s="56"/>
      <c r="CR40" s="56"/>
      <c r="CS40" s="56"/>
      <c r="CT40" s="56"/>
      <c r="CU40" s="56"/>
      <c r="CV40" s="56"/>
      <c r="CW40" s="56"/>
      <c r="CX40" s="56"/>
      <c r="CY40" s="56"/>
      <c r="CZ40" s="56"/>
      <c r="DA40" s="56"/>
      <c r="DB40" s="56"/>
      <c r="DC40" s="56"/>
      <c r="DD40" s="56"/>
      <c r="DE40" s="56"/>
      <c r="DF40" s="56"/>
      <c r="DG40" s="56"/>
      <c r="DH40" s="56"/>
      <c r="DI40" s="56"/>
      <c r="DJ40" s="56"/>
      <c r="DK40" s="56"/>
      <c r="DL40" s="56"/>
      <c r="DM40" s="56"/>
      <c r="DN40" s="56"/>
      <c r="DO40" s="56"/>
      <c r="DP40" s="56"/>
      <c r="DQ40" s="56"/>
      <c r="DR40" s="56"/>
      <c r="DS40" s="56"/>
      <c r="DT40" s="56"/>
      <c r="DU40" s="56"/>
      <c r="DV40" s="56"/>
      <c r="DW40" s="56"/>
      <c r="DX40" s="56"/>
      <c r="DY40" s="56"/>
      <c r="DZ40" s="56"/>
      <c r="EA40" s="56"/>
      <c r="EB40" s="56"/>
      <c r="EC40" s="56"/>
      <c r="ED40" s="56"/>
    </row>
    <row r="41" spans="1:134" ht="14.25" customHeight="1">
      <c r="A41" s="51">
        <v>34</v>
      </c>
      <c r="B41" s="53">
        <v>21120119100083</v>
      </c>
      <c r="C41" s="53" t="s">
        <v>233</v>
      </c>
      <c r="D41" s="54">
        <v>75</v>
      </c>
      <c r="E41" s="54">
        <f t="shared" ref="E41:R41" si="34">IFERROR(($T41*IF($T$6=E$6,$T$7,0)+$U41*IF($U$6=E$6,$U$7,0)+$V41*IF($V$6=E$6,$V$7,0)+$W41*IF($W$6=E$6,$W$7,0)+$X41*IF($X$6=E$6,$X$7,0)+$Y41*IF($Y$6=E$6,$Y$7,0)+$Z41*IF($Z$6=E$6,$Z$7,0)+$AA41*IF($AA$6=E$6,$AA$7,0)+$AB41*IF($AB$6=E$6,$AB$7,0)+$DO41*IF($DO$6=E$6,$DO$7,0)+$DP41*IF($DP$6=E$6,$DP$7,0)+$DQ41*IF($DQ$6=E$6,$DQ$7,0)+$DR41*IF($DR$6=E$6,$DR$7,0)+$DS41*IF($DS$6=E$6,$DS$7,0)+$DT41*IF($DT$6=E$6,$DT$7,0)+$DU41*IF($DU$6=E$6,$DU$7,0)+$DV41*IF($DV$6=E$6,$DV$7,0)+$DW41*IF($DW$6=E$6,$DW$7,0)+$DX41*IF($DX$6=E$6,$DX$7,0)+$DY41*IF($DY$6=E$6,$DY$7,0)+$DZ41*IF($DZ$6=E$6,$DZ$7,0)+$EA41*IF($EA$6=E$6,$EA$7,0)+$EB41*IF($EB$6=E$6,$EB$7,0)+$EC41*IF($EC$6=E$6,$EC$7,0)+$ED41*IF($ED$6=E$6,$ED$7,0))/E$7,0)</f>
        <v>75</v>
      </c>
      <c r="F41" s="54">
        <f t="shared" si="34"/>
        <v>75</v>
      </c>
      <c r="G41" s="54">
        <f t="shared" si="34"/>
        <v>75</v>
      </c>
      <c r="H41" s="54">
        <f t="shared" si="34"/>
        <v>75</v>
      </c>
      <c r="I41" s="54">
        <f t="shared" si="34"/>
        <v>0</v>
      </c>
      <c r="J41" s="54">
        <f t="shared" si="34"/>
        <v>0</v>
      </c>
      <c r="K41" s="54">
        <f t="shared" si="34"/>
        <v>0</v>
      </c>
      <c r="L41" s="54">
        <f t="shared" si="34"/>
        <v>0</v>
      </c>
      <c r="M41" s="54">
        <f t="shared" si="34"/>
        <v>0</v>
      </c>
      <c r="N41" s="54">
        <f t="shared" si="34"/>
        <v>0</v>
      </c>
      <c r="O41" s="54">
        <f t="shared" si="34"/>
        <v>0</v>
      </c>
      <c r="P41" s="54">
        <f t="shared" si="34"/>
        <v>0</v>
      </c>
      <c r="Q41" s="54">
        <f t="shared" si="34"/>
        <v>0</v>
      </c>
      <c r="R41" s="54">
        <f t="shared" si="34"/>
        <v>0</v>
      </c>
      <c r="S41" s="135"/>
      <c r="T41" s="55">
        <v>75</v>
      </c>
      <c r="U41" s="56">
        <v>75</v>
      </c>
      <c r="V41" s="55">
        <v>75</v>
      </c>
      <c r="W41" s="56">
        <v>75</v>
      </c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6"/>
      <c r="CE41" s="56"/>
      <c r="CF41" s="56"/>
      <c r="CG41" s="56"/>
      <c r="CH41" s="56"/>
      <c r="CI41" s="56"/>
      <c r="CJ41" s="56"/>
      <c r="CK41" s="56"/>
      <c r="CL41" s="56"/>
      <c r="CM41" s="56"/>
      <c r="CN41" s="56"/>
      <c r="CO41" s="56"/>
      <c r="CP41" s="56"/>
      <c r="CQ41" s="56"/>
      <c r="CR41" s="56"/>
      <c r="CS41" s="56"/>
      <c r="CT41" s="56"/>
      <c r="CU41" s="56"/>
      <c r="CV41" s="56"/>
      <c r="CW41" s="56"/>
      <c r="CX41" s="56"/>
      <c r="CY41" s="56"/>
      <c r="CZ41" s="56"/>
      <c r="DA41" s="56"/>
      <c r="DB41" s="56"/>
      <c r="DC41" s="56"/>
      <c r="DD41" s="56"/>
      <c r="DE41" s="56"/>
      <c r="DF41" s="56"/>
      <c r="DG41" s="56"/>
      <c r="DH41" s="56"/>
      <c r="DI41" s="56"/>
      <c r="DJ41" s="56"/>
      <c r="DK41" s="56"/>
      <c r="DL41" s="56"/>
      <c r="DM41" s="56"/>
      <c r="DN41" s="56"/>
      <c r="DO41" s="56"/>
      <c r="DP41" s="56"/>
      <c r="DQ41" s="56"/>
      <c r="DR41" s="56"/>
      <c r="DS41" s="56"/>
      <c r="DT41" s="56"/>
      <c r="DU41" s="56"/>
      <c r="DV41" s="56"/>
      <c r="DW41" s="56"/>
      <c r="DX41" s="56"/>
      <c r="DY41" s="56"/>
      <c r="DZ41" s="56"/>
      <c r="EA41" s="56"/>
      <c r="EB41" s="56"/>
      <c r="EC41" s="56"/>
      <c r="ED41" s="56"/>
    </row>
    <row r="42" spans="1:134" ht="14.25" customHeight="1">
      <c r="A42" s="51">
        <v>35</v>
      </c>
      <c r="B42" s="53">
        <v>21120119120005</v>
      </c>
      <c r="C42" s="53" t="s">
        <v>234</v>
      </c>
      <c r="D42" s="54">
        <v>56</v>
      </c>
      <c r="E42" s="54">
        <f t="shared" ref="E42:R42" si="35">IFERROR(($T42*IF($T$6=E$6,$T$7,0)+$U42*IF($U$6=E$6,$U$7,0)+$V42*IF($V$6=E$6,$V$7,0)+$W42*IF($W$6=E$6,$W$7,0)+$X42*IF($X$6=E$6,$X$7,0)+$Y42*IF($Y$6=E$6,$Y$7,0)+$Z42*IF($Z$6=E$6,$Z$7,0)+$AA42*IF($AA$6=E$6,$AA$7,0)+$AB42*IF($AB$6=E$6,$AB$7,0)+$DO42*IF($DO$6=E$6,$DO$7,0)+$DP42*IF($DP$6=E$6,$DP$7,0)+$DQ42*IF($DQ$6=E$6,$DQ$7,0)+$DR42*IF($DR$6=E$6,$DR$7,0)+$DS42*IF($DS$6=E$6,$DS$7,0)+$DT42*IF($DT$6=E$6,$DT$7,0)+$DU42*IF($DU$6=E$6,$DU$7,0)+$DV42*IF($DV$6=E$6,$DV$7,0)+$DW42*IF($DW$6=E$6,$DW$7,0)+$DX42*IF($DX$6=E$6,$DX$7,0)+$DY42*IF($DY$6=E$6,$DY$7,0)+$DZ42*IF($DZ$6=E$6,$DZ$7,0)+$EA42*IF($EA$6=E$6,$EA$7,0)+$EB42*IF($EB$6=E$6,$EB$7,0)+$EC42*IF($EC$6=E$6,$EC$7,0)+$ED42*IF($ED$6=E$6,$ED$7,0))/E$7,0)</f>
        <v>56</v>
      </c>
      <c r="F42" s="54">
        <f t="shared" si="35"/>
        <v>56</v>
      </c>
      <c r="G42" s="54">
        <f t="shared" si="35"/>
        <v>56</v>
      </c>
      <c r="H42" s="54">
        <f t="shared" si="35"/>
        <v>56</v>
      </c>
      <c r="I42" s="54">
        <f t="shared" si="35"/>
        <v>0</v>
      </c>
      <c r="J42" s="54">
        <f t="shared" si="35"/>
        <v>0</v>
      </c>
      <c r="K42" s="54">
        <f t="shared" si="35"/>
        <v>0</v>
      </c>
      <c r="L42" s="54">
        <f t="shared" si="35"/>
        <v>0</v>
      </c>
      <c r="M42" s="54">
        <f t="shared" si="35"/>
        <v>0</v>
      </c>
      <c r="N42" s="54">
        <f t="shared" si="35"/>
        <v>0</v>
      </c>
      <c r="O42" s="54">
        <f t="shared" si="35"/>
        <v>0</v>
      </c>
      <c r="P42" s="54">
        <f t="shared" si="35"/>
        <v>0</v>
      </c>
      <c r="Q42" s="54">
        <f t="shared" si="35"/>
        <v>0</v>
      </c>
      <c r="R42" s="54">
        <f t="shared" si="35"/>
        <v>0</v>
      </c>
      <c r="S42" s="135"/>
      <c r="T42" s="55">
        <v>56</v>
      </c>
      <c r="U42" s="56">
        <v>56</v>
      </c>
      <c r="V42" s="55">
        <v>56</v>
      </c>
      <c r="W42" s="56">
        <v>56</v>
      </c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6"/>
      <c r="CE42" s="56"/>
      <c r="CF42" s="56"/>
      <c r="CG42" s="56"/>
      <c r="CH42" s="56"/>
      <c r="CI42" s="56"/>
      <c r="CJ42" s="56"/>
      <c r="CK42" s="56"/>
      <c r="CL42" s="56"/>
      <c r="CM42" s="56"/>
      <c r="CN42" s="56"/>
      <c r="CO42" s="56"/>
      <c r="CP42" s="56"/>
      <c r="CQ42" s="56"/>
      <c r="CR42" s="56"/>
      <c r="CS42" s="56"/>
      <c r="CT42" s="56"/>
      <c r="CU42" s="56"/>
      <c r="CV42" s="56"/>
      <c r="CW42" s="56"/>
      <c r="CX42" s="56"/>
      <c r="CY42" s="56"/>
      <c r="CZ42" s="56"/>
      <c r="DA42" s="56"/>
      <c r="DB42" s="56"/>
      <c r="DC42" s="56"/>
      <c r="DD42" s="56"/>
      <c r="DE42" s="56"/>
      <c r="DF42" s="56"/>
      <c r="DG42" s="56"/>
      <c r="DH42" s="56"/>
      <c r="DI42" s="56"/>
      <c r="DJ42" s="56"/>
      <c r="DK42" s="56"/>
      <c r="DL42" s="56"/>
      <c r="DM42" s="56"/>
      <c r="DN42" s="56"/>
      <c r="DO42" s="56"/>
      <c r="DP42" s="56"/>
      <c r="DQ42" s="56"/>
      <c r="DR42" s="56"/>
      <c r="DS42" s="56"/>
      <c r="DT42" s="56"/>
      <c r="DU42" s="56"/>
      <c r="DV42" s="56"/>
      <c r="DW42" s="56"/>
      <c r="DX42" s="56"/>
      <c r="DY42" s="56"/>
      <c r="DZ42" s="56"/>
      <c r="EA42" s="56"/>
      <c r="EB42" s="56"/>
      <c r="EC42" s="56"/>
      <c r="ED42" s="56"/>
    </row>
    <row r="43" spans="1:134" ht="14.25" customHeight="1">
      <c r="A43" s="51">
        <v>36</v>
      </c>
      <c r="B43" s="53">
        <v>21120120120003</v>
      </c>
      <c r="C43" s="53" t="s">
        <v>235</v>
      </c>
      <c r="D43" s="54">
        <v>100</v>
      </c>
      <c r="E43" s="54">
        <f t="shared" ref="E43:R43" si="36">IFERROR(($T43*IF($T$6=E$6,$T$7,0)+$U43*IF($U$6=E$6,$U$7,0)+$V43*IF($V$6=E$6,$V$7,0)+$W43*IF($W$6=E$6,$W$7,0)+$X43*IF($X$6=E$6,$X$7,0)+$Y43*IF($Y$6=E$6,$Y$7,0)+$Z43*IF($Z$6=E$6,$Z$7,0)+$AA43*IF($AA$6=E$6,$AA$7,0)+$AB43*IF($AB$6=E$6,$AB$7,0)+$DO43*IF($DO$6=E$6,$DO$7,0)+$DP43*IF($DP$6=E$6,$DP$7,0)+$DQ43*IF($DQ$6=E$6,$DQ$7,0)+$DR43*IF($DR$6=E$6,$DR$7,0)+$DS43*IF($DS$6=E$6,$DS$7,0)+$DT43*IF($DT$6=E$6,$DT$7,0)+$DU43*IF($DU$6=E$6,$DU$7,0)+$DV43*IF($DV$6=E$6,$DV$7,0)+$DW43*IF($DW$6=E$6,$DW$7,0)+$DX43*IF($DX$6=E$6,$DX$7,0)+$DY43*IF($DY$6=E$6,$DY$7,0)+$DZ43*IF($DZ$6=E$6,$DZ$7,0)+$EA43*IF($EA$6=E$6,$EA$7,0)+$EB43*IF($EB$6=E$6,$EB$7,0)+$EC43*IF($EC$6=E$6,$EC$7,0)+$ED43*IF($ED$6=E$6,$ED$7,0))/E$7,0)</f>
        <v>100</v>
      </c>
      <c r="F43" s="54">
        <f t="shared" si="36"/>
        <v>100</v>
      </c>
      <c r="G43" s="54">
        <f t="shared" si="36"/>
        <v>100</v>
      </c>
      <c r="H43" s="54">
        <f t="shared" si="36"/>
        <v>100</v>
      </c>
      <c r="I43" s="54">
        <f t="shared" si="36"/>
        <v>0</v>
      </c>
      <c r="J43" s="54">
        <f t="shared" si="36"/>
        <v>0</v>
      </c>
      <c r="K43" s="54">
        <f t="shared" si="36"/>
        <v>0</v>
      </c>
      <c r="L43" s="54">
        <f t="shared" si="36"/>
        <v>0</v>
      </c>
      <c r="M43" s="54">
        <f t="shared" si="36"/>
        <v>0</v>
      </c>
      <c r="N43" s="54">
        <f t="shared" si="36"/>
        <v>0</v>
      </c>
      <c r="O43" s="54">
        <f t="shared" si="36"/>
        <v>0</v>
      </c>
      <c r="P43" s="54">
        <f t="shared" si="36"/>
        <v>0</v>
      </c>
      <c r="Q43" s="54">
        <f t="shared" si="36"/>
        <v>0</v>
      </c>
      <c r="R43" s="54">
        <f t="shared" si="36"/>
        <v>0</v>
      </c>
      <c r="S43" s="135"/>
      <c r="T43" s="55">
        <v>100</v>
      </c>
      <c r="U43" s="55">
        <v>100</v>
      </c>
      <c r="V43" s="55">
        <v>100</v>
      </c>
      <c r="W43" s="56">
        <v>100</v>
      </c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6"/>
      <c r="CE43" s="56"/>
      <c r="CF43" s="56"/>
      <c r="CG43" s="56"/>
      <c r="CH43" s="56"/>
      <c r="CI43" s="56"/>
      <c r="CJ43" s="56"/>
      <c r="CK43" s="56"/>
      <c r="CL43" s="56"/>
      <c r="CM43" s="56"/>
      <c r="CN43" s="56"/>
      <c r="CO43" s="56"/>
      <c r="CP43" s="56"/>
      <c r="CQ43" s="56"/>
      <c r="CR43" s="56"/>
      <c r="CS43" s="56"/>
      <c r="CT43" s="56"/>
      <c r="CU43" s="56"/>
      <c r="CV43" s="56"/>
      <c r="CW43" s="56"/>
      <c r="CX43" s="56"/>
      <c r="CY43" s="56"/>
      <c r="CZ43" s="56"/>
      <c r="DA43" s="56"/>
      <c r="DB43" s="56"/>
      <c r="DC43" s="56"/>
      <c r="DD43" s="56"/>
      <c r="DE43" s="56"/>
      <c r="DF43" s="56"/>
      <c r="DG43" s="56"/>
      <c r="DH43" s="56"/>
      <c r="DI43" s="56"/>
      <c r="DJ43" s="56"/>
      <c r="DK43" s="56"/>
      <c r="DL43" s="56"/>
      <c r="DM43" s="56"/>
      <c r="DN43" s="56"/>
      <c r="DO43" s="56"/>
      <c r="DP43" s="56"/>
      <c r="DQ43" s="56"/>
      <c r="DR43" s="56"/>
      <c r="DS43" s="56"/>
      <c r="DT43" s="56"/>
      <c r="DU43" s="56"/>
      <c r="DV43" s="56"/>
      <c r="DW43" s="56"/>
      <c r="DX43" s="56"/>
      <c r="DY43" s="56"/>
      <c r="DZ43" s="56"/>
      <c r="EA43" s="56"/>
      <c r="EB43" s="56"/>
      <c r="EC43" s="56"/>
      <c r="ED43" s="56"/>
    </row>
    <row r="44" spans="1:134" ht="14.25" customHeight="1">
      <c r="A44" s="51">
        <v>37</v>
      </c>
      <c r="B44" s="53">
        <v>21120120120004</v>
      </c>
      <c r="C44" s="53" t="s">
        <v>236</v>
      </c>
      <c r="D44" s="54">
        <v>100</v>
      </c>
      <c r="E44" s="54">
        <f t="shared" ref="E44:R44" si="37">IFERROR(($T44*IF($T$6=E$6,$T$7,0)+$U44*IF($U$6=E$6,$U$7,0)+$V44*IF($V$6=E$6,$V$7,0)+$W44*IF($W$6=E$6,$W$7,0)+$X44*IF($X$6=E$6,$X$7,0)+$Y44*IF($Y$6=E$6,$Y$7,0)+$Z44*IF($Z$6=E$6,$Z$7,0)+$AA44*IF($AA$6=E$6,$AA$7,0)+$AB44*IF($AB$6=E$6,$AB$7,0)+$DO44*IF($DO$6=E$6,$DO$7,0)+$DP44*IF($DP$6=E$6,$DP$7,0)+$DQ44*IF($DQ$6=E$6,$DQ$7,0)+$DR44*IF($DR$6=E$6,$DR$7,0)+$DS44*IF($DS$6=E$6,$DS$7,0)+$DT44*IF($DT$6=E$6,$DT$7,0)+$DU44*IF($DU$6=E$6,$DU$7,0)+$DV44*IF($DV$6=E$6,$DV$7,0)+$DW44*IF($DW$6=E$6,$DW$7,0)+$DX44*IF($DX$6=E$6,$DX$7,0)+$DY44*IF($DY$6=E$6,$DY$7,0)+$DZ44*IF($DZ$6=E$6,$DZ$7,0)+$EA44*IF($EA$6=E$6,$EA$7,0)+$EB44*IF($EB$6=E$6,$EB$7,0)+$EC44*IF($EC$6=E$6,$EC$7,0)+$ED44*IF($ED$6=E$6,$ED$7,0))/E$7,0)</f>
        <v>100</v>
      </c>
      <c r="F44" s="54">
        <f t="shared" si="37"/>
        <v>100</v>
      </c>
      <c r="G44" s="54">
        <f t="shared" si="37"/>
        <v>100</v>
      </c>
      <c r="H44" s="54">
        <f t="shared" si="37"/>
        <v>100</v>
      </c>
      <c r="I44" s="54">
        <f t="shared" si="37"/>
        <v>0</v>
      </c>
      <c r="J44" s="54">
        <f t="shared" si="37"/>
        <v>0</v>
      </c>
      <c r="K44" s="54">
        <f t="shared" si="37"/>
        <v>0</v>
      </c>
      <c r="L44" s="54">
        <f t="shared" si="37"/>
        <v>0</v>
      </c>
      <c r="M44" s="54">
        <f t="shared" si="37"/>
        <v>0</v>
      </c>
      <c r="N44" s="54">
        <f t="shared" si="37"/>
        <v>0</v>
      </c>
      <c r="O44" s="54">
        <f t="shared" si="37"/>
        <v>0</v>
      </c>
      <c r="P44" s="54">
        <f t="shared" si="37"/>
        <v>0</v>
      </c>
      <c r="Q44" s="54">
        <f t="shared" si="37"/>
        <v>0</v>
      </c>
      <c r="R44" s="54">
        <f t="shared" si="37"/>
        <v>0</v>
      </c>
      <c r="S44" s="135"/>
      <c r="T44" s="55">
        <v>100</v>
      </c>
      <c r="U44" s="55">
        <v>100</v>
      </c>
      <c r="V44" s="55">
        <v>100</v>
      </c>
      <c r="W44" s="56">
        <v>100</v>
      </c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6"/>
      <c r="CE44" s="56"/>
      <c r="CF44" s="56"/>
      <c r="CG44" s="56"/>
      <c r="CH44" s="56"/>
      <c r="CI44" s="56"/>
      <c r="CJ44" s="56"/>
      <c r="CK44" s="56"/>
      <c r="CL44" s="56"/>
      <c r="CM44" s="56"/>
      <c r="CN44" s="56"/>
      <c r="CO44" s="56"/>
      <c r="CP44" s="56"/>
      <c r="CQ44" s="56"/>
      <c r="CR44" s="56"/>
      <c r="CS44" s="56"/>
      <c r="CT44" s="56"/>
      <c r="CU44" s="56"/>
      <c r="CV44" s="56"/>
      <c r="CW44" s="56"/>
      <c r="CX44" s="56"/>
      <c r="CY44" s="56"/>
      <c r="CZ44" s="56"/>
      <c r="DA44" s="56"/>
      <c r="DB44" s="56"/>
      <c r="DC44" s="56"/>
      <c r="DD44" s="56"/>
      <c r="DE44" s="56"/>
      <c r="DF44" s="56"/>
      <c r="DG44" s="56"/>
      <c r="DH44" s="56"/>
      <c r="DI44" s="56"/>
      <c r="DJ44" s="56"/>
      <c r="DK44" s="56"/>
      <c r="DL44" s="56"/>
      <c r="DM44" s="56"/>
      <c r="DN44" s="56"/>
      <c r="DO44" s="56"/>
      <c r="DP44" s="56"/>
      <c r="DQ44" s="56"/>
      <c r="DR44" s="56"/>
      <c r="DS44" s="56"/>
      <c r="DT44" s="56"/>
      <c r="DU44" s="56"/>
      <c r="DV44" s="56"/>
      <c r="DW44" s="56"/>
      <c r="DX44" s="56"/>
      <c r="DY44" s="56"/>
      <c r="DZ44" s="56"/>
      <c r="EA44" s="56"/>
      <c r="EB44" s="56"/>
      <c r="EC44" s="56"/>
      <c r="ED44" s="56"/>
    </row>
    <row r="45" spans="1:134" ht="14.25" customHeight="1">
      <c r="A45" s="51">
        <v>38</v>
      </c>
      <c r="B45" s="53">
        <v>21120120120005</v>
      </c>
      <c r="C45" s="53" t="s">
        <v>237</v>
      </c>
      <c r="D45" s="54">
        <v>100</v>
      </c>
      <c r="E45" s="54">
        <f t="shared" ref="E45:R45" si="38">IFERROR(($T45*IF($T$6=E$6,$T$7,0)+$U45*IF($U$6=E$6,$U$7,0)+$V45*IF($V$6=E$6,$V$7,0)+$W45*IF($W$6=E$6,$W$7,0)+$X45*IF($X$6=E$6,$X$7,0)+$Y45*IF($Y$6=E$6,$Y$7,0)+$Z45*IF($Z$6=E$6,$Z$7,0)+$AA45*IF($AA$6=E$6,$AA$7,0)+$AB45*IF($AB$6=E$6,$AB$7,0)+$DO45*IF($DO$6=E$6,$DO$7,0)+$DP45*IF($DP$6=E$6,$DP$7,0)+$DQ45*IF($DQ$6=E$6,$DQ$7,0)+$DR45*IF($DR$6=E$6,$DR$7,0)+$DS45*IF($DS$6=E$6,$DS$7,0)+$DT45*IF($DT$6=E$6,$DT$7,0)+$DU45*IF($DU$6=E$6,$DU$7,0)+$DV45*IF($DV$6=E$6,$DV$7,0)+$DW45*IF($DW$6=E$6,$DW$7,0)+$DX45*IF($DX$6=E$6,$DX$7,0)+$DY45*IF($DY$6=E$6,$DY$7,0)+$DZ45*IF($DZ$6=E$6,$DZ$7,0)+$EA45*IF($EA$6=E$6,$EA$7,0)+$EB45*IF($EB$6=E$6,$EB$7,0)+$EC45*IF($EC$6=E$6,$EC$7,0)+$ED45*IF($ED$6=E$6,$ED$7,0))/E$7,0)</f>
        <v>100</v>
      </c>
      <c r="F45" s="54">
        <f t="shared" si="38"/>
        <v>100</v>
      </c>
      <c r="G45" s="54">
        <f t="shared" si="38"/>
        <v>100</v>
      </c>
      <c r="H45" s="54">
        <f t="shared" si="38"/>
        <v>100</v>
      </c>
      <c r="I45" s="54">
        <f t="shared" si="38"/>
        <v>0</v>
      </c>
      <c r="J45" s="54">
        <f t="shared" si="38"/>
        <v>0</v>
      </c>
      <c r="K45" s="54">
        <f t="shared" si="38"/>
        <v>0</v>
      </c>
      <c r="L45" s="54">
        <f t="shared" si="38"/>
        <v>0</v>
      </c>
      <c r="M45" s="54">
        <f t="shared" si="38"/>
        <v>0</v>
      </c>
      <c r="N45" s="54">
        <f t="shared" si="38"/>
        <v>0</v>
      </c>
      <c r="O45" s="54">
        <f t="shared" si="38"/>
        <v>0</v>
      </c>
      <c r="P45" s="54">
        <f t="shared" si="38"/>
        <v>0</v>
      </c>
      <c r="Q45" s="54">
        <f t="shared" si="38"/>
        <v>0</v>
      </c>
      <c r="R45" s="54">
        <f t="shared" si="38"/>
        <v>0</v>
      </c>
      <c r="S45" s="135"/>
      <c r="T45" s="55">
        <v>100</v>
      </c>
      <c r="U45" s="55">
        <v>100</v>
      </c>
      <c r="V45" s="55">
        <v>100</v>
      </c>
      <c r="W45" s="56">
        <v>100</v>
      </c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6"/>
      <c r="CE45" s="56"/>
      <c r="CF45" s="56"/>
      <c r="CG45" s="56"/>
      <c r="CH45" s="56"/>
      <c r="CI45" s="56"/>
      <c r="CJ45" s="56"/>
      <c r="CK45" s="56"/>
      <c r="CL45" s="56"/>
      <c r="CM45" s="56"/>
      <c r="CN45" s="56"/>
      <c r="CO45" s="56"/>
      <c r="CP45" s="56"/>
      <c r="CQ45" s="56"/>
      <c r="CR45" s="56"/>
      <c r="CS45" s="56"/>
      <c r="CT45" s="56"/>
      <c r="CU45" s="56"/>
      <c r="CV45" s="56"/>
      <c r="CW45" s="56"/>
      <c r="CX45" s="56"/>
      <c r="CY45" s="56"/>
      <c r="CZ45" s="56"/>
      <c r="DA45" s="56"/>
      <c r="DB45" s="56"/>
      <c r="DC45" s="56"/>
      <c r="DD45" s="56"/>
      <c r="DE45" s="56"/>
      <c r="DF45" s="56"/>
      <c r="DG45" s="56"/>
      <c r="DH45" s="56"/>
      <c r="DI45" s="56"/>
      <c r="DJ45" s="56"/>
      <c r="DK45" s="56"/>
      <c r="DL45" s="56"/>
      <c r="DM45" s="56"/>
      <c r="DN45" s="56"/>
      <c r="DO45" s="56"/>
      <c r="DP45" s="56"/>
      <c r="DQ45" s="56"/>
      <c r="DR45" s="56"/>
      <c r="DS45" s="56"/>
      <c r="DT45" s="56"/>
      <c r="DU45" s="56"/>
      <c r="DV45" s="56"/>
      <c r="DW45" s="56"/>
      <c r="DX45" s="56"/>
      <c r="DY45" s="56"/>
      <c r="DZ45" s="56"/>
      <c r="EA45" s="56"/>
      <c r="EB45" s="56"/>
      <c r="EC45" s="56"/>
      <c r="ED45" s="56"/>
    </row>
    <row r="46" spans="1:134" ht="14.25" customHeight="1">
      <c r="A46" s="51">
        <v>39</v>
      </c>
      <c r="B46" s="53">
        <v>21120120120007</v>
      </c>
      <c r="C46" s="53" t="s">
        <v>238</v>
      </c>
      <c r="D46" s="54">
        <v>100</v>
      </c>
      <c r="E46" s="54">
        <f t="shared" ref="E46:R46" si="39">IFERROR(($T46*IF($T$6=E$6,$T$7,0)+$U46*IF($U$6=E$6,$U$7,0)+$V46*IF($V$6=E$6,$V$7,0)+$W46*IF($W$6=E$6,$W$7,0)+$X46*IF($X$6=E$6,$X$7,0)+$Y46*IF($Y$6=E$6,$Y$7,0)+$Z46*IF($Z$6=E$6,$Z$7,0)+$AA46*IF($AA$6=E$6,$AA$7,0)+$AB46*IF($AB$6=E$6,$AB$7,0)+$DO46*IF($DO$6=E$6,$DO$7,0)+$DP46*IF($DP$6=E$6,$DP$7,0)+$DQ46*IF($DQ$6=E$6,$DQ$7,0)+$DR46*IF($DR$6=E$6,$DR$7,0)+$DS46*IF($DS$6=E$6,$DS$7,0)+$DT46*IF($DT$6=E$6,$DT$7,0)+$DU46*IF($DU$6=E$6,$DU$7,0)+$DV46*IF($DV$6=E$6,$DV$7,0)+$DW46*IF($DW$6=E$6,$DW$7,0)+$DX46*IF($DX$6=E$6,$DX$7,0)+$DY46*IF($DY$6=E$6,$DY$7,0)+$DZ46*IF($DZ$6=E$6,$DZ$7,0)+$EA46*IF($EA$6=E$6,$EA$7,0)+$EB46*IF($EB$6=E$6,$EB$7,0)+$EC46*IF($EC$6=E$6,$EC$7,0)+$ED46*IF($ED$6=E$6,$ED$7,0))/E$7,0)</f>
        <v>100</v>
      </c>
      <c r="F46" s="54">
        <f t="shared" si="39"/>
        <v>100</v>
      </c>
      <c r="G46" s="54">
        <f t="shared" si="39"/>
        <v>100</v>
      </c>
      <c r="H46" s="54">
        <f t="shared" si="39"/>
        <v>100</v>
      </c>
      <c r="I46" s="54">
        <f t="shared" si="39"/>
        <v>0</v>
      </c>
      <c r="J46" s="54">
        <f t="shared" si="39"/>
        <v>0</v>
      </c>
      <c r="K46" s="54">
        <f t="shared" si="39"/>
        <v>0</v>
      </c>
      <c r="L46" s="54">
        <f t="shared" si="39"/>
        <v>0</v>
      </c>
      <c r="M46" s="54">
        <f t="shared" si="39"/>
        <v>0</v>
      </c>
      <c r="N46" s="54">
        <f t="shared" si="39"/>
        <v>0</v>
      </c>
      <c r="O46" s="54">
        <f t="shared" si="39"/>
        <v>0</v>
      </c>
      <c r="P46" s="54">
        <f t="shared" si="39"/>
        <v>0</v>
      </c>
      <c r="Q46" s="54">
        <f t="shared" si="39"/>
        <v>0</v>
      </c>
      <c r="R46" s="54">
        <f t="shared" si="39"/>
        <v>0</v>
      </c>
      <c r="S46" s="135"/>
      <c r="T46" s="55">
        <v>100</v>
      </c>
      <c r="U46" s="55">
        <v>100</v>
      </c>
      <c r="V46" s="55">
        <v>100</v>
      </c>
      <c r="W46" s="56">
        <v>100</v>
      </c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6"/>
      <c r="CE46" s="56"/>
      <c r="CF46" s="56"/>
      <c r="CG46" s="56"/>
      <c r="CH46" s="56"/>
      <c r="CI46" s="56"/>
      <c r="CJ46" s="56"/>
      <c r="CK46" s="56"/>
      <c r="CL46" s="56"/>
      <c r="CM46" s="56"/>
      <c r="CN46" s="56"/>
      <c r="CO46" s="56"/>
      <c r="CP46" s="56"/>
      <c r="CQ46" s="56"/>
      <c r="CR46" s="56"/>
      <c r="CS46" s="56"/>
      <c r="CT46" s="56"/>
      <c r="CU46" s="56"/>
      <c r="CV46" s="56"/>
      <c r="CW46" s="56"/>
      <c r="CX46" s="56"/>
      <c r="CY46" s="56"/>
      <c r="CZ46" s="56"/>
      <c r="DA46" s="56"/>
      <c r="DB46" s="56"/>
      <c r="DC46" s="56"/>
      <c r="DD46" s="56"/>
      <c r="DE46" s="56"/>
      <c r="DF46" s="56"/>
      <c r="DG46" s="56"/>
      <c r="DH46" s="56"/>
      <c r="DI46" s="56"/>
      <c r="DJ46" s="56"/>
      <c r="DK46" s="56"/>
      <c r="DL46" s="56"/>
      <c r="DM46" s="56"/>
      <c r="DN46" s="56"/>
      <c r="DO46" s="56"/>
      <c r="DP46" s="56"/>
      <c r="DQ46" s="56"/>
      <c r="DR46" s="56"/>
      <c r="DS46" s="56"/>
      <c r="DT46" s="56"/>
      <c r="DU46" s="56"/>
      <c r="DV46" s="56"/>
      <c r="DW46" s="56"/>
      <c r="DX46" s="56"/>
      <c r="DY46" s="56"/>
      <c r="DZ46" s="56"/>
      <c r="EA46" s="56"/>
      <c r="EB46" s="56"/>
      <c r="EC46" s="56"/>
      <c r="ED46" s="56"/>
    </row>
    <row r="47" spans="1:134" ht="14.25" customHeight="1">
      <c r="A47" s="51">
        <v>40</v>
      </c>
      <c r="B47" s="53">
        <v>21120120120009</v>
      </c>
      <c r="C47" s="53" t="s">
        <v>239</v>
      </c>
      <c r="D47" s="54">
        <v>100</v>
      </c>
      <c r="E47" s="54">
        <f t="shared" ref="E47:R47" si="40">IFERROR(($T47*IF($T$6=E$6,$T$7,0)+$U47*IF($U$6=E$6,$U$7,0)+$V47*IF($V$6=E$6,$V$7,0)+$W47*IF($W$6=E$6,$W$7,0)+$X47*IF($X$6=E$6,$X$7,0)+$Y47*IF($Y$6=E$6,$Y$7,0)+$Z47*IF($Z$6=E$6,$Z$7,0)+$AA47*IF($AA$6=E$6,$AA$7,0)+$AB47*IF($AB$6=E$6,$AB$7,0)+$DO47*IF($DO$6=E$6,$DO$7,0)+$DP47*IF($DP$6=E$6,$DP$7,0)+$DQ47*IF($DQ$6=E$6,$DQ$7,0)+$DR47*IF($DR$6=E$6,$DR$7,0)+$DS47*IF($DS$6=E$6,$DS$7,0)+$DT47*IF($DT$6=E$6,$DT$7,0)+$DU47*IF($DU$6=E$6,$DU$7,0)+$DV47*IF($DV$6=E$6,$DV$7,0)+$DW47*IF($DW$6=E$6,$DW$7,0)+$DX47*IF($DX$6=E$6,$DX$7,0)+$DY47*IF($DY$6=E$6,$DY$7,0)+$DZ47*IF($DZ$6=E$6,$DZ$7,0)+$EA47*IF($EA$6=E$6,$EA$7,0)+$EB47*IF($EB$6=E$6,$EB$7,0)+$EC47*IF($EC$6=E$6,$EC$7,0)+$ED47*IF($ED$6=E$6,$ED$7,0))/E$7,0)</f>
        <v>100</v>
      </c>
      <c r="F47" s="54">
        <f t="shared" si="40"/>
        <v>100</v>
      </c>
      <c r="G47" s="54">
        <f t="shared" si="40"/>
        <v>100</v>
      </c>
      <c r="H47" s="54">
        <f t="shared" si="40"/>
        <v>100</v>
      </c>
      <c r="I47" s="54">
        <f t="shared" si="40"/>
        <v>0</v>
      </c>
      <c r="J47" s="54">
        <f t="shared" si="40"/>
        <v>0</v>
      </c>
      <c r="K47" s="54">
        <f t="shared" si="40"/>
        <v>0</v>
      </c>
      <c r="L47" s="54">
        <f t="shared" si="40"/>
        <v>0</v>
      </c>
      <c r="M47" s="54">
        <f t="shared" si="40"/>
        <v>0</v>
      </c>
      <c r="N47" s="54">
        <f t="shared" si="40"/>
        <v>0</v>
      </c>
      <c r="O47" s="54">
        <f t="shared" si="40"/>
        <v>0</v>
      </c>
      <c r="P47" s="54">
        <f t="shared" si="40"/>
        <v>0</v>
      </c>
      <c r="Q47" s="54">
        <f t="shared" si="40"/>
        <v>0</v>
      </c>
      <c r="R47" s="54">
        <f t="shared" si="40"/>
        <v>0</v>
      </c>
      <c r="S47" s="135"/>
      <c r="T47" s="55">
        <v>100</v>
      </c>
      <c r="U47" s="55">
        <v>100</v>
      </c>
      <c r="V47" s="55">
        <v>100</v>
      </c>
      <c r="W47" s="56">
        <v>100</v>
      </c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56"/>
      <c r="BZ47" s="56"/>
      <c r="CA47" s="56"/>
      <c r="CB47" s="56"/>
      <c r="CC47" s="56"/>
      <c r="CD47" s="56"/>
      <c r="CE47" s="56"/>
      <c r="CF47" s="56"/>
      <c r="CG47" s="56"/>
      <c r="CH47" s="56"/>
      <c r="CI47" s="56"/>
      <c r="CJ47" s="56"/>
      <c r="CK47" s="56"/>
      <c r="CL47" s="56"/>
      <c r="CM47" s="56"/>
      <c r="CN47" s="56"/>
      <c r="CO47" s="56"/>
      <c r="CP47" s="56"/>
      <c r="CQ47" s="56"/>
      <c r="CR47" s="56"/>
      <c r="CS47" s="56"/>
      <c r="CT47" s="56"/>
      <c r="CU47" s="56"/>
      <c r="CV47" s="56"/>
      <c r="CW47" s="56"/>
      <c r="CX47" s="56"/>
      <c r="CY47" s="56"/>
      <c r="CZ47" s="56"/>
      <c r="DA47" s="56"/>
      <c r="DB47" s="56"/>
      <c r="DC47" s="56"/>
      <c r="DD47" s="56"/>
      <c r="DE47" s="56"/>
      <c r="DF47" s="56"/>
      <c r="DG47" s="56"/>
      <c r="DH47" s="56"/>
      <c r="DI47" s="56"/>
      <c r="DJ47" s="56"/>
      <c r="DK47" s="56"/>
      <c r="DL47" s="56"/>
      <c r="DM47" s="56"/>
      <c r="DN47" s="56"/>
      <c r="DO47" s="56"/>
      <c r="DP47" s="56"/>
      <c r="DQ47" s="56"/>
      <c r="DR47" s="56"/>
      <c r="DS47" s="56"/>
      <c r="DT47" s="56"/>
      <c r="DU47" s="56"/>
      <c r="DV47" s="56"/>
      <c r="DW47" s="56"/>
      <c r="DX47" s="56"/>
      <c r="DY47" s="56"/>
      <c r="DZ47" s="56"/>
      <c r="EA47" s="56"/>
      <c r="EB47" s="56"/>
      <c r="EC47" s="56"/>
      <c r="ED47" s="56"/>
    </row>
    <row r="48" spans="1:134" ht="14.25" customHeight="1">
      <c r="A48" s="51">
        <v>41</v>
      </c>
      <c r="B48" s="53">
        <v>21120120120010</v>
      </c>
      <c r="C48" s="53" t="s">
        <v>240</v>
      </c>
      <c r="D48" s="54">
        <v>94</v>
      </c>
      <c r="E48" s="54">
        <f t="shared" ref="E48:R48" si="41">IFERROR(($T48*IF($T$6=E$6,$T$7,0)+$U48*IF($U$6=E$6,$U$7,0)+$V48*IF($V$6=E$6,$V$7,0)+$W48*IF($W$6=E$6,$W$7,0)+$X48*IF($X$6=E$6,$X$7,0)+$Y48*IF($Y$6=E$6,$Y$7,0)+$Z48*IF($Z$6=E$6,$Z$7,0)+$AA48*IF($AA$6=E$6,$AA$7,0)+$AB48*IF($AB$6=E$6,$AB$7,0)+$DO48*IF($DO$6=E$6,$DO$7,0)+$DP48*IF($DP$6=E$6,$DP$7,0)+$DQ48*IF($DQ$6=E$6,$DQ$7,0)+$DR48*IF($DR$6=E$6,$DR$7,0)+$DS48*IF($DS$6=E$6,$DS$7,0)+$DT48*IF($DT$6=E$6,$DT$7,0)+$DU48*IF($DU$6=E$6,$DU$7,0)+$DV48*IF($DV$6=E$6,$DV$7,0)+$DW48*IF($DW$6=E$6,$DW$7,0)+$DX48*IF($DX$6=E$6,$DX$7,0)+$DY48*IF($DY$6=E$6,$DY$7,0)+$DZ48*IF($DZ$6=E$6,$DZ$7,0)+$EA48*IF($EA$6=E$6,$EA$7,0)+$EB48*IF($EB$6=E$6,$EB$7,0)+$EC48*IF($EC$6=E$6,$EC$7,0)+$ED48*IF($ED$6=E$6,$ED$7,0))/E$7,0)</f>
        <v>94</v>
      </c>
      <c r="F48" s="54">
        <f t="shared" si="41"/>
        <v>94</v>
      </c>
      <c r="G48" s="54">
        <f t="shared" si="41"/>
        <v>94</v>
      </c>
      <c r="H48" s="54">
        <f t="shared" si="41"/>
        <v>94</v>
      </c>
      <c r="I48" s="54">
        <f t="shared" si="41"/>
        <v>0</v>
      </c>
      <c r="J48" s="54">
        <f t="shared" si="41"/>
        <v>0</v>
      </c>
      <c r="K48" s="54">
        <f t="shared" si="41"/>
        <v>0</v>
      </c>
      <c r="L48" s="54">
        <f t="shared" si="41"/>
        <v>0</v>
      </c>
      <c r="M48" s="54">
        <f t="shared" si="41"/>
        <v>0</v>
      </c>
      <c r="N48" s="54">
        <f t="shared" si="41"/>
        <v>0</v>
      </c>
      <c r="O48" s="54">
        <f t="shared" si="41"/>
        <v>0</v>
      </c>
      <c r="P48" s="54">
        <f t="shared" si="41"/>
        <v>0</v>
      </c>
      <c r="Q48" s="54">
        <f t="shared" si="41"/>
        <v>0</v>
      </c>
      <c r="R48" s="54">
        <f t="shared" si="41"/>
        <v>0</v>
      </c>
      <c r="S48" s="135"/>
      <c r="T48" s="55">
        <v>94</v>
      </c>
      <c r="U48" s="56">
        <v>94</v>
      </c>
      <c r="V48" s="55">
        <v>94</v>
      </c>
      <c r="W48" s="56">
        <v>94</v>
      </c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6"/>
      <c r="BW48" s="56"/>
      <c r="BX48" s="56"/>
      <c r="BY48" s="56"/>
      <c r="BZ48" s="56"/>
      <c r="CA48" s="56"/>
      <c r="CB48" s="56"/>
      <c r="CC48" s="56"/>
      <c r="CD48" s="56"/>
      <c r="CE48" s="56"/>
      <c r="CF48" s="56"/>
      <c r="CG48" s="56"/>
      <c r="CH48" s="56"/>
      <c r="CI48" s="56"/>
      <c r="CJ48" s="56"/>
      <c r="CK48" s="56"/>
      <c r="CL48" s="56"/>
      <c r="CM48" s="56"/>
      <c r="CN48" s="56"/>
      <c r="CO48" s="56"/>
      <c r="CP48" s="56"/>
      <c r="CQ48" s="56"/>
      <c r="CR48" s="56"/>
      <c r="CS48" s="56"/>
      <c r="CT48" s="56"/>
      <c r="CU48" s="56"/>
      <c r="CV48" s="56"/>
      <c r="CW48" s="56"/>
      <c r="CX48" s="56"/>
      <c r="CY48" s="56"/>
      <c r="CZ48" s="56"/>
      <c r="DA48" s="56"/>
      <c r="DB48" s="56"/>
      <c r="DC48" s="56"/>
      <c r="DD48" s="56"/>
      <c r="DE48" s="56"/>
      <c r="DF48" s="56"/>
      <c r="DG48" s="56"/>
      <c r="DH48" s="56"/>
      <c r="DI48" s="56"/>
      <c r="DJ48" s="56"/>
      <c r="DK48" s="56"/>
      <c r="DL48" s="56"/>
      <c r="DM48" s="56"/>
      <c r="DN48" s="56"/>
      <c r="DO48" s="56"/>
      <c r="DP48" s="56"/>
      <c r="DQ48" s="56"/>
      <c r="DR48" s="56"/>
      <c r="DS48" s="56"/>
      <c r="DT48" s="56"/>
      <c r="DU48" s="56"/>
      <c r="DV48" s="56"/>
      <c r="DW48" s="56"/>
      <c r="DX48" s="56"/>
      <c r="DY48" s="56"/>
      <c r="DZ48" s="56"/>
      <c r="EA48" s="56"/>
      <c r="EB48" s="56"/>
      <c r="EC48" s="56"/>
      <c r="ED48" s="56"/>
    </row>
    <row r="49" spans="1:134" ht="14.25" customHeight="1">
      <c r="A49" s="51">
        <v>42</v>
      </c>
      <c r="B49" s="53">
        <v>21120120120017</v>
      </c>
      <c r="C49" s="53" t="s">
        <v>241</v>
      </c>
      <c r="D49" s="54">
        <v>100</v>
      </c>
      <c r="E49" s="54">
        <f t="shared" ref="E49:R49" si="42">IFERROR(($T49*IF($T$6=E$6,$T$7,0)+$U49*IF($U$6=E$6,$U$7,0)+$V49*IF($V$6=E$6,$V$7,0)+$W49*IF($W$6=E$6,$W$7,0)+$X49*IF($X$6=E$6,$X$7,0)+$Y49*IF($Y$6=E$6,$Y$7,0)+$Z49*IF($Z$6=E$6,$Z$7,0)+$AA49*IF($AA$6=E$6,$AA$7,0)+$AB49*IF($AB$6=E$6,$AB$7,0)+$DO49*IF($DO$6=E$6,$DO$7,0)+$DP49*IF($DP$6=E$6,$DP$7,0)+$DQ49*IF($DQ$6=E$6,$DQ$7,0)+$DR49*IF($DR$6=E$6,$DR$7,0)+$DS49*IF($DS$6=E$6,$DS$7,0)+$DT49*IF($DT$6=E$6,$DT$7,0)+$DU49*IF($DU$6=E$6,$DU$7,0)+$DV49*IF($DV$6=E$6,$DV$7,0)+$DW49*IF($DW$6=E$6,$DW$7,0)+$DX49*IF($DX$6=E$6,$DX$7,0)+$DY49*IF($DY$6=E$6,$DY$7,0)+$DZ49*IF($DZ$6=E$6,$DZ$7,0)+$EA49*IF($EA$6=E$6,$EA$7,0)+$EB49*IF($EB$6=E$6,$EB$7,0)+$EC49*IF($EC$6=E$6,$EC$7,0)+$ED49*IF($ED$6=E$6,$ED$7,0))/E$7,0)</f>
        <v>100</v>
      </c>
      <c r="F49" s="54">
        <f t="shared" si="42"/>
        <v>100</v>
      </c>
      <c r="G49" s="54">
        <f t="shared" si="42"/>
        <v>100</v>
      </c>
      <c r="H49" s="54">
        <f t="shared" si="42"/>
        <v>100</v>
      </c>
      <c r="I49" s="54">
        <f t="shared" si="42"/>
        <v>0</v>
      </c>
      <c r="J49" s="54">
        <f t="shared" si="42"/>
        <v>0</v>
      </c>
      <c r="K49" s="54">
        <f t="shared" si="42"/>
        <v>0</v>
      </c>
      <c r="L49" s="54">
        <f t="shared" si="42"/>
        <v>0</v>
      </c>
      <c r="M49" s="54">
        <f t="shared" si="42"/>
        <v>0</v>
      </c>
      <c r="N49" s="54">
        <f t="shared" si="42"/>
        <v>0</v>
      </c>
      <c r="O49" s="54">
        <f t="shared" si="42"/>
        <v>0</v>
      </c>
      <c r="P49" s="54">
        <f t="shared" si="42"/>
        <v>0</v>
      </c>
      <c r="Q49" s="54">
        <f t="shared" si="42"/>
        <v>0</v>
      </c>
      <c r="R49" s="54">
        <f t="shared" si="42"/>
        <v>0</v>
      </c>
      <c r="S49" s="135"/>
      <c r="T49" s="55">
        <v>100</v>
      </c>
      <c r="U49" s="55">
        <v>100</v>
      </c>
      <c r="V49" s="55">
        <v>100</v>
      </c>
      <c r="W49" s="56">
        <v>100</v>
      </c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6"/>
      <c r="CE49" s="56"/>
      <c r="CF49" s="56"/>
      <c r="CG49" s="56"/>
      <c r="CH49" s="56"/>
      <c r="CI49" s="56"/>
      <c r="CJ49" s="56"/>
      <c r="CK49" s="56"/>
      <c r="CL49" s="56"/>
      <c r="CM49" s="56"/>
      <c r="CN49" s="56"/>
      <c r="CO49" s="56"/>
      <c r="CP49" s="56"/>
      <c r="CQ49" s="56"/>
      <c r="CR49" s="56"/>
      <c r="CS49" s="56"/>
      <c r="CT49" s="56"/>
      <c r="CU49" s="56"/>
      <c r="CV49" s="56"/>
      <c r="CW49" s="56"/>
      <c r="CX49" s="56"/>
      <c r="CY49" s="56"/>
      <c r="CZ49" s="56"/>
      <c r="DA49" s="56"/>
      <c r="DB49" s="56"/>
      <c r="DC49" s="56"/>
      <c r="DD49" s="56"/>
      <c r="DE49" s="56"/>
      <c r="DF49" s="56"/>
      <c r="DG49" s="56"/>
      <c r="DH49" s="56"/>
      <c r="DI49" s="56"/>
      <c r="DJ49" s="56"/>
      <c r="DK49" s="56"/>
      <c r="DL49" s="56"/>
      <c r="DM49" s="56"/>
      <c r="DN49" s="56"/>
      <c r="DO49" s="56"/>
      <c r="DP49" s="56"/>
      <c r="DQ49" s="56"/>
      <c r="DR49" s="56"/>
      <c r="DS49" s="56"/>
      <c r="DT49" s="56"/>
      <c r="DU49" s="56"/>
      <c r="DV49" s="56"/>
      <c r="DW49" s="56"/>
      <c r="DX49" s="56"/>
      <c r="DY49" s="56"/>
      <c r="DZ49" s="56"/>
      <c r="EA49" s="56"/>
      <c r="EB49" s="56"/>
      <c r="EC49" s="56"/>
      <c r="ED49" s="56"/>
    </row>
    <row r="50" spans="1:134" ht="14.25" customHeight="1">
      <c r="A50" s="51">
        <v>43</v>
      </c>
      <c r="B50" s="53">
        <v>21120120120019</v>
      </c>
      <c r="C50" s="53" t="s">
        <v>242</v>
      </c>
      <c r="D50" s="54">
        <v>100</v>
      </c>
      <c r="E50" s="54">
        <f t="shared" ref="E50:R50" si="43">IFERROR(($T50*IF($T$6=E$6,$T$7,0)+$U50*IF($U$6=E$6,$U$7,0)+$V50*IF($V$6=E$6,$V$7,0)+$W50*IF($W$6=E$6,$W$7,0)+$X50*IF($X$6=E$6,$X$7,0)+$Y50*IF($Y$6=E$6,$Y$7,0)+$Z50*IF($Z$6=E$6,$Z$7,0)+$AA50*IF($AA$6=E$6,$AA$7,0)+$AB50*IF($AB$6=E$6,$AB$7,0)+$DO50*IF($DO$6=E$6,$DO$7,0)+$DP50*IF($DP$6=E$6,$DP$7,0)+$DQ50*IF($DQ$6=E$6,$DQ$7,0)+$DR50*IF($DR$6=E$6,$DR$7,0)+$DS50*IF($DS$6=E$6,$DS$7,0)+$DT50*IF($DT$6=E$6,$DT$7,0)+$DU50*IF($DU$6=E$6,$DU$7,0)+$DV50*IF($DV$6=E$6,$DV$7,0)+$DW50*IF($DW$6=E$6,$DW$7,0)+$DX50*IF($DX$6=E$6,$DX$7,0)+$DY50*IF($DY$6=E$6,$DY$7,0)+$DZ50*IF($DZ$6=E$6,$DZ$7,0)+$EA50*IF($EA$6=E$6,$EA$7,0)+$EB50*IF($EB$6=E$6,$EB$7,0)+$EC50*IF($EC$6=E$6,$EC$7,0)+$ED50*IF($ED$6=E$6,$ED$7,0))/E$7,0)</f>
        <v>100</v>
      </c>
      <c r="F50" s="54">
        <f t="shared" si="43"/>
        <v>100</v>
      </c>
      <c r="G50" s="54">
        <f t="shared" si="43"/>
        <v>100</v>
      </c>
      <c r="H50" s="54">
        <f t="shared" si="43"/>
        <v>100</v>
      </c>
      <c r="I50" s="54">
        <f t="shared" si="43"/>
        <v>0</v>
      </c>
      <c r="J50" s="54">
        <f t="shared" si="43"/>
        <v>0</v>
      </c>
      <c r="K50" s="54">
        <f t="shared" si="43"/>
        <v>0</v>
      </c>
      <c r="L50" s="54">
        <f t="shared" si="43"/>
        <v>0</v>
      </c>
      <c r="M50" s="54">
        <f t="shared" si="43"/>
        <v>0</v>
      </c>
      <c r="N50" s="54">
        <f t="shared" si="43"/>
        <v>0</v>
      </c>
      <c r="O50" s="54">
        <f t="shared" si="43"/>
        <v>0</v>
      </c>
      <c r="P50" s="54">
        <f t="shared" si="43"/>
        <v>0</v>
      </c>
      <c r="Q50" s="54">
        <f t="shared" si="43"/>
        <v>0</v>
      </c>
      <c r="R50" s="54">
        <f t="shared" si="43"/>
        <v>0</v>
      </c>
      <c r="S50" s="135"/>
      <c r="T50" s="55">
        <v>100</v>
      </c>
      <c r="U50" s="55">
        <v>100</v>
      </c>
      <c r="V50" s="55">
        <v>100</v>
      </c>
      <c r="W50" s="56">
        <v>100</v>
      </c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56"/>
      <c r="BS50" s="56"/>
      <c r="BT50" s="56"/>
      <c r="BU50" s="56"/>
      <c r="BV50" s="56"/>
      <c r="BW50" s="56"/>
      <c r="BX50" s="56"/>
      <c r="BY50" s="56"/>
      <c r="BZ50" s="56"/>
      <c r="CA50" s="56"/>
      <c r="CB50" s="56"/>
      <c r="CC50" s="56"/>
      <c r="CD50" s="56"/>
      <c r="CE50" s="56"/>
      <c r="CF50" s="56"/>
      <c r="CG50" s="56"/>
      <c r="CH50" s="56"/>
      <c r="CI50" s="56"/>
      <c r="CJ50" s="56"/>
      <c r="CK50" s="56"/>
      <c r="CL50" s="56"/>
      <c r="CM50" s="56"/>
      <c r="CN50" s="56"/>
      <c r="CO50" s="56"/>
      <c r="CP50" s="56"/>
      <c r="CQ50" s="56"/>
      <c r="CR50" s="56"/>
      <c r="CS50" s="56"/>
      <c r="CT50" s="56"/>
      <c r="CU50" s="56"/>
      <c r="CV50" s="56"/>
      <c r="CW50" s="56"/>
      <c r="CX50" s="56"/>
      <c r="CY50" s="56"/>
      <c r="CZ50" s="56"/>
      <c r="DA50" s="56"/>
      <c r="DB50" s="56"/>
      <c r="DC50" s="56"/>
      <c r="DD50" s="56"/>
      <c r="DE50" s="56"/>
      <c r="DF50" s="56"/>
      <c r="DG50" s="56"/>
      <c r="DH50" s="56"/>
      <c r="DI50" s="56"/>
      <c r="DJ50" s="56"/>
      <c r="DK50" s="56"/>
      <c r="DL50" s="56"/>
      <c r="DM50" s="56"/>
      <c r="DN50" s="56"/>
      <c r="DO50" s="56"/>
      <c r="DP50" s="56"/>
      <c r="DQ50" s="56"/>
      <c r="DR50" s="56"/>
      <c r="DS50" s="56"/>
      <c r="DT50" s="56"/>
      <c r="DU50" s="56"/>
      <c r="DV50" s="56"/>
      <c r="DW50" s="56"/>
      <c r="DX50" s="56"/>
      <c r="DY50" s="56"/>
      <c r="DZ50" s="56"/>
      <c r="EA50" s="56"/>
      <c r="EB50" s="56"/>
      <c r="EC50" s="56"/>
      <c r="ED50" s="56"/>
    </row>
    <row r="51" spans="1:134" ht="14.25" customHeight="1">
      <c r="A51" s="51">
        <v>44</v>
      </c>
      <c r="B51" s="53">
        <v>21120120120024</v>
      </c>
      <c r="C51" s="53" t="s">
        <v>243</v>
      </c>
      <c r="D51" s="54">
        <v>100</v>
      </c>
      <c r="E51" s="54">
        <f t="shared" ref="E51:R51" si="44">IFERROR(($T51*IF($T$6=E$6,$T$7,0)+$U51*IF($U$6=E$6,$U$7,0)+$V51*IF($V$6=E$6,$V$7,0)+$W51*IF($W$6=E$6,$W$7,0)+$X51*IF($X$6=E$6,$X$7,0)+$Y51*IF($Y$6=E$6,$Y$7,0)+$Z51*IF($Z$6=E$6,$Z$7,0)+$AA51*IF($AA$6=E$6,$AA$7,0)+$AB51*IF($AB$6=E$6,$AB$7,0)+$DO51*IF($DO$6=E$6,$DO$7,0)+$DP51*IF($DP$6=E$6,$DP$7,0)+$DQ51*IF($DQ$6=E$6,$DQ$7,0)+$DR51*IF($DR$6=E$6,$DR$7,0)+$DS51*IF($DS$6=E$6,$DS$7,0)+$DT51*IF($DT$6=E$6,$DT$7,0)+$DU51*IF($DU$6=E$6,$DU$7,0)+$DV51*IF($DV$6=E$6,$DV$7,0)+$DW51*IF($DW$6=E$6,$DW$7,0)+$DX51*IF($DX$6=E$6,$DX$7,0)+$DY51*IF($DY$6=E$6,$DY$7,0)+$DZ51*IF($DZ$6=E$6,$DZ$7,0)+$EA51*IF($EA$6=E$6,$EA$7,0)+$EB51*IF($EB$6=E$6,$EB$7,0)+$EC51*IF($EC$6=E$6,$EC$7,0)+$ED51*IF($ED$6=E$6,$ED$7,0))/E$7,0)</f>
        <v>100</v>
      </c>
      <c r="F51" s="54">
        <f t="shared" si="44"/>
        <v>100</v>
      </c>
      <c r="G51" s="54">
        <f t="shared" si="44"/>
        <v>100</v>
      </c>
      <c r="H51" s="54">
        <f t="shared" si="44"/>
        <v>100</v>
      </c>
      <c r="I51" s="54">
        <f t="shared" si="44"/>
        <v>0</v>
      </c>
      <c r="J51" s="54">
        <f t="shared" si="44"/>
        <v>0</v>
      </c>
      <c r="K51" s="54">
        <f t="shared" si="44"/>
        <v>0</v>
      </c>
      <c r="L51" s="54">
        <f t="shared" si="44"/>
        <v>0</v>
      </c>
      <c r="M51" s="54">
        <f t="shared" si="44"/>
        <v>0</v>
      </c>
      <c r="N51" s="54">
        <f t="shared" si="44"/>
        <v>0</v>
      </c>
      <c r="O51" s="54">
        <f t="shared" si="44"/>
        <v>0</v>
      </c>
      <c r="P51" s="54">
        <f t="shared" si="44"/>
        <v>0</v>
      </c>
      <c r="Q51" s="54">
        <f t="shared" si="44"/>
        <v>0</v>
      </c>
      <c r="R51" s="54">
        <f t="shared" si="44"/>
        <v>0</v>
      </c>
      <c r="S51" s="135"/>
      <c r="T51" s="55">
        <v>100</v>
      </c>
      <c r="U51" s="55">
        <v>100</v>
      </c>
      <c r="V51" s="55">
        <v>100</v>
      </c>
      <c r="W51" s="56">
        <v>100</v>
      </c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6"/>
      <c r="CE51" s="56"/>
      <c r="CF51" s="56"/>
      <c r="CG51" s="56"/>
      <c r="CH51" s="56"/>
      <c r="CI51" s="56"/>
      <c r="CJ51" s="56"/>
      <c r="CK51" s="56"/>
      <c r="CL51" s="56"/>
      <c r="CM51" s="56"/>
      <c r="CN51" s="56"/>
      <c r="CO51" s="56"/>
      <c r="CP51" s="56"/>
      <c r="CQ51" s="56"/>
      <c r="CR51" s="56"/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6"/>
      <c r="DN51" s="56"/>
      <c r="DO51" s="56"/>
      <c r="DP51" s="56"/>
      <c r="DQ51" s="56"/>
      <c r="DR51" s="56"/>
      <c r="DS51" s="56"/>
      <c r="DT51" s="56"/>
      <c r="DU51" s="56"/>
      <c r="DV51" s="56"/>
      <c r="DW51" s="56"/>
      <c r="DX51" s="56"/>
      <c r="DY51" s="56"/>
      <c r="DZ51" s="56"/>
      <c r="EA51" s="56"/>
      <c r="EB51" s="56"/>
      <c r="EC51" s="56"/>
      <c r="ED51" s="56"/>
    </row>
    <row r="52" spans="1:134" ht="14.25" customHeight="1">
      <c r="A52" s="51">
        <v>45</v>
      </c>
      <c r="B52" s="53">
        <v>21120120120025</v>
      </c>
      <c r="C52" s="53" t="s">
        <v>244</v>
      </c>
      <c r="D52" s="54">
        <v>100</v>
      </c>
      <c r="E52" s="54">
        <f t="shared" ref="E52:R52" si="45">IFERROR(($T52*IF($T$6=E$6,$T$7,0)+$U52*IF($U$6=E$6,$U$7,0)+$V52*IF($V$6=E$6,$V$7,0)+$W52*IF($W$6=E$6,$W$7,0)+$X52*IF($X$6=E$6,$X$7,0)+$Y52*IF($Y$6=E$6,$Y$7,0)+$Z52*IF($Z$6=E$6,$Z$7,0)+$AA52*IF($AA$6=E$6,$AA$7,0)+$AB52*IF($AB$6=E$6,$AB$7,0)+$DO52*IF($DO$6=E$6,$DO$7,0)+$DP52*IF($DP$6=E$6,$DP$7,0)+$DQ52*IF($DQ$6=E$6,$DQ$7,0)+$DR52*IF($DR$6=E$6,$DR$7,0)+$DS52*IF($DS$6=E$6,$DS$7,0)+$DT52*IF($DT$6=E$6,$DT$7,0)+$DU52*IF($DU$6=E$6,$DU$7,0)+$DV52*IF($DV$6=E$6,$DV$7,0)+$DW52*IF($DW$6=E$6,$DW$7,0)+$DX52*IF($DX$6=E$6,$DX$7,0)+$DY52*IF($DY$6=E$6,$DY$7,0)+$DZ52*IF($DZ$6=E$6,$DZ$7,0)+$EA52*IF($EA$6=E$6,$EA$7,0)+$EB52*IF($EB$6=E$6,$EB$7,0)+$EC52*IF($EC$6=E$6,$EC$7,0)+$ED52*IF($ED$6=E$6,$ED$7,0))/E$7,0)</f>
        <v>100</v>
      </c>
      <c r="F52" s="54">
        <f t="shared" si="45"/>
        <v>100</v>
      </c>
      <c r="G52" s="54">
        <f t="shared" si="45"/>
        <v>100</v>
      </c>
      <c r="H52" s="54">
        <f t="shared" si="45"/>
        <v>100</v>
      </c>
      <c r="I52" s="54">
        <f t="shared" si="45"/>
        <v>0</v>
      </c>
      <c r="J52" s="54">
        <f t="shared" si="45"/>
        <v>0</v>
      </c>
      <c r="K52" s="54">
        <f t="shared" si="45"/>
        <v>0</v>
      </c>
      <c r="L52" s="54">
        <f t="shared" si="45"/>
        <v>0</v>
      </c>
      <c r="M52" s="54">
        <f t="shared" si="45"/>
        <v>0</v>
      </c>
      <c r="N52" s="54">
        <f t="shared" si="45"/>
        <v>0</v>
      </c>
      <c r="O52" s="54">
        <f t="shared" si="45"/>
        <v>0</v>
      </c>
      <c r="P52" s="54">
        <f t="shared" si="45"/>
        <v>0</v>
      </c>
      <c r="Q52" s="54">
        <f t="shared" si="45"/>
        <v>0</v>
      </c>
      <c r="R52" s="54">
        <f t="shared" si="45"/>
        <v>0</v>
      </c>
      <c r="S52" s="135"/>
      <c r="T52" s="55">
        <v>100</v>
      </c>
      <c r="U52" s="55">
        <v>100</v>
      </c>
      <c r="V52" s="55">
        <v>100</v>
      </c>
      <c r="W52" s="56">
        <v>100</v>
      </c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56"/>
      <c r="CE52" s="56"/>
      <c r="CF52" s="56"/>
      <c r="CG52" s="56"/>
      <c r="CH52" s="56"/>
      <c r="CI52" s="56"/>
      <c r="CJ52" s="56"/>
      <c r="CK52" s="56"/>
      <c r="CL52" s="56"/>
      <c r="CM52" s="56"/>
      <c r="CN52" s="56"/>
      <c r="CO52" s="56"/>
      <c r="CP52" s="56"/>
      <c r="CQ52" s="56"/>
      <c r="CR52" s="56"/>
      <c r="CS52" s="56"/>
      <c r="CT52" s="56"/>
      <c r="CU52" s="56"/>
      <c r="CV52" s="56"/>
      <c r="CW52" s="56"/>
      <c r="CX52" s="56"/>
      <c r="CY52" s="56"/>
      <c r="CZ52" s="56"/>
      <c r="DA52" s="56"/>
      <c r="DB52" s="56"/>
      <c r="DC52" s="56"/>
      <c r="DD52" s="56"/>
      <c r="DE52" s="56"/>
      <c r="DF52" s="56"/>
      <c r="DG52" s="56"/>
      <c r="DH52" s="56"/>
      <c r="DI52" s="56"/>
      <c r="DJ52" s="56"/>
      <c r="DK52" s="56"/>
      <c r="DL52" s="56"/>
      <c r="DM52" s="56"/>
      <c r="DN52" s="56"/>
      <c r="DO52" s="56"/>
      <c r="DP52" s="56"/>
      <c r="DQ52" s="56"/>
      <c r="DR52" s="56"/>
      <c r="DS52" s="56"/>
      <c r="DT52" s="56"/>
      <c r="DU52" s="56"/>
      <c r="DV52" s="56"/>
      <c r="DW52" s="56"/>
      <c r="DX52" s="56"/>
      <c r="DY52" s="56"/>
      <c r="DZ52" s="56"/>
      <c r="EA52" s="56"/>
      <c r="EB52" s="56"/>
      <c r="EC52" s="56"/>
      <c r="ED52" s="56"/>
    </row>
    <row r="53" spans="1:134" ht="14.25" customHeight="1">
      <c r="A53" s="51">
        <v>46</v>
      </c>
      <c r="B53" s="53">
        <v>21120120120027</v>
      </c>
      <c r="C53" s="53" t="s">
        <v>245</v>
      </c>
      <c r="D53" s="54">
        <v>100</v>
      </c>
      <c r="E53" s="54">
        <f t="shared" ref="E53:R53" si="46">IFERROR(($T53*IF($T$6=E$6,$T$7,0)+$U53*IF($U$6=E$6,$U$7,0)+$V53*IF($V$6=E$6,$V$7,0)+$W53*IF($W$6=E$6,$W$7,0)+$X53*IF($X$6=E$6,$X$7,0)+$Y53*IF($Y$6=E$6,$Y$7,0)+$Z53*IF($Z$6=E$6,$Z$7,0)+$AA53*IF($AA$6=E$6,$AA$7,0)+$AB53*IF($AB$6=E$6,$AB$7,0)+$DO53*IF($DO$6=E$6,$DO$7,0)+$DP53*IF($DP$6=E$6,$DP$7,0)+$DQ53*IF($DQ$6=E$6,$DQ$7,0)+$DR53*IF($DR$6=E$6,$DR$7,0)+$DS53*IF($DS$6=E$6,$DS$7,0)+$DT53*IF($DT$6=E$6,$DT$7,0)+$DU53*IF($DU$6=E$6,$DU$7,0)+$DV53*IF($DV$6=E$6,$DV$7,0)+$DW53*IF($DW$6=E$6,$DW$7,0)+$DX53*IF($DX$6=E$6,$DX$7,0)+$DY53*IF($DY$6=E$6,$DY$7,0)+$DZ53*IF($DZ$6=E$6,$DZ$7,0)+$EA53*IF($EA$6=E$6,$EA$7,0)+$EB53*IF($EB$6=E$6,$EB$7,0)+$EC53*IF($EC$6=E$6,$EC$7,0)+$ED53*IF($ED$6=E$6,$ED$7,0))/E$7,0)</f>
        <v>100</v>
      </c>
      <c r="F53" s="54">
        <f t="shared" si="46"/>
        <v>100</v>
      </c>
      <c r="G53" s="54">
        <f t="shared" si="46"/>
        <v>100</v>
      </c>
      <c r="H53" s="54">
        <f t="shared" si="46"/>
        <v>100</v>
      </c>
      <c r="I53" s="54">
        <f t="shared" si="46"/>
        <v>0</v>
      </c>
      <c r="J53" s="54">
        <f t="shared" si="46"/>
        <v>0</v>
      </c>
      <c r="K53" s="54">
        <f t="shared" si="46"/>
        <v>0</v>
      </c>
      <c r="L53" s="54">
        <f t="shared" si="46"/>
        <v>0</v>
      </c>
      <c r="M53" s="54">
        <f t="shared" si="46"/>
        <v>0</v>
      </c>
      <c r="N53" s="54">
        <f t="shared" si="46"/>
        <v>0</v>
      </c>
      <c r="O53" s="54">
        <f t="shared" si="46"/>
        <v>0</v>
      </c>
      <c r="P53" s="54">
        <f t="shared" si="46"/>
        <v>0</v>
      </c>
      <c r="Q53" s="54">
        <f t="shared" si="46"/>
        <v>0</v>
      </c>
      <c r="R53" s="54">
        <f t="shared" si="46"/>
        <v>0</v>
      </c>
      <c r="S53" s="135"/>
      <c r="T53" s="55">
        <v>100</v>
      </c>
      <c r="U53" s="55">
        <v>100</v>
      </c>
      <c r="V53" s="55">
        <v>100</v>
      </c>
      <c r="W53" s="56">
        <v>100</v>
      </c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6"/>
      <c r="CE53" s="56"/>
      <c r="CF53" s="56"/>
      <c r="CG53" s="56"/>
      <c r="CH53" s="56"/>
      <c r="CI53" s="56"/>
      <c r="CJ53" s="56"/>
      <c r="CK53" s="56"/>
      <c r="CL53" s="56"/>
      <c r="CM53" s="56"/>
      <c r="CN53" s="56"/>
      <c r="CO53" s="56"/>
      <c r="CP53" s="56"/>
      <c r="CQ53" s="56"/>
      <c r="CR53" s="56"/>
      <c r="CS53" s="56"/>
      <c r="CT53" s="56"/>
      <c r="CU53" s="56"/>
      <c r="CV53" s="56"/>
      <c r="CW53" s="56"/>
      <c r="CX53" s="56"/>
      <c r="CY53" s="56"/>
      <c r="CZ53" s="56"/>
      <c r="DA53" s="56"/>
      <c r="DB53" s="56"/>
      <c r="DC53" s="56"/>
      <c r="DD53" s="56"/>
      <c r="DE53" s="56"/>
      <c r="DF53" s="56"/>
      <c r="DG53" s="56"/>
      <c r="DH53" s="56"/>
      <c r="DI53" s="56"/>
      <c r="DJ53" s="56"/>
      <c r="DK53" s="56"/>
      <c r="DL53" s="56"/>
      <c r="DM53" s="56"/>
      <c r="DN53" s="56"/>
      <c r="DO53" s="56"/>
      <c r="DP53" s="56"/>
      <c r="DQ53" s="56"/>
      <c r="DR53" s="56"/>
      <c r="DS53" s="56"/>
      <c r="DT53" s="56"/>
      <c r="DU53" s="56"/>
      <c r="DV53" s="56"/>
      <c r="DW53" s="56"/>
      <c r="DX53" s="56"/>
      <c r="DY53" s="56"/>
      <c r="DZ53" s="56"/>
      <c r="EA53" s="56"/>
      <c r="EB53" s="56"/>
      <c r="EC53" s="56"/>
      <c r="ED53" s="56"/>
    </row>
    <row r="54" spans="1:134" ht="14.25" customHeight="1">
      <c r="A54" s="51">
        <v>47</v>
      </c>
      <c r="B54" s="53">
        <v>21120120140145</v>
      </c>
      <c r="C54" s="53" t="s">
        <v>246</v>
      </c>
      <c r="D54" s="54">
        <v>99</v>
      </c>
      <c r="E54" s="54">
        <f t="shared" ref="E54:R54" si="47">IFERROR(($T54*IF($T$6=E$6,$T$7,0)+$U54*IF($U$6=E$6,$U$7,0)+$V54*IF($V$6=E$6,$V$7,0)+$W54*IF($W$6=E$6,$W$7,0)+$X54*IF($X$6=E$6,$X$7,0)+$Y54*IF($Y$6=E$6,$Y$7,0)+$Z54*IF($Z$6=E$6,$Z$7,0)+$AA54*IF($AA$6=E$6,$AA$7,0)+$AB54*IF($AB$6=E$6,$AB$7,0)+$DO54*IF($DO$6=E$6,$DO$7,0)+$DP54*IF($DP$6=E$6,$DP$7,0)+$DQ54*IF($DQ$6=E$6,$DQ$7,0)+$DR54*IF($DR$6=E$6,$DR$7,0)+$DS54*IF($DS$6=E$6,$DS$7,0)+$DT54*IF($DT$6=E$6,$DT$7,0)+$DU54*IF($DU$6=E$6,$DU$7,0)+$DV54*IF($DV$6=E$6,$DV$7,0)+$DW54*IF($DW$6=E$6,$DW$7,0)+$DX54*IF($DX$6=E$6,$DX$7,0)+$DY54*IF($DY$6=E$6,$DY$7,0)+$DZ54*IF($DZ$6=E$6,$DZ$7,0)+$EA54*IF($EA$6=E$6,$EA$7,0)+$EB54*IF($EB$6=E$6,$EB$7,0)+$EC54*IF($EC$6=E$6,$EC$7,0)+$ED54*IF($ED$6=E$6,$ED$7,0))/E$7,0)</f>
        <v>99</v>
      </c>
      <c r="F54" s="54">
        <f t="shared" si="47"/>
        <v>99</v>
      </c>
      <c r="G54" s="54">
        <f t="shared" si="47"/>
        <v>99</v>
      </c>
      <c r="H54" s="54">
        <f t="shared" si="47"/>
        <v>99</v>
      </c>
      <c r="I54" s="54">
        <f t="shared" si="47"/>
        <v>0</v>
      </c>
      <c r="J54" s="54">
        <f t="shared" si="47"/>
        <v>0</v>
      </c>
      <c r="K54" s="54">
        <f t="shared" si="47"/>
        <v>0</v>
      </c>
      <c r="L54" s="54">
        <f t="shared" si="47"/>
        <v>0</v>
      </c>
      <c r="M54" s="54">
        <f t="shared" si="47"/>
        <v>0</v>
      </c>
      <c r="N54" s="54">
        <f t="shared" si="47"/>
        <v>0</v>
      </c>
      <c r="O54" s="54">
        <f t="shared" si="47"/>
        <v>0</v>
      </c>
      <c r="P54" s="54">
        <f t="shared" si="47"/>
        <v>0</v>
      </c>
      <c r="Q54" s="54">
        <f t="shared" si="47"/>
        <v>0</v>
      </c>
      <c r="R54" s="54">
        <f t="shared" si="47"/>
        <v>0</v>
      </c>
      <c r="S54" s="135"/>
      <c r="T54" s="55">
        <v>99</v>
      </c>
      <c r="U54" s="55">
        <v>99</v>
      </c>
      <c r="V54" s="55">
        <v>99</v>
      </c>
      <c r="W54" s="56">
        <v>99</v>
      </c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6"/>
      <c r="BS54" s="56"/>
      <c r="BT54" s="56"/>
      <c r="BU54" s="56"/>
      <c r="BV54" s="56"/>
      <c r="BW54" s="56"/>
      <c r="BX54" s="56"/>
      <c r="BY54" s="56"/>
      <c r="BZ54" s="56"/>
      <c r="CA54" s="56"/>
      <c r="CB54" s="56"/>
      <c r="CC54" s="56"/>
      <c r="CD54" s="56"/>
      <c r="CE54" s="56"/>
      <c r="CF54" s="56"/>
      <c r="CG54" s="56"/>
      <c r="CH54" s="56"/>
      <c r="CI54" s="56"/>
      <c r="CJ54" s="56"/>
      <c r="CK54" s="56"/>
      <c r="CL54" s="56"/>
      <c r="CM54" s="56"/>
      <c r="CN54" s="56"/>
      <c r="CO54" s="56"/>
      <c r="CP54" s="56"/>
      <c r="CQ54" s="56"/>
      <c r="CR54" s="56"/>
      <c r="CS54" s="56"/>
      <c r="CT54" s="56"/>
      <c r="CU54" s="56"/>
      <c r="CV54" s="56"/>
      <c r="CW54" s="56"/>
      <c r="CX54" s="56"/>
      <c r="CY54" s="56"/>
      <c r="CZ54" s="56"/>
      <c r="DA54" s="56"/>
      <c r="DB54" s="56"/>
      <c r="DC54" s="56"/>
      <c r="DD54" s="56"/>
      <c r="DE54" s="56"/>
      <c r="DF54" s="56"/>
      <c r="DG54" s="56"/>
      <c r="DH54" s="56"/>
      <c r="DI54" s="56"/>
      <c r="DJ54" s="56"/>
      <c r="DK54" s="56"/>
      <c r="DL54" s="56"/>
      <c r="DM54" s="56"/>
      <c r="DN54" s="56"/>
      <c r="DO54" s="56"/>
      <c r="DP54" s="56"/>
      <c r="DQ54" s="56"/>
      <c r="DR54" s="56"/>
      <c r="DS54" s="56"/>
      <c r="DT54" s="56"/>
      <c r="DU54" s="56"/>
      <c r="DV54" s="56"/>
      <c r="DW54" s="56"/>
      <c r="DX54" s="56"/>
      <c r="DY54" s="56"/>
      <c r="DZ54" s="56"/>
      <c r="EA54" s="56"/>
      <c r="EB54" s="56"/>
      <c r="EC54" s="56"/>
      <c r="ED54" s="56"/>
    </row>
    <row r="55" spans="1:134" ht="14.25" customHeight="1">
      <c r="A55" s="51">
        <v>48</v>
      </c>
      <c r="B55" s="53">
        <v>21120119140141</v>
      </c>
      <c r="C55" s="53" t="s">
        <v>247</v>
      </c>
      <c r="D55" s="54">
        <v>75</v>
      </c>
      <c r="E55" s="54">
        <f t="shared" ref="E55:R55" si="48">IFERROR(($T55*IF($T$6=E$6,$T$7,0)+$U55*IF($U$6=E$6,$U$7,0)+$V55*IF($V$6=E$6,$V$7,0)+$W55*IF($W$6=E$6,$W$7,0)+$X55*IF($X$6=E$6,$X$7,0)+$Y55*IF($Y$6=E$6,$Y$7,0)+$Z55*IF($Z$6=E$6,$Z$7,0)+$AA55*IF($AA$6=E$6,$AA$7,0)+$AB55*IF($AB$6=E$6,$AB$7,0)+$DO55*IF($DO$6=E$6,$DO$7,0)+$DP55*IF($DP$6=E$6,$DP$7,0)+$DQ55*IF($DQ$6=E$6,$DQ$7,0)+$DR55*IF($DR$6=E$6,$DR$7,0)+$DS55*IF($DS$6=E$6,$DS$7,0)+$DT55*IF($DT$6=E$6,$DT$7,0)+$DU55*IF($DU$6=E$6,$DU$7,0)+$DV55*IF($DV$6=E$6,$DV$7,0)+$DW55*IF($DW$6=E$6,$DW$7,0)+$DX55*IF($DX$6=E$6,$DX$7,0)+$DY55*IF($DY$6=E$6,$DY$7,0)+$DZ55*IF($DZ$6=E$6,$DZ$7,0)+$EA55*IF($EA$6=E$6,$EA$7,0)+$EB55*IF($EB$6=E$6,$EB$7,0)+$EC55*IF($EC$6=E$6,$EC$7,0)+$ED55*IF($ED$6=E$6,$ED$7,0))/E$7,0)</f>
        <v>75</v>
      </c>
      <c r="F55" s="54">
        <f t="shared" si="48"/>
        <v>75</v>
      </c>
      <c r="G55" s="54">
        <f t="shared" si="48"/>
        <v>75</v>
      </c>
      <c r="H55" s="54">
        <f t="shared" si="48"/>
        <v>75</v>
      </c>
      <c r="I55" s="54">
        <f t="shared" si="48"/>
        <v>0</v>
      </c>
      <c r="J55" s="54">
        <f t="shared" si="48"/>
        <v>0</v>
      </c>
      <c r="K55" s="54">
        <f t="shared" si="48"/>
        <v>0</v>
      </c>
      <c r="L55" s="54">
        <f t="shared" si="48"/>
        <v>0</v>
      </c>
      <c r="M55" s="54">
        <f t="shared" si="48"/>
        <v>0</v>
      </c>
      <c r="N55" s="54">
        <f t="shared" si="48"/>
        <v>0</v>
      </c>
      <c r="O55" s="54">
        <f t="shared" si="48"/>
        <v>0</v>
      </c>
      <c r="P55" s="54">
        <f t="shared" si="48"/>
        <v>0</v>
      </c>
      <c r="Q55" s="54">
        <f t="shared" si="48"/>
        <v>0</v>
      </c>
      <c r="R55" s="54">
        <f t="shared" si="48"/>
        <v>0</v>
      </c>
      <c r="S55" s="135"/>
      <c r="T55" s="55">
        <v>75</v>
      </c>
      <c r="U55" s="56">
        <v>75</v>
      </c>
      <c r="V55" s="55">
        <v>75</v>
      </c>
      <c r="W55" s="56">
        <v>75</v>
      </c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56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6"/>
      <c r="CE55" s="56"/>
      <c r="CF55" s="56"/>
      <c r="CG55" s="56"/>
      <c r="CH55" s="56"/>
      <c r="CI55" s="56"/>
      <c r="CJ55" s="56"/>
      <c r="CK55" s="56"/>
      <c r="CL55" s="56"/>
      <c r="CM55" s="56"/>
      <c r="CN55" s="56"/>
      <c r="CO55" s="56"/>
      <c r="CP55" s="56"/>
      <c r="CQ55" s="56"/>
      <c r="CR55" s="56"/>
      <c r="CS55" s="56"/>
      <c r="CT55" s="56"/>
      <c r="CU55" s="56"/>
      <c r="CV55" s="56"/>
      <c r="CW55" s="56"/>
      <c r="CX55" s="56"/>
      <c r="CY55" s="56"/>
      <c r="CZ55" s="56"/>
      <c r="DA55" s="56"/>
      <c r="DB55" s="56"/>
      <c r="DC55" s="56"/>
      <c r="DD55" s="56"/>
      <c r="DE55" s="56"/>
      <c r="DF55" s="56"/>
      <c r="DG55" s="56"/>
      <c r="DH55" s="56"/>
      <c r="DI55" s="56"/>
      <c r="DJ55" s="56"/>
      <c r="DK55" s="56"/>
      <c r="DL55" s="56"/>
      <c r="DM55" s="56"/>
      <c r="DN55" s="56"/>
      <c r="DO55" s="56"/>
      <c r="DP55" s="56"/>
      <c r="DQ55" s="56"/>
      <c r="DR55" s="56"/>
      <c r="DS55" s="56"/>
      <c r="DT55" s="56"/>
      <c r="DU55" s="56"/>
      <c r="DV55" s="56"/>
      <c r="DW55" s="56"/>
      <c r="DX55" s="56"/>
      <c r="DY55" s="56"/>
      <c r="DZ55" s="56"/>
      <c r="EA55" s="56"/>
      <c r="EB55" s="56"/>
      <c r="EC55" s="56"/>
      <c r="ED55" s="56"/>
    </row>
    <row r="56" spans="1:134" ht="14.25" customHeight="1">
      <c r="A56" s="51">
        <v>49</v>
      </c>
      <c r="B56" s="53">
        <v>21120118140043</v>
      </c>
      <c r="C56" s="53" t="s">
        <v>248</v>
      </c>
      <c r="D56" s="54">
        <v>88</v>
      </c>
      <c r="E56" s="54">
        <f t="shared" ref="E56:R56" si="49">IFERROR(($T56*IF($T$6=E$6,$T$7,0)+$U56*IF($U$6=E$6,$U$7,0)+$V56*IF($V$6=E$6,$V$7,0)+$W56*IF($W$6=E$6,$W$7,0)+$X56*IF($X$6=E$6,$X$7,0)+$Y56*IF($Y$6=E$6,$Y$7,0)+$Z56*IF($Z$6=E$6,$Z$7,0)+$AA56*IF($AA$6=E$6,$AA$7,0)+$AB56*IF($AB$6=E$6,$AB$7,0)+$DO56*IF($DO$6=E$6,$DO$7,0)+$DP56*IF($DP$6=E$6,$DP$7,0)+$DQ56*IF($DQ$6=E$6,$DQ$7,0)+$DR56*IF($DR$6=E$6,$DR$7,0)+$DS56*IF($DS$6=E$6,$DS$7,0)+$DT56*IF($DT$6=E$6,$DT$7,0)+$DU56*IF($DU$6=E$6,$DU$7,0)+$DV56*IF($DV$6=E$6,$DV$7,0)+$DW56*IF($DW$6=E$6,$DW$7,0)+$DX56*IF($DX$6=E$6,$DX$7,0)+$DY56*IF($DY$6=E$6,$DY$7,0)+$DZ56*IF($DZ$6=E$6,$DZ$7,0)+$EA56*IF($EA$6=E$6,$EA$7,0)+$EB56*IF($EB$6=E$6,$EB$7,0)+$EC56*IF($EC$6=E$6,$EC$7,0)+$ED56*IF($ED$6=E$6,$ED$7,0))/E$7,0)</f>
        <v>88</v>
      </c>
      <c r="F56" s="54">
        <f t="shared" si="49"/>
        <v>88</v>
      </c>
      <c r="G56" s="54">
        <f t="shared" si="49"/>
        <v>88</v>
      </c>
      <c r="H56" s="54">
        <f t="shared" si="49"/>
        <v>88</v>
      </c>
      <c r="I56" s="54">
        <f t="shared" si="49"/>
        <v>0</v>
      </c>
      <c r="J56" s="54">
        <f t="shared" si="49"/>
        <v>0</v>
      </c>
      <c r="K56" s="54">
        <f t="shared" si="49"/>
        <v>0</v>
      </c>
      <c r="L56" s="54">
        <f t="shared" si="49"/>
        <v>0</v>
      </c>
      <c r="M56" s="54">
        <f t="shared" si="49"/>
        <v>0</v>
      </c>
      <c r="N56" s="54">
        <f t="shared" si="49"/>
        <v>0</v>
      </c>
      <c r="O56" s="54">
        <f t="shared" si="49"/>
        <v>0</v>
      </c>
      <c r="P56" s="54">
        <f t="shared" si="49"/>
        <v>0</v>
      </c>
      <c r="Q56" s="54">
        <f t="shared" si="49"/>
        <v>0</v>
      </c>
      <c r="R56" s="54">
        <f t="shared" si="49"/>
        <v>0</v>
      </c>
      <c r="S56" s="135"/>
      <c r="T56" s="55">
        <v>88</v>
      </c>
      <c r="U56" s="56">
        <v>88</v>
      </c>
      <c r="V56" s="55">
        <v>88</v>
      </c>
      <c r="W56" s="56">
        <v>88</v>
      </c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56"/>
      <c r="CE56" s="56"/>
      <c r="CF56" s="56"/>
      <c r="CG56" s="56"/>
      <c r="CH56" s="56"/>
      <c r="CI56" s="56"/>
      <c r="CJ56" s="56"/>
      <c r="CK56" s="56"/>
      <c r="CL56" s="56"/>
      <c r="CM56" s="56"/>
      <c r="CN56" s="56"/>
      <c r="CO56" s="56"/>
      <c r="CP56" s="56"/>
      <c r="CQ56" s="56"/>
      <c r="CR56" s="56"/>
      <c r="CS56" s="56"/>
      <c r="CT56" s="56"/>
      <c r="CU56" s="56"/>
      <c r="CV56" s="56"/>
      <c r="CW56" s="56"/>
      <c r="CX56" s="56"/>
      <c r="CY56" s="56"/>
      <c r="CZ56" s="56"/>
      <c r="DA56" s="56"/>
      <c r="DB56" s="56"/>
      <c r="DC56" s="56"/>
      <c r="DD56" s="56"/>
      <c r="DE56" s="56"/>
      <c r="DF56" s="56"/>
      <c r="DG56" s="56"/>
      <c r="DH56" s="56"/>
      <c r="DI56" s="56"/>
      <c r="DJ56" s="56"/>
      <c r="DK56" s="56"/>
      <c r="DL56" s="56"/>
      <c r="DM56" s="56"/>
      <c r="DN56" s="56"/>
      <c r="DO56" s="56"/>
      <c r="DP56" s="56"/>
      <c r="DQ56" s="56"/>
      <c r="DR56" s="56"/>
      <c r="DS56" s="56"/>
      <c r="DT56" s="56"/>
      <c r="DU56" s="56"/>
      <c r="DV56" s="56"/>
      <c r="DW56" s="56"/>
      <c r="DX56" s="56"/>
      <c r="DY56" s="56"/>
      <c r="DZ56" s="56"/>
      <c r="EA56" s="56"/>
      <c r="EB56" s="56"/>
      <c r="EC56" s="56"/>
      <c r="ED56" s="56"/>
    </row>
    <row r="57" spans="1:134" ht="14.25" customHeight="1">
      <c r="A57" s="51">
        <v>50</v>
      </c>
      <c r="B57" s="53">
        <v>21120120120029</v>
      </c>
      <c r="C57" s="53" t="s">
        <v>249</v>
      </c>
      <c r="D57" s="54">
        <v>100</v>
      </c>
      <c r="E57" s="54">
        <f t="shared" ref="E57:R57" si="50">IFERROR(($T57*IF($T$6=E$6,$T$7,0)+$U57*IF($U$6=E$6,$U$7,0)+$V57*IF($V$6=E$6,$V$7,0)+$W57*IF($W$6=E$6,$W$7,0)+$X57*IF($X$6=E$6,$X$7,0)+$Y57*IF($Y$6=E$6,$Y$7,0)+$Z57*IF($Z$6=E$6,$Z$7,0)+$AA57*IF($AA$6=E$6,$AA$7,0)+$AB57*IF($AB$6=E$6,$AB$7,0)+$DO57*IF($DO$6=E$6,$DO$7,0)+$DP57*IF($DP$6=E$6,$DP$7,0)+$DQ57*IF($DQ$6=E$6,$DQ$7,0)+$DR57*IF($DR$6=E$6,$DR$7,0)+$DS57*IF($DS$6=E$6,$DS$7,0)+$DT57*IF($DT$6=E$6,$DT$7,0)+$DU57*IF($DU$6=E$6,$DU$7,0)+$DV57*IF($DV$6=E$6,$DV$7,0)+$DW57*IF($DW$6=E$6,$DW$7,0)+$DX57*IF($DX$6=E$6,$DX$7,0)+$DY57*IF($DY$6=E$6,$DY$7,0)+$DZ57*IF($DZ$6=E$6,$DZ$7,0)+$EA57*IF($EA$6=E$6,$EA$7,0)+$EB57*IF($EB$6=E$6,$EB$7,0)+$EC57*IF($EC$6=E$6,$EC$7,0)+$ED57*IF($ED$6=E$6,$ED$7,0))/E$7,0)</f>
        <v>100</v>
      </c>
      <c r="F57" s="54">
        <f t="shared" si="50"/>
        <v>100</v>
      </c>
      <c r="G57" s="54">
        <f t="shared" si="50"/>
        <v>100</v>
      </c>
      <c r="H57" s="54">
        <f t="shared" si="50"/>
        <v>100</v>
      </c>
      <c r="I57" s="54">
        <f t="shared" si="50"/>
        <v>0</v>
      </c>
      <c r="J57" s="54">
        <f t="shared" si="50"/>
        <v>0</v>
      </c>
      <c r="K57" s="54">
        <f t="shared" si="50"/>
        <v>0</v>
      </c>
      <c r="L57" s="54">
        <f t="shared" si="50"/>
        <v>0</v>
      </c>
      <c r="M57" s="54">
        <f t="shared" si="50"/>
        <v>0</v>
      </c>
      <c r="N57" s="54">
        <f t="shared" si="50"/>
        <v>0</v>
      </c>
      <c r="O57" s="54">
        <f t="shared" si="50"/>
        <v>0</v>
      </c>
      <c r="P57" s="54">
        <f t="shared" si="50"/>
        <v>0</v>
      </c>
      <c r="Q57" s="54">
        <f t="shared" si="50"/>
        <v>0</v>
      </c>
      <c r="R57" s="54">
        <f t="shared" si="50"/>
        <v>0</v>
      </c>
      <c r="S57" s="135"/>
      <c r="T57" s="55">
        <v>100</v>
      </c>
      <c r="U57" s="55">
        <v>100</v>
      </c>
      <c r="V57" s="55">
        <v>100</v>
      </c>
      <c r="W57" s="56">
        <v>100</v>
      </c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6"/>
      <c r="CE57" s="56"/>
      <c r="CF57" s="56"/>
      <c r="CG57" s="56"/>
      <c r="CH57" s="56"/>
      <c r="CI57" s="56"/>
      <c r="CJ57" s="56"/>
      <c r="CK57" s="56"/>
      <c r="CL57" s="56"/>
      <c r="CM57" s="56"/>
      <c r="CN57" s="56"/>
      <c r="CO57" s="56"/>
      <c r="CP57" s="56"/>
      <c r="CQ57" s="56"/>
      <c r="CR57" s="56"/>
      <c r="CS57" s="56"/>
      <c r="CT57" s="56"/>
      <c r="CU57" s="56"/>
      <c r="CV57" s="56"/>
      <c r="CW57" s="56"/>
      <c r="CX57" s="56"/>
      <c r="CY57" s="56"/>
      <c r="CZ57" s="56"/>
      <c r="DA57" s="56"/>
      <c r="DB57" s="56"/>
      <c r="DC57" s="56"/>
      <c r="DD57" s="56"/>
      <c r="DE57" s="56"/>
      <c r="DF57" s="56"/>
      <c r="DG57" s="56"/>
      <c r="DH57" s="56"/>
      <c r="DI57" s="56"/>
      <c r="DJ57" s="56"/>
      <c r="DK57" s="56"/>
      <c r="DL57" s="56"/>
      <c r="DM57" s="56"/>
      <c r="DN57" s="56"/>
      <c r="DO57" s="56"/>
      <c r="DP57" s="56"/>
      <c r="DQ57" s="56"/>
      <c r="DR57" s="56"/>
      <c r="DS57" s="56"/>
      <c r="DT57" s="56"/>
      <c r="DU57" s="56"/>
      <c r="DV57" s="56"/>
      <c r="DW57" s="56"/>
      <c r="DX57" s="56"/>
      <c r="DY57" s="56"/>
      <c r="DZ57" s="56"/>
      <c r="EA57" s="56"/>
      <c r="EB57" s="56"/>
      <c r="EC57" s="56"/>
      <c r="ED57" s="56"/>
    </row>
    <row r="58" spans="1:134" ht="14.25" customHeight="1">
      <c r="A58" s="51">
        <v>51</v>
      </c>
      <c r="B58" s="53">
        <v>21120120120030</v>
      </c>
      <c r="C58" s="53" t="s">
        <v>250</v>
      </c>
      <c r="D58" s="54">
        <v>75</v>
      </c>
      <c r="E58" s="54">
        <f t="shared" ref="E58:R58" si="51">IFERROR(($T58*IF($T$6=E$6,$T$7,0)+$U58*IF($U$6=E$6,$U$7,0)+$V58*IF($V$6=E$6,$V$7,0)+$W58*IF($W$6=E$6,$W$7,0)+$X58*IF($X$6=E$6,$X$7,0)+$Y58*IF($Y$6=E$6,$Y$7,0)+$Z58*IF($Z$6=E$6,$Z$7,0)+$AA58*IF($AA$6=E$6,$AA$7,0)+$AB58*IF($AB$6=E$6,$AB$7,0)+$DO58*IF($DO$6=E$6,$DO$7,0)+$DP58*IF($DP$6=E$6,$DP$7,0)+$DQ58*IF($DQ$6=E$6,$DQ$7,0)+$DR58*IF($DR$6=E$6,$DR$7,0)+$DS58*IF($DS$6=E$6,$DS$7,0)+$DT58*IF($DT$6=E$6,$DT$7,0)+$DU58*IF($DU$6=E$6,$DU$7,0)+$DV58*IF($DV$6=E$6,$DV$7,0)+$DW58*IF($DW$6=E$6,$DW$7,0)+$DX58*IF($DX$6=E$6,$DX$7,0)+$DY58*IF($DY$6=E$6,$DY$7,0)+$DZ58*IF($DZ$6=E$6,$DZ$7,0)+$EA58*IF($EA$6=E$6,$EA$7,0)+$EB58*IF($EB$6=E$6,$EB$7,0)+$EC58*IF($EC$6=E$6,$EC$7,0)+$ED58*IF($ED$6=E$6,$ED$7,0))/E$7,0)</f>
        <v>75</v>
      </c>
      <c r="F58" s="54">
        <f t="shared" si="51"/>
        <v>75</v>
      </c>
      <c r="G58" s="54">
        <f t="shared" si="51"/>
        <v>75</v>
      </c>
      <c r="H58" s="54">
        <f t="shared" si="51"/>
        <v>75</v>
      </c>
      <c r="I58" s="54">
        <f t="shared" si="51"/>
        <v>0</v>
      </c>
      <c r="J58" s="54">
        <f t="shared" si="51"/>
        <v>0</v>
      </c>
      <c r="K58" s="54">
        <f t="shared" si="51"/>
        <v>0</v>
      </c>
      <c r="L58" s="54">
        <f t="shared" si="51"/>
        <v>0</v>
      </c>
      <c r="M58" s="54">
        <f t="shared" si="51"/>
        <v>0</v>
      </c>
      <c r="N58" s="54">
        <f t="shared" si="51"/>
        <v>0</v>
      </c>
      <c r="O58" s="54">
        <f t="shared" si="51"/>
        <v>0</v>
      </c>
      <c r="P58" s="54">
        <f t="shared" si="51"/>
        <v>0</v>
      </c>
      <c r="Q58" s="54">
        <f t="shared" si="51"/>
        <v>0</v>
      </c>
      <c r="R58" s="54">
        <f t="shared" si="51"/>
        <v>0</v>
      </c>
      <c r="S58" s="135"/>
      <c r="T58" s="55">
        <v>75</v>
      </c>
      <c r="U58" s="56">
        <v>75</v>
      </c>
      <c r="V58" s="55">
        <v>75</v>
      </c>
      <c r="W58" s="56">
        <v>75</v>
      </c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56"/>
      <c r="CD58" s="56"/>
      <c r="CE58" s="56"/>
      <c r="CF58" s="56"/>
      <c r="CG58" s="56"/>
      <c r="CH58" s="56"/>
      <c r="CI58" s="56"/>
      <c r="CJ58" s="56"/>
      <c r="CK58" s="56"/>
      <c r="CL58" s="56"/>
      <c r="CM58" s="56"/>
      <c r="CN58" s="56"/>
      <c r="CO58" s="56"/>
      <c r="CP58" s="56"/>
      <c r="CQ58" s="56"/>
      <c r="CR58" s="56"/>
      <c r="CS58" s="56"/>
      <c r="CT58" s="56"/>
      <c r="CU58" s="56"/>
      <c r="CV58" s="56"/>
      <c r="CW58" s="56"/>
      <c r="CX58" s="56"/>
      <c r="CY58" s="56"/>
      <c r="CZ58" s="56"/>
      <c r="DA58" s="56"/>
      <c r="DB58" s="56"/>
      <c r="DC58" s="56"/>
      <c r="DD58" s="56"/>
      <c r="DE58" s="56"/>
      <c r="DF58" s="56"/>
      <c r="DG58" s="56"/>
      <c r="DH58" s="56"/>
      <c r="DI58" s="56"/>
      <c r="DJ58" s="56"/>
      <c r="DK58" s="56"/>
      <c r="DL58" s="56"/>
      <c r="DM58" s="56"/>
      <c r="DN58" s="56"/>
      <c r="DO58" s="56"/>
      <c r="DP58" s="56"/>
      <c r="DQ58" s="56"/>
      <c r="DR58" s="56"/>
      <c r="DS58" s="56"/>
      <c r="DT58" s="56"/>
      <c r="DU58" s="56"/>
      <c r="DV58" s="56"/>
      <c r="DW58" s="56"/>
      <c r="DX58" s="56"/>
      <c r="DY58" s="56"/>
      <c r="DZ58" s="56"/>
      <c r="EA58" s="56"/>
      <c r="EB58" s="56"/>
      <c r="EC58" s="56"/>
      <c r="ED58" s="56"/>
    </row>
    <row r="59" spans="1:134" ht="14.25" customHeight="1">
      <c r="A59" s="51">
        <v>52</v>
      </c>
      <c r="B59" s="53">
        <v>21120120120034</v>
      </c>
      <c r="C59" s="53" t="s">
        <v>251</v>
      </c>
      <c r="D59" s="54">
        <v>100</v>
      </c>
      <c r="E59" s="54">
        <f t="shared" ref="E59:R59" si="52">IFERROR(($T59*IF($T$6=E$6,$T$7,0)+$U59*IF($U$6=E$6,$U$7,0)+$V59*IF($V$6=E$6,$V$7,0)+$W59*IF($W$6=E$6,$W$7,0)+$X59*IF($X$6=E$6,$X$7,0)+$Y59*IF($Y$6=E$6,$Y$7,0)+$Z59*IF($Z$6=E$6,$Z$7,0)+$AA59*IF($AA$6=E$6,$AA$7,0)+$AB59*IF($AB$6=E$6,$AB$7,0)+$DO59*IF($DO$6=E$6,$DO$7,0)+$DP59*IF($DP$6=E$6,$DP$7,0)+$DQ59*IF($DQ$6=E$6,$DQ$7,0)+$DR59*IF($DR$6=E$6,$DR$7,0)+$DS59*IF($DS$6=E$6,$DS$7,0)+$DT59*IF($DT$6=E$6,$DT$7,0)+$DU59*IF($DU$6=E$6,$DU$7,0)+$DV59*IF($DV$6=E$6,$DV$7,0)+$DW59*IF($DW$6=E$6,$DW$7,0)+$DX59*IF($DX$6=E$6,$DX$7,0)+$DY59*IF($DY$6=E$6,$DY$7,0)+$DZ59*IF($DZ$6=E$6,$DZ$7,0)+$EA59*IF($EA$6=E$6,$EA$7,0)+$EB59*IF($EB$6=E$6,$EB$7,0)+$EC59*IF($EC$6=E$6,$EC$7,0)+$ED59*IF($ED$6=E$6,$ED$7,0))/E$7,0)</f>
        <v>100</v>
      </c>
      <c r="F59" s="54">
        <f t="shared" si="52"/>
        <v>100</v>
      </c>
      <c r="G59" s="54">
        <f t="shared" si="52"/>
        <v>100</v>
      </c>
      <c r="H59" s="54">
        <f t="shared" si="52"/>
        <v>100</v>
      </c>
      <c r="I59" s="54">
        <f t="shared" si="52"/>
        <v>0</v>
      </c>
      <c r="J59" s="54">
        <f t="shared" si="52"/>
        <v>0</v>
      </c>
      <c r="K59" s="54">
        <f t="shared" si="52"/>
        <v>0</v>
      </c>
      <c r="L59" s="54">
        <f t="shared" si="52"/>
        <v>0</v>
      </c>
      <c r="M59" s="54">
        <f t="shared" si="52"/>
        <v>0</v>
      </c>
      <c r="N59" s="54">
        <f t="shared" si="52"/>
        <v>0</v>
      </c>
      <c r="O59" s="54">
        <f t="shared" si="52"/>
        <v>0</v>
      </c>
      <c r="P59" s="54">
        <f t="shared" si="52"/>
        <v>0</v>
      </c>
      <c r="Q59" s="54">
        <f t="shared" si="52"/>
        <v>0</v>
      </c>
      <c r="R59" s="54">
        <f t="shared" si="52"/>
        <v>0</v>
      </c>
      <c r="S59" s="135"/>
      <c r="T59" s="55">
        <v>100</v>
      </c>
      <c r="U59" s="55">
        <v>100</v>
      </c>
      <c r="V59" s="55">
        <v>100</v>
      </c>
      <c r="W59" s="56">
        <v>100</v>
      </c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6"/>
      <c r="CE59" s="56"/>
      <c r="CF59" s="56"/>
      <c r="CG59" s="56"/>
      <c r="CH59" s="56"/>
      <c r="CI59" s="56"/>
      <c r="CJ59" s="56"/>
      <c r="CK59" s="56"/>
      <c r="CL59" s="56"/>
      <c r="CM59" s="56"/>
      <c r="CN59" s="56"/>
      <c r="CO59" s="56"/>
      <c r="CP59" s="56"/>
      <c r="CQ59" s="56"/>
      <c r="CR59" s="56"/>
      <c r="CS59" s="56"/>
      <c r="CT59" s="56"/>
      <c r="CU59" s="56"/>
      <c r="CV59" s="56"/>
      <c r="CW59" s="56"/>
      <c r="CX59" s="56"/>
      <c r="CY59" s="56"/>
      <c r="CZ59" s="56"/>
      <c r="DA59" s="56"/>
      <c r="DB59" s="56"/>
      <c r="DC59" s="56"/>
      <c r="DD59" s="56"/>
      <c r="DE59" s="56"/>
      <c r="DF59" s="56"/>
      <c r="DG59" s="56"/>
      <c r="DH59" s="56"/>
      <c r="DI59" s="56"/>
      <c r="DJ59" s="56"/>
      <c r="DK59" s="56"/>
      <c r="DL59" s="56"/>
      <c r="DM59" s="56"/>
      <c r="DN59" s="56"/>
      <c r="DO59" s="56"/>
      <c r="DP59" s="56"/>
      <c r="DQ59" s="56"/>
      <c r="DR59" s="56"/>
      <c r="DS59" s="56"/>
      <c r="DT59" s="56"/>
      <c r="DU59" s="56"/>
      <c r="DV59" s="56"/>
      <c r="DW59" s="56"/>
      <c r="DX59" s="56"/>
      <c r="DY59" s="56"/>
      <c r="DZ59" s="56"/>
      <c r="EA59" s="56"/>
      <c r="EB59" s="56"/>
      <c r="EC59" s="56"/>
      <c r="ED59" s="56"/>
    </row>
    <row r="60" spans="1:134" ht="14.25" customHeight="1">
      <c r="A60" s="51">
        <v>53</v>
      </c>
      <c r="B60" s="53">
        <v>21120120130042</v>
      </c>
      <c r="C60" s="53" t="s">
        <v>252</v>
      </c>
      <c r="D60" s="54">
        <v>99</v>
      </c>
      <c r="E60" s="54">
        <f t="shared" ref="E60:R60" si="53">IFERROR(($T60*IF($T$6=E$6,$T$7,0)+$U60*IF($U$6=E$6,$U$7,0)+$V60*IF($V$6=E$6,$V$7,0)+$W60*IF($W$6=E$6,$W$7,0)+$X60*IF($X$6=E$6,$X$7,0)+$Y60*IF($Y$6=E$6,$Y$7,0)+$Z60*IF($Z$6=E$6,$Z$7,0)+$AA60*IF($AA$6=E$6,$AA$7,0)+$AB60*IF($AB$6=E$6,$AB$7,0)+$DO60*IF($DO$6=E$6,$DO$7,0)+$DP60*IF($DP$6=E$6,$DP$7,0)+$DQ60*IF($DQ$6=E$6,$DQ$7,0)+$DR60*IF($DR$6=E$6,$DR$7,0)+$DS60*IF($DS$6=E$6,$DS$7,0)+$DT60*IF($DT$6=E$6,$DT$7,0)+$DU60*IF($DU$6=E$6,$DU$7,0)+$DV60*IF($DV$6=E$6,$DV$7,0)+$DW60*IF($DW$6=E$6,$DW$7,0)+$DX60*IF($DX$6=E$6,$DX$7,0)+$DY60*IF($DY$6=E$6,$DY$7,0)+$DZ60*IF($DZ$6=E$6,$DZ$7,0)+$EA60*IF($EA$6=E$6,$EA$7,0)+$EB60*IF($EB$6=E$6,$EB$7,0)+$EC60*IF($EC$6=E$6,$EC$7,0)+$ED60*IF($ED$6=E$6,$ED$7,0))/E$7,0)</f>
        <v>99</v>
      </c>
      <c r="F60" s="54">
        <f t="shared" si="53"/>
        <v>99</v>
      </c>
      <c r="G60" s="54">
        <f t="shared" si="53"/>
        <v>99</v>
      </c>
      <c r="H60" s="54">
        <f t="shared" si="53"/>
        <v>99</v>
      </c>
      <c r="I60" s="54">
        <f t="shared" si="53"/>
        <v>0</v>
      </c>
      <c r="J60" s="54">
        <f t="shared" si="53"/>
        <v>0</v>
      </c>
      <c r="K60" s="54">
        <f t="shared" si="53"/>
        <v>0</v>
      </c>
      <c r="L60" s="54">
        <f t="shared" si="53"/>
        <v>0</v>
      </c>
      <c r="M60" s="54">
        <f t="shared" si="53"/>
        <v>0</v>
      </c>
      <c r="N60" s="54">
        <f t="shared" si="53"/>
        <v>0</v>
      </c>
      <c r="O60" s="54">
        <f t="shared" si="53"/>
        <v>0</v>
      </c>
      <c r="P60" s="54">
        <f t="shared" si="53"/>
        <v>0</v>
      </c>
      <c r="Q60" s="54">
        <f t="shared" si="53"/>
        <v>0</v>
      </c>
      <c r="R60" s="54">
        <f t="shared" si="53"/>
        <v>0</v>
      </c>
      <c r="S60" s="135"/>
      <c r="T60" s="55">
        <v>99</v>
      </c>
      <c r="U60" s="55">
        <v>99</v>
      </c>
      <c r="V60" s="55">
        <v>99</v>
      </c>
      <c r="W60" s="56">
        <v>99</v>
      </c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56"/>
      <c r="BN60" s="56"/>
      <c r="BO60" s="56"/>
      <c r="BP60" s="56"/>
      <c r="BQ60" s="56"/>
      <c r="BR60" s="56"/>
      <c r="BS60" s="56"/>
      <c r="BT60" s="56"/>
      <c r="BU60" s="56"/>
      <c r="BV60" s="56"/>
      <c r="BW60" s="56"/>
      <c r="BX60" s="56"/>
      <c r="BY60" s="56"/>
      <c r="BZ60" s="56"/>
      <c r="CA60" s="56"/>
      <c r="CB60" s="56"/>
      <c r="CC60" s="56"/>
      <c r="CD60" s="56"/>
      <c r="CE60" s="56"/>
      <c r="CF60" s="56"/>
      <c r="CG60" s="56"/>
      <c r="CH60" s="56"/>
      <c r="CI60" s="56"/>
      <c r="CJ60" s="56"/>
      <c r="CK60" s="56"/>
      <c r="CL60" s="56"/>
      <c r="CM60" s="56"/>
      <c r="CN60" s="56"/>
      <c r="CO60" s="56"/>
      <c r="CP60" s="56"/>
      <c r="CQ60" s="56"/>
      <c r="CR60" s="56"/>
      <c r="CS60" s="56"/>
      <c r="CT60" s="56"/>
      <c r="CU60" s="56"/>
      <c r="CV60" s="56"/>
      <c r="CW60" s="56"/>
      <c r="CX60" s="56"/>
      <c r="CY60" s="56"/>
      <c r="CZ60" s="56"/>
      <c r="DA60" s="56"/>
      <c r="DB60" s="56"/>
      <c r="DC60" s="56"/>
      <c r="DD60" s="56"/>
      <c r="DE60" s="56"/>
      <c r="DF60" s="56"/>
      <c r="DG60" s="56"/>
      <c r="DH60" s="56"/>
      <c r="DI60" s="56"/>
      <c r="DJ60" s="56"/>
      <c r="DK60" s="56"/>
      <c r="DL60" s="56"/>
      <c r="DM60" s="56"/>
      <c r="DN60" s="56"/>
      <c r="DO60" s="56"/>
      <c r="DP60" s="56"/>
      <c r="DQ60" s="56"/>
      <c r="DR60" s="56"/>
      <c r="DS60" s="56"/>
      <c r="DT60" s="56"/>
      <c r="DU60" s="56"/>
      <c r="DV60" s="56"/>
      <c r="DW60" s="56"/>
      <c r="DX60" s="56"/>
      <c r="DY60" s="56"/>
      <c r="DZ60" s="56"/>
      <c r="EA60" s="56"/>
      <c r="EB60" s="56"/>
      <c r="EC60" s="56"/>
      <c r="ED60" s="56"/>
    </row>
    <row r="61" spans="1:134" ht="14.25" customHeight="1">
      <c r="A61" s="51">
        <v>54</v>
      </c>
      <c r="B61" s="53">
        <v>21120120130045</v>
      </c>
      <c r="C61" s="53" t="s">
        <v>253</v>
      </c>
      <c r="D61" s="54">
        <v>100</v>
      </c>
      <c r="E61" s="54">
        <f t="shared" ref="E61:R61" si="54">IFERROR(($T61*IF($T$6=E$6,$T$7,0)+$U61*IF($U$6=E$6,$U$7,0)+$V61*IF($V$6=E$6,$V$7,0)+$W61*IF($W$6=E$6,$W$7,0)+$X61*IF($X$6=E$6,$X$7,0)+$Y61*IF($Y$6=E$6,$Y$7,0)+$Z61*IF($Z$6=E$6,$Z$7,0)+$AA61*IF($AA$6=E$6,$AA$7,0)+$AB61*IF($AB$6=E$6,$AB$7,0)+$DO61*IF($DO$6=E$6,$DO$7,0)+$DP61*IF($DP$6=E$6,$DP$7,0)+$DQ61*IF($DQ$6=E$6,$DQ$7,0)+$DR61*IF($DR$6=E$6,$DR$7,0)+$DS61*IF($DS$6=E$6,$DS$7,0)+$DT61*IF($DT$6=E$6,$DT$7,0)+$DU61*IF($DU$6=E$6,$DU$7,0)+$DV61*IF($DV$6=E$6,$DV$7,0)+$DW61*IF($DW$6=E$6,$DW$7,0)+$DX61*IF($DX$6=E$6,$DX$7,0)+$DY61*IF($DY$6=E$6,$DY$7,0)+$DZ61*IF($DZ$6=E$6,$DZ$7,0)+$EA61*IF($EA$6=E$6,$EA$7,0)+$EB61*IF($EB$6=E$6,$EB$7,0)+$EC61*IF($EC$6=E$6,$EC$7,0)+$ED61*IF($ED$6=E$6,$ED$7,0))/E$7,0)</f>
        <v>100</v>
      </c>
      <c r="F61" s="54">
        <f t="shared" si="54"/>
        <v>100</v>
      </c>
      <c r="G61" s="54">
        <f t="shared" si="54"/>
        <v>100</v>
      </c>
      <c r="H61" s="54">
        <f t="shared" si="54"/>
        <v>100</v>
      </c>
      <c r="I61" s="54">
        <f t="shared" si="54"/>
        <v>0</v>
      </c>
      <c r="J61" s="54">
        <f t="shared" si="54"/>
        <v>0</v>
      </c>
      <c r="K61" s="54">
        <f t="shared" si="54"/>
        <v>0</v>
      </c>
      <c r="L61" s="54">
        <f t="shared" si="54"/>
        <v>0</v>
      </c>
      <c r="M61" s="54">
        <f t="shared" si="54"/>
        <v>0</v>
      </c>
      <c r="N61" s="54">
        <f t="shared" si="54"/>
        <v>0</v>
      </c>
      <c r="O61" s="54">
        <f t="shared" si="54"/>
        <v>0</v>
      </c>
      <c r="P61" s="54">
        <f t="shared" si="54"/>
        <v>0</v>
      </c>
      <c r="Q61" s="54">
        <f t="shared" si="54"/>
        <v>0</v>
      </c>
      <c r="R61" s="54">
        <f t="shared" si="54"/>
        <v>0</v>
      </c>
      <c r="S61" s="135"/>
      <c r="T61" s="55">
        <v>100</v>
      </c>
      <c r="U61" s="55">
        <v>100</v>
      </c>
      <c r="V61" s="55">
        <v>100</v>
      </c>
      <c r="W61" s="56">
        <v>100</v>
      </c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6"/>
      <c r="BR61" s="56"/>
      <c r="BS61" s="56"/>
      <c r="BT61" s="56"/>
      <c r="BU61" s="56"/>
      <c r="BV61" s="56"/>
      <c r="BW61" s="56"/>
      <c r="BX61" s="56"/>
      <c r="BY61" s="56"/>
      <c r="BZ61" s="56"/>
      <c r="CA61" s="56"/>
      <c r="CB61" s="56"/>
      <c r="CC61" s="56"/>
      <c r="CD61" s="56"/>
      <c r="CE61" s="56"/>
      <c r="CF61" s="56"/>
      <c r="CG61" s="56"/>
      <c r="CH61" s="56"/>
      <c r="CI61" s="56"/>
      <c r="CJ61" s="56"/>
      <c r="CK61" s="56"/>
      <c r="CL61" s="56"/>
      <c r="CM61" s="56"/>
      <c r="CN61" s="56"/>
      <c r="CO61" s="56"/>
      <c r="CP61" s="56"/>
      <c r="CQ61" s="56"/>
      <c r="CR61" s="56"/>
      <c r="CS61" s="56"/>
      <c r="CT61" s="56"/>
      <c r="CU61" s="56"/>
      <c r="CV61" s="56"/>
      <c r="CW61" s="56"/>
      <c r="CX61" s="56"/>
      <c r="CY61" s="56"/>
      <c r="CZ61" s="56"/>
      <c r="DA61" s="56"/>
      <c r="DB61" s="56"/>
      <c r="DC61" s="56"/>
      <c r="DD61" s="56"/>
      <c r="DE61" s="56"/>
      <c r="DF61" s="56"/>
      <c r="DG61" s="56"/>
      <c r="DH61" s="56"/>
      <c r="DI61" s="56"/>
      <c r="DJ61" s="56"/>
      <c r="DK61" s="56"/>
      <c r="DL61" s="56"/>
      <c r="DM61" s="56"/>
      <c r="DN61" s="56"/>
      <c r="DO61" s="56"/>
      <c r="DP61" s="56"/>
      <c r="DQ61" s="56"/>
      <c r="DR61" s="56"/>
      <c r="DS61" s="56"/>
      <c r="DT61" s="56"/>
      <c r="DU61" s="56"/>
      <c r="DV61" s="56"/>
      <c r="DW61" s="56"/>
      <c r="DX61" s="56"/>
      <c r="DY61" s="56"/>
      <c r="DZ61" s="56"/>
      <c r="EA61" s="56"/>
      <c r="EB61" s="56"/>
      <c r="EC61" s="56"/>
      <c r="ED61" s="56"/>
    </row>
    <row r="62" spans="1:134" ht="14.25" customHeight="1">
      <c r="A62" s="51">
        <v>55</v>
      </c>
      <c r="B62" s="53">
        <v>21120120130047</v>
      </c>
      <c r="C62" s="53" t="s">
        <v>254</v>
      </c>
      <c r="D62" s="54">
        <v>88</v>
      </c>
      <c r="E62" s="54">
        <f t="shared" ref="E62:R62" si="55">IFERROR(($T62*IF($T$6=E$6,$T$7,0)+$U62*IF($U$6=E$6,$U$7,0)+$V62*IF($V$6=E$6,$V$7,0)+$W62*IF($W$6=E$6,$W$7,0)+$X62*IF($X$6=E$6,$X$7,0)+$Y62*IF($Y$6=E$6,$Y$7,0)+$Z62*IF($Z$6=E$6,$Z$7,0)+$AA62*IF($AA$6=E$6,$AA$7,0)+$AB62*IF($AB$6=E$6,$AB$7,0)+$DO62*IF($DO$6=E$6,$DO$7,0)+$DP62*IF($DP$6=E$6,$DP$7,0)+$DQ62*IF($DQ$6=E$6,$DQ$7,0)+$DR62*IF($DR$6=E$6,$DR$7,0)+$DS62*IF($DS$6=E$6,$DS$7,0)+$DT62*IF($DT$6=E$6,$DT$7,0)+$DU62*IF($DU$6=E$6,$DU$7,0)+$DV62*IF($DV$6=E$6,$DV$7,0)+$DW62*IF($DW$6=E$6,$DW$7,0)+$DX62*IF($DX$6=E$6,$DX$7,0)+$DY62*IF($DY$6=E$6,$DY$7,0)+$DZ62*IF($DZ$6=E$6,$DZ$7,0)+$EA62*IF($EA$6=E$6,$EA$7,0)+$EB62*IF($EB$6=E$6,$EB$7,0)+$EC62*IF($EC$6=E$6,$EC$7,0)+$ED62*IF($ED$6=E$6,$ED$7,0))/E$7,0)</f>
        <v>88</v>
      </c>
      <c r="F62" s="54">
        <f t="shared" si="55"/>
        <v>88</v>
      </c>
      <c r="G62" s="54">
        <f t="shared" si="55"/>
        <v>88</v>
      </c>
      <c r="H62" s="54">
        <f t="shared" si="55"/>
        <v>88</v>
      </c>
      <c r="I62" s="54">
        <f t="shared" si="55"/>
        <v>0</v>
      </c>
      <c r="J62" s="54">
        <f t="shared" si="55"/>
        <v>0</v>
      </c>
      <c r="K62" s="54">
        <f t="shared" si="55"/>
        <v>0</v>
      </c>
      <c r="L62" s="54">
        <f t="shared" si="55"/>
        <v>0</v>
      </c>
      <c r="M62" s="54">
        <f t="shared" si="55"/>
        <v>0</v>
      </c>
      <c r="N62" s="54">
        <f t="shared" si="55"/>
        <v>0</v>
      </c>
      <c r="O62" s="54">
        <f t="shared" si="55"/>
        <v>0</v>
      </c>
      <c r="P62" s="54">
        <f t="shared" si="55"/>
        <v>0</v>
      </c>
      <c r="Q62" s="54">
        <f t="shared" si="55"/>
        <v>0</v>
      </c>
      <c r="R62" s="54">
        <f t="shared" si="55"/>
        <v>0</v>
      </c>
      <c r="S62" s="135"/>
      <c r="T62" s="55">
        <v>88</v>
      </c>
      <c r="U62" s="56">
        <v>88</v>
      </c>
      <c r="V62" s="55">
        <v>88</v>
      </c>
      <c r="W62" s="56">
        <v>88</v>
      </c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56"/>
      <c r="BR62" s="56"/>
      <c r="BS62" s="56"/>
      <c r="BT62" s="56"/>
      <c r="BU62" s="56"/>
      <c r="BV62" s="56"/>
      <c r="BW62" s="56"/>
      <c r="BX62" s="56"/>
      <c r="BY62" s="56"/>
      <c r="BZ62" s="56"/>
      <c r="CA62" s="56"/>
      <c r="CB62" s="56"/>
      <c r="CC62" s="56"/>
      <c r="CD62" s="56"/>
      <c r="CE62" s="56"/>
      <c r="CF62" s="56"/>
      <c r="CG62" s="56"/>
      <c r="CH62" s="56"/>
      <c r="CI62" s="56"/>
      <c r="CJ62" s="56"/>
      <c r="CK62" s="56"/>
      <c r="CL62" s="56"/>
      <c r="CM62" s="56"/>
      <c r="CN62" s="56"/>
      <c r="CO62" s="56"/>
      <c r="CP62" s="56"/>
      <c r="CQ62" s="56"/>
      <c r="CR62" s="56"/>
      <c r="CS62" s="56"/>
      <c r="CT62" s="56"/>
      <c r="CU62" s="56"/>
      <c r="CV62" s="56"/>
      <c r="CW62" s="56"/>
      <c r="CX62" s="56"/>
      <c r="CY62" s="56"/>
      <c r="CZ62" s="56"/>
      <c r="DA62" s="56"/>
      <c r="DB62" s="56"/>
      <c r="DC62" s="56"/>
      <c r="DD62" s="56"/>
      <c r="DE62" s="56"/>
      <c r="DF62" s="56"/>
      <c r="DG62" s="56"/>
      <c r="DH62" s="56"/>
      <c r="DI62" s="56"/>
      <c r="DJ62" s="56"/>
      <c r="DK62" s="56"/>
      <c r="DL62" s="56"/>
      <c r="DM62" s="56"/>
      <c r="DN62" s="56"/>
      <c r="DO62" s="56"/>
      <c r="DP62" s="56"/>
      <c r="DQ62" s="56"/>
      <c r="DR62" s="56"/>
      <c r="DS62" s="56"/>
      <c r="DT62" s="56"/>
      <c r="DU62" s="56"/>
      <c r="DV62" s="56"/>
      <c r="DW62" s="56"/>
      <c r="DX62" s="56"/>
      <c r="DY62" s="56"/>
      <c r="DZ62" s="56"/>
      <c r="EA62" s="56"/>
      <c r="EB62" s="56"/>
      <c r="EC62" s="56"/>
      <c r="ED62" s="56"/>
    </row>
    <row r="63" spans="1:134" ht="14.25" customHeight="1">
      <c r="A63" s="51">
        <v>56</v>
      </c>
      <c r="B63" s="53">
        <v>21120120130050</v>
      </c>
      <c r="C63" s="53" t="s">
        <v>255</v>
      </c>
      <c r="D63" s="54">
        <v>100</v>
      </c>
      <c r="E63" s="54">
        <f t="shared" ref="E63:R63" si="56">IFERROR(($T63*IF($T$6=E$6,$T$7,0)+$U63*IF($U$6=E$6,$U$7,0)+$V63*IF($V$6=E$6,$V$7,0)+$W63*IF($W$6=E$6,$W$7,0)+$X63*IF($X$6=E$6,$X$7,0)+$Y63*IF($Y$6=E$6,$Y$7,0)+$Z63*IF($Z$6=E$6,$Z$7,0)+$AA63*IF($AA$6=E$6,$AA$7,0)+$AB63*IF($AB$6=E$6,$AB$7,0)+$DO63*IF($DO$6=E$6,$DO$7,0)+$DP63*IF($DP$6=E$6,$DP$7,0)+$DQ63*IF($DQ$6=E$6,$DQ$7,0)+$DR63*IF($DR$6=E$6,$DR$7,0)+$DS63*IF($DS$6=E$6,$DS$7,0)+$DT63*IF($DT$6=E$6,$DT$7,0)+$DU63*IF($DU$6=E$6,$DU$7,0)+$DV63*IF($DV$6=E$6,$DV$7,0)+$DW63*IF($DW$6=E$6,$DW$7,0)+$DX63*IF($DX$6=E$6,$DX$7,0)+$DY63*IF($DY$6=E$6,$DY$7,0)+$DZ63*IF($DZ$6=E$6,$DZ$7,0)+$EA63*IF($EA$6=E$6,$EA$7,0)+$EB63*IF($EB$6=E$6,$EB$7,0)+$EC63*IF($EC$6=E$6,$EC$7,0)+$ED63*IF($ED$6=E$6,$ED$7,0))/E$7,0)</f>
        <v>100</v>
      </c>
      <c r="F63" s="54">
        <f t="shared" si="56"/>
        <v>100</v>
      </c>
      <c r="G63" s="54">
        <f t="shared" si="56"/>
        <v>100</v>
      </c>
      <c r="H63" s="54">
        <f t="shared" si="56"/>
        <v>100</v>
      </c>
      <c r="I63" s="54">
        <f t="shared" si="56"/>
        <v>0</v>
      </c>
      <c r="J63" s="54">
        <f t="shared" si="56"/>
        <v>0</v>
      </c>
      <c r="K63" s="54">
        <f t="shared" si="56"/>
        <v>0</v>
      </c>
      <c r="L63" s="54">
        <f t="shared" si="56"/>
        <v>0</v>
      </c>
      <c r="M63" s="54">
        <f t="shared" si="56"/>
        <v>0</v>
      </c>
      <c r="N63" s="54">
        <f t="shared" si="56"/>
        <v>0</v>
      </c>
      <c r="O63" s="54">
        <f t="shared" si="56"/>
        <v>0</v>
      </c>
      <c r="P63" s="54">
        <f t="shared" si="56"/>
        <v>0</v>
      </c>
      <c r="Q63" s="54">
        <f t="shared" si="56"/>
        <v>0</v>
      </c>
      <c r="R63" s="54">
        <f t="shared" si="56"/>
        <v>0</v>
      </c>
      <c r="S63" s="135"/>
      <c r="T63" s="55">
        <v>100</v>
      </c>
      <c r="U63" s="55">
        <v>100</v>
      </c>
      <c r="V63" s="55">
        <v>100</v>
      </c>
      <c r="W63" s="56">
        <v>100</v>
      </c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6"/>
      <c r="BW63" s="56"/>
      <c r="BX63" s="56"/>
      <c r="BY63" s="56"/>
      <c r="BZ63" s="56"/>
      <c r="CA63" s="56"/>
      <c r="CB63" s="56"/>
      <c r="CC63" s="56"/>
      <c r="CD63" s="56"/>
      <c r="CE63" s="56"/>
      <c r="CF63" s="56"/>
      <c r="CG63" s="56"/>
      <c r="CH63" s="56"/>
      <c r="CI63" s="56"/>
      <c r="CJ63" s="56"/>
      <c r="CK63" s="56"/>
      <c r="CL63" s="56"/>
      <c r="CM63" s="56"/>
      <c r="CN63" s="56"/>
      <c r="CO63" s="56"/>
      <c r="CP63" s="56"/>
      <c r="CQ63" s="56"/>
      <c r="CR63" s="56"/>
      <c r="CS63" s="56"/>
      <c r="CT63" s="56"/>
      <c r="CU63" s="56"/>
      <c r="CV63" s="56"/>
      <c r="CW63" s="56"/>
      <c r="CX63" s="56"/>
      <c r="CY63" s="56"/>
      <c r="CZ63" s="56"/>
      <c r="DA63" s="56"/>
      <c r="DB63" s="56"/>
      <c r="DC63" s="56"/>
      <c r="DD63" s="56"/>
      <c r="DE63" s="56"/>
      <c r="DF63" s="56"/>
      <c r="DG63" s="56"/>
      <c r="DH63" s="56"/>
      <c r="DI63" s="56"/>
      <c r="DJ63" s="56"/>
      <c r="DK63" s="56"/>
      <c r="DL63" s="56"/>
      <c r="DM63" s="56"/>
      <c r="DN63" s="56"/>
      <c r="DO63" s="56"/>
      <c r="DP63" s="56"/>
      <c r="DQ63" s="56"/>
      <c r="DR63" s="56"/>
      <c r="DS63" s="56"/>
      <c r="DT63" s="56"/>
      <c r="DU63" s="56"/>
      <c r="DV63" s="56"/>
      <c r="DW63" s="56"/>
      <c r="DX63" s="56"/>
      <c r="DY63" s="56"/>
      <c r="DZ63" s="56"/>
      <c r="EA63" s="56"/>
      <c r="EB63" s="56"/>
      <c r="EC63" s="56"/>
      <c r="ED63" s="56"/>
    </row>
    <row r="64" spans="1:134" ht="14.25" customHeight="1">
      <c r="A64" s="51">
        <v>57</v>
      </c>
      <c r="B64" s="53">
        <v>21120120130052</v>
      </c>
      <c r="C64" s="53" t="s">
        <v>256</v>
      </c>
      <c r="D64" s="54">
        <v>100</v>
      </c>
      <c r="E64" s="54">
        <f t="shared" ref="E64:R64" si="57">IFERROR(($T64*IF($T$6=E$6,$T$7,0)+$U64*IF($U$6=E$6,$U$7,0)+$V64*IF($V$6=E$6,$V$7,0)+$W64*IF($W$6=E$6,$W$7,0)+$X64*IF($X$6=E$6,$X$7,0)+$Y64*IF($Y$6=E$6,$Y$7,0)+$Z64*IF($Z$6=E$6,$Z$7,0)+$AA64*IF($AA$6=E$6,$AA$7,0)+$AB64*IF($AB$6=E$6,$AB$7,0)+$DO64*IF($DO$6=E$6,$DO$7,0)+$DP64*IF($DP$6=E$6,$DP$7,0)+$DQ64*IF($DQ$6=E$6,$DQ$7,0)+$DR64*IF($DR$6=E$6,$DR$7,0)+$DS64*IF($DS$6=E$6,$DS$7,0)+$DT64*IF($DT$6=E$6,$DT$7,0)+$DU64*IF($DU$6=E$6,$DU$7,0)+$DV64*IF($DV$6=E$6,$DV$7,0)+$DW64*IF($DW$6=E$6,$DW$7,0)+$DX64*IF($DX$6=E$6,$DX$7,0)+$DY64*IF($DY$6=E$6,$DY$7,0)+$DZ64*IF($DZ$6=E$6,$DZ$7,0)+$EA64*IF($EA$6=E$6,$EA$7,0)+$EB64*IF($EB$6=E$6,$EB$7,0)+$EC64*IF($EC$6=E$6,$EC$7,0)+$ED64*IF($ED$6=E$6,$ED$7,0))/E$7,0)</f>
        <v>100</v>
      </c>
      <c r="F64" s="54">
        <f t="shared" si="57"/>
        <v>100</v>
      </c>
      <c r="G64" s="54">
        <f t="shared" si="57"/>
        <v>100</v>
      </c>
      <c r="H64" s="54">
        <f t="shared" si="57"/>
        <v>100</v>
      </c>
      <c r="I64" s="54">
        <f t="shared" si="57"/>
        <v>0</v>
      </c>
      <c r="J64" s="54">
        <f t="shared" si="57"/>
        <v>0</v>
      </c>
      <c r="K64" s="54">
        <f t="shared" si="57"/>
        <v>0</v>
      </c>
      <c r="L64" s="54">
        <f t="shared" si="57"/>
        <v>0</v>
      </c>
      <c r="M64" s="54">
        <f t="shared" si="57"/>
        <v>0</v>
      </c>
      <c r="N64" s="54">
        <f t="shared" si="57"/>
        <v>0</v>
      </c>
      <c r="O64" s="54">
        <f t="shared" si="57"/>
        <v>0</v>
      </c>
      <c r="P64" s="54">
        <f t="shared" si="57"/>
        <v>0</v>
      </c>
      <c r="Q64" s="54">
        <f t="shared" si="57"/>
        <v>0</v>
      </c>
      <c r="R64" s="54">
        <f t="shared" si="57"/>
        <v>0</v>
      </c>
      <c r="S64" s="135"/>
      <c r="T64" s="55">
        <v>100</v>
      </c>
      <c r="U64" s="55">
        <v>100</v>
      </c>
      <c r="V64" s="55">
        <v>100</v>
      </c>
      <c r="W64" s="56">
        <v>100</v>
      </c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56"/>
      <c r="CE64" s="56"/>
      <c r="CF64" s="56"/>
      <c r="CG64" s="56"/>
      <c r="CH64" s="56"/>
      <c r="CI64" s="56"/>
      <c r="CJ64" s="56"/>
      <c r="CK64" s="56"/>
      <c r="CL64" s="56"/>
      <c r="CM64" s="56"/>
      <c r="CN64" s="56"/>
      <c r="CO64" s="56"/>
      <c r="CP64" s="56"/>
      <c r="CQ64" s="56"/>
      <c r="CR64" s="56"/>
      <c r="CS64" s="56"/>
      <c r="CT64" s="56"/>
      <c r="CU64" s="56"/>
      <c r="CV64" s="56"/>
      <c r="CW64" s="56"/>
      <c r="CX64" s="56"/>
      <c r="CY64" s="56"/>
      <c r="CZ64" s="56"/>
      <c r="DA64" s="56"/>
      <c r="DB64" s="56"/>
      <c r="DC64" s="56"/>
      <c r="DD64" s="56"/>
      <c r="DE64" s="56"/>
      <c r="DF64" s="56"/>
      <c r="DG64" s="56"/>
      <c r="DH64" s="56"/>
      <c r="DI64" s="56"/>
      <c r="DJ64" s="56"/>
      <c r="DK64" s="56"/>
      <c r="DL64" s="56"/>
      <c r="DM64" s="56"/>
      <c r="DN64" s="56"/>
      <c r="DO64" s="56"/>
      <c r="DP64" s="56"/>
      <c r="DQ64" s="56"/>
      <c r="DR64" s="56"/>
      <c r="DS64" s="56"/>
      <c r="DT64" s="56"/>
      <c r="DU64" s="56"/>
      <c r="DV64" s="56"/>
      <c r="DW64" s="56"/>
      <c r="DX64" s="56"/>
      <c r="DY64" s="56"/>
      <c r="DZ64" s="56"/>
      <c r="EA64" s="56"/>
      <c r="EB64" s="56"/>
      <c r="EC64" s="56"/>
      <c r="ED64" s="56"/>
    </row>
    <row r="65" spans="1:134" ht="14.25" customHeight="1">
      <c r="A65" s="51">
        <v>58</v>
      </c>
      <c r="B65" s="53">
        <v>21120120130060</v>
      </c>
      <c r="C65" s="53" t="s">
        <v>257</v>
      </c>
      <c r="D65" s="54">
        <v>100</v>
      </c>
      <c r="E65" s="54">
        <f t="shared" ref="E65:R65" si="58">IFERROR(($T65*IF($T$6=E$6,$T$7,0)+$U65*IF($U$6=E$6,$U$7,0)+$V65*IF($V$6=E$6,$V$7,0)+$W65*IF($W$6=E$6,$W$7,0)+$X65*IF($X$6=E$6,$X$7,0)+$Y65*IF($Y$6=E$6,$Y$7,0)+$Z65*IF($Z$6=E$6,$Z$7,0)+$AA65*IF($AA$6=E$6,$AA$7,0)+$AB65*IF($AB$6=E$6,$AB$7,0)+$DO65*IF($DO$6=E$6,$DO$7,0)+$DP65*IF($DP$6=E$6,$DP$7,0)+$DQ65*IF($DQ$6=E$6,$DQ$7,0)+$DR65*IF($DR$6=E$6,$DR$7,0)+$DS65*IF($DS$6=E$6,$DS$7,0)+$DT65*IF($DT$6=E$6,$DT$7,0)+$DU65*IF($DU$6=E$6,$DU$7,0)+$DV65*IF($DV$6=E$6,$DV$7,0)+$DW65*IF($DW$6=E$6,$DW$7,0)+$DX65*IF($DX$6=E$6,$DX$7,0)+$DY65*IF($DY$6=E$6,$DY$7,0)+$DZ65*IF($DZ$6=E$6,$DZ$7,0)+$EA65*IF($EA$6=E$6,$EA$7,0)+$EB65*IF($EB$6=E$6,$EB$7,0)+$EC65*IF($EC$6=E$6,$EC$7,0)+$ED65*IF($ED$6=E$6,$ED$7,0))/E$7,0)</f>
        <v>100</v>
      </c>
      <c r="F65" s="54">
        <f t="shared" si="58"/>
        <v>100</v>
      </c>
      <c r="G65" s="54">
        <f t="shared" si="58"/>
        <v>100</v>
      </c>
      <c r="H65" s="54">
        <f t="shared" si="58"/>
        <v>100</v>
      </c>
      <c r="I65" s="54">
        <f t="shared" si="58"/>
        <v>0</v>
      </c>
      <c r="J65" s="54">
        <f t="shared" si="58"/>
        <v>0</v>
      </c>
      <c r="K65" s="54">
        <f t="shared" si="58"/>
        <v>0</v>
      </c>
      <c r="L65" s="54">
        <f t="shared" si="58"/>
        <v>0</v>
      </c>
      <c r="M65" s="54">
        <f t="shared" si="58"/>
        <v>0</v>
      </c>
      <c r="N65" s="54">
        <f t="shared" si="58"/>
        <v>0</v>
      </c>
      <c r="O65" s="54">
        <f t="shared" si="58"/>
        <v>0</v>
      </c>
      <c r="P65" s="54">
        <f t="shared" si="58"/>
        <v>0</v>
      </c>
      <c r="Q65" s="54">
        <f t="shared" si="58"/>
        <v>0</v>
      </c>
      <c r="R65" s="54">
        <f t="shared" si="58"/>
        <v>0</v>
      </c>
      <c r="S65" s="135"/>
      <c r="T65" s="55">
        <v>100</v>
      </c>
      <c r="U65" s="55">
        <v>100</v>
      </c>
      <c r="V65" s="55">
        <v>100</v>
      </c>
      <c r="W65" s="56">
        <v>100</v>
      </c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6"/>
      <c r="CE65" s="56"/>
      <c r="CF65" s="56"/>
      <c r="CG65" s="56"/>
      <c r="CH65" s="56"/>
      <c r="CI65" s="56"/>
      <c r="CJ65" s="56"/>
      <c r="CK65" s="56"/>
      <c r="CL65" s="56"/>
      <c r="CM65" s="56"/>
      <c r="CN65" s="56"/>
      <c r="CO65" s="56"/>
      <c r="CP65" s="56"/>
      <c r="CQ65" s="56"/>
      <c r="CR65" s="56"/>
      <c r="CS65" s="56"/>
      <c r="CT65" s="56"/>
      <c r="CU65" s="56"/>
      <c r="CV65" s="56"/>
      <c r="CW65" s="56"/>
      <c r="CX65" s="56"/>
      <c r="CY65" s="56"/>
      <c r="CZ65" s="56"/>
      <c r="DA65" s="56"/>
      <c r="DB65" s="56"/>
      <c r="DC65" s="56"/>
      <c r="DD65" s="56"/>
      <c r="DE65" s="56"/>
      <c r="DF65" s="56"/>
      <c r="DG65" s="56"/>
      <c r="DH65" s="56"/>
      <c r="DI65" s="56"/>
      <c r="DJ65" s="56"/>
      <c r="DK65" s="56"/>
      <c r="DL65" s="56"/>
      <c r="DM65" s="56"/>
      <c r="DN65" s="56"/>
      <c r="DO65" s="56"/>
      <c r="DP65" s="56"/>
      <c r="DQ65" s="56"/>
      <c r="DR65" s="56"/>
      <c r="DS65" s="56"/>
      <c r="DT65" s="56"/>
      <c r="DU65" s="56"/>
      <c r="DV65" s="56"/>
      <c r="DW65" s="56"/>
      <c r="DX65" s="56"/>
      <c r="DY65" s="56"/>
      <c r="DZ65" s="56"/>
      <c r="EA65" s="56"/>
      <c r="EB65" s="56"/>
      <c r="EC65" s="56"/>
      <c r="ED65" s="56"/>
    </row>
    <row r="66" spans="1:134" ht="14.25" customHeight="1">
      <c r="A66" s="51">
        <v>59</v>
      </c>
      <c r="B66" s="53">
        <v>21120120130063</v>
      </c>
      <c r="C66" s="53" t="s">
        <v>258</v>
      </c>
      <c r="D66" s="54">
        <v>100</v>
      </c>
      <c r="E66" s="54">
        <f t="shared" ref="E66:R66" si="59">IFERROR(($T66*IF($T$6=E$6,$T$7,0)+$U66*IF($U$6=E$6,$U$7,0)+$V66*IF($V$6=E$6,$V$7,0)+$W66*IF($W$6=E$6,$W$7,0)+$X66*IF($X$6=E$6,$X$7,0)+$Y66*IF($Y$6=E$6,$Y$7,0)+$Z66*IF($Z$6=E$6,$Z$7,0)+$AA66*IF($AA$6=E$6,$AA$7,0)+$AB66*IF($AB$6=E$6,$AB$7,0)+$DO66*IF($DO$6=E$6,$DO$7,0)+$DP66*IF($DP$6=E$6,$DP$7,0)+$DQ66*IF($DQ$6=E$6,$DQ$7,0)+$DR66*IF($DR$6=E$6,$DR$7,0)+$DS66*IF($DS$6=E$6,$DS$7,0)+$DT66*IF($DT$6=E$6,$DT$7,0)+$DU66*IF($DU$6=E$6,$DU$7,0)+$DV66*IF($DV$6=E$6,$DV$7,0)+$DW66*IF($DW$6=E$6,$DW$7,0)+$DX66*IF($DX$6=E$6,$DX$7,0)+$DY66*IF($DY$6=E$6,$DY$7,0)+$DZ66*IF($DZ$6=E$6,$DZ$7,0)+$EA66*IF($EA$6=E$6,$EA$7,0)+$EB66*IF($EB$6=E$6,$EB$7,0)+$EC66*IF($EC$6=E$6,$EC$7,0)+$ED66*IF($ED$6=E$6,$ED$7,0))/E$7,0)</f>
        <v>100</v>
      </c>
      <c r="F66" s="54">
        <f t="shared" si="59"/>
        <v>100</v>
      </c>
      <c r="G66" s="54">
        <f t="shared" si="59"/>
        <v>100</v>
      </c>
      <c r="H66" s="54">
        <f t="shared" si="59"/>
        <v>100</v>
      </c>
      <c r="I66" s="54">
        <f t="shared" si="59"/>
        <v>0</v>
      </c>
      <c r="J66" s="54">
        <f t="shared" si="59"/>
        <v>0</v>
      </c>
      <c r="K66" s="54">
        <f t="shared" si="59"/>
        <v>0</v>
      </c>
      <c r="L66" s="54">
        <f t="shared" si="59"/>
        <v>0</v>
      </c>
      <c r="M66" s="54">
        <f t="shared" si="59"/>
        <v>0</v>
      </c>
      <c r="N66" s="54">
        <f t="shared" si="59"/>
        <v>0</v>
      </c>
      <c r="O66" s="54">
        <f t="shared" si="59"/>
        <v>0</v>
      </c>
      <c r="P66" s="54">
        <f t="shared" si="59"/>
        <v>0</v>
      </c>
      <c r="Q66" s="54">
        <f t="shared" si="59"/>
        <v>0</v>
      </c>
      <c r="R66" s="54">
        <f t="shared" si="59"/>
        <v>0</v>
      </c>
      <c r="S66" s="135"/>
      <c r="T66" s="55">
        <v>100</v>
      </c>
      <c r="U66" s="55">
        <v>100</v>
      </c>
      <c r="V66" s="55">
        <v>100</v>
      </c>
      <c r="W66" s="56">
        <v>100</v>
      </c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56"/>
      <c r="BR66" s="56"/>
      <c r="BS66" s="56"/>
      <c r="BT66" s="56"/>
      <c r="BU66" s="56"/>
      <c r="BV66" s="56"/>
      <c r="BW66" s="56"/>
      <c r="BX66" s="56"/>
      <c r="BY66" s="56"/>
      <c r="BZ66" s="56"/>
      <c r="CA66" s="56"/>
      <c r="CB66" s="56"/>
      <c r="CC66" s="56"/>
      <c r="CD66" s="56"/>
      <c r="CE66" s="56"/>
      <c r="CF66" s="56"/>
      <c r="CG66" s="56"/>
      <c r="CH66" s="56"/>
      <c r="CI66" s="56"/>
      <c r="CJ66" s="56"/>
      <c r="CK66" s="56"/>
      <c r="CL66" s="56"/>
      <c r="CM66" s="56"/>
      <c r="CN66" s="56"/>
      <c r="CO66" s="56"/>
      <c r="CP66" s="56"/>
      <c r="CQ66" s="56"/>
      <c r="CR66" s="56"/>
      <c r="CS66" s="56"/>
      <c r="CT66" s="56"/>
      <c r="CU66" s="56"/>
      <c r="CV66" s="56"/>
      <c r="CW66" s="56"/>
      <c r="CX66" s="56"/>
      <c r="CY66" s="56"/>
      <c r="CZ66" s="56"/>
      <c r="DA66" s="56"/>
      <c r="DB66" s="56"/>
      <c r="DC66" s="56"/>
      <c r="DD66" s="56"/>
      <c r="DE66" s="56"/>
      <c r="DF66" s="56"/>
      <c r="DG66" s="56"/>
      <c r="DH66" s="56"/>
      <c r="DI66" s="56"/>
      <c r="DJ66" s="56"/>
      <c r="DK66" s="56"/>
      <c r="DL66" s="56"/>
      <c r="DM66" s="56"/>
      <c r="DN66" s="56"/>
      <c r="DO66" s="56"/>
      <c r="DP66" s="56"/>
      <c r="DQ66" s="56"/>
      <c r="DR66" s="56"/>
      <c r="DS66" s="56"/>
      <c r="DT66" s="56"/>
      <c r="DU66" s="56"/>
      <c r="DV66" s="56"/>
      <c r="DW66" s="56"/>
      <c r="DX66" s="56"/>
      <c r="DY66" s="56"/>
      <c r="DZ66" s="56"/>
      <c r="EA66" s="56"/>
      <c r="EB66" s="56"/>
      <c r="EC66" s="56"/>
      <c r="ED66" s="56"/>
    </row>
    <row r="67" spans="1:134" ht="14.25" customHeight="1">
      <c r="A67" s="51">
        <v>60</v>
      </c>
      <c r="B67" s="53">
        <v>21120120140153</v>
      </c>
      <c r="C67" s="53" t="s">
        <v>259</v>
      </c>
      <c r="D67" s="54">
        <v>100</v>
      </c>
      <c r="E67" s="54">
        <f t="shared" ref="E67:R67" si="60">IFERROR(($T67*IF($T$6=E$6,$T$7,0)+$U67*IF($U$6=E$6,$U$7,0)+$V67*IF($V$6=E$6,$V$7,0)+$W67*IF($W$6=E$6,$W$7,0)+$X67*IF($X$6=E$6,$X$7,0)+$Y67*IF($Y$6=E$6,$Y$7,0)+$Z67*IF($Z$6=E$6,$Z$7,0)+$AA67*IF($AA$6=E$6,$AA$7,0)+$AB67*IF($AB$6=E$6,$AB$7,0)+$DO67*IF($DO$6=E$6,$DO$7,0)+$DP67*IF($DP$6=E$6,$DP$7,0)+$DQ67*IF($DQ$6=E$6,$DQ$7,0)+$DR67*IF($DR$6=E$6,$DR$7,0)+$DS67*IF($DS$6=E$6,$DS$7,0)+$DT67*IF($DT$6=E$6,$DT$7,0)+$DU67*IF($DU$6=E$6,$DU$7,0)+$DV67*IF($DV$6=E$6,$DV$7,0)+$DW67*IF($DW$6=E$6,$DW$7,0)+$DX67*IF($DX$6=E$6,$DX$7,0)+$DY67*IF($DY$6=E$6,$DY$7,0)+$DZ67*IF($DZ$6=E$6,$DZ$7,0)+$EA67*IF($EA$6=E$6,$EA$7,0)+$EB67*IF($EB$6=E$6,$EB$7,0)+$EC67*IF($EC$6=E$6,$EC$7,0)+$ED67*IF($ED$6=E$6,$ED$7,0))/E$7,0)</f>
        <v>100</v>
      </c>
      <c r="F67" s="54">
        <f t="shared" si="60"/>
        <v>100</v>
      </c>
      <c r="G67" s="54">
        <f t="shared" si="60"/>
        <v>100</v>
      </c>
      <c r="H67" s="54">
        <f t="shared" si="60"/>
        <v>100</v>
      </c>
      <c r="I67" s="54">
        <f t="shared" si="60"/>
        <v>0</v>
      </c>
      <c r="J67" s="54">
        <f t="shared" si="60"/>
        <v>0</v>
      </c>
      <c r="K67" s="54">
        <f t="shared" si="60"/>
        <v>0</v>
      </c>
      <c r="L67" s="54">
        <f t="shared" si="60"/>
        <v>0</v>
      </c>
      <c r="M67" s="54">
        <f t="shared" si="60"/>
        <v>0</v>
      </c>
      <c r="N67" s="54">
        <f t="shared" si="60"/>
        <v>0</v>
      </c>
      <c r="O67" s="54">
        <f t="shared" si="60"/>
        <v>0</v>
      </c>
      <c r="P67" s="54">
        <f t="shared" si="60"/>
        <v>0</v>
      </c>
      <c r="Q67" s="54">
        <f t="shared" si="60"/>
        <v>0</v>
      </c>
      <c r="R67" s="54">
        <f t="shared" si="60"/>
        <v>0</v>
      </c>
      <c r="S67" s="135"/>
      <c r="T67" s="55">
        <v>100</v>
      </c>
      <c r="U67" s="55">
        <v>100</v>
      </c>
      <c r="V67" s="55">
        <v>100</v>
      </c>
      <c r="W67" s="56">
        <v>100</v>
      </c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6"/>
      <c r="BR67" s="56"/>
      <c r="BS67" s="56"/>
      <c r="BT67" s="56"/>
      <c r="BU67" s="56"/>
      <c r="BV67" s="56"/>
      <c r="BW67" s="56"/>
      <c r="BX67" s="56"/>
      <c r="BY67" s="56"/>
      <c r="BZ67" s="56"/>
      <c r="CA67" s="56"/>
      <c r="CB67" s="56"/>
      <c r="CC67" s="56"/>
      <c r="CD67" s="56"/>
      <c r="CE67" s="56"/>
      <c r="CF67" s="56"/>
      <c r="CG67" s="56"/>
      <c r="CH67" s="56"/>
      <c r="CI67" s="56"/>
      <c r="CJ67" s="56"/>
      <c r="CK67" s="56"/>
      <c r="CL67" s="56"/>
      <c r="CM67" s="56"/>
      <c r="CN67" s="56"/>
      <c r="CO67" s="56"/>
      <c r="CP67" s="56"/>
      <c r="CQ67" s="56"/>
      <c r="CR67" s="56"/>
      <c r="CS67" s="56"/>
      <c r="CT67" s="56"/>
      <c r="CU67" s="56"/>
      <c r="CV67" s="56"/>
      <c r="CW67" s="56"/>
      <c r="CX67" s="56"/>
      <c r="CY67" s="56"/>
      <c r="CZ67" s="56"/>
      <c r="DA67" s="56"/>
      <c r="DB67" s="56"/>
      <c r="DC67" s="56"/>
      <c r="DD67" s="56"/>
      <c r="DE67" s="56"/>
      <c r="DF67" s="56"/>
      <c r="DG67" s="56"/>
      <c r="DH67" s="56"/>
      <c r="DI67" s="56"/>
      <c r="DJ67" s="56"/>
      <c r="DK67" s="56"/>
      <c r="DL67" s="56"/>
      <c r="DM67" s="56"/>
      <c r="DN67" s="56"/>
      <c r="DO67" s="56"/>
      <c r="DP67" s="56"/>
      <c r="DQ67" s="56"/>
      <c r="DR67" s="56"/>
      <c r="DS67" s="56"/>
      <c r="DT67" s="56"/>
      <c r="DU67" s="56"/>
      <c r="DV67" s="56"/>
      <c r="DW67" s="56"/>
      <c r="DX67" s="56"/>
      <c r="DY67" s="56"/>
      <c r="DZ67" s="56"/>
      <c r="EA67" s="56"/>
      <c r="EB67" s="56"/>
      <c r="EC67" s="56"/>
      <c r="ED67" s="56"/>
    </row>
    <row r="68" spans="1:134" ht="14.25" customHeight="1">
      <c r="A68" s="51">
        <v>61</v>
      </c>
      <c r="B68" s="53">
        <f>IF('FORM NILAI SIAP'!A68=0,"",'FORM NILAI SIAP'!A68)</f>
        <v>21120120140099</v>
      </c>
      <c r="C68" s="53" t="str">
        <f>IF('FORM NILAI SIAP'!B68=0,"",'FORM NILAI SIAP'!B68)</f>
        <v>DIMSA MUTIARA FIRSTAYODI</v>
      </c>
      <c r="D68" s="54">
        <v>100</v>
      </c>
      <c r="E68" s="54">
        <f t="shared" ref="E68:R68" si="61">IFERROR(($T68*IF($T$6=E$6,$T$7,0)+$U68*IF($U$6=E$6,$U$7,0)+$V68*IF($V$6=E$6,$V$7,0)+$W68*IF($W$6=E$6,$W$7,0)+$X68*IF($X$6=E$6,$X$7,0)+$Y68*IF($Y$6=E$6,$Y$7,0)+$Z68*IF($Z$6=E$6,$Z$7,0)+$AA68*IF($AA$6=E$6,$AA$7,0)+$AB68*IF($AB$6=E$6,$AB$7,0)+$DO68*IF($DO$6=E$6,$DO$7,0)+$DP68*IF($DP$6=E$6,$DP$7,0)+$DQ68*IF($DQ$6=E$6,$DQ$7,0)+$DR68*IF($DR$6=E$6,$DR$7,0)+$DS68*IF($DS$6=E$6,$DS$7,0)+$DT68*IF($DT$6=E$6,$DT$7,0)+$DU68*IF($DU$6=E$6,$DU$7,0)+$DV68*IF($DV$6=E$6,$DV$7,0)+$DW68*IF($DW$6=E$6,$DW$7,0)+$DX68*IF($DX$6=E$6,$DX$7,0)+$DY68*IF($DY$6=E$6,$DY$7,0)+$DZ68*IF($DZ$6=E$6,$DZ$7,0)+$EA68*IF($EA$6=E$6,$EA$7,0)+$EB68*IF($EB$6=E$6,$EB$7,0)+$EC68*IF($EC$6=E$6,$EC$7,0)+$ED68*IF($ED$6=E$6,$ED$7,0))/E$7,0)</f>
        <v>100</v>
      </c>
      <c r="F68" s="54">
        <f t="shared" si="61"/>
        <v>100</v>
      </c>
      <c r="G68" s="54">
        <f t="shared" si="61"/>
        <v>100</v>
      </c>
      <c r="H68" s="54">
        <f t="shared" si="61"/>
        <v>100</v>
      </c>
      <c r="I68" s="54">
        <f t="shared" si="61"/>
        <v>0</v>
      </c>
      <c r="J68" s="54">
        <f t="shared" si="61"/>
        <v>0</v>
      </c>
      <c r="K68" s="54">
        <f t="shared" si="61"/>
        <v>0</v>
      </c>
      <c r="L68" s="54">
        <f t="shared" si="61"/>
        <v>0</v>
      </c>
      <c r="M68" s="54">
        <f t="shared" si="61"/>
        <v>0</v>
      </c>
      <c r="N68" s="54">
        <f t="shared" si="61"/>
        <v>0</v>
      </c>
      <c r="O68" s="54">
        <f t="shared" si="61"/>
        <v>0</v>
      </c>
      <c r="P68" s="54">
        <f t="shared" si="61"/>
        <v>0</v>
      </c>
      <c r="Q68" s="54">
        <f t="shared" si="61"/>
        <v>0</v>
      </c>
      <c r="R68" s="54">
        <f t="shared" si="61"/>
        <v>0</v>
      </c>
      <c r="S68" s="135"/>
      <c r="T68" s="55">
        <v>100</v>
      </c>
      <c r="U68" s="56">
        <v>100</v>
      </c>
      <c r="V68" s="55">
        <v>100</v>
      </c>
      <c r="W68" s="56">
        <v>100</v>
      </c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56"/>
      <c r="CE68" s="56"/>
      <c r="CF68" s="56"/>
      <c r="CG68" s="56"/>
      <c r="CH68" s="56"/>
      <c r="CI68" s="56"/>
      <c r="CJ68" s="56"/>
      <c r="CK68" s="56"/>
      <c r="CL68" s="56"/>
      <c r="CM68" s="56"/>
      <c r="CN68" s="56"/>
      <c r="CO68" s="56"/>
      <c r="CP68" s="56"/>
      <c r="CQ68" s="56"/>
      <c r="CR68" s="56"/>
      <c r="CS68" s="56"/>
      <c r="CT68" s="56"/>
      <c r="CU68" s="56"/>
      <c r="CV68" s="56"/>
      <c r="CW68" s="56"/>
      <c r="CX68" s="56"/>
      <c r="CY68" s="56"/>
      <c r="CZ68" s="56"/>
      <c r="DA68" s="56"/>
      <c r="DB68" s="56"/>
      <c r="DC68" s="56"/>
      <c r="DD68" s="56"/>
      <c r="DE68" s="56"/>
      <c r="DF68" s="56"/>
      <c r="DG68" s="56"/>
      <c r="DH68" s="56"/>
      <c r="DI68" s="56"/>
      <c r="DJ68" s="56"/>
      <c r="DK68" s="56"/>
      <c r="DL68" s="56"/>
      <c r="DM68" s="56"/>
      <c r="DN68" s="56"/>
      <c r="DO68" s="56"/>
      <c r="DP68" s="56"/>
      <c r="DQ68" s="56"/>
      <c r="DR68" s="56"/>
      <c r="DS68" s="56"/>
      <c r="DT68" s="56"/>
      <c r="DU68" s="56"/>
      <c r="DV68" s="56"/>
      <c r="DW68" s="56"/>
      <c r="DX68" s="56"/>
      <c r="DY68" s="56"/>
      <c r="DZ68" s="56"/>
      <c r="EA68" s="56"/>
      <c r="EB68" s="56"/>
      <c r="EC68" s="56"/>
      <c r="ED68" s="56"/>
    </row>
    <row r="69" spans="1:134" ht="14.25" customHeight="1">
      <c r="A69" s="51">
        <v>62</v>
      </c>
      <c r="B69" s="53">
        <f>IF('FORM NILAI SIAP'!A69=0,"",'FORM NILAI SIAP'!A69)</f>
        <v>21120120140099</v>
      </c>
      <c r="C69" s="53" t="str">
        <f>IF('FORM NILAI SIAP'!B69=0,"",'FORM NILAI SIAP'!B69)</f>
        <v>SUGIYATMI</v>
      </c>
      <c r="D69" s="54">
        <v>100</v>
      </c>
      <c r="E69" s="54">
        <f t="shared" ref="E69:R69" si="62">IFERROR(($T69*IF($T$6=E$6,$T$7,0)+$U69*IF($U$6=E$6,$U$7,0)+$V69*IF($V$6=E$6,$V$7,0)+$W69*IF($W$6=E$6,$W$7,0)+$X69*IF($X$6=E$6,$X$7,0)+$Y69*IF($Y$6=E$6,$Y$7,0)+$Z69*IF($Z$6=E$6,$Z$7,0)+$AA69*IF($AA$6=E$6,$AA$7,0)+$AB69*IF($AB$6=E$6,$AB$7,0)+$DO69*IF($DO$6=E$6,$DO$7,0)+$DP69*IF($DP$6=E$6,$DP$7,0)+$DQ69*IF($DQ$6=E$6,$DQ$7,0)+$DR69*IF($DR$6=E$6,$DR$7,0)+$DS69*IF($DS$6=E$6,$DS$7,0)+$DT69*IF($DT$6=E$6,$DT$7,0)+$DU69*IF($DU$6=E$6,$DU$7,0)+$DV69*IF($DV$6=E$6,$DV$7,0)+$DW69*IF($DW$6=E$6,$DW$7,0)+$DX69*IF($DX$6=E$6,$DX$7,0)+$DY69*IF($DY$6=E$6,$DY$7,0)+$DZ69*IF($DZ$6=E$6,$DZ$7,0)+$EA69*IF($EA$6=E$6,$EA$7,0)+$EB69*IF($EB$6=E$6,$EB$7,0)+$EC69*IF($EC$6=E$6,$EC$7,0)+$ED69*IF($ED$6=E$6,$ED$7,0))/E$7,0)</f>
        <v>100</v>
      </c>
      <c r="F69" s="54">
        <f t="shared" si="62"/>
        <v>100</v>
      </c>
      <c r="G69" s="54">
        <f t="shared" si="62"/>
        <v>100</v>
      </c>
      <c r="H69" s="54">
        <f t="shared" si="62"/>
        <v>100</v>
      </c>
      <c r="I69" s="54">
        <f t="shared" si="62"/>
        <v>0</v>
      </c>
      <c r="J69" s="54">
        <f t="shared" si="62"/>
        <v>0</v>
      </c>
      <c r="K69" s="54">
        <f t="shared" si="62"/>
        <v>0</v>
      </c>
      <c r="L69" s="54">
        <f t="shared" si="62"/>
        <v>0</v>
      </c>
      <c r="M69" s="54">
        <f t="shared" si="62"/>
        <v>0</v>
      </c>
      <c r="N69" s="54">
        <f t="shared" si="62"/>
        <v>0</v>
      </c>
      <c r="O69" s="54">
        <f t="shared" si="62"/>
        <v>0</v>
      </c>
      <c r="P69" s="54">
        <f t="shared" si="62"/>
        <v>0</v>
      </c>
      <c r="Q69" s="54">
        <f t="shared" si="62"/>
        <v>0</v>
      </c>
      <c r="R69" s="54">
        <f t="shared" si="62"/>
        <v>0</v>
      </c>
      <c r="S69" s="135"/>
      <c r="T69" s="55">
        <v>100</v>
      </c>
      <c r="U69" s="56">
        <v>100</v>
      </c>
      <c r="V69" s="55">
        <v>100</v>
      </c>
      <c r="W69" s="56">
        <v>100</v>
      </c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6"/>
      <c r="CE69" s="56"/>
      <c r="CF69" s="56"/>
      <c r="CG69" s="56"/>
      <c r="CH69" s="56"/>
      <c r="CI69" s="56"/>
      <c r="CJ69" s="56"/>
      <c r="CK69" s="56"/>
      <c r="CL69" s="56"/>
      <c r="CM69" s="56"/>
      <c r="CN69" s="56"/>
      <c r="CO69" s="56"/>
      <c r="CP69" s="56"/>
      <c r="CQ69" s="56"/>
      <c r="CR69" s="56"/>
      <c r="CS69" s="56"/>
      <c r="CT69" s="56"/>
      <c r="CU69" s="56"/>
      <c r="CV69" s="56"/>
      <c r="CW69" s="56"/>
      <c r="CX69" s="56"/>
      <c r="CY69" s="56"/>
      <c r="CZ69" s="56"/>
      <c r="DA69" s="56"/>
      <c r="DB69" s="56"/>
      <c r="DC69" s="56"/>
      <c r="DD69" s="56"/>
      <c r="DE69" s="56"/>
      <c r="DF69" s="56"/>
      <c r="DG69" s="56"/>
      <c r="DH69" s="56"/>
      <c r="DI69" s="56"/>
      <c r="DJ69" s="56"/>
      <c r="DK69" s="56"/>
      <c r="DL69" s="56"/>
      <c r="DM69" s="56"/>
      <c r="DN69" s="56"/>
      <c r="DO69" s="56"/>
      <c r="DP69" s="56"/>
      <c r="DQ69" s="56"/>
      <c r="DR69" s="56"/>
      <c r="DS69" s="56"/>
      <c r="DT69" s="56"/>
      <c r="DU69" s="56"/>
      <c r="DV69" s="56"/>
      <c r="DW69" s="56"/>
      <c r="DX69" s="56"/>
      <c r="DY69" s="56"/>
      <c r="DZ69" s="56"/>
      <c r="EA69" s="56"/>
      <c r="EB69" s="56"/>
      <c r="EC69" s="56"/>
      <c r="ED69" s="56"/>
    </row>
    <row r="70" spans="1:134" ht="14.25" customHeight="1">
      <c r="A70" s="51">
        <v>63</v>
      </c>
      <c r="B70" s="53">
        <f>IF('FORM NILAI SIAP'!A70=0,"",'FORM NILAI SIAP'!A70)</f>
        <v>21120120140099</v>
      </c>
      <c r="C70" s="53" t="str">
        <f>IF('FORM NILAI SIAP'!B70=0,"",'FORM NILAI SIAP'!B70)</f>
        <v>KHANUUN MAULIDA PUSPITA HASYIM</v>
      </c>
      <c r="D70" s="54">
        <v>100</v>
      </c>
      <c r="E70" s="54">
        <f t="shared" ref="E70:R70" si="63">IFERROR(($T70*IF($T$6=E$6,$T$7,0)+$U70*IF($U$6=E$6,$U$7,0)+$V70*IF($V$6=E$6,$V$7,0)+$W70*IF($W$6=E$6,$W$7,0)+$X70*IF($X$6=E$6,$X$7,0)+$Y70*IF($Y$6=E$6,$Y$7,0)+$Z70*IF($Z$6=E$6,$Z$7,0)+$AA70*IF($AA$6=E$6,$AA$7,0)+$AB70*IF($AB$6=E$6,$AB$7,0)+$DO70*IF($DO$6=E$6,$DO$7,0)+$DP70*IF($DP$6=E$6,$DP$7,0)+$DQ70*IF($DQ$6=E$6,$DQ$7,0)+$DR70*IF($DR$6=E$6,$DR$7,0)+$DS70*IF($DS$6=E$6,$DS$7,0)+$DT70*IF($DT$6=E$6,$DT$7,0)+$DU70*IF($DU$6=E$6,$DU$7,0)+$DV70*IF($DV$6=E$6,$DV$7,0)+$DW70*IF($DW$6=E$6,$DW$7,0)+$DX70*IF($DX$6=E$6,$DX$7,0)+$DY70*IF($DY$6=E$6,$DY$7,0)+$DZ70*IF($DZ$6=E$6,$DZ$7,0)+$EA70*IF($EA$6=E$6,$EA$7,0)+$EB70*IF($EB$6=E$6,$EB$7,0)+$EC70*IF($EC$6=E$6,$EC$7,0)+$ED70*IF($ED$6=E$6,$ED$7,0))/E$7,0)</f>
        <v>100</v>
      </c>
      <c r="F70" s="54">
        <f t="shared" si="63"/>
        <v>100</v>
      </c>
      <c r="G70" s="54">
        <f t="shared" si="63"/>
        <v>100</v>
      </c>
      <c r="H70" s="54">
        <f t="shared" si="63"/>
        <v>100</v>
      </c>
      <c r="I70" s="54">
        <f t="shared" si="63"/>
        <v>0</v>
      </c>
      <c r="J70" s="54">
        <f t="shared" si="63"/>
        <v>0</v>
      </c>
      <c r="K70" s="54">
        <f t="shared" si="63"/>
        <v>0</v>
      </c>
      <c r="L70" s="54">
        <f t="shared" si="63"/>
        <v>0</v>
      </c>
      <c r="M70" s="54">
        <f t="shared" si="63"/>
        <v>0</v>
      </c>
      <c r="N70" s="54">
        <f t="shared" si="63"/>
        <v>0</v>
      </c>
      <c r="O70" s="54">
        <f t="shared" si="63"/>
        <v>0</v>
      </c>
      <c r="P70" s="54">
        <f t="shared" si="63"/>
        <v>0</v>
      </c>
      <c r="Q70" s="54">
        <f t="shared" si="63"/>
        <v>0</v>
      </c>
      <c r="R70" s="54">
        <f t="shared" si="63"/>
        <v>0</v>
      </c>
      <c r="S70" s="135"/>
      <c r="T70" s="55">
        <v>100</v>
      </c>
      <c r="U70" s="56">
        <v>100</v>
      </c>
      <c r="V70" s="55">
        <v>100</v>
      </c>
      <c r="W70" s="56">
        <v>100</v>
      </c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6"/>
      <c r="CE70" s="56"/>
      <c r="CF70" s="56"/>
      <c r="CG70" s="56"/>
      <c r="CH70" s="56"/>
      <c r="CI70" s="56"/>
      <c r="CJ70" s="56"/>
      <c r="CK70" s="56"/>
      <c r="CL70" s="56"/>
      <c r="CM70" s="56"/>
      <c r="CN70" s="56"/>
      <c r="CO70" s="56"/>
      <c r="CP70" s="56"/>
      <c r="CQ70" s="56"/>
      <c r="CR70" s="56"/>
      <c r="CS70" s="56"/>
      <c r="CT70" s="56"/>
      <c r="CU70" s="56"/>
      <c r="CV70" s="56"/>
      <c r="CW70" s="56"/>
      <c r="CX70" s="56"/>
      <c r="CY70" s="56"/>
      <c r="CZ70" s="56"/>
      <c r="DA70" s="56"/>
      <c r="DB70" s="56"/>
      <c r="DC70" s="56"/>
      <c r="DD70" s="56"/>
      <c r="DE70" s="56"/>
      <c r="DF70" s="56"/>
      <c r="DG70" s="56"/>
      <c r="DH70" s="56"/>
      <c r="DI70" s="56"/>
      <c r="DJ70" s="56"/>
      <c r="DK70" s="56"/>
      <c r="DL70" s="56"/>
      <c r="DM70" s="56"/>
      <c r="DN70" s="56"/>
      <c r="DO70" s="56"/>
      <c r="DP70" s="56"/>
      <c r="DQ70" s="56"/>
      <c r="DR70" s="56"/>
      <c r="DS70" s="56"/>
      <c r="DT70" s="56"/>
      <c r="DU70" s="56"/>
      <c r="DV70" s="56"/>
      <c r="DW70" s="56"/>
      <c r="DX70" s="56"/>
      <c r="DY70" s="56"/>
      <c r="DZ70" s="56"/>
      <c r="EA70" s="56"/>
      <c r="EB70" s="56"/>
      <c r="EC70" s="56"/>
      <c r="ED70" s="56"/>
    </row>
    <row r="71" spans="1:134" ht="14.25" customHeight="1">
      <c r="A71" s="51">
        <v>64</v>
      </c>
      <c r="B71" s="53">
        <f>IF('FORM NILAI SIAP'!A71=0,"",'FORM NILAI SIAP'!A71)</f>
        <v>21120120140099</v>
      </c>
      <c r="C71" s="53" t="str">
        <f>IF('FORM NILAI SIAP'!B71=0,"",'FORM NILAI SIAP'!B71)</f>
        <v>DANIEL RITZ</v>
      </c>
      <c r="D71" s="54">
        <v>100</v>
      </c>
      <c r="E71" s="54">
        <f t="shared" ref="E71:R71" si="64">IFERROR(($T71*IF($T$6=E$6,$T$7,0)+$U71*IF($U$6=E$6,$U$7,0)+$V71*IF($V$6=E$6,$V$7,0)+$W71*IF($W$6=E$6,$W$7,0)+$X71*IF($X$6=E$6,$X$7,0)+$Y71*IF($Y$6=E$6,$Y$7,0)+$Z71*IF($Z$6=E$6,$Z$7,0)+$AA71*IF($AA$6=E$6,$AA$7,0)+$AB71*IF($AB$6=E$6,$AB$7,0)+$DO71*IF($DO$6=E$6,$DO$7,0)+$DP71*IF($DP$6=E$6,$DP$7,0)+$DQ71*IF($DQ$6=E$6,$DQ$7,0)+$DR71*IF($DR$6=E$6,$DR$7,0)+$DS71*IF($DS$6=E$6,$DS$7,0)+$DT71*IF($DT$6=E$6,$DT$7,0)+$DU71*IF($DU$6=E$6,$DU$7,0)+$DV71*IF($DV$6=E$6,$DV$7,0)+$DW71*IF($DW$6=E$6,$DW$7,0)+$DX71*IF($DX$6=E$6,$DX$7,0)+$DY71*IF($DY$6=E$6,$DY$7,0)+$DZ71*IF($DZ$6=E$6,$DZ$7,0)+$EA71*IF($EA$6=E$6,$EA$7,0)+$EB71*IF($EB$6=E$6,$EB$7,0)+$EC71*IF($EC$6=E$6,$EC$7,0)+$ED71*IF($ED$6=E$6,$ED$7,0))/E$7,0)</f>
        <v>100</v>
      </c>
      <c r="F71" s="54">
        <f t="shared" si="64"/>
        <v>100</v>
      </c>
      <c r="G71" s="54">
        <f t="shared" si="64"/>
        <v>100</v>
      </c>
      <c r="H71" s="54">
        <f t="shared" si="64"/>
        <v>100</v>
      </c>
      <c r="I71" s="54">
        <f t="shared" si="64"/>
        <v>0</v>
      </c>
      <c r="J71" s="54">
        <f t="shared" si="64"/>
        <v>0</v>
      </c>
      <c r="K71" s="54">
        <f t="shared" si="64"/>
        <v>0</v>
      </c>
      <c r="L71" s="54">
        <f t="shared" si="64"/>
        <v>0</v>
      </c>
      <c r="M71" s="54">
        <f t="shared" si="64"/>
        <v>0</v>
      </c>
      <c r="N71" s="54">
        <f t="shared" si="64"/>
        <v>0</v>
      </c>
      <c r="O71" s="54">
        <f t="shared" si="64"/>
        <v>0</v>
      </c>
      <c r="P71" s="54">
        <f t="shared" si="64"/>
        <v>0</v>
      </c>
      <c r="Q71" s="54">
        <f t="shared" si="64"/>
        <v>0</v>
      </c>
      <c r="R71" s="54">
        <f t="shared" si="64"/>
        <v>0</v>
      </c>
      <c r="S71" s="135"/>
      <c r="T71" s="55">
        <v>100</v>
      </c>
      <c r="U71" s="56">
        <v>100</v>
      </c>
      <c r="V71" s="55">
        <v>100</v>
      </c>
      <c r="W71" s="56">
        <v>100</v>
      </c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56"/>
      <c r="CE71" s="56"/>
      <c r="CF71" s="56"/>
      <c r="CG71" s="56"/>
      <c r="CH71" s="56"/>
      <c r="CI71" s="56"/>
      <c r="CJ71" s="56"/>
      <c r="CK71" s="56"/>
      <c r="CL71" s="56"/>
      <c r="CM71" s="56"/>
      <c r="CN71" s="56"/>
      <c r="CO71" s="56"/>
      <c r="CP71" s="56"/>
      <c r="CQ71" s="56"/>
      <c r="CR71" s="56"/>
      <c r="CS71" s="56"/>
      <c r="CT71" s="56"/>
      <c r="CU71" s="56"/>
      <c r="CV71" s="56"/>
      <c r="CW71" s="56"/>
      <c r="CX71" s="56"/>
      <c r="CY71" s="56"/>
      <c r="CZ71" s="56"/>
      <c r="DA71" s="56"/>
      <c r="DB71" s="56"/>
      <c r="DC71" s="56"/>
      <c r="DD71" s="56"/>
      <c r="DE71" s="56"/>
      <c r="DF71" s="56"/>
      <c r="DG71" s="56"/>
      <c r="DH71" s="56"/>
      <c r="DI71" s="56"/>
      <c r="DJ71" s="56"/>
      <c r="DK71" s="56"/>
      <c r="DL71" s="56"/>
      <c r="DM71" s="56"/>
      <c r="DN71" s="56"/>
      <c r="DO71" s="56"/>
      <c r="DP71" s="56"/>
      <c r="DQ71" s="56"/>
      <c r="DR71" s="56"/>
      <c r="DS71" s="56"/>
      <c r="DT71" s="56"/>
      <c r="DU71" s="56"/>
      <c r="DV71" s="56"/>
      <c r="DW71" s="56"/>
      <c r="DX71" s="56"/>
      <c r="DY71" s="56"/>
      <c r="DZ71" s="56"/>
      <c r="EA71" s="56"/>
      <c r="EB71" s="56"/>
      <c r="EC71" s="56"/>
      <c r="ED71" s="56"/>
    </row>
    <row r="72" spans="1:134" ht="14.25" customHeight="1">
      <c r="A72" s="51">
        <v>65</v>
      </c>
      <c r="B72" s="53">
        <f>IF('FORM NILAI SIAP'!A72=0,"",'FORM NILAI SIAP'!A72)</f>
        <v>21120120140099</v>
      </c>
      <c r="C72" s="53" t="str">
        <f>IF('FORM NILAI SIAP'!B72=0,"",'FORM NILAI SIAP'!B72)</f>
        <v>REFANDA SURYA SAPUTRA</v>
      </c>
      <c r="D72" s="54">
        <v>100</v>
      </c>
      <c r="E72" s="54">
        <f t="shared" ref="E72:R72" si="65">IFERROR(($T72*IF($T$6=E$6,$T$7,0)+$U72*IF($U$6=E$6,$U$7,0)+$V72*IF($V$6=E$6,$V$7,0)+$W72*IF($W$6=E$6,$W$7,0)+$X72*IF($X$6=E$6,$X$7,0)+$Y72*IF($Y$6=E$6,$Y$7,0)+$Z72*IF($Z$6=E$6,$Z$7,0)+$AA72*IF($AA$6=E$6,$AA$7,0)+$AB72*IF($AB$6=E$6,$AB$7,0)+$DO72*IF($DO$6=E$6,$DO$7,0)+$DP72*IF($DP$6=E$6,$DP$7,0)+$DQ72*IF($DQ$6=E$6,$DQ$7,0)+$DR72*IF($DR$6=E$6,$DR$7,0)+$DS72*IF($DS$6=E$6,$DS$7,0)+$DT72*IF($DT$6=E$6,$DT$7,0)+$DU72*IF($DU$6=E$6,$DU$7,0)+$DV72*IF($DV$6=E$6,$DV$7,0)+$DW72*IF($DW$6=E$6,$DW$7,0)+$DX72*IF($DX$6=E$6,$DX$7,0)+$DY72*IF($DY$6=E$6,$DY$7,0)+$DZ72*IF($DZ$6=E$6,$DZ$7,0)+$EA72*IF($EA$6=E$6,$EA$7,0)+$EB72*IF($EB$6=E$6,$EB$7,0)+$EC72*IF($EC$6=E$6,$EC$7,0)+$ED72*IF($ED$6=E$6,$ED$7,0))/E$7,0)</f>
        <v>100</v>
      </c>
      <c r="F72" s="54">
        <f t="shared" si="65"/>
        <v>100</v>
      </c>
      <c r="G72" s="54">
        <f t="shared" si="65"/>
        <v>100</v>
      </c>
      <c r="H72" s="54">
        <f t="shared" si="65"/>
        <v>100</v>
      </c>
      <c r="I72" s="54">
        <f t="shared" si="65"/>
        <v>0</v>
      </c>
      <c r="J72" s="54">
        <f t="shared" si="65"/>
        <v>0</v>
      </c>
      <c r="K72" s="54">
        <f t="shared" si="65"/>
        <v>0</v>
      </c>
      <c r="L72" s="54">
        <f t="shared" si="65"/>
        <v>0</v>
      </c>
      <c r="M72" s="54">
        <f t="shared" si="65"/>
        <v>0</v>
      </c>
      <c r="N72" s="54">
        <f t="shared" si="65"/>
        <v>0</v>
      </c>
      <c r="O72" s="54">
        <f t="shared" si="65"/>
        <v>0</v>
      </c>
      <c r="P72" s="54">
        <f t="shared" si="65"/>
        <v>0</v>
      </c>
      <c r="Q72" s="54">
        <f t="shared" si="65"/>
        <v>0</v>
      </c>
      <c r="R72" s="54">
        <f t="shared" si="65"/>
        <v>0</v>
      </c>
      <c r="S72" s="135"/>
      <c r="T72" s="55">
        <v>100</v>
      </c>
      <c r="U72" s="56">
        <v>100</v>
      </c>
      <c r="V72" s="55">
        <v>100</v>
      </c>
      <c r="W72" s="56">
        <v>100</v>
      </c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56"/>
      <c r="CE72" s="56"/>
      <c r="CF72" s="56"/>
      <c r="CG72" s="56"/>
      <c r="CH72" s="56"/>
      <c r="CI72" s="56"/>
      <c r="CJ72" s="56"/>
      <c r="CK72" s="56"/>
      <c r="CL72" s="56"/>
      <c r="CM72" s="56"/>
      <c r="CN72" s="56"/>
      <c r="CO72" s="56"/>
      <c r="CP72" s="56"/>
      <c r="CQ72" s="56"/>
      <c r="CR72" s="56"/>
      <c r="CS72" s="56"/>
      <c r="CT72" s="56"/>
      <c r="CU72" s="56"/>
      <c r="CV72" s="56"/>
      <c r="CW72" s="56"/>
      <c r="CX72" s="56"/>
      <c r="CY72" s="56"/>
      <c r="CZ72" s="56"/>
      <c r="DA72" s="56"/>
      <c r="DB72" s="56"/>
      <c r="DC72" s="56"/>
      <c r="DD72" s="56"/>
      <c r="DE72" s="56"/>
      <c r="DF72" s="56"/>
      <c r="DG72" s="56"/>
      <c r="DH72" s="56"/>
      <c r="DI72" s="56"/>
      <c r="DJ72" s="56"/>
      <c r="DK72" s="56"/>
      <c r="DL72" s="56"/>
      <c r="DM72" s="56"/>
      <c r="DN72" s="56"/>
      <c r="DO72" s="56"/>
      <c r="DP72" s="56"/>
      <c r="DQ72" s="56"/>
      <c r="DR72" s="56"/>
      <c r="DS72" s="56"/>
      <c r="DT72" s="56"/>
      <c r="DU72" s="56"/>
      <c r="DV72" s="56"/>
      <c r="DW72" s="56"/>
      <c r="DX72" s="56"/>
      <c r="DY72" s="56"/>
      <c r="DZ72" s="56"/>
      <c r="EA72" s="56"/>
      <c r="EB72" s="56"/>
      <c r="EC72" s="56"/>
      <c r="ED72" s="56"/>
    </row>
    <row r="73" spans="1:134" ht="14.25" customHeight="1">
      <c r="A73" s="51">
        <v>66</v>
      </c>
      <c r="B73" s="53">
        <f>IF('FORM NILAI SIAP'!A73=0,"",'FORM NILAI SIAP'!A73)</f>
        <v>21120120140099</v>
      </c>
      <c r="C73" s="53" t="str">
        <f>IF('FORM NILAI SIAP'!B73=0,"",'FORM NILAI SIAP'!B73)</f>
        <v>DIDAN HASAN MURTAQI</v>
      </c>
      <c r="D73" s="54">
        <v>100</v>
      </c>
      <c r="E73" s="54">
        <f t="shared" ref="E73:R73" si="66">IFERROR(($T73*IF($T$6=E$6,$T$7,0)+$U73*IF($U$6=E$6,$U$7,0)+$V73*IF($V$6=E$6,$V$7,0)+$W73*IF($W$6=E$6,$W$7,0)+$X73*IF($X$6=E$6,$X$7,0)+$Y73*IF($Y$6=E$6,$Y$7,0)+$Z73*IF($Z$6=E$6,$Z$7,0)+$AA73*IF($AA$6=E$6,$AA$7,0)+$AB73*IF($AB$6=E$6,$AB$7,0)+$DO73*IF($DO$6=E$6,$DO$7,0)+$DP73*IF($DP$6=E$6,$DP$7,0)+$DQ73*IF($DQ$6=E$6,$DQ$7,0)+$DR73*IF($DR$6=E$6,$DR$7,0)+$DS73*IF($DS$6=E$6,$DS$7,0)+$DT73*IF($DT$6=E$6,$DT$7,0)+$DU73*IF($DU$6=E$6,$DU$7,0)+$DV73*IF($DV$6=E$6,$DV$7,0)+$DW73*IF($DW$6=E$6,$DW$7,0)+$DX73*IF($DX$6=E$6,$DX$7,0)+$DY73*IF($DY$6=E$6,$DY$7,0)+$DZ73*IF($DZ$6=E$6,$DZ$7,0)+$EA73*IF($EA$6=E$6,$EA$7,0)+$EB73*IF($EB$6=E$6,$EB$7,0)+$EC73*IF($EC$6=E$6,$EC$7,0)+$ED73*IF($ED$6=E$6,$ED$7,0))/E$7,0)</f>
        <v>100</v>
      </c>
      <c r="F73" s="54">
        <f t="shared" si="66"/>
        <v>100</v>
      </c>
      <c r="G73" s="54">
        <f t="shared" si="66"/>
        <v>100</v>
      </c>
      <c r="H73" s="54">
        <f t="shared" si="66"/>
        <v>100</v>
      </c>
      <c r="I73" s="54">
        <f t="shared" si="66"/>
        <v>0</v>
      </c>
      <c r="J73" s="54">
        <f t="shared" si="66"/>
        <v>0</v>
      </c>
      <c r="K73" s="54">
        <f t="shared" si="66"/>
        <v>0</v>
      </c>
      <c r="L73" s="54">
        <f t="shared" si="66"/>
        <v>0</v>
      </c>
      <c r="M73" s="54">
        <f t="shared" si="66"/>
        <v>0</v>
      </c>
      <c r="N73" s="54">
        <f t="shared" si="66"/>
        <v>0</v>
      </c>
      <c r="O73" s="54">
        <f t="shared" si="66"/>
        <v>0</v>
      </c>
      <c r="P73" s="54">
        <f t="shared" si="66"/>
        <v>0</v>
      </c>
      <c r="Q73" s="54">
        <f t="shared" si="66"/>
        <v>0</v>
      </c>
      <c r="R73" s="54">
        <f t="shared" si="66"/>
        <v>0</v>
      </c>
      <c r="S73" s="135"/>
      <c r="T73" s="55">
        <v>100</v>
      </c>
      <c r="U73" s="56">
        <v>100</v>
      </c>
      <c r="V73" s="55">
        <v>100</v>
      </c>
      <c r="W73" s="56">
        <v>100</v>
      </c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56"/>
      <c r="CE73" s="56"/>
      <c r="CF73" s="56"/>
      <c r="CG73" s="56"/>
      <c r="CH73" s="56"/>
      <c r="CI73" s="56"/>
      <c r="CJ73" s="56"/>
      <c r="CK73" s="56"/>
      <c r="CL73" s="56"/>
      <c r="CM73" s="56"/>
      <c r="CN73" s="56"/>
      <c r="CO73" s="56"/>
      <c r="CP73" s="56"/>
      <c r="CQ73" s="56"/>
      <c r="CR73" s="56"/>
      <c r="CS73" s="56"/>
      <c r="CT73" s="56"/>
      <c r="CU73" s="56"/>
      <c r="CV73" s="56"/>
      <c r="CW73" s="56"/>
      <c r="CX73" s="56"/>
      <c r="CY73" s="56"/>
      <c r="CZ73" s="56"/>
      <c r="DA73" s="56"/>
      <c r="DB73" s="56"/>
      <c r="DC73" s="56"/>
      <c r="DD73" s="56"/>
      <c r="DE73" s="56"/>
      <c r="DF73" s="56"/>
      <c r="DG73" s="56"/>
      <c r="DH73" s="56"/>
      <c r="DI73" s="56"/>
      <c r="DJ73" s="56"/>
      <c r="DK73" s="56"/>
      <c r="DL73" s="56"/>
      <c r="DM73" s="56"/>
      <c r="DN73" s="56"/>
      <c r="DO73" s="56"/>
      <c r="DP73" s="56"/>
      <c r="DQ73" s="56"/>
      <c r="DR73" s="56"/>
      <c r="DS73" s="56"/>
      <c r="DT73" s="56"/>
      <c r="DU73" s="56"/>
      <c r="DV73" s="56"/>
      <c r="DW73" s="56"/>
      <c r="DX73" s="56"/>
      <c r="DY73" s="56"/>
      <c r="DZ73" s="56"/>
      <c r="EA73" s="56"/>
      <c r="EB73" s="56"/>
      <c r="EC73" s="56"/>
      <c r="ED73" s="56"/>
    </row>
    <row r="74" spans="1:134" ht="14.25" customHeight="1">
      <c r="A74" s="51">
        <v>67</v>
      </c>
      <c r="B74" s="53">
        <f>IF('FORM NILAI SIAP'!A74=0,"",'FORM NILAI SIAP'!A74)</f>
        <v>21120120140099</v>
      </c>
      <c r="C74" s="53" t="str">
        <f>IF('FORM NILAI SIAP'!B74=0,"",'FORM NILAI SIAP'!B74)</f>
        <v>MUHAMMAD DZAKY NAUFAL</v>
      </c>
      <c r="D74" s="54">
        <v>88</v>
      </c>
      <c r="E74" s="54">
        <f t="shared" ref="E74:R74" si="67">IFERROR(($T74*IF($T$6=E$6,$T$7,0)+$U74*IF($U$6=E$6,$U$7,0)+$V74*IF($V$6=E$6,$V$7,0)+$W74*IF($W$6=E$6,$W$7,0)+$X74*IF($X$6=E$6,$X$7,0)+$Y74*IF($Y$6=E$6,$Y$7,0)+$Z74*IF($Z$6=E$6,$Z$7,0)+$AA74*IF($AA$6=E$6,$AA$7,0)+$AB74*IF($AB$6=E$6,$AB$7,0)+$DO74*IF($DO$6=E$6,$DO$7,0)+$DP74*IF($DP$6=E$6,$DP$7,0)+$DQ74*IF($DQ$6=E$6,$DQ$7,0)+$DR74*IF($DR$6=E$6,$DR$7,0)+$DS74*IF($DS$6=E$6,$DS$7,0)+$DT74*IF($DT$6=E$6,$DT$7,0)+$DU74*IF($DU$6=E$6,$DU$7,0)+$DV74*IF($DV$6=E$6,$DV$7,0)+$DW74*IF($DW$6=E$6,$DW$7,0)+$DX74*IF($DX$6=E$6,$DX$7,0)+$DY74*IF($DY$6=E$6,$DY$7,0)+$DZ74*IF($DZ$6=E$6,$DZ$7,0)+$EA74*IF($EA$6=E$6,$EA$7,0)+$EB74*IF($EB$6=E$6,$EB$7,0)+$EC74*IF($EC$6=E$6,$EC$7,0)+$ED74*IF($ED$6=E$6,$ED$7,0))/E$7,0)</f>
        <v>88</v>
      </c>
      <c r="F74" s="54">
        <f t="shared" si="67"/>
        <v>88</v>
      </c>
      <c r="G74" s="54">
        <f t="shared" si="67"/>
        <v>88</v>
      </c>
      <c r="H74" s="54">
        <f t="shared" si="67"/>
        <v>88</v>
      </c>
      <c r="I74" s="54">
        <f t="shared" si="67"/>
        <v>0</v>
      </c>
      <c r="J74" s="54">
        <f t="shared" si="67"/>
        <v>0</v>
      </c>
      <c r="K74" s="54">
        <f t="shared" si="67"/>
        <v>0</v>
      </c>
      <c r="L74" s="54">
        <f t="shared" si="67"/>
        <v>0</v>
      </c>
      <c r="M74" s="54">
        <f t="shared" si="67"/>
        <v>0</v>
      </c>
      <c r="N74" s="54">
        <f t="shared" si="67"/>
        <v>0</v>
      </c>
      <c r="O74" s="54">
        <f t="shared" si="67"/>
        <v>0</v>
      </c>
      <c r="P74" s="54">
        <f t="shared" si="67"/>
        <v>0</v>
      </c>
      <c r="Q74" s="54">
        <f t="shared" si="67"/>
        <v>0</v>
      </c>
      <c r="R74" s="54">
        <f t="shared" si="67"/>
        <v>0</v>
      </c>
      <c r="S74" s="135"/>
      <c r="T74" s="55">
        <v>88</v>
      </c>
      <c r="U74" s="56">
        <v>88</v>
      </c>
      <c r="V74" s="55">
        <v>88</v>
      </c>
      <c r="W74" s="56">
        <v>88</v>
      </c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6"/>
      <c r="CE74" s="56"/>
      <c r="CF74" s="56"/>
      <c r="CG74" s="56"/>
      <c r="CH74" s="56"/>
      <c r="CI74" s="56"/>
      <c r="CJ74" s="56"/>
      <c r="CK74" s="56"/>
      <c r="CL74" s="56"/>
      <c r="CM74" s="56"/>
      <c r="CN74" s="56"/>
      <c r="CO74" s="56"/>
      <c r="CP74" s="56"/>
      <c r="CQ74" s="56"/>
      <c r="CR74" s="56"/>
      <c r="CS74" s="56"/>
      <c r="CT74" s="56"/>
      <c r="CU74" s="56"/>
      <c r="CV74" s="56"/>
      <c r="CW74" s="56"/>
      <c r="CX74" s="56"/>
      <c r="CY74" s="56"/>
      <c r="CZ74" s="56"/>
      <c r="DA74" s="56"/>
      <c r="DB74" s="56"/>
      <c r="DC74" s="56"/>
      <c r="DD74" s="56"/>
      <c r="DE74" s="56"/>
      <c r="DF74" s="56"/>
      <c r="DG74" s="56"/>
      <c r="DH74" s="56"/>
      <c r="DI74" s="56"/>
      <c r="DJ74" s="56"/>
      <c r="DK74" s="56"/>
      <c r="DL74" s="56"/>
      <c r="DM74" s="56"/>
      <c r="DN74" s="56"/>
      <c r="DO74" s="56"/>
      <c r="DP74" s="56"/>
      <c r="DQ74" s="56"/>
      <c r="DR74" s="56"/>
      <c r="DS74" s="56"/>
      <c r="DT74" s="56"/>
      <c r="DU74" s="56"/>
      <c r="DV74" s="56"/>
      <c r="DW74" s="56"/>
      <c r="DX74" s="56"/>
      <c r="DY74" s="56"/>
      <c r="DZ74" s="56"/>
      <c r="EA74" s="56"/>
      <c r="EB74" s="56"/>
      <c r="EC74" s="56"/>
      <c r="ED74" s="56"/>
    </row>
    <row r="75" spans="1:134" ht="14.25" customHeight="1">
      <c r="A75" s="51">
        <v>68</v>
      </c>
      <c r="B75" s="53">
        <f>IF('FORM NILAI SIAP'!A75=0,"",'FORM NILAI SIAP'!A75)</f>
        <v>21120120140099</v>
      </c>
      <c r="C75" s="53" t="str">
        <f>IF('FORM NILAI SIAP'!B75=0,"",'FORM NILAI SIAP'!B75)</f>
        <v>Mohammad Rifqi Satriamas</v>
      </c>
      <c r="D75" s="54">
        <v>68</v>
      </c>
      <c r="E75" s="54">
        <f t="shared" ref="E75:R75" si="68">IFERROR(($T75*IF($T$6=E$6,$T$7,0)+$U75*IF($U$6=E$6,$U$7,0)+$V75*IF($V$6=E$6,$V$7,0)+$W75*IF($W$6=E$6,$W$7,0)+$X75*IF($X$6=E$6,$X$7,0)+$Y75*IF($Y$6=E$6,$Y$7,0)+$Z75*IF($Z$6=E$6,$Z$7,0)+$AA75*IF($AA$6=E$6,$AA$7,0)+$AB75*IF($AB$6=E$6,$AB$7,0)+$DO75*IF($DO$6=E$6,$DO$7,0)+$DP75*IF($DP$6=E$6,$DP$7,0)+$DQ75*IF($DQ$6=E$6,$DQ$7,0)+$DR75*IF($DR$6=E$6,$DR$7,0)+$DS75*IF($DS$6=E$6,$DS$7,0)+$DT75*IF($DT$6=E$6,$DT$7,0)+$DU75*IF($DU$6=E$6,$DU$7,0)+$DV75*IF($DV$6=E$6,$DV$7,0)+$DW75*IF($DW$6=E$6,$DW$7,0)+$DX75*IF($DX$6=E$6,$DX$7,0)+$DY75*IF($DY$6=E$6,$DY$7,0)+$DZ75*IF($DZ$6=E$6,$DZ$7,0)+$EA75*IF($EA$6=E$6,$EA$7,0)+$EB75*IF($EB$6=E$6,$EB$7,0)+$EC75*IF($EC$6=E$6,$EC$7,0)+$ED75*IF($ED$6=E$6,$ED$7,0))/E$7,0)</f>
        <v>68</v>
      </c>
      <c r="F75" s="54">
        <f t="shared" si="68"/>
        <v>68</v>
      </c>
      <c r="G75" s="54">
        <f t="shared" si="68"/>
        <v>68</v>
      </c>
      <c r="H75" s="54">
        <f t="shared" si="68"/>
        <v>68</v>
      </c>
      <c r="I75" s="54">
        <f t="shared" si="68"/>
        <v>0</v>
      </c>
      <c r="J75" s="54">
        <f t="shared" si="68"/>
        <v>0</v>
      </c>
      <c r="K75" s="54">
        <f t="shared" si="68"/>
        <v>0</v>
      </c>
      <c r="L75" s="54">
        <f t="shared" si="68"/>
        <v>0</v>
      </c>
      <c r="M75" s="54">
        <f t="shared" si="68"/>
        <v>0</v>
      </c>
      <c r="N75" s="54">
        <f t="shared" si="68"/>
        <v>0</v>
      </c>
      <c r="O75" s="54">
        <f t="shared" si="68"/>
        <v>0</v>
      </c>
      <c r="P75" s="54">
        <f t="shared" si="68"/>
        <v>0</v>
      </c>
      <c r="Q75" s="54">
        <f t="shared" si="68"/>
        <v>0</v>
      </c>
      <c r="R75" s="54">
        <f t="shared" si="68"/>
        <v>0</v>
      </c>
      <c r="S75" s="135"/>
      <c r="T75" s="55">
        <v>68</v>
      </c>
      <c r="U75" s="56">
        <v>68</v>
      </c>
      <c r="V75" s="55">
        <v>68</v>
      </c>
      <c r="W75" s="56">
        <v>68</v>
      </c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6"/>
      <c r="BR75" s="56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6"/>
      <c r="CV75" s="56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6"/>
      <c r="DZ75" s="56"/>
      <c r="EA75" s="56"/>
      <c r="EB75" s="56"/>
      <c r="EC75" s="56"/>
      <c r="ED75" s="56"/>
    </row>
    <row r="76" spans="1:134" ht="14.25" customHeight="1">
      <c r="A76" s="51">
        <v>69</v>
      </c>
      <c r="B76" s="53">
        <f>IF('FORM NILAI SIAP'!A76=0,"",'FORM NILAI SIAP'!A76)</f>
        <v>21120120140099</v>
      </c>
      <c r="C76" s="53" t="str">
        <f>IF('FORM NILAI SIAP'!B76=0,"",'FORM NILAI SIAP'!B76)</f>
        <v>AFIF SYARIFUDDIN YAHYA</v>
      </c>
      <c r="D76" s="54">
        <v>100</v>
      </c>
      <c r="E76" s="54">
        <f t="shared" ref="E76:R76" si="69">IFERROR(($T76*IF($T$6=E$6,$T$7,0)+$U76*IF($U$6=E$6,$U$7,0)+$V76*IF($V$6=E$6,$V$7,0)+$W76*IF($W$6=E$6,$W$7,0)+$X76*IF($X$6=E$6,$X$7,0)+$Y76*IF($Y$6=E$6,$Y$7,0)+$Z76*IF($Z$6=E$6,$Z$7,0)+$AA76*IF($AA$6=E$6,$AA$7,0)+$AB76*IF($AB$6=E$6,$AB$7,0)+$DO76*IF($DO$6=E$6,$DO$7,0)+$DP76*IF($DP$6=E$6,$DP$7,0)+$DQ76*IF($DQ$6=E$6,$DQ$7,0)+$DR76*IF($DR$6=E$6,$DR$7,0)+$DS76*IF($DS$6=E$6,$DS$7,0)+$DT76*IF($DT$6=E$6,$DT$7,0)+$DU76*IF($DU$6=E$6,$DU$7,0)+$DV76*IF($DV$6=E$6,$DV$7,0)+$DW76*IF($DW$6=E$6,$DW$7,0)+$DX76*IF($DX$6=E$6,$DX$7,0)+$DY76*IF($DY$6=E$6,$DY$7,0)+$DZ76*IF($DZ$6=E$6,$DZ$7,0)+$EA76*IF($EA$6=E$6,$EA$7,0)+$EB76*IF($EB$6=E$6,$EB$7,0)+$EC76*IF($EC$6=E$6,$EC$7,0)+$ED76*IF($ED$6=E$6,$ED$7,0))/E$7,0)</f>
        <v>100</v>
      </c>
      <c r="F76" s="54">
        <f t="shared" si="69"/>
        <v>100</v>
      </c>
      <c r="G76" s="54">
        <f t="shared" si="69"/>
        <v>100</v>
      </c>
      <c r="H76" s="54">
        <f t="shared" si="69"/>
        <v>100</v>
      </c>
      <c r="I76" s="54">
        <f t="shared" si="69"/>
        <v>0</v>
      </c>
      <c r="J76" s="54">
        <f t="shared" si="69"/>
        <v>0</v>
      </c>
      <c r="K76" s="54">
        <f t="shared" si="69"/>
        <v>0</v>
      </c>
      <c r="L76" s="54">
        <f t="shared" si="69"/>
        <v>0</v>
      </c>
      <c r="M76" s="54">
        <f t="shared" si="69"/>
        <v>0</v>
      </c>
      <c r="N76" s="54">
        <f t="shared" si="69"/>
        <v>0</v>
      </c>
      <c r="O76" s="54">
        <f t="shared" si="69"/>
        <v>0</v>
      </c>
      <c r="P76" s="54">
        <f t="shared" si="69"/>
        <v>0</v>
      </c>
      <c r="Q76" s="54">
        <f t="shared" si="69"/>
        <v>0</v>
      </c>
      <c r="R76" s="54">
        <f t="shared" si="69"/>
        <v>0</v>
      </c>
      <c r="S76" s="135"/>
      <c r="T76" s="55">
        <v>100</v>
      </c>
      <c r="U76" s="56">
        <v>100</v>
      </c>
      <c r="V76" s="55">
        <v>100</v>
      </c>
      <c r="W76" s="56">
        <v>100</v>
      </c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  <c r="BM76" s="56"/>
      <c r="BN76" s="56"/>
      <c r="BO76" s="56"/>
      <c r="BP76" s="56"/>
      <c r="BQ76" s="56"/>
      <c r="BR76" s="56"/>
      <c r="BS76" s="56"/>
      <c r="BT76" s="56"/>
      <c r="BU76" s="56"/>
      <c r="BV76" s="56"/>
      <c r="BW76" s="56"/>
      <c r="BX76" s="56"/>
      <c r="BY76" s="56"/>
      <c r="BZ76" s="56"/>
      <c r="CA76" s="56"/>
      <c r="CB76" s="56"/>
      <c r="CC76" s="56"/>
      <c r="CD76" s="56"/>
      <c r="CE76" s="56"/>
      <c r="CF76" s="56"/>
      <c r="CG76" s="56"/>
      <c r="CH76" s="56"/>
      <c r="CI76" s="56"/>
      <c r="CJ76" s="56"/>
      <c r="CK76" s="56"/>
      <c r="CL76" s="56"/>
      <c r="CM76" s="56"/>
      <c r="CN76" s="56"/>
      <c r="CO76" s="56"/>
      <c r="CP76" s="56"/>
      <c r="CQ76" s="56"/>
      <c r="CR76" s="56"/>
      <c r="CS76" s="56"/>
      <c r="CT76" s="56"/>
      <c r="CU76" s="56"/>
      <c r="CV76" s="56"/>
      <c r="CW76" s="56"/>
      <c r="CX76" s="56"/>
      <c r="CY76" s="56"/>
      <c r="CZ76" s="56"/>
      <c r="DA76" s="56"/>
      <c r="DB76" s="56"/>
      <c r="DC76" s="56"/>
      <c r="DD76" s="56"/>
      <c r="DE76" s="56"/>
      <c r="DF76" s="56"/>
      <c r="DG76" s="56"/>
      <c r="DH76" s="56"/>
      <c r="DI76" s="56"/>
      <c r="DJ76" s="56"/>
      <c r="DK76" s="56"/>
      <c r="DL76" s="56"/>
      <c r="DM76" s="56"/>
      <c r="DN76" s="56"/>
      <c r="DO76" s="56"/>
      <c r="DP76" s="56"/>
      <c r="DQ76" s="56"/>
      <c r="DR76" s="56"/>
      <c r="DS76" s="56"/>
      <c r="DT76" s="56"/>
      <c r="DU76" s="56"/>
      <c r="DV76" s="56"/>
      <c r="DW76" s="56"/>
      <c r="DX76" s="56"/>
      <c r="DY76" s="56"/>
      <c r="DZ76" s="56"/>
      <c r="EA76" s="56"/>
      <c r="EB76" s="56"/>
      <c r="EC76" s="56"/>
      <c r="ED76" s="56"/>
    </row>
    <row r="77" spans="1:134" ht="14.25" customHeight="1">
      <c r="A77" s="51">
        <v>70</v>
      </c>
      <c r="B77" s="53">
        <f>IF('FORM NILAI SIAP'!A77=0,"",'FORM NILAI SIAP'!A77)</f>
        <v>21120120140099</v>
      </c>
      <c r="C77" s="53" t="str">
        <f>IF('FORM NILAI SIAP'!B77=0,"",'FORM NILAI SIAP'!B77)</f>
        <v>RIZAL FIRDAUS</v>
      </c>
      <c r="D77" s="54">
        <v>100</v>
      </c>
      <c r="E77" s="54">
        <f t="shared" ref="E77:R77" si="70">IFERROR(($T77*IF($T$6=E$6,$T$7,0)+$U77*IF($U$6=E$6,$U$7,0)+$V77*IF($V$6=E$6,$V$7,0)+$W77*IF($W$6=E$6,$W$7,0)+$X77*IF($X$6=E$6,$X$7,0)+$Y77*IF($Y$6=E$6,$Y$7,0)+$Z77*IF($Z$6=E$6,$Z$7,0)+$AA77*IF($AA$6=E$6,$AA$7,0)+$AB77*IF($AB$6=E$6,$AB$7,0)+$DO77*IF($DO$6=E$6,$DO$7,0)+$DP77*IF($DP$6=E$6,$DP$7,0)+$DQ77*IF($DQ$6=E$6,$DQ$7,0)+$DR77*IF($DR$6=E$6,$DR$7,0)+$DS77*IF($DS$6=E$6,$DS$7,0)+$DT77*IF($DT$6=E$6,$DT$7,0)+$DU77*IF($DU$6=E$6,$DU$7,0)+$DV77*IF($DV$6=E$6,$DV$7,0)+$DW77*IF($DW$6=E$6,$DW$7,0)+$DX77*IF($DX$6=E$6,$DX$7,0)+$DY77*IF($DY$6=E$6,$DY$7,0)+$DZ77*IF($DZ$6=E$6,$DZ$7,0)+$EA77*IF($EA$6=E$6,$EA$7,0)+$EB77*IF($EB$6=E$6,$EB$7,0)+$EC77*IF($EC$6=E$6,$EC$7,0)+$ED77*IF($ED$6=E$6,$ED$7,0))/E$7,0)</f>
        <v>100</v>
      </c>
      <c r="F77" s="54">
        <f t="shared" si="70"/>
        <v>100</v>
      </c>
      <c r="G77" s="54">
        <f t="shared" si="70"/>
        <v>100</v>
      </c>
      <c r="H77" s="54">
        <f t="shared" si="70"/>
        <v>100</v>
      </c>
      <c r="I77" s="54">
        <f t="shared" si="70"/>
        <v>0</v>
      </c>
      <c r="J77" s="54">
        <f t="shared" si="70"/>
        <v>0</v>
      </c>
      <c r="K77" s="54">
        <f t="shared" si="70"/>
        <v>0</v>
      </c>
      <c r="L77" s="54">
        <f t="shared" si="70"/>
        <v>0</v>
      </c>
      <c r="M77" s="54">
        <f t="shared" si="70"/>
        <v>0</v>
      </c>
      <c r="N77" s="54">
        <f t="shared" si="70"/>
        <v>0</v>
      </c>
      <c r="O77" s="54">
        <f t="shared" si="70"/>
        <v>0</v>
      </c>
      <c r="P77" s="54">
        <f t="shared" si="70"/>
        <v>0</v>
      </c>
      <c r="Q77" s="54">
        <f t="shared" si="70"/>
        <v>0</v>
      </c>
      <c r="R77" s="54">
        <f t="shared" si="70"/>
        <v>0</v>
      </c>
      <c r="S77" s="135"/>
      <c r="T77" s="55">
        <v>100</v>
      </c>
      <c r="U77" s="56">
        <v>100</v>
      </c>
      <c r="V77" s="55">
        <v>100</v>
      </c>
      <c r="W77" s="56">
        <v>100</v>
      </c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56"/>
      <c r="BR77" s="56"/>
      <c r="BS77" s="56"/>
      <c r="BT77" s="56"/>
      <c r="BU77" s="56"/>
      <c r="BV77" s="56"/>
      <c r="BW77" s="56"/>
      <c r="BX77" s="56"/>
      <c r="BY77" s="56"/>
      <c r="BZ77" s="56"/>
      <c r="CA77" s="56"/>
      <c r="CB77" s="56"/>
      <c r="CC77" s="56"/>
      <c r="CD77" s="56"/>
      <c r="CE77" s="56"/>
      <c r="CF77" s="56"/>
      <c r="CG77" s="56"/>
      <c r="CH77" s="56"/>
      <c r="CI77" s="56"/>
      <c r="CJ77" s="56"/>
      <c r="CK77" s="56"/>
      <c r="CL77" s="56"/>
      <c r="CM77" s="56"/>
      <c r="CN77" s="56"/>
      <c r="CO77" s="56"/>
      <c r="CP77" s="56"/>
      <c r="CQ77" s="56"/>
      <c r="CR77" s="56"/>
      <c r="CS77" s="56"/>
      <c r="CT77" s="56"/>
      <c r="CU77" s="56"/>
      <c r="CV77" s="56"/>
      <c r="CW77" s="56"/>
      <c r="CX77" s="56"/>
      <c r="CY77" s="56"/>
      <c r="CZ77" s="56"/>
      <c r="DA77" s="56"/>
      <c r="DB77" s="56"/>
      <c r="DC77" s="56"/>
      <c r="DD77" s="56"/>
      <c r="DE77" s="56"/>
      <c r="DF77" s="56"/>
      <c r="DG77" s="56"/>
      <c r="DH77" s="56"/>
      <c r="DI77" s="56"/>
      <c r="DJ77" s="56"/>
      <c r="DK77" s="56"/>
      <c r="DL77" s="56"/>
      <c r="DM77" s="56"/>
      <c r="DN77" s="56"/>
      <c r="DO77" s="56"/>
      <c r="DP77" s="56"/>
      <c r="DQ77" s="56"/>
      <c r="DR77" s="56"/>
      <c r="DS77" s="56"/>
      <c r="DT77" s="56"/>
      <c r="DU77" s="56"/>
      <c r="DV77" s="56"/>
      <c r="DW77" s="56"/>
      <c r="DX77" s="56"/>
      <c r="DY77" s="56"/>
      <c r="DZ77" s="56"/>
      <c r="EA77" s="56"/>
      <c r="EB77" s="56"/>
      <c r="EC77" s="56"/>
      <c r="ED77" s="56"/>
    </row>
    <row r="78" spans="1:134" ht="14.25" customHeight="1">
      <c r="A78" s="51">
        <v>71</v>
      </c>
      <c r="B78" s="53">
        <f>IF('FORM NILAI SIAP'!A78=0,"",'FORM NILAI SIAP'!A78)</f>
        <v>21120120140099</v>
      </c>
      <c r="C78" s="53" t="str">
        <f>IF('FORM NILAI SIAP'!B78=0,"",'FORM NILAI SIAP'!B78)</f>
        <v>DEBORA OKTARIA LUBIS</v>
      </c>
      <c r="D78" s="54">
        <v>100</v>
      </c>
      <c r="E78" s="54">
        <f t="shared" ref="E78:R78" si="71">IFERROR(($T78*IF($T$6=E$6,$T$7,0)+$U78*IF($U$6=E$6,$U$7,0)+$V78*IF($V$6=E$6,$V$7,0)+$W78*IF($W$6=E$6,$W$7,0)+$X78*IF($X$6=E$6,$X$7,0)+$Y78*IF($Y$6=E$6,$Y$7,0)+$Z78*IF($Z$6=E$6,$Z$7,0)+$AA78*IF($AA$6=E$6,$AA$7,0)+$AB78*IF($AB$6=E$6,$AB$7,0)+$DO78*IF($DO$6=E$6,$DO$7,0)+$DP78*IF($DP$6=E$6,$DP$7,0)+$DQ78*IF($DQ$6=E$6,$DQ$7,0)+$DR78*IF($DR$6=E$6,$DR$7,0)+$DS78*IF($DS$6=E$6,$DS$7,0)+$DT78*IF($DT$6=E$6,$DT$7,0)+$DU78*IF($DU$6=E$6,$DU$7,0)+$DV78*IF($DV$6=E$6,$DV$7,0)+$DW78*IF($DW$6=E$6,$DW$7,0)+$DX78*IF($DX$6=E$6,$DX$7,0)+$DY78*IF($DY$6=E$6,$DY$7,0)+$DZ78*IF($DZ$6=E$6,$DZ$7,0)+$EA78*IF($EA$6=E$6,$EA$7,0)+$EB78*IF($EB$6=E$6,$EB$7,0)+$EC78*IF($EC$6=E$6,$EC$7,0)+$ED78*IF($ED$6=E$6,$ED$7,0))/E$7,0)</f>
        <v>100</v>
      </c>
      <c r="F78" s="54">
        <f t="shared" si="71"/>
        <v>100</v>
      </c>
      <c r="G78" s="54">
        <f t="shared" si="71"/>
        <v>100</v>
      </c>
      <c r="H78" s="54">
        <f t="shared" si="71"/>
        <v>100</v>
      </c>
      <c r="I78" s="54">
        <f t="shared" si="71"/>
        <v>0</v>
      </c>
      <c r="J78" s="54">
        <f t="shared" si="71"/>
        <v>0</v>
      </c>
      <c r="K78" s="54">
        <f t="shared" si="71"/>
        <v>0</v>
      </c>
      <c r="L78" s="54">
        <f t="shared" si="71"/>
        <v>0</v>
      </c>
      <c r="M78" s="54">
        <f t="shared" si="71"/>
        <v>0</v>
      </c>
      <c r="N78" s="54">
        <f t="shared" si="71"/>
        <v>0</v>
      </c>
      <c r="O78" s="54">
        <f t="shared" si="71"/>
        <v>0</v>
      </c>
      <c r="P78" s="54">
        <f t="shared" si="71"/>
        <v>0</v>
      </c>
      <c r="Q78" s="54">
        <f t="shared" si="71"/>
        <v>0</v>
      </c>
      <c r="R78" s="54">
        <f t="shared" si="71"/>
        <v>0</v>
      </c>
      <c r="S78" s="135"/>
      <c r="T78" s="55">
        <v>100</v>
      </c>
      <c r="U78" s="56">
        <v>100</v>
      </c>
      <c r="V78" s="55">
        <v>100</v>
      </c>
      <c r="W78" s="56">
        <v>100</v>
      </c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6"/>
      <c r="CE78" s="56"/>
      <c r="CF78" s="56"/>
      <c r="CG78" s="56"/>
      <c r="CH78" s="56"/>
      <c r="CI78" s="56"/>
      <c r="CJ78" s="56"/>
      <c r="CK78" s="56"/>
      <c r="CL78" s="56"/>
      <c r="CM78" s="56"/>
      <c r="CN78" s="56"/>
      <c r="CO78" s="56"/>
      <c r="CP78" s="56"/>
      <c r="CQ78" s="56"/>
      <c r="CR78" s="56"/>
      <c r="CS78" s="56"/>
      <c r="CT78" s="56"/>
      <c r="CU78" s="56"/>
      <c r="CV78" s="56"/>
      <c r="CW78" s="56"/>
      <c r="CX78" s="56"/>
      <c r="CY78" s="56"/>
      <c r="CZ78" s="56"/>
      <c r="DA78" s="56"/>
      <c r="DB78" s="56"/>
      <c r="DC78" s="56"/>
      <c r="DD78" s="56"/>
      <c r="DE78" s="56"/>
      <c r="DF78" s="56"/>
      <c r="DG78" s="56"/>
      <c r="DH78" s="56"/>
      <c r="DI78" s="56"/>
      <c r="DJ78" s="56"/>
      <c r="DK78" s="56"/>
      <c r="DL78" s="56"/>
      <c r="DM78" s="56"/>
      <c r="DN78" s="56"/>
      <c r="DO78" s="56"/>
      <c r="DP78" s="56"/>
      <c r="DQ78" s="56"/>
      <c r="DR78" s="56"/>
      <c r="DS78" s="56"/>
      <c r="DT78" s="56"/>
      <c r="DU78" s="56"/>
      <c r="DV78" s="56"/>
      <c r="DW78" s="56"/>
      <c r="DX78" s="56"/>
      <c r="DY78" s="56"/>
      <c r="DZ78" s="56"/>
      <c r="EA78" s="56"/>
      <c r="EB78" s="56"/>
      <c r="EC78" s="56"/>
      <c r="ED78" s="56"/>
    </row>
    <row r="79" spans="1:134" ht="14.25" customHeight="1">
      <c r="A79" s="51">
        <v>72</v>
      </c>
      <c r="B79" s="53">
        <f>IF('FORM NILAI SIAP'!A79=0,"",'FORM NILAI SIAP'!A79)</f>
        <v>21120120140099</v>
      </c>
      <c r="C79" s="53" t="str">
        <f>IF('FORM NILAI SIAP'!B79=0,"",'FORM NILAI SIAP'!B79)</f>
        <v>KIRANI JULI ANDINI</v>
      </c>
      <c r="D79" s="54">
        <v>100</v>
      </c>
      <c r="E79" s="54">
        <f t="shared" ref="E79:R79" si="72">IFERROR(($T79*IF($T$6=E$6,$T$7,0)+$U79*IF($U$6=E$6,$U$7,0)+$V79*IF($V$6=E$6,$V$7,0)+$W79*IF($W$6=E$6,$W$7,0)+$X79*IF($X$6=E$6,$X$7,0)+$Y79*IF($Y$6=E$6,$Y$7,0)+$Z79*IF($Z$6=E$6,$Z$7,0)+$AA79*IF($AA$6=E$6,$AA$7,0)+$AB79*IF($AB$6=E$6,$AB$7,0)+$DO79*IF($DO$6=E$6,$DO$7,0)+$DP79*IF($DP$6=E$6,$DP$7,0)+$DQ79*IF($DQ$6=E$6,$DQ$7,0)+$DR79*IF($DR$6=E$6,$DR$7,0)+$DS79*IF($DS$6=E$6,$DS$7,0)+$DT79*IF($DT$6=E$6,$DT$7,0)+$DU79*IF($DU$6=E$6,$DU$7,0)+$DV79*IF($DV$6=E$6,$DV$7,0)+$DW79*IF($DW$6=E$6,$DW$7,0)+$DX79*IF($DX$6=E$6,$DX$7,0)+$DY79*IF($DY$6=E$6,$DY$7,0)+$DZ79*IF($DZ$6=E$6,$DZ$7,0)+$EA79*IF($EA$6=E$6,$EA$7,0)+$EB79*IF($EB$6=E$6,$EB$7,0)+$EC79*IF($EC$6=E$6,$EC$7,0)+$ED79*IF($ED$6=E$6,$ED$7,0))/E$7,0)</f>
        <v>100</v>
      </c>
      <c r="F79" s="54">
        <f t="shared" si="72"/>
        <v>100</v>
      </c>
      <c r="G79" s="54">
        <f t="shared" si="72"/>
        <v>100</v>
      </c>
      <c r="H79" s="54">
        <f t="shared" si="72"/>
        <v>100</v>
      </c>
      <c r="I79" s="54">
        <f t="shared" si="72"/>
        <v>0</v>
      </c>
      <c r="J79" s="54">
        <f t="shared" si="72"/>
        <v>0</v>
      </c>
      <c r="K79" s="54">
        <f t="shared" si="72"/>
        <v>0</v>
      </c>
      <c r="L79" s="54">
        <f t="shared" si="72"/>
        <v>0</v>
      </c>
      <c r="M79" s="54">
        <f t="shared" si="72"/>
        <v>0</v>
      </c>
      <c r="N79" s="54">
        <f t="shared" si="72"/>
        <v>0</v>
      </c>
      <c r="O79" s="54">
        <f t="shared" si="72"/>
        <v>0</v>
      </c>
      <c r="P79" s="54">
        <f t="shared" si="72"/>
        <v>0</v>
      </c>
      <c r="Q79" s="54">
        <f t="shared" si="72"/>
        <v>0</v>
      </c>
      <c r="R79" s="54">
        <f t="shared" si="72"/>
        <v>0</v>
      </c>
      <c r="S79" s="135"/>
      <c r="T79" s="55">
        <v>100</v>
      </c>
      <c r="U79" s="56">
        <v>100</v>
      </c>
      <c r="V79" s="55">
        <v>100</v>
      </c>
      <c r="W79" s="56">
        <v>100</v>
      </c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56"/>
      <c r="BR79" s="56"/>
      <c r="BS79" s="56"/>
      <c r="BT79" s="56"/>
      <c r="BU79" s="56"/>
      <c r="BV79" s="56"/>
      <c r="BW79" s="56"/>
      <c r="BX79" s="56"/>
      <c r="BY79" s="56"/>
      <c r="BZ79" s="56"/>
      <c r="CA79" s="56"/>
      <c r="CB79" s="56"/>
      <c r="CC79" s="56"/>
      <c r="CD79" s="56"/>
      <c r="CE79" s="56"/>
      <c r="CF79" s="56"/>
      <c r="CG79" s="56"/>
      <c r="CH79" s="56"/>
      <c r="CI79" s="56"/>
      <c r="CJ79" s="56"/>
      <c r="CK79" s="56"/>
      <c r="CL79" s="56"/>
      <c r="CM79" s="56"/>
      <c r="CN79" s="56"/>
      <c r="CO79" s="56"/>
      <c r="CP79" s="56"/>
      <c r="CQ79" s="56"/>
      <c r="CR79" s="56"/>
      <c r="CS79" s="56"/>
      <c r="CT79" s="56"/>
      <c r="CU79" s="56"/>
      <c r="CV79" s="56"/>
      <c r="CW79" s="56"/>
      <c r="CX79" s="56"/>
      <c r="CY79" s="56"/>
      <c r="CZ79" s="56"/>
      <c r="DA79" s="56"/>
      <c r="DB79" s="56"/>
      <c r="DC79" s="56"/>
      <c r="DD79" s="56"/>
      <c r="DE79" s="56"/>
      <c r="DF79" s="56"/>
      <c r="DG79" s="56"/>
      <c r="DH79" s="56"/>
      <c r="DI79" s="56"/>
      <c r="DJ79" s="56"/>
      <c r="DK79" s="56"/>
      <c r="DL79" s="56"/>
      <c r="DM79" s="56"/>
      <c r="DN79" s="56"/>
      <c r="DO79" s="56"/>
      <c r="DP79" s="56"/>
      <c r="DQ79" s="56"/>
      <c r="DR79" s="56"/>
      <c r="DS79" s="56"/>
      <c r="DT79" s="56"/>
      <c r="DU79" s="56"/>
      <c r="DV79" s="56"/>
      <c r="DW79" s="56"/>
      <c r="DX79" s="56"/>
      <c r="DY79" s="56"/>
      <c r="DZ79" s="56"/>
      <c r="EA79" s="56"/>
      <c r="EB79" s="56"/>
      <c r="EC79" s="56"/>
      <c r="ED79" s="56"/>
    </row>
    <row r="80" spans="1:134" ht="14.25" customHeight="1">
      <c r="A80" s="51">
        <v>73</v>
      </c>
      <c r="B80" s="53">
        <f>IF('FORM NILAI SIAP'!A80=0,"",'FORM NILAI SIAP'!A80)</f>
        <v>21120120140099</v>
      </c>
      <c r="C80" s="53" t="str">
        <f>IF('FORM NILAI SIAP'!B80=0,"",'FORM NILAI SIAP'!B80)</f>
        <v>R. ADI WIJAYA SWASTAMA</v>
      </c>
      <c r="D80" s="54">
        <v>100</v>
      </c>
      <c r="E80" s="54">
        <f t="shared" ref="E80:R80" si="73">IFERROR(($T80*IF($T$6=E$6,$T$7,0)+$U80*IF($U$6=E$6,$U$7,0)+$V80*IF($V$6=E$6,$V$7,0)+$W80*IF($W$6=E$6,$W$7,0)+$X80*IF($X$6=E$6,$X$7,0)+$Y80*IF($Y$6=E$6,$Y$7,0)+$Z80*IF($Z$6=E$6,$Z$7,0)+$AA80*IF($AA$6=E$6,$AA$7,0)+$AB80*IF($AB$6=E$6,$AB$7,0)+$DO80*IF($DO$6=E$6,$DO$7,0)+$DP80*IF($DP$6=E$6,$DP$7,0)+$DQ80*IF($DQ$6=E$6,$DQ$7,0)+$DR80*IF($DR$6=E$6,$DR$7,0)+$DS80*IF($DS$6=E$6,$DS$7,0)+$DT80*IF($DT$6=E$6,$DT$7,0)+$DU80*IF($DU$6=E$6,$DU$7,0)+$DV80*IF($DV$6=E$6,$DV$7,0)+$DW80*IF($DW$6=E$6,$DW$7,0)+$DX80*IF($DX$6=E$6,$DX$7,0)+$DY80*IF($DY$6=E$6,$DY$7,0)+$DZ80*IF($DZ$6=E$6,$DZ$7,0)+$EA80*IF($EA$6=E$6,$EA$7,0)+$EB80*IF($EB$6=E$6,$EB$7,0)+$EC80*IF($EC$6=E$6,$EC$7,0)+$ED80*IF($ED$6=E$6,$ED$7,0))/E$7,0)</f>
        <v>100</v>
      </c>
      <c r="F80" s="54">
        <f t="shared" si="73"/>
        <v>100</v>
      </c>
      <c r="G80" s="54">
        <f t="shared" si="73"/>
        <v>100</v>
      </c>
      <c r="H80" s="54">
        <f t="shared" si="73"/>
        <v>100</v>
      </c>
      <c r="I80" s="54">
        <f t="shared" si="73"/>
        <v>0</v>
      </c>
      <c r="J80" s="54">
        <f t="shared" si="73"/>
        <v>0</v>
      </c>
      <c r="K80" s="54">
        <f t="shared" si="73"/>
        <v>0</v>
      </c>
      <c r="L80" s="54">
        <f t="shared" si="73"/>
        <v>0</v>
      </c>
      <c r="M80" s="54">
        <f t="shared" si="73"/>
        <v>0</v>
      </c>
      <c r="N80" s="54">
        <f t="shared" si="73"/>
        <v>0</v>
      </c>
      <c r="O80" s="54">
        <f t="shared" si="73"/>
        <v>0</v>
      </c>
      <c r="P80" s="54">
        <f t="shared" si="73"/>
        <v>0</v>
      </c>
      <c r="Q80" s="54">
        <f t="shared" si="73"/>
        <v>0</v>
      </c>
      <c r="R80" s="54">
        <f t="shared" si="73"/>
        <v>0</v>
      </c>
      <c r="S80" s="135"/>
      <c r="T80" s="55">
        <v>100</v>
      </c>
      <c r="U80" s="56">
        <v>100</v>
      </c>
      <c r="V80" s="55">
        <v>100</v>
      </c>
      <c r="W80" s="56">
        <v>100</v>
      </c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56"/>
      <c r="CE80" s="56"/>
      <c r="CF80" s="56"/>
      <c r="CG80" s="56"/>
      <c r="CH80" s="56"/>
      <c r="CI80" s="56"/>
      <c r="CJ80" s="56"/>
      <c r="CK80" s="56"/>
      <c r="CL80" s="56"/>
      <c r="CM80" s="56"/>
      <c r="CN80" s="56"/>
      <c r="CO80" s="56"/>
      <c r="CP80" s="56"/>
      <c r="CQ80" s="56"/>
      <c r="CR80" s="56"/>
      <c r="CS80" s="56"/>
      <c r="CT80" s="56"/>
      <c r="CU80" s="56"/>
      <c r="CV80" s="56"/>
      <c r="CW80" s="56"/>
      <c r="CX80" s="56"/>
      <c r="CY80" s="56"/>
      <c r="CZ80" s="56"/>
      <c r="DA80" s="56"/>
      <c r="DB80" s="56"/>
      <c r="DC80" s="56"/>
      <c r="DD80" s="56"/>
      <c r="DE80" s="56"/>
      <c r="DF80" s="56"/>
      <c r="DG80" s="56"/>
      <c r="DH80" s="56"/>
      <c r="DI80" s="56"/>
      <c r="DJ80" s="56"/>
      <c r="DK80" s="56"/>
      <c r="DL80" s="56"/>
      <c r="DM80" s="56"/>
      <c r="DN80" s="56"/>
      <c r="DO80" s="56"/>
      <c r="DP80" s="56"/>
      <c r="DQ80" s="56"/>
      <c r="DR80" s="56"/>
      <c r="DS80" s="56"/>
      <c r="DT80" s="56"/>
      <c r="DU80" s="56"/>
      <c r="DV80" s="56"/>
      <c r="DW80" s="56"/>
      <c r="DX80" s="56"/>
      <c r="DY80" s="56"/>
      <c r="DZ80" s="56"/>
      <c r="EA80" s="56"/>
      <c r="EB80" s="56"/>
      <c r="EC80" s="56"/>
      <c r="ED80" s="56"/>
    </row>
    <row r="81" spans="1:134" ht="14.25" customHeight="1">
      <c r="A81" s="51">
        <v>74</v>
      </c>
      <c r="B81" s="53">
        <f>IF('FORM NILAI SIAP'!A81=0,"",'FORM NILAI SIAP'!A81)</f>
        <v>21120120140099</v>
      </c>
      <c r="C81" s="53" t="str">
        <f>IF('FORM NILAI SIAP'!B81=0,"",'FORM NILAI SIAP'!B81)</f>
        <v>PRAMUDITA PRABASWARA SUWARDANA SUDRAJAT</v>
      </c>
      <c r="D81" s="54">
        <v>100</v>
      </c>
      <c r="E81" s="54">
        <f t="shared" ref="E81:R81" si="74">IFERROR(($T81*IF($T$6=E$6,$T$7,0)+$U81*IF($U$6=E$6,$U$7,0)+$V81*IF($V$6=E$6,$V$7,0)+$W81*IF($W$6=E$6,$W$7,0)+$X81*IF($X$6=E$6,$X$7,0)+$Y81*IF($Y$6=E$6,$Y$7,0)+$Z81*IF($Z$6=E$6,$Z$7,0)+$AA81*IF($AA$6=E$6,$AA$7,0)+$AB81*IF($AB$6=E$6,$AB$7,0)+$DO81*IF($DO$6=E$6,$DO$7,0)+$DP81*IF($DP$6=E$6,$DP$7,0)+$DQ81*IF($DQ$6=E$6,$DQ$7,0)+$DR81*IF($DR$6=E$6,$DR$7,0)+$DS81*IF($DS$6=E$6,$DS$7,0)+$DT81*IF($DT$6=E$6,$DT$7,0)+$DU81*IF($DU$6=E$6,$DU$7,0)+$DV81*IF($DV$6=E$6,$DV$7,0)+$DW81*IF($DW$6=E$6,$DW$7,0)+$DX81*IF($DX$6=E$6,$DX$7,0)+$DY81*IF($DY$6=E$6,$DY$7,0)+$DZ81*IF($DZ$6=E$6,$DZ$7,0)+$EA81*IF($EA$6=E$6,$EA$7,0)+$EB81*IF($EB$6=E$6,$EB$7,0)+$EC81*IF($EC$6=E$6,$EC$7,0)+$ED81*IF($ED$6=E$6,$ED$7,0))/E$7,0)</f>
        <v>100</v>
      </c>
      <c r="F81" s="54">
        <f t="shared" si="74"/>
        <v>100</v>
      </c>
      <c r="G81" s="54">
        <f t="shared" si="74"/>
        <v>100</v>
      </c>
      <c r="H81" s="54">
        <f t="shared" si="74"/>
        <v>100</v>
      </c>
      <c r="I81" s="54">
        <f t="shared" si="74"/>
        <v>0</v>
      </c>
      <c r="J81" s="54">
        <f t="shared" si="74"/>
        <v>0</v>
      </c>
      <c r="K81" s="54">
        <f t="shared" si="74"/>
        <v>0</v>
      </c>
      <c r="L81" s="54">
        <f t="shared" si="74"/>
        <v>0</v>
      </c>
      <c r="M81" s="54">
        <f t="shared" si="74"/>
        <v>0</v>
      </c>
      <c r="N81" s="54">
        <f t="shared" si="74"/>
        <v>0</v>
      </c>
      <c r="O81" s="54">
        <f t="shared" si="74"/>
        <v>0</v>
      </c>
      <c r="P81" s="54">
        <f t="shared" si="74"/>
        <v>0</v>
      </c>
      <c r="Q81" s="54">
        <f t="shared" si="74"/>
        <v>0</v>
      </c>
      <c r="R81" s="54">
        <f t="shared" si="74"/>
        <v>0</v>
      </c>
      <c r="S81" s="135"/>
      <c r="T81" s="55">
        <v>100</v>
      </c>
      <c r="U81" s="56">
        <v>100</v>
      </c>
      <c r="V81" s="55">
        <v>100</v>
      </c>
      <c r="W81" s="56">
        <v>100</v>
      </c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56"/>
      <c r="CE81" s="56"/>
      <c r="CF81" s="56"/>
      <c r="CG81" s="56"/>
      <c r="CH81" s="56"/>
      <c r="CI81" s="56"/>
      <c r="CJ81" s="56"/>
      <c r="CK81" s="56"/>
      <c r="CL81" s="56"/>
      <c r="CM81" s="56"/>
      <c r="CN81" s="56"/>
      <c r="CO81" s="56"/>
      <c r="CP81" s="56"/>
      <c r="CQ81" s="56"/>
      <c r="CR81" s="56"/>
      <c r="CS81" s="56"/>
      <c r="CT81" s="56"/>
      <c r="CU81" s="56"/>
      <c r="CV81" s="56"/>
      <c r="CW81" s="56"/>
      <c r="CX81" s="56"/>
      <c r="CY81" s="56"/>
      <c r="CZ81" s="56"/>
      <c r="DA81" s="56"/>
      <c r="DB81" s="56"/>
      <c r="DC81" s="56"/>
      <c r="DD81" s="56"/>
      <c r="DE81" s="56"/>
      <c r="DF81" s="56"/>
      <c r="DG81" s="56"/>
      <c r="DH81" s="56"/>
      <c r="DI81" s="56"/>
      <c r="DJ81" s="56"/>
      <c r="DK81" s="56"/>
      <c r="DL81" s="56"/>
      <c r="DM81" s="56"/>
      <c r="DN81" s="56"/>
      <c r="DO81" s="56"/>
      <c r="DP81" s="56"/>
      <c r="DQ81" s="56"/>
      <c r="DR81" s="56"/>
      <c r="DS81" s="56"/>
      <c r="DT81" s="56"/>
      <c r="DU81" s="56"/>
      <c r="DV81" s="56"/>
      <c r="DW81" s="56"/>
      <c r="DX81" s="56"/>
      <c r="DY81" s="56"/>
      <c r="DZ81" s="56"/>
      <c r="EA81" s="56"/>
      <c r="EB81" s="56"/>
      <c r="EC81" s="56"/>
      <c r="ED81" s="56"/>
    </row>
    <row r="82" spans="1:134" ht="14.25" customHeight="1">
      <c r="A82" s="51">
        <v>75</v>
      </c>
      <c r="B82" s="53">
        <f>IF('FORM NILAI SIAP'!A82=0,"",'FORM NILAI SIAP'!A82)</f>
        <v>21120120140099</v>
      </c>
      <c r="C82" s="53" t="str">
        <f>IF('FORM NILAI SIAP'!B82=0,"",'FORM NILAI SIAP'!B82)</f>
        <v>MUHANIF RAFI AHMADI</v>
      </c>
      <c r="D82" s="54">
        <v>100</v>
      </c>
      <c r="E82" s="54">
        <f t="shared" ref="E82:R82" si="75">IFERROR(($T82*IF($T$6=E$6,$T$7,0)+$U82*IF($U$6=E$6,$U$7,0)+$V82*IF($V$6=E$6,$V$7,0)+$W82*IF($W$6=E$6,$W$7,0)+$X82*IF($X$6=E$6,$X$7,0)+$Y82*IF($Y$6=E$6,$Y$7,0)+$Z82*IF($Z$6=E$6,$Z$7,0)+$AA82*IF($AA$6=E$6,$AA$7,0)+$AB82*IF($AB$6=E$6,$AB$7,0)+$DO82*IF($DO$6=E$6,$DO$7,0)+$DP82*IF($DP$6=E$6,$DP$7,0)+$DQ82*IF($DQ$6=E$6,$DQ$7,0)+$DR82*IF($DR$6=E$6,$DR$7,0)+$DS82*IF($DS$6=E$6,$DS$7,0)+$DT82*IF($DT$6=E$6,$DT$7,0)+$DU82*IF($DU$6=E$6,$DU$7,0)+$DV82*IF($DV$6=E$6,$DV$7,0)+$DW82*IF($DW$6=E$6,$DW$7,0)+$DX82*IF($DX$6=E$6,$DX$7,0)+$DY82*IF($DY$6=E$6,$DY$7,0)+$DZ82*IF($DZ$6=E$6,$DZ$7,0)+$EA82*IF($EA$6=E$6,$EA$7,0)+$EB82*IF($EB$6=E$6,$EB$7,0)+$EC82*IF($EC$6=E$6,$EC$7,0)+$ED82*IF($ED$6=E$6,$ED$7,0))/E$7,0)</f>
        <v>100</v>
      </c>
      <c r="F82" s="54">
        <f t="shared" si="75"/>
        <v>100</v>
      </c>
      <c r="G82" s="54">
        <f t="shared" si="75"/>
        <v>100</v>
      </c>
      <c r="H82" s="54">
        <f t="shared" si="75"/>
        <v>100</v>
      </c>
      <c r="I82" s="54">
        <f t="shared" si="75"/>
        <v>0</v>
      </c>
      <c r="J82" s="54">
        <f t="shared" si="75"/>
        <v>0</v>
      </c>
      <c r="K82" s="54">
        <f t="shared" si="75"/>
        <v>0</v>
      </c>
      <c r="L82" s="54">
        <f t="shared" si="75"/>
        <v>0</v>
      </c>
      <c r="M82" s="54">
        <f t="shared" si="75"/>
        <v>0</v>
      </c>
      <c r="N82" s="54">
        <f t="shared" si="75"/>
        <v>0</v>
      </c>
      <c r="O82" s="54">
        <f t="shared" si="75"/>
        <v>0</v>
      </c>
      <c r="P82" s="54">
        <f t="shared" si="75"/>
        <v>0</v>
      </c>
      <c r="Q82" s="54">
        <f t="shared" si="75"/>
        <v>0</v>
      </c>
      <c r="R82" s="54">
        <f t="shared" si="75"/>
        <v>0</v>
      </c>
      <c r="S82" s="135"/>
      <c r="T82" s="55">
        <v>100</v>
      </c>
      <c r="U82" s="56">
        <v>100</v>
      </c>
      <c r="V82" s="55">
        <v>100</v>
      </c>
      <c r="W82" s="56">
        <v>100</v>
      </c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  <c r="BM82" s="56"/>
      <c r="BN82" s="56"/>
      <c r="BO82" s="56"/>
      <c r="BP82" s="56"/>
      <c r="BQ82" s="56"/>
      <c r="BR82" s="56"/>
      <c r="BS82" s="56"/>
      <c r="BT82" s="56"/>
      <c r="BU82" s="56"/>
      <c r="BV82" s="56"/>
      <c r="BW82" s="56"/>
      <c r="BX82" s="56"/>
      <c r="BY82" s="56"/>
      <c r="BZ82" s="56"/>
      <c r="CA82" s="56"/>
      <c r="CB82" s="56"/>
      <c r="CC82" s="56"/>
      <c r="CD82" s="56"/>
      <c r="CE82" s="56"/>
      <c r="CF82" s="56"/>
      <c r="CG82" s="56"/>
      <c r="CH82" s="56"/>
      <c r="CI82" s="56"/>
      <c r="CJ82" s="56"/>
      <c r="CK82" s="56"/>
      <c r="CL82" s="56"/>
      <c r="CM82" s="56"/>
      <c r="CN82" s="56"/>
      <c r="CO82" s="56"/>
      <c r="CP82" s="56"/>
      <c r="CQ82" s="56"/>
      <c r="CR82" s="56"/>
      <c r="CS82" s="56"/>
      <c r="CT82" s="56"/>
      <c r="CU82" s="56"/>
      <c r="CV82" s="56"/>
      <c r="CW82" s="56"/>
      <c r="CX82" s="56"/>
      <c r="CY82" s="56"/>
      <c r="CZ82" s="56"/>
      <c r="DA82" s="56"/>
      <c r="DB82" s="56"/>
      <c r="DC82" s="56"/>
      <c r="DD82" s="56"/>
      <c r="DE82" s="56"/>
      <c r="DF82" s="56"/>
      <c r="DG82" s="56"/>
      <c r="DH82" s="56"/>
      <c r="DI82" s="56"/>
      <c r="DJ82" s="56"/>
      <c r="DK82" s="56"/>
      <c r="DL82" s="56"/>
      <c r="DM82" s="56"/>
      <c r="DN82" s="56"/>
      <c r="DO82" s="56"/>
      <c r="DP82" s="56"/>
      <c r="DQ82" s="56"/>
      <c r="DR82" s="56"/>
      <c r="DS82" s="56"/>
      <c r="DT82" s="56"/>
      <c r="DU82" s="56"/>
      <c r="DV82" s="56"/>
      <c r="DW82" s="56"/>
      <c r="DX82" s="56"/>
      <c r="DY82" s="56"/>
      <c r="DZ82" s="56"/>
      <c r="EA82" s="56"/>
      <c r="EB82" s="56"/>
      <c r="EC82" s="56"/>
      <c r="ED82" s="56"/>
    </row>
    <row r="83" spans="1:134" ht="14.25" customHeight="1">
      <c r="A83" s="51">
        <v>76</v>
      </c>
      <c r="B83" s="53">
        <f>IF('FORM NILAI SIAP'!A83=0,"",'FORM NILAI SIAP'!A83)</f>
        <v>21120120140099</v>
      </c>
      <c r="C83" s="53" t="str">
        <f>IF('FORM NILAI SIAP'!B83=0,"",'FORM NILAI SIAP'!B83)</f>
        <v>NUR AYUK FEBREYANTI</v>
      </c>
      <c r="D83" s="54">
        <v>100</v>
      </c>
      <c r="E83" s="54">
        <f t="shared" ref="E83:R83" si="76">IFERROR(($T83*IF($T$6=E$6,$T$7,0)+$U83*IF($U$6=E$6,$U$7,0)+$V83*IF($V$6=E$6,$V$7,0)+$W83*IF($W$6=E$6,$W$7,0)+$X83*IF($X$6=E$6,$X$7,0)+$Y83*IF($Y$6=E$6,$Y$7,0)+$Z83*IF($Z$6=E$6,$Z$7,0)+$AA83*IF($AA$6=E$6,$AA$7,0)+$AB83*IF($AB$6=E$6,$AB$7,0)+$DO83*IF($DO$6=E$6,$DO$7,0)+$DP83*IF($DP$6=E$6,$DP$7,0)+$DQ83*IF($DQ$6=E$6,$DQ$7,0)+$DR83*IF($DR$6=E$6,$DR$7,0)+$DS83*IF($DS$6=E$6,$DS$7,0)+$DT83*IF($DT$6=E$6,$DT$7,0)+$DU83*IF($DU$6=E$6,$DU$7,0)+$DV83*IF($DV$6=E$6,$DV$7,0)+$DW83*IF($DW$6=E$6,$DW$7,0)+$DX83*IF($DX$6=E$6,$DX$7,0)+$DY83*IF($DY$6=E$6,$DY$7,0)+$DZ83*IF($DZ$6=E$6,$DZ$7,0)+$EA83*IF($EA$6=E$6,$EA$7,0)+$EB83*IF($EB$6=E$6,$EB$7,0)+$EC83*IF($EC$6=E$6,$EC$7,0)+$ED83*IF($ED$6=E$6,$ED$7,0))/E$7,0)</f>
        <v>100</v>
      </c>
      <c r="F83" s="54">
        <f t="shared" si="76"/>
        <v>100</v>
      </c>
      <c r="G83" s="54">
        <f t="shared" si="76"/>
        <v>100</v>
      </c>
      <c r="H83" s="54">
        <f t="shared" si="76"/>
        <v>100</v>
      </c>
      <c r="I83" s="54">
        <f t="shared" si="76"/>
        <v>0</v>
      </c>
      <c r="J83" s="54">
        <f t="shared" si="76"/>
        <v>0</v>
      </c>
      <c r="K83" s="54">
        <f t="shared" si="76"/>
        <v>0</v>
      </c>
      <c r="L83" s="54">
        <f t="shared" si="76"/>
        <v>0</v>
      </c>
      <c r="M83" s="54">
        <f t="shared" si="76"/>
        <v>0</v>
      </c>
      <c r="N83" s="54">
        <f t="shared" si="76"/>
        <v>0</v>
      </c>
      <c r="O83" s="54">
        <f t="shared" si="76"/>
        <v>0</v>
      </c>
      <c r="P83" s="54">
        <f t="shared" si="76"/>
        <v>0</v>
      </c>
      <c r="Q83" s="54">
        <f t="shared" si="76"/>
        <v>0</v>
      </c>
      <c r="R83" s="54">
        <f t="shared" si="76"/>
        <v>0</v>
      </c>
      <c r="S83" s="135"/>
      <c r="T83" s="55">
        <v>100</v>
      </c>
      <c r="U83" s="56">
        <v>100</v>
      </c>
      <c r="V83" s="55">
        <v>100</v>
      </c>
      <c r="W83" s="56">
        <v>100</v>
      </c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6"/>
      <c r="CE83" s="56"/>
      <c r="CF83" s="56"/>
      <c r="CG83" s="56"/>
      <c r="CH83" s="56"/>
      <c r="CI83" s="56"/>
      <c r="CJ83" s="56"/>
      <c r="CK83" s="56"/>
      <c r="CL83" s="56"/>
      <c r="CM83" s="56"/>
      <c r="CN83" s="56"/>
      <c r="CO83" s="56"/>
      <c r="CP83" s="56"/>
      <c r="CQ83" s="56"/>
      <c r="CR83" s="56"/>
      <c r="CS83" s="56"/>
      <c r="CT83" s="56"/>
      <c r="CU83" s="56"/>
      <c r="CV83" s="56"/>
      <c r="CW83" s="56"/>
      <c r="CX83" s="56"/>
      <c r="CY83" s="56"/>
      <c r="CZ83" s="56"/>
      <c r="DA83" s="56"/>
      <c r="DB83" s="56"/>
      <c r="DC83" s="56"/>
      <c r="DD83" s="56"/>
      <c r="DE83" s="56"/>
      <c r="DF83" s="56"/>
      <c r="DG83" s="56"/>
      <c r="DH83" s="56"/>
      <c r="DI83" s="56"/>
      <c r="DJ83" s="56"/>
      <c r="DK83" s="56"/>
      <c r="DL83" s="56"/>
      <c r="DM83" s="56"/>
      <c r="DN83" s="56"/>
      <c r="DO83" s="56"/>
      <c r="DP83" s="56"/>
      <c r="DQ83" s="56"/>
      <c r="DR83" s="56"/>
      <c r="DS83" s="56"/>
      <c r="DT83" s="56"/>
      <c r="DU83" s="56"/>
      <c r="DV83" s="56"/>
      <c r="DW83" s="56"/>
      <c r="DX83" s="56"/>
      <c r="DY83" s="56"/>
      <c r="DZ83" s="56"/>
      <c r="EA83" s="56"/>
      <c r="EB83" s="56"/>
      <c r="EC83" s="56"/>
      <c r="ED83" s="56"/>
    </row>
    <row r="84" spans="1:134" ht="14.25" customHeight="1">
      <c r="A84" s="51">
        <v>77</v>
      </c>
      <c r="B84" s="53">
        <f>IF('FORM NILAI SIAP'!A84=0,"",'FORM NILAI SIAP'!A84)</f>
        <v>21120120140099</v>
      </c>
      <c r="C84" s="53" t="str">
        <f>IF('FORM NILAI SIAP'!B84=0,"",'FORM NILAI SIAP'!B84)</f>
        <v>HIBATULLAH DYFA GRAHATAMA</v>
      </c>
      <c r="D84" s="54">
        <v>100</v>
      </c>
      <c r="E84" s="54">
        <f t="shared" ref="E84:R84" si="77">IFERROR(($T84*IF($T$6=E$6,$T$7,0)+$U84*IF($U$6=E$6,$U$7,0)+$V84*IF($V$6=E$6,$V$7,0)+$W84*IF($W$6=E$6,$W$7,0)+$X84*IF($X$6=E$6,$X$7,0)+$Y84*IF($Y$6=E$6,$Y$7,0)+$Z84*IF($Z$6=E$6,$Z$7,0)+$AA84*IF($AA$6=E$6,$AA$7,0)+$AB84*IF($AB$6=E$6,$AB$7,0)+$DO84*IF($DO$6=E$6,$DO$7,0)+$DP84*IF($DP$6=E$6,$DP$7,0)+$DQ84*IF($DQ$6=E$6,$DQ$7,0)+$DR84*IF($DR$6=E$6,$DR$7,0)+$DS84*IF($DS$6=E$6,$DS$7,0)+$DT84*IF($DT$6=E$6,$DT$7,0)+$DU84*IF($DU$6=E$6,$DU$7,0)+$DV84*IF($DV$6=E$6,$DV$7,0)+$DW84*IF($DW$6=E$6,$DW$7,0)+$DX84*IF($DX$6=E$6,$DX$7,0)+$DY84*IF($DY$6=E$6,$DY$7,0)+$DZ84*IF($DZ$6=E$6,$DZ$7,0)+$EA84*IF($EA$6=E$6,$EA$7,0)+$EB84*IF($EB$6=E$6,$EB$7,0)+$EC84*IF($EC$6=E$6,$EC$7,0)+$ED84*IF($ED$6=E$6,$ED$7,0))/E$7,0)</f>
        <v>100</v>
      </c>
      <c r="F84" s="54">
        <f t="shared" si="77"/>
        <v>100</v>
      </c>
      <c r="G84" s="54">
        <f t="shared" si="77"/>
        <v>100</v>
      </c>
      <c r="H84" s="54">
        <f t="shared" si="77"/>
        <v>100</v>
      </c>
      <c r="I84" s="54">
        <f t="shared" si="77"/>
        <v>0</v>
      </c>
      <c r="J84" s="54">
        <f t="shared" si="77"/>
        <v>0</v>
      </c>
      <c r="K84" s="54">
        <f t="shared" si="77"/>
        <v>0</v>
      </c>
      <c r="L84" s="54">
        <f t="shared" si="77"/>
        <v>0</v>
      </c>
      <c r="M84" s="54">
        <f t="shared" si="77"/>
        <v>0</v>
      </c>
      <c r="N84" s="54">
        <f t="shared" si="77"/>
        <v>0</v>
      </c>
      <c r="O84" s="54">
        <f t="shared" si="77"/>
        <v>0</v>
      </c>
      <c r="P84" s="54">
        <f t="shared" si="77"/>
        <v>0</v>
      </c>
      <c r="Q84" s="54">
        <f t="shared" si="77"/>
        <v>0</v>
      </c>
      <c r="R84" s="54">
        <f t="shared" si="77"/>
        <v>0</v>
      </c>
      <c r="S84" s="135"/>
      <c r="T84" s="55">
        <v>100</v>
      </c>
      <c r="U84" s="56">
        <v>100</v>
      </c>
      <c r="V84" s="55">
        <v>100</v>
      </c>
      <c r="W84" s="56">
        <v>100</v>
      </c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6"/>
      <c r="CE84" s="56"/>
      <c r="CF84" s="56"/>
      <c r="CG84" s="56"/>
      <c r="CH84" s="56"/>
      <c r="CI84" s="56"/>
      <c r="CJ84" s="56"/>
      <c r="CK84" s="56"/>
      <c r="CL84" s="56"/>
      <c r="CM84" s="56"/>
      <c r="CN84" s="56"/>
      <c r="CO84" s="56"/>
      <c r="CP84" s="56"/>
      <c r="CQ84" s="56"/>
      <c r="CR84" s="56"/>
      <c r="CS84" s="56"/>
      <c r="CT84" s="56"/>
      <c r="CU84" s="56"/>
      <c r="CV84" s="56"/>
      <c r="CW84" s="56"/>
      <c r="CX84" s="56"/>
      <c r="CY84" s="56"/>
      <c r="CZ84" s="56"/>
      <c r="DA84" s="56"/>
      <c r="DB84" s="56"/>
      <c r="DC84" s="56"/>
      <c r="DD84" s="56"/>
      <c r="DE84" s="56"/>
      <c r="DF84" s="56"/>
      <c r="DG84" s="56"/>
      <c r="DH84" s="56"/>
      <c r="DI84" s="56"/>
      <c r="DJ84" s="56"/>
      <c r="DK84" s="56"/>
      <c r="DL84" s="56"/>
      <c r="DM84" s="56"/>
      <c r="DN84" s="56"/>
      <c r="DO84" s="56"/>
      <c r="DP84" s="56"/>
      <c r="DQ84" s="56"/>
      <c r="DR84" s="56"/>
      <c r="DS84" s="56"/>
      <c r="DT84" s="56"/>
      <c r="DU84" s="56"/>
      <c r="DV84" s="56"/>
      <c r="DW84" s="56"/>
      <c r="DX84" s="56"/>
      <c r="DY84" s="56"/>
      <c r="DZ84" s="56"/>
      <c r="EA84" s="56"/>
      <c r="EB84" s="56"/>
      <c r="EC84" s="56"/>
      <c r="ED84" s="56"/>
    </row>
    <row r="85" spans="1:134" ht="14.25" customHeight="1">
      <c r="A85" s="51">
        <v>78</v>
      </c>
      <c r="B85" s="53">
        <f>IF('FORM NILAI SIAP'!A85=0,"",'FORM NILAI SIAP'!A85)</f>
        <v>21120120140099</v>
      </c>
      <c r="C85" s="53" t="str">
        <f>IF('FORM NILAI SIAP'!B85=0,"",'FORM NILAI SIAP'!B85)</f>
        <v>IVAN DANISWORO ABADI</v>
      </c>
      <c r="D85" s="54">
        <v>100</v>
      </c>
      <c r="E85" s="54">
        <f t="shared" ref="E85:R85" si="78">IFERROR(($T85*IF($T$6=E$6,$T$7,0)+$U85*IF($U$6=E$6,$U$7,0)+$V85*IF($V$6=E$6,$V$7,0)+$W85*IF($W$6=E$6,$W$7,0)+$X85*IF($X$6=E$6,$X$7,0)+$Y85*IF($Y$6=E$6,$Y$7,0)+$Z85*IF($Z$6=E$6,$Z$7,0)+$AA85*IF($AA$6=E$6,$AA$7,0)+$AB85*IF($AB$6=E$6,$AB$7,0)+$DO85*IF($DO$6=E$6,$DO$7,0)+$DP85*IF($DP$6=E$6,$DP$7,0)+$DQ85*IF($DQ$6=E$6,$DQ$7,0)+$DR85*IF($DR$6=E$6,$DR$7,0)+$DS85*IF($DS$6=E$6,$DS$7,0)+$DT85*IF($DT$6=E$6,$DT$7,0)+$DU85*IF($DU$6=E$6,$DU$7,0)+$DV85*IF($DV$6=E$6,$DV$7,0)+$DW85*IF($DW$6=E$6,$DW$7,0)+$DX85*IF($DX$6=E$6,$DX$7,0)+$DY85*IF($DY$6=E$6,$DY$7,0)+$DZ85*IF($DZ$6=E$6,$DZ$7,0)+$EA85*IF($EA$6=E$6,$EA$7,0)+$EB85*IF($EB$6=E$6,$EB$7,0)+$EC85*IF($EC$6=E$6,$EC$7,0)+$ED85*IF($ED$6=E$6,$ED$7,0))/E$7,0)</f>
        <v>100</v>
      </c>
      <c r="F85" s="54">
        <f t="shared" si="78"/>
        <v>100</v>
      </c>
      <c r="G85" s="54">
        <f t="shared" si="78"/>
        <v>100</v>
      </c>
      <c r="H85" s="54">
        <f t="shared" si="78"/>
        <v>100</v>
      </c>
      <c r="I85" s="54">
        <f t="shared" si="78"/>
        <v>0</v>
      </c>
      <c r="J85" s="54">
        <f t="shared" si="78"/>
        <v>0</v>
      </c>
      <c r="K85" s="54">
        <f t="shared" si="78"/>
        <v>0</v>
      </c>
      <c r="L85" s="54">
        <f t="shared" si="78"/>
        <v>0</v>
      </c>
      <c r="M85" s="54">
        <f t="shared" si="78"/>
        <v>0</v>
      </c>
      <c r="N85" s="54">
        <f t="shared" si="78"/>
        <v>0</v>
      </c>
      <c r="O85" s="54">
        <f t="shared" si="78"/>
        <v>0</v>
      </c>
      <c r="P85" s="54">
        <f t="shared" si="78"/>
        <v>0</v>
      </c>
      <c r="Q85" s="54">
        <f t="shared" si="78"/>
        <v>0</v>
      </c>
      <c r="R85" s="54">
        <f t="shared" si="78"/>
        <v>0</v>
      </c>
      <c r="S85" s="135"/>
      <c r="T85" s="55">
        <v>100</v>
      </c>
      <c r="U85" s="56">
        <v>100</v>
      </c>
      <c r="V85" s="55">
        <v>100</v>
      </c>
      <c r="W85" s="56">
        <v>100</v>
      </c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6"/>
      <c r="BR85" s="56"/>
      <c r="BS85" s="56"/>
      <c r="BT85" s="56"/>
      <c r="BU85" s="56"/>
      <c r="BV85" s="56"/>
      <c r="BW85" s="56"/>
      <c r="BX85" s="56"/>
      <c r="BY85" s="56"/>
      <c r="BZ85" s="56"/>
      <c r="CA85" s="56"/>
      <c r="CB85" s="56"/>
      <c r="CC85" s="56"/>
      <c r="CD85" s="56"/>
      <c r="CE85" s="56"/>
      <c r="CF85" s="56"/>
      <c r="CG85" s="56"/>
      <c r="CH85" s="56"/>
      <c r="CI85" s="56"/>
      <c r="CJ85" s="56"/>
      <c r="CK85" s="56"/>
      <c r="CL85" s="56"/>
      <c r="CM85" s="56"/>
      <c r="CN85" s="56"/>
      <c r="CO85" s="56"/>
      <c r="CP85" s="56"/>
      <c r="CQ85" s="56"/>
      <c r="CR85" s="56"/>
      <c r="CS85" s="56"/>
      <c r="CT85" s="56"/>
      <c r="CU85" s="56"/>
      <c r="CV85" s="56"/>
      <c r="CW85" s="56"/>
      <c r="CX85" s="56"/>
      <c r="CY85" s="56"/>
      <c r="CZ85" s="56"/>
      <c r="DA85" s="56"/>
      <c r="DB85" s="56"/>
      <c r="DC85" s="56"/>
      <c r="DD85" s="56"/>
      <c r="DE85" s="56"/>
      <c r="DF85" s="56"/>
      <c r="DG85" s="56"/>
      <c r="DH85" s="56"/>
      <c r="DI85" s="56"/>
      <c r="DJ85" s="56"/>
      <c r="DK85" s="56"/>
      <c r="DL85" s="56"/>
      <c r="DM85" s="56"/>
      <c r="DN85" s="56"/>
      <c r="DO85" s="56"/>
      <c r="DP85" s="56"/>
      <c r="DQ85" s="56"/>
      <c r="DR85" s="56"/>
      <c r="DS85" s="56"/>
      <c r="DT85" s="56"/>
      <c r="DU85" s="56"/>
      <c r="DV85" s="56"/>
      <c r="DW85" s="56"/>
      <c r="DX85" s="56"/>
      <c r="DY85" s="56"/>
      <c r="DZ85" s="56"/>
      <c r="EA85" s="56"/>
      <c r="EB85" s="56"/>
      <c r="EC85" s="56"/>
      <c r="ED85" s="56"/>
    </row>
    <row r="86" spans="1:134" ht="14.25" customHeight="1">
      <c r="A86" s="51">
        <v>79</v>
      </c>
      <c r="B86" s="53">
        <f>IF('FORM NILAI SIAP'!A86=0,"",'FORM NILAI SIAP'!A86)</f>
        <v>21120120140099</v>
      </c>
      <c r="C86" s="53" t="str">
        <f>IF('FORM NILAI SIAP'!B86=0,"",'FORM NILAI SIAP'!B86)</f>
        <v>DIMAS KENANG SURYA ARDANI</v>
      </c>
      <c r="D86" s="54">
        <v>100</v>
      </c>
      <c r="E86" s="54">
        <f t="shared" ref="E86:R86" si="79">IFERROR(($T86*IF($T$6=E$6,$T$7,0)+$U86*IF($U$6=E$6,$U$7,0)+$V86*IF($V$6=E$6,$V$7,0)+$W86*IF($W$6=E$6,$W$7,0)+$X86*IF($X$6=E$6,$X$7,0)+$Y86*IF($Y$6=E$6,$Y$7,0)+$Z86*IF($Z$6=E$6,$Z$7,0)+$AA86*IF($AA$6=E$6,$AA$7,0)+$AB86*IF($AB$6=E$6,$AB$7,0)+$DO86*IF($DO$6=E$6,$DO$7,0)+$DP86*IF($DP$6=E$6,$DP$7,0)+$DQ86*IF($DQ$6=E$6,$DQ$7,0)+$DR86*IF($DR$6=E$6,$DR$7,0)+$DS86*IF($DS$6=E$6,$DS$7,0)+$DT86*IF($DT$6=E$6,$DT$7,0)+$DU86*IF($DU$6=E$6,$DU$7,0)+$DV86*IF($DV$6=E$6,$DV$7,0)+$DW86*IF($DW$6=E$6,$DW$7,0)+$DX86*IF($DX$6=E$6,$DX$7,0)+$DY86*IF($DY$6=E$6,$DY$7,0)+$DZ86*IF($DZ$6=E$6,$DZ$7,0)+$EA86*IF($EA$6=E$6,$EA$7,0)+$EB86*IF($EB$6=E$6,$EB$7,0)+$EC86*IF($EC$6=E$6,$EC$7,0)+$ED86*IF($ED$6=E$6,$ED$7,0))/E$7,0)</f>
        <v>100</v>
      </c>
      <c r="F86" s="54">
        <f t="shared" si="79"/>
        <v>100</v>
      </c>
      <c r="G86" s="54">
        <f t="shared" si="79"/>
        <v>100</v>
      </c>
      <c r="H86" s="54">
        <f t="shared" si="79"/>
        <v>100</v>
      </c>
      <c r="I86" s="54">
        <f t="shared" si="79"/>
        <v>0</v>
      </c>
      <c r="J86" s="54">
        <f t="shared" si="79"/>
        <v>0</v>
      </c>
      <c r="K86" s="54">
        <f t="shared" si="79"/>
        <v>0</v>
      </c>
      <c r="L86" s="54">
        <f t="shared" si="79"/>
        <v>0</v>
      </c>
      <c r="M86" s="54">
        <f t="shared" si="79"/>
        <v>0</v>
      </c>
      <c r="N86" s="54">
        <f t="shared" si="79"/>
        <v>0</v>
      </c>
      <c r="O86" s="54">
        <f t="shared" si="79"/>
        <v>0</v>
      </c>
      <c r="P86" s="54">
        <f t="shared" si="79"/>
        <v>0</v>
      </c>
      <c r="Q86" s="54">
        <f t="shared" si="79"/>
        <v>0</v>
      </c>
      <c r="R86" s="54">
        <f t="shared" si="79"/>
        <v>0</v>
      </c>
      <c r="S86" s="135"/>
      <c r="T86" s="55">
        <v>100</v>
      </c>
      <c r="U86" s="56">
        <v>100</v>
      </c>
      <c r="V86" s="55">
        <v>100</v>
      </c>
      <c r="W86" s="56">
        <v>100</v>
      </c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  <c r="BM86" s="56"/>
      <c r="BN86" s="56"/>
      <c r="BO86" s="56"/>
      <c r="BP86" s="56"/>
      <c r="BQ86" s="56"/>
      <c r="BR86" s="56"/>
      <c r="BS86" s="56"/>
      <c r="BT86" s="56"/>
      <c r="BU86" s="56"/>
      <c r="BV86" s="56"/>
      <c r="BW86" s="56"/>
      <c r="BX86" s="56"/>
      <c r="BY86" s="56"/>
      <c r="BZ86" s="56"/>
      <c r="CA86" s="56"/>
      <c r="CB86" s="56"/>
      <c r="CC86" s="56"/>
      <c r="CD86" s="56"/>
      <c r="CE86" s="56"/>
      <c r="CF86" s="56"/>
      <c r="CG86" s="56"/>
      <c r="CH86" s="56"/>
      <c r="CI86" s="56"/>
      <c r="CJ86" s="56"/>
      <c r="CK86" s="56"/>
      <c r="CL86" s="56"/>
      <c r="CM86" s="56"/>
      <c r="CN86" s="56"/>
      <c r="CO86" s="56"/>
      <c r="CP86" s="56"/>
      <c r="CQ86" s="56"/>
      <c r="CR86" s="56"/>
      <c r="CS86" s="56"/>
      <c r="CT86" s="56"/>
      <c r="CU86" s="56"/>
      <c r="CV86" s="56"/>
      <c r="CW86" s="56"/>
      <c r="CX86" s="56"/>
      <c r="CY86" s="56"/>
      <c r="CZ86" s="56"/>
      <c r="DA86" s="56"/>
      <c r="DB86" s="56"/>
      <c r="DC86" s="56"/>
      <c r="DD86" s="56"/>
      <c r="DE86" s="56"/>
      <c r="DF86" s="56"/>
      <c r="DG86" s="56"/>
      <c r="DH86" s="56"/>
      <c r="DI86" s="56"/>
      <c r="DJ86" s="56"/>
      <c r="DK86" s="56"/>
      <c r="DL86" s="56"/>
      <c r="DM86" s="56"/>
      <c r="DN86" s="56"/>
      <c r="DO86" s="56"/>
      <c r="DP86" s="56"/>
      <c r="DQ86" s="56"/>
      <c r="DR86" s="56"/>
      <c r="DS86" s="56"/>
      <c r="DT86" s="56"/>
      <c r="DU86" s="56"/>
      <c r="DV86" s="56"/>
      <c r="DW86" s="56"/>
      <c r="DX86" s="56"/>
      <c r="DY86" s="56"/>
      <c r="DZ86" s="56"/>
      <c r="EA86" s="56"/>
      <c r="EB86" s="56"/>
      <c r="EC86" s="56"/>
      <c r="ED86" s="56"/>
    </row>
    <row r="87" spans="1:134" ht="14.25" customHeight="1">
      <c r="A87" s="51">
        <v>80</v>
      </c>
      <c r="B87" s="53">
        <f>IF('FORM NILAI SIAP'!A87=0,"",'FORM NILAI SIAP'!A87)</f>
        <v>21120120140099</v>
      </c>
      <c r="C87" s="53" t="str">
        <f>IF('FORM NILAI SIAP'!B87=0,"",'FORM NILAI SIAP'!B87)</f>
        <v>RAHMAT MUKHALIN</v>
      </c>
      <c r="D87" s="54">
        <v>100</v>
      </c>
      <c r="E87" s="54">
        <f t="shared" ref="E87:R87" si="80">IFERROR(($T87*IF($T$6=E$6,$T$7,0)+$U87*IF($U$6=E$6,$U$7,0)+$V87*IF($V$6=E$6,$V$7,0)+$W87*IF($W$6=E$6,$W$7,0)+$X87*IF($X$6=E$6,$X$7,0)+$Y87*IF($Y$6=E$6,$Y$7,0)+$Z87*IF($Z$6=E$6,$Z$7,0)+$AA87*IF($AA$6=E$6,$AA$7,0)+$AB87*IF($AB$6=E$6,$AB$7,0)+$DO87*IF($DO$6=E$6,$DO$7,0)+$DP87*IF($DP$6=E$6,$DP$7,0)+$DQ87*IF($DQ$6=E$6,$DQ$7,0)+$DR87*IF($DR$6=E$6,$DR$7,0)+$DS87*IF($DS$6=E$6,$DS$7,0)+$DT87*IF($DT$6=E$6,$DT$7,0)+$DU87*IF($DU$6=E$6,$DU$7,0)+$DV87*IF($DV$6=E$6,$DV$7,0)+$DW87*IF($DW$6=E$6,$DW$7,0)+$DX87*IF($DX$6=E$6,$DX$7,0)+$DY87*IF($DY$6=E$6,$DY$7,0)+$DZ87*IF($DZ$6=E$6,$DZ$7,0)+$EA87*IF($EA$6=E$6,$EA$7,0)+$EB87*IF($EB$6=E$6,$EB$7,0)+$EC87*IF($EC$6=E$6,$EC$7,0)+$ED87*IF($ED$6=E$6,$ED$7,0))/E$7,0)</f>
        <v>100</v>
      </c>
      <c r="F87" s="54">
        <f t="shared" si="80"/>
        <v>100</v>
      </c>
      <c r="G87" s="54">
        <f t="shared" si="80"/>
        <v>100</v>
      </c>
      <c r="H87" s="54">
        <f t="shared" si="80"/>
        <v>100</v>
      </c>
      <c r="I87" s="54">
        <f t="shared" si="80"/>
        <v>0</v>
      </c>
      <c r="J87" s="54">
        <f t="shared" si="80"/>
        <v>0</v>
      </c>
      <c r="K87" s="54">
        <f t="shared" si="80"/>
        <v>0</v>
      </c>
      <c r="L87" s="54">
        <f t="shared" si="80"/>
        <v>0</v>
      </c>
      <c r="M87" s="54">
        <f t="shared" si="80"/>
        <v>0</v>
      </c>
      <c r="N87" s="54">
        <f t="shared" si="80"/>
        <v>0</v>
      </c>
      <c r="O87" s="54">
        <f t="shared" si="80"/>
        <v>0</v>
      </c>
      <c r="P87" s="54">
        <f t="shared" si="80"/>
        <v>0</v>
      </c>
      <c r="Q87" s="54">
        <f t="shared" si="80"/>
        <v>0</v>
      </c>
      <c r="R87" s="54">
        <f t="shared" si="80"/>
        <v>0</v>
      </c>
      <c r="S87" s="135"/>
      <c r="T87" s="55">
        <v>100</v>
      </c>
      <c r="U87" s="56">
        <v>100</v>
      </c>
      <c r="V87" s="55">
        <v>100</v>
      </c>
      <c r="W87" s="56">
        <v>100</v>
      </c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56"/>
      <c r="BR87" s="56"/>
      <c r="BS87" s="56"/>
      <c r="BT87" s="56"/>
      <c r="BU87" s="56"/>
      <c r="BV87" s="56"/>
      <c r="BW87" s="56"/>
      <c r="BX87" s="56"/>
      <c r="BY87" s="56"/>
      <c r="BZ87" s="56"/>
      <c r="CA87" s="56"/>
      <c r="CB87" s="56"/>
      <c r="CC87" s="56"/>
      <c r="CD87" s="56"/>
      <c r="CE87" s="56"/>
      <c r="CF87" s="56"/>
      <c r="CG87" s="56"/>
      <c r="CH87" s="56"/>
      <c r="CI87" s="56"/>
      <c r="CJ87" s="56"/>
      <c r="CK87" s="56"/>
      <c r="CL87" s="56"/>
      <c r="CM87" s="56"/>
      <c r="CN87" s="56"/>
      <c r="CO87" s="56"/>
      <c r="CP87" s="56"/>
      <c r="CQ87" s="56"/>
      <c r="CR87" s="56"/>
      <c r="CS87" s="56"/>
      <c r="CT87" s="56"/>
      <c r="CU87" s="56"/>
      <c r="CV87" s="56"/>
      <c r="CW87" s="56"/>
      <c r="CX87" s="56"/>
      <c r="CY87" s="56"/>
      <c r="CZ87" s="56"/>
      <c r="DA87" s="56"/>
      <c r="DB87" s="56"/>
      <c r="DC87" s="56"/>
      <c r="DD87" s="56"/>
      <c r="DE87" s="56"/>
      <c r="DF87" s="56"/>
      <c r="DG87" s="56"/>
      <c r="DH87" s="56"/>
      <c r="DI87" s="56"/>
      <c r="DJ87" s="56"/>
      <c r="DK87" s="56"/>
      <c r="DL87" s="56"/>
      <c r="DM87" s="56"/>
      <c r="DN87" s="56"/>
      <c r="DO87" s="56"/>
      <c r="DP87" s="56"/>
      <c r="DQ87" s="56"/>
      <c r="DR87" s="56"/>
      <c r="DS87" s="56"/>
      <c r="DT87" s="56"/>
      <c r="DU87" s="56"/>
      <c r="DV87" s="56"/>
      <c r="DW87" s="56"/>
      <c r="DX87" s="56"/>
      <c r="DY87" s="56"/>
      <c r="DZ87" s="56"/>
      <c r="EA87" s="56"/>
      <c r="EB87" s="56"/>
      <c r="EC87" s="56"/>
      <c r="ED87" s="56"/>
    </row>
    <row r="88" spans="1:134" ht="14.25" customHeight="1">
      <c r="A88" s="51">
        <v>81</v>
      </c>
      <c r="B88" s="53">
        <f>IF('FORM NILAI SIAP'!A88=0,"",'FORM NILAI SIAP'!A88)</f>
        <v>21120120140099</v>
      </c>
      <c r="C88" s="53" t="str">
        <f>IF('FORM NILAI SIAP'!B88=0,"",'FORM NILAI SIAP'!B88)</f>
        <v>DIMAS SATRIA PERMANA</v>
      </c>
      <c r="D88" s="54">
        <v>100</v>
      </c>
      <c r="E88" s="54">
        <f t="shared" ref="E88:R88" si="81">IFERROR(($T88*IF($T$6=E$6,$T$7,0)+$U88*IF($U$6=E$6,$U$7,0)+$V88*IF($V$6=E$6,$V$7,0)+$W88*IF($W$6=E$6,$W$7,0)+$X88*IF($X$6=E$6,$X$7,0)+$Y88*IF($Y$6=E$6,$Y$7,0)+$Z88*IF($Z$6=E$6,$Z$7,0)+$AA88*IF($AA$6=E$6,$AA$7,0)+$AB88*IF($AB$6=E$6,$AB$7,0)+$DO88*IF($DO$6=E$6,$DO$7,0)+$DP88*IF($DP$6=E$6,$DP$7,0)+$DQ88*IF($DQ$6=E$6,$DQ$7,0)+$DR88*IF($DR$6=E$6,$DR$7,0)+$DS88*IF($DS$6=E$6,$DS$7,0)+$DT88*IF($DT$6=E$6,$DT$7,0)+$DU88*IF($DU$6=E$6,$DU$7,0)+$DV88*IF($DV$6=E$6,$DV$7,0)+$DW88*IF($DW$6=E$6,$DW$7,0)+$DX88*IF($DX$6=E$6,$DX$7,0)+$DY88*IF($DY$6=E$6,$DY$7,0)+$DZ88*IF($DZ$6=E$6,$DZ$7,0)+$EA88*IF($EA$6=E$6,$EA$7,0)+$EB88*IF($EB$6=E$6,$EB$7,0)+$EC88*IF($EC$6=E$6,$EC$7,0)+$ED88*IF($ED$6=E$6,$ED$7,0))/E$7,0)</f>
        <v>100</v>
      </c>
      <c r="F88" s="54">
        <f t="shared" si="81"/>
        <v>100</v>
      </c>
      <c r="G88" s="54">
        <f t="shared" si="81"/>
        <v>100</v>
      </c>
      <c r="H88" s="54">
        <f t="shared" si="81"/>
        <v>100</v>
      </c>
      <c r="I88" s="54">
        <f t="shared" si="81"/>
        <v>0</v>
      </c>
      <c r="J88" s="54">
        <f t="shared" si="81"/>
        <v>0</v>
      </c>
      <c r="K88" s="54">
        <f t="shared" si="81"/>
        <v>0</v>
      </c>
      <c r="L88" s="54">
        <f t="shared" si="81"/>
        <v>0</v>
      </c>
      <c r="M88" s="54">
        <f t="shared" si="81"/>
        <v>0</v>
      </c>
      <c r="N88" s="54">
        <f t="shared" si="81"/>
        <v>0</v>
      </c>
      <c r="O88" s="54">
        <f t="shared" si="81"/>
        <v>0</v>
      </c>
      <c r="P88" s="54">
        <f t="shared" si="81"/>
        <v>0</v>
      </c>
      <c r="Q88" s="54">
        <f t="shared" si="81"/>
        <v>0</v>
      </c>
      <c r="R88" s="54">
        <f t="shared" si="81"/>
        <v>0</v>
      </c>
      <c r="S88" s="135"/>
      <c r="T88" s="55">
        <v>100</v>
      </c>
      <c r="U88" s="56">
        <v>100</v>
      </c>
      <c r="V88" s="56">
        <v>100</v>
      </c>
      <c r="W88" s="56">
        <v>100</v>
      </c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56"/>
      <c r="BU88" s="56"/>
      <c r="BV88" s="56"/>
      <c r="BW88" s="56"/>
      <c r="BX88" s="56"/>
      <c r="BY88" s="56"/>
      <c r="BZ88" s="56"/>
      <c r="CA88" s="56"/>
      <c r="CB88" s="56"/>
      <c r="CC88" s="56"/>
      <c r="CD88" s="56"/>
      <c r="CE88" s="56"/>
      <c r="CF88" s="56"/>
      <c r="CG88" s="56"/>
      <c r="CH88" s="56"/>
      <c r="CI88" s="56"/>
      <c r="CJ88" s="56"/>
      <c r="CK88" s="56"/>
      <c r="CL88" s="56"/>
      <c r="CM88" s="56"/>
      <c r="CN88" s="56"/>
      <c r="CO88" s="56"/>
      <c r="CP88" s="56"/>
      <c r="CQ88" s="56"/>
      <c r="CR88" s="56"/>
      <c r="CS88" s="56"/>
      <c r="CT88" s="56"/>
      <c r="CU88" s="56"/>
      <c r="CV88" s="56"/>
      <c r="CW88" s="56"/>
      <c r="CX88" s="56"/>
      <c r="CY88" s="56"/>
      <c r="CZ88" s="56"/>
      <c r="DA88" s="56"/>
      <c r="DB88" s="56"/>
      <c r="DC88" s="56"/>
      <c r="DD88" s="56"/>
      <c r="DE88" s="56"/>
      <c r="DF88" s="56"/>
      <c r="DG88" s="56"/>
      <c r="DH88" s="56"/>
      <c r="DI88" s="56"/>
      <c r="DJ88" s="56"/>
      <c r="DK88" s="56"/>
      <c r="DL88" s="56"/>
      <c r="DM88" s="56"/>
      <c r="DN88" s="56"/>
      <c r="DO88" s="56"/>
      <c r="DP88" s="56"/>
      <c r="DQ88" s="56"/>
      <c r="DR88" s="56"/>
      <c r="DS88" s="56"/>
      <c r="DT88" s="56"/>
      <c r="DU88" s="56"/>
      <c r="DV88" s="56"/>
      <c r="DW88" s="56"/>
      <c r="DX88" s="56"/>
      <c r="DY88" s="56"/>
      <c r="DZ88" s="56"/>
      <c r="EA88" s="56"/>
      <c r="EB88" s="56"/>
      <c r="EC88" s="56"/>
      <c r="ED88" s="56"/>
    </row>
    <row r="89" spans="1:134" ht="14.25" customHeight="1">
      <c r="A89" s="51">
        <v>82</v>
      </c>
      <c r="B89" s="53">
        <f>IF('FORM NILAI SIAP'!A89=0,"",'FORM NILAI SIAP'!A89)</f>
        <v>21120120140099</v>
      </c>
      <c r="C89" s="53" t="str">
        <f>IF('FORM NILAI SIAP'!B89=0,"",'FORM NILAI SIAP'!B89)</f>
        <v>SETYAWAN ADHI NUGROHO</v>
      </c>
      <c r="D89" s="54">
        <v>88</v>
      </c>
      <c r="E89" s="54">
        <f t="shared" ref="E89:R89" si="82">IFERROR(($T89*IF($T$6=E$6,$T$7,0)+$U89*IF($U$6=E$6,$U$7,0)+$V89*IF($V$6=E$6,$V$7,0)+$W89*IF($W$6=E$6,$W$7,0)+$X89*IF($X$6=E$6,$X$7,0)+$Y89*IF($Y$6=E$6,$Y$7,0)+$Z89*IF($Z$6=E$6,$Z$7,0)+$AA89*IF($AA$6=E$6,$AA$7,0)+$AB89*IF($AB$6=E$6,$AB$7,0)+$DO89*IF($DO$6=E$6,$DO$7,0)+$DP89*IF($DP$6=E$6,$DP$7,0)+$DQ89*IF($DQ$6=E$6,$DQ$7,0)+$DR89*IF($DR$6=E$6,$DR$7,0)+$DS89*IF($DS$6=E$6,$DS$7,0)+$DT89*IF($DT$6=E$6,$DT$7,0)+$DU89*IF($DU$6=E$6,$DU$7,0)+$DV89*IF($DV$6=E$6,$DV$7,0)+$DW89*IF($DW$6=E$6,$DW$7,0)+$DX89*IF($DX$6=E$6,$DX$7,0)+$DY89*IF($DY$6=E$6,$DY$7,0)+$DZ89*IF($DZ$6=E$6,$DZ$7,0)+$EA89*IF($EA$6=E$6,$EA$7,0)+$EB89*IF($EB$6=E$6,$EB$7,0)+$EC89*IF($EC$6=E$6,$EC$7,0)+$ED89*IF($ED$6=E$6,$ED$7,0))/E$7,0)</f>
        <v>88</v>
      </c>
      <c r="F89" s="54">
        <f t="shared" si="82"/>
        <v>88</v>
      </c>
      <c r="G89" s="54">
        <f t="shared" si="82"/>
        <v>88</v>
      </c>
      <c r="H89" s="54">
        <f t="shared" si="82"/>
        <v>88</v>
      </c>
      <c r="I89" s="54">
        <f t="shared" si="82"/>
        <v>0</v>
      </c>
      <c r="J89" s="54">
        <f t="shared" si="82"/>
        <v>0</v>
      </c>
      <c r="K89" s="54">
        <f t="shared" si="82"/>
        <v>0</v>
      </c>
      <c r="L89" s="54">
        <f t="shared" si="82"/>
        <v>0</v>
      </c>
      <c r="M89" s="54">
        <f t="shared" si="82"/>
        <v>0</v>
      </c>
      <c r="N89" s="54">
        <f t="shared" si="82"/>
        <v>0</v>
      </c>
      <c r="O89" s="54">
        <f t="shared" si="82"/>
        <v>0</v>
      </c>
      <c r="P89" s="54">
        <f t="shared" si="82"/>
        <v>0</v>
      </c>
      <c r="Q89" s="54">
        <f t="shared" si="82"/>
        <v>0</v>
      </c>
      <c r="R89" s="54">
        <f t="shared" si="82"/>
        <v>0</v>
      </c>
      <c r="S89" s="135"/>
      <c r="T89" s="55">
        <v>88</v>
      </c>
      <c r="U89" s="56">
        <v>88</v>
      </c>
      <c r="V89" s="56">
        <v>88</v>
      </c>
      <c r="W89" s="56">
        <v>88</v>
      </c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56"/>
      <c r="BU89" s="56"/>
      <c r="BV89" s="56"/>
      <c r="BW89" s="56"/>
      <c r="BX89" s="56"/>
      <c r="BY89" s="56"/>
      <c r="BZ89" s="56"/>
      <c r="CA89" s="56"/>
      <c r="CB89" s="56"/>
      <c r="CC89" s="56"/>
      <c r="CD89" s="56"/>
      <c r="CE89" s="56"/>
      <c r="CF89" s="56"/>
      <c r="CG89" s="56"/>
      <c r="CH89" s="56"/>
      <c r="CI89" s="56"/>
      <c r="CJ89" s="56"/>
      <c r="CK89" s="56"/>
      <c r="CL89" s="56"/>
      <c r="CM89" s="56"/>
      <c r="CN89" s="56"/>
      <c r="CO89" s="56"/>
      <c r="CP89" s="56"/>
      <c r="CQ89" s="56"/>
      <c r="CR89" s="56"/>
      <c r="CS89" s="56"/>
      <c r="CT89" s="56"/>
      <c r="CU89" s="56"/>
      <c r="CV89" s="56"/>
      <c r="CW89" s="56"/>
      <c r="CX89" s="56"/>
      <c r="CY89" s="56"/>
      <c r="CZ89" s="56"/>
      <c r="DA89" s="56"/>
      <c r="DB89" s="56"/>
      <c r="DC89" s="56"/>
      <c r="DD89" s="56"/>
      <c r="DE89" s="56"/>
      <c r="DF89" s="56"/>
      <c r="DG89" s="56"/>
      <c r="DH89" s="56"/>
      <c r="DI89" s="56"/>
      <c r="DJ89" s="56"/>
      <c r="DK89" s="56"/>
      <c r="DL89" s="56"/>
      <c r="DM89" s="56"/>
      <c r="DN89" s="56"/>
      <c r="DO89" s="56"/>
      <c r="DP89" s="56"/>
      <c r="DQ89" s="56"/>
      <c r="DR89" s="56"/>
      <c r="DS89" s="56"/>
      <c r="DT89" s="56"/>
      <c r="DU89" s="56"/>
      <c r="DV89" s="56"/>
      <c r="DW89" s="56"/>
      <c r="DX89" s="56"/>
      <c r="DY89" s="56"/>
      <c r="DZ89" s="56"/>
      <c r="EA89" s="56"/>
      <c r="EB89" s="56"/>
      <c r="EC89" s="56"/>
      <c r="ED89" s="56"/>
    </row>
    <row r="90" spans="1:134" ht="14.25" customHeight="1">
      <c r="A90" s="51">
        <v>83</v>
      </c>
      <c r="B90" s="53">
        <f>IF('FORM NILAI SIAP'!A90=0,"",'FORM NILAI SIAP'!A90)</f>
        <v>21120120140099</v>
      </c>
      <c r="C90" s="53" t="str">
        <f>IF('FORM NILAI SIAP'!B90=0,"",'FORM NILAI SIAP'!B90)</f>
        <v>KRISHNA FALMAASA MUDYA</v>
      </c>
      <c r="D90" s="54">
        <v>81</v>
      </c>
      <c r="E90" s="54">
        <f t="shared" ref="E90:R90" si="83">IFERROR(($T90*IF($T$6=E$6,$T$7,0)+$U90*IF($U$6=E$6,$U$7,0)+$V90*IF($V$6=E$6,$V$7,0)+$W90*IF($W$6=E$6,$W$7,0)+$X90*IF($X$6=E$6,$X$7,0)+$Y90*IF($Y$6=E$6,$Y$7,0)+$Z90*IF($Z$6=E$6,$Z$7,0)+$AA90*IF($AA$6=E$6,$AA$7,0)+$AB90*IF($AB$6=E$6,$AB$7,0)+$DO90*IF($DO$6=E$6,$DO$7,0)+$DP90*IF($DP$6=E$6,$DP$7,0)+$DQ90*IF($DQ$6=E$6,$DQ$7,0)+$DR90*IF($DR$6=E$6,$DR$7,0)+$DS90*IF($DS$6=E$6,$DS$7,0)+$DT90*IF($DT$6=E$6,$DT$7,0)+$DU90*IF($DU$6=E$6,$DU$7,0)+$DV90*IF($DV$6=E$6,$DV$7,0)+$DW90*IF($DW$6=E$6,$DW$7,0)+$DX90*IF($DX$6=E$6,$DX$7,0)+$DY90*IF($DY$6=E$6,$DY$7,0)+$DZ90*IF($DZ$6=E$6,$DZ$7,0)+$EA90*IF($EA$6=E$6,$EA$7,0)+$EB90*IF($EB$6=E$6,$EB$7,0)+$EC90*IF($EC$6=E$6,$EC$7,0)+$ED90*IF($ED$6=E$6,$ED$7,0))/E$7,0)</f>
        <v>81</v>
      </c>
      <c r="F90" s="54">
        <f t="shared" si="83"/>
        <v>81</v>
      </c>
      <c r="G90" s="54">
        <f t="shared" si="83"/>
        <v>81</v>
      </c>
      <c r="H90" s="54">
        <f t="shared" si="83"/>
        <v>81</v>
      </c>
      <c r="I90" s="54">
        <f t="shared" si="83"/>
        <v>0</v>
      </c>
      <c r="J90" s="54">
        <f t="shared" si="83"/>
        <v>0</v>
      </c>
      <c r="K90" s="54">
        <f t="shared" si="83"/>
        <v>0</v>
      </c>
      <c r="L90" s="54">
        <f t="shared" si="83"/>
        <v>0</v>
      </c>
      <c r="M90" s="54">
        <f t="shared" si="83"/>
        <v>0</v>
      </c>
      <c r="N90" s="54">
        <f t="shared" si="83"/>
        <v>0</v>
      </c>
      <c r="O90" s="54">
        <f t="shared" si="83"/>
        <v>0</v>
      </c>
      <c r="P90" s="54">
        <f t="shared" si="83"/>
        <v>0</v>
      </c>
      <c r="Q90" s="54">
        <f t="shared" si="83"/>
        <v>0</v>
      </c>
      <c r="R90" s="54">
        <f t="shared" si="83"/>
        <v>0</v>
      </c>
      <c r="S90" s="135"/>
      <c r="T90" s="55">
        <v>81</v>
      </c>
      <c r="U90" s="56">
        <v>81</v>
      </c>
      <c r="V90" s="56">
        <v>81</v>
      </c>
      <c r="W90" s="56">
        <v>81</v>
      </c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6"/>
      <c r="BY90" s="56"/>
      <c r="BZ90" s="56"/>
      <c r="CA90" s="56"/>
      <c r="CB90" s="56"/>
      <c r="CC90" s="56"/>
      <c r="CD90" s="56"/>
      <c r="CE90" s="56"/>
      <c r="CF90" s="56"/>
      <c r="CG90" s="56"/>
      <c r="CH90" s="56"/>
      <c r="CI90" s="56"/>
      <c r="CJ90" s="56"/>
      <c r="CK90" s="56"/>
      <c r="CL90" s="56"/>
      <c r="CM90" s="56"/>
      <c r="CN90" s="56"/>
      <c r="CO90" s="56"/>
      <c r="CP90" s="56"/>
      <c r="CQ90" s="56"/>
      <c r="CR90" s="56"/>
      <c r="CS90" s="56"/>
      <c r="CT90" s="56"/>
      <c r="CU90" s="56"/>
      <c r="CV90" s="56"/>
      <c r="CW90" s="56"/>
      <c r="CX90" s="56"/>
      <c r="CY90" s="56"/>
      <c r="CZ90" s="56"/>
      <c r="DA90" s="56"/>
      <c r="DB90" s="56"/>
      <c r="DC90" s="56"/>
      <c r="DD90" s="56"/>
      <c r="DE90" s="56"/>
      <c r="DF90" s="56"/>
      <c r="DG90" s="56"/>
      <c r="DH90" s="56"/>
      <c r="DI90" s="56"/>
      <c r="DJ90" s="56"/>
      <c r="DK90" s="56"/>
      <c r="DL90" s="56"/>
      <c r="DM90" s="56"/>
      <c r="DN90" s="56"/>
      <c r="DO90" s="56"/>
      <c r="DP90" s="56"/>
      <c r="DQ90" s="56"/>
      <c r="DR90" s="56"/>
      <c r="DS90" s="56"/>
      <c r="DT90" s="56"/>
      <c r="DU90" s="56"/>
      <c r="DV90" s="56"/>
      <c r="DW90" s="56"/>
      <c r="DX90" s="56"/>
      <c r="DY90" s="56"/>
      <c r="DZ90" s="56"/>
      <c r="EA90" s="56"/>
      <c r="EB90" s="56"/>
      <c r="EC90" s="56"/>
      <c r="ED90" s="56"/>
    </row>
    <row r="91" spans="1:134" ht="14.25" customHeight="1">
      <c r="A91" s="51">
        <v>84</v>
      </c>
      <c r="B91" s="53">
        <f>IF('FORM NILAI SIAP'!A91=0,"",'FORM NILAI SIAP'!A91)</f>
        <v>21120120140099</v>
      </c>
      <c r="C91" s="53" t="str">
        <f>IF('FORM NILAI SIAP'!B91=0,"",'FORM NILAI SIAP'!B91)</f>
        <v>SAMUEL MIDUK ANUGRAH PASARIBU</v>
      </c>
      <c r="D91" s="54">
        <v>100</v>
      </c>
      <c r="E91" s="54">
        <f t="shared" ref="E91:R91" si="84">IFERROR(($T91*IF($T$6=E$6,$T$7,0)+$U91*IF($U$6=E$6,$U$7,0)+$V91*IF($V$6=E$6,$V$7,0)+$W91*IF($W$6=E$6,$W$7,0)+$X91*IF($X$6=E$6,$X$7,0)+$Y91*IF($Y$6=E$6,$Y$7,0)+$Z91*IF($Z$6=E$6,$Z$7,0)+$AA91*IF($AA$6=E$6,$AA$7,0)+$AB91*IF($AB$6=E$6,$AB$7,0)+$DO91*IF($DO$6=E$6,$DO$7,0)+$DP91*IF($DP$6=E$6,$DP$7,0)+$DQ91*IF($DQ$6=E$6,$DQ$7,0)+$DR91*IF($DR$6=E$6,$DR$7,0)+$DS91*IF($DS$6=E$6,$DS$7,0)+$DT91*IF($DT$6=E$6,$DT$7,0)+$DU91*IF($DU$6=E$6,$DU$7,0)+$DV91*IF($DV$6=E$6,$DV$7,0)+$DW91*IF($DW$6=E$6,$DW$7,0)+$DX91*IF($DX$6=E$6,$DX$7,0)+$DY91*IF($DY$6=E$6,$DY$7,0)+$DZ91*IF($DZ$6=E$6,$DZ$7,0)+$EA91*IF($EA$6=E$6,$EA$7,0)+$EB91*IF($EB$6=E$6,$EB$7,0)+$EC91*IF($EC$6=E$6,$EC$7,0)+$ED91*IF($ED$6=E$6,$ED$7,0))/E$7,0)</f>
        <v>100</v>
      </c>
      <c r="F91" s="54">
        <f t="shared" si="84"/>
        <v>100</v>
      </c>
      <c r="G91" s="54">
        <f t="shared" si="84"/>
        <v>100</v>
      </c>
      <c r="H91" s="54">
        <f t="shared" si="84"/>
        <v>100</v>
      </c>
      <c r="I91" s="54">
        <f t="shared" si="84"/>
        <v>0</v>
      </c>
      <c r="J91" s="54">
        <f t="shared" si="84"/>
        <v>0</v>
      </c>
      <c r="K91" s="54">
        <f t="shared" si="84"/>
        <v>0</v>
      </c>
      <c r="L91" s="54">
        <f t="shared" si="84"/>
        <v>0</v>
      </c>
      <c r="M91" s="54">
        <f t="shared" si="84"/>
        <v>0</v>
      </c>
      <c r="N91" s="54">
        <f t="shared" si="84"/>
        <v>0</v>
      </c>
      <c r="O91" s="54">
        <f t="shared" si="84"/>
        <v>0</v>
      </c>
      <c r="P91" s="54">
        <f t="shared" si="84"/>
        <v>0</v>
      </c>
      <c r="Q91" s="54">
        <f t="shared" si="84"/>
        <v>0</v>
      </c>
      <c r="R91" s="54">
        <f t="shared" si="84"/>
        <v>0</v>
      </c>
      <c r="S91" s="135"/>
      <c r="T91" s="55">
        <v>100</v>
      </c>
      <c r="U91" s="56">
        <v>100</v>
      </c>
      <c r="V91" s="56">
        <v>100</v>
      </c>
      <c r="W91" s="56">
        <v>100</v>
      </c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  <c r="BU91" s="56"/>
      <c r="BV91" s="56"/>
      <c r="BW91" s="56"/>
      <c r="BX91" s="56"/>
      <c r="BY91" s="56"/>
      <c r="BZ91" s="56"/>
      <c r="CA91" s="56"/>
      <c r="CB91" s="56"/>
      <c r="CC91" s="56"/>
      <c r="CD91" s="56"/>
      <c r="CE91" s="56"/>
      <c r="CF91" s="56"/>
      <c r="CG91" s="56"/>
      <c r="CH91" s="56"/>
      <c r="CI91" s="56"/>
      <c r="CJ91" s="56"/>
      <c r="CK91" s="56"/>
      <c r="CL91" s="56"/>
      <c r="CM91" s="56"/>
      <c r="CN91" s="56"/>
      <c r="CO91" s="56"/>
      <c r="CP91" s="56"/>
      <c r="CQ91" s="56"/>
      <c r="CR91" s="56"/>
      <c r="CS91" s="56"/>
      <c r="CT91" s="56"/>
      <c r="CU91" s="56"/>
      <c r="CV91" s="56"/>
      <c r="CW91" s="56"/>
      <c r="CX91" s="56"/>
      <c r="CY91" s="56"/>
      <c r="CZ91" s="56"/>
      <c r="DA91" s="56"/>
      <c r="DB91" s="56"/>
      <c r="DC91" s="56"/>
      <c r="DD91" s="56"/>
      <c r="DE91" s="56"/>
      <c r="DF91" s="56"/>
      <c r="DG91" s="56"/>
      <c r="DH91" s="56"/>
      <c r="DI91" s="56"/>
      <c r="DJ91" s="56"/>
      <c r="DK91" s="56"/>
      <c r="DL91" s="56"/>
      <c r="DM91" s="56"/>
      <c r="DN91" s="56"/>
      <c r="DO91" s="56"/>
      <c r="DP91" s="56"/>
      <c r="DQ91" s="56"/>
      <c r="DR91" s="56"/>
      <c r="DS91" s="56"/>
      <c r="DT91" s="56"/>
      <c r="DU91" s="56"/>
      <c r="DV91" s="56"/>
      <c r="DW91" s="56"/>
      <c r="DX91" s="56"/>
      <c r="DY91" s="56"/>
      <c r="DZ91" s="56"/>
      <c r="EA91" s="56"/>
      <c r="EB91" s="56"/>
      <c r="EC91" s="56"/>
      <c r="ED91" s="56"/>
    </row>
    <row r="92" spans="1:134" ht="14.25" customHeight="1">
      <c r="A92" s="51">
        <v>85</v>
      </c>
      <c r="B92" s="53">
        <f>IF('FORM NILAI SIAP'!A92=0,"",'FORM NILAI SIAP'!A92)</f>
        <v>21120120140099</v>
      </c>
      <c r="C92" s="53" t="str">
        <f>IF('FORM NILAI SIAP'!B92=0,"",'FORM NILAI SIAP'!B92)</f>
        <v>ERINA DEVIANTI</v>
      </c>
      <c r="D92" s="54">
        <v>100</v>
      </c>
      <c r="E92" s="54">
        <f t="shared" ref="E92:R92" si="85">IFERROR(($T92*IF($T$6=E$6,$T$7,0)+$U92*IF($U$6=E$6,$U$7,0)+$V92*IF($V$6=E$6,$V$7,0)+$W92*IF($W$6=E$6,$W$7,0)+$X92*IF($X$6=E$6,$X$7,0)+$Y92*IF($Y$6=E$6,$Y$7,0)+$Z92*IF($Z$6=E$6,$Z$7,0)+$AA92*IF($AA$6=E$6,$AA$7,0)+$AB92*IF($AB$6=E$6,$AB$7,0)+$DO92*IF($DO$6=E$6,$DO$7,0)+$DP92*IF($DP$6=E$6,$DP$7,0)+$DQ92*IF($DQ$6=E$6,$DQ$7,0)+$DR92*IF($DR$6=E$6,$DR$7,0)+$DS92*IF($DS$6=E$6,$DS$7,0)+$DT92*IF($DT$6=E$6,$DT$7,0)+$DU92*IF($DU$6=E$6,$DU$7,0)+$DV92*IF($DV$6=E$6,$DV$7,0)+$DW92*IF($DW$6=E$6,$DW$7,0)+$DX92*IF($DX$6=E$6,$DX$7,0)+$DY92*IF($DY$6=E$6,$DY$7,0)+$DZ92*IF($DZ$6=E$6,$DZ$7,0)+$EA92*IF($EA$6=E$6,$EA$7,0)+$EB92*IF($EB$6=E$6,$EB$7,0)+$EC92*IF($EC$6=E$6,$EC$7,0)+$ED92*IF($ED$6=E$6,$ED$7,0))/E$7,0)</f>
        <v>100</v>
      </c>
      <c r="F92" s="54">
        <f t="shared" si="85"/>
        <v>100</v>
      </c>
      <c r="G92" s="54">
        <f t="shared" si="85"/>
        <v>100</v>
      </c>
      <c r="H92" s="54">
        <f t="shared" si="85"/>
        <v>100</v>
      </c>
      <c r="I92" s="54">
        <f t="shared" si="85"/>
        <v>0</v>
      </c>
      <c r="J92" s="54">
        <f t="shared" si="85"/>
        <v>0</v>
      </c>
      <c r="K92" s="54">
        <f t="shared" si="85"/>
        <v>0</v>
      </c>
      <c r="L92" s="54">
        <f t="shared" si="85"/>
        <v>0</v>
      </c>
      <c r="M92" s="54">
        <f t="shared" si="85"/>
        <v>0</v>
      </c>
      <c r="N92" s="54">
        <f t="shared" si="85"/>
        <v>0</v>
      </c>
      <c r="O92" s="54">
        <f t="shared" si="85"/>
        <v>0</v>
      </c>
      <c r="P92" s="54">
        <f t="shared" si="85"/>
        <v>0</v>
      </c>
      <c r="Q92" s="54">
        <f t="shared" si="85"/>
        <v>0</v>
      </c>
      <c r="R92" s="54">
        <f t="shared" si="85"/>
        <v>0</v>
      </c>
      <c r="S92" s="135"/>
      <c r="T92" s="55">
        <v>100</v>
      </c>
      <c r="U92" s="56">
        <v>100</v>
      </c>
      <c r="V92" s="56">
        <v>100</v>
      </c>
      <c r="W92" s="56">
        <v>100</v>
      </c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  <c r="BU92" s="56"/>
      <c r="BV92" s="56"/>
      <c r="BW92" s="56"/>
      <c r="BX92" s="56"/>
      <c r="BY92" s="56"/>
      <c r="BZ92" s="56"/>
      <c r="CA92" s="56"/>
      <c r="CB92" s="56"/>
      <c r="CC92" s="56"/>
      <c r="CD92" s="56"/>
      <c r="CE92" s="56"/>
      <c r="CF92" s="56"/>
      <c r="CG92" s="56"/>
      <c r="CH92" s="56"/>
      <c r="CI92" s="56"/>
      <c r="CJ92" s="56"/>
      <c r="CK92" s="56"/>
      <c r="CL92" s="56"/>
      <c r="CM92" s="56"/>
      <c r="CN92" s="56"/>
      <c r="CO92" s="56"/>
      <c r="CP92" s="56"/>
      <c r="CQ92" s="56"/>
      <c r="CR92" s="56"/>
      <c r="CS92" s="56"/>
      <c r="CT92" s="56"/>
      <c r="CU92" s="56"/>
      <c r="CV92" s="56"/>
      <c r="CW92" s="56"/>
      <c r="CX92" s="56"/>
      <c r="CY92" s="56"/>
      <c r="CZ92" s="56"/>
      <c r="DA92" s="56"/>
      <c r="DB92" s="56"/>
      <c r="DC92" s="56"/>
      <c r="DD92" s="56"/>
      <c r="DE92" s="56"/>
      <c r="DF92" s="56"/>
      <c r="DG92" s="56"/>
      <c r="DH92" s="56"/>
      <c r="DI92" s="56"/>
      <c r="DJ92" s="56"/>
      <c r="DK92" s="56"/>
      <c r="DL92" s="56"/>
      <c r="DM92" s="56"/>
      <c r="DN92" s="56"/>
      <c r="DO92" s="56"/>
      <c r="DP92" s="56"/>
      <c r="DQ92" s="56"/>
      <c r="DR92" s="56"/>
      <c r="DS92" s="56"/>
      <c r="DT92" s="56"/>
      <c r="DU92" s="56"/>
      <c r="DV92" s="56"/>
      <c r="DW92" s="56"/>
      <c r="DX92" s="56"/>
      <c r="DY92" s="56"/>
      <c r="DZ92" s="56"/>
      <c r="EA92" s="56"/>
      <c r="EB92" s="56"/>
      <c r="EC92" s="56"/>
      <c r="ED92" s="56"/>
    </row>
    <row r="93" spans="1:134" ht="14.25" customHeight="1">
      <c r="A93" s="51">
        <v>86</v>
      </c>
      <c r="B93" s="53">
        <f>IF('FORM NILAI SIAP'!A93=0,"",'FORM NILAI SIAP'!A93)</f>
        <v>21120120140099</v>
      </c>
      <c r="C93" s="53" t="str">
        <f>IF('FORM NILAI SIAP'!B93=0,"",'FORM NILAI SIAP'!B93)</f>
        <v>MUHAMMAD RIDWAN</v>
      </c>
      <c r="D93" s="54">
        <v>100</v>
      </c>
      <c r="E93" s="54">
        <f t="shared" ref="E93:R93" si="86">IFERROR(($T93*IF($T$6=E$6,$T$7,0)+$U93*IF($U$6=E$6,$U$7,0)+$V93*IF($V$6=E$6,$V$7,0)+$W93*IF($W$6=E$6,$W$7,0)+$X93*IF($X$6=E$6,$X$7,0)+$Y93*IF($Y$6=E$6,$Y$7,0)+$Z93*IF($Z$6=E$6,$Z$7,0)+$AA93*IF($AA$6=E$6,$AA$7,0)+$AB93*IF($AB$6=E$6,$AB$7,0)+$DO93*IF($DO$6=E$6,$DO$7,0)+$DP93*IF($DP$6=E$6,$DP$7,0)+$DQ93*IF($DQ$6=E$6,$DQ$7,0)+$DR93*IF($DR$6=E$6,$DR$7,0)+$DS93*IF($DS$6=E$6,$DS$7,0)+$DT93*IF($DT$6=E$6,$DT$7,0)+$DU93*IF($DU$6=E$6,$DU$7,0)+$DV93*IF($DV$6=E$6,$DV$7,0)+$DW93*IF($DW$6=E$6,$DW$7,0)+$DX93*IF($DX$6=E$6,$DX$7,0)+$DY93*IF($DY$6=E$6,$DY$7,0)+$DZ93*IF($DZ$6=E$6,$DZ$7,0)+$EA93*IF($EA$6=E$6,$EA$7,0)+$EB93*IF($EB$6=E$6,$EB$7,0)+$EC93*IF($EC$6=E$6,$EC$7,0)+$ED93*IF($ED$6=E$6,$ED$7,0))/E$7,0)</f>
        <v>100</v>
      </c>
      <c r="F93" s="54">
        <f t="shared" si="86"/>
        <v>100</v>
      </c>
      <c r="G93" s="54">
        <f t="shared" si="86"/>
        <v>100</v>
      </c>
      <c r="H93" s="54">
        <f t="shared" si="86"/>
        <v>100</v>
      </c>
      <c r="I93" s="54">
        <f t="shared" si="86"/>
        <v>0</v>
      </c>
      <c r="J93" s="54">
        <f t="shared" si="86"/>
        <v>0</v>
      </c>
      <c r="K93" s="54">
        <f t="shared" si="86"/>
        <v>0</v>
      </c>
      <c r="L93" s="54">
        <f t="shared" si="86"/>
        <v>0</v>
      </c>
      <c r="M93" s="54">
        <f t="shared" si="86"/>
        <v>0</v>
      </c>
      <c r="N93" s="54">
        <f t="shared" si="86"/>
        <v>0</v>
      </c>
      <c r="O93" s="54">
        <f t="shared" si="86"/>
        <v>0</v>
      </c>
      <c r="P93" s="54">
        <f t="shared" si="86"/>
        <v>0</v>
      </c>
      <c r="Q93" s="54">
        <f t="shared" si="86"/>
        <v>0</v>
      </c>
      <c r="R93" s="54">
        <f t="shared" si="86"/>
        <v>0</v>
      </c>
      <c r="S93" s="135"/>
      <c r="T93" s="55">
        <v>100</v>
      </c>
      <c r="U93" s="56">
        <v>100</v>
      </c>
      <c r="V93" s="56">
        <v>100</v>
      </c>
      <c r="W93" s="56">
        <v>100</v>
      </c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6"/>
      <c r="BW93" s="56"/>
      <c r="BX93" s="56"/>
      <c r="BY93" s="56"/>
      <c r="BZ93" s="56"/>
      <c r="CA93" s="56"/>
      <c r="CB93" s="56"/>
      <c r="CC93" s="56"/>
      <c r="CD93" s="56"/>
      <c r="CE93" s="56"/>
      <c r="CF93" s="56"/>
      <c r="CG93" s="56"/>
      <c r="CH93" s="56"/>
      <c r="CI93" s="56"/>
      <c r="CJ93" s="56"/>
      <c r="CK93" s="56"/>
      <c r="CL93" s="56"/>
      <c r="CM93" s="56"/>
      <c r="CN93" s="56"/>
      <c r="CO93" s="56"/>
      <c r="CP93" s="56"/>
      <c r="CQ93" s="56"/>
      <c r="CR93" s="56"/>
      <c r="CS93" s="56"/>
      <c r="CT93" s="56"/>
      <c r="CU93" s="56"/>
      <c r="CV93" s="56"/>
      <c r="CW93" s="56"/>
      <c r="CX93" s="56"/>
      <c r="CY93" s="56"/>
      <c r="CZ93" s="56"/>
      <c r="DA93" s="56"/>
      <c r="DB93" s="56"/>
      <c r="DC93" s="56"/>
      <c r="DD93" s="56"/>
      <c r="DE93" s="56"/>
      <c r="DF93" s="56"/>
      <c r="DG93" s="56"/>
      <c r="DH93" s="56"/>
      <c r="DI93" s="56"/>
      <c r="DJ93" s="56"/>
      <c r="DK93" s="56"/>
      <c r="DL93" s="56"/>
      <c r="DM93" s="56"/>
      <c r="DN93" s="56"/>
      <c r="DO93" s="56"/>
      <c r="DP93" s="56"/>
      <c r="DQ93" s="56"/>
      <c r="DR93" s="56"/>
      <c r="DS93" s="56"/>
      <c r="DT93" s="56"/>
      <c r="DU93" s="56"/>
      <c r="DV93" s="56"/>
      <c r="DW93" s="56"/>
      <c r="DX93" s="56"/>
      <c r="DY93" s="56"/>
      <c r="DZ93" s="56"/>
      <c r="EA93" s="56"/>
      <c r="EB93" s="56"/>
      <c r="EC93" s="56"/>
      <c r="ED93" s="56"/>
    </row>
    <row r="94" spans="1:134" ht="14.25" customHeight="1">
      <c r="A94" s="51">
        <v>87</v>
      </c>
      <c r="B94" s="53">
        <f>IF('FORM NILAI SIAP'!A94=0,"",'FORM NILAI SIAP'!A94)</f>
        <v>21120120140099</v>
      </c>
      <c r="C94" s="53" t="str">
        <f>IF('FORM NILAI SIAP'!B94=0,"",'FORM NILAI SIAP'!B94)</f>
        <v>JUANDA RITONGA</v>
      </c>
      <c r="D94" s="54">
        <v>100</v>
      </c>
      <c r="E94" s="54">
        <f t="shared" ref="E94:R94" si="87">IFERROR(($T94*IF($T$6=E$6,$T$7,0)+$U94*IF($U$6=E$6,$U$7,0)+$V94*IF($V$6=E$6,$V$7,0)+$W94*IF($W$6=E$6,$W$7,0)+$X94*IF($X$6=E$6,$X$7,0)+$Y94*IF($Y$6=E$6,$Y$7,0)+$Z94*IF($Z$6=E$6,$Z$7,0)+$AA94*IF($AA$6=E$6,$AA$7,0)+$AB94*IF($AB$6=E$6,$AB$7,0)+$DO94*IF($DO$6=E$6,$DO$7,0)+$DP94*IF($DP$6=E$6,$DP$7,0)+$DQ94*IF($DQ$6=E$6,$DQ$7,0)+$DR94*IF($DR$6=E$6,$DR$7,0)+$DS94*IF($DS$6=E$6,$DS$7,0)+$DT94*IF($DT$6=E$6,$DT$7,0)+$DU94*IF($DU$6=E$6,$DU$7,0)+$DV94*IF($DV$6=E$6,$DV$7,0)+$DW94*IF($DW$6=E$6,$DW$7,0)+$DX94*IF($DX$6=E$6,$DX$7,0)+$DY94*IF($DY$6=E$6,$DY$7,0)+$DZ94*IF($DZ$6=E$6,$DZ$7,0)+$EA94*IF($EA$6=E$6,$EA$7,0)+$EB94*IF($EB$6=E$6,$EB$7,0)+$EC94*IF($EC$6=E$6,$EC$7,0)+$ED94*IF($ED$6=E$6,$ED$7,0))/E$7,0)</f>
        <v>100</v>
      </c>
      <c r="F94" s="54">
        <f t="shared" si="87"/>
        <v>100</v>
      </c>
      <c r="G94" s="54">
        <f t="shared" si="87"/>
        <v>100</v>
      </c>
      <c r="H94" s="54">
        <f t="shared" si="87"/>
        <v>100</v>
      </c>
      <c r="I94" s="54">
        <f t="shared" si="87"/>
        <v>0</v>
      </c>
      <c r="J94" s="54">
        <f t="shared" si="87"/>
        <v>0</v>
      </c>
      <c r="K94" s="54">
        <f t="shared" si="87"/>
        <v>0</v>
      </c>
      <c r="L94" s="54">
        <f t="shared" si="87"/>
        <v>0</v>
      </c>
      <c r="M94" s="54">
        <f t="shared" si="87"/>
        <v>0</v>
      </c>
      <c r="N94" s="54">
        <f t="shared" si="87"/>
        <v>0</v>
      </c>
      <c r="O94" s="54">
        <f t="shared" si="87"/>
        <v>0</v>
      </c>
      <c r="P94" s="54">
        <f t="shared" si="87"/>
        <v>0</v>
      </c>
      <c r="Q94" s="54">
        <f t="shared" si="87"/>
        <v>0</v>
      </c>
      <c r="R94" s="54">
        <f t="shared" si="87"/>
        <v>0</v>
      </c>
      <c r="S94" s="135"/>
      <c r="T94" s="55">
        <v>100</v>
      </c>
      <c r="U94" s="56">
        <v>100</v>
      </c>
      <c r="V94" s="56">
        <v>100</v>
      </c>
      <c r="W94" s="56">
        <v>100</v>
      </c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6"/>
      <c r="CE94" s="56"/>
      <c r="CF94" s="56"/>
      <c r="CG94" s="56"/>
      <c r="CH94" s="56"/>
      <c r="CI94" s="56"/>
      <c r="CJ94" s="56"/>
      <c r="CK94" s="56"/>
      <c r="CL94" s="56"/>
      <c r="CM94" s="56"/>
      <c r="CN94" s="56"/>
      <c r="CO94" s="56"/>
      <c r="CP94" s="56"/>
      <c r="CQ94" s="56"/>
      <c r="CR94" s="56"/>
      <c r="CS94" s="56"/>
      <c r="CT94" s="56"/>
      <c r="CU94" s="56"/>
      <c r="CV94" s="56"/>
      <c r="CW94" s="56"/>
      <c r="CX94" s="56"/>
      <c r="CY94" s="56"/>
      <c r="CZ94" s="56"/>
      <c r="DA94" s="56"/>
      <c r="DB94" s="56"/>
      <c r="DC94" s="56"/>
      <c r="DD94" s="56"/>
      <c r="DE94" s="56"/>
      <c r="DF94" s="56"/>
      <c r="DG94" s="56"/>
      <c r="DH94" s="56"/>
      <c r="DI94" s="56"/>
      <c r="DJ94" s="56"/>
      <c r="DK94" s="56"/>
      <c r="DL94" s="56"/>
      <c r="DM94" s="56"/>
      <c r="DN94" s="56"/>
      <c r="DO94" s="56"/>
      <c r="DP94" s="56"/>
      <c r="DQ94" s="56"/>
      <c r="DR94" s="56"/>
      <c r="DS94" s="56"/>
      <c r="DT94" s="56"/>
      <c r="DU94" s="56"/>
      <c r="DV94" s="56"/>
      <c r="DW94" s="56"/>
      <c r="DX94" s="56"/>
      <c r="DY94" s="56"/>
      <c r="DZ94" s="56"/>
      <c r="EA94" s="56"/>
      <c r="EB94" s="56"/>
      <c r="EC94" s="56"/>
      <c r="ED94" s="56"/>
    </row>
    <row r="95" spans="1:134" ht="14.25" customHeight="1">
      <c r="A95" s="51">
        <v>88</v>
      </c>
      <c r="B95" s="53">
        <f>IF('FORM NILAI SIAP'!A95=0,"",'FORM NILAI SIAP'!A95)</f>
        <v>21120120140099</v>
      </c>
      <c r="C95" s="53" t="str">
        <f>IF('FORM NILAI SIAP'!B95=0,"",'FORM NILAI SIAP'!B95)</f>
        <v>DANIEL ALVARO SORMIN</v>
      </c>
      <c r="D95" s="54">
        <v>100</v>
      </c>
      <c r="E95" s="54">
        <f t="shared" ref="E95:R95" si="88">IFERROR(($T95*IF($T$6=E$6,$T$7,0)+$U95*IF($U$6=E$6,$U$7,0)+$V95*IF($V$6=E$6,$V$7,0)+$W95*IF($W$6=E$6,$W$7,0)+$X95*IF($X$6=E$6,$X$7,0)+$Y95*IF($Y$6=E$6,$Y$7,0)+$Z95*IF($Z$6=E$6,$Z$7,0)+$AA95*IF($AA$6=E$6,$AA$7,0)+$AB95*IF($AB$6=E$6,$AB$7,0)+$DO95*IF($DO$6=E$6,$DO$7,0)+$DP95*IF($DP$6=E$6,$DP$7,0)+$DQ95*IF($DQ$6=E$6,$DQ$7,0)+$DR95*IF($DR$6=E$6,$DR$7,0)+$DS95*IF($DS$6=E$6,$DS$7,0)+$DT95*IF($DT$6=E$6,$DT$7,0)+$DU95*IF($DU$6=E$6,$DU$7,0)+$DV95*IF($DV$6=E$6,$DV$7,0)+$DW95*IF($DW$6=E$6,$DW$7,0)+$DX95*IF($DX$6=E$6,$DX$7,0)+$DY95*IF($DY$6=E$6,$DY$7,0)+$DZ95*IF($DZ$6=E$6,$DZ$7,0)+$EA95*IF($EA$6=E$6,$EA$7,0)+$EB95*IF($EB$6=E$6,$EB$7,0)+$EC95*IF($EC$6=E$6,$EC$7,0)+$ED95*IF($ED$6=E$6,$ED$7,0))/E$7,0)</f>
        <v>100</v>
      </c>
      <c r="F95" s="54">
        <f t="shared" si="88"/>
        <v>100</v>
      </c>
      <c r="G95" s="54">
        <f t="shared" si="88"/>
        <v>100</v>
      </c>
      <c r="H95" s="54">
        <f t="shared" si="88"/>
        <v>100</v>
      </c>
      <c r="I95" s="54">
        <f t="shared" si="88"/>
        <v>0</v>
      </c>
      <c r="J95" s="54">
        <f t="shared" si="88"/>
        <v>0</v>
      </c>
      <c r="K95" s="54">
        <f t="shared" si="88"/>
        <v>0</v>
      </c>
      <c r="L95" s="54">
        <f t="shared" si="88"/>
        <v>0</v>
      </c>
      <c r="M95" s="54">
        <f t="shared" si="88"/>
        <v>0</v>
      </c>
      <c r="N95" s="54">
        <f t="shared" si="88"/>
        <v>0</v>
      </c>
      <c r="O95" s="54">
        <f t="shared" si="88"/>
        <v>0</v>
      </c>
      <c r="P95" s="54">
        <f t="shared" si="88"/>
        <v>0</v>
      </c>
      <c r="Q95" s="54">
        <f t="shared" si="88"/>
        <v>0</v>
      </c>
      <c r="R95" s="54">
        <f t="shared" si="88"/>
        <v>0</v>
      </c>
      <c r="S95" s="135"/>
      <c r="T95" s="55">
        <v>100</v>
      </c>
      <c r="U95" s="56">
        <v>100</v>
      </c>
      <c r="V95" s="56">
        <v>100</v>
      </c>
      <c r="W95" s="56">
        <v>100</v>
      </c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56"/>
      <c r="BN95" s="56"/>
      <c r="BO95" s="56"/>
      <c r="BP95" s="56"/>
      <c r="BQ95" s="56"/>
      <c r="BR95" s="56"/>
      <c r="BS95" s="56"/>
      <c r="BT95" s="56"/>
      <c r="BU95" s="56"/>
      <c r="BV95" s="56"/>
      <c r="BW95" s="56"/>
      <c r="BX95" s="56"/>
      <c r="BY95" s="56"/>
      <c r="BZ95" s="56"/>
      <c r="CA95" s="56"/>
      <c r="CB95" s="56"/>
      <c r="CC95" s="56"/>
      <c r="CD95" s="56"/>
      <c r="CE95" s="56"/>
      <c r="CF95" s="56"/>
      <c r="CG95" s="56"/>
      <c r="CH95" s="56"/>
      <c r="CI95" s="56"/>
      <c r="CJ95" s="56"/>
      <c r="CK95" s="56"/>
      <c r="CL95" s="56"/>
      <c r="CM95" s="56"/>
      <c r="CN95" s="56"/>
      <c r="CO95" s="56"/>
      <c r="CP95" s="56"/>
      <c r="CQ95" s="56"/>
      <c r="CR95" s="56"/>
      <c r="CS95" s="56"/>
      <c r="CT95" s="56"/>
      <c r="CU95" s="56"/>
      <c r="CV95" s="56"/>
      <c r="CW95" s="56"/>
      <c r="CX95" s="56"/>
      <c r="CY95" s="56"/>
      <c r="CZ95" s="56"/>
      <c r="DA95" s="56"/>
      <c r="DB95" s="56"/>
      <c r="DC95" s="56"/>
      <c r="DD95" s="56"/>
      <c r="DE95" s="56"/>
      <c r="DF95" s="56"/>
      <c r="DG95" s="56"/>
      <c r="DH95" s="56"/>
      <c r="DI95" s="56"/>
      <c r="DJ95" s="56"/>
      <c r="DK95" s="56"/>
      <c r="DL95" s="56"/>
      <c r="DM95" s="56"/>
      <c r="DN95" s="56"/>
      <c r="DO95" s="56"/>
      <c r="DP95" s="56"/>
      <c r="DQ95" s="56"/>
      <c r="DR95" s="56"/>
      <c r="DS95" s="56"/>
      <c r="DT95" s="56"/>
      <c r="DU95" s="56"/>
      <c r="DV95" s="56"/>
      <c r="DW95" s="56"/>
      <c r="DX95" s="56"/>
      <c r="DY95" s="56"/>
      <c r="DZ95" s="56"/>
      <c r="EA95" s="56"/>
      <c r="EB95" s="56"/>
      <c r="EC95" s="56"/>
      <c r="ED95" s="56"/>
    </row>
    <row r="96" spans="1:134" ht="14.25" customHeight="1">
      <c r="A96" s="51">
        <v>89</v>
      </c>
      <c r="B96" s="53">
        <f>IF('FORM NILAI SIAP'!A96=0,"",'FORM NILAI SIAP'!A96)</f>
        <v>21120120140099</v>
      </c>
      <c r="C96" s="53" t="str">
        <f>IF('FORM NILAI SIAP'!B96=0,"",'FORM NILAI SIAP'!B96)</f>
        <v>RAUNG KAWIJAYAN</v>
      </c>
      <c r="D96" s="54">
        <v>100</v>
      </c>
      <c r="E96" s="54">
        <f t="shared" ref="E96:R96" si="89">IFERROR(($T96*IF($T$6=E$6,$T$7,0)+$U96*IF($U$6=E$6,$U$7,0)+$V96*IF($V$6=E$6,$V$7,0)+$W96*IF($W$6=E$6,$W$7,0)+$X96*IF($X$6=E$6,$X$7,0)+$Y96*IF($Y$6=E$6,$Y$7,0)+$Z96*IF($Z$6=E$6,$Z$7,0)+$AA96*IF($AA$6=E$6,$AA$7,0)+$AB96*IF($AB$6=E$6,$AB$7,0)+$DO96*IF($DO$6=E$6,$DO$7,0)+$DP96*IF($DP$6=E$6,$DP$7,0)+$DQ96*IF($DQ$6=E$6,$DQ$7,0)+$DR96*IF($DR$6=E$6,$DR$7,0)+$DS96*IF($DS$6=E$6,$DS$7,0)+$DT96*IF($DT$6=E$6,$DT$7,0)+$DU96*IF($DU$6=E$6,$DU$7,0)+$DV96*IF($DV$6=E$6,$DV$7,0)+$DW96*IF($DW$6=E$6,$DW$7,0)+$DX96*IF($DX$6=E$6,$DX$7,0)+$DY96*IF($DY$6=E$6,$DY$7,0)+$DZ96*IF($DZ$6=E$6,$DZ$7,0)+$EA96*IF($EA$6=E$6,$EA$7,0)+$EB96*IF($EB$6=E$6,$EB$7,0)+$EC96*IF($EC$6=E$6,$EC$7,0)+$ED96*IF($ED$6=E$6,$ED$7,0))/E$7,0)</f>
        <v>100</v>
      </c>
      <c r="F96" s="54">
        <f t="shared" si="89"/>
        <v>100</v>
      </c>
      <c r="G96" s="54">
        <f t="shared" si="89"/>
        <v>100</v>
      </c>
      <c r="H96" s="54">
        <f t="shared" si="89"/>
        <v>100</v>
      </c>
      <c r="I96" s="54">
        <f t="shared" si="89"/>
        <v>0</v>
      </c>
      <c r="J96" s="54">
        <f t="shared" si="89"/>
        <v>0</v>
      </c>
      <c r="K96" s="54">
        <f t="shared" si="89"/>
        <v>0</v>
      </c>
      <c r="L96" s="54">
        <f t="shared" si="89"/>
        <v>0</v>
      </c>
      <c r="M96" s="54">
        <f t="shared" si="89"/>
        <v>0</v>
      </c>
      <c r="N96" s="54">
        <f t="shared" si="89"/>
        <v>0</v>
      </c>
      <c r="O96" s="54">
        <f t="shared" si="89"/>
        <v>0</v>
      </c>
      <c r="P96" s="54">
        <f t="shared" si="89"/>
        <v>0</v>
      </c>
      <c r="Q96" s="54">
        <f t="shared" si="89"/>
        <v>0</v>
      </c>
      <c r="R96" s="54">
        <f t="shared" si="89"/>
        <v>0</v>
      </c>
      <c r="S96" s="135"/>
      <c r="T96" s="55">
        <v>100</v>
      </c>
      <c r="U96" s="56">
        <v>100</v>
      </c>
      <c r="V96" s="56">
        <v>100</v>
      </c>
      <c r="W96" s="56">
        <v>100</v>
      </c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6"/>
      <c r="BW96" s="56"/>
      <c r="BX96" s="56"/>
      <c r="BY96" s="56"/>
      <c r="BZ96" s="56"/>
      <c r="CA96" s="56"/>
      <c r="CB96" s="56"/>
      <c r="CC96" s="56"/>
      <c r="CD96" s="56"/>
      <c r="CE96" s="56"/>
      <c r="CF96" s="56"/>
      <c r="CG96" s="56"/>
      <c r="CH96" s="56"/>
      <c r="CI96" s="56"/>
      <c r="CJ96" s="56"/>
      <c r="CK96" s="56"/>
      <c r="CL96" s="56"/>
      <c r="CM96" s="56"/>
      <c r="CN96" s="56"/>
      <c r="CO96" s="56"/>
      <c r="CP96" s="56"/>
      <c r="CQ96" s="56"/>
      <c r="CR96" s="56"/>
      <c r="CS96" s="56"/>
      <c r="CT96" s="56"/>
      <c r="CU96" s="56"/>
      <c r="CV96" s="56"/>
      <c r="CW96" s="56"/>
      <c r="CX96" s="56"/>
      <c r="CY96" s="56"/>
      <c r="CZ96" s="56"/>
      <c r="DA96" s="56"/>
      <c r="DB96" s="56"/>
      <c r="DC96" s="56"/>
      <c r="DD96" s="56"/>
      <c r="DE96" s="56"/>
      <c r="DF96" s="56"/>
      <c r="DG96" s="56"/>
      <c r="DH96" s="56"/>
      <c r="DI96" s="56"/>
      <c r="DJ96" s="56"/>
      <c r="DK96" s="56"/>
      <c r="DL96" s="56"/>
      <c r="DM96" s="56"/>
      <c r="DN96" s="56"/>
      <c r="DO96" s="56"/>
      <c r="DP96" s="56"/>
      <c r="DQ96" s="56"/>
      <c r="DR96" s="56"/>
      <c r="DS96" s="56"/>
      <c r="DT96" s="56"/>
      <c r="DU96" s="56"/>
      <c r="DV96" s="56"/>
      <c r="DW96" s="56"/>
      <c r="DX96" s="56"/>
      <c r="DY96" s="56"/>
      <c r="DZ96" s="56"/>
      <c r="EA96" s="56"/>
      <c r="EB96" s="56"/>
      <c r="EC96" s="56"/>
      <c r="ED96" s="56"/>
    </row>
    <row r="97" spans="1:134" ht="14.25" customHeight="1">
      <c r="A97" s="51">
        <v>90</v>
      </c>
      <c r="B97" s="53">
        <f>IF('FORM NILAI SIAP'!A97=0,"",'FORM NILAI SIAP'!A97)</f>
        <v>21120120140099</v>
      </c>
      <c r="C97" s="53" t="str">
        <f>IF('FORM NILAI SIAP'!B97=0,"",'FORM NILAI SIAP'!B97)</f>
        <v>AUDI ALVAN FIKRI</v>
      </c>
      <c r="D97" s="54">
        <v>69</v>
      </c>
      <c r="E97" s="54">
        <f t="shared" ref="E97:R97" si="90">IFERROR(($T97*IF($T$6=E$6,$T$7,0)+$U97*IF($U$6=E$6,$U$7,0)+$V97*IF($V$6=E$6,$V$7,0)+$W97*IF($W$6=E$6,$W$7,0)+$X97*IF($X$6=E$6,$X$7,0)+$Y97*IF($Y$6=E$6,$Y$7,0)+$Z97*IF($Z$6=E$6,$Z$7,0)+$AA97*IF($AA$6=E$6,$AA$7,0)+$AB97*IF($AB$6=E$6,$AB$7,0)+$DO97*IF($DO$6=E$6,$DO$7,0)+$DP97*IF($DP$6=E$6,$DP$7,0)+$DQ97*IF($DQ$6=E$6,$DQ$7,0)+$DR97*IF($DR$6=E$6,$DR$7,0)+$DS97*IF($DS$6=E$6,$DS$7,0)+$DT97*IF($DT$6=E$6,$DT$7,0)+$DU97*IF($DU$6=E$6,$DU$7,0)+$DV97*IF($DV$6=E$6,$DV$7,0)+$DW97*IF($DW$6=E$6,$DW$7,0)+$DX97*IF($DX$6=E$6,$DX$7,0)+$DY97*IF($DY$6=E$6,$DY$7,0)+$DZ97*IF($DZ$6=E$6,$DZ$7,0)+$EA97*IF($EA$6=E$6,$EA$7,0)+$EB97*IF($EB$6=E$6,$EB$7,0)+$EC97*IF($EC$6=E$6,$EC$7,0)+$ED97*IF($ED$6=E$6,$ED$7,0))/E$7,0)</f>
        <v>69</v>
      </c>
      <c r="F97" s="54">
        <f t="shared" si="90"/>
        <v>69</v>
      </c>
      <c r="G97" s="54">
        <f t="shared" si="90"/>
        <v>69</v>
      </c>
      <c r="H97" s="54">
        <f t="shared" si="90"/>
        <v>69</v>
      </c>
      <c r="I97" s="54">
        <f t="shared" si="90"/>
        <v>0</v>
      </c>
      <c r="J97" s="54">
        <f t="shared" si="90"/>
        <v>0</v>
      </c>
      <c r="K97" s="54">
        <f t="shared" si="90"/>
        <v>0</v>
      </c>
      <c r="L97" s="54">
        <f t="shared" si="90"/>
        <v>0</v>
      </c>
      <c r="M97" s="54">
        <f t="shared" si="90"/>
        <v>0</v>
      </c>
      <c r="N97" s="54">
        <f t="shared" si="90"/>
        <v>0</v>
      </c>
      <c r="O97" s="54">
        <f t="shared" si="90"/>
        <v>0</v>
      </c>
      <c r="P97" s="54">
        <f t="shared" si="90"/>
        <v>0</v>
      </c>
      <c r="Q97" s="54">
        <f t="shared" si="90"/>
        <v>0</v>
      </c>
      <c r="R97" s="54">
        <f t="shared" si="90"/>
        <v>0</v>
      </c>
      <c r="S97" s="135"/>
      <c r="T97" s="55">
        <v>69</v>
      </c>
      <c r="U97" s="56">
        <v>69</v>
      </c>
      <c r="V97" s="56">
        <v>69</v>
      </c>
      <c r="W97" s="56">
        <v>69</v>
      </c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6"/>
      <c r="CE97" s="56"/>
      <c r="CF97" s="56"/>
      <c r="CG97" s="56"/>
      <c r="CH97" s="56"/>
      <c r="CI97" s="56"/>
      <c r="CJ97" s="56"/>
      <c r="CK97" s="56"/>
      <c r="CL97" s="56"/>
      <c r="CM97" s="56"/>
      <c r="CN97" s="56"/>
      <c r="CO97" s="56"/>
      <c r="CP97" s="56"/>
      <c r="CQ97" s="56"/>
      <c r="CR97" s="56"/>
      <c r="CS97" s="56"/>
      <c r="CT97" s="56"/>
      <c r="CU97" s="56"/>
      <c r="CV97" s="56"/>
      <c r="CW97" s="56"/>
      <c r="CX97" s="56"/>
      <c r="CY97" s="56"/>
      <c r="CZ97" s="56"/>
      <c r="DA97" s="56"/>
      <c r="DB97" s="56"/>
      <c r="DC97" s="56"/>
      <c r="DD97" s="56"/>
      <c r="DE97" s="56"/>
      <c r="DF97" s="56"/>
      <c r="DG97" s="56"/>
      <c r="DH97" s="56"/>
      <c r="DI97" s="56"/>
      <c r="DJ97" s="56"/>
      <c r="DK97" s="56"/>
      <c r="DL97" s="56"/>
      <c r="DM97" s="56"/>
      <c r="DN97" s="56"/>
      <c r="DO97" s="56"/>
      <c r="DP97" s="56"/>
      <c r="DQ97" s="56"/>
      <c r="DR97" s="56"/>
      <c r="DS97" s="56"/>
      <c r="DT97" s="56"/>
      <c r="DU97" s="56"/>
      <c r="DV97" s="56"/>
      <c r="DW97" s="56"/>
      <c r="DX97" s="56"/>
      <c r="DY97" s="56"/>
      <c r="DZ97" s="56"/>
      <c r="EA97" s="56"/>
      <c r="EB97" s="56"/>
      <c r="EC97" s="56"/>
      <c r="ED97" s="56"/>
    </row>
    <row r="98" spans="1:134" ht="14.25" customHeight="1">
      <c r="A98" s="51">
        <v>91</v>
      </c>
      <c r="B98" s="53">
        <f>IF('FORM NILAI SIAP'!A98=0,"",'FORM NILAI SIAP'!A98)</f>
        <v>21120120140099</v>
      </c>
      <c r="C98" s="53" t="str">
        <f>IF('FORM NILAI SIAP'!B98=0,"",'FORM NILAI SIAP'!B98)</f>
        <v>FADEL RIZKY NURFITANTO</v>
      </c>
      <c r="D98" s="54">
        <v>100</v>
      </c>
      <c r="E98" s="54">
        <f t="shared" ref="E98:R98" si="91">IFERROR(($T98*IF($T$6=E$6,$T$7,0)+$U98*IF($U$6=E$6,$U$7,0)+$V98*IF($V$6=E$6,$V$7,0)+$W98*IF($W$6=E$6,$W$7,0)+$X98*IF($X$6=E$6,$X$7,0)+$Y98*IF($Y$6=E$6,$Y$7,0)+$Z98*IF($Z$6=E$6,$Z$7,0)+$AA98*IF($AA$6=E$6,$AA$7,0)+$AB98*IF($AB$6=E$6,$AB$7,0)+$DO98*IF($DO$6=E$6,$DO$7,0)+$DP98*IF($DP$6=E$6,$DP$7,0)+$DQ98*IF($DQ$6=E$6,$DQ$7,0)+$DR98*IF($DR$6=E$6,$DR$7,0)+$DS98*IF($DS$6=E$6,$DS$7,0)+$DT98*IF($DT$6=E$6,$DT$7,0)+$DU98*IF($DU$6=E$6,$DU$7,0)+$DV98*IF($DV$6=E$6,$DV$7,0)+$DW98*IF($DW$6=E$6,$DW$7,0)+$DX98*IF($DX$6=E$6,$DX$7,0)+$DY98*IF($DY$6=E$6,$DY$7,0)+$DZ98*IF($DZ$6=E$6,$DZ$7,0)+$EA98*IF($EA$6=E$6,$EA$7,0)+$EB98*IF($EB$6=E$6,$EB$7,0)+$EC98*IF($EC$6=E$6,$EC$7,0)+$ED98*IF($ED$6=E$6,$ED$7,0))/E$7,0)</f>
        <v>100</v>
      </c>
      <c r="F98" s="54">
        <f t="shared" si="91"/>
        <v>100</v>
      </c>
      <c r="G98" s="54">
        <f t="shared" si="91"/>
        <v>100</v>
      </c>
      <c r="H98" s="54">
        <f t="shared" si="91"/>
        <v>100</v>
      </c>
      <c r="I98" s="54">
        <f t="shared" si="91"/>
        <v>0</v>
      </c>
      <c r="J98" s="54">
        <f t="shared" si="91"/>
        <v>0</v>
      </c>
      <c r="K98" s="54">
        <f t="shared" si="91"/>
        <v>0</v>
      </c>
      <c r="L98" s="54">
        <f t="shared" si="91"/>
        <v>0</v>
      </c>
      <c r="M98" s="54">
        <f t="shared" si="91"/>
        <v>0</v>
      </c>
      <c r="N98" s="54">
        <f t="shared" si="91"/>
        <v>0</v>
      </c>
      <c r="O98" s="54">
        <f t="shared" si="91"/>
        <v>0</v>
      </c>
      <c r="P98" s="54">
        <f t="shared" si="91"/>
        <v>0</v>
      </c>
      <c r="Q98" s="54">
        <f t="shared" si="91"/>
        <v>0</v>
      </c>
      <c r="R98" s="54">
        <f t="shared" si="91"/>
        <v>0</v>
      </c>
      <c r="S98" s="135"/>
      <c r="T98" s="55">
        <v>100</v>
      </c>
      <c r="U98" s="56">
        <v>100</v>
      </c>
      <c r="V98" s="56">
        <v>100</v>
      </c>
      <c r="W98" s="56">
        <v>100</v>
      </c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56"/>
      <c r="BN98" s="56"/>
      <c r="BO98" s="56"/>
      <c r="BP98" s="56"/>
      <c r="BQ98" s="56"/>
      <c r="BR98" s="56"/>
      <c r="BS98" s="56"/>
      <c r="BT98" s="56"/>
      <c r="BU98" s="56"/>
      <c r="BV98" s="56"/>
      <c r="BW98" s="56"/>
      <c r="BX98" s="56"/>
      <c r="BY98" s="56"/>
      <c r="BZ98" s="56"/>
      <c r="CA98" s="56"/>
      <c r="CB98" s="56"/>
      <c r="CC98" s="56"/>
      <c r="CD98" s="56"/>
      <c r="CE98" s="56"/>
      <c r="CF98" s="56"/>
      <c r="CG98" s="56"/>
      <c r="CH98" s="56"/>
      <c r="CI98" s="56"/>
      <c r="CJ98" s="56"/>
      <c r="CK98" s="56"/>
      <c r="CL98" s="56"/>
      <c r="CM98" s="56"/>
      <c r="CN98" s="56"/>
      <c r="CO98" s="56"/>
      <c r="CP98" s="56"/>
      <c r="CQ98" s="56"/>
      <c r="CR98" s="56"/>
      <c r="CS98" s="56"/>
      <c r="CT98" s="56"/>
      <c r="CU98" s="56"/>
      <c r="CV98" s="56"/>
      <c r="CW98" s="56"/>
      <c r="CX98" s="56"/>
      <c r="CY98" s="56"/>
      <c r="CZ98" s="56"/>
      <c r="DA98" s="56"/>
      <c r="DB98" s="56"/>
      <c r="DC98" s="56"/>
      <c r="DD98" s="56"/>
      <c r="DE98" s="56"/>
      <c r="DF98" s="56"/>
      <c r="DG98" s="56"/>
      <c r="DH98" s="56"/>
      <c r="DI98" s="56"/>
      <c r="DJ98" s="56"/>
      <c r="DK98" s="56"/>
      <c r="DL98" s="56"/>
      <c r="DM98" s="56"/>
      <c r="DN98" s="56"/>
      <c r="DO98" s="56"/>
      <c r="DP98" s="56"/>
      <c r="DQ98" s="56"/>
      <c r="DR98" s="56"/>
      <c r="DS98" s="56"/>
      <c r="DT98" s="56"/>
      <c r="DU98" s="56"/>
      <c r="DV98" s="56"/>
      <c r="DW98" s="56"/>
      <c r="DX98" s="56"/>
      <c r="DY98" s="56"/>
      <c r="DZ98" s="56"/>
      <c r="EA98" s="56"/>
      <c r="EB98" s="56"/>
      <c r="EC98" s="56"/>
      <c r="ED98" s="56"/>
    </row>
    <row r="99" spans="1:134" ht="14.25" customHeight="1">
      <c r="A99" s="51">
        <v>92</v>
      </c>
      <c r="B99" s="53">
        <f>IF('FORM NILAI SIAP'!A99=0,"",'FORM NILAI SIAP'!A99)</f>
        <v>21120120140099</v>
      </c>
      <c r="C99" s="53" t="str">
        <f>IF('FORM NILAI SIAP'!B99=0,"",'FORM NILAI SIAP'!B99)</f>
        <v>SACHIKO FITRIA RAMANDANTI</v>
      </c>
      <c r="D99" s="54">
        <v>100</v>
      </c>
      <c r="E99" s="54">
        <f t="shared" ref="E99:R99" si="92">IFERROR(($T99*IF($T$6=E$6,$T$7,0)+$U99*IF($U$6=E$6,$U$7,0)+$V99*IF($V$6=E$6,$V$7,0)+$W99*IF($W$6=E$6,$W$7,0)+$X99*IF($X$6=E$6,$X$7,0)+$Y99*IF($Y$6=E$6,$Y$7,0)+$Z99*IF($Z$6=E$6,$Z$7,0)+$AA99*IF($AA$6=E$6,$AA$7,0)+$AB99*IF($AB$6=E$6,$AB$7,0)+$DO99*IF($DO$6=E$6,$DO$7,0)+$DP99*IF($DP$6=E$6,$DP$7,0)+$DQ99*IF($DQ$6=E$6,$DQ$7,0)+$DR99*IF($DR$6=E$6,$DR$7,0)+$DS99*IF($DS$6=E$6,$DS$7,0)+$DT99*IF($DT$6=E$6,$DT$7,0)+$DU99*IF($DU$6=E$6,$DU$7,0)+$DV99*IF($DV$6=E$6,$DV$7,0)+$DW99*IF($DW$6=E$6,$DW$7,0)+$DX99*IF($DX$6=E$6,$DX$7,0)+$DY99*IF($DY$6=E$6,$DY$7,0)+$DZ99*IF($DZ$6=E$6,$DZ$7,0)+$EA99*IF($EA$6=E$6,$EA$7,0)+$EB99*IF($EB$6=E$6,$EB$7,0)+$EC99*IF($EC$6=E$6,$EC$7,0)+$ED99*IF($ED$6=E$6,$ED$7,0))/E$7,0)</f>
        <v>100</v>
      </c>
      <c r="F99" s="54">
        <f t="shared" si="92"/>
        <v>100</v>
      </c>
      <c r="G99" s="54">
        <f t="shared" si="92"/>
        <v>100</v>
      </c>
      <c r="H99" s="54">
        <f t="shared" si="92"/>
        <v>100</v>
      </c>
      <c r="I99" s="54">
        <f t="shared" si="92"/>
        <v>0</v>
      </c>
      <c r="J99" s="54">
        <f t="shared" si="92"/>
        <v>0</v>
      </c>
      <c r="K99" s="54">
        <f t="shared" si="92"/>
        <v>0</v>
      </c>
      <c r="L99" s="54">
        <f t="shared" si="92"/>
        <v>0</v>
      </c>
      <c r="M99" s="54">
        <f t="shared" si="92"/>
        <v>0</v>
      </c>
      <c r="N99" s="54">
        <f t="shared" si="92"/>
        <v>0</v>
      </c>
      <c r="O99" s="54">
        <f t="shared" si="92"/>
        <v>0</v>
      </c>
      <c r="P99" s="54">
        <f t="shared" si="92"/>
        <v>0</v>
      </c>
      <c r="Q99" s="54">
        <f t="shared" si="92"/>
        <v>0</v>
      </c>
      <c r="R99" s="54">
        <f t="shared" si="92"/>
        <v>0</v>
      </c>
      <c r="S99" s="135"/>
      <c r="T99" s="55">
        <v>100</v>
      </c>
      <c r="U99" s="56">
        <v>100</v>
      </c>
      <c r="V99" s="56">
        <v>100</v>
      </c>
      <c r="W99" s="56">
        <v>100</v>
      </c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6"/>
      <c r="BR99" s="56"/>
      <c r="BS99" s="56"/>
      <c r="BT99" s="56"/>
      <c r="BU99" s="56"/>
      <c r="BV99" s="56"/>
      <c r="BW99" s="56"/>
      <c r="BX99" s="56"/>
      <c r="BY99" s="56"/>
      <c r="BZ99" s="56"/>
      <c r="CA99" s="56"/>
      <c r="CB99" s="56"/>
      <c r="CC99" s="56"/>
      <c r="CD99" s="56"/>
      <c r="CE99" s="56"/>
      <c r="CF99" s="56"/>
      <c r="CG99" s="56"/>
      <c r="CH99" s="56"/>
      <c r="CI99" s="56"/>
      <c r="CJ99" s="56"/>
      <c r="CK99" s="56"/>
      <c r="CL99" s="56"/>
      <c r="CM99" s="56"/>
      <c r="CN99" s="56"/>
      <c r="CO99" s="56"/>
      <c r="CP99" s="56"/>
      <c r="CQ99" s="56"/>
      <c r="CR99" s="56"/>
      <c r="CS99" s="56"/>
      <c r="CT99" s="56"/>
      <c r="CU99" s="56"/>
      <c r="CV99" s="56"/>
      <c r="CW99" s="56"/>
      <c r="CX99" s="56"/>
      <c r="CY99" s="56"/>
      <c r="CZ99" s="56"/>
      <c r="DA99" s="56"/>
      <c r="DB99" s="56"/>
      <c r="DC99" s="56"/>
      <c r="DD99" s="56"/>
      <c r="DE99" s="56"/>
      <c r="DF99" s="56"/>
      <c r="DG99" s="56"/>
      <c r="DH99" s="56"/>
      <c r="DI99" s="56"/>
      <c r="DJ99" s="56"/>
      <c r="DK99" s="56"/>
      <c r="DL99" s="56"/>
      <c r="DM99" s="56"/>
      <c r="DN99" s="56"/>
      <c r="DO99" s="56"/>
      <c r="DP99" s="56"/>
      <c r="DQ99" s="56"/>
      <c r="DR99" s="56"/>
      <c r="DS99" s="56"/>
      <c r="DT99" s="56"/>
      <c r="DU99" s="56"/>
      <c r="DV99" s="56"/>
      <c r="DW99" s="56"/>
      <c r="DX99" s="56"/>
      <c r="DY99" s="56"/>
      <c r="DZ99" s="56"/>
      <c r="EA99" s="56"/>
      <c r="EB99" s="56"/>
      <c r="EC99" s="56"/>
      <c r="ED99" s="56"/>
    </row>
    <row r="100" spans="1:134" ht="14.25" customHeight="1">
      <c r="A100" s="51">
        <v>93</v>
      </c>
      <c r="B100" s="53">
        <f>IF('FORM NILAI SIAP'!A100=0,"",'FORM NILAI SIAP'!A100)</f>
        <v>21120120140099</v>
      </c>
      <c r="C100" s="53" t="str">
        <f>IF('FORM NILAI SIAP'!B100=0,"",'FORM NILAI SIAP'!B100)</f>
        <v>MUHAMMAD FACHRURAZI</v>
      </c>
      <c r="D100" s="54">
        <v>100</v>
      </c>
      <c r="E100" s="54">
        <f t="shared" ref="E100:R100" si="93">IFERROR(($T100*IF($T$6=E$6,$T$7,0)+$U100*IF($U$6=E$6,$U$7,0)+$V100*IF($V$6=E$6,$V$7,0)+$W100*IF($W$6=E$6,$W$7,0)+$X100*IF($X$6=E$6,$X$7,0)+$Y100*IF($Y$6=E$6,$Y$7,0)+$Z100*IF($Z$6=E$6,$Z$7,0)+$AA100*IF($AA$6=E$6,$AA$7,0)+$AB100*IF($AB$6=E$6,$AB$7,0)+$DO100*IF($DO$6=E$6,$DO$7,0)+$DP100*IF($DP$6=E$6,$DP$7,0)+$DQ100*IF($DQ$6=E$6,$DQ$7,0)+$DR100*IF($DR$6=E$6,$DR$7,0)+$DS100*IF($DS$6=E$6,$DS$7,0)+$DT100*IF($DT$6=E$6,$DT$7,0)+$DU100*IF($DU$6=E$6,$DU$7,0)+$DV100*IF($DV$6=E$6,$DV$7,0)+$DW100*IF($DW$6=E$6,$DW$7,0)+$DX100*IF($DX$6=E$6,$DX$7,0)+$DY100*IF($DY$6=E$6,$DY$7,0)+$DZ100*IF($DZ$6=E$6,$DZ$7,0)+$EA100*IF($EA$6=E$6,$EA$7,0)+$EB100*IF($EB$6=E$6,$EB$7,0)+$EC100*IF($EC$6=E$6,$EC$7,0)+$ED100*IF($ED$6=E$6,$ED$7,0))/E$7,0)</f>
        <v>100</v>
      </c>
      <c r="F100" s="54">
        <f t="shared" si="93"/>
        <v>100</v>
      </c>
      <c r="G100" s="54">
        <f t="shared" si="93"/>
        <v>100</v>
      </c>
      <c r="H100" s="54">
        <f t="shared" si="93"/>
        <v>100</v>
      </c>
      <c r="I100" s="54">
        <f t="shared" si="93"/>
        <v>0</v>
      </c>
      <c r="J100" s="54">
        <f t="shared" si="93"/>
        <v>0</v>
      </c>
      <c r="K100" s="54">
        <f t="shared" si="93"/>
        <v>0</v>
      </c>
      <c r="L100" s="54">
        <f t="shared" si="93"/>
        <v>0</v>
      </c>
      <c r="M100" s="54">
        <f t="shared" si="93"/>
        <v>0</v>
      </c>
      <c r="N100" s="54">
        <f t="shared" si="93"/>
        <v>0</v>
      </c>
      <c r="O100" s="54">
        <f t="shared" si="93"/>
        <v>0</v>
      </c>
      <c r="P100" s="54">
        <f t="shared" si="93"/>
        <v>0</v>
      </c>
      <c r="Q100" s="54">
        <f t="shared" si="93"/>
        <v>0</v>
      </c>
      <c r="R100" s="54">
        <f t="shared" si="93"/>
        <v>0</v>
      </c>
      <c r="S100" s="135"/>
      <c r="T100" s="55">
        <v>100</v>
      </c>
      <c r="U100" s="56">
        <v>100</v>
      </c>
      <c r="V100" s="56">
        <v>100</v>
      </c>
      <c r="W100" s="56">
        <v>100</v>
      </c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56"/>
      <c r="BX100" s="56"/>
      <c r="BY100" s="56"/>
      <c r="BZ100" s="56"/>
      <c r="CA100" s="56"/>
      <c r="CB100" s="56"/>
      <c r="CC100" s="56"/>
      <c r="CD100" s="56"/>
      <c r="CE100" s="56"/>
      <c r="CF100" s="56"/>
      <c r="CG100" s="56"/>
      <c r="CH100" s="56"/>
      <c r="CI100" s="56"/>
      <c r="CJ100" s="56"/>
      <c r="CK100" s="56"/>
      <c r="CL100" s="56"/>
      <c r="CM100" s="56"/>
      <c r="CN100" s="56"/>
      <c r="CO100" s="56"/>
      <c r="CP100" s="56"/>
      <c r="CQ100" s="56"/>
      <c r="CR100" s="56"/>
      <c r="CS100" s="56"/>
      <c r="CT100" s="56"/>
      <c r="CU100" s="56"/>
      <c r="CV100" s="56"/>
      <c r="CW100" s="56"/>
      <c r="CX100" s="56"/>
      <c r="CY100" s="56"/>
      <c r="CZ100" s="56"/>
      <c r="DA100" s="56"/>
      <c r="DB100" s="56"/>
      <c r="DC100" s="56"/>
      <c r="DD100" s="56"/>
      <c r="DE100" s="56"/>
      <c r="DF100" s="56"/>
      <c r="DG100" s="56"/>
      <c r="DH100" s="56"/>
      <c r="DI100" s="56"/>
      <c r="DJ100" s="56"/>
      <c r="DK100" s="56"/>
      <c r="DL100" s="56"/>
      <c r="DM100" s="56"/>
      <c r="DN100" s="56"/>
      <c r="DO100" s="56"/>
      <c r="DP100" s="56"/>
      <c r="DQ100" s="56"/>
      <c r="DR100" s="56"/>
      <c r="DS100" s="56"/>
      <c r="DT100" s="56"/>
      <c r="DU100" s="56"/>
      <c r="DV100" s="56"/>
      <c r="DW100" s="56"/>
      <c r="DX100" s="56"/>
      <c r="DY100" s="56"/>
      <c r="DZ100" s="56"/>
      <c r="EA100" s="56"/>
      <c r="EB100" s="56"/>
      <c r="EC100" s="56"/>
      <c r="ED100" s="56"/>
    </row>
    <row r="101" spans="1:134" ht="14.25" customHeight="1">
      <c r="A101" s="51">
        <v>94</v>
      </c>
      <c r="B101" s="53">
        <f>IF('FORM NILAI SIAP'!A101=0,"",'FORM NILAI SIAP'!A101)</f>
        <v>21120120140099</v>
      </c>
      <c r="C101" s="53" t="str">
        <f>IF('FORM NILAI SIAP'!B101=0,"",'FORM NILAI SIAP'!B101)</f>
        <v>ANANDA MUHAMMAD ZAHIR</v>
      </c>
      <c r="D101" s="54">
        <v>100</v>
      </c>
      <c r="E101" s="54">
        <f t="shared" ref="E101:R101" si="94">IFERROR(($T101*IF($T$6=E$6,$T$7,0)+$U101*IF($U$6=E$6,$U$7,0)+$V101*IF($V$6=E$6,$V$7,0)+$W101*IF($W$6=E$6,$W$7,0)+$X101*IF($X$6=E$6,$X$7,0)+$Y101*IF($Y$6=E$6,$Y$7,0)+$Z101*IF($Z$6=E$6,$Z$7,0)+$AA101*IF($AA$6=E$6,$AA$7,0)+$AB101*IF($AB$6=E$6,$AB$7,0)+$DO101*IF($DO$6=E$6,$DO$7,0)+$DP101*IF($DP$6=E$6,$DP$7,0)+$DQ101*IF($DQ$6=E$6,$DQ$7,0)+$DR101*IF($DR$6=E$6,$DR$7,0)+$DS101*IF($DS$6=E$6,$DS$7,0)+$DT101*IF($DT$6=E$6,$DT$7,0)+$DU101*IF($DU$6=E$6,$DU$7,0)+$DV101*IF($DV$6=E$6,$DV$7,0)+$DW101*IF($DW$6=E$6,$DW$7,0)+$DX101*IF($DX$6=E$6,$DX$7,0)+$DY101*IF($DY$6=E$6,$DY$7,0)+$DZ101*IF($DZ$6=E$6,$DZ$7,0)+$EA101*IF($EA$6=E$6,$EA$7,0)+$EB101*IF($EB$6=E$6,$EB$7,0)+$EC101*IF($EC$6=E$6,$EC$7,0)+$ED101*IF($ED$6=E$6,$ED$7,0))/E$7,0)</f>
        <v>100</v>
      </c>
      <c r="F101" s="54">
        <f t="shared" si="94"/>
        <v>100</v>
      </c>
      <c r="G101" s="54">
        <f t="shared" si="94"/>
        <v>100</v>
      </c>
      <c r="H101" s="54">
        <f t="shared" si="94"/>
        <v>100</v>
      </c>
      <c r="I101" s="54">
        <f t="shared" si="94"/>
        <v>0</v>
      </c>
      <c r="J101" s="54">
        <f t="shared" si="94"/>
        <v>0</v>
      </c>
      <c r="K101" s="54">
        <f t="shared" si="94"/>
        <v>0</v>
      </c>
      <c r="L101" s="54">
        <f t="shared" si="94"/>
        <v>0</v>
      </c>
      <c r="M101" s="54">
        <f t="shared" si="94"/>
        <v>0</v>
      </c>
      <c r="N101" s="54">
        <f t="shared" si="94"/>
        <v>0</v>
      </c>
      <c r="O101" s="54">
        <f t="shared" si="94"/>
        <v>0</v>
      </c>
      <c r="P101" s="54">
        <f t="shared" si="94"/>
        <v>0</v>
      </c>
      <c r="Q101" s="54">
        <f t="shared" si="94"/>
        <v>0</v>
      </c>
      <c r="R101" s="54">
        <f t="shared" si="94"/>
        <v>0</v>
      </c>
      <c r="S101" s="135"/>
      <c r="T101" s="55">
        <v>100</v>
      </c>
      <c r="U101" s="56">
        <v>100</v>
      </c>
      <c r="V101" s="56">
        <v>100</v>
      </c>
      <c r="W101" s="56">
        <v>100</v>
      </c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56"/>
      <c r="BR101" s="56"/>
      <c r="BS101" s="56"/>
      <c r="BT101" s="56"/>
      <c r="BU101" s="56"/>
      <c r="BV101" s="56"/>
      <c r="BW101" s="56"/>
      <c r="BX101" s="56"/>
      <c r="BY101" s="56"/>
      <c r="BZ101" s="56"/>
      <c r="CA101" s="56"/>
      <c r="CB101" s="56"/>
      <c r="CC101" s="56"/>
      <c r="CD101" s="56"/>
      <c r="CE101" s="56"/>
      <c r="CF101" s="56"/>
      <c r="CG101" s="56"/>
      <c r="CH101" s="56"/>
      <c r="CI101" s="56"/>
      <c r="CJ101" s="56"/>
      <c r="CK101" s="56"/>
      <c r="CL101" s="56"/>
      <c r="CM101" s="56"/>
      <c r="CN101" s="56"/>
      <c r="CO101" s="56"/>
      <c r="CP101" s="56"/>
      <c r="CQ101" s="56"/>
      <c r="CR101" s="56"/>
      <c r="CS101" s="56"/>
      <c r="CT101" s="56"/>
      <c r="CU101" s="56"/>
      <c r="CV101" s="56"/>
      <c r="CW101" s="56"/>
      <c r="CX101" s="56"/>
      <c r="CY101" s="56"/>
      <c r="CZ101" s="56"/>
      <c r="DA101" s="56"/>
      <c r="DB101" s="56"/>
      <c r="DC101" s="56"/>
      <c r="DD101" s="56"/>
      <c r="DE101" s="56"/>
      <c r="DF101" s="56"/>
      <c r="DG101" s="56"/>
      <c r="DH101" s="56"/>
      <c r="DI101" s="56"/>
      <c r="DJ101" s="56"/>
      <c r="DK101" s="56"/>
      <c r="DL101" s="56"/>
      <c r="DM101" s="56"/>
      <c r="DN101" s="56"/>
      <c r="DO101" s="56"/>
      <c r="DP101" s="56"/>
      <c r="DQ101" s="56"/>
      <c r="DR101" s="56"/>
      <c r="DS101" s="56"/>
      <c r="DT101" s="56"/>
      <c r="DU101" s="56"/>
      <c r="DV101" s="56"/>
      <c r="DW101" s="56"/>
      <c r="DX101" s="56"/>
      <c r="DY101" s="56"/>
      <c r="DZ101" s="56"/>
      <c r="EA101" s="56"/>
      <c r="EB101" s="56"/>
      <c r="EC101" s="56"/>
      <c r="ED101" s="56"/>
    </row>
    <row r="102" spans="1:134" ht="14.25" customHeight="1">
      <c r="A102" s="51">
        <v>95</v>
      </c>
      <c r="B102" s="53">
        <f>IF('FORM NILAI SIAP'!A102=0,"",'FORM NILAI SIAP'!A102)</f>
        <v>21120120140099</v>
      </c>
      <c r="C102" s="53" t="str">
        <f>IF('FORM NILAI SIAP'!B102=0,"",'FORM NILAI SIAP'!B102)</f>
        <v>AGGY ACHYA FADHLIKA</v>
      </c>
      <c r="D102" s="54">
        <v>100</v>
      </c>
      <c r="E102" s="54">
        <f t="shared" ref="E102:R102" si="95">IFERROR(($T102*IF($T$6=E$6,$T$7,0)+$U102*IF($U$6=E$6,$U$7,0)+$V102*IF($V$6=E$6,$V$7,0)+$W102*IF($W$6=E$6,$W$7,0)+$X102*IF($X$6=E$6,$X$7,0)+$Y102*IF($Y$6=E$6,$Y$7,0)+$Z102*IF($Z$6=E$6,$Z$7,0)+$AA102*IF($AA$6=E$6,$AA$7,0)+$AB102*IF($AB$6=E$6,$AB$7,0)+$DO102*IF($DO$6=E$6,$DO$7,0)+$DP102*IF($DP$6=E$6,$DP$7,0)+$DQ102*IF($DQ$6=E$6,$DQ$7,0)+$DR102*IF($DR$6=E$6,$DR$7,0)+$DS102*IF($DS$6=E$6,$DS$7,0)+$DT102*IF($DT$6=E$6,$DT$7,0)+$DU102*IF($DU$6=E$6,$DU$7,0)+$DV102*IF($DV$6=E$6,$DV$7,0)+$DW102*IF($DW$6=E$6,$DW$7,0)+$DX102*IF($DX$6=E$6,$DX$7,0)+$DY102*IF($DY$6=E$6,$DY$7,0)+$DZ102*IF($DZ$6=E$6,$DZ$7,0)+$EA102*IF($EA$6=E$6,$EA$7,0)+$EB102*IF($EB$6=E$6,$EB$7,0)+$EC102*IF($EC$6=E$6,$EC$7,0)+$ED102*IF($ED$6=E$6,$ED$7,0))/E$7,0)</f>
        <v>100</v>
      </c>
      <c r="F102" s="54">
        <f t="shared" si="95"/>
        <v>100</v>
      </c>
      <c r="G102" s="54">
        <f t="shared" si="95"/>
        <v>100</v>
      </c>
      <c r="H102" s="54">
        <f t="shared" si="95"/>
        <v>100</v>
      </c>
      <c r="I102" s="54">
        <f t="shared" si="95"/>
        <v>0</v>
      </c>
      <c r="J102" s="54">
        <f t="shared" si="95"/>
        <v>0</v>
      </c>
      <c r="K102" s="54">
        <f t="shared" si="95"/>
        <v>0</v>
      </c>
      <c r="L102" s="54">
        <f t="shared" si="95"/>
        <v>0</v>
      </c>
      <c r="M102" s="54">
        <f t="shared" si="95"/>
        <v>0</v>
      </c>
      <c r="N102" s="54">
        <f t="shared" si="95"/>
        <v>0</v>
      </c>
      <c r="O102" s="54">
        <f t="shared" si="95"/>
        <v>0</v>
      </c>
      <c r="P102" s="54">
        <f t="shared" si="95"/>
        <v>0</v>
      </c>
      <c r="Q102" s="54">
        <f t="shared" si="95"/>
        <v>0</v>
      </c>
      <c r="R102" s="54">
        <f t="shared" si="95"/>
        <v>0</v>
      </c>
      <c r="S102" s="135"/>
      <c r="T102" s="55">
        <v>100</v>
      </c>
      <c r="U102" s="56">
        <v>100</v>
      </c>
      <c r="V102" s="56">
        <v>100</v>
      </c>
      <c r="W102" s="56">
        <v>100</v>
      </c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56"/>
      <c r="BX102" s="56"/>
      <c r="BY102" s="56"/>
      <c r="BZ102" s="56"/>
      <c r="CA102" s="56"/>
      <c r="CB102" s="56"/>
      <c r="CC102" s="56"/>
      <c r="CD102" s="56"/>
      <c r="CE102" s="56"/>
      <c r="CF102" s="56"/>
      <c r="CG102" s="56"/>
      <c r="CH102" s="56"/>
      <c r="CI102" s="56"/>
      <c r="CJ102" s="56"/>
      <c r="CK102" s="56"/>
      <c r="CL102" s="56"/>
      <c r="CM102" s="56"/>
      <c r="CN102" s="56"/>
      <c r="CO102" s="56"/>
      <c r="CP102" s="56"/>
      <c r="CQ102" s="56"/>
      <c r="CR102" s="56"/>
      <c r="CS102" s="56"/>
      <c r="CT102" s="56"/>
      <c r="CU102" s="56"/>
      <c r="CV102" s="56"/>
      <c r="CW102" s="56"/>
      <c r="CX102" s="56"/>
      <c r="CY102" s="56"/>
      <c r="CZ102" s="56"/>
      <c r="DA102" s="56"/>
      <c r="DB102" s="56"/>
      <c r="DC102" s="56"/>
      <c r="DD102" s="56"/>
      <c r="DE102" s="56"/>
      <c r="DF102" s="56"/>
      <c r="DG102" s="56"/>
      <c r="DH102" s="56"/>
      <c r="DI102" s="56"/>
      <c r="DJ102" s="56"/>
      <c r="DK102" s="56"/>
      <c r="DL102" s="56"/>
      <c r="DM102" s="56"/>
      <c r="DN102" s="56"/>
      <c r="DO102" s="56"/>
      <c r="DP102" s="56"/>
      <c r="DQ102" s="56"/>
      <c r="DR102" s="56"/>
      <c r="DS102" s="56"/>
      <c r="DT102" s="56"/>
      <c r="DU102" s="56"/>
      <c r="DV102" s="56"/>
      <c r="DW102" s="56"/>
      <c r="DX102" s="56"/>
      <c r="DY102" s="56"/>
      <c r="DZ102" s="56"/>
      <c r="EA102" s="56"/>
      <c r="EB102" s="56"/>
      <c r="EC102" s="56"/>
      <c r="ED102" s="56"/>
    </row>
    <row r="103" spans="1:134" ht="14.25" customHeight="1">
      <c r="A103" s="51">
        <v>96</v>
      </c>
      <c r="B103" s="53">
        <f>IF('FORM NILAI SIAP'!A103=0,"",'FORM NILAI SIAP'!A103)</f>
        <v>21120120140099</v>
      </c>
      <c r="C103" s="53" t="str">
        <f>IF('FORM NILAI SIAP'!B103=0,"",'FORM NILAI SIAP'!B103)</f>
        <v>SEPTIAN AGUNG PERMANA</v>
      </c>
      <c r="D103" s="54">
        <v>100</v>
      </c>
      <c r="E103" s="54">
        <f t="shared" ref="E103:R103" si="96">IFERROR(($T103*IF($T$6=E$6,$T$7,0)+$U103*IF($U$6=E$6,$U$7,0)+$V103*IF($V$6=E$6,$V$7,0)+$W103*IF($W$6=E$6,$W$7,0)+$X103*IF($X$6=E$6,$X$7,0)+$Y103*IF($Y$6=E$6,$Y$7,0)+$Z103*IF($Z$6=E$6,$Z$7,0)+$AA103*IF($AA$6=E$6,$AA$7,0)+$AB103*IF($AB$6=E$6,$AB$7,0)+$DO103*IF($DO$6=E$6,$DO$7,0)+$DP103*IF($DP$6=E$6,$DP$7,0)+$DQ103*IF($DQ$6=E$6,$DQ$7,0)+$DR103*IF($DR$6=E$6,$DR$7,0)+$DS103*IF($DS$6=E$6,$DS$7,0)+$DT103*IF($DT$6=E$6,$DT$7,0)+$DU103*IF($DU$6=E$6,$DU$7,0)+$DV103*IF($DV$6=E$6,$DV$7,0)+$DW103*IF($DW$6=E$6,$DW$7,0)+$DX103*IF($DX$6=E$6,$DX$7,0)+$DY103*IF($DY$6=E$6,$DY$7,0)+$DZ103*IF($DZ$6=E$6,$DZ$7,0)+$EA103*IF($EA$6=E$6,$EA$7,0)+$EB103*IF($EB$6=E$6,$EB$7,0)+$EC103*IF($EC$6=E$6,$EC$7,0)+$ED103*IF($ED$6=E$6,$ED$7,0))/E$7,0)</f>
        <v>100</v>
      </c>
      <c r="F103" s="54">
        <f t="shared" si="96"/>
        <v>100</v>
      </c>
      <c r="G103" s="54">
        <f t="shared" si="96"/>
        <v>100</v>
      </c>
      <c r="H103" s="54">
        <f t="shared" si="96"/>
        <v>100</v>
      </c>
      <c r="I103" s="54">
        <f t="shared" si="96"/>
        <v>0</v>
      </c>
      <c r="J103" s="54">
        <f t="shared" si="96"/>
        <v>0</v>
      </c>
      <c r="K103" s="54">
        <f t="shared" si="96"/>
        <v>0</v>
      </c>
      <c r="L103" s="54">
        <f t="shared" si="96"/>
        <v>0</v>
      </c>
      <c r="M103" s="54">
        <f t="shared" si="96"/>
        <v>0</v>
      </c>
      <c r="N103" s="54">
        <f t="shared" si="96"/>
        <v>0</v>
      </c>
      <c r="O103" s="54">
        <f t="shared" si="96"/>
        <v>0</v>
      </c>
      <c r="P103" s="54">
        <f t="shared" si="96"/>
        <v>0</v>
      </c>
      <c r="Q103" s="54">
        <f t="shared" si="96"/>
        <v>0</v>
      </c>
      <c r="R103" s="54">
        <f t="shared" si="96"/>
        <v>0</v>
      </c>
      <c r="S103" s="135"/>
      <c r="T103" s="55">
        <v>100</v>
      </c>
      <c r="U103" s="56">
        <v>100</v>
      </c>
      <c r="V103" s="56">
        <v>100</v>
      </c>
      <c r="W103" s="56">
        <v>100</v>
      </c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6"/>
      <c r="BW103" s="56"/>
      <c r="BX103" s="56"/>
      <c r="BY103" s="56"/>
      <c r="BZ103" s="56"/>
      <c r="CA103" s="56"/>
      <c r="CB103" s="56"/>
      <c r="CC103" s="56"/>
      <c r="CD103" s="56"/>
      <c r="CE103" s="56"/>
      <c r="CF103" s="56"/>
      <c r="CG103" s="56"/>
      <c r="CH103" s="56"/>
      <c r="CI103" s="56"/>
      <c r="CJ103" s="56"/>
      <c r="CK103" s="56"/>
      <c r="CL103" s="56"/>
      <c r="CM103" s="56"/>
      <c r="CN103" s="56"/>
      <c r="CO103" s="56"/>
      <c r="CP103" s="56"/>
      <c r="CQ103" s="56"/>
      <c r="CR103" s="56"/>
      <c r="CS103" s="56"/>
      <c r="CT103" s="56"/>
      <c r="CU103" s="56"/>
      <c r="CV103" s="56"/>
      <c r="CW103" s="56"/>
      <c r="CX103" s="56"/>
      <c r="CY103" s="56"/>
      <c r="CZ103" s="56"/>
      <c r="DA103" s="56"/>
      <c r="DB103" s="56"/>
      <c r="DC103" s="56"/>
      <c r="DD103" s="56"/>
      <c r="DE103" s="56"/>
      <c r="DF103" s="56"/>
      <c r="DG103" s="56"/>
      <c r="DH103" s="56"/>
      <c r="DI103" s="56"/>
      <c r="DJ103" s="56"/>
      <c r="DK103" s="56"/>
      <c r="DL103" s="56"/>
      <c r="DM103" s="56"/>
      <c r="DN103" s="56"/>
      <c r="DO103" s="56"/>
      <c r="DP103" s="56"/>
      <c r="DQ103" s="56"/>
      <c r="DR103" s="56"/>
      <c r="DS103" s="56"/>
      <c r="DT103" s="56"/>
      <c r="DU103" s="56"/>
      <c r="DV103" s="56"/>
      <c r="DW103" s="56"/>
      <c r="DX103" s="56"/>
      <c r="DY103" s="56"/>
      <c r="DZ103" s="56"/>
      <c r="EA103" s="56"/>
      <c r="EB103" s="56"/>
      <c r="EC103" s="56"/>
      <c r="ED103" s="56"/>
    </row>
    <row r="104" spans="1:134" ht="14.25" customHeight="1">
      <c r="A104" s="51">
        <v>97</v>
      </c>
      <c r="B104" s="53">
        <f>IF('FORM NILAI SIAP'!A104=0,"",'FORM NILAI SIAP'!A104)</f>
        <v>21120120140099</v>
      </c>
      <c r="C104" s="53" t="str">
        <f>IF('FORM NILAI SIAP'!B104=0,"",'FORM NILAI SIAP'!B104)</f>
        <v>MUHAMMAD ROFI'UL ANAM</v>
      </c>
      <c r="D104" s="54">
        <v>94</v>
      </c>
      <c r="E104" s="54">
        <f t="shared" ref="E104:R104" si="97">IFERROR(($T104*IF($T$6=E$6,$T$7,0)+$U104*IF($U$6=E$6,$U$7,0)+$V104*IF($V$6=E$6,$V$7,0)+$W104*IF($W$6=E$6,$W$7,0)+$X104*IF($X$6=E$6,$X$7,0)+$Y104*IF($Y$6=E$6,$Y$7,0)+$Z104*IF($Z$6=E$6,$Z$7,0)+$AA104*IF($AA$6=E$6,$AA$7,0)+$AB104*IF($AB$6=E$6,$AB$7,0)+$DO104*IF($DO$6=E$6,$DO$7,0)+$DP104*IF($DP$6=E$6,$DP$7,0)+$DQ104*IF($DQ$6=E$6,$DQ$7,0)+$DR104*IF($DR$6=E$6,$DR$7,0)+$DS104*IF($DS$6=E$6,$DS$7,0)+$DT104*IF($DT$6=E$6,$DT$7,0)+$DU104*IF($DU$6=E$6,$DU$7,0)+$DV104*IF($DV$6=E$6,$DV$7,0)+$DW104*IF($DW$6=E$6,$DW$7,0)+$DX104*IF($DX$6=E$6,$DX$7,0)+$DY104*IF($DY$6=E$6,$DY$7,0)+$DZ104*IF($DZ$6=E$6,$DZ$7,0)+$EA104*IF($EA$6=E$6,$EA$7,0)+$EB104*IF($EB$6=E$6,$EB$7,0)+$EC104*IF($EC$6=E$6,$EC$7,0)+$ED104*IF($ED$6=E$6,$ED$7,0))/E$7,0)</f>
        <v>94</v>
      </c>
      <c r="F104" s="54">
        <f t="shared" si="97"/>
        <v>94</v>
      </c>
      <c r="G104" s="54">
        <f t="shared" si="97"/>
        <v>94</v>
      </c>
      <c r="H104" s="54">
        <f t="shared" si="97"/>
        <v>94</v>
      </c>
      <c r="I104" s="54">
        <f t="shared" si="97"/>
        <v>0</v>
      </c>
      <c r="J104" s="54">
        <f t="shared" si="97"/>
        <v>0</v>
      </c>
      <c r="K104" s="54">
        <f t="shared" si="97"/>
        <v>0</v>
      </c>
      <c r="L104" s="54">
        <f t="shared" si="97"/>
        <v>0</v>
      </c>
      <c r="M104" s="54">
        <f t="shared" si="97"/>
        <v>0</v>
      </c>
      <c r="N104" s="54">
        <f t="shared" si="97"/>
        <v>0</v>
      </c>
      <c r="O104" s="54">
        <f t="shared" si="97"/>
        <v>0</v>
      </c>
      <c r="P104" s="54">
        <f t="shared" si="97"/>
        <v>0</v>
      </c>
      <c r="Q104" s="54">
        <f t="shared" si="97"/>
        <v>0</v>
      </c>
      <c r="R104" s="54">
        <f t="shared" si="97"/>
        <v>0</v>
      </c>
      <c r="S104" s="135"/>
      <c r="T104" s="55">
        <v>94</v>
      </c>
      <c r="U104" s="56">
        <v>94</v>
      </c>
      <c r="V104" s="56">
        <v>94</v>
      </c>
      <c r="W104" s="56">
        <v>94</v>
      </c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6"/>
      <c r="BW104" s="56"/>
      <c r="BX104" s="56"/>
      <c r="BY104" s="56"/>
      <c r="BZ104" s="56"/>
      <c r="CA104" s="56"/>
      <c r="CB104" s="56"/>
      <c r="CC104" s="56"/>
      <c r="CD104" s="56"/>
      <c r="CE104" s="56"/>
      <c r="CF104" s="56"/>
      <c r="CG104" s="56"/>
      <c r="CH104" s="56"/>
      <c r="CI104" s="56"/>
      <c r="CJ104" s="56"/>
      <c r="CK104" s="56"/>
      <c r="CL104" s="56"/>
      <c r="CM104" s="56"/>
      <c r="CN104" s="56"/>
      <c r="CO104" s="56"/>
      <c r="CP104" s="56"/>
      <c r="CQ104" s="56"/>
      <c r="CR104" s="56"/>
      <c r="CS104" s="56"/>
      <c r="CT104" s="56"/>
      <c r="CU104" s="56"/>
      <c r="CV104" s="56"/>
      <c r="CW104" s="56"/>
      <c r="CX104" s="56"/>
      <c r="CY104" s="56"/>
      <c r="CZ104" s="56"/>
      <c r="DA104" s="56"/>
      <c r="DB104" s="56"/>
      <c r="DC104" s="56"/>
      <c r="DD104" s="56"/>
      <c r="DE104" s="56"/>
      <c r="DF104" s="56"/>
      <c r="DG104" s="56"/>
      <c r="DH104" s="56"/>
      <c r="DI104" s="56"/>
      <c r="DJ104" s="56"/>
      <c r="DK104" s="56"/>
      <c r="DL104" s="56"/>
      <c r="DM104" s="56"/>
      <c r="DN104" s="56"/>
      <c r="DO104" s="56"/>
      <c r="DP104" s="56"/>
      <c r="DQ104" s="56"/>
      <c r="DR104" s="56"/>
      <c r="DS104" s="56"/>
      <c r="DT104" s="56"/>
      <c r="DU104" s="56"/>
      <c r="DV104" s="56"/>
      <c r="DW104" s="56"/>
      <c r="DX104" s="56"/>
      <c r="DY104" s="56"/>
      <c r="DZ104" s="56"/>
      <c r="EA104" s="56"/>
      <c r="EB104" s="56"/>
      <c r="EC104" s="56"/>
      <c r="ED104" s="56"/>
    </row>
    <row r="105" spans="1:134" ht="14.25" customHeight="1">
      <c r="A105" s="51">
        <v>98</v>
      </c>
      <c r="B105" s="53">
        <f>IF('FORM NILAI SIAP'!A105=0,"",'FORM NILAI SIAP'!A105)</f>
        <v>21120120140099</v>
      </c>
      <c r="C105" s="53" t="str">
        <f>IF('FORM NILAI SIAP'!B105=0,"",'FORM NILAI SIAP'!B105)</f>
        <v>MARUL ANGGARA</v>
      </c>
      <c r="D105" s="54">
        <v>88</v>
      </c>
      <c r="E105" s="54">
        <f t="shared" ref="E105:R105" si="98">IFERROR(($T105*IF($T$6=E$6,$T$7,0)+$U105*IF($U$6=E$6,$U$7,0)+$V105*IF($V$6=E$6,$V$7,0)+$W105*IF($W$6=E$6,$W$7,0)+$X105*IF($X$6=E$6,$X$7,0)+$Y105*IF($Y$6=E$6,$Y$7,0)+$Z105*IF($Z$6=E$6,$Z$7,0)+$AA105*IF($AA$6=E$6,$AA$7,0)+$AB105*IF($AB$6=E$6,$AB$7,0)+$DO105*IF($DO$6=E$6,$DO$7,0)+$DP105*IF($DP$6=E$6,$DP$7,0)+$DQ105*IF($DQ$6=E$6,$DQ$7,0)+$DR105*IF($DR$6=E$6,$DR$7,0)+$DS105*IF($DS$6=E$6,$DS$7,0)+$DT105*IF($DT$6=E$6,$DT$7,0)+$DU105*IF($DU$6=E$6,$DU$7,0)+$DV105*IF($DV$6=E$6,$DV$7,0)+$DW105*IF($DW$6=E$6,$DW$7,0)+$DX105*IF($DX$6=E$6,$DX$7,0)+$DY105*IF($DY$6=E$6,$DY$7,0)+$DZ105*IF($DZ$6=E$6,$DZ$7,0)+$EA105*IF($EA$6=E$6,$EA$7,0)+$EB105*IF($EB$6=E$6,$EB$7,0)+$EC105*IF($EC$6=E$6,$EC$7,0)+$ED105*IF($ED$6=E$6,$ED$7,0))/E$7,0)</f>
        <v>88</v>
      </c>
      <c r="F105" s="54">
        <f t="shared" si="98"/>
        <v>88</v>
      </c>
      <c r="G105" s="54">
        <f t="shared" si="98"/>
        <v>88</v>
      </c>
      <c r="H105" s="54">
        <f t="shared" si="98"/>
        <v>88</v>
      </c>
      <c r="I105" s="54">
        <f t="shared" si="98"/>
        <v>0</v>
      </c>
      <c r="J105" s="54">
        <f t="shared" si="98"/>
        <v>0</v>
      </c>
      <c r="K105" s="54">
        <f t="shared" si="98"/>
        <v>0</v>
      </c>
      <c r="L105" s="54">
        <f t="shared" si="98"/>
        <v>0</v>
      </c>
      <c r="M105" s="54">
        <f t="shared" si="98"/>
        <v>0</v>
      </c>
      <c r="N105" s="54">
        <f t="shared" si="98"/>
        <v>0</v>
      </c>
      <c r="O105" s="54">
        <f t="shared" si="98"/>
        <v>0</v>
      </c>
      <c r="P105" s="54">
        <f t="shared" si="98"/>
        <v>0</v>
      </c>
      <c r="Q105" s="54">
        <f t="shared" si="98"/>
        <v>0</v>
      </c>
      <c r="R105" s="54">
        <f t="shared" si="98"/>
        <v>0</v>
      </c>
      <c r="S105" s="135"/>
      <c r="T105" s="55">
        <v>88</v>
      </c>
      <c r="U105" s="56">
        <v>88</v>
      </c>
      <c r="V105" s="56">
        <v>88</v>
      </c>
      <c r="W105" s="56">
        <v>88</v>
      </c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6"/>
      <c r="BY105" s="56"/>
      <c r="BZ105" s="56"/>
      <c r="CA105" s="56"/>
      <c r="CB105" s="56"/>
      <c r="CC105" s="56"/>
      <c r="CD105" s="56"/>
      <c r="CE105" s="56"/>
      <c r="CF105" s="56"/>
      <c r="CG105" s="56"/>
      <c r="CH105" s="56"/>
      <c r="CI105" s="56"/>
      <c r="CJ105" s="56"/>
      <c r="CK105" s="56"/>
      <c r="CL105" s="56"/>
      <c r="CM105" s="56"/>
      <c r="CN105" s="56"/>
      <c r="CO105" s="56"/>
      <c r="CP105" s="56"/>
      <c r="CQ105" s="56"/>
      <c r="CR105" s="56"/>
      <c r="CS105" s="56"/>
      <c r="CT105" s="56"/>
      <c r="CU105" s="56"/>
      <c r="CV105" s="56"/>
      <c r="CW105" s="56"/>
      <c r="CX105" s="56"/>
      <c r="CY105" s="56"/>
      <c r="CZ105" s="56"/>
      <c r="DA105" s="56"/>
      <c r="DB105" s="56"/>
      <c r="DC105" s="56"/>
      <c r="DD105" s="56"/>
      <c r="DE105" s="56"/>
      <c r="DF105" s="56"/>
      <c r="DG105" s="56"/>
      <c r="DH105" s="56"/>
      <c r="DI105" s="56"/>
      <c r="DJ105" s="56"/>
      <c r="DK105" s="56"/>
      <c r="DL105" s="56"/>
      <c r="DM105" s="56"/>
      <c r="DN105" s="56"/>
      <c r="DO105" s="56"/>
      <c r="DP105" s="56"/>
      <c r="DQ105" s="56"/>
      <c r="DR105" s="56"/>
      <c r="DS105" s="56"/>
      <c r="DT105" s="56"/>
      <c r="DU105" s="56"/>
      <c r="DV105" s="56"/>
      <c r="DW105" s="56"/>
      <c r="DX105" s="56"/>
      <c r="DY105" s="56"/>
      <c r="DZ105" s="56"/>
      <c r="EA105" s="56"/>
      <c r="EB105" s="56"/>
      <c r="EC105" s="56"/>
      <c r="ED105" s="56"/>
    </row>
    <row r="106" spans="1:134" ht="14.25" customHeight="1">
      <c r="A106" s="51">
        <v>99</v>
      </c>
      <c r="B106" s="53">
        <f>IF('FORM NILAI SIAP'!A106=0,"",'FORM NILAI SIAP'!A106)</f>
        <v>21120120140099</v>
      </c>
      <c r="C106" s="53" t="str">
        <f>IF('FORM NILAI SIAP'!B106=0,"",'FORM NILAI SIAP'!B106)</f>
        <v>MUHAMAD RAFDAN MAULANA</v>
      </c>
      <c r="D106" s="54">
        <v>100</v>
      </c>
      <c r="E106" s="54">
        <f t="shared" ref="E106:R106" si="99">IFERROR(($T106*IF($T$6=E$6,$T$7,0)+$U106*IF($U$6=E$6,$U$7,0)+$V106*IF($V$6=E$6,$V$7,0)+$W106*IF($W$6=E$6,$W$7,0)+$X106*IF($X$6=E$6,$X$7,0)+$Y106*IF($Y$6=E$6,$Y$7,0)+$Z106*IF($Z$6=E$6,$Z$7,0)+$AA106*IF($AA$6=E$6,$AA$7,0)+$AB106*IF($AB$6=E$6,$AB$7,0)+$DO106*IF($DO$6=E$6,$DO$7,0)+$DP106*IF($DP$6=E$6,$DP$7,0)+$DQ106*IF($DQ$6=E$6,$DQ$7,0)+$DR106*IF($DR$6=E$6,$DR$7,0)+$DS106*IF($DS$6=E$6,$DS$7,0)+$DT106*IF($DT$6=E$6,$DT$7,0)+$DU106*IF($DU$6=E$6,$DU$7,0)+$DV106*IF($DV$6=E$6,$DV$7,0)+$DW106*IF($DW$6=E$6,$DW$7,0)+$DX106*IF($DX$6=E$6,$DX$7,0)+$DY106*IF($DY$6=E$6,$DY$7,0)+$DZ106*IF($DZ$6=E$6,$DZ$7,0)+$EA106*IF($EA$6=E$6,$EA$7,0)+$EB106*IF($EB$6=E$6,$EB$7,0)+$EC106*IF($EC$6=E$6,$EC$7,0)+$ED106*IF($ED$6=E$6,$ED$7,0))/E$7,0)</f>
        <v>100</v>
      </c>
      <c r="F106" s="54">
        <f t="shared" si="99"/>
        <v>100</v>
      </c>
      <c r="G106" s="54">
        <f t="shared" si="99"/>
        <v>100</v>
      </c>
      <c r="H106" s="54">
        <f t="shared" si="99"/>
        <v>100</v>
      </c>
      <c r="I106" s="54">
        <f t="shared" si="99"/>
        <v>0</v>
      </c>
      <c r="J106" s="54">
        <f t="shared" si="99"/>
        <v>0</v>
      </c>
      <c r="K106" s="54">
        <f t="shared" si="99"/>
        <v>0</v>
      </c>
      <c r="L106" s="54">
        <f t="shared" si="99"/>
        <v>0</v>
      </c>
      <c r="M106" s="54">
        <f t="shared" si="99"/>
        <v>0</v>
      </c>
      <c r="N106" s="54">
        <f t="shared" si="99"/>
        <v>0</v>
      </c>
      <c r="O106" s="54">
        <f t="shared" si="99"/>
        <v>0</v>
      </c>
      <c r="P106" s="54">
        <f t="shared" si="99"/>
        <v>0</v>
      </c>
      <c r="Q106" s="54">
        <f t="shared" si="99"/>
        <v>0</v>
      </c>
      <c r="R106" s="54">
        <f t="shared" si="99"/>
        <v>0</v>
      </c>
      <c r="S106" s="135"/>
      <c r="T106" s="55">
        <v>100</v>
      </c>
      <c r="U106" s="56">
        <v>100</v>
      </c>
      <c r="V106" s="56">
        <v>100</v>
      </c>
      <c r="W106" s="56">
        <v>100</v>
      </c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/>
      <c r="BN106" s="56"/>
      <c r="BO106" s="56"/>
      <c r="BP106" s="56"/>
      <c r="BQ106" s="56"/>
      <c r="BR106" s="56"/>
      <c r="BS106" s="56"/>
      <c r="BT106" s="56"/>
      <c r="BU106" s="56"/>
      <c r="BV106" s="56"/>
      <c r="BW106" s="56"/>
      <c r="BX106" s="56"/>
      <c r="BY106" s="56"/>
      <c r="BZ106" s="56"/>
      <c r="CA106" s="56"/>
      <c r="CB106" s="56"/>
      <c r="CC106" s="56"/>
      <c r="CD106" s="56"/>
      <c r="CE106" s="56"/>
      <c r="CF106" s="56"/>
      <c r="CG106" s="56"/>
      <c r="CH106" s="56"/>
      <c r="CI106" s="56"/>
      <c r="CJ106" s="56"/>
      <c r="CK106" s="56"/>
      <c r="CL106" s="56"/>
      <c r="CM106" s="56"/>
      <c r="CN106" s="56"/>
      <c r="CO106" s="56"/>
      <c r="CP106" s="56"/>
      <c r="CQ106" s="56"/>
      <c r="CR106" s="56"/>
      <c r="CS106" s="56"/>
      <c r="CT106" s="56"/>
      <c r="CU106" s="56"/>
      <c r="CV106" s="56"/>
      <c r="CW106" s="56"/>
      <c r="CX106" s="56"/>
      <c r="CY106" s="56"/>
      <c r="CZ106" s="56"/>
      <c r="DA106" s="56"/>
      <c r="DB106" s="56"/>
      <c r="DC106" s="56"/>
      <c r="DD106" s="56"/>
      <c r="DE106" s="56"/>
      <c r="DF106" s="56"/>
      <c r="DG106" s="56"/>
      <c r="DH106" s="56"/>
      <c r="DI106" s="56"/>
      <c r="DJ106" s="56"/>
      <c r="DK106" s="56"/>
      <c r="DL106" s="56"/>
      <c r="DM106" s="56"/>
      <c r="DN106" s="56"/>
      <c r="DO106" s="56"/>
      <c r="DP106" s="56"/>
      <c r="DQ106" s="56"/>
      <c r="DR106" s="56"/>
      <c r="DS106" s="56"/>
      <c r="DT106" s="56"/>
      <c r="DU106" s="56"/>
      <c r="DV106" s="56"/>
      <c r="DW106" s="56"/>
      <c r="DX106" s="56"/>
      <c r="DY106" s="56"/>
      <c r="DZ106" s="56"/>
      <c r="EA106" s="56"/>
      <c r="EB106" s="56"/>
      <c r="EC106" s="56"/>
      <c r="ED106" s="56"/>
    </row>
    <row r="107" spans="1:134" ht="14.25" customHeight="1">
      <c r="A107" s="51">
        <v>100</v>
      </c>
      <c r="B107" s="53">
        <f>IF('FORM NILAI SIAP'!A107=0,"",'FORM NILAI SIAP'!A107)</f>
        <v>21120120140099</v>
      </c>
      <c r="C107" s="53" t="str">
        <f>IF('FORM NILAI SIAP'!B107=0,"",'FORM NILAI SIAP'!B107)</f>
        <v>MUHAMMAD ROSHIYFUL KAAMIL (&lt; 75%)</v>
      </c>
      <c r="D107" s="54">
        <v>25</v>
      </c>
      <c r="E107" s="54">
        <f t="shared" ref="E107:R107" si="100">IFERROR(($T107*IF($T$6=E$6,$T$7,0)+$U107*IF($U$6=E$6,$U$7,0)+$V107*IF($V$6=E$6,$V$7,0)+$W107*IF($W$6=E$6,$W$7,0)+$X107*IF($X$6=E$6,$X$7,0)+$Y107*IF($Y$6=E$6,$Y$7,0)+$Z107*IF($Z$6=E$6,$Z$7,0)+$AA107*IF($AA$6=E$6,$AA$7,0)+$AB107*IF($AB$6=E$6,$AB$7,0)+$DO107*IF($DO$6=E$6,$DO$7,0)+$DP107*IF($DP$6=E$6,$DP$7,0)+$DQ107*IF($DQ$6=E$6,$DQ$7,0)+$DR107*IF($DR$6=E$6,$DR$7,0)+$DS107*IF($DS$6=E$6,$DS$7,0)+$DT107*IF($DT$6=E$6,$DT$7,0)+$DU107*IF($DU$6=E$6,$DU$7,0)+$DV107*IF($DV$6=E$6,$DV$7,0)+$DW107*IF($DW$6=E$6,$DW$7,0)+$DX107*IF($DX$6=E$6,$DX$7,0)+$DY107*IF($DY$6=E$6,$DY$7,0)+$DZ107*IF($DZ$6=E$6,$DZ$7,0)+$EA107*IF($EA$6=E$6,$EA$7,0)+$EB107*IF($EB$6=E$6,$EB$7,0)+$EC107*IF($EC$6=E$6,$EC$7,0)+$ED107*IF($ED$6=E$6,$ED$7,0))/E$7,0)</f>
        <v>25</v>
      </c>
      <c r="F107" s="54">
        <f t="shared" si="100"/>
        <v>25</v>
      </c>
      <c r="G107" s="54">
        <f t="shared" si="100"/>
        <v>25</v>
      </c>
      <c r="H107" s="54">
        <f t="shared" si="100"/>
        <v>25</v>
      </c>
      <c r="I107" s="54">
        <f t="shared" si="100"/>
        <v>0</v>
      </c>
      <c r="J107" s="54">
        <f t="shared" si="100"/>
        <v>0</v>
      </c>
      <c r="K107" s="54">
        <f t="shared" si="100"/>
        <v>0</v>
      </c>
      <c r="L107" s="54">
        <f t="shared" si="100"/>
        <v>0</v>
      </c>
      <c r="M107" s="54">
        <f t="shared" si="100"/>
        <v>0</v>
      </c>
      <c r="N107" s="54">
        <f t="shared" si="100"/>
        <v>0</v>
      </c>
      <c r="O107" s="54">
        <f t="shared" si="100"/>
        <v>0</v>
      </c>
      <c r="P107" s="54">
        <f t="shared" si="100"/>
        <v>0</v>
      </c>
      <c r="Q107" s="54">
        <f t="shared" si="100"/>
        <v>0</v>
      </c>
      <c r="R107" s="54">
        <f t="shared" si="100"/>
        <v>0</v>
      </c>
      <c r="S107" s="135"/>
      <c r="T107" s="55">
        <v>25</v>
      </c>
      <c r="U107" s="56">
        <v>25</v>
      </c>
      <c r="V107" s="56">
        <v>25</v>
      </c>
      <c r="W107" s="56">
        <v>25</v>
      </c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56"/>
      <c r="BS107" s="56"/>
      <c r="BT107" s="56"/>
      <c r="BU107" s="56"/>
      <c r="BV107" s="56"/>
      <c r="BW107" s="56"/>
      <c r="BX107" s="56"/>
      <c r="BY107" s="56"/>
      <c r="BZ107" s="56"/>
      <c r="CA107" s="56"/>
      <c r="CB107" s="56"/>
      <c r="CC107" s="56"/>
      <c r="CD107" s="56"/>
      <c r="CE107" s="56"/>
      <c r="CF107" s="56"/>
      <c r="CG107" s="56"/>
      <c r="CH107" s="56"/>
      <c r="CI107" s="56"/>
      <c r="CJ107" s="56"/>
      <c r="CK107" s="56"/>
      <c r="CL107" s="56"/>
      <c r="CM107" s="56"/>
      <c r="CN107" s="56"/>
      <c r="CO107" s="56"/>
      <c r="CP107" s="56"/>
      <c r="CQ107" s="56"/>
      <c r="CR107" s="56"/>
      <c r="CS107" s="56"/>
      <c r="CT107" s="56"/>
      <c r="CU107" s="56"/>
      <c r="CV107" s="56"/>
      <c r="CW107" s="56"/>
      <c r="CX107" s="56"/>
      <c r="CY107" s="56"/>
      <c r="CZ107" s="56"/>
      <c r="DA107" s="56"/>
      <c r="DB107" s="56"/>
      <c r="DC107" s="56"/>
      <c r="DD107" s="56"/>
      <c r="DE107" s="56"/>
      <c r="DF107" s="56"/>
      <c r="DG107" s="56"/>
      <c r="DH107" s="56"/>
      <c r="DI107" s="56"/>
      <c r="DJ107" s="56"/>
      <c r="DK107" s="56"/>
      <c r="DL107" s="56"/>
      <c r="DM107" s="56"/>
      <c r="DN107" s="56"/>
      <c r="DO107" s="56"/>
      <c r="DP107" s="56"/>
      <c r="DQ107" s="56"/>
      <c r="DR107" s="56"/>
      <c r="DS107" s="56"/>
      <c r="DT107" s="56"/>
      <c r="DU107" s="56"/>
      <c r="DV107" s="56"/>
      <c r="DW107" s="56"/>
      <c r="DX107" s="56"/>
      <c r="DY107" s="56"/>
      <c r="DZ107" s="56"/>
      <c r="EA107" s="56"/>
      <c r="EB107" s="56"/>
      <c r="EC107" s="56"/>
      <c r="ED107" s="56"/>
    </row>
    <row r="108" spans="1:134" ht="14.25" customHeight="1">
      <c r="A108" s="51">
        <v>101</v>
      </c>
      <c r="B108" s="53">
        <f>IF('FORM NILAI SIAP'!A108=0,"",'FORM NILAI SIAP'!A108)</f>
        <v>21120120140099</v>
      </c>
      <c r="C108" s="53" t="str">
        <f>IF('FORM NILAI SIAP'!B108=0,"",'FORM NILAI SIAP'!B108)</f>
        <v>FATIH RIZQY HAKIM</v>
      </c>
      <c r="D108" s="54">
        <v>100</v>
      </c>
      <c r="E108" s="54">
        <f t="shared" ref="E108:R108" si="101">IFERROR(($T108*IF($T$6=E$6,$T$7,0)+$U108*IF($U$6=E$6,$U$7,0)+$V108*IF($V$6=E$6,$V$7,0)+$W108*IF($W$6=E$6,$W$7,0)+$X108*IF($X$6=E$6,$X$7,0)+$Y108*IF($Y$6=E$6,$Y$7,0)+$Z108*IF($Z$6=E$6,$Z$7,0)+$AA108*IF($AA$6=E$6,$AA$7,0)+$AB108*IF($AB$6=E$6,$AB$7,0)+$DO108*IF($DO$6=E$6,$DO$7,0)+$DP108*IF($DP$6=E$6,$DP$7,0)+$DQ108*IF($DQ$6=E$6,$DQ$7,0)+$DR108*IF($DR$6=E$6,$DR$7,0)+$DS108*IF($DS$6=E$6,$DS$7,0)+$DT108*IF($DT$6=E$6,$DT$7,0)+$DU108*IF($DU$6=E$6,$DU$7,0)+$DV108*IF($DV$6=E$6,$DV$7,0)+$DW108*IF($DW$6=E$6,$DW$7,0)+$DX108*IF($DX$6=E$6,$DX$7,0)+$DY108*IF($DY$6=E$6,$DY$7,0)+$DZ108*IF($DZ$6=E$6,$DZ$7,0)+$EA108*IF($EA$6=E$6,$EA$7,0)+$EB108*IF($EB$6=E$6,$EB$7,0)+$EC108*IF($EC$6=E$6,$EC$7,0)+$ED108*IF($ED$6=E$6,$ED$7,0))/E$7,0)</f>
        <v>100</v>
      </c>
      <c r="F108" s="54">
        <f t="shared" si="101"/>
        <v>100</v>
      </c>
      <c r="G108" s="54">
        <f t="shared" si="101"/>
        <v>100</v>
      </c>
      <c r="H108" s="54">
        <f t="shared" si="101"/>
        <v>100</v>
      </c>
      <c r="I108" s="54">
        <f t="shared" si="101"/>
        <v>0</v>
      </c>
      <c r="J108" s="54">
        <f t="shared" si="101"/>
        <v>0</v>
      </c>
      <c r="K108" s="54">
        <f t="shared" si="101"/>
        <v>0</v>
      </c>
      <c r="L108" s="54">
        <f t="shared" si="101"/>
        <v>0</v>
      </c>
      <c r="M108" s="54">
        <f t="shared" si="101"/>
        <v>0</v>
      </c>
      <c r="N108" s="54">
        <f t="shared" si="101"/>
        <v>0</v>
      </c>
      <c r="O108" s="54">
        <f t="shared" si="101"/>
        <v>0</v>
      </c>
      <c r="P108" s="54">
        <f t="shared" si="101"/>
        <v>0</v>
      </c>
      <c r="Q108" s="54">
        <f t="shared" si="101"/>
        <v>0</v>
      </c>
      <c r="R108" s="54">
        <f t="shared" si="101"/>
        <v>0</v>
      </c>
      <c r="S108" s="135"/>
      <c r="T108" s="55">
        <v>100</v>
      </c>
      <c r="U108" s="56">
        <v>100</v>
      </c>
      <c r="V108" s="56">
        <v>100</v>
      </c>
      <c r="W108" s="56">
        <v>100</v>
      </c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6"/>
      <c r="BW108" s="56"/>
      <c r="BX108" s="56"/>
      <c r="BY108" s="56"/>
      <c r="BZ108" s="56"/>
      <c r="CA108" s="56"/>
      <c r="CB108" s="56"/>
      <c r="CC108" s="56"/>
      <c r="CD108" s="56"/>
      <c r="CE108" s="56"/>
      <c r="CF108" s="56"/>
      <c r="CG108" s="56"/>
      <c r="CH108" s="56"/>
      <c r="CI108" s="56"/>
      <c r="CJ108" s="56"/>
      <c r="CK108" s="56"/>
      <c r="CL108" s="56"/>
      <c r="CM108" s="56"/>
      <c r="CN108" s="56"/>
      <c r="CO108" s="56"/>
      <c r="CP108" s="56"/>
      <c r="CQ108" s="56"/>
      <c r="CR108" s="56"/>
      <c r="CS108" s="56"/>
      <c r="CT108" s="56"/>
      <c r="CU108" s="56"/>
      <c r="CV108" s="56"/>
      <c r="CW108" s="56"/>
      <c r="CX108" s="56"/>
      <c r="CY108" s="56"/>
      <c r="CZ108" s="56"/>
      <c r="DA108" s="56"/>
      <c r="DB108" s="56"/>
      <c r="DC108" s="56"/>
      <c r="DD108" s="56"/>
      <c r="DE108" s="56"/>
      <c r="DF108" s="56"/>
      <c r="DG108" s="56"/>
      <c r="DH108" s="56"/>
      <c r="DI108" s="56"/>
      <c r="DJ108" s="56"/>
      <c r="DK108" s="56"/>
      <c r="DL108" s="56"/>
      <c r="DM108" s="56"/>
      <c r="DN108" s="56"/>
      <c r="DO108" s="56"/>
      <c r="DP108" s="56"/>
      <c r="DQ108" s="56"/>
      <c r="DR108" s="56"/>
      <c r="DS108" s="56"/>
      <c r="DT108" s="56"/>
      <c r="DU108" s="56"/>
      <c r="DV108" s="56"/>
      <c r="DW108" s="56"/>
      <c r="DX108" s="56"/>
      <c r="DY108" s="56"/>
      <c r="DZ108" s="56"/>
      <c r="EA108" s="56"/>
      <c r="EB108" s="56"/>
      <c r="EC108" s="56"/>
      <c r="ED108" s="56"/>
    </row>
    <row r="109" spans="1:134" ht="14.25" customHeight="1">
      <c r="A109" s="51">
        <v>102</v>
      </c>
      <c r="B109" s="53">
        <f>IF('FORM NILAI SIAP'!A109=0,"",'FORM NILAI SIAP'!A109)</f>
        <v>21120120140099</v>
      </c>
      <c r="C109" s="53" t="str">
        <f>IF('FORM NILAI SIAP'!B109=0,"",'FORM NILAI SIAP'!B109)</f>
        <v>DANIEL SUBERDO MATANARI</v>
      </c>
      <c r="D109" s="54">
        <v>100</v>
      </c>
      <c r="E109" s="54">
        <f t="shared" ref="E109:R109" si="102">IFERROR(($T109*IF($T$6=E$6,$T$7,0)+$U109*IF($U$6=E$6,$U$7,0)+$V109*IF($V$6=E$6,$V$7,0)+$W109*IF($W$6=E$6,$W$7,0)+$X109*IF($X$6=E$6,$X$7,0)+$Y109*IF($Y$6=E$6,$Y$7,0)+$Z109*IF($Z$6=E$6,$Z$7,0)+$AA109*IF($AA$6=E$6,$AA$7,0)+$AB109*IF($AB$6=E$6,$AB$7,0)+$DO109*IF($DO$6=E$6,$DO$7,0)+$DP109*IF($DP$6=E$6,$DP$7,0)+$DQ109*IF($DQ$6=E$6,$DQ$7,0)+$DR109*IF($DR$6=E$6,$DR$7,0)+$DS109*IF($DS$6=E$6,$DS$7,0)+$DT109*IF($DT$6=E$6,$DT$7,0)+$DU109*IF($DU$6=E$6,$DU$7,0)+$DV109*IF($DV$6=E$6,$DV$7,0)+$DW109*IF($DW$6=E$6,$DW$7,0)+$DX109*IF($DX$6=E$6,$DX$7,0)+$DY109*IF($DY$6=E$6,$DY$7,0)+$DZ109*IF($DZ$6=E$6,$DZ$7,0)+$EA109*IF($EA$6=E$6,$EA$7,0)+$EB109*IF($EB$6=E$6,$EB$7,0)+$EC109*IF($EC$6=E$6,$EC$7,0)+$ED109*IF($ED$6=E$6,$ED$7,0))/E$7,0)</f>
        <v>100</v>
      </c>
      <c r="F109" s="54">
        <f t="shared" si="102"/>
        <v>100</v>
      </c>
      <c r="G109" s="54">
        <f t="shared" si="102"/>
        <v>100</v>
      </c>
      <c r="H109" s="54">
        <f t="shared" si="102"/>
        <v>100</v>
      </c>
      <c r="I109" s="54">
        <f t="shared" si="102"/>
        <v>0</v>
      </c>
      <c r="J109" s="54">
        <f t="shared" si="102"/>
        <v>0</v>
      </c>
      <c r="K109" s="54">
        <f t="shared" si="102"/>
        <v>0</v>
      </c>
      <c r="L109" s="54">
        <f t="shared" si="102"/>
        <v>0</v>
      </c>
      <c r="M109" s="54">
        <f t="shared" si="102"/>
        <v>0</v>
      </c>
      <c r="N109" s="54">
        <f t="shared" si="102"/>
        <v>0</v>
      </c>
      <c r="O109" s="54">
        <f t="shared" si="102"/>
        <v>0</v>
      </c>
      <c r="P109" s="54">
        <f t="shared" si="102"/>
        <v>0</v>
      </c>
      <c r="Q109" s="54">
        <f t="shared" si="102"/>
        <v>0</v>
      </c>
      <c r="R109" s="54">
        <f t="shared" si="102"/>
        <v>0</v>
      </c>
      <c r="S109" s="135"/>
      <c r="T109" s="55">
        <v>100</v>
      </c>
      <c r="U109" s="56">
        <v>100</v>
      </c>
      <c r="V109" s="56">
        <v>100</v>
      </c>
      <c r="W109" s="56">
        <v>100</v>
      </c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56"/>
      <c r="BR109" s="56"/>
      <c r="BS109" s="56"/>
      <c r="BT109" s="56"/>
      <c r="BU109" s="56"/>
      <c r="BV109" s="56"/>
      <c r="BW109" s="56"/>
      <c r="BX109" s="56"/>
      <c r="BY109" s="56"/>
      <c r="BZ109" s="56"/>
      <c r="CA109" s="56"/>
      <c r="CB109" s="56"/>
      <c r="CC109" s="56"/>
      <c r="CD109" s="56"/>
      <c r="CE109" s="56"/>
      <c r="CF109" s="56"/>
      <c r="CG109" s="56"/>
      <c r="CH109" s="56"/>
      <c r="CI109" s="56"/>
      <c r="CJ109" s="56"/>
      <c r="CK109" s="56"/>
      <c r="CL109" s="56"/>
      <c r="CM109" s="56"/>
      <c r="CN109" s="56"/>
      <c r="CO109" s="56"/>
      <c r="CP109" s="56"/>
      <c r="CQ109" s="56"/>
      <c r="CR109" s="56"/>
      <c r="CS109" s="56"/>
      <c r="CT109" s="56"/>
      <c r="CU109" s="56"/>
      <c r="CV109" s="56"/>
      <c r="CW109" s="56"/>
      <c r="CX109" s="56"/>
      <c r="CY109" s="56"/>
      <c r="CZ109" s="56"/>
      <c r="DA109" s="56"/>
      <c r="DB109" s="56"/>
      <c r="DC109" s="56"/>
      <c r="DD109" s="56"/>
      <c r="DE109" s="56"/>
      <c r="DF109" s="56"/>
      <c r="DG109" s="56"/>
      <c r="DH109" s="56"/>
      <c r="DI109" s="56"/>
      <c r="DJ109" s="56"/>
      <c r="DK109" s="56"/>
      <c r="DL109" s="56"/>
      <c r="DM109" s="56"/>
      <c r="DN109" s="56"/>
      <c r="DO109" s="56"/>
      <c r="DP109" s="56"/>
      <c r="DQ109" s="56"/>
      <c r="DR109" s="56"/>
      <c r="DS109" s="56"/>
      <c r="DT109" s="56"/>
      <c r="DU109" s="56"/>
      <c r="DV109" s="56"/>
      <c r="DW109" s="56"/>
      <c r="DX109" s="56"/>
      <c r="DY109" s="56"/>
      <c r="DZ109" s="56"/>
      <c r="EA109" s="56"/>
      <c r="EB109" s="56"/>
      <c r="EC109" s="56"/>
      <c r="ED109" s="56"/>
    </row>
    <row r="110" spans="1:134" ht="14.25" customHeight="1">
      <c r="A110" s="51">
        <v>103</v>
      </c>
      <c r="B110" s="53">
        <f>IF('FORM NILAI SIAP'!A110=0,"",'FORM NILAI SIAP'!A110)</f>
        <v>21120120140099</v>
      </c>
      <c r="C110" s="53" t="str">
        <f>IF('FORM NILAI SIAP'!B110=0,"",'FORM NILAI SIAP'!B110)</f>
        <v>WHISNU TAUHID ILHAM SAPUTRA</v>
      </c>
      <c r="D110" s="54">
        <v>100</v>
      </c>
      <c r="E110" s="54">
        <f t="shared" ref="E110:R110" si="103">IFERROR(($T110*IF($T$6=E$6,$T$7,0)+$U110*IF($U$6=E$6,$U$7,0)+$V110*IF($V$6=E$6,$V$7,0)+$W110*IF($W$6=E$6,$W$7,0)+$X110*IF($X$6=E$6,$X$7,0)+$Y110*IF($Y$6=E$6,$Y$7,0)+$Z110*IF($Z$6=E$6,$Z$7,0)+$AA110*IF($AA$6=E$6,$AA$7,0)+$AB110*IF($AB$6=E$6,$AB$7,0)+$DO110*IF($DO$6=E$6,$DO$7,0)+$DP110*IF($DP$6=E$6,$DP$7,0)+$DQ110*IF($DQ$6=E$6,$DQ$7,0)+$DR110*IF($DR$6=E$6,$DR$7,0)+$DS110*IF($DS$6=E$6,$DS$7,0)+$DT110*IF($DT$6=E$6,$DT$7,0)+$DU110*IF($DU$6=E$6,$DU$7,0)+$DV110*IF($DV$6=E$6,$DV$7,0)+$DW110*IF($DW$6=E$6,$DW$7,0)+$DX110*IF($DX$6=E$6,$DX$7,0)+$DY110*IF($DY$6=E$6,$DY$7,0)+$DZ110*IF($DZ$6=E$6,$DZ$7,0)+$EA110*IF($EA$6=E$6,$EA$7,0)+$EB110*IF($EB$6=E$6,$EB$7,0)+$EC110*IF($EC$6=E$6,$EC$7,0)+$ED110*IF($ED$6=E$6,$ED$7,0))/E$7,0)</f>
        <v>100</v>
      </c>
      <c r="F110" s="54">
        <f t="shared" si="103"/>
        <v>100</v>
      </c>
      <c r="G110" s="54">
        <f t="shared" si="103"/>
        <v>100</v>
      </c>
      <c r="H110" s="54">
        <f t="shared" si="103"/>
        <v>100</v>
      </c>
      <c r="I110" s="54">
        <f t="shared" si="103"/>
        <v>0</v>
      </c>
      <c r="J110" s="54">
        <f t="shared" si="103"/>
        <v>0</v>
      </c>
      <c r="K110" s="54">
        <f t="shared" si="103"/>
        <v>0</v>
      </c>
      <c r="L110" s="54">
        <f t="shared" si="103"/>
        <v>0</v>
      </c>
      <c r="M110" s="54">
        <f t="shared" si="103"/>
        <v>0</v>
      </c>
      <c r="N110" s="54">
        <f t="shared" si="103"/>
        <v>0</v>
      </c>
      <c r="O110" s="54">
        <f t="shared" si="103"/>
        <v>0</v>
      </c>
      <c r="P110" s="54">
        <f t="shared" si="103"/>
        <v>0</v>
      </c>
      <c r="Q110" s="54">
        <f t="shared" si="103"/>
        <v>0</v>
      </c>
      <c r="R110" s="54">
        <f t="shared" si="103"/>
        <v>0</v>
      </c>
      <c r="S110" s="135"/>
      <c r="T110" s="55">
        <v>100</v>
      </c>
      <c r="U110" s="56">
        <v>100</v>
      </c>
      <c r="V110" s="56">
        <v>100</v>
      </c>
      <c r="W110" s="56">
        <v>100</v>
      </c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  <c r="BM110" s="56"/>
      <c r="BN110" s="56"/>
      <c r="BO110" s="56"/>
      <c r="BP110" s="56"/>
      <c r="BQ110" s="56"/>
      <c r="BR110" s="56"/>
      <c r="BS110" s="56"/>
      <c r="BT110" s="56"/>
      <c r="BU110" s="56"/>
      <c r="BV110" s="56"/>
      <c r="BW110" s="56"/>
      <c r="BX110" s="56"/>
      <c r="BY110" s="56"/>
      <c r="BZ110" s="56"/>
      <c r="CA110" s="56"/>
      <c r="CB110" s="56"/>
      <c r="CC110" s="56"/>
      <c r="CD110" s="56"/>
      <c r="CE110" s="56"/>
      <c r="CF110" s="56"/>
      <c r="CG110" s="56"/>
      <c r="CH110" s="56"/>
      <c r="CI110" s="56"/>
      <c r="CJ110" s="56"/>
      <c r="CK110" s="56"/>
      <c r="CL110" s="56"/>
      <c r="CM110" s="56"/>
      <c r="CN110" s="56"/>
      <c r="CO110" s="56"/>
      <c r="CP110" s="56"/>
      <c r="CQ110" s="56"/>
      <c r="CR110" s="56"/>
      <c r="CS110" s="56"/>
      <c r="CT110" s="56"/>
      <c r="CU110" s="56"/>
      <c r="CV110" s="56"/>
      <c r="CW110" s="56"/>
      <c r="CX110" s="56"/>
      <c r="CY110" s="56"/>
      <c r="CZ110" s="56"/>
      <c r="DA110" s="56"/>
      <c r="DB110" s="56"/>
      <c r="DC110" s="56"/>
      <c r="DD110" s="56"/>
      <c r="DE110" s="56"/>
      <c r="DF110" s="56"/>
      <c r="DG110" s="56"/>
      <c r="DH110" s="56"/>
      <c r="DI110" s="56"/>
      <c r="DJ110" s="56"/>
      <c r="DK110" s="56"/>
      <c r="DL110" s="56"/>
      <c r="DM110" s="56"/>
      <c r="DN110" s="56"/>
      <c r="DO110" s="56"/>
      <c r="DP110" s="56"/>
      <c r="DQ110" s="56"/>
      <c r="DR110" s="56"/>
      <c r="DS110" s="56"/>
      <c r="DT110" s="56"/>
      <c r="DU110" s="56"/>
      <c r="DV110" s="56"/>
      <c r="DW110" s="56"/>
      <c r="DX110" s="56"/>
      <c r="DY110" s="56"/>
      <c r="DZ110" s="56"/>
      <c r="EA110" s="56"/>
      <c r="EB110" s="56"/>
      <c r="EC110" s="56"/>
      <c r="ED110" s="56"/>
    </row>
    <row r="111" spans="1:134" ht="14.25" customHeight="1">
      <c r="A111" s="51">
        <v>104</v>
      </c>
      <c r="B111" s="53">
        <f>IF('FORM NILAI SIAP'!A111=0,"",'FORM NILAI SIAP'!A111)</f>
        <v>21120120140099</v>
      </c>
      <c r="C111" s="53" t="str">
        <f>IF('FORM NILAI SIAP'!B111=0,"",'FORM NILAI SIAP'!B111)</f>
        <v>DAUD DIMAS PRASETYO</v>
      </c>
      <c r="D111" s="54">
        <v>90</v>
      </c>
      <c r="E111" s="54">
        <f t="shared" ref="E111:R111" si="104">IFERROR(($T111*IF($T$6=E$6,$T$7,0)+$U111*IF($U$6=E$6,$U$7,0)+$V111*IF($V$6=E$6,$V$7,0)+$W111*IF($W$6=E$6,$W$7,0)+$X111*IF($X$6=E$6,$X$7,0)+$Y111*IF($Y$6=E$6,$Y$7,0)+$Z111*IF($Z$6=E$6,$Z$7,0)+$AA111*IF($AA$6=E$6,$AA$7,0)+$AB111*IF($AB$6=E$6,$AB$7,0)+$DO111*IF($DO$6=E$6,$DO$7,0)+$DP111*IF($DP$6=E$6,$DP$7,0)+$DQ111*IF($DQ$6=E$6,$DQ$7,0)+$DR111*IF($DR$6=E$6,$DR$7,0)+$DS111*IF($DS$6=E$6,$DS$7,0)+$DT111*IF($DT$6=E$6,$DT$7,0)+$DU111*IF($DU$6=E$6,$DU$7,0)+$DV111*IF($DV$6=E$6,$DV$7,0)+$DW111*IF($DW$6=E$6,$DW$7,0)+$DX111*IF($DX$6=E$6,$DX$7,0)+$DY111*IF($DY$6=E$6,$DY$7,0)+$DZ111*IF($DZ$6=E$6,$DZ$7,0)+$EA111*IF($EA$6=E$6,$EA$7,0)+$EB111*IF($EB$6=E$6,$EB$7,0)+$EC111*IF($EC$6=E$6,$EC$7,0)+$ED111*IF($ED$6=E$6,$ED$7,0))/E$7,0)</f>
        <v>90</v>
      </c>
      <c r="F111" s="54">
        <f t="shared" si="104"/>
        <v>90</v>
      </c>
      <c r="G111" s="54">
        <f t="shared" si="104"/>
        <v>90</v>
      </c>
      <c r="H111" s="54">
        <f t="shared" si="104"/>
        <v>90</v>
      </c>
      <c r="I111" s="54">
        <f t="shared" si="104"/>
        <v>0</v>
      </c>
      <c r="J111" s="54">
        <f t="shared" si="104"/>
        <v>0</v>
      </c>
      <c r="K111" s="54">
        <f t="shared" si="104"/>
        <v>0</v>
      </c>
      <c r="L111" s="54">
        <f t="shared" si="104"/>
        <v>0</v>
      </c>
      <c r="M111" s="54">
        <f t="shared" si="104"/>
        <v>0</v>
      </c>
      <c r="N111" s="54">
        <f t="shared" si="104"/>
        <v>0</v>
      </c>
      <c r="O111" s="54">
        <f t="shared" si="104"/>
        <v>0</v>
      </c>
      <c r="P111" s="54">
        <f t="shared" si="104"/>
        <v>0</v>
      </c>
      <c r="Q111" s="54">
        <f t="shared" si="104"/>
        <v>0</v>
      </c>
      <c r="R111" s="54">
        <f t="shared" si="104"/>
        <v>0</v>
      </c>
      <c r="S111" s="135"/>
      <c r="T111" s="55">
        <v>90</v>
      </c>
      <c r="U111" s="56">
        <v>90</v>
      </c>
      <c r="V111" s="56">
        <v>90</v>
      </c>
      <c r="W111" s="56">
        <v>90</v>
      </c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56"/>
      <c r="BN111" s="56"/>
      <c r="BO111" s="56"/>
      <c r="BP111" s="56"/>
      <c r="BQ111" s="56"/>
      <c r="BR111" s="56"/>
      <c r="BS111" s="56"/>
      <c r="BT111" s="56"/>
      <c r="BU111" s="56"/>
      <c r="BV111" s="56"/>
      <c r="BW111" s="56"/>
      <c r="BX111" s="56"/>
      <c r="BY111" s="56"/>
      <c r="BZ111" s="56"/>
      <c r="CA111" s="56"/>
      <c r="CB111" s="56"/>
      <c r="CC111" s="56"/>
      <c r="CD111" s="56"/>
      <c r="CE111" s="56"/>
      <c r="CF111" s="56"/>
      <c r="CG111" s="56"/>
      <c r="CH111" s="56"/>
      <c r="CI111" s="56"/>
      <c r="CJ111" s="56"/>
      <c r="CK111" s="56"/>
      <c r="CL111" s="56"/>
      <c r="CM111" s="56"/>
      <c r="CN111" s="56"/>
      <c r="CO111" s="56"/>
      <c r="CP111" s="56"/>
      <c r="CQ111" s="56"/>
      <c r="CR111" s="56"/>
      <c r="CS111" s="56"/>
      <c r="CT111" s="56"/>
      <c r="CU111" s="56"/>
      <c r="CV111" s="56"/>
      <c r="CW111" s="56"/>
      <c r="CX111" s="56"/>
      <c r="CY111" s="56"/>
      <c r="CZ111" s="56"/>
      <c r="DA111" s="56"/>
      <c r="DB111" s="56"/>
      <c r="DC111" s="56"/>
      <c r="DD111" s="56"/>
      <c r="DE111" s="56"/>
      <c r="DF111" s="56"/>
      <c r="DG111" s="56"/>
      <c r="DH111" s="56"/>
      <c r="DI111" s="56"/>
      <c r="DJ111" s="56"/>
      <c r="DK111" s="56"/>
      <c r="DL111" s="56"/>
      <c r="DM111" s="56"/>
      <c r="DN111" s="56"/>
      <c r="DO111" s="56"/>
      <c r="DP111" s="56"/>
      <c r="DQ111" s="56"/>
      <c r="DR111" s="56"/>
      <c r="DS111" s="56"/>
      <c r="DT111" s="56"/>
      <c r="DU111" s="56"/>
      <c r="DV111" s="56"/>
      <c r="DW111" s="56"/>
      <c r="DX111" s="56"/>
      <c r="DY111" s="56"/>
      <c r="DZ111" s="56"/>
      <c r="EA111" s="56"/>
      <c r="EB111" s="56"/>
      <c r="EC111" s="56"/>
      <c r="ED111" s="56"/>
    </row>
    <row r="112" spans="1:134" ht="14.25" customHeight="1">
      <c r="A112" s="51">
        <v>105</v>
      </c>
      <c r="B112" s="53">
        <f>IF('FORM NILAI SIAP'!A112=0,"",'FORM NILAI SIAP'!A112)</f>
        <v>21120120140099</v>
      </c>
      <c r="C112" s="53" t="str">
        <f>IF('FORM NILAI SIAP'!B112=0,"",'FORM NILAI SIAP'!B112)</f>
        <v>JORDANO IQBAL DARMAWAN</v>
      </c>
      <c r="D112" s="54">
        <v>100</v>
      </c>
      <c r="E112" s="54">
        <f t="shared" ref="E112:R112" si="105">IFERROR(($T112*IF($T$6=E$6,$T$7,0)+$U112*IF($U$6=E$6,$U$7,0)+$V112*IF($V$6=E$6,$V$7,0)+$W112*IF($W$6=E$6,$W$7,0)+$X112*IF($X$6=E$6,$X$7,0)+$Y112*IF($Y$6=E$6,$Y$7,0)+$Z112*IF($Z$6=E$6,$Z$7,0)+$AA112*IF($AA$6=E$6,$AA$7,0)+$AB112*IF($AB$6=E$6,$AB$7,0)+$DO112*IF($DO$6=E$6,$DO$7,0)+$DP112*IF($DP$6=E$6,$DP$7,0)+$DQ112*IF($DQ$6=E$6,$DQ$7,0)+$DR112*IF($DR$6=E$6,$DR$7,0)+$DS112*IF($DS$6=E$6,$DS$7,0)+$DT112*IF($DT$6=E$6,$DT$7,0)+$DU112*IF($DU$6=E$6,$DU$7,0)+$DV112*IF($DV$6=E$6,$DV$7,0)+$DW112*IF($DW$6=E$6,$DW$7,0)+$DX112*IF($DX$6=E$6,$DX$7,0)+$DY112*IF($DY$6=E$6,$DY$7,0)+$DZ112*IF($DZ$6=E$6,$DZ$7,0)+$EA112*IF($EA$6=E$6,$EA$7,0)+$EB112*IF($EB$6=E$6,$EB$7,0)+$EC112*IF($EC$6=E$6,$EC$7,0)+$ED112*IF($ED$6=E$6,$ED$7,0))/E$7,0)</f>
        <v>100</v>
      </c>
      <c r="F112" s="54">
        <f t="shared" si="105"/>
        <v>100</v>
      </c>
      <c r="G112" s="54">
        <f t="shared" si="105"/>
        <v>100</v>
      </c>
      <c r="H112" s="54">
        <f t="shared" si="105"/>
        <v>100</v>
      </c>
      <c r="I112" s="54">
        <f t="shared" si="105"/>
        <v>0</v>
      </c>
      <c r="J112" s="54">
        <f t="shared" si="105"/>
        <v>0</v>
      </c>
      <c r="K112" s="54">
        <f t="shared" si="105"/>
        <v>0</v>
      </c>
      <c r="L112" s="54">
        <f t="shared" si="105"/>
        <v>0</v>
      </c>
      <c r="M112" s="54">
        <f t="shared" si="105"/>
        <v>0</v>
      </c>
      <c r="N112" s="54">
        <f t="shared" si="105"/>
        <v>0</v>
      </c>
      <c r="O112" s="54">
        <f t="shared" si="105"/>
        <v>0</v>
      </c>
      <c r="P112" s="54">
        <f t="shared" si="105"/>
        <v>0</v>
      </c>
      <c r="Q112" s="54">
        <f t="shared" si="105"/>
        <v>0</v>
      </c>
      <c r="R112" s="54">
        <f t="shared" si="105"/>
        <v>0</v>
      </c>
      <c r="S112" s="135"/>
      <c r="T112" s="55">
        <v>100</v>
      </c>
      <c r="U112" s="56">
        <v>100</v>
      </c>
      <c r="V112" s="56">
        <v>100</v>
      </c>
      <c r="W112" s="56">
        <v>100</v>
      </c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6"/>
      <c r="CE112" s="56"/>
      <c r="CF112" s="56"/>
      <c r="CG112" s="56"/>
      <c r="CH112" s="56"/>
      <c r="CI112" s="56"/>
      <c r="CJ112" s="56"/>
      <c r="CK112" s="56"/>
      <c r="CL112" s="56"/>
      <c r="CM112" s="56"/>
      <c r="CN112" s="56"/>
      <c r="CO112" s="56"/>
      <c r="CP112" s="56"/>
      <c r="CQ112" s="56"/>
      <c r="CR112" s="56"/>
      <c r="CS112" s="56"/>
      <c r="CT112" s="56"/>
      <c r="CU112" s="56"/>
      <c r="CV112" s="56"/>
      <c r="CW112" s="56"/>
      <c r="CX112" s="56"/>
      <c r="CY112" s="56"/>
      <c r="CZ112" s="56"/>
      <c r="DA112" s="56"/>
      <c r="DB112" s="56"/>
      <c r="DC112" s="56"/>
      <c r="DD112" s="56"/>
      <c r="DE112" s="56"/>
      <c r="DF112" s="56"/>
      <c r="DG112" s="56"/>
      <c r="DH112" s="56"/>
      <c r="DI112" s="56"/>
      <c r="DJ112" s="56"/>
      <c r="DK112" s="56"/>
      <c r="DL112" s="56"/>
      <c r="DM112" s="56"/>
      <c r="DN112" s="56"/>
      <c r="DO112" s="56"/>
      <c r="DP112" s="56"/>
      <c r="DQ112" s="56"/>
      <c r="DR112" s="56"/>
      <c r="DS112" s="56"/>
      <c r="DT112" s="56"/>
      <c r="DU112" s="56"/>
      <c r="DV112" s="56"/>
      <c r="DW112" s="56"/>
      <c r="DX112" s="56"/>
      <c r="DY112" s="56"/>
      <c r="DZ112" s="56"/>
      <c r="EA112" s="56"/>
      <c r="EB112" s="56"/>
      <c r="EC112" s="56"/>
      <c r="ED112" s="56"/>
    </row>
    <row r="113" spans="1:134" ht="14.25" customHeight="1">
      <c r="A113" s="51">
        <v>106</v>
      </c>
      <c r="B113" s="53">
        <f>IF('FORM NILAI SIAP'!A113=0,"",'FORM NILAI SIAP'!A113)</f>
        <v>21120120140099</v>
      </c>
      <c r="C113" s="53" t="str">
        <f>IF('FORM NILAI SIAP'!B113=0,"",'FORM NILAI SIAP'!B113)</f>
        <v>GERHAD RUBEN RUSSEL ANGGORO</v>
      </c>
      <c r="D113" s="54">
        <v>38</v>
      </c>
      <c r="E113" s="54">
        <f t="shared" ref="E113:R113" si="106">IFERROR(($T113*IF($T$6=E$6,$T$7,0)+$U113*IF($U$6=E$6,$U$7,0)+$V113*IF($V$6=E$6,$V$7,0)+$W113*IF($W$6=E$6,$W$7,0)+$X113*IF($X$6=E$6,$X$7,0)+$Y113*IF($Y$6=E$6,$Y$7,0)+$Z113*IF($Z$6=E$6,$Z$7,0)+$AA113*IF($AA$6=E$6,$AA$7,0)+$AB113*IF($AB$6=E$6,$AB$7,0)+$DO113*IF($DO$6=E$6,$DO$7,0)+$DP113*IF($DP$6=E$6,$DP$7,0)+$DQ113*IF($DQ$6=E$6,$DQ$7,0)+$DR113*IF($DR$6=E$6,$DR$7,0)+$DS113*IF($DS$6=E$6,$DS$7,0)+$DT113*IF($DT$6=E$6,$DT$7,0)+$DU113*IF($DU$6=E$6,$DU$7,0)+$DV113*IF($DV$6=E$6,$DV$7,0)+$DW113*IF($DW$6=E$6,$DW$7,0)+$DX113*IF($DX$6=E$6,$DX$7,0)+$DY113*IF($DY$6=E$6,$DY$7,0)+$DZ113*IF($DZ$6=E$6,$DZ$7,0)+$EA113*IF($EA$6=E$6,$EA$7,0)+$EB113*IF($EB$6=E$6,$EB$7,0)+$EC113*IF($EC$6=E$6,$EC$7,0)+$ED113*IF($ED$6=E$6,$ED$7,0))/E$7,0)</f>
        <v>38</v>
      </c>
      <c r="F113" s="54">
        <f t="shared" si="106"/>
        <v>38</v>
      </c>
      <c r="G113" s="54">
        <f t="shared" si="106"/>
        <v>38</v>
      </c>
      <c r="H113" s="54">
        <f t="shared" si="106"/>
        <v>38</v>
      </c>
      <c r="I113" s="54">
        <f t="shared" si="106"/>
        <v>0</v>
      </c>
      <c r="J113" s="54">
        <f t="shared" si="106"/>
        <v>0</v>
      </c>
      <c r="K113" s="54">
        <f t="shared" si="106"/>
        <v>0</v>
      </c>
      <c r="L113" s="54">
        <f t="shared" si="106"/>
        <v>0</v>
      </c>
      <c r="M113" s="54">
        <f t="shared" si="106"/>
        <v>0</v>
      </c>
      <c r="N113" s="54">
        <f t="shared" si="106"/>
        <v>0</v>
      </c>
      <c r="O113" s="54">
        <f t="shared" si="106"/>
        <v>0</v>
      </c>
      <c r="P113" s="54">
        <f t="shared" si="106"/>
        <v>0</v>
      </c>
      <c r="Q113" s="54">
        <f t="shared" si="106"/>
        <v>0</v>
      </c>
      <c r="R113" s="54">
        <f t="shared" si="106"/>
        <v>0</v>
      </c>
      <c r="S113" s="135"/>
      <c r="T113" s="55">
        <v>38</v>
      </c>
      <c r="U113" s="56">
        <v>38</v>
      </c>
      <c r="V113" s="56">
        <v>38</v>
      </c>
      <c r="W113" s="56">
        <v>38</v>
      </c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6"/>
      <c r="CE113" s="56"/>
      <c r="CF113" s="56"/>
      <c r="CG113" s="56"/>
      <c r="CH113" s="56"/>
      <c r="CI113" s="56"/>
      <c r="CJ113" s="56"/>
      <c r="CK113" s="56"/>
      <c r="CL113" s="56"/>
      <c r="CM113" s="56"/>
      <c r="CN113" s="56"/>
      <c r="CO113" s="56"/>
      <c r="CP113" s="56"/>
      <c r="CQ113" s="56"/>
      <c r="CR113" s="56"/>
      <c r="CS113" s="56"/>
      <c r="CT113" s="56"/>
      <c r="CU113" s="56"/>
      <c r="CV113" s="56"/>
      <c r="CW113" s="56"/>
      <c r="CX113" s="56"/>
      <c r="CY113" s="56"/>
      <c r="CZ113" s="56"/>
      <c r="DA113" s="56"/>
      <c r="DB113" s="56"/>
      <c r="DC113" s="56"/>
      <c r="DD113" s="56"/>
      <c r="DE113" s="56"/>
      <c r="DF113" s="56"/>
      <c r="DG113" s="56"/>
      <c r="DH113" s="56"/>
      <c r="DI113" s="56"/>
      <c r="DJ113" s="56"/>
      <c r="DK113" s="56"/>
      <c r="DL113" s="56"/>
      <c r="DM113" s="56"/>
      <c r="DN113" s="56"/>
      <c r="DO113" s="56"/>
      <c r="DP113" s="56"/>
      <c r="DQ113" s="56"/>
      <c r="DR113" s="56"/>
      <c r="DS113" s="56"/>
      <c r="DT113" s="56"/>
      <c r="DU113" s="56"/>
      <c r="DV113" s="56"/>
      <c r="DW113" s="56"/>
      <c r="DX113" s="56"/>
      <c r="DY113" s="56"/>
      <c r="DZ113" s="56"/>
      <c r="EA113" s="56"/>
      <c r="EB113" s="56"/>
      <c r="EC113" s="56"/>
      <c r="ED113" s="56"/>
    </row>
    <row r="114" spans="1:134" ht="14.25" customHeight="1">
      <c r="A114" s="51">
        <v>107</v>
      </c>
      <c r="B114" s="53">
        <f>IF('FORM NILAI SIAP'!A114=0,"",'FORM NILAI SIAP'!A114)</f>
        <v>21120120140099</v>
      </c>
      <c r="C114" s="53" t="str">
        <f>IF('FORM NILAI SIAP'!B114=0,"",'FORM NILAI SIAP'!B114)</f>
        <v>SYAHIRA ISNAENI DEWI</v>
      </c>
      <c r="D114" s="54">
        <v>100</v>
      </c>
      <c r="E114" s="54">
        <f t="shared" ref="E114:R114" si="107">IFERROR(($T114*IF($T$6=E$6,$T$7,0)+$U114*IF($U$6=E$6,$U$7,0)+$V114*IF($V$6=E$6,$V$7,0)+$W114*IF($W$6=E$6,$W$7,0)+$X114*IF($X$6=E$6,$X$7,0)+$Y114*IF($Y$6=E$6,$Y$7,0)+$Z114*IF($Z$6=E$6,$Z$7,0)+$AA114*IF($AA$6=E$6,$AA$7,0)+$AB114*IF($AB$6=E$6,$AB$7,0)+$DO114*IF($DO$6=E$6,$DO$7,0)+$DP114*IF($DP$6=E$6,$DP$7,0)+$DQ114*IF($DQ$6=E$6,$DQ$7,0)+$DR114*IF($DR$6=E$6,$DR$7,0)+$DS114*IF($DS$6=E$6,$DS$7,0)+$DT114*IF($DT$6=E$6,$DT$7,0)+$DU114*IF($DU$6=E$6,$DU$7,0)+$DV114*IF($DV$6=E$6,$DV$7,0)+$DW114*IF($DW$6=E$6,$DW$7,0)+$DX114*IF($DX$6=E$6,$DX$7,0)+$DY114*IF($DY$6=E$6,$DY$7,0)+$DZ114*IF($DZ$6=E$6,$DZ$7,0)+$EA114*IF($EA$6=E$6,$EA$7,0)+$EB114*IF($EB$6=E$6,$EB$7,0)+$EC114*IF($EC$6=E$6,$EC$7,0)+$ED114*IF($ED$6=E$6,$ED$7,0))/E$7,0)</f>
        <v>100</v>
      </c>
      <c r="F114" s="54">
        <f t="shared" si="107"/>
        <v>100</v>
      </c>
      <c r="G114" s="54">
        <f t="shared" si="107"/>
        <v>100</v>
      </c>
      <c r="H114" s="54">
        <f t="shared" si="107"/>
        <v>100</v>
      </c>
      <c r="I114" s="54">
        <f t="shared" si="107"/>
        <v>0</v>
      </c>
      <c r="J114" s="54">
        <f t="shared" si="107"/>
        <v>0</v>
      </c>
      <c r="K114" s="54">
        <f t="shared" si="107"/>
        <v>0</v>
      </c>
      <c r="L114" s="54">
        <f t="shared" si="107"/>
        <v>0</v>
      </c>
      <c r="M114" s="54">
        <f t="shared" si="107"/>
        <v>0</v>
      </c>
      <c r="N114" s="54">
        <f t="shared" si="107"/>
        <v>0</v>
      </c>
      <c r="O114" s="54">
        <f t="shared" si="107"/>
        <v>0</v>
      </c>
      <c r="P114" s="54">
        <f t="shared" si="107"/>
        <v>0</v>
      </c>
      <c r="Q114" s="54">
        <f t="shared" si="107"/>
        <v>0</v>
      </c>
      <c r="R114" s="54">
        <f t="shared" si="107"/>
        <v>0</v>
      </c>
      <c r="S114" s="135"/>
      <c r="T114" s="55">
        <v>100</v>
      </c>
      <c r="U114" s="56">
        <v>100</v>
      </c>
      <c r="V114" s="56">
        <v>100</v>
      </c>
      <c r="W114" s="56">
        <v>100</v>
      </c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6"/>
      <c r="CE114" s="56"/>
      <c r="CF114" s="56"/>
      <c r="CG114" s="56"/>
      <c r="CH114" s="56"/>
      <c r="CI114" s="56"/>
      <c r="CJ114" s="56"/>
      <c r="CK114" s="56"/>
      <c r="CL114" s="56"/>
      <c r="CM114" s="56"/>
      <c r="CN114" s="56"/>
      <c r="CO114" s="56"/>
      <c r="CP114" s="56"/>
      <c r="CQ114" s="56"/>
      <c r="CR114" s="56"/>
      <c r="CS114" s="56"/>
      <c r="CT114" s="56"/>
      <c r="CU114" s="56"/>
      <c r="CV114" s="56"/>
      <c r="CW114" s="56"/>
      <c r="CX114" s="56"/>
      <c r="CY114" s="56"/>
      <c r="CZ114" s="56"/>
      <c r="DA114" s="56"/>
      <c r="DB114" s="56"/>
      <c r="DC114" s="56"/>
      <c r="DD114" s="56"/>
      <c r="DE114" s="56"/>
      <c r="DF114" s="56"/>
      <c r="DG114" s="56"/>
      <c r="DH114" s="56"/>
      <c r="DI114" s="56"/>
      <c r="DJ114" s="56"/>
      <c r="DK114" s="56"/>
      <c r="DL114" s="56"/>
      <c r="DM114" s="56"/>
      <c r="DN114" s="56"/>
      <c r="DO114" s="56"/>
      <c r="DP114" s="56"/>
      <c r="DQ114" s="56"/>
      <c r="DR114" s="56"/>
      <c r="DS114" s="56"/>
      <c r="DT114" s="56"/>
      <c r="DU114" s="56"/>
      <c r="DV114" s="56"/>
      <c r="DW114" s="56"/>
      <c r="DX114" s="56"/>
      <c r="DY114" s="56"/>
      <c r="DZ114" s="56"/>
      <c r="EA114" s="56"/>
      <c r="EB114" s="56"/>
      <c r="EC114" s="56"/>
      <c r="ED114" s="56"/>
    </row>
    <row r="115" spans="1:134" ht="14.25" customHeight="1">
      <c r="A115" s="51">
        <v>108</v>
      </c>
      <c r="B115" s="53">
        <f>IF('FORM NILAI SIAP'!A115=0,"",'FORM NILAI SIAP'!A115)</f>
        <v>21120120140099</v>
      </c>
      <c r="C115" s="53" t="str">
        <f>IF('FORM NILAI SIAP'!B115=0,"",'FORM NILAI SIAP'!B115)</f>
        <v>ANDRA PUTRA NURRAFI</v>
      </c>
      <c r="D115" s="54">
        <v>100</v>
      </c>
      <c r="E115" s="54">
        <f t="shared" ref="E115:R115" si="108">IFERROR(($T115*IF($T$6=E$6,$T$7,0)+$U115*IF($U$6=E$6,$U$7,0)+$V115*IF($V$6=E$6,$V$7,0)+$W115*IF($W$6=E$6,$W$7,0)+$X115*IF($X$6=E$6,$X$7,0)+$Y115*IF($Y$6=E$6,$Y$7,0)+$Z115*IF($Z$6=E$6,$Z$7,0)+$AA115*IF($AA$6=E$6,$AA$7,0)+$AB115*IF($AB$6=E$6,$AB$7,0)+$DO115*IF($DO$6=E$6,$DO$7,0)+$DP115*IF($DP$6=E$6,$DP$7,0)+$DQ115*IF($DQ$6=E$6,$DQ$7,0)+$DR115*IF($DR$6=E$6,$DR$7,0)+$DS115*IF($DS$6=E$6,$DS$7,0)+$DT115*IF($DT$6=E$6,$DT$7,0)+$DU115*IF($DU$6=E$6,$DU$7,0)+$DV115*IF($DV$6=E$6,$DV$7,0)+$DW115*IF($DW$6=E$6,$DW$7,0)+$DX115*IF($DX$6=E$6,$DX$7,0)+$DY115*IF($DY$6=E$6,$DY$7,0)+$DZ115*IF($DZ$6=E$6,$DZ$7,0)+$EA115*IF($EA$6=E$6,$EA$7,0)+$EB115*IF($EB$6=E$6,$EB$7,0)+$EC115*IF($EC$6=E$6,$EC$7,0)+$ED115*IF($ED$6=E$6,$ED$7,0))/E$7,0)</f>
        <v>100</v>
      </c>
      <c r="F115" s="54">
        <f t="shared" si="108"/>
        <v>100</v>
      </c>
      <c r="G115" s="54">
        <f t="shared" si="108"/>
        <v>100</v>
      </c>
      <c r="H115" s="54">
        <f t="shared" si="108"/>
        <v>100</v>
      </c>
      <c r="I115" s="54">
        <f t="shared" si="108"/>
        <v>0</v>
      </c>
      <c r="J115" s="54">
        <f t="shared" si="108"/>
        <v>0</v>
      </c>
      <c r="K115" s="54">
        <f t="shared" si="108"/>
        <v>0</v>
      </c>
      <c r="L115" s="54">
        <f t="shared" si="108"/>
        <v>0</v>
      </c>
      <c r="M115" s="54">
        <f t="shared" si="108"/>
        <v>0</v>
      </c>
      <c r="N115" s="54">
        <f t="shared" si="108"/>
        <v>0</v>
      </c>
      <c r="O115" s="54">
        <f t="shared" si="108"/>
        <v>0</v>
      </c>
      <c r="P115" s="54">
        <f t="shared" si="108"/>
        <v>0</v>
      </c>
      <c r="Q115" s="54">
        <f t="shared" si="108"/>
        <v>0</v>
      </c>
      <c r="R115" s="54">
        <f t="shared" si="108"/>
        <v>0</v>
      </c>
      <c r="S115" s="135"/>
      <c r="T115" s="55">
        <v>100</v>
      </c>
      <c r="U115" s="56">
        <v>100</v>
      </c>
      <c r="V115" s="56">
        <v>100</v>
      </c>
      <c r="W115" s="56">
        <v>100</v>
      </c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6"/>
      <c r="CE115" s="56"/>
      <c r="CF115" s="56"/>
      <c r="CG115" s="56"/>
      <c r="CH115" s="56"/>
      <c r="CI115" s="56"/>
      <c r="CJ115" s="56"/>
      <c r="CK115" s="56"/>
      <c r="CL115" s="56"/>
      <c r="CM115" s="56"/>
      <c r="CN115" s="56"/>
      <c r="CO115" s="56"/>
      <c r="CP115" s="56"/>
      <c r="CQ115" s="56"/>
      <c r="CR115" s="56"/>
      <c r="CS115" s="56"/>
      <c r="CT115" s="56"/>
      <c r="CU115" s="56"/>
      <c r="CV115" s="56"/>
      <c r="CW115" s="56"/>
      <c r="CX115" s="56"/>
      <c r="CY115" s="56"/>
      <c r="CZ115" s="56"/>
      <c r="DA115" s="56"/>
      <c r="DB115" s="56"/>
      <c r="DC115" s="56"/>
      <c r="DD115" s="56"/>
      <c r="DE115" s="56"/>
      <c r="DF115" s="56"/>
      <c r="DG115" s="56"/>
      <c r="DH115" s="56"/>
      <c r="DI115" s="56"/>
      <c r="DJ115" s="56"/>
      <c r="DK115" s="56"/>
      <c r="DL115" s="56"/>
      <c r="DM115" s="56"/>
      <c r="DN115" s="56"/>
      <c r="DO115" s="56"/>
      <c r="DP115" s="56"/>
      <c r="DQ115" s="56"/>
      <c r="DR115" s="56"/>
      <c r="DS115" s="56"/>
      <c r="DT115" s="56"/>
      <c r="DU115" s="56"/>
      <c r="DV115" s="56"/>
      <c r="DW115" s="56"/>
      <c r="DX115" s="56"/>
      <c r="DY115" s="56"/>
      <c r="DZ115" s="56"/>
      <c r="EA115" s="56"/>
      <c r="EB115" s="56"/>
      <c r="EC115" s="56"/>
      <c r="ED115" s="56"/>
    </row>
    <row r="116" spans="1:134" ht="14.25" customHeight="1">
      <c r="A116" s="51">
        <v>109</v>
      </c>
      <c r="B116" s="53">
        <f>IF('FORM NILAI SIAP'!A116=0,"",'FORM NILAI SIAP'!A116)</f>
        <v>21120120140099</v>
      </c>
      <c r="C116" s="53" t="str">
        <f>IF('FORM NILAI SIAP'!B116=0,"",'FORM NILAI SIAP'!B116)</f>
        <v>FITRIYA NUR SAIDAH</v>
      </c>
      <c r="D116" s="54">
        <v>100</v>
      </c>
      <c r="E116" s="54">
        <f t="shared" ref="E116:R116" si="109">IFERROR(($T116*IF($T$6=E$6,$T$7,0)+$U116*IF($U$6=E$6,$U$7,0)+$V116*IF($V$6=E$6,$V$7,0)+$W116*IF($W$6=E$6,$W$7,0)+$X116*IF($X$6=E$6,$X$7,0)+$Y116*IF($Y$6=E$6,$Y$7,0)+$Z116*IF($Z$6=E$6,$Z$7,0)+$AA116*IF($AA$6=E$6,$AA$7,0)+$AB116*IF($AB$6=E$6,$AB$7,0)+$DO116*IF($DO$6=E$6,$DO$7,0)+$DP116*IF($DP$6=E$6,$DP$7,0)+$DQ116*IF($DQ$6=E$6,$DQ$7,0)+$DR116*IF($DR$6=E$6,$DR$7,0)+$DS116*IF($DS$6=E$6,$DS$7,0)+$DT116*IF($DT$6=E$6,$DT$7,0)+$DU116*IF($DU$6=E$6,$DU$7,0)+$DV116*IF($DV$6=E$6,$DV$7,0)+$DW116*IF($DW$6=E$6,$DW$7,0)+$DX116*IF($DX$6=E$6,$DX$7,0)+$DY116*IF($DY$6=E$6,$DY$7,0)+$DZ116*IF($DZ$6=E$6,$DZ$7,0)+$EA116*IF($EA$6=E$6,$EA$7,0)+$EB116*IF($EB$6=E$6,$EB$7,0)+$EC116*IF($EC$6=E$6,$EC$7,0)+$ED116*IF($ED$6=E$6,$ED$7,0))/E$7,0)</f>
        <v>100</v>
      </c>
      <c r="F116" s="54">
        <f t="shared" si="109"/>
        <v>100</v>
      </c>
      <c r="G116" s="54">
        <f t="shared" si="109"/>
        <v>100</v>
      </c>
      <c r="H116" s="54">
        <f t="shared" si="109"/>
        <v>100</v>
      </c>
      <c r="I116" s="54">
        <f t="shared" si="109"/>
        <v>0</v>
      </c>
      <c r="J116" s="54">
        <f t="shared" si="109"/>
        <v>0</v>
      </c>
      <c r="K116" s="54">
        <f t="shared" si="109"/>
        <v>0</v>
      </c>
      <c r="L116" s="54">
        <f t="shared" si="109"/>
        <v>0</v>
      </c>
      <c r="M116" s="54">
        <f t="shared" si="109"/>
        <v>0</v>
      </c>
      <c r="N116" s="54">
        <f t="shared" si="109"/>
        <v>0</v>
      </c>
      <c r="O116" s="54">
        <f t="shared" si="109"/>
        <v>0</v>
      </c>
      <c r="P116" s="54">
        <f t="shared" si="109"/>
        <v>0</v>
      </c>
      <c r="Q116" s="54">
        <f t="shared" si="109"/>
        <v>0</v>
      </c>
      <c r="R116" s="54">
        <f t="shared" si="109"/>
        <v>0</v>
      </c>
      <c r="S116" s="135"/>
      <c r="T116" s="55">
        <v>100</v>
      </c>
      <c r="U116" s="56">
        <v>100</v>
      </c>
      <c r="V116" s="56">
        <v>100</v>
      </c>
      <c r="W116" s="56">
        <v>100</v>
      </c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6"/>
      <c r="BQ116" s="56"/>
      <c r="BR116" s="56"/>
      <c r="BS116" s="56"/>
      <c r="BT116" s="56"/>
      <c r="BU116" s="56"/>
      <c r="BV116" s="56"/>
      <c r="BW116" s="56"/>
      <c r="BX116" s="56"/>
      <c r="BY116" s="56"/>
      <c r="BZ116" s="56"/>
      <c r="CA116" s="56"/>
      <c r="CB116" s="56"/>
      <c r="CC116" s="56"/>
      <c r="CD116" s="56"/>
      <c r="CE116" s="56"/>
      <c r="CF116" s="56"/>
      <c r="CG116" s="56"/>
      <c r="CH116" s="56"/>
      <c r="CI116" s="56"/>
      <c r="CJ116" s="56"/>
      <c r="CK116" s="56"/>
      <c r="CL116" s="56"/>
      <c r="CM116" s="56"/>
      <c r="CN116" s="56"/>
      <c r="CO116" s="56"/>
      <c r="CP116" s="56"/>
      <c r="CQ116" s="56"/>
      <c r="CR116" s="56"/>
      <c r="CS116" s="56"/>
      <c r="CT116" s="56"/>
      <c r="CU116" s="56"/>
      <c r="CV116" s="56"/>
      <c r="CW116" s="56"/>
      <c r="CX116" s="56"/>
      <c r="CY116" s="56"/>
      <c r="CZ116" s="56"/>
      <c r="DA116" s="56"/>
      <c r="DB116" s="56"/>
      <c r="DC116" s="56"/>
      <c r="DD116" s="56"/>
      <c r="DE116" s="56"/>
      <c r="DF116" s="56"/>
      <c r="DG116" s="56"/>
      <c r="DH116" s="56"/>
      <c r="DI116" s="56"/>
      <c r="DJ116" s="56"/>
      <c r="DK116" s="56"/>
      <c r="DL116" s="56"/>
      <c r="DM116" s="56"/>
      <c r="DN116" s="56"/>
      <c r="DO116" s="56"/>
      <c r="DP116" s="56"/>
      <c r="DQ116" s="56"/>
      <c r="DR116" s="56"/>
      <c r="DS116" s="56"/>
      <c r="DT116" s="56"/>
      <c r="DU116" s="56"/>
      <c r="DV116" s="56"/>
      <c r="DW116" s="56"/>
      <c r="DX116" s="56"/>
      <c r="DY116" s="56"/>
      <c r="DZ116" s="56"/>
      <c r="EA116" s="56"/>
      <c r="EB116" s="56"/>
      <c r="EC116" s="56"/>
      <c r="ED116" s="56"/>
    </row>
    <row r="117" spans="1:134" ht="14.25" customHeight="1">
      <c r="A117" s="51">
        <v>110</v>
      </c>
      <c r="B117" s="53">
        <f>IF('FORM NILAI SIAP'!A117=0,"",'FORM NILAI SIAP'!A117)</f>
        <v>21120120140099</v>
      </c>
      <c r="C117" s="53" t="str">
        <f>IF('FORM NILAI SIAP'!B117=0,"",'FORM NILAI SIAP'!B117)</f>
        <v>NANDA IQBAL HANAFI</v>
      </c>
      <c r="D117" s="54">
        <v>100</v>
      </c>
      <c r="E117" s="54">
        <f t="shared" ref="E117:R117" si="110">IFERROR(($T117*IF($T$6=E$6,$T$7,0)+$U117*IF($U$6=E$6,$U$7,0)+$V117*IF($V$6=E$6,$V$7,0)+$W117*IF($W$6=E$6,$W$7,0)+$X117*IF($X$6=E$6,$X$7,0)+$Y117*IF($Y$6=E$6,$Y$7,0)+$Z117*IF($Z$6=E$6,$Z$7,0)+$AA117*IF($AA$6=E$6,$AA$7,0)+$AB117*IF($AB$6=E$6,$AB$7,0)+$DO117*IF($DO$6=E$6,$DO$7,0)+$DP117*IF($DP$6=E$6,$DP$7,0)+$DQ117*IF($DQ$6=E$6,$DQ$7,0)+$DR117*IF($DR$6=E$6,$DR$7,0)+$DS117*IF($DS$6=E$6,$DS$7,0)+$DT117*IF($DT$6=E$6,$DT$7,0)+$DU117*IF($DU$6=E$6,$DU$7,0)+$DV117*IF($DV$6=E$6,$DV$7,0)+$DW117*IF($DW$6=E$6,$DW$7,0)+$DX117*IF($DX$6=E$6,$DX$7,0)+$DY117*IF($DY$6=E$6,$DY$7,0)+$DZ117*IF($DZ$6=E$6,$DZ$7,0)+$EA117*IF($EA$6=E$6,$EA$7,0)+$EB117*IF($EB$6=E$6,$EB$7,0)+$EC117*IF($EC$6=E$6,$EC$7,0)+$ED117*IF($ED$6=E$6,$ED$7,0))/E$7,0)</f>
        <v>100</v>
      </c>
      <c r="F117" s="54">
        <f t="shared" si="110"/>
        <v>100</v>
      </c>
      <c r="G117" s="54">
        <f t="shared" si="110"/>
        <v>100</v>
      </c>
      <c r="H117" s="54">
        <f t="shared" si="110"/>
        <v>100</v>
      </c>
      <c r="I117" s="54">
        <f t="shared" si="110"/>
        <v>0</v>
      </c>
      <c r="J117" s="54">
        <f t="shared" si="110"/>
        <v>0</v>
      </c>
      <c r="K117" s="54">
        <f t="shared" si="110"/>
        <v>0</v>
      </c>
      <c r="L117" s="54">
        <f t="shared" si="110"/>
        <v>0</v>
      </c>
      <c r="M117" s="54">
        <f t="shared" si="110"/>
        <v>0</v>
      </c>
      <c r="N117" s="54">
        <f t="shared" si="110"/>
        <v>0</v>
      </c>
      <c r="O117" s="54">
        <f t="shared" si="110"/>
        <v>0</v>
      </c>
      <c r="P117" s="54">
        <f t="shared" si="110"/>
        <v>0</v>
      </c>
      <c r="Q117" s="54">
        <f t="shared" si="110"/>
        <v>0</v>
      </c>
      <c r="R117" s="54">
        <f t="shared" si="110"/>
        <v>0</v>
      </c>
      <c r="S117" s="135"/>
      <c r="T117" s="55">
        <v>100</v>
      </c>
      <c r="U117" s="56">
        <v>100</v>
      </c>
      <c r="V117" s="56">
        <v>100</v>
      </c>
      <c r="W117" s="56">
        <v>100</v>
      </c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6"/>
      <c r="BQ117" s="56"/>
      <c r="BR117" s="56"/>
      <c r="BS117" s="56"/>
      <c r="BT117" s="56"/>
      <c r="BU117" s="56"/>
      <c r="BV117" s="56"/>
      <c r="BW117" s="56"/>
      <c r="BX117" s="56"/>
      <c r="BY117" s="56"/>
      <c r="BZ117" s="56"/>
      <c r="CA117" s="56"/>
      <c r="CB117" s="56"/>
      <c r="CC117" s="56"/>
      <c r="CD117" s="56"/>
      <c r="CE117" s="56"/>
      <c r="CF117" s="56"/>
      <c r="CG117" s="56"/>
      <c r="CH117" s="56"/>
      <c r="CI117" s="56"/>
      <c r="CJ117" s="56"/>
      <c r="CK117" s="56"/>
      <c r="CL117" s="56"/>
      <c r="CM117" s="56"/>
      <c r="CN117" s="56"/>
      <c r="CO117" s="56"/>
      <c r="CP117" s="56"/>
      <c r="CQ117" s="56"/>
      <c r="CR117" s="56"/>
      <c r="CS117" s="56"/>
      <c r="CT117" s="56"/>
      <c r="CU117" s="56"/>
      <c r="CV117" s="56"/>
      <c r="CW117" s="56"/>
      <c r="CX117" s="56"/>
      <c r="CY117" s="56"/>
      <c r="CZ117" s="56"/>
      <c r="DA117" s="56"/>
      <c r="DB117" s="56"/>
      <c r="DC117" s="56"/>
      <c r="DD117" s="56"/>
      <c r="DE117" s="56"/>
      <c r="DF117" s="56"/>
      <c r="DG117" s="56"/>
      <c r="DH117" s="56"/>
      <c r="DI117" s="56"/>
      <c r="DJ117" s="56"/>
      <c r="DK117" s="56"/>
      <c r="DL117" s="56"/>
      <c r="DM117" s="56"/>
      <c r="DN117" s="56"/>
      <c r="DO117" s="56"/>
      <c r="DP117" s="56"/>
      <c r="DQ117" s="56"/>
      <c r="DR117" s="56"/>
      <c r="DS117" s="56"/>
      <c r="DT117" s="56"/>
      <c r="DU117" s="56"/>
      <c r="DV117" s="56"/>
      <c r="DW117" s="56"/>
      <c r="DX117" s="56"/>
      <c r="DY117" s="56"/>
      <c r="DZ117" s="56"/>
      <c r="EA117" s="56"/>
      <c r="EB117" s="56"/>
      <c r="EC117" s="56"/>
      <c r="ED117" s="56"/>
    </row>
    <row r="118" spans="1:134" ht="14.25" customHeight="1">
      <c r="A118" s="51">
        <v>111</v>
      </c>
      <c r="B118" s="53">
        <f>IF('FORM NILAI SIAP'!A118=0,"",'FORM NILAI SIAP'!A118)</f>
        <v>21120120140099</v>
      </c>
      <c r="C118" s="53" t="str">
        <f>IF('FORM NILAI SIAP'!B118=0,"",'FORM NILAI SIAP'!B118)</f>
        <v>FAIRUZSYAH NAUFAL FIKRI</v>
      </c>
      <c r="D118" s="54">
        <v>100</v>
      </c>
      <c r="E118" s="54">
        <f t="shared" ref="E118:R118" si="111">IFERROR(($T118*IF($T$6=E$6,$T$7,0)+$U118*IF($U$6=E$6,$U$7,0)+$V118*IF($V$6=E$6,$V$7,0)+$W118*IF($W$6=E$6,$W$7,0)+$X118*IF($X$6=E$6,$X$7,0)+$Y118*IF($Y$6=E$6,$Y$7,0)+$Z118*IF($Z$6=E$6,$Z$7,0)+$AA118*IF($AA$6=E$6,$AA$7,0)+$AB118*IF($AB$6=E$6,$AB$7,0)+$DO118*IF($DO$6=E$6,$DO$7,0)+$DP118*IF($DP$6=E$6,$DP$7,0)+$DQ118*IF($DQ$6=E$6,$DQ$7,0)+$DR118*IF($DR$6=E$6,$DR$7,0)+$DS118*IF($DS$6=E$6,$DS$7,0)+$DT118*IF($DT$6=E$6,$DT$7,0)+$DU118*IF($DU$6=E$6,$DU$7,0)+$DV118*IF($DV$6=E$6,$DV$7,0)+$DW118*IF($DW$6=E$6,$DW$7,0)+$DX118*IF($DX$6=E$6,$DX$7,0)+$DY118*IF($DY$6=E$6,$DY$7,0)+$DZ118*IF($DZ$6=E$6,$DZ$7,0)+$EA118*IF($EA$6=E$6,$EA$7,0)+$EB118*IF($EB$6=E$6,$EB$7,0)+$EC118*IF($EC$6=E$6,$EC$7,0)+$ED118*IF($ED$6=E$6,$ED$7,0))/E$7,0)</f>
        <v>100</v>
      </c>
      <c r="F118" s="54">
        <f t="shared" si="111"/>
        <v>100</v>
      </c>
      <c r="G118" s="54">
        <f t="shared" si="111"/>
        <v>100</v>
      </c>
      <c r="H118" s="54">
        <f t="shared" si="111"/>
        <v>100</v>
      </c>
      <c r="I118" s="54">
        <f t="shared" si="111"/>
        <v>0</v>
      </c>
      <c r="J118" s="54">
        <f t="shared" si="111"/>
        <v>0</v>
      </c>
      <c r="K118" s="54">
        <f t="shared" si="111"/>
        <v>0</v>
      </c>
      <c r="L118" s="54">
        <f t="shared" si="111"/>
        <v>0</v>
      </c>
      <c r="M118" s="54">
        <f t="shared" si="111"/>
        <v>0</v>
      </c>
      <c r="N118" s="54">
        <f t="shared" si="111"/>
        <v>0</v>
      </c>
      <c r="O118" s="54">
        <f t="shared" si="111"/>
        <v>0</v>
      </c>
      <c r="P118" s="54">
        <f t="shared" si="111"/>
        <v>0</v>
      </c>
      <c r="Q118" s="54">
        <f t="shared" si="111"/>
        <v>0</v>
      </c>
      <c r="R118" s="54">
        <f t="shared" si="111"/>
        <v>0</v>
      </c>
      <c r="S118" s="135"/>
      <c r="T118" s="55">
        <v>100</v>
      </c>
      <c r="U118" s="56">
        <v>100</v>
      </c>
      <c r="V118" s="56">
        <v>100</v>
      </c>
      <c r="W118" s="56">
        <v>100</v>
      </c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6"/>
      <c r="BW118" s="56"/>
      <c r="BX118" s="56"/>
      <c r="BY118" s="56"/>
      <c r="BZ118" s="56"/>
      <c r="CA118" s="56"/>
      <c r="CB118" s="56"/>
      <c r="CC118" s="56"/>
      <c r="CD118" s="56"/>
      <c r="CE118" s="56"/>
      <c r="CF118" s="56"/>
      <c r="CG118" s="56"/>
      <c r="CH118" s="56"/>
      <c r="CI118" s="56"/>
      <c r="CJ118" s="56"/>
      <c r="CK118" s="56"/>
      <c r="CL118" s="56"/>
      <c r="CM118" s="56"/>
      <c r="CN118" s="56"/>
      <c r="CO118" s="56"/>
      <c r="CP118" s="56"/>
      <c r="CQ118" s="56"/>
      <c r="CR118" s="56"/>
      <c r="CS118" s="56"/>
      <c r="CT118" s="56"/>
      <c r="CU118" s="56"/>
      <c r="CV118" s="56"/>
      <c r="CW118" s="56"/>
      <c r="CX118" s="56"/>
      <c r="CY118" s="56"/>
      <c r="CZ118" s="56"/>
      <c r="DA118" s="56"/>
      <c r="DB118" s="56"/>
      <c r="DC118" s="56"/>
      <c r="DD118" s="56"/>
      <c r="DE118" s="56"/>
      <c r="DF118" s="56"/>
      <c r="DG118" s="56"/>
      <c r="DH118" s="56"/>
      <c r="DI118" s="56"/>
      <c r="DJ118" s="56"/>
      <c r="DK118" s="56"/>
      <c r="DL118" s="56"/>
      <c r="DM118" s="56"/>
      <c r="DN118" s="56"/>
      <c r="DO118" s="56"/>
      <c r="DP118" s="56"/>
      <c r="DQ118" s="56"/>
      <c r="DR118" s="56"/>
      <c r="DS118" s="56"/>
      <c r="DT118" s="56"/>
      <c r="DU118" s="56"/>
      <c r="DV118" s="56"/>
      <c r="DW118" s="56"/>
      <c r="DX118" s="56"/>
      <c r="DY118" s="56"/>
      <c r="DZ118" s="56"/>
      <c r="EA118" s="56"/>
      <c r="EB118" s="56"/>
      <c r="EC118" s="56"/>
      <c r="ED118" s="56"/>
    </row>
    <row r="119" spans="1:134" ht="14.25" customHeight="1">
      <c r="A119" s="51">
        <v>112</v>
      </c>
      <c r="B119" s="53">
        <f>IF('FORM NILAI SIAP'!A119=0,"",'FORM NILAI SIAP'!A119)</f>
        <v>21120120140099</v>
      </c>
      <c r="C119" s="53" t="str">
        <f>IF('FORM NILAI SIAP'!B119=0,"",'FORM NILAI SIAP'!B119)</f>
        <v>ABRAM DARMAPUTRA</v>
      </c>
      <c r="D119" s="54">
        <v>99</v>
      </c>
      <c r="E119" s="54">
        <f t="shared" ref="E119:R119" si="112">IFERROR(($T119*IF($T$6=E$6,$T$7,0)+$U119*IF($U$6=E$6,$U$7,0)+$V119*IF($V$6=E$6,$V$7,0)+$W119*IF($W$6=E$6,$W$7,0)+$X119*IF($X$6=E$6,$X$7,0)+$Y119*IF($Y$6=E$6,$Y$7,0)+$Z119*IF($Z$6=E$6,$Z$7,0)+$AA119*IF($AA$6=E$6,$AA$7,0)+$AB119*IF($AB$6=E$6,$AB$7,0)+$DO119*IF($DO$6=E$6,$DO$7,0)+$DP119*IF($DP$6=E$6,$DP$7,0)+$DQ119*IF($DQ$6=E$6,$DQ$7,0)+$DR119*IF($DR$6=E$6,$DR$7,0)+$DS119*IF($DS$6=E$6,$DS$7,0)+$DT119*IF($DT$6=E$6,$DT$7,0)+$DU119*IF($DU$6=E$6,$DU$7,0)+$DV119*IF($DV$6=E$6,$DV$7,0)+$DW119*IF($DW$6=E$6,$DW$7,0)+$DX119*IF($DX$6=E$6,$DX$7,0)+$DY119*IF($DY$6=E$6,$DY$7,0)+$DZ119*IF($DZ$6=E$6,$DZ$7,0)+$EA119*IF($EA$6=E$6,$EA$7,0)+$EB119*IF($EB$6=E$6,$EB$7,0)+$EC119*IF($EC$6=E$6,$EC$7,0)+$ED119*IF($ED$6=E$6,$ED$7,0))/E$7,0)</f>
        <v>99</v>
      </c>
      <c r="F119" s="54">
        <f t="shared" si="112"/>
        <v>99</v>
      </c>
      <c r="G119" s="54">
        <f t="shared" si="112"/>
        <v>99</v>
      </c>
      <c r="H119" s="54">
        <f t="shared" si="112"/>
        <v>99</v>
      </c>
      <c r="I119" s="54">
        <f t="shared" si="112"/>
        <v>0</v>
      </c>
      <c r="J119" s="54">
        <f t="shared" si="112"/>
        <v>0</v>
      </c>
      <c r="K119" s="54">
        <f t="shared" si="112"/>
        <v>0</v>
      </c>
      <c r="L119" s="54">
        <f t="shared" si="112"/>
        <v>0</v>
      </c>
      <c r="M119" s="54">
        <f t="shared" si="112"/>
        <v>0</v>
      </c>
      <c r="N119" s="54">
        <f t="shared" si="112"/>
        <v>0</v>
      </c>
      <c r="O119" s="54">
        <f t="shared" si="112"/>
        <v>0</v>
      </c>
      <c r="P119" s="54">
        <f t="shared" si="112"/>
        <v>0</v>
      </c>
      <c r="Q119" s="54">
        <f t="shared" si="112"/>
        <v>0</v>
      </c>
      <c r="R119" s="54">
        <f t="shared" si="112"/>
        <v>0</v>
      </c>
      <c r="S119" s="135"/>
      <c r="T119" s="55">
        <v>99</v>
      </c>
      <c r="U119" s="56">
        <v>99</v>
      </c>
      <c r="V119" s="56">
        <v>99</v>
      </c>
      <c r="W119" s="56">
        <v>99</v>
      </c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56"/>
      <c r="BN119" s="56"/>
      <c r="BO119" s="56"/>
      <c r="BP119" s="56"/>
      <c r="BQ119" s="56"/>
      <c r="BR119" s="56"/>
      <c r="BS119" s="56"/>
      <c r="BT119" s="56"/>
      <c r="BU119" s="56"/>
      <c r="BV119" s="56"/>
      <c r="BW119" s="56"/>
      <c r="BX119" s="56"/>
      <c r="BY119" s="56"/>
      <c r="BZ119" s="56"/>
      <c r="CA119" s="56"/>
      <c r="CB119" s="56"/>
      <c r="CC119" s="56"/>
      <c r="CD119" s="56"/>
      <c r="CE119" s="56"/>
      <c r="CF119" s="56"/>
      <c r="CG119" s="56"/>
      <c r="CH119" s="56"/>
      <c r="CI119" s="56"/>
      <c r="CJ119" s="56"/>
      <c r="CK119" s="56"/>
      <c r="CL119" s="56"/>
      <c r="CM119" s="56"/>
      <c r="CN119" s="56"/>
      <c r="CO119" s="56"/>
      <c r="CP119" s="56"/>
      <c r="CQ119" s="56"/>
      <c r="CR119" s="56"/>
      <c r="CS119" s="56"/>
      <c r="CT119" s="56"/>
      <c r="CU119" s="56"/>
      <c r="CV119" s="56"/>
      <c r="CW119" s="56"/>
      <c r="CX119" s="56"/>
      <c r="CY119" s="56"/>
      <c r="CZ119" s="56"/>
      <c r="DA119" s="56"/>
      <c r="DB119" s="56"/>
      <c r="DC119" s="56"/>
      <c r="DD119" s="56"/>
      <c r="DE119" s="56"/>
      <c r="DF119" s="56"/>
      <c r="DG119" s="56"/>
      <c r="DH119" s="56"/>
      <c r="DI119" s="56"/>
      <c r="DJ119" s="56"/>
      <c r="DK119" s="56"/>
      <c r="DL119" s="56"/>
      <c r="DM119" s="56"/>
      <c r="DN119" s="56"/>
      <c r="DO119" s="56"/>
      <c r="DP119" s="56"/>
      <c r="DQ119" s="56"/>
      <c r="DR119" s="56"/>
      <c r="DS119" s="56"/>
      <c r="DT119" s="56"/>
      <c r="DU119" s="56"/>
      <c r="DV119" s="56"/>
      <c r="DW119" s="56"/>
      <c r="DX119" s="56"/>
      <c r="DY119" s="56"/>
      <c r="DZ119" s="56"/>
      <c r="EA119" s="56"/>
      <c r="EB119" s="56"/>
      <c r="EC119" s="56"/>
      <c r="ED119" s="56"/>
    </row>
    <row r="120" spans="1:134" ht="14.25" customHeight="1">
      <c r="A120" s="51">
        <v>113</v>
      </c>
      <c r="B120" s="53">
        <f>IF('FORM NILAI SIAP'!A120=0,"",'FORM NILAI SIAP'!A120)</f>
        <v>21120120140099</v>
      </c>
      <c r="C120" s="53" t="str">
        <f>IF('FORM NILAI SIAP'!B120=0,"",'FORM NILAI SIAP'!B120)</f>
        <v>M. IRMAWAN</v>
      </c>
      <c r="D120" s="54">
        <v>94</v>
      </c>
      <c r="E120" s="54">
        <f t="shared" ref="E120:R120" si="113">IFERROR(($T120*IF($T$6=E$6,$T$7,0)+$U120*IF($U$6=E$6,$U$7,0)+$V120*IF($V$6=E$6,$V$7,0)+$W120*IF($W$6=E$6,$W$7,0)+$X120*IF($X$6=E$6,$X$7,0)+$Y120*IF($Y$6=E$6,$Y$7,0)+$Z120*IF($Z$6=E$6,$Z$7,0)+$AA120*IF($AA$6=E$6,$AA$7,0)+$AB120*IF($AB$6=E$6,$AB$7,0)+$DO120*IF($DO$6=E$6,$DO$7,0)+$DP120*IF($DP$6=E$6,$DP$7,0)+$DQ120*IF($DQ$6=E$6,$DQ$7,0)+$DR120*IF($DR$6=E$6,$DR$7,0)+$DS120*IF($DS$6=E$6,$DS$7,0)+$DT120*IF($DT$6=E$6,$DT$7,0)+$DU120*IF($DU$6=E$6,$DU$7,0)+$DV120*IF($DV$6=E$6,$DV$7,0)+$DW120*IF($DW$6=E$6,$DW$7,0)+$DX120*IF($DX$6=E$6,$DX$7,0)+$DY120*IF($DY$6=E$6,$DY$7,0)+$DZ120*IF($DZ$6=E$6,$DZ$7,0)+$EA120*IF($EA$6=E$6,$EA$7,0)+$EB120*IF($EB$6=E$6,$EB$7,0)+$EC120*IF($EC$6=E$6,$EC$7,0)+$ED120*IF($ED$6=E$6,$ED$7,0))/E$7,0)</f>
        <v>94</v>
      </c>
      <c r="F120" s="54">
        <f t="shared" si="113"/>
        <v>94</v>
      </c>
      <c r="G120" s="54">
        <f t="shared" si="113"/>
        <v>94</v>
      </c>
      <c r="H120" s="54">
        <f t="shared" si="113"/>
        <v>94</v>
      </c>
      <c r="I120" s="54">
        <f t="shared" si="113"/>
        <v>0</v>
      </c>
      <c r="J120" s="54">
        <f t="shared" si="113"/>
        <v>0</v>
      </c>
      <c r="K120" s="54">
        <f t="shared" si="113"/>
        <v>0</v>
      </c>
      <c r="L120" s="54">
        <f t="shared" si="113"/>
        <v>0</v>
      </c>
      <c r="M120" s="54">
        <f t="shared" si="113"/>
        <v>0</v>
      </c>
      <c r="N120" s="54">
        <f t="shared" si="113"/>
        <v>0</v>
      </c>
      <c r="O120" s="54">
        <f t="shared" si="113"/>
        <v>0</v>
      </c>
      <c r="P120" s="54">
        <f t="shared" si="113"/>
        <v>0</v>
      </c>
      <c r="Q120" s="54">
        <f t="shared" si="113"/>
        <v>0</v>
      </c>
      <c r="R120" s="54">
        <f t="shared" si="113"/>
        <v>0</v>
      </c>
      <c r="S120" s="135"/>
      <c r="T120" s="55">
        <v>94</v>
      </c>
      <c r="U120" s="56">
        <v>94</v>
      </c>
      <c r="V120" s="56">
        <v>94</v>
      </c>
      <c r="W120" s="56">
        <v>94</v>
      </c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56"/>
      <c r="BN120" s="56"/>
      <c r="BO120" s="56"/>
      <c r="BP120" s="56"/>
      <c r="BQ120" s="56"/>
      <c r="BR120" s="56"/>
      <c r="BS120" s="56"/>
      <c r="BT120" s="56"/>
      <c r="BU120" s="56"/>
      <c r="BV120" s="56"/>
      <c r="BW120" s="56"/>
      <c r="BX120" s="56"/>
      <c r="BY120" s="56"/>
      <c r="BZ120" s="56"/>
      <c r="CA120" s="56"/>
      <c r="CB120" s="56"/>
      <c r="CC120" s="56"/>
      <c r="CD120" s="56"/>
      <c r="CE120" s="56"/>
      <c r="CF120" s="56"/>
      <c r="CG120" s="56"/>
      <c r="CH120" s="56"/>
      <c r="CI120" s="56"/>
      <c r="CJ120" s="56"/>
      <c r="CK120" s="56"/>
      <c r="CL120" s="56"/>
      <c r="CM120" s="56"/>
      <c r="CN120" s="56"/>
      <c r="CO120" s="56"/>
      <c r="CP120" s="56"/>
      <c r="CQ120" s="56"/>
      <c r="CR120" s="56"/>
      <c r="CS120" s="56"/>
      <c r="CT120" s="56"/>
      <c r="CU120" s="56"/>
      <c r="CV120" s="56"/>
      <c r="CW120" s="56"/>
      <c r="CX120" s="56"/>
      <c r="CY120" s="56"/>
      <c r="CZ120" s="56"/>
      <c r="DA120" s="56"/>
      <c r="DB120" s="56"/>
      <c r="DC120" s="56"/>
      <c r="DD120" s="56"/>
      <c r="DE120" s="56"/>
      <c r="DF120" s="56"/>
      <c r="DG120" s="56"/>
      <c r="DH120" s="56"/>
      <c r="DI120" s="56"/>
      <c r="DJ120" s="56"/>
      <c r="DK120" s="56"/>
      <c r="DL120" s="56"/>
      <c r="DM120" s="56"/>
      <c r="DN120" s="56"/>
      <c r="DO120" s="56"/>
      <c r="DP120" s="56"/>
      <c r="DQ120" s="56"/>
      <c r="DR120" s="56"/>
      <c r="DS120" s="56"/>
      <c r="DT120" s="56"/>
      <c r="DU120" s="56"/>
      <c r="DV120" s="56"/>
      <c r="DW120" s="56"/>
      <c r="DX120" s="56"/>
      <c r="DY120" s="56"/>
      <c r="DZ120" s="56"/>
      <c r="EA120" s="56"/>
      <c r="EB120" s="56"/>
      <c r="EC120" s="56"/>
      <c r="ED120" s="56"/>
    </row>
    <row r="121" spans="1:134" ht="14.25" customHeight="1">
      <c r="A121" s="51">
        <v>114</v>
      </c>
      <c r="B121" s="53">
        <f>IF('FORM NILAI SIAP'!A121=0,"",'FORM NILAI SIAP'!A121)</f>
        <v>21120120140099</v>
      </c>
      <c r="C121" s="53" t="str">
        <f>IF('FORM NILAI SIAP'!B121=0,"",'FORM NILAI SIAP'!B121)</f>
        <v>ROSYAD SHIDQI DIKPIMMAS</v>
      </c>
      <c r="D121" s="54">
        <v>100</v>
      </c>
      <c r="E121" s="54">
        <f t="shared" ref="E121:R121" si="114">IFERROR(($T121*IF($T$6=E$6,$T$7,0)+$U121*IF($U$6=E$6,$U$7,0)+$V121*IF($V$6=E$6,$V$7,0)+$W121*IF($W$6=E$6,$W$7,0)+$X121*IF($X$6=E$6,$X$7,0)+$Y121*IF($Y$6=E$6,$Y$7,0)+$Z121*IF($Z$6=E$6,$Z$7,0)+$AA121*IF($AA$6=E$6,$AA$7,0)+$AB121*IF($AB$6=E$6,$AB$7,0)+$DO121*IF($DO$6=E$6,$DO$7,0)+$DP121*IF($DP$6=E$6,$DP$7,0)+$DQ121*IF($DQ$6=E$6,$DQ$7,0)+$DR121*IF($DR$6=E$6,$DR$7,0)+$DS121*IF($DS$6=E$6,$DS$7,0)+$DT121*IF($DT$6=E$6,$DT$7,0)+$DU121*IF($DU$6=E$6,$DU$7,0)+$DV121*IF($DV$6=E$6,$DV$7,0)+$DW121*IF($DW$6=E$6,$DW$7,0)+$DX121*IF($DX$6=E$6,$DX$7,0)+$DY121*IF($DY$6=E$6,$DY$7,0)+$DZ121*IF($DZ$6=E$6,$DZ$7,0)+$EA121*IF($EA$6=E$6,$EA$7,0)+$EB121*IF($EB$6=E$6,$EB$7,0)+$EC121*IF($EC$6=E$6,$EC$7,0)+$ED121*IF($ED$6=E$6,$ED$7,0))/E$7,0)</f>
        <v>100</v>
      </c>
      <c r="F121" s="54">
        <f t="shared" si="114"/>
        <v>100</v>
      </c>
      <c r="G121" s="54">
        <f t="shared" si="114"/>
        <v>100</v>
      </c>
      <c r="H121" s="54">
        <f t="shared" si="114"/>
        <v>100</v>
      </c>
      <c r="I121" s="54">
        <f t="shared" si="114"/>
        <v>0</v>
      </c>
      <c r="J121" s="54">
        <f t="shared" si="114"/>
        <v>0</v>
      </c>
      <c r="K121" s="54">
        <f t="shared" si="114"/>
        <v>0</v>
      </c>
      <c r="L121" s="54">
        <f t="shared" si="114"/>
        <v>0</v>
      </c>
      <c r="M121" s="54">
        <f t="shared" si="114"/>
        <v>0</v>
      </c>
      <c r="N121" s="54">
        <f t="shared" si="114"/>
        <v>0</v>
      </c>
      <c r="O121" s="54">
        <f t="shared" si="114"/>
        <v>0</v>
      </c>
      <c r="P121" s="54">
        <f t="shared" si="114"/>
        <v>0</v>
      </c>
      <c r="Q121" s="54">
        <f t="shared" si="114"/>
        <v>0</v>
      </c>
      <c r="R121" s="54">
        <f t="shared" si="114"/>
        <v>0</v>
      </c>
      <c r="S121" s="135"/>
      <c r="T121" s="55">
        <v>100</v>
      </c>
      <c r="U121" s="56">
        <v>100</v>
      </c>
      <c r="V121" s="56">
        <v>100</v>
      </c>
      <c r="W121" s="56">
        <v>100</v>
      </c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6"/>
      <c r="CE121" s="56"/>
      <c r="CF121" s="56"/>
      <c r="CG121" s="56"/>
      <c r="CH121" s="56"/>
      <c r="CI121" s="56"/>
      <c r="CJ121" s="56"/>
      <c r="CK121" s="56"/>
      <c r="CL121" s="56"/>
      <c r="CM121" s="56"/>
      <c r="CN121" s="56"/>
      <c r="CO121" s="56"/>
      <c r="CP121" s="56"/>
      <c r="CQ121" s="56"/>
      <c r="CR121" s="56"/>
      <c r="CS121" s="56"/>
      <c r="CT121" s="56"/>
      <c r="CU121" s="56"/>
      <c r="CV121" s="56"/>
      <c r="CW121" s="56"/>
      <c r="CX121" s="56"/>
      <c r="CY121" s="56"/>
      <c r="CZ121" s="56"/>
      <c r="DA121" s="56"/>
      <c r="DB121" s="56"/>
      <c r="DC121" s="56"/>
      <c r="DD121" s="56"/>
      <c r="DE121" s="56"/>
      <c r="DF121" s="56"/>
      <c r="DG121" s="56"/>
      <c r="DH121" s="56"/>
      <c r="DI121" s="56"/>
      <c r="DJ121" s="56"/>
      <c r="DK121" s="56"/>
      <c r="DL121" s="56"/>
      <c r="DM121" s="56"/>
      <c r="DN121" s="56"/>
      <c r="DO121" s="56"/>
      <c r="DP121" s="56"/>
      <c r="DQ121" s="56"/>
      <c r="DR121" s="56"/>
      <c r="DS121" s="56"/>
      <c r="DT121" s="56"/>
      <c r="DU121" s="56"/>
      <c r="DV121" s="56"/>
      <c r="DW121" s="56"/>
      <c r="DX121" s="56"/>
      <c r="DY121" s="56"/>
      <c r="DZ121" s="56"/>
      <c r="EA121" s="56"/>
      <c r="EB121" s="56"/>
      <c r="EC121" s="56"/>
      <c r="ED121" s="56"/>
    </row>
    <row r="122" spans="1:134" ht="14.25" customHeight="1">
      <c r="A122" s="51">
        <v>115</v>
      </c>
      <c r="B122" s="53">
        <f>IF('FORM NILAI SIAP'!A122=0,"",'FORM NILAI SIAP'!A122)</f>
        <v>21120120140099</v>
      </c>
      <c r="C122" s="53" t="str">
        <f>IF('FORM NILAI SIAP'!B122=0,"",'FORM NILAI SIAP'!B122)</f>
        <v>Dimas Seto Rizky Goenardi</v>
      </c>
      <c r="D122" s="54">
        <v>44</v>
      </c>
      <c r="E122" s="54">
        <f t="shared" ref="E122:R122" si="115">IFERROR(($T122*IF($T$6=E$6,$T$7,0)+$U122*IF($U$6=E$6,$U$7,0)+$V122*IF($V$6=E$6,$V$7,0)+$W122*IF($W$6=E$6,$W$7,0)+$X122*IF($X$6=E$6,$X$7,0)+$Y122*IF($Y$6=E$6,$Y$7,0)+$Z122*IF($Z$6=E$6,$Z$7,0)+$AA122*IF($AA$6=E$6,$AA$7,0)+$AB122*IF($AB$6=E$6,$AB$7,0)+$DO122*IF($DO$6=E$6,$DO$7,0)+$DP122*IF($DP$6=E$6,$DP$7,0)+$DQ122*IF($DQ$6=E$6,$DQ$7,0)+$DR122*IF($DR$6=E$6,$DR$7,0)+$DS122*IF($DS$6=E$6,$DS$7,0)+$DT122*IF($DT$6=E$6,$DT$7,0)+$DU122*IF($DU$6=E$6,$DU$7,0)+$DV122*IF($DV$6=E$6,$DV$7,0)+$DW122*IF($DW$6=E$6,$DW$7,0)+$DX122*IF($DX$6=E$6,$DX$7,0)+$DY122*IF($DY$6=E$6,$DY$7,0)+$DZ122*IF($DZ$6=E$6,$DZ$7,0)+$EA122*IF($EA$6=E$6,$EA$7,0)+$EB122*IF($EB$6=E$6,$EB$7,0)+$EC122*IF($EC$6=E$6,$EC$7,0)+$ED122*IF($ED$6=E$6,$ED$7,0))/E$7,0)</f>
        <v>44</v>
      </c>
      <c r="F122" s="54">
        <f t="shared" si="115"/>
        <v>44</v>
      </c>
      <c r="G122" s="54">
        <f t="shared" si="115"/>
        <v>44</v>
      </c>
      <c r="H122" s="54">
        <f t="shared" si="115"/>
        <v>44</v>
      </c>
      <c r="I122" s="54">
        <f t="shared" si="115"/>
        <v>0</v>
      </c>
      <c r="J122" s="54">
        <f t="shared" si="115"/>
        <v>0</v>
      </c>
      <c r="K122" s="54">
        <f t="shared" si="115"/>
        <v>0</v>
      </c>
      <c r="L122" s="54">
        <f t="shared" si="115"/>
        <v>0</v>
      </c>
      <c r="M122" s="54">
        <f t="shared" si="115"/>
        <v>0</v>
      </c>
      <c r="N122" s="54">
        <f t="shared" si="115"/>
        <v>0</v>
      </c>
      <c r="O122" s="54">
        <f t="shared" si="115"/>
        <v>0</v>
      </c>
      <c r="P122" s="54">
        <f t="shared" si="115"/>
        <v>0</v>
      </c>
      <c r="Q122" s="54">
        <f t="shared" si="115"/>
        <v>0</v>
      </c>
      <c r="R122" s="54">
        <f t="shared" si="115"/>
        <v>0</v>
      </c>
      <c r="S122" s="135"/>
      <c r="T122" s="55">
        <v>44</v>
      </c>
      <c r="U122" s="56">
        <v>44</v>
      </c>
      <c r="V122" s="56">
        <v>44</v>
      </c>
      <c r="W122" s="56">
        <v>44</v>
      </c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  <c r="BM122" s="56"/>
      <c r="BN122" s="56"/>
      <c r="BO122" s="56"/>
      <c r="BP122" s="56"/>
      <c r="BQ122" s="56"/>
      <c r="BR122" s="56"/>
      <c r="BS122" s="56"/>
      <c r="BT122" s="56"/>
      <c r="BU122" s="56"/>
      <c r="BV122" s="56"/>
      <c r="BW122" s="56"/>
      <c r="BX122" s="56"/>
      <c r="BY122" s="56"/>
      <c r="BZ122" s="56"/>
      <c r="CA122" s="56"/>
      <c r="CB122" s="56"/>
      <c r="CC122" s="56"/>
      <c r="CD122" s="56"/>
      <c r="CE122" s="56"/>
      <c r="CF122" s="56"/>
      <c r="CG122" s="56"/>
      <c r="CH122" s="56"/>
      <c r="CI122" s="56"/>
      <c r="CJ122" s="56"/>
      <c r="CK122" s="56"/>
      <c r="CL122" s="56"/>
      <c r="CM122" s="56"/>
      <c r="CN122" s="56"/>
      <c r="CO122" s="56"/>
      <c r="CP122" s="56"/>
      <c r="CQ122" s="56"/>
      <c r="CR122" s="56"/>
      <c r="CS122" s="56"/>
      <c r="CT122" s="56"/>
      <c r="CU122" s="56"/>
      <c r="CV122" s="56"/>
      <c r="CW122" s="56"/>
      <c r="CX122" s="56"/>
      <c r="CY122" s="56"/>
      <c r="CZ122" s="56"/>
      <c r="DA122" s="56"/>
      <c r="DB122" s="56"/>
      <c r="DC122" s="56"/>
      <c r="DD122" s="56"/>
      <c r="DE122" s="56"/>
      <c r="DF122" s="56"/>
      <c r="DG122" s="56"/>
      <c r="DH122" s="56"/>
      <c r="DI122" s="56"/>
      <c r="DJ122" s="56"/>
      <c r="DK122" s="56"/>
      <c r="DL122" s="56"/>
      <c r="DM122" s="56"/>
      <c r="DN122" s="56"/>
      <c r="DO122" s="56"/>
      <c r="DP122" s="56"/>
      <c r="DQ122" s="56"/>
      <c r="DR122" s="56"/>
      <c r="DS122" s="56"/>
      <c r="DT122" s="56"/>
      <c r="DU122" s="56"/>
      <c r="DV122" s="56"/>
      <c r="DW122" s="56"/>
      <c r="DX122" s="56"/>
      <c r="DY122" s="56"/>
      <c r="DZ122" s="56"/>
      <c r="EA122" s="56"/>
      <c r="EB122" s="56"/>
      <c r="EC122" s="56"/>
      <c r="ED122" s="56"/>
    </row>
    <row r="123" spans="1:134" ht="14.25" customHeight="1">
      <c r="A123" s="51">
        <v>116</v>
      </c>
      <c r="B123" s="53">
        <f>IF('FORM NILAI SIAP'!A123=0,"",'FORM NILAI SIAP'!A123)</f>
        <v>21120120140099</v>
      </c>
      <c r="C123" s="53" t="str">
        <f>IF('FORM NILAI SIAP'!B123=0,"",'FORM NILAI SIAP'!B123)</f>
        <v>EGA FAWWAZ KHANSA</v>
      </c>
      <c r="D123" s="54">
        <v>100</v>
      </c>
      <c r="E123" s="54">
        <f t="shared" ref="E123:R123" si="116">IFERROR(($T123*IF($T$6=E$6,$T$7,0)+$U123*IF($U$6=E$6,$U$7,0)+$V123*IF($V$6=E$6,$V$7,0)+$W123*IF($W$6=E$6,$W$7,0)+$X123*IF($X$6=E$6,$X$7,0)+$Y123*IF($Y$6=E$6,$Y$7,0)+$Z123*IF($Z$6=E$6,$Z$7,0)+$AA123*IF($AA$6=E$6,$AA$7,0)+$AB123*IF($AB$6=E$6,$AB$7,0)+$DO123*IF($DO$6=E$6,$DO$7,0)+$DP123*IF($DP$6=E$6,$DP$7,0)+$DQ123*IF($DQ$6=E$6,$DQ$7,0)+$DR123*IF($DR$6=E$6,$DR$7,0)+$DS123*IF($DS$6=E$6,$DS$7,0)+$DT123*IF($DT$6=E$6,$DT$7,0)+$DU123*IF($DU$6=E$6,$DU$7,0)+$DV123*IF($DV$6=E$6,$DV$7,0)+$DW123*IF($DW$6=E$6,$DW$7,0)+$DX123*IF($DX$6=E$6,$DX$7,0)+$DY123*IF($DY$6=E$6,$DY$7,0)+$DZ123*IF($DZ$6=E$6,$DZ$7,0)+$EA123*IF($EA$6=E$6,$EA$7,0)+$EB123*IF($EB$6=E$6,$EB$7,0)+$EC123*IF($EC$6=E$6,$EC$7,0)+$ED123*IF($ED$6=E$6,$ED$7,0))/E$7,0)</f>
        <v>100</v>
      </c>
      <c r="F123" s="54">
        <f t="shared" si="116"/>
        <v>100</v>
      </c>
      <c r="G123" s="54">
        <f t="shared" si="116"/>
        <v>100</v>
      </c>
      <c r="H123" s="54">
        <f t="shared" si="116"/>
        <v>100</v>
      </c>
      <c r="I123" s="54">
        <f t="shared" si="116"/>
        <v>0</v>
      </c>
      <c r="J123" s="54">
        <f t="shared" si="116"/>
        <v>0</v>
      </c>
      <c r="K123" s="54">
        <f t="shared" si="116"/>
        <v>0</v>
      </c>
      <c r="L123" s="54">
        <f t="shared" si="116"/>
        <v>0</v>
      </c>
      <c r="M123" s="54">
        <f t="shared" si="116"/>
        <v>0</v>
      </c>
      <c r="N123" s="54">
        <f t="shared" si="116"/>
        <v>0</v>
      </c>
      <c r="O123" s="54">
        <f t="shared" si="116"/>
        <v>0</v>
      </c>
      <c r="P123" s="54">
        <f t="shared" si="116"/>
        <v>0</v>
      </c>
      <c r="Q123" s="54">
        <f t="shared" si="116"/>
        <v>0</v>
      </c>
      <c r="R123" s="54">
        <f t="shared" si="116"/>
        <v>0</v>
      </c>
      <c r="S123" s="135"/>
      <c r="T123" s="55">
        <v>100</v>
      </c>
      <c r="U123" s="56">
        <v>100</v>
      </c>
      <c r="V123" s="56">
        <v>100</v>
      </c>
      <c r="W123" s="56">
        <v>100</v>
      </c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56"/>
      <c r="BR123" s="56"/>
      <c r="BS123" s="56"/>
      <c r="BT123" s="56"/>
      <c r="BU123" s="56"/>
      <c r="BV123" s="56"/>
      <c r="BW123" s="56"/>
      <c r="BX123" s="56"/>
      <c r="BY123" s="56"/>
      <c r="BZ123" s="56"/>
      <c r="CA123" s="56"/>
      <c r="CB123" s="56"/>
      <c r="CC123" s="56"/>
      <c r="CD123" s="56"/>
      <c r="CE123" s="56"/>
      <c r="CF123" s="56"/>
      <c r="CG123" s="56"/>
      <c r="CH123" s="56"/>
      <c r="CI123" s="56"/>
      <c r="CJ123" s="56"/>
      <c r="CK123" s="56"/>
      <c r="CL123" s="56"/>
      <c r="CM123" s="56"/>
      <c r="CN123" s="56"/>
      <c r="CO123" s="56"/>
      <c r="CP123" s="56"/>
      <c r="CQ123" s="56"/>
      <c r="CR123" s="56"/>
      <c r="CS123" s="56"/>
      <c r="CT123" s="56"/>
      <c r="CU123" s="56"/>
      <c r="CV123" s="56"/>
      <c r="CW123" s="56"/>
      <c r="CX123" s="56"/>
      <c r="CY123" s="56"/>
      <c r="CZ123" s="56"/>
      <c r="DA123" s="56"/>
      <c r="DB123" s="56"/>
      <c r="DC123" s="56"/>
      <c r="DD123" s="56"/>
      <c r="DE123" s="56"/>
      <c r="DF123" s="56"/>
      <c r="DG123" s="56"/>
      <c r="DH123" s="56"/>
      <c r="DI123" s="56"/>
      <c r="DJ123" s="56"/>
      <c r="DK123" s="56"/>
      <c r="DL123" s="56"/>
      <c r="DM123" s="56"/>
      <c r="DN123" s="56"/>
      <c r="DO123" s="56"/>
      <c r="DP123" s="56"/>
      <c r="DQ123" s="56"/>
      <c r="DR123" s="56"/>
      <c r="DS123" s="56"/>
      <c r="DT123" s="56"/>
      <c r="DU123" s="56"/>
      <c r="DV123" s="56"/>
      <c r="DW123" s="56"/>
      <c r="DX123" s="56"/>
      <c r="DY123" s="56"/>
      <c r="DZ123" s="56"/>
      <c r="EA123" s="56"/>
      <c r="EB123" s="56"/>
      <c r="EC123" s="56"/>
      <c r="ED123" s="56"/>
    </row>
    <row r="124" spans="1:134" ht="14.25" customHeight="1">
      <c r="A124" s="51">
        <v>117</v>
      </c>
      <c r="B124" s="53">
        <f>IF('FORM NILAI SIAP'!A124=0,"",'FORM NILAI SIAP'!A124)</f>
        <v>21120120140099</v>
      </c>
      <c r="C124" s="53" t="str">
        <f>IF('FORM NILAI SIAP'!B124=0,"",'FORM NILAI SIAP'!B124)</f>
        <v>MUHAMAD YAHYA OKTARIANSYAH</v>
      </c>
      <c r="D124" s="54">
        <v>100</v>
      </c>
      <c r="E124" s="54">
        <f t="shared" ref="E124:R124" si="117">IFERROR(($T124*IF($T$6=E$6,$T$7,0)+$U124*IF($U$6=E$6,$U$7,0)+$V124*IF($V$6=E$6,$V$7,0)+$W124*IF($W$6=E$6,$W$7,0)+$X124*IF($X$6=E$6,$X$7,0)+$Y124*IF($Y$6=E$6,$Y$7,0)+$Z124*IF($Z$6=E$6,$Z$7,0)+$AA124*IF($AA$6=E$6,$AA$7,0)+$AB124*IF($AB$6=E$6,$AB$7,0)+$DO124*IF($DO$6=E$6,$DO$7,0)+$DP124*IF($DP$6=E$6,$DP$7,0)+$DQ124*IF($DQ$6=E$6,$DQ$7,0)+$DR124*IF($DR$6=E$6,$DR$7,0)+$DS124*IF($DS$6=E$6,$DS$7,0)+$DT124*IF($DT$6=E$6,$DT$7,0)+$DU124*IF($DU$6=E$6,$DU$7,0)+$DV124*IF($DV$6=E$6,$DV$7,0)+$DW124*IF($DW$6=E$6,$DW$7,0)+$DX124*IF($DX$6=E$6,$DX$7,0)+$DY124*IF($DY$6=E$6,$DY$7,0)+$DZ124*IF($DZ$6=E$6,$DZ$7,0)+$EA124*IF($EA$6=E$6,$EA$7,0)+$EB124*IF($EB$6=E$6,$EB$7,0)+$EC124*IF($EC$6=E$6,$EC$7,0)+$ED124*IF($ED$6=E$6,$ED$7,0))/E$7,0)</f>
        <v>100</v>
      </c>
      <c r="F124" s="54">
        <f t="shared" si="117"/>
        <v>100</v>
      </c>
      <c r="G124" s="54">
        <f t="shared" si="117"/>
        <v>100</v>
      </c>
      <c r="H124" s="54">
        <f t="shared" si="117"/>
        <v>100</v>
      </c>
      <c r="I124" s="54">
        <f t="shared" si="117"/>
        <v>0</v>
      </c>
      <c r="J124" s="54">
        <f t="shared" si="117"/>
        <v>0</v>
      </c>
      <c r="K124" s="54">
        <f t="shared" si="117"/>
        <v>0</v>
      </c>
      <c r="L124" s="54">
        <f t="shared" si="117"/>
        <v>0</v>
      </c>
      <c r="M124" s="54">
        <f t="shared" si="117"/>
        <v>0</v>
      </c>
      <c r="N124" s="54">
        <f t="shared" si="117"/>
        <v>0</v>
      </c>
      <c r="O124" s="54">
        <f t="shared" si="117"/>
        <v>0</v>
      </c>
      <c r="P124" s="54">
        <f t="shared" si="117"/>
        <v>0</v>
      </c>
      <c r="Q124" s="54">
        <f t="shared" si="117"/>
        <v>0</v>
      </c>
      <c r="R124" s="54">
        <f t="shared" si="117"/>
        <v>0</v>
      </c>
      <c r="S124" s="135"/>
      <c r="T124" s="55">
        <v>100</v>
      </c>
      <c r="U124" s="56">
        <v>100</v>
      </c>
      <c r="V124" s="56">
        <v>100</v>
      </c>
      <c r="W124" s="56">
        <v>100</v>
      </c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56"/>
      <c r="BN124" s="56"/>
      <c r="BO124" s="56"/>
      <c r="BP124" s="56"/>
      <c r="BQ124" s="56"/>
      <c r="BR124" s="56"/>
      <c r="BS124" s="56"/>
      <c r="BT124" s="56"/>
      <c r="BU124" s="56"/>
      <c r="BV124" s="56"/>
      <c r="BW124" s="56"/>
      <c r="BX124" s="56"/>
      <c r="BY124" s="56"/>
      <c r="BZ124" s="56"/>
      <c r="CA124" s="56"/>
      <c r="CB124" s="56"/>
      <c r="CC124" s="56"/>
      <c r="CD124" s="56"/>
      <c r="CE124" s="56"/>
      <c r="CF124" s="56"/>
      <c r="CG124" s="56"/>
      <c r="CH124" s="56"/>
      <c r="CI124" s="56"/>
      <c r="CJ124" s="56"/>
      <c r="CK124" s="56"/>
      <c r="CL124" s="56"/>
      <c r="CM124" s="56"/>
      <c r="CN124" s="56"/>
      <c r="CO124" s="56"/>
      <c r="CP124" s="56"/>
      <c r="CQ124" s="56"/>
      <c r="CR124" s="56"/>
      <c r="CS124" s="56"/>
      <c r="CT124" s="56"/>
      <c r="CU124" s="56"/>
      <c r="CV124" s="56"/>
      <c r="CW124" s="56"/>
      <c r="CX124" s="56"/>
      <c r="CY124" s="56"/>
      <c r="CZ124" s="56"/>
      <c r="DA124" s="56"/>
      <c r="DB124" s="56"/>
      <c r="DC124" s="56"/>
      <c r="DD124" s="56"/>
      <c r="DE124" s="56"/>
      <c r="DF124" s="56"/>
      <c r="DG124" s="56"/>
      <c r="DH124" s="56"/>
      <c r="DI124" s="56"/>
      <c r="DJ124" s="56"/>
      <c r="DK124" s="56"/>
      <c r="DL124" s="56"/>
      <c r="DM124" s="56"/>
      <c r="DN124" s="56"/>
      <c r="DO124" s="56"/>
      <c r="DP124" s="56"/>
      <c r="DQ124" s="56"/>
      <c r="DR124" s="56"/>
      <c r="DS124" s="56"/>
      <c r="DT124" s="56"/>
      <c r="DU124" s="56"/>
      <c r="DV124" s="56"/>
      <c r="DW124" s="56"/>
      <c r="DX124" s="56"/>
      <c r="DY124" s="56"/>
      <c r="DZ124" s="56"/>
      <c r="EA124" s="56"/>
      <c r="EB124" s="56"/>
      <c r="EC124" s="56"/>
      <c r="ED124" s="56"/>
    </row>
    <row r="125" spans="1:134" ht="14.25" customHeight="1">
      <c r="A125" s="51">
        <v>118</v>
      </c>
      <c r="B125" s="53">
        <f>IF('FORM NILAI SIAP'!A125=0,"",'FORM NILAI SIAP'!A125)</f>
        <v>21120120140099</v>
      </c>
      <c r="C125" s="53" t="str">
        <f>IF('FORM NILAI SIAP'!B125=0,"",'FORM NILAI SIAP'!B125)</f>
        <v>MUKHAMAD FERRY HENDRAWAN</v>
      </c>
      <c r="D125" s="54">
        <v>100</v>
      </c>
      <c r="E125" s="54">
        <f t="shared" ref="E125:R125" si="118">IFERROR(($T125*IF($T$6=E$6,$T$7,0)+$U125*IF($U$6=E$6,$U$7,0)+$V125*IF($V$6=E$6,$V$7,0)+$W125*IF($W$6=E$6,$W$7,0)+$X125*IF($X$6=E$6,$X$7,0)+$Y125*IF($Y$6=E$6,$Y$7,0)+$Z125*IF($Z$6=E$6,$Z$7,0)+$AA125*IF($AA$6=E$6,$AA$7,0)+$AB125*IF($AB$6=E$6,$AB$7,0)+$DO125*IF($DO$6=E$6,$DO$7,0)+$DP125*IF($DP$6=E$6,$DP$7,0)+$DQ125*IF($DQ$6=E$6,$DQ$7,0)+$DR125*IF($DR$6=E$6,$DR$7,0)+$DS125*IF($DS$6=E$6,$DS$7,0)+$DT125*IF($DT$6=E$6,$DT$7,0)+$DU125*IF($DU$6=E$6,$DU$7,0)+$DV125*IF($DV$6=E$6,$DV$7,0)+$DW125*IF($DW$6=E$6,$DW$7,0)+$DX125*IF($DX$6=E$6,$DX$7,0)+$DY125*IF($DY$6=E$6,$DY$7,0)+$DZ125*IF($DZ$6=E$6,$DZ$7,0)+$EA125*IF($EA$6=E$6,$EA$7,0)+$EB125*IF($EB$6=E$6,$EB$7,0)+$EC125*IF($EC$6=E$6,$EC$7,0)+$ED125*IF($ED$6=E$6,$ED$7,0))/E$7,0)</f>
        <v>100</v>
      </c>
      <c r="F125" s="54">
        <f t="shared" si="118"/>
        <v>100</v>
      </c>
      <c r="G125" s="54">
        <f t="shared" si="118"/>
        <v>100</v>
      </c>
      <c r="H125" s="54">
        <f t="shared" si="118"/>
        <v>100</v>
      </c>
      <c r="I125" s="54">
        <f t="shared" si="118"/>
        <v>0</v>
      </c>
      <c r="J125" s="54">
        <f t="shared" si="118"/>
        <v>0</v>
      </c>
      <c r="K125" s="54">
        <f t="shared" si="118"/>
        <v>0</v>
      </c>
      <c r="L125" s="54">
        <f t="shared" si="118"/>
        <v>0</v>
      </c>
      <c r="M125" s="54">
        <f t="shared" si="118"/>
        <v>0</v>
      </c>
      <c r="N125" s="54">
        <f t="shared" si="118"/>
        <v>0</v>
      </c>
      <c r="O125" s="54">
        <f t="shared" si="118"/>
        <v>0</v>
      </c>
      <c r="P125" s="54">
        <f t="shared" si="118"/>
        <v>0</v>
      </c>
      <c r="Q125" s="54">
        <f t="shared" si="118"/>
        <v>0</v>
      </c>
      <c r="R125" s="54">
        <f t="shared" si="118"/>
        <v>0</v>
      </c>
      <c r="S125" s="135"/>
      <c r="T125" s="55">
        <v>100</v>
      </c>
      <c r="U125" s="56">
        <v>100</v>
      </c>
      <c r="V125" s="56">
        <v>100</v>
      </c>
      <c r="W125" s="56">
        <v>100</v>
      </c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56"/>
      <c r="BS125" s="56"/>
      <c r="BT125" s="56"/>
      <c r="BU125" s="56"/>
      <c r="BV125" s="56"/>
      <c r="BW125" s="56"/>
      <c r="BX125" s="56"/>
      <c r="BY125" s="56"/>
      <c r="BZ125" s="56"/>
      <c r="CA125" s="56"/>
      <c r="CB125" s="56"/>
      <c r="CC125" s="56"/>
      <c r="CD125" s="56"/>
      <c r="CE125" s="56"/>
      <c r="CF125" s="56"/>
      <c r="CG125" s="56"/>
      <c r="CH125" s="56"/>
      <c r="CI125" s="56"/>
      <c r="CJ125" s="56"/>
      <c r="CK125" s="56"/>
      <c r="CL125" s="56"/>
      <c r="CM125" s="56"/>
      <c r="CN125" s="56"/>
      <c r="CO125" s="56"/>
      <c r="CP125" s="56"/>
      <c r="CQ125" s="56"/>
      <c r="CR125" s="56"/>
      <c r="CS125" s="56"/>
      <c r="CT125" s="56"/>
      <c r="CU125" s="56"/>
      <c r="CV125" s="56"/>
      <c r="CW125" s="56"/>
      <c r="CX125" s="56"/>
      <c r="CY125" s="56"/>
      <c r="CZ125" s="56"/>
      <c r="DA125" s="56"/>
      <c r="DB125" s="56"/>
      <c r="DC125" s="56"/>
      <c r="DD125" s="56"/>
      <c r="DE125" s="56"/>
      <c r="DF125" s="56"/>
      <c r="DG125" s="56"/>
      <c r="DH125" s="56"/>
      <c r="DI125" s="56"/>
      <c r="DJ125" s="56"/>
      <c r="DK125" s="56"/>
      <c r="DL125" s="56"/>
      <c r="DM125" s="56"/>
      <c r="DN125" s="56"/>
      <c r="DO125" s="56"/>
      <c r="DP125" s="56"/>
      <c r="DQ125" s="56"/>
      <c r="DR125" s="56"/>
      <c r="DS125" s="56"/>
      <c r="DT125" s="56"/>
      <c r="DU125" s="56"/>
      <c r="DV125" s="56"/>
      <c r="DW125" s="56"/>
      <c r="DX125" s="56"/>
      <c r="DY125" s="56"/>
      <c r="DZ125" s="56"/>
      <c r="EA125" s="56"/>
      <c r="EB125" s="56"/>
      <c r="EC125" s="56"/>
      <c r="ED125" s="56"/>
    </row>
    <row r="126" spans="1:134" ht="14.25" customHeight="1">
      <c r="A126" s="51">
        <v>119</v>
      </c>
      <c r="B126" s="53">
        <f>IF('FORM NILAI SIAP'!A126=0,"",'FORM NILAI SIAP'!A126)</f>
        <v>21120120140099</v>
      </c>
      <c r="C126" s="53" t="str">
        <f>IF('FORM NILAI SIAP'!B126=0,"",'FORM NILAI SIAP'!B126)</f>
        <v>FAIZAL TRI ARDHANI WIJAYA</v>
      </c>
      <c r="D126" s="54">
        <v>100</v>
      </c>
      <c r="E126" s="54">
        <f t="shared" ref="E126:R126" si="119">IFERROR(($T126*IF($T$6=E$6,$T$7,0)+$U126*IF($U$6=E$6,$U$7,0)+$V126*IF($V$6=E$6,$V$7,0)+$W126*IF($W$6=E$6,$W$7,0)+$X126*IF($X$6=E$6,$X$7,0)+$Y126*IF($Y$6=E$6,$Y$7,0)+$Z126*IF($Z$6=E$6,$Z$7,0)+$AA126*IF($AA$6=E$6,$AA$7,0)+$AB126*IF($AB$6=E$6,$AB$7,0)+$DO126*IF($DO$6=E$6,$DO$7,0)+$DP126*IF($DP$6=E$6,$DP$7,0)+$DQ126*IF($DQ$6=E$6,$DQ$7,0)+$DR126*IF($DR$6=E$6,$DR$7,0)+$DS126*IF($DS$6=E$6,$DS$7,0)+$DT126*IF($DT$6=E$6,$DT$7,0)+$DU126*IF($DU$6=E$6,$DU$7,0)+$DV126*IF($DV$6=E$6,$DV$7,0)+$DW126*IF($DW$6=E$6,$DW$7,0)+$DX126*IF($DX$6=E$6,$DX$7,0)+$DY126*IF($DY$6=E$6,$DY$7,0)+$DZ126*IF($DZ$6=E$6,$DZ$7,0)+$EA126*IF($EA$6=E$6,$EA$7,0)+$EB126*IF($EB$6=E$6,$EB$7,0)+$EC126*IF($EC$6=E$6,$EC$7,0)+$ED126*IF($ED$6=E$6,$ED$7,0))/E$7,0)</f>
        <v>100</v>
      </c>
      <c r="F126" s="54">
        <f t="shared" si="119"/>
        <v>100</v>
      </c>
      <c r="G126" s="54">
        <f t="shared" si="119"/>
        <v>100</v>
      </c>
      <c r="H126" s="54">
        <f t="shared" si="119"/>
        <v>100</v>
      </c>
      <c r="I126" s="54">
        <f t="shared" si="119"/>
        <v>0</v>
      </c>
      <c r="J126" s="54">
        <f t="shared" si="119"/>
        <v>0</v>
      </c>
      <c r="K126" s="54">
        <f t="shared" si="119"/>
        <v>0</v>
      </c>
      <c r="L126" s="54">
        <f t="shared" si="119"/>
        <v>0</v>
      </c>
      <c r="M126" s="54">
        <f t="shared" si="119"/>
        <v>0</v>
      </c>
      <c r="N126" s="54">
        <f t="shared" si="119"/>
        <v>0</v>
      </c>
      <c r="O126" s="54">
        <f t="shared" si="119"/>
        <v>0</v>
      </c>
      <c r="P126" s="54">
        <f t="shared" si="119"/>
        <v>0</v>
      </c>
      <c r="Q126" s="54">
        <f t="shared" si="119"/>
        <v>0</v>
      </c>
      <c r="R126" s="54">
        <f t="shared" si="119"/>
        <v>0</v>
      </c>
      <c r="S126" s="135"/>
      <c r="T126" s="55">
        <v>100</v>
      </c>
      <c r="U126" s="56">
        <v>100</v>
      </c>
      <c r="V126" s="56">
        <v>100</v>
      </c>
      <c r="W126" s="56">
        <v>100</v>
      </c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BV126" s="56"/>
      <c r="BW126" s="56"/>
      <c r="BX126" s="56"/>
      <c r="BY126" s="56"/>
      <c r="BZ126" s="56"/>
      <c r="CA126" s="56"/>
      <c r="CB126" s="56"/>
      <c r="CC126" s="56"/>
      <c r="CD126" s="56"/>
      <c r="CE126" s="56"/>
      <c r="CF126" s="56"/>
      <c r="CG126" s="56"/>
      <c r="CH126" s="56"/>
      <c r="CI126" s="56"/>
      <c r="CJ126" s="56"/>
      <c r="CK126" s="56"/>
      <c r="CL126" s="56"/>
      <c r="CM126" s="56"/>
      <c r="CN126" s="56"/>
      <c r="CO126" s="56"/>
      <c r="CP126" s="56"/>
      <c r="CQ126" s="56"/>
      <c r="CR126" s="56"/>
      <c r="CS126" s="56"/>
      <c r="CT126" s="56"/>
      <c r="CU126" s="56"/>
      <c r="CV126" s="56"/>
      <c r="CW126" s="56"/>
      <c r="CX126" s="56"/>
      <c r="CY126" s="56"/>
      <c r="CZ126" s="56"/>
      <c r="DA126" s="56"/>
      <c r="DB126" s="56"/>
      <c r="DC126" s="56"/>
      <c r="DD126" s="56"/>
      <c r="DE126" s="56"/>
      <c r="DF126" s="56"/>
      <c r="DG126" s="56"/>
      <c r="DH126" s="56"/>
      <c r="DI126" s="56"/>
      <c r="DJ126" s="56"/>
      <c r="DK126" s="56"/>
      <c r="DL126" s="56"/>
      <c r="DM126" s="56"/>
      <c r="DN126" s="56"/>
      <c r="DO126" s="56"/>
      <c r="DP126" s="56"/>
      <c r="DQ126" s="56"/>
      <c r="DR126" s="56"/>
      <c r="DS126" s="56"/>
      <c r="DT126" s="56"/>
      <c r="DU126" s="56"/>
      <c r="DV126" s="56"/>
      <c r="DW126" s="56"/>
      <c r="DX126" s="56"/>
      <c r="DY126" s="56"/>
      <c r="DZ126" s="56"/>
      <c r="EA126" s="56"/>
      <c r="EB126" s="56"/>
      <c r="EC126" s="56"/>
      <c r="ED126" s="56"/>
    </row>
    <row r="127" spans="1:134" ht="14.25" customHeight="1">
      <c r="A127" s="51">
        <v>120</v>
      </c>
      <c r="B127" s="53">
        <f>IF('FORM NILAI SIAP'!A127=0,"",'FORM NILAI SIAP'!A127)</f>
        <v>21120120140099</v>
      </c>
      <c r="C127" s="53" t="str">
        <f>IF('FORM NILAI SIAP'!B127=0,"",'FORM NILAI SIAP'!B127)</f>
        <v>SALAHUDIN AL AYUBI</v>
      </c>
      <c r="D127" s="54">
        <v>100</v>
      </c>
      <c r="E127" s="54">
        <f t="shared" ref="E127:R127" si="120">IFERROR(($T127*IF($T$6=E$6,$T$7,0)+$U127*IF($U$6=E$6,$U$7,0)+$V127*IF($V$6=E$6,$V$7,0)+$W127*IF($W$6=E$6,$W$7,0)+$X127*IF($X$6=E$6,$X$7,0)+$Y127*IF($Y$6=E$6,$Y$7,0)+$Z127*IF($Z$6=E$6,$Z$7,0)+$AA127*IF($AA$6=E$6,$AA$7,0)+$AB127*IF($AB$6=E$6,$AB$7,0)+$DO127*IF($DO$6=E$6,$DO$7,0)+$DP127*IF($DP$6=E$6,$DP$7,0)+$DQ127*IF($DQ$6=E$6,$DQ$7,0)+$DR127*IF($DR$6=E$6,$DR$7,0)+$DS127*IF($DS$6=E$6,$DS$7,0)+$DT127*IF($DT$6=E$6,$DT$7,0)+$DU127*IF($DU$6=E$6,$DU$7,0)+$DV127*IF($DV$6=E$6,$DV$7,0)+$DW127*IF($DW$6=E$6,$DW$7,0)+$DX127*IF($DX$6=E$6,$DX$7,0)+$DY127*IF($DY$6=E$6,$DY$7,0)+$DZ127*IF($DZ$6=E$6,$DZ$7,0)+$EA127*IF($EA$6=E$6,$EA$7,0)+$EB127*IF($EB$6=E$6,$EB$7,0)+$EC127*IF($EC$6=E$6,$EC$7,0)+$ED127*IF($ED$6=E$6,$ED$7,0))/E$7,0)</f>
        <v>100</v>
      </c>
      <c r="F127" s="54">
        <f t="shared" si="120"/>
        <v>100</v>
      </c>
      <c r="G127" s="54">
        <f t="shared" si="120"/>
        <v>100</v>
      </c>
      <c r="H127" s="54">
        <f t="shared" si="120"/>
        <v>100</v>
      </c>
      <c r="I127" s="54">
        <f t="shared" si="120"/>
        <v>0</v>
      </c>
      <c r="J127" s="54">
        <f t="shared" si="120"/>
        <v>0</v>
      </c>
      <c r="K127" s="54">
        <f t="shared" si="120"/>
        <v>0</v>
      </c>
      <c r="L127" s="54">
        <f t="shared" si="120"/>
        <v>0</v>
      </c>
      <c r="M127" s="54">
        <f t="shared" si="120"/>
        <v>0</v>
      </c>
      <c r="N127" s="54">
        <f t="shared" si="120"/>
        <v>0</v>
      </c>
      <c r="O127" s="54">
        <f t="shared" si="120"/>
        <v>0</v>
      </c>
      <c r="P127" s="54">
        <f t="shared" si="120"/>
        <v>0</v>
      </c>
      <c r="Q127" s="54">
        <f t="shared" si="120"/>
        <v>0</v>
      </c>
      <c r="R127" s="54">
        <f t="shared" si="120"/>
        <v>0</v>
      </c>
      <c r="S127" s="135"/>
      <c r="T127" s="55">
        <v>100</v>
      </c>
      <c r="U127" s="56">
        <v>100</v>
      </c>
      <c r="V127" s="56">
        <v>100</v>
      </c>
      <c r="W127" s="56">
        <v>100</v>
      </c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6"/>
      <c r="BW127" s="56"/>
      <c r="BX127" s="56"/>
      <c r="BY127" s="56"/>
      <c r="BZ127" s="56"/>
      <c r="CA127" s="56"/>
      <c r="CB127" s="56"/>
      <c r="CC127" s="56"/>
      <c r="CD127" s="56"/>
      <c r="CE127" s="56"/>
      <c r="CF127" s="56"/>
      <c r="CG127" s="56"/>
      <c r="CH127" s="56"/>
      <c r="CI127" s="56"/>
      <c r="CJ127" s="56"/>
      <c r="CK127" s="56"/>
      <c r="CL127" s="56"/>
      <c r="CM127" s="56"/>
      <c r="CN127" s="56"/>
      <c r="CO127" s="56"/>
      <c r="CP127" s="56"/>
      <c r="CQ127" s="56"/>
      <c r="CR127" s="56"/>
      <c r="CS127" s="56"/>
      <c r="CT127" s="56"/>
      <c r="CU127" s="56"/>
      <c r="CV127" s="56"/>
      <c r="CW127" s="56"/>
      <c r="CX127" s="56"/>
      <c r="CY127" s="56"/>
      <c r="CZ127" s="56"/>
      <c r="DA127" s="56"/>
      <c r="DB127" s="56"/>
      <c r="DC127" s="56"/>
      <c r="DD127" s="56"/>
      <c r="DE127" s="56"/>
      <c r="DF127" s="56"/>
      <c r="DG127" s="56"/>
      <c r="DH127" s="56"/>
      <c r="DI127" s="56"/>
      <c r="DJ127" s="56"/>
      <c r="DK127" s="56"/>
      <c r="DL127" s="56"/>
      <c r="DM127" s="56"/>
      <c r="DN127" s="56"/>
      <c r="DO127" s="56"/>
      <c r="DP127" s="56"/>
      <c r="DQ127" s="56"/>
      <c r="DR127" s="56"/>
      <c r="DS127" s="56"/>
      <c r="DT127" s="56"/>
      <c r="DU127" s="56"/>
      <c r="DV127" s="56"/>
      <c r="DW127" s="56"/>
      <c r="DX127" s="56"/>
      <c r="DY127" s="56"/>
      <c r="DZ127" s="56"/>
      <c r="EA127" s="56"/>
      <c r="EB127" s="56"/>
      <c r="EC127" s="56"/>
      <c r="ED127" s="56"/>
    </row>
    <row r="128" spans="1:134" ht="14.25" customHeight="1">
      <c r="A128" s="51">
        <v>121</v>
      </c>
      <c r="B128" s="53">
        <f>IF('FORM NILAI SIAP'!A128=0,"",'FORM NILAI SIAP'!A128)</f>
        <v>21120120140099</v>
      </c>
      <c r="C128" s="53" t="str">
        <f>IF('FORM NILAI SIAP'!B128=0,"",'FORM NILAI SIAP'!B128)</f>
        <v>ALYA ADELIA MUMTAZ</v>
      </c>
      <c r="D128" s="54">
        <v>100</v>
      </c>
      <c r="E128" s="54">
        <f t="shared" ref="E128:R128" si="121">IFERROR(($T128*IF($T$6=E$6,$T$7,0)+$U128*IF($U$6=E$6,$U$7,0)+$V128*IF($V$6=E$6,$V$7,0)+$W128*IF($W$6=E$6,$W$7,0)+$X128*IF($X$6=E$6,$X$7,0)+$Y128*IF($Y$6=E$6,$Y$7,0)+$Z128*IF($Z$6=E$6,$Z$7,0)+$AA128*IF($AA$6=E$6,$AA$7,0)+$AB128*IF($AB$6=E$6,$AB$7,0)+$DO128*IF($DO$6=E$6,$DO$7,0)+$DP128*IF($DP$6=E$6,$DP$7,0)+$DQ128*IF($DQ$6=E$6,$DQ$7,0)+$DR128*IF($DR$6=E$6,$DR$7,0)+$DS128*IF($DS$6=E$6,$DS$7,0)+$DT128*IF($DT$6=E$6,$DT$7,0)+$DU128*IF($DU$6=E$6,$DU$7,0)+$DV128*IF($DV$6=E$6,$DV$7,0)+$DW128*IF($DW$6=E$6,$DW$7,0)+$DX128*IF($DX$6=E$6,$DX$7,0)+$DY128*IF($DY$6=E$6,$DY$7,0)+$DZ128*IF($DZ$6=E$6,$DZ$7,0)+$EA128*IF($EA$6=E$6,$EA$7,0)+$EB128*IF($EB$6=E$6,$EB$7,0)+$EC128*IF($EC$6=E$6,$EC$7,0)+$ED128*IF($ED$6=E$6,$ED$7,0))/E$7,0)</f>
        <v>100</v>
      </c>
      <c r="F128" s="54">
        <f t="shared" si="121"/>
        <v>100</v>
      </c>
      <c r="G128" s="54">
        <f t="shared" si="121"/>
        <v>100</v>
      </c>
      <c r="H128" s="54">
        <f t="shared" si="121"/>
        <v>100</v>
      </c>
      <c r="I128" s="54">
        <f t="shared" si="121"/>
        <v>0</v>
      </c>
      <c r="J128" s="54">
        <f t="shared" si="121"/>
        <v>0</v>
      </c>
      <c r="K128" s="54">
        <f t="shared" si="121"/>
        <v>0</v>
      </c>
      <c r="L128" s="54">
        <f t="shared" si="121"/>
        <v>0</v>
      </c>
      <c r="M128" s="54">
        <f t="shared" si="121"/>
        <v>0</v>
      </c>
      <c r="N128" s="54">
        <f t="shared" si="121"/>
        <v>0</v>
      </c>
      <c r="O128" s="54">
        <f t="shared" si="121"/>
        <v>0</v>
      </c>
      <c r="P128" s="54">
        <f t="shared" si="121"/>
        <v>0</v>
      </c>
      <c r="Q128" s="54">
        <f t="shared" si="121"/>
        <v>0</v>
      </c>
      <c r="R128" s="54">
        <f t="shared" si="121"/>
        <v>0</v>
      </c>
      <c r="S128" s="135"/>
      <c r="T128" s="55">
        <v>100</v>
      </c>
      <c r="U128" s="56">
        <v>100</v>
      </c>
      <c r="V128" s="56">
        <v>100</v>
      </c>
      <c r="W128" s="56">
        <v>100</v>
      </c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56"/>
      <c r="BS128" s="56"/>
      <c r="BT128" s="56"/>
      <c r="BU128" s="56"/>
      <c r="BV128" s="56"/>
      <c r="BW128" s="56"/>
      <c r="BX128" s="56"/>
      <c r="BY128" s="56"/>
      <c r="BZ128" s="56"/>
      <c r="CA128" s="56"/>
      <c r="CB128" s="56"/>
      <c r="CC128" s="56"/>
      <c r="CD128" s="56"/>
      <c r="CE128" s="56"/>
      <c r="CF128" s="56"/>
      <c r="CG128" s="56"/>
      <c r="CH128" s="56"/>
      <c r="CI128" s="56"/>
      <c r="CJ128" s="56"/>
      <c r="CK128" s="56"/>
      <c r="CL128" s="56"/>
      <c r="CM128" s="56"/>
      <c r="CN128" s="56"/>
      <c r="CO128" s="56"/>
      <c r="CP128" s="56"/>
      <c r="CQ128" s="56"/>
      <c r="CR128" s="56"/>
      <c r="CS128" s="56"/>
      <c r="CT128" s="56"/>
      <c r="CU128" s="56"/>
      <c r="CV128" s="56"/>
      <c r="CW128" s="56"/>
      <c r="CX128" s="56"/>
      <c r="CY128" s="56"/>
      <c r="CZ128" s="56"/>
      <c r="DA128" s="56"/>
      <c r="DB128" s="56"/>
      <c r="DC128" s="56"/>
      <c r="DD128" s="56"/>
      <c r="DE128" s="56"/>
      <c r="DF128" s="56"/>
      <c r="DG128" s="56"/>
      <c r="DH128" s="56"/>
      <c r="DI128" s="56"/>
      <c r="DJ128" s="56"/>
      <c r="DK128" s="56"/>
      <c r="DL128" s="56"/>
      <c r="DM128" s="56"/>
      <c r="DN128" s="56"/>
      <c r="DO128" s="56"/>
      <c r="DP128" s="56"/>
      <c r="DQ128" s="56"/>
      <c r="DR128" s="56"/>
      <c r="DS128" s="56"/>
      <c r="DT128" s="56"/>
      <c r="DU128" s="56"/>
      <c r="DV128" s="56"/>
      <c r="DW128" s="56"/>
      <c r="DX128" s="56"/>
      <c r="DY128" s="56"/>
      <c r="DZ128" s="56"/>
      <c r="EA128" s="56"/>
      <c r="EB128" s="56"/>
      <c r="EC128" s="56"/>
      <c r="ED128" s="56"/>
    </row>
    <row r="129" spans="1:134" ht="14.25" customHeight="1">
      <c r="A129" s="51">
        <v>122</v>
      </c>
      <c r="B129" s="53">
        <f>IF('FORM NILAI SIAP'!A129=0,"",'FORM NILAI SIAP'!A129)</f>
        <v>21120120140099</v>
      </c>
      <c r="C129" s="53" t="str">
        <f>IF('FORM NILAI SIAP'!B129=0,"",'FORM NILAI SIAP'!B129)</f>
        <v>MUHAMMAD NURIL HUDA MAULANI (&lt; 75%)</v>
      </c>
      <c r="D129" s="54">
        <v>19</v>
      </c>
      <c r="E129" s="54">
        <f t="shared" ref="E129:R129" si="122">IFERROR(($T129*IF($T$6=E$6,$T$7,0)+$U129*IF($U$6=E$6,$U$7,0)+$V129*IF($V$6=E$6,$V$7,0)+$W129*IF($W$6=E$6,$W$7,0)+$X129*IF($X$6=E$6,$X$7,0)+$Y129*IF($Y$6=E$6,$Y$7,0)+$Z129*IF($Z$6=E$6,$Z$7,0)+$AA129*IF($AA$6=E$6,$AA$7,0)+$AB129*IF($AB$6=E$6,$AB$7,0)+$DO129*IF($DO$6=E$6,$DO$7,0)+$DP129*IF($DP$6=E$6,$DP$7,0)+$DQ129*IF($DQ$6=E$6,$DQ$7,0)+$DR129*IF($DR$6=E$6,$DR$7,0)+$DS129*IF($DS$6=E$6,$DS$7,0)+$DT129*IF($DT$6=E$6,$DT$7,0)+$DU129*IF($DU$6=E$6,$DU$7,0)+$DV129*IF($DV$6=E$6,$DV$7,0)+$DW129*IF($DW$6=E$6,$DW$7,0)+$DX129*IF($DX$6=E$6,$DX$7,0)+$DY129*IF($DY$6=E$6,$DY$7,0)+$DZ129*IF($DZ$6=E$6,$DZ$7,0)+$EA129*IF($EA$6=E$6,$EA$7,0)+$EB129*IF($EB$6=E$6,$EB$7,0)+$EC129*IF($EC$6=E$6,$EC$7,0)+$ED129*IF($ED$6=E$6,$ED$7,0))/E$7,0)</f>
        <v>19</v>
      </c>
      <c r="F129" s="54">
        <f t="shared" si="122"/>
        <v>19</v>
      </c>
      <c r="G129" s="54">
        <f t="shared" si="122"/>
        <v>19</v>
      </c>
      <c r="H129" s="54">
        <f t="shared" si="122"/>
        <v>19</v>
      </c>
      <c r="I129" s="54">
        <f t="shared" si="122"/>
        <v>0</v>
      </c>
      <c r="J129" s="54">
        <f t="shared" si="122"/>
        <v>0</v>
      </c>
      <c r="K129" s="54">
        <f t="shared" si="122"/>
        <v>0</v>
      </c>
      <c r="L129" s="54">
        <f t="shared" si="122"/>
        <v>0</v>
      </c>
      <c r="M129" s="54">
        <f t="shared" si="122"/>
        <v>0</v>
      </c>
      <c r="N129" s="54">
        <f t="shared" si="122"/>
        <v>0</v>
      </c>
      <c r="O129" s="54">
        <f t="shared" si="122"/>
        <v>0</v>
      </c>
      <c r="P129" s="54">
        <f t="shared" si="122"/>
        <v>0</v>
      </c>
      <c r="Q129" s="54">
        <f t="shared" si="122"/>
        <v>0</v>
      </c>
      <c r="R129" s="54">
        <f t="shared" si="122"/>
        <v>0</v>
      </c>
      <c r="S129" s="135"/>
      <c r="T129" s="55">
        <v>19</v>
      </c>
      <c r="U129" s="56">
        <v>19</v>
      </c>
      <c r="V129" s="56">
        <v>19</v>
      </c>
      <c r="W129" s="56">
        <v>19</v>
      </c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56"/>
      <c r="BR129" s="56"/>
      <c r="BS129" s="56"/>
      <c r="BT129" s="56"/>
      <c r="BU129" s="56"/>
      <c r="BV129" s="56"/>
      <c r="BW129" s="56"/>
      <c r="BX129" s="56"/>
      <c r="BY129" s="56"/>
      <c r="BZ129" s="56"/>
      <c r="CA129" s="56"/>
      <c r="CB129" s="56"/>
      <c r="CC129" s="56"/>
      <c r="CD129" s="56"/>
      <c r="CE129" s="56"/>
      <c r="CF129" s="56"/>
      <c r="CG129" s="56"/>
      <c r="CH129" s="56"/>
      <c r="CI129" s="56"/>
      <c r="CJ129" s="56"/>
      <c r="CK129" s="56"/>
      <c r="CL129" s="56"/>
      <c r="CM129" s="56"/>
      <c r="CN129" s="56"/>
      <c r="CO129" s="56"/>
      <c r="CP129" s="56"/>
      <c r="CQ129" s="56"/>
      <c r="CR129" s="56"/>
      <c r="CS129" s="56"/>
      <c r="CT129" s="56"/>
      <c r="CU129" s="56"/>
      <c r="CV129" s="56"/>
      <c r="CW129" s="56"/>
      <c r="CX129" s="56"/>
      <c r="CY129" s="56"/>
      <c r="CZ129" s="56"/>
      <c r="DA129" s="56"/>
      <c r="DB129" s="56"/>
      <c r="DC129" s="56"/>
      <c r="DD129" s="56"/>
      <c r="DE129" s="56"/>
      <c r="DF129" s="56"/>
      <c r="DG129" s="56"/>
      <c r="DH129" s="56"/>
      <c r="DI129" s="56"/>
      <c r="DJ129" s="56"/>
      <c r="DK129" s="56"/>
      <c r="DL129" s="56"/>
      <c r="DM129" s="56"/>
      <c r="DN129" s="56"/>
      <c r="DO129" s="56"/>
      <c r="DP129" s="56"/>
      <c r="DQ129" s="56"/>
      <c r="DR129" s="56"/>
      <c r="DS129" s="56"/>
      <c r="DT129" s="56"/>
      <c r="DU129" s="56"/>
      <c r="DV129" s="56"/>
      <c r="DW129" s="56"/>
      <c r="DX129" s="56"/>
      <c r="DY129" s="56"/>
      <c r="DZ129" s="56"/>
      <c r="EA129" s="56"/>
      <c r="EB129" s="56"/>
      <c r="EC129" s="56"/>
      <c r="ED129" s="56"/>
    </row>
    <row r="130" spans="1:134" ht="14.25" customHeight="1">
      <c r="A130" s="51">
        <v>123</v>
      </c>
      <c r="B130" s="53">
        <f>IF('FORM NILAI SIAP'!A130=0,"",'FORM NILAI SIAP'!A130)</f>
        <v>21120120140099</v>
      </c>
      <c r="C130" s="53" t="str">
        <f>IF('FORM NILAI SIAP'!B130=0,"",'FORM NILAI SIAP'!B130)</f>
        <v>KHASANDRA NUR PRISTIWANING RAHAYU</v>
      </c>
      <c r="D130" s="54">
        <v>100</v>
      </c>
      <c r="E130" s="54">
        <f t="shared" ref="E130:R130" si="123">IFERROR(($T130*IF($T$6=E$6,$T$7,0)+$U130*IF($U$6=E$6,$U$7,0)+$V130*IF($V$6=E$6,$V$7,0)+$W130*IF($W$6=E$6,$W$7,0)+$X130*IF($X$6=E$6,$X$7,0)+$Y130*IF($Y$6=E$6,$Y$7,0)+$Z130*IF($Z$6=E$6,$Z$7,0)+$AA130*IF($AA$6=E$6,$AA$7,0)+$AB130*IF($AB$6=E$6,$AB$7,0)+$DO130*IF($DO$6=E$6,$DO$7,0)+$DP130*IF($DP$6=E$6,$DP$7,0)+$DQ130*IF($DQ$6=E$6,$DQ$7,0)+$DR130*IF($DR$6=E$6,$DR$7,0)+$DS130*IF($DS$6=E$6,$DS$7,0)+$DT130*IF($DT$6=E$6,$DT$7,0)+$DU130*IF($DU$6=E$6,$DU$7,0)+$DV130*IF($DV$6=E$6,$DV$7,0)+$DW130*IF($DW$6=E$6,$DW$7,0)+$DX130*IF($DX$6=E$6,$DX$7,0)+$DY130*IF($DY$6=E$6,$DY$7,0)+$DZ130*IF($DZ$6=E$6,$DZ$7,0)+$EA130*IF($EA$6=E$6,$EA$7,0)+$EB130*IF($EB$6=E$6,$EB$7,0)+$EC130*IF($EC$6=E$6,$EC$7,0)+$ED130*IF($ED$6=E$6,$ED$7,0))/E$7,0)</f>
        <v>100</v>
      </c>
      <c r="F130" s="54">
        <f t="shared" si="123"/>
        <v>100</v>
      </c>
      <c r="G130" s="54">
        <f t="shared" si="123"/>
        <v>100</v>
      </c>
      <c r="H130" s="54">
        <f t="shared" si="123"/>
        <v>100</v>
      </c>
      <c r="I130" s="54">
        <f t="shared" si="123"/>
        <v>0</v>
      </c>
      <c r="J130" s="54">
        <f t="shared" si="123"/>
        <v>0</v>
      </c>
      <c r="K130" s="54">
        <f t="shared" si="123"/>
        <v>0</v>
      </c>
      <c r="L130" s="54">
        <f t="shared" si="123"/>
        <v>0</v>
      </c>
      <c r="M130" s="54">
        <f t="shared" si="123"/>
        <v>0</v>
      </c>
      <c r="N130" s="54">
        <f t="shared" si="123"/>
        <v>0</v>
      </c>
      <c r="O130" s="54">
        <f t="shared" si="123"/>
        <v>0</v>
      </c>
      <c r="P130" s="54">
        <f t="shared" si="123"/>
        <v>0</v>
      </c>
      <c r="Q130" s="54">
        <f t="shared" si="123"/>
        <v>0</v>
      </c>
      <c r="R130" s="54">
        <f t="shared" si="123"/>
        <v>0</v>
      </c>
      <c r="S130" s="135"/>
      <c r="T130" s="55">
        <v>100</v>
      </c>
      <c r="U130" s="56">
        <v>100</v>
      </c>
      <c r="V130" s="56">
        <v>100</v>
      </c>
      <c r="W130" s="56">
        <v>100</v>
      </c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6"/>
      <c r="CE130" s="56"/>
      <c r="CF130" s="56"/>
      <c r="CG130" s="56"/>
      <c r="CH130" s="56"/>
      <c r="CI130" s="56"/>
      <c r="CJ130" s="56"/>
      <c r="CK130" s="56"/>
      <c r="CL130" s="56"/>
      <c r="CM130" s="56"/>
      <c r="CN130" s="56"/>
      <c r="CO130" s="56"/>
      <c r="CP130" s="56"/>
      <c r="CQ130" s="56"/>
      <c r="CR130" s="56"/>
      <c r="CS130" s="56"/>
      <c r="CT130" s="56"/>
      <c r="CU130" s="56"/>
      <c r="CV130" s="56"/>
      <c r="CW130" s="56"/>
      <c r="CX130" s="56"/>
      <c r="CY130" s="56"/>
      <c r="CZ130" s="56"/>
      <c r="DA130" s="56"/>
      <c r="DB130" s="56"/>
      <c r="DC130" s="56"/>
      <c r="DD130" s="56"/>
      <c r="DE130" s="56"/>
      <c r="DF130" s="56"/>
      <c r="DG130" s="56"/>
      <c r="DH130" s="56"/>
      <c r="DI130" s="56"/>
      <c r="DJ130" s="56"/>
      <c r="DK130" s="56"/>
      <c r="DL130" s="56"/>
      <c r="DM130" s="56"/>
      <c r="DN130" s="56"/>
      <c r="DO130" s="56"/>
      <c r="DP130" s="56"/>
      <c r="DQ130" s="56"/>
      <c r="DR130" s="56"/>
      <c r="DS130" s="56"/>
      <c r="DT130" s="56"/>
      <c r="DU130" s="56"/>
      <c r="DV130" s="56"/>
      <c r="DW130" s="56"/>
      <c r="DX130" s="56"/>
      <c r="DY130" s="56"/>
      <c r="DZ130" s="56"/>
      <c r="EA130" s="56"/>
      <c r="EB130" s="56"/>
      <c r="EC130" s="56"/>
      <c r="ED130" s="56"/>
    </row>
    <row r="131" spans="1:134" ht="14.25" customHeight="1">
      <c r="A131" s="51">
        <v>124</v>
      </c>
      <c r="B131" s="53">
        <f>IF('FORM NILAI SIAP'!A131=0,"",'FORM NILAI SIAP'!A131)</f>
        <v>21120120140099</v>
      </c>
      <c r="C131" s="53" t="str">
        <f>IF('FORM NILAI SIAP'!B131=0,"",'FORM NILAI SIAP'!B131)</f>
        <v>DHEA RAHMA PUTRI</v>
      </c>
      <c r="D131" s="54">
        <v>100</v>
      </c>
      <c r="E131" s="54">
        <f t="shared" ref="E131:R131" si="124">IFERROR(($T131*IF($T$6=E$6,$T$7,0)+$U131*IF($U$6=E$6,$U$7,0)+$V131*IF($V$6=E$6,$V$7,0)+$W131*IF($W$6=E$6,$W$7,0)+$X131*IF($X$6=E$6,$X$7,0)+$Y131*IF($Y$6=E$6,$Y$7,0)+$Z131*IF($Z$6=E$6,$Z$7,0)+$AA131*IF($AA$6=E$6,$AA$7,0)+$AB131*IF($AB$6=E$6,$AB$7,0)+$DO131*IF($DO$6=E$6,$DO$7,0)+$DP131*IF($DP$6=E$6,$DP$7,0)+$DQ131*IF($DQ$6=E$6,$DQ$7,0)+$DR131*IF($DR$6=E$6,$DR$7,0)+$DS131*IF($DS$6=E$6,$DS$7,0)+$DT131*IF($DT$6=E$6,$DT$7,0)+$DU131*IF($DU$6=E$6,$DU$7,0)+$DV131*IF($DV$6=E$6,$DV$7,0)+$DW131*IF($DW$6=E$6,$DW$7,0)+$DX131*IF($DX$6=E$6,$DX$7,0)+$DY131*IF($DY$6=E$6,$DY$7,0)+$DZ131*IF($DZ$6=E$6,$DZ$7,0)+$EA131*IF($EA$6=E$6,$EA$7,0)+$EB131*IF($EB$6=E$6,$EB$7,0)+$EC131*IF($EC$6=E$6,$EC$7,0)+$ED131*IF($ED$6=E$6,$ED$7,0))/E$7,0)</f>
        <v>100</v>
      </c>
      <c r="F131" s="54">
        <f t="shared" si="124"/>
        <v>100</v>
      </c>
      <c r="G131" s="54">
        <f t="shared" si="124"/>
        <v>100</v>
      </c>
      <c r="H131" s="54">
        <f t="shared" si="124"/>
        <v>100</v>
      </c>
      <c r="I131" s="54">
        <f t="shared" si="124"/>
        <v>0</v>
      </c>
      <c r="J131" s="54">
        <f t="shared" si="124"/>
        <v>0</v>
      </c>
      <c r="K131" s="54">
        <f t="shared" si="124"/>
        <v>0</v>
      </c>
      <c r="L131" s="54">
        <f t="shared" si="124"/>
        <v>0</v>
      </c>
      <c r="M131" s="54">
        <f t="shared" si="124"/>
        <v>0</v>
      </c>
      <c r="N131" s="54">
        <f t="shared" si="124"/>
        <v>0</v>
      </c>
      <c r="O131" s="54">
        <f t="shared" si="124"/>
        <v>0</v>
      </c>
      <c r="P131" s="54">
        <f t="shared" si="124"/>
        <v>0</v>
      </c>
      <c r="Q131" s="54">
        <f t="shared" si="124"/>
        <v>0</v>
      </c>
      <c r="R131" s="54">
        <f t="shared" si="124"/>
        <v>0</v>
      </c>
      <c r="S131" s="135"/>
      <c r="T131" s="55">
        <v>100</v>
      </c>
      <c r="U131" s="56">
        <v>100</v>
      </c>
      <c r="V131" s="56">
        <v>100</v>
      </c>
      <c r="W131" s="56">
        <v>100</v>
      </c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56"/>
      <c r="BN131" s="56"/>
      <c r="BO131" s="56"/>
      <c r="BP131" s="56"/>
      <c r="BQ131" s="56"/>
      <c r="BR131" s="56"/>
      <c r="BS131" s="56"/>
      <c r="BT131" s="56"/>
      <c r="BU131" s="56"/>
      <c r="BV131" s="56"/>
      <c r="BW131" s="56"/>
      <c r="BX131" s="56"/>
      <c r="BY131" s="56"/>
      <c r="BZ131" s="56"/>
      <c r="CA131" s="56"/>
      <c r="CB131" s="56"/>
      <c r="CC131" s="56"/>
      <c r="CD131" s="56"/>
      <c r="CE131" s="56"/>
      <c r="CF131" s="56"/>
      <c r="CG131" s="56"/>
      <c r="CH131" s="56"/>
      <c r="CI131" s="56"/>
      <c r="CJ131" s="56"/>
      <c r="CK131" s="56"/>
      <c r="CL131" s="56"/>
      <c r="CM131" s="56"/>
      <c r="CN131" s="56"/>
      <c r="CO131" s="56"/>
      <c r="CP131" s="56"/>
      <c r="CQ131" s="56"/>
      <c r="CR131" s="56"/>
      <c r="CS131" s="56"/>
      <c r="CT131" s="56"/>
      <c r="CU131" s="56"/>
      <c r="CV131" s="56"/>
      <c r="CW131" s="56"/>
      <c r="CX131" s="56"/>
      <c r="CY131" s="56"/>
      <c r="CZ131" s="56"/>
      <c r="DA131" s="56"/>
      <c r="DB131" s="56"/>
      <c r="DC131" s="56"/>
      <c r="DD131" s="56"/>
      <c r="DE131" s="56"/>
      <c r="DF131" s="56"/>
      <c r="DG131" s="56"/>
      <c r="DH131" s="56"/>
      <c r="DI131" s="56"/>
      <c r="DJ131" s="56"/>
      <c r="DK131" s="56"/>
      <c r="DL131" s="56"/>
      <c r="DM131" s="56"/>
      <c r="DN131" s="56"/>
      <c r="DO131" s="56"/>
      <c r="DP131" s="56"/>
      <c r="DQ131" s="56"/>
      <c r="DR131" s="56"/>
      <c r="DS131" s="56"/>
      <c r="DT131" s="56"/>
      <c r="DU131" s="56"/>
      <c r="DV131" s="56"/>
      <c r="DW131" s="56"/>
      <c r="DX131" s="56"/>
      <c r="DY131" s="56"/>
      <c r="DZ131" s="56"/>
      <c r="EA131" s="56"/>
      <c r="EB131" s="56"/>
      <c r="EC131" s="56"/>
      <c r="ED131" s="56"/>
    </row>
    <row r="132" spans="1:134" ht="14.25" customHeight="1">
      <c r="A132" s="51">
        <v>125</v>
      </c>
      <c r="B132" s="53">
        <f>IF('FORM NILAI SIAP'!A132=0,"",'FORM NILAI SIAP'!A132)</f>
        <v>21120120140099</v>
      </c>
      <c r="C132" s="53" t="str">
        <f>IF('FORM NILAI SIAP'!B132=0,"",'FORM NILAI SIAP'!B132)</f>
        <v>AHMAD ALDANI HERLANGGA</v>
      </c>
      <c r="D132" s="54">
        <v>44</v>
      </c>
      <c r="E132" s="54">
        <f t="shared" ref="E132:R132" si="125">IFERROR(($T132*IF($T$6=E$6,$T$7,0)+$U132*IF($U$6=E$6,$U$7,0)+$V132*IF($V$6=E$6,$V$7,0)+$W132*IF($W$6=E$6,$W$7,0)+$X132*IF($X$6=E$6,$X$7,0)+$Y132*IF($Y$6=E$6,$Y$7,0)+$Z132*IF($Z$6=E$6,$Z$7,0)+$AA132*IF($AA$6=E$6,$AA$7,0)+$AB132*IF($AB$6=E$6,$AB$7,0)+$DO132*IF($DO$6=E$6,$DO$7,0)+$DP132*IF($DP$6=E$6,$DP$7,0)+$DQ132*IF($DQ$6=E$6,$DQ$7,0)+$DR132*IF($DR$6=E$6,$DR$7,0)+$DS132*IF($DS$6=E$6,$DS$7,0)+$DT132*IF($DT$6=E$6,$DT$7,0)+$DU132*IF($DU$6=E$6,$DU$7,0)+$DV132*IF($DV$6=E$6,$DV$7,0)+$DW132*IF($DW$6=E$6,$DW$7,0)+$DX132*IF($DX$6=E$6,$DX$7,0)+$DY132*IF($DY$6=E$6,$DY$7,0)+$DZ132*IF($DZ$6=E$6,$DZ$7,0)+$EA132*IF($EA$6=E$6,$EA$7,0)+$EB132*IF($EB$6=E$6,$EB$7,0)+$EC132*IF($EC$6=E$6,$EC$7,0)+$ED132*IF($ED$6=E$6,$ED$7,0))/E$7,0)</f>
        <v>44</v>
      </c>
      <c r="F132" s="54">
        <f t="shared" si="125"/>
        <v>44</v>
      </c>
      <c r="G132" s="54">
        <f t="shared" si="125"/>
        <v>44</v>
      </c>
      <c r="H132" s="54">
        <f t="shared" si="125"/>
        <v>44</v>
      </c>
      <c r="I132" s="54">
        <f t="shared" si="125"/>
        <v>0</v>
      </c>
      <c r="J132" s="54">
        <f t="shared" si="125"/>
        <v>0</v>
      </c>
      <c r="K132" s="54">
        <f t="shared" si="125"/>
        <v>0</v>
      </c>
      <c r="L132" s="54">
        <f t="shared" si="125"/>
        <v>0</v>
      </c>
      <c r="M132" s="54">
        <f t="shared" si="125"/>
        <v>0</v>
      </c>
      <c r="N132" s="54">
        <f t="shared" si="125"/>
        <v>0</v>
      </c>
      <c r="O132" s="54">
        <f t="shared" si="125"/>
        <v>0</v>
      </c>
      <c r="P132" s="54">
        <f t="shared" si="125"/>
        <v>0</v>
      </c>
      <c r="Q132" s="54">
        <f t="shared" si="125"/>
        <v>0</v>
      </c>
      <c r="R132" s="54">
        <f t="shared" si="125"/>
        <v>0</v>
      </c>
      <c r="S132" s="135"/>
      <c r="T132" s="55">
        <v>44</v>
      </c>
      <c r="U132" s="56">
        <v>44</v>
      </c>
      <c r="V132" s="56">
        <v>44</v>
      </c>
      <c r="W132" s="56">
        <v>44</v>
      </c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56"/>
      <c r="BS132" s="56"/>
      <c r="BT132" s="56"/>
      <c r="BU132" s="56"/>
      <c r="BV132" s="56"/>
      <c r="BW132" s="56"/>
      <c r="BX132" s="56"/>
      <c r="BY132" s="56"/>
      <c r="BZ132" s="56"/>
      <c r="CA132" s="56"/>
      <c r="CB132" s="56"/>
      <c r="CC132" s="56"/>
      <c r="CD132" s="56"/>
      <c r="CE132" s="56"/>
      <c r="CF132" s="56"/>
      <c r="CG132" s="56"/>
      <c r="CH132" s="56"/>
      <c r="CI132" s="56"/>
      <c r="CJ132" s="56"/>
      <c r="CK132" s="56"/>
      <c r="CL132" s="56"/>
      <c r="CM132" s="56"/>
      <c r="CN132" s="56"/>
      <c r="CO132" s="56"/>
      <c r="CP132" s="56"/>
      <c r="CQ132" s="56"/>
      <c r="CR132" s="56"/>
      <c r="CS132" s="56"/>
      <c r="CT132" s="56"/>
      <c r="CU132" s="56"/>
      <c r="CV132" s="56"/>
      <c r="CW132" s="56"/>
      <c r="CX132" s="56"/>
      <c r="CY132" s="56"/>
      <c r="CZ132" s="56"/>
      <c r="DA132" s="56"/>
      <c r="DB132" s="56"/>
      <c r="DC132" s="56"/>
      <c r="DD132" s="56"/>
      <c r="DE132" s="56"/>
      <c r="DF132" s="56"/>
      <c r="DG132" s="56"/>
      <c r="DH132" s="56"/>
      <c r="DI132" s="56"/>
      <c r="DJ132" s="56"/>
      <c r="DK132" s="56"/>
      <c r="DL132" s="56"/>
      <c r="DM132" s="56"/>
      <c r="DN132" s="56"/>
      <c r="DO132" s="56"/>
      <c r="DP132" s="56"/>
      <c r="DQ132" s="56"/>
      <c r="DR132" s="56"/>
      <c r="DS132" s="56"/>
      <c r="DT132" s="56"/>
      <c r="DU132" s="56"/>
      <c r="DV132" s="56"/>
      <c r="DW132" s="56"/>
      <c r="DX132" s="56"/>
      <c r="DY132" s="56"/>
      <c r="DZ132" s="56"/>
      <c r="EA132" s="56"/>
      <c r="EB132" s="56"/>
      <c r="EC132" s="56"/>
      <c r="ED132" s="56"/>
    </row>
    <row r="133" spans="1:134" ht="14.25" customHeight="1">
      <c r="A133" s="51">
        <v>126</v>
      </c>
      <c r="B133" s="53">
        <f>IF('FORM NILAI SIAP'!A133=0,"",'FORM NILAI SIAP'!A133)</f>
        <v>21120120140099</v>
      </c>
      <c r="C133" s="53" t="str">
        <f>IF('FORM NILAI SIAP'!B133=0,"",'FORM NILAI SIAP'!B133)</f>
        <v>REINDROW OWEN SIMANGUNSONG</v>
      </c>
      <c r="D133" s="54">
        <v>100</v>
      </c>
      <c r="E133" s="54">
        <f t="shared" ref="E133:R133" si="126">IFERROR(($T133*IF($T$6=E$6,$T$7,0)+$U133*IF($U$6=E$6,$U$7,0)+$V133*IF($V$6=E$6,$V$7,0)+$W133*IF($W$6=E$6,$W$7,0)+$X133*IF($X$6=E$6,$X$7,0)+$Y133*IF($Y$6=E$6,$Y$7,0)+$Z133*IF($Z$6=E$6,$Z$7,0)+$AA133*IF($AA$6=E$6,$AA$7,0)+$AB133*IF($AB$6=E$6,$AB$7,0)+$DO133*IF($DO$6=E$6,$DO$7,0)+$DP133*IF($DP$6=E$6,$DP$7,0)+$DQ133*IF($DQ$6=E$6,$DQ$7,0)+$DR133*IF($DR$6=E$6,$DR$7,0)+$DS133*IF($DS$6=E$6,$DS$7,0)+$DT133*IF($DT$6=E$6,$DT$7,0)+$DU133*IF($DU$6=E$6,$DU$7,0)+$DV133*IF($DV$6=E$6,$DV$7,0)+$DW133*IF($DW$6=E$6,$DW$7,0)+$DX133*IF($DX$6=E$6,$DX$7,0)+$DY133*IF($DY$6=E$6,$DY$7,0)+$DZ133*IF($DZ$6=E$6,$DZ$7,0)+$EA133*IF($EA$6=E$6,$EA$7,0)+$EB133*IF($EB$6=E$6,$EB$7,0)+$EC133*IF($EC$6=E$6,$EC$7,0)+$ED133*IF($ED$6=E$6,$ED$7,0))/E$7,0)</f>
        <v>100</v>
      </c>
      <c r="F133" s="54">
        <f t="shared" si="126"/>
        <v>100</v>
      </c>
      <c r="G133" s="54">
        <f t="shared" si="126"/>
        <v>100</v>
      </c>
      <c r="H133" s="54">
        <f t="shared" si="126"/>
        <v>100</v>
      </c>
      <c r="I133" s="54">
        <f t="shared" si="126"/>
        <v>0</v>
      </c>
      <c r="J133" s="54">
        <f t="shared" si="126"/>
        <v>0</v>
      </c>
      <c r="K133" s="54">
        <f t="shared" si="126"/>
        <v>0</v>
      </c>
      <c r="L133" s="54">
        <f t="shared" si="126"/>
        <v>0</v>
      </c>
      <c r="M133" s="54">
        <f t="shared" si="126"/>
        <v>0</v>
      </c>
      <c r="N133" s="54">
        <f t="shared" si="126"/>
        <v>0</v>
      </c>
      <c r="O133" s="54">
        <f t="shared" si="126"/>
        <v>0</v>
      </c>
      <c r="P133" s="54">
        <f t="shared" si="126"/>
        <v>0</v>
      </c>
      <c r="Q133" s="54">
        <f t="shared" si="126"/>
        <v>0</v>
      </c>
      <c r="R133" s="54">
        <f t="shared" si="126"/>
        <v>0</v>
      </c>
      <c r="S133" s="135"/>
      <c r="T133" s="55">
        <v>100</v>
      </c>
      <c r="U133" s="56">
        <v>100</v>
      </c>
      <c r="V133" s="56">
        <v>100</v>
      </c>
      <c r="W133" s="56">
        <v>100</v>
      </c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6"/>
      <c r="CE133" s="56"/>
      <c r="CF133" s="56"/>
      <c r="CG133" s="56"/>
      <c r="CH133" s="56"/>
      <c r="CI133" s="56"/>
      <c r="CJ133" s="56"/>
      <c r="CK133" s="56"/>
      <c r="CL133" s="56"/>
      <c r="CM133" s="56"/>
      <c r="CN133" s="56"/>
      <c r="CO133" s="56"/>
      <c r="CP133" s="56"/>
      <c r="CQ133" s="56"/>
      <c r="CR133" s="56"/>
      <c r="CS133" s="56"/>
      <c r="CT133" s="56"/>
      <c r="CU133" s="56"/>
      <c r="CV133" s="56"/>
      <c r="CW133" s="56"/>
      <c r="CX133" s="56"/>
      <c r="CY133" s="56"/>
      <c r="CZ133" s="56"/>
      <c r="DA133" s="56"/>
      <c r="DB133" s="56"/>
      <c r="DC133" s="56"/>
      <c r="DD133" s="56"/>
      <c r="DE133" s="56"/>
      <c r="DF133" s="56"/>
      <c r="DG133" s="56"/>
      <c r="DH133" s="56"/>
      <c r="DI133" s="56"/>
      <c r="DJ133" s="56"/>
      <c r="DK133" s="56"/>
      <c r="DL133" s="56"/>
      <c r="DM133" s="56"/>
      <c r="DN133" s="56"/>
      <c r="DO133" s="56"/>
      <c r="DP133" s="56"/>
      <c r="DQ133" s="56"/>
      <c r="DR133" s="56"/>
      <c r="DS133" s="56"/>
      <c r="DT133" s="56"/>
      <c r="DU133" s="56"/>
      <c r="DV133" s="56"/>
      <c r="DW133" s="56"/>
      <c r="DX133" s="56"/>
      <c r="DY133" s="56"/>
      <c r="DZ133" s="56"/>
      <c r="EA133" s="56"/>
      <c r="EB133" s="56"/>
      <c r="EC133" s="56"/>
      <c r="ED133" s="56"/>
    </row>
    <row r="134" spans="1:134" ht="14.25" customHeight="1">
      <c r="A134" s="51">
        <v>127</v>
      </c>
      <c r="B134" s="53">
        <f>IF('FORM NILAI SIAP'!A134=0,"",'FORM NILAI SIAP'!A134)</f>
        <v>21120120140099</v>
      </c>
      <c r="C134" s="53" t="str">
        <f>IF('FORM NILAI SIAP'!B134=0,"",'FORM NILAI SIAP'!B134)</f>
        <v>Anadda Ferrell Ramadhan</v>
      </c>
      <c r="D134" s="54">
        <v>88</v>
      </c>
      <c r="E134" s="54">
        <f t="shared" ref="E134:R134" si="127">IFERROR(($T134*IF($T$6=E$6,$T$7,0)+$U134*IF($U$6=E$6,$U$7,0)+$V134*IF($V$6=E$6,$V$7,0)+$W134*IF($W$6=E$6,$W$7,0)+$X134*IF($X$6=E$6,$X$7,0)+$Y134*IF($Y$6=E$6,$Y$7,0)+$Z134*IF($Z$6=E$6,$Z$7,0)+$AA134*IF($AA$6=E$6,$AA$7,0)+$AB134*IF($AB$6=E$6,$AB$7,0)+$DO134*IF($DO$6=E$6,$DO$7,0)+$DP134*IF($DP$6=E$6,$DP$7,0)+$DQ134*IF($DQ$6=E$6,$DQ$7,0)+$DR134*IF($DR$6=E$6,$DR$7,0)+$DS134*IF($DS$6=E$6,$DS$7,0)+$DT134*IF($DT$6=E$6,$DT$7,0)+$DU134*IF($DU$6=E$6,$DU$7,0)+$DV134*IF($DV$6=E$6,$DV$7,0)+$DW134*IF($DW$6=E$6,$DW$7,0)+$DX134*IF($DX$6=E$6,$DX$7,0)+$DY134*IF($DY$6=E$6,$DY$7,0)+$DZ134*IF($DZ$6=E$6,$DZ$7,0)+$EA134*IF($EA$6=E$6,$EA$7,0)+$EB134*IF($EB$6=E$6,$EB$7,0)+$EC134*IF($EC$6=E$6,$EC$7,0)+$ED134*IF($ED$6=E$6,$ED$7,0))/E$7,0)</f>
        <v>88</v>
      </c>
      <c r="F134" s="54">
        <f t="shared" si="127"/>
        <v>88</v>
      </c>
      <c r="G134" s="54">
        <f t="shared" si="127"/>
        <v>88</v>
      </c>
      <c r="H134" s="54">
        <f t="shared" si="127"/>
        <v>88</v>
      </c>
      <c r="I134" s="54">
        <f t="shared" si="127"/>
        <v>0</v>
      </c>
      <c r="J134" s="54">
        <f t="shared" si="127"/>
        <v>0</v>
      </c>
      <c r="K134" s="54">
        <f t="shared" si="127"/>
        <v>0</v>
      </c>
      <c r="L134" s="54">
        <f t="shared" si="127"/>
        <v>0</v>
      </c>
      <c r="M134" s="54">
        <f t="shared" si="127"/>
        <v>0</v>
      </c>
      <c r="N134" s="54">
        <f t="shared" si="127"/>
        <v>0</v>
      </c>
      <c r="O134" s="54">
        <f t="shared" si="127"/>
        <v>0</v>
      </c>
      <c r="P134" s="54">
        <f t="shared" si="127"/>
        <v>0</v>
      </c>
      <c r="Q134" s="54">
        <f t="shared" si="127"/>
        <v>0</v>
      </c>
      <c r="R134" s="54">
        <f t="shared" si="127"/>
        <v>0</v>
      </c>
      <c r="S134" s="135"/>
      <c r="T134" s="55">
        <v>88</v>
      </c>
      <c r="U134" s="56">
        <v>88</v>
      </c>
      <c r="V134" s="56">
        <v>88</v>
      </c>
      <c r="W134" s="56">
        <v>88</v>
      </c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6"/>
      <c r="CE134" s="56"/>
      <c r="CF134" s="56"/>
      <c r="CG134" s="56"/>
      <c r="CH134" s="56"/>
      <c r="CI134" s="56"/>
      <c r="CJ134" s="56"/>
      <c r="CK134" s="56"/>
      <c r="CL134" s="56"/>
      <c r="CM134" s="56"/>
      <c r="CN134" s="56"/>
      <c r="CO134" s="56"/>
      <c r="CP134" s="56"/>
      <c r="CQ134" s="56"/>
      <c r="CR134" s="56"/>
      <c r="CS134" s="56"/>
      <c r="CT134" s="56"/>
      <c r="CU134" s="56"/>
      <c r="CV134" s="56"/>
      <c r="CW134" s="56"/>
      <c r="CX134" s="56"/>
      <c r="CY134" s="56"/>
      <c r="CZ134" s="56"/>
      <c r="DA134" s="56"/>
      <c r="DB134" s="56"/>
      <c r="DC134" s="56"/>
      <c r="DD134" s="56"/>
      <c r="DE134" s="56"/>
      <c r="DF134" s="56"/>
      <c r="DG134" s="56"/>
      <c r="DH134" s="56"/>
      <c r="DI134" s="56"/>
      <c r="DJ134" s="56"/>
      <c r="DK134" s="56"/>
      <c r="DL134" s="56"/>
      <c r="DM134" s="56"/>
      <c r="DN134" s="56"/>
      <c r="DO134" s="56"/>
      <c r="DP134" s="56"/>
      <c r="DQ134" s="56"/>
      <c r="DR134" s="56"/>
      <c r="DS134" s="56"/>
      <c r="DT134" s="56"/>
      <c r="DU134" s="56"/>
      <c r="DV134" s="56"/>
      <c r="DW134" s="56"/>
      <c r="DX134" s="56"/>
      <c r="DY134" s="56"/>
      <c r="DZ134" s="56"/>
      <c r="EA134" s="56"/>
      <c r="EB134" s="56"/>
      <c r="EC134" s="56"/>
      <c r="ED134" s="56"/>
    </row>
    <row r="135" spans="1:134" ht="14.25" customHeight="1">
      <c r="A135" s="51">
        <v>128</v>
      </c>
      <c r="B135" s="53">
        <f>IF('FORM NILAI SIAP'!A135=0,"",'FORM NILAI SIAP'!A135)</f>
        <v>21120120140099</v>
      </c>
      <c r="C135" s="53" t="str">
        <f>IF('FORM NILAI SIAP'!B135=0,"",'FORM NILAI SIAP'!B135)</f>
        <v>A.MIFTACHUL HIDAYAT</v>
      </c>
      <c r="D135" s="54">
        <v>99</v>
      </c>
      <c r="E135" s="54">
        <f t="shared" ref="E135:R135" si="128">IFERROR(($T135*IF($T$6=E$6,$T$7,0)+$U135*IF($U$6=E$6,$U$7,0)+$V135*IF($V$6=E$6,$V$7,0)+$W135*IF($W$6=E$6,$W$7,0)+$X135*IF($X$6=E$6,$X$7,0)+$Y135*IF($Y$6=E$6,$Y$7,0)+$Z135*IF($Z$6=E$6,$Z$7,0)+$AA135*IF($AA$6=E$6,$AA$7,0)+$AB135*IF($AB$6=E$6,$AB$7,0)+$DO135*IF($DO$6=E$6,$DO$7,0)+$DP135*IF($DP$6=E$6,$DP$7,0)+$DQ135*IF($DQ$6=E$6,$DQ$7,0)+$DR135*IF($DR$6=E$6,$DR$7,0)+$DS135*IF($DS$6=E$6,$DS$7,0)+$DT135*IF($DT$6=E$6,$DT$7,0)+$DU135*IF($DU$6=E$6,$DU$7,0)+$DV135*IF($DV$6=E$6,$DV$7,0)+$DW135*IF($DW$6=E$6,$DW$7,0)+$DX135*IF($DX$6=E$6,$DX$7,0)+$DY135*IF($DY$6=E$6,$DY$7,0)+$DZ135*IF($DZ$6=E$6,$DZ$7,0)+$EA135*IF($EA$6=E$6,$EA$7,0)+$EB135*IF($EB$6=E$6,$EB$7,0)+$EC135*IF($EC$6=E$6,$EC$7,0)+$ED135*IF($ED$6=E$6,$ED$7,0))/E$7,0)</f>
        <v>99</v>
      </c>
      <c r="F135" s="54">
        <f t="shared" si="128"/>
        <v>99</v>
      </c>
      <c r="G135" s="54">
        <f t="shared" si="128"/>
        <v>99</v>
      </c>
      <c r="H135" s="54">
        <f t="shared" si="128"/>
        <v>99</v>
      </c>
      <c r="I135" s="54">
        <f t="shared" si="128"/>
        <v>0</v>
      </c>
      <c r="J135" s="54">
        <f t="shared" si="128"/>
        <v>0</v>
      </c>
      <c r="K135" s="54">
        <f t="shared" si="128"/>
        <v>0</v>
      </c>
      <c r="L135" s="54">
        <f t="shared" si="128"/>
        <v>0</v>
      </c>
      <c r="M135" s="54">
        <f t="shared" si="128"/>
        <v>0</v>
      </c>
      <c r="N135" s="54">
        <f t="shared" si="128"/>
        <v>0</v>
      </c>
      <c r="O135" s="54">
        <f t="shared" si="128"/>
        <v>0</v>
      </c>
      <c r="P135" s="54">
        <f t="shared" si="128"/>
        <v>0</v>
      </c>
      <c r="Q135" s="54">
        <f t="shared" si="128"/>
        <v>0</v>
      </c>
      <c r="R135" s="54">
        <f t="shared" si="128"/>
        <v>0</v>
      </c>
      <c r="S135" s="135"/>
      <c r="T135" s="55">
        <v>99</v>
      </c>
      <c r="U135" s="56">
        <v>99</v>
      </c>
      <c r="V135" s="56">
        <v>99</v>
      </c>
      <c r="W135" s="56">
        <v>99</v>
      </c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6"/>
      <c r="CE135" s="56"/>
      <c r="CF135" s="56"/>
      <c r="CG135" s="56"/>
      <c r="CH135" s="56"/>
      <c r="CI135" s="56"/>
      <c r="CJ135" s="56"/>
      <c r="CK135" s="56"/>
      <c r="CL135" s="56"/>
      <c r="CM135" s="56"/>
      <c r="CN135" s="56"/>
      <c r="CO135" s="56"/>
      <c r="CP135" s="56"/>
      <c r="CQ135" s="56"/>
      <c r="CR135" s="56"/>
      <c r="CS135" s="56"/>
      <c r="CT135" s="56"/>
      <c r="CU135" s="56"/>
      <c r="CV135" s="56"/>
      <c r="CW135" s="56"/>
      <c r="CX135" s="56"/>
      <c r="CY135" s="56"/>
      <c r="CZ135" s="56"/>
      <c r="DA135" s="56"/>
      <c r="DB135" s="56"/>
      <c r="DC135" s="56"/>
      <c r="DD135" s="56"/>
      <c r="DE135" s="56"/>
      <c r="DF135" s="56"/>
      <c r="DG135" s="56"/>
      <c r="DH135" s="56"/>
      <c r="DI135" s="56"/>
      <c r="DJ135" s="56"/>
      <c r="DK135" s="56"/>
      <c r="DL135" s="56"/>
      <c r="DM135" s="56"/>
      <c r="DN135" s="56"/>
      <c r="DO135" s="56"/>
      <c r="DP135" s="56"/>
      <c r="DQ135" s="56"/>
      <c r="DR135" s="56"/>
      <c r="DS135" s="56"/>
      <c r="DT135" s="56"/>
      <c r="DU135" s="56"/>
      <c r="DV135" s="56"/>
      <c r="DW135" s="56"/>
      <c r="DX135" s="56"/>
      <c r="DY135" s="56"/>
      <c r="DZ135" s="56"/>
      <c r="EA135" s="56"/>
      <c r="EB135" s="56"/>
      <c r="EC135" s="56"/>
      <c r="ED135" s="56"/>
    </row>
    <row r="136" spans="1:134" ht="14.25" customHeight="1">
      <c r="A136" s="51">
        <v>129</v>
      </c>
      <c r="B136" s="53">
        <f>IF('FORM NILAI SIAP'!A136=0,"",'FORM NILAI SIAP'!A136)</f>
        <v>21120120140099</v>
      </c>
      <c r="C136" s="53" t="str">
        <f>IF('FORM NILAI SIAP'!B136=0,"",'FORM NILAI SIAP'!B136)</f>
        <v>NABILA RIZQI MAHARDIKA</v>
      </c>
      <c r="D136" s="54">
        <v>100</v>
      </c>
      <c r="E136" s="54">
        <f t="shared" ref="E136:R136" si="129">IFERROR(($T136*IF($T$6=E$6,$T$7,0)+$U136*IF($U$6=E$6,$U$7,0)+$V136*IF($V$6=E$6,$V$7,0)+$W136*IF($W$6=E$6,$W$7,0)+$X136*IF($X$6=E$6,$X$7,0)+$Y136*IF($Y$6=E$6,$Y$7,0)+$Z136*IF($Z$6=E$6,$Z$7,0)+$AA136*IF($AA$6=E$6,$AA$7,0)+$AB136*IF($AB$6=E$6,$AB$7,0)+$DO136*IF($DO$6=E$6,$DO$7,0)+$DP136*IF($DP$6=E$6,$DP$7,0)+$DQ136*IF($DQ$6=E$6,$DQ$7,0)+$DR136*IF($DR$6=E$6,$DR$7,0)+$DS136*IF($DS$6=E$6,$DS$7,0)+$DT136*IF($DT$6=E$6,$DT$7,0)+$DU136*IF($DU$6=E$6,$DU$7,0)+$DV136*IF($DV$6=E$6,$DV$7,0)+$DW136*IF($DW$6=E$6,$DW$7,0)+$DX136*IF($DX$6=E$6,$DX$7,0)+$DY136*IF($DY$6=E$6,$DY$7,0)+$DZ136*IF($DZ$6=E$6,$DZ$7,0)+$EA136*IF($EA$6=E$6,$EA$7,0)+$EB136*IF($EB$6=E$6,$EB$7,0)+$EC136*IF($EC$6=E$6,$EC$7,0)+$ED136*IF($ED$6=E$6,$ED$7,0))/E$7,0)</f>
        <v>100</v>
      </c>
      <c r="F136" s="54">
        <f t="shared" si="129"/>
        <v>100</v>
      </c>
      <c r="G136" s="54">
        <f t="shared" si="129"/>
        <v>100</v>
      </c>
      <c r="H136" s="54">
        <f t="shared" si="129"/>
        <v>100</v>
      </c>
      <c r="I136" s="54">
        <f t="shared" si="129"/>
        <v>0</v>
      </c>
      <c r="J136" s="54">
        <f t="shared" si="129"/>
        <v>0</v>
      </c>
      <c r="K136" s="54">
        <f t="shared" si="129"/>
        <v>0</v>
      </c>
      <c r="L136" s="54">
        <f t="shared" si="129"/>
        <v>0</v>
      </c>
      <c r="M136" s="54">
        <f t="shared" si="129"/>
        <v>0</v>
      </c>
      <c r="N136" s="54">
        <f t="shared" si="129"/>
        <v>0</v>
      </c>
      <c r="O136" s="54">
        <f t="shared" si="129"/>
        <v>0</v>
      </c>
      <c r="P136" s="54">
        <f t="shared" si="129"/>
        <v>0</v>
      </c>
      <c r="Q136" s="54">
        <f t="shared" si="129"/>
        <v>0</v>
      </c>
      <c r="R136" s="54">
        <f t="shared" si="129"/>
        <v>0</v>
      </c>
      <c r="S136" s="135"/>
      <c r="T136" s="55">
        <v>100</v>
      </c>
      <c r="U136" s="56">
        <v>100</v>
      </c>
      <c r="V136" s="56">
        <v>100</v>
      </c>
      <c r="W136" s="56">
        <v>100</v>
      </c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56"/>
      <c r="BS136" s="56"/>
      <c r="BT136" s="56"/>
      <c r="BU136" s="56"/>
      <c r="BV136" s="56"/>
      <c r="BW136" s="56"/>
      <c r="BX136" s="56"/>
      <c r="BY136" s="56"/>
      <c r="BZ136" s="56"/>
      <c r="CA136" s="56"/>
      <c r="CB136" s="56"/>
      <c r="CC136" s="56"/>
      <c r="CD136" s="56"/>
      <c r="CE136" s="56"/>
      <c r="CF136" s="56"/>
      <c r="CG136" s="56"/>
      <c r="CH136" s="56"/>
      <c r="CI136" s="56"/>
      <c r="CJ136" s="56"/>
      <c r="CK136" s="56"/>
      <c r="CL136" s="56"/>
      <c r="CM136" s="56"/>
      <c r="CN136" s="56"/>
      <c r="CO136" s="56"/>
      <c r="CP136" s="56"/>
      <c r="CQ136" s="56"/>
      <c r="CR136" s="56"/>
      <c r="CS136" s="56"/>
      <c r="CT136" s="56"/>
      <c r="CU136" s="56"/>
      <c r="CV136" s="56"/>
      <c r="CW136" s="56"/>
      <c r="CX136" s="56"/>
      <c r="CY136" s="56"/>
      <c r="CZ136" s="56"/>
      <c r="DA136" s="56"/>
      <c r="DB136" s="56"/>
      <c r="DC136" s="56"/>
      <c r="DD136" s="56"/>
      <c r="DE136" s="56"/>
      <c r="DF136" s="56"/>
      <c r="DG136" s="56"/>
      <c r="DH136" s="56"/>
      <c r="DI136" s="56"/>
      <c r="DJ136" s="56"/>
      <c r="DK136" s="56"/>
      <c r="DL136" s="56"/>
      <c r="DM136" s="56"/>
      <c r="DN136" s="56"/>
      <c r="DO136" s="56"/>
      <c r="DP136" s="56"/>
      <c r="DQ136" s="56"/>
      <c r="DR136" s="56"/>
      <c r="DS136" s="56"/>
      <c r="DT136" s="56"/>
      <c r="DU136" s="56"/>
      <c r="DV136" s="56"/>
      <c r="DW136" s="56"/>
      <c r="DX136" s="56"/>
      <c r="DY136" s="56"/>
      <c r="DZ136" s="56"/>
      <c r="EA136" s="56"/>
      <c r="EB136" s="56"/>
      <c r="EC136" s="56"/>
      <c r="ED136" s="56"/>
    </row>
    <row r="137" spans="1:134" ht="14.25" customHeight="1">
      <c r="A137" s="51">
        <v>130</v>
      </c>
      <c r="B137" s="53">
        <f>IF('FORM NILAI SIAP'!A137=0,"",'FORM NILAI SIAP'!A137)</f>
        <v>21120120140099</v>
      </c>
      <c r="C137" s="53" t="str">
        <f>IF('FORM NILAI SIAP'!B137=0,"",'FORM NILAI SIAP'!B137)</f>
        <v>MUHAMMAD RAFI ANWAR</v>
      </c>
      <c r="D137" s="54">
        <v>100</v>
      </c>
      <c r="E137" s="54">
        <f t="shared" ref="E137:R137" si="130">IFERROR(($T137*IF($T$6=E$6,$T$7,0)+$U137*IF($U$6=E$6,$U$7,0)+$V137*IF($V$6=E$6,$V$7,0)+$W137*IF($W$6=E$6,$W$7,0)+$X137*IF($X$6=E$6,$X$7,0)+$Y137*IF($Y$6=E$6,$Y$7,0)+$Z137*IF($Z$6=E$6,$Z$7,0)+$AA137*IF($AA$6=E$6,$AA$7,0)+$AB137*IF($AB$6=E$6,$AB$7,0)+$DO137*IF($DO$6=E$6,$DO$7,0)+$DP137*IF($DP$6=E$6,$DP$7,0)+$DQ137*IF($DQ$6=E$6,$DQ$7,0)+$DR137*IF($DR$6=E$6,$DR$7,0)+$DS137*IF($DS$6=E$6,$DS$7,0)+$DT137*IF($DT$6=E$6,$DT$7,0)+$DU137*IF($DU$6=E$6,$DU$7,0)+$DV137*IF($DV$6=E$6,$DV$7,0)+$DW137*IF($DW$6=E$6,$DW$7,0)+$DX137*IF($DX$6=E$6,$DX$7,0)+$DY137*IF($DY$6=E$6,$DY$7,0)+$DZ137*IF($DZ$6=E$6,$DZ$7,0)+$EA137*IF($EA$6=E$6,$EA$7,0)+$EB137*IF($EB$6=E$6,$EB$7,0)+$EC137*IF($EC$6=E$6,$EC$7,0)+$ED137*IF($ED$6=E$6,$ED$7,0))/E$7,0)</f>
        <v>100</v>
      </c>
      <c r="F137" s="54">
        <f t="shared" si="130"/>
        <v>100</v>
      </c>
      <c r="G137" s="54">
        <f t="shared" si="130"/>
        <v>100</v>
      </c>
      <c r="H137" s="54">
        <f t="shared" si="130"/>
        <v>100</v>
      </c>
      <c r="I137" s="54">
        <f t="shared" si="130"/>
        <v>0</v>
      </c>
      <c r="J137" s="54">
        <f t="shared" si="130"/>
        <v>0</v>
      </c>
      <c r="K137" s="54">
        <f t="shared" si="130"/>
        <v>0</v>
      </c>
      <c r="L137" s="54">
        <f t="shared" si="130"/>
        <v>0</v>
      </c>
      <c r="M137" s="54">
        <f t="shared" si="130"/>
        <v>0</v>
      </c>
      <c r="N137" s="54">
        <f t="shared" si="130"/>
        <v>0</v>
      </c>
      <c r="O137" s="54">
        <f t="shared" si="130"/>
        <v>0</v>
      </c>
      <c r="P137" s="54">
        <f t="shared" si="130"/>
        <v>0</v>
      </c>
      <c r="Q137" s="54">
        <f t="shared" si="130"/>
        <v>0</v>
      </c>
      <c r="R137" s="54">
        <f t="shared" si="130"/>
        <v>0</v>
      </c>
      <c r="S137" s="135"/>
      <c r="T137" s="55">
        <v>100</v>
      </c>
      <c r="U137" s="56">
        <v>100</v>
      </c>
      <c r="V137" s="56">
        <v>100</v>
      </c>
      <c r="W137" s="56">
        <v>100</v>
      </c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56"/>
      <c r="BN137" s="56"/>
      <c r="BO137" s="56"/>
      <c r="BP137" s="56"/>
      <c r="BQ137" s="56"/>
      <c r="BR137" s="56"/>
      <c r="BS137" s="56"/>
      <c r="BT137" s="56"/>
      <c r="BU137" s="56"/>
      <c r="BV137" s="56"/>
      <c r="BW137" s="56"/>
      <c r="BX137" s="56"/>
      <c r="BY137" s="56"/>
      <c r="BZ137" s="56"/>
      <c r="CA137" s="56"/>
      <c r="CB137" s="56"/>
      <c r="CC137" s="56"/>
      <c r="CD137" s="56"/>
      <c r="CE137" s="56"/>
      <c r="CF137" s="56"/>
      <c r="CG137" s="56"/>
      <c r="CH137" s="56"/>
      <c r="CI137" s="56"/>
      <c r="CJ137" s="56"/>
      <c r="CK137" s="56"/>
      <c r="CL137" s="56"/>
      <c r="CM137" s="56"/>
      <c r="CN137" s="56"/>
      <c r="CO137" s="56"/>
      <c r="CP137" s="56"/>
      <c r="CQ137" s="56"/>
      <c r="CR137" s="56"/>
      <c r="CS137" s="56"/>
      <c r="CT137" s="56"/>
      <c r="CU137" s="56"/>
      <c r="CV137" s="56"/>
      <c r="CW137" s="56"/>
      <c r="CX137" s="56"/>
      <c r="CY137" s="56"/>
      <c r="CZ137" s="56"/>
      <c r="DA137" s="56"/>
      <c r="DB137" s="56"/>
      <c r="DC137" s="56"/>
      <c r="DD137" s="56"/>
      <c r="DE137" s="56"/>
      <c r="DF137" s="56"/>
      <c r="DG137" s="56"/>
      <c r="DH137" s="56"/>
      <c r="DI137" s="56"/>
      <c r="DJ137" s="56"/>
      <c r="DK137" s="56"/>
      <c r="DL137" s="56"/>
      <c r="DM137" s="56"/>
      <c r="DN137" s="56"/>
      <c r="DO137" s="56"/>
      <c r="DP137" s="56"/>
      <c r="DQ137" s="56"/>
      <c r="DR137" s="56"/>
      <c r="DS137" s="56"/>
      <c r="DT137" s="56"/>
      <c r="DU137" s="56"/>
      <c r="DV137" s="56"/>
      <c r="DW137" s="56"/>
      <c r="DX137" s="56"/>
      <c r="DY137" s="56"/>
      <c r="DZ137" s="56"/>
      <c r="EA137" s="56"/>
      <c r="EB137" s="56"/>
      <c r="EC137" s="56"/>
      <c r="ED137" s="56"/>
    </row>
    <row r="138" spans="1:134" ht="14.25" customHeight="1">
      <c r="A138" s="51">
        <v>131</v>
      </c>
      <c r="B138" s="53">
        <f>IF('FORM NILAI SIAP'!A138=0,"",'FORM NILAI SIAP'!A138)</f>
        <v>21120120140099</v>
      </c>
      <c r="C138" s="53" t="str">
        <f>IF('FORM NILAI SIAP'!B138=0,"",'FORM NILAI SIAP'!B138)</f>
        <v>FRANSISKA TEBAY</v>
      </c>
      <c r="D138" s="54">
        <v>94</v>
      </c>
      <c r="E138" s="54">
        <f t="shared" ref="E138:R138" si="131">IFERROR(($T138*IF($T$6=E$6,$T$7,0)+$U138*IF($U$6=E$6,$U$7,0)+$V138*IF($V$6=E$6,$V$7,0)+$W138*IF($W$6=E$6,$W$7,0)+$X138*IF($X$6=E$6,$X$7,0)+$Y138*IF($Y$6=E$6,$Y$7,0)+$Z138*IF($Z$6=E$6,$Z$7,0)+$AA138*IF($AA$6=E$6,$AA$7,0)+$AB138*IF($AB$6=E$6,$AB$7,0)+$DO138*IF($DO$6=E$6,$DO$7,0)+$DP138*IF($DP$6=E$6,$DP$7,0)+$DQ138*IF($DQ$6=E$6,$DQ$7,0)+$DR138*IF($DR$6=E$6,$DR$7,0)+$DS138*IF($DS$6=E$6,$DS$7,0)+$DT138*IF($DT$6=E$6,$DT$7,0)+$DU138*IF($DU$6=E$6,$DU$7,0)+$DV138*IF($DV$6=E$6,$DV$7,0)+$DW138*IF($DW$6=E$6,$DW$7,0)+$DX138*IF($DX$6=E$6,$DX$7,0)+$DY138*IF($DY$6=E$6,$DY$7,0)+$DZ138*IF($DZ$6=E$6,$DZ$7,0)+$EA138*IF($EA$6=E$6,$EA$7,0)+$EB138*IF($EB$6=E$6,$EB$7,0)+$EC138*IF($EC$6=E$6,$EC$7,0)+$ED138*IF($ED$6=E$6,$ED$7,0))/E$7,0)</f>
        <v>94</v>
      </c>
      <c r="F138" s="54">
        <f t="shared" si="131"/>
        <v>94</v>
      </c>
      <c r="G138" s="54">
        <f t="shared" si="131"/>
        <v>94</v>
      </c>
      <c r="H138" s="54">
        <f t="shared" si="131"/>
        <v>94</v>
      </c>
      <c r="I138" s="54">
        <f t="shared" si="131"/>
        <v>0</v>
      </c>
      <c r="J138" s="54">
        <f t="shared" si="131"/>
        <v>0</v>
      </c>
      <c r="K138" s="54">
        <f t="shared" si="131"/>
        <v>0</v>
      </c>
      <c r="L138" s="54">
        <f t="shared" si="131"/>
        <v>0</v>
      </c>
      <c r="M138" s="54">
        <f t="shared" si="131"/>
        <v>0</v>
      </c>
      <c r="N138" s="54">
        <f t="shared" si="131"/>
        <v>0</v>
      </c>
      <c r="O138" s="54">
        <f t="shared" si="131"/>
        <v>0</v>
      </c>
      <c r="P138" s="54">
        <f t="shared" si="131"/>
        <v>0</v>
      </c>
      <c r="Q138" s="54">
        <f t="shared" si="131"/>
        <v>0</v>
      </c>
      <c r="R138" s="54">
        <f t="shared" si="131"/>
        <v>0</v>
      </c>
      <c r="S138" s="135"/>
      <c r="T138" s="55">
        <v>94</v>
      </c>
      <c r="U138" s="56">
        <v>94</v>
      </c>
      <c r="V138" s="56">
        <v>94</v>
      </c>
      <c r="W138" s="56">
        <v>94</v>
      </c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56"/>
      <c r="BX138" s="56"/>
      <c r="BY138" s="56"/>
      <c r="BZ138" s="56"/>
      <c r="CA138" s="56"/>
      <c r="CB138" s="56"/>
      <c r="CC138" s="56"/>
      <c r="CD138" s="56"/>
      <c r="CE138" s="56"/>
      <c r="CF138" s="56"/>
      <c r="CG138" s="56"/>
      <c r="CH138" s="56"/>
      <c r="CI138" s="56"/>
      <c r="CJ138" s="56"/>
      <c r="CK138" s="56"/>
      <c r="CL138" s="56"/>
      <c r="CM138" s="56"/>
      <c r="CN138" s="56"/>
      <c r="CO138" s="56"/>
      <c r="CP138" s="56"/>
      <c r="CQ138" s="56"/>
      <c r="CR138" s="56"/>
      <c r="CS138" s="56"/>
      <c r="CT138" s="56"/>
      <c r="CU138" s="56"/>
      <c r="CV138" s="56"/>
      <c r="CW138" s="56"/>
      <c r="CX138" s="56"/>
      <c r="CY138" s="56"/>
      <c r="CZ138" s="56"/>
      <c r="DA138" s="56"/>
      <c r="DB138" s="56"/>
      <c r="DC138" s="56"/>
      <c r="DD138" s="56"/>
      <c r="DE138" s="56"/>
      <c r="DF138" s="56"/>
      <c r="DG138" s="56"/>
      <c r="DH138" s="56"/>
      <c r="DI138" s="56"/>
      <c r="DJ138" s="56"/>
      <c r="DK138" s="56"/>
      <c r="DL138" s="56"/>
      <c r="DM138" s="56"/>
      <c r="DN138" s="56"/>
      <c r="DO138" s="56"/>
      <c r="DP138" s="56"/>
      <c r="DQ138" s="56"/>
      <c r="DR138" s="56"/>
      <c r="DS138" s="56"/>
      <c r="DT138" s="56"/>
      <c r="DU138" s="56"/>
      <c r="DV138" s="56"/>
      <c r="DW138" s="56"/>
      <c r="DX138" s="56"/>
      <c r="DY138" s="56"/>
      <c r="DZ138" s="56"/>
      <c r="EA138" s="56"/>
      <c r="EB138" s="56"/>
      <c r="EC138" s="56"/>
      <c r="ED138" s="56"/>
    </row>
    <row r="139" spans="1:134" ht="14.25" customHeight="1">
      <c r="A139" s="51">
        <v>132</v>
      </c>
      <c r="B139" s="53">
        <f>IF('FORM NILAI SIAP'!A139=0,"",'FORM NILAI SIAP'!A139)</f>
        <v>21120120140099</v>
      </c>
      <c r="C139" s="53" t="str">
        <f>IF('FORM NILAI SIAP'!B139=0,"",'FORM NILAI SIAP'!B139)</f>
        <v>LISA RUTH YARANGGA</v>
      </c>
      <c r="D139" s="54">
        <v>19</v>
      </c>
      <c r="E139" s="54">
        <f t="shared" ref="E139:R139" si="132">IFERROR(($T139*IF($T$6=E$6,$T$7,0)+$U139*IF($U$6=E$6,$U$7,0)+$V139*IF($V$6=E$6,$V$7,0)+$W139*IF($W$6=E$6,$W$7,0)+$X139*IF($X$6=E$6,$X$7,0)+$Y139*IF($Y$6=E$6,$Y$7,0)+$Z139*IF($Z$6=E$6,$Z$7,0)+$AA139*IF($AA$6=E$6,$AA$7,0)+$AB139*IF($AB$6=E$6,$AB$7,0)+$DO139*IF($DO$6=E$6,$DO$7,0)+$DP139*IF($DP$6=E$6,$DP$7,0)+$DQ139*IF($DQ$6=E$6,$DQ$7,0)+$DR139*IF($DR$6=E$6,$DR$7,0)+$DS139*IF($DS$6=E$6,$DS$7,0)+$DT139*IF($DT$6=E$6,$DT$7,0)+$DU139*IF($DU$6=E$6,$DU$7,0)+$DV139*IF($DV$6=E$6,$DV$7,0)+$DW139*IF($DW$6=E$6,$DW$7,0)+$DX139*IF($DX$6=E$6,$DX$7,0)+$DY139*IF($DY$6=E$6,$DY$7,0)+$DZ139*IF($DZ$6=E$6,$DZ$7,0)+$EA139*IF($EA$6=E$6,$EA$7,0)+$EB139*IF($EB$6=E$6,$EB$7,0)+$EC139*IF($EC$6=E$6,$EC$7,0)+$ED139*IF($ED$6=E$6,$ED$7,0))/E$7,0)</f>
        <v>19</v>
      </c>
      <c r="F139" s="54">
        <f t="shared" si="132"/>
        <v>19</v>
      </c>
      <c r="G139" s="54">
        <f t="shared" si="132"/>
        <v>19</v>
      </c>
      <c r="H139" s="54">
        <f t="shared" si="132"/>
        <v>19</v>
      </c>
      <c r="I139" s="54">
        <f t="shared" si="132"/>
        <v>0</v>
      </c>
      <c r="J139" s="54">
        <f t="shared" si="132"/>
        <v>0</v>
      </c>
      <c r="K139" s="54">
        <f t="shared" si="132"/>
        <v>0</v>
      </c>
      <c r="L139" s="54">
        <f t="shared" si="132"/>
        <v>0</v>
      </c>
      <c r="M139" s="54">
        <f t="shared" si="132"/>
        <v>0</v>
      </c>
      <c r="N139" s="54">
        <f t="shared" si="132"/>
        <v>0</v>
      </c>
      <c r="O139" s="54">
        <f t="shared" si="132"/>
        <v>0</v>
      </c>
      <c r="P139" s="54">
        <f t="shared" si="132"/>
        <v>0</v>
      </c>
      <c r="Q139" s="54">
        <f t="shared" si="132"/>
        <v>0</v>
      </c>
      <c r="R139" s="54">
        <f t="shared" si="132"/>
        <v>0</v>
      </c>
      <c r="S139" s="135"/>
      <c r="T139" s="55">
        <v>19</v>
      </c>
      <c r="U139" s="56">
        <v>19</v>
      </c>
      <c r="V139" s="56">
        <v>19</v>
      </c>
      <c r="W139" s="56">
        <v>19</v>
      </c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56"/>
      <c r="BN139" s="56"/>
      <c r="BO139" s="56"/>
      <c r="BP139" s="56"/>
      <c r="BQ139" s="56"/>
      <c r="BR139" s="56"/>
      <c r="BS139" s="56"/>
      <c r="BT139" s="56"/>
      <c r="BU139" s="56"/>
      <c r="BV139" s="56"/>
      <c r="BW139" s="56"/>
      <c r="BX139" s="56"/>
      <c r="BY139" s="56"/>
      <c r="BZ139" s="56"/>
      <c r="CA139" s="56"/>
      <c r="CB139" s="56"/>
      <c r="CC139" s="56"/>
      <c r="CD139" s="56"/>
      <c r="CE139" s="56"/>
      <c r="CF139" s="56"/>
      <c r="CG139" s="56"/>
      <c r="CH139" s="56"/>
      <c r="CI139" s="56"/>
      <c r="CJ139" s="56"/>
      <c r="CK139" s="56"/>
      <c r="CL139" s="56"/>
      <c r="CM139" s="56"/>
      <c r="CN139" s="56"/>
      <c r="CO139" s="56"/>
      <c r="CP139" s="56"/>
      <c r="CQ139" s="56"/>
      <c r="CR139" s="56"/>
      <c r="CS139" s="56"/>
      <c r="CT139" s="56"/>
      <c r="CU139" s="56"/>
      <c r="CV139" s="56"/>
      <c r="CW139" s="56"/>
      <c r="CX139" s="56"/>
      <c r="CY139" s="56"/>
      <c r="CZ139" s="56"/>
      <c r="DA139" s="56"/>
      <c r="DB139" s="56"/>
      <c r="DC139" s="56"/>
      <c r="DD139" s="56"/>
      <c r="DE139" s="56"/>
      <c r="DF139" s="56"/>
      <c r="DG139" s="56"/>
      <c r="DH139" s="56"/>
      <c r="DI139" s="56"/>
      <c r="DJ139" s="56"/>
      <c r="DK139" s="56"/>
      <c r="DL139" s="56"/>
      <c r="DM139" s="56"/>
      <c r="DN139" s="56"/>
      <c r="DO139" s="56"/>
      <c r="DP139" s="56"/>
      <c r="DQ139" s="56"/>
      <c r="DR139" s="56"/>
      <c r="DS139" s="56"/>
      <c r="DT139" s="56"/>
      <c r="DU139" s="56"/>
      <c r="DV139" s="56"/>
      <c r="DW139" s="56"/>
      <c r="DX139" s="56"/>
      <c r="DY139" s="56"/>
      <c r="DZ139" s="56"/>
      <c r="EA139" s="56"/>
      <c r="EB139" s="56"/>
      <c r="EC139" s="56"/>
      <c r="ED139" s="56"/>
    </row>
    <row r="140" spans="1:134" ht="14.25" customHeight="1">
      <c r="A140" s="51">
        <v>133</v>
      </c>
      <c r="B140" s="53">
        <f>IF('FORM NILAI SIAP'!A140=0,"",'FORM NILAI SIAP'!A140)</f>
        <v>21120120140099</v>
      </c>
      <c r="C140" s="53" t="str">
        <f>IF('FORM NILAI SIAP'!B140=0,"",'FORM NILAI SIAP'!B140)</f>
        <v>Maulana Ahmad Rodhi Alfian</v>
      </c>
      <c r="D140" s="54">
        <v>100</v>
      </c>
      <c r="E140" s="54">
        <f t="shared" ref="E140:R140" si="133">IFERROR(($T140*IF($T$6=E$6,$T$7,0)+$U140*IF($U$6=E$6,$U$7,0)+$V140*IF($V$6=E$6,$V$7,0)+$W140*IF($W$6=E$6,$W$7,0)+$X140*IF($X$6=E$6,$X$7,0)+$Y140*IF($Y$6=E$6,$Y$7,0)+$Z140*IF($Z$6=E$6,$Z$7,0)+$AA140*IF($AA$6=E$6,$AA$7,0)+$AB140*IF($AB$6=E$6,$AB$7,0)+$DO140*IF($DO$6=E$6,$DO$7,0)+$DP140*IF($DP$6=E$6,$DP$7,0)+$DQ140*IF($DQ$6=E$6,$DQ$7,0)+$DR140*IF($DR$6=E$6,$DR$7,0)+$DS140*IF($DS$6=E$6,$DS$7,0)+$DT140*IF($DT$6=E$6,$DT$7,0)+$DU140*IF($DU$6=E$6,$DU$7,0)+$DV140*IF($DV$6=E$6,$DV$7,0)+$DW140*IF($DW$6=E$6,$DW$7,0)+$DX140*IF($DX$6=E$6,$DX$7,0)+$DY140*IF($DY$6=E$6,$DY$7,0)+$DZ140*IF($DZ$6=E$6,$DZ$7,0)+$EA140*IF($EA$6=E$6,$EA$7,0)+$EB140*IF($EB$6=E$6,$EB$7,0)+$EC140*IF($EC$6=E$6,$EC$7,0)+$ED140*IF($ED$6=E$6,$ED$7,0))/E$7,0)</f>
        <v>100</v>
      </c>
      <c r="F140" s="54">
        <f t="shared" si="133"/>
        <v>100</v>
      </c>
      <c r="G140" s="54">
        <f t="shared" si="133"/>
        <v>100</v>
      </c>
      <c r="H140" s="54">
        <f t="shared" si="133"/>
        <v>100</v>
      </c>
      <c r="I140" s="54">
        <f t="shared" si="133"/>
        <v>0</v>
      </c>
      <c r="J140" s="54">
        <f t="shared" si="133"/>
        <v>0</v>
      </c>
      <c r="K140" s="54">
        <f t="shared" si="133"/>
        <v>0</v>
      </c>
      <c r="L140" s="54">
        <f t="shared" si="133"/>
        <v>0</v>
      </c>
      <c r="M140" s="54">
        <f t="shared" si="133"/>
        <v>0</v>
      </c>
      <c r="N140" s="54">
        <f t="shared" si="133"/>
        <v>0</v>
      </c>
      <c r="O140" s="54">
        <f t="shared" si="133"/>
        <v>0</v>
      </c>
      <c r="P140" s="54">
        <f t="shared" si="133"/>
        <v>0</v>
      </c>
      <c r="Q140" s="54">
        <f t="shared" si="133"/>
        <v>0</v>
      </c>
      <c r="R140" s="54">
        <f t="shared" si="133"/>
        <v>0</v>
      </c>
      <c r="S140" s="135"/>
      <c r="T140" s="55">
        <v>100</v>
      </c>
      <c r="U140" s="56">
        <v>100</v>
      </c>
      <c r="V140" s="56">
        <v>100</v>
      </c>
      <c r="W140" s="56">
        <v>100</v>
      </c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56"/>
      <c r="BR140" s="56"/>
      <c r="BS140" s="56"/>
      <c r="BT140" s="56"/>
      <c r="BU140" s="56"/>
      <c r="BV140" s="56"/>
      <c r="BW140" s="56"/>
      <c r="BX140" s="56"/>
      <c r="BY140" s="56"/>
      <c r="BZ140" s="56"/>
      <c r="CA140" s="56"/>
      <c r="CB140" s="56"/>
      <c r="CC140" s="56"/>
      <c r="CD140" s="56"/>
      <c r="CE140" s="56"/>
      <c r="CF140" s="56"/>
      <c r="CG140" s="56"/>
      <c r="CH140" s="56"/>
      <c r="CI140" s="56"/>
      <c r="CJ140" s="56"/>
      <c r="CK140" s="56"/>
      <c r="CL140" s="56"/>
      <c r="CM140" s="56"/>
      <c r="CN140" s="56"/>
      <c r="CO140" s="56"/>
      <c r="CP140" s="56"/>
      <c r="CQ140" s="56"/>
      <c r="CR140" s="56"/>
      <c r="CS140" s="56"/>
      <c r="CT140" s="56"/>
      <c r="CU140" s="56"/>
      <c r="CV140" s="56"/>
      <c r="CW140" s="56"/>
      <c r="CX140" s="56"/>
      <c r="CY140" s="56"/>
      <c r="CZ140" s="56"/>
      <c r="DA140" s="56"/>
      <c r="DB140" s="56"/>
      <c r="DC140" s="56"/>
      <c r="DD140" s="56"/>
      <c r="DE140" s="56"/>
      <c r="DF140" s="56"/>
      <c r="DG140" s="56"/>
      <c r="DH140" s="56"/>
      <c r="DI140" s="56"/>
      <c r="DJ140" s="56"/>
      <c r="DK140" s="56"/>
      <c r="DL140" s="56"/>
      <c r="DM140" s="56"/>
      <c r="DN140" s="56"/>
      <c r="DO140" s="56"/>
      <c r="DP140" s="56"/>
      <c r="DQ140" s="56"/>
      <c r="DR140" s="56"/>
      <c r="DS140" s="56"/>
      <c r="DT140" s="56"/>
      <c r="DU140" s="56"/>
      <c r="DV140" s="56"/>
      <c r="DW140" s="56"/>
      <c r="DX140" s="56"/>
      <c r="DY140" s="56"/>
      <c r="DZ140" s="56"/>
      <c r="EA140" s="56"/>
      <c r="EB140" s="56"/>
      <c r="EC140" s="56"/>
      <c r="ED140" s="56"/>
    </row>
    <row r="141" spans="1:134" ht="14.25" customHeight="1">
      <c r="A141" s="51">
        <v>134</v>
      </c>
      <c r="B141" s="53">
        <f>IF('FORM NILAI SIAP'!A141=0,"",'FORM NILAI SIAP'!A141)</f>
        <v>21120120140099</v>
      </c>
      <c r="C141" s="53" t="str">
        <f>IF('FORM NILAI SIAP'!B141=0,"",'FORM NILAI SIAP'!B141)</f>
        <v>FANGKI IGO PRAMANA</v>
      </c>
      <c r="D141" s="54">
        <v>100</v>
      </c>
      <c r="E141" s="54">
        <f t="shared" ref="E141:R141" si="134">IFERROR(($T141*IF($T$6=E$6,$T$7,0)+$U141*IF($U$6=E$6,$U$7,0)+$V141*IF($V$6=E$6,$V$7,0)+$W141*IF($W$6=E$6,$W$7,0)+$X141*IF($X$6=E$6,$X$7,0)+$Y141*IF($Y$6=E$6,$Y$7,0)+$Z141*IF($Z$6=E$6,$Z$7,0)+$AA141*IF($AA$6=E$6,$AA$7,0)+$AB141*IF($AB$6=E$6,$AB$7,0)+$DO141*IF($DO$6=E$6,$DO$7,0)+$DP141*IF($DP$6=E$6,$DP$7,0)+$DQ141*IF($DQ$6=E$6,$DQ$7,0)+$DR141*IF($DR$6=E$6,$DR$7,0)+$DS141*IF($DS$6=E$6,$DS$7,0)+$DT141*IF($DT$6=E$6,$DT$7,0)+$DU141*IF($DU$6=E$6,$DU$7,0)+$DV141*IF($DV$6=E$6,$DV$7,0)+$DW141*IF($DW$6=E$6,$DW$7,0)+$DX141*IF($DX$6=E$6,$DX$7,0)+$DY141*IF($DY$6=E$6,$DY$7,0)+$DZ141*IF($DZ$6=E$6,$DZ$7,0)+$EA141*IF($EA$6=E$6,$EA$7,0)+$EB141*IF($EB$6=E$6,$EB$7,0)+$EC141*IF($EC$6=E$6,$EC$7,0)+$ED141*IF($ED$6=E$6,$ED$7,0))/E$7,0)</f>
        <v>100</v>
      </c>
      <c r="F141" s="54">
        <f t="shared" si="134"/>
        <v>100</v>
      </c>
      <c r="G141" s="54">
        <f t="shared" si="134"/>
        <v>100</v>
      </c>
      <c r="H141" s="54">
        <f t="shared" si="134"/>
        <v>100</v>
      </c>
      <c r="I141" s="54">
        <f t="shared" si="134"/>
        <v>0</v>
      </c>
      <c r="J141" s="54">
        <f t="shared" si="134"/>
        <v>0</v>
      </c>
      <c r="K141" s="54">
        <f t="shared" si="134"/>
        <v>0</v>
      </c>
      <c r="L141" s="54">
        <f t="shared" si="134"/>
        <v>0</v>
      </c>
      <c r="M141" s="54">
        <f t="shared" si="134"/>
        <v>0</v>
      </c>
      <c r="N141" s="54">
        <f t="shared" si="134"/>
        <v>0</v>
      </c>
      <c r="O141" s="54">
        <f t="shared" si="134"/>
        <v>0</v>
      </c>
      <c r="P141" s="54">
        <f t="shared" si="134"/>
        <v>0</v>
      </c>
      <c r="Q141" s="54">
        <f t="shared" si="134"/>
        <v>0</v>
      </c>
      <c r="R141" s="54">
        <f t="shared" si="134"/>
        <v>0</v>
      </c>
      <c r="S141" s="135"/>
      <c r="T141" s="55">
        <v>100</v>
      </c>
      <c r="U141" s="56">
        <v>100</v>
      </c>
      <c r="V141" s="56">
        <v>100</v>
      </c>
      <c r="W141" s="56">
        <v>100</v>
      </c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56"/>
      <c r="BS141" s="56"/>
      <c r="BT141" s="56"/>
      <c r="BU141" s="56"/>
      <c r="BV141" s="56"/>
      <c r="BW141" s="56"/>
      <c r="BX141" s="56"/>
      <c r="BY141" s="56"/>
      <c r="BZ141" s="56"/>
      <c r="CA141" s="56"/>
      <c r="CB141" s="56"/>
      <c r="CC141" s="56"/>
      <c r="CD141" s="56"/>
      <c r="CE141" s="56"/>
      <c r="CF141" s="56"/>
      <c r="CG141" s="56"/>
      <c r="CH141" s="56"/>
      <c r="CI141" s="56"/>
      <c r="CJ141" s="56"/>
      <c r="CK141" s="56"/>
      <c r="CL141" s="56"/>
      <c r="CM141" s="56"/>
      <c r="CN141" s="56"/>
      <c r="CO141" s="56"/>
      <c r="CP141" s="56"/>
      <c r="CQ141" s="56"/>
      <c r="CR141" s="56"/>
      <c r="CS141" s="56"/>
      <c r="CT141" s="56"/>
      <c r="CU141" s="56"/>
      <c r="CV141" s="56"/>
      <c r="CW141" s="56"/>
      <c r="CX141" s="56"/>
      <c r="CY141" s="56"/>
      <c r="CZ141" s="56"/>
      <c r="DA141" s="56"/>
      <c r="DB141" s="56"/>
      <c r="DC141" s="56"/>
      <c r="DD141" s="56"/>
      <c r="DE141" s="56"/>
      <c r="DF141" s="56"/>
      <c r="DG141" s="56"/>
      <c r="DH141" s="56"/>
      <c r="DI141" s="56"/>
      <c r="DJ141" s="56"/>
      <c r="DK141" s="56"/>
      <c r="DL141" s="56"/>
      <c r="DM141" s="56"/>
      <c r="DN141" s="56"/>
      <c r="DO141" s="56"/>
      <c r="DP141" s="56"/>
      <c r="DQ141" s="56"/>
      <c r="DR141" s="56"/>
      <c r="DS141" s="56"/>
      <c r="DT141" s="56"/>
      <c r="DU141" s="56"/>
      <c r="DV141" s="56"/>
      <c r="DW141" s="56"/>
      <c r="DX141" s="56"/>
      <c r="DY141" s="56"/>
      <c r="DZ141" s="56"/>
      <c r="EA141" s="56"/>
      <c r="EB141" s="56"/>
      <c r="EC141" s="56"/>
      <c r="ED141" s="56"/>
    </row>
    <row r="142" spans="1:134" ht="14.25" customHeight="1">
      <c r="A142" s="51">
        <v>135</v>
      </c>
      <c r="B142" s="53">
        <f>IF('FORM NILAI SIAP'!A142=0,"",'FORM NILAI SIAP'!A142)</f>
        <v>21120120140099</v>
      </c>
      <c r="C142" s="53" t="str">
        <f>IF('FORM NILAI SIAP'!B142=0,"",'FORM NILAI SIAP'!B142)</f>
        <v>ANAS NOOR HAKIM</v>
      </c>
      <c r="D142" s="54">
        <v>99</v>
      </c>
      <c r="E142" s="54">
        <f t="shared" ref="E142:R142" si="135">IFERROR(($T142*IF($T$6=E$6,$T$7,0)+$U142*IF($U$6=E$6,$U$7,0)+$V142*IF($V$6=E$6,$V$7,0)+$W142*IF($W$6=E$6,$W$7,0)+$X142*IF($X$6=E$6,$X$7,0)+$Y142*IF($Y$6=E$6,$Y$7,0)+$Z142*IF($Z$6=E$6,$Z$7,0)+$AA142*IF($AA$6=E$6,$AA$7,0)+$AB142*IF($AB$6=E$6,$AB$7,0)+$DO142*IF($DO$6=E$6,$DO$7,0)+$DP142*IF($DP$6=E$6,$DP$7,0)+$DQ142*IF($DQ$6=E$6,$DQ$7,0)+$DR142*IF($DR$6=E$6,$DR$7,0)+$DS142*IF($DS$6=E$6,$DS$7,0)+$DT142*IF($DT$6=E$6,$DT$7,0)+$DU142*IF($DU$6=E$6,$DU$7,0)+$DV142*IF($DV$6=E$6,$DV$7,0)+$DW142*IF($DW$6=E$6,$DW$7,0)+$DX142*IF($DX$6=E$6,$DX$7,0)+$DY142*IF($DY$6=E$6,$DY$7,0)+$DZ142*IF($DZ$6=E$6,$DZ$7,0)+$EA142*IF($EA$6=E$6,$EA$7,0)+$EB142*IF($EB$6=E$6,$EB$7,0)+$EC142*IF($EC$6=E$6,$EC$7,0)+$ED142*IF($ED$6=E$6,$ED$7,0))/E$7,0)</f>
        <v>99</v>
      </c>
      <c r="F142" s="54">
        <f t="shared" si="135"/>
        <v>99</v>
      </c>
      <c r="G142" s="54">
        <f t="shared" si="135"/>
        <v>99</v>
      </c>
      <c r="H142" s="54">
        <f t="shared" si="135"/>
        <v>99</v>
      </c>
      <c r="I142" s="54">
        <f t="shared" si="135"/>
        <v>0</v>
      </c>
      <c r="J142" s="54">
        <f t="shared" si="135"/>
        <v>0</v>
      </c>
      <c r="K142" s="54">
        <f t="shared" si="135"/>
        <v>0</v>
      </c>
      <c r="L142" s="54">
        <f t="shared" si="135"/>
        <v>0</v>
      </c>
      <c r="M142" s="54">
        <f t="shared" si="135"/>
        <v>0</v>
      </c>
      <c r="N142" s="54">
        <f t="shared" si="135"/>
        <v>0</v>
      </c>
      <c r="O142" s="54">
        <f t="shared" si="135"/>
        <v>0</v>
      </c>
      <c r="P142" s="54">
        <f t="shared" si="135"/>
        <v>0</v>
      </c>
      <c r="Q142" s="54">
        <f t="shared" si="135"/>
        <v>0</v>
      </c>
      <c r="R142" s="54">
        <f t="shared" si="135"/>
        <v>0</v>
      </c>
      <c r="S142" s="135"/>
      <c r="T142" s="55">
        <v>99</v>
      </c>
      <c r="U142" s="56">
        <v>99</v>
      </c>
      <c r="V142" s="56">
        <v>99</v>
      </c>
      <c r="W142" s="56">
        <v>99</v>
      </c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6"/>
      <c r="BR142" s="56"/>
      <c r="BS142" s="56"/>
      <c r="BT142" s="56"/>
      <c r="BU142" s="56"/>
      <c r="BV142" s="56"/>
      <c r="BW142" s="56"/>
      <c r="BX142" s="56"/>
      <c r="BY142" s="56"/>
      <c r="BZ142" s="56"/>
      <c r="CA142" s="56"/>
      <c r="CB142" s="56"/>
      <c r="CC142" s="56"/>
      <c r="CD142" s="56"/>
      <c r="CE142" s="56"/>
      <c r="CF142" s="56"/>
      <c r="CG142" s="56"/>
      <c r="CH142" s="56"/>
      <c r="CI142" s="56"/>
      <c r="CJ142" s="56"/>
      <c r="CK142" s="56"/>
      <c r="CL142" s="56"/>
      <c r="CM142" s="56"/>
      <c r="CN142" s="56"/>
      <c r="CO142" s="56"/>
      <c r="CP142" s="56"/>
      <c r="CQ142" s="56"/>
      <c r="CR142" s="56"/>
      <c r="CS142" s="56"/>
      <c r="CT142" s="56"/>
      <c r="CU142" s="56"/>
      <c r="CV142" s="56"/>
      <c r="CW142" s="56"/>
      <c r="CX142" s="56"/>
      <c r="CY142" s="56"/>
      <c r="CZ142" s="56"/>
      <c r="DA142" s="56"/>
      <c r="DB142" s="56"/>
      <c r="DC142" s="56"/>
      <c r="DD142" s="56"/>
      <c r="DE142" s="56"/>
      <c r="DF142" s="56"/>
      <c r="DG142" s="56"/>
      <c r="DH142" s="56"/>
      <c r="DI142" s="56"/>
      <c r="DJ142" s="56"/>
      <c r="DK142" s="56"/>
      <c r="DL142" s="56"/>
      <c r="DM142" s="56"/>
      <c r="DN142" s="56"/>
      <c r="DO142" s="56"/>
      <c r="DP142" s="56"/>
      <c r="DQ142" s="56"/>
      <c r="DR142" s="56"/>
      <c r="DS142" s="56"/>
      <c r="DT142" s="56"/>
      <c r="DU142" s="56"/>
      <c r="DV142" s="56"/>
      <c r="DW142" s="56"/>
      <c r="DX142" s="56"/>
      <c r="DY142" s="56"/>
      <c r="DZ142" s="56"/>
      <c r="EA142" s="56"/>
      <c r="EB142" s="56"/>
      <c r="EC142" s="56"/>
      <c r="ED142" s="56"/>
    </row>
    <row r="143" spans="1:134" ht="14.25" customHeight="1">
      <c r="A143" s="51">
        <v>136</v>
      </c>
      <c r="B143" s="53">
        <f>IF('FORM NILAI SIAP'!A143=0,"",'FORM NILAI SIAP'!A143)</f>
        <v>21120120140099</v>
      </c>
      <c r="C143" s="53" t="str">
        <f>IF('FORM NILAI SIAP'!B143=0,"",'FORM NILAI SIAP'!B143)</f>
        <v>DAFFA ABHYASA SANTOSO</v>
      </c>
      <c r="D143" s="54">
        <v>90</v>
      </c>
      <c r="E143" s="54">
        <f t="shared" ref="E143:R143" si="136">IFERROR(($T143*IF($T$6=E$6,$T$7,0)+$U143*IF($U$6=E$6,$U$7,0)+$V143*IF($V$6=E$6,$V$7,0)+$W143*IF($W$6=E$6,$W$7,0)+$X143*IF($X$6=E$6,$X$7,0)+$Y143*IF($Y$6=E$6,$Y$7,0)+$Z143*IF($Z$6=E$6,$Z$7,0)+$AA143*IF($AA$6=E$6,$AA$7,0)+$AB143*IF($AB$6=E$6,$AB$7,0)+$DO143*IF($DO$6=E$6,$DO$7,0)+$DP143*IF($DP$6=E$6,$DP$7,0)+$DQ143*IF($DQ$6=E$6,$DQ$7,0)+$DR143*IF($DR$6=E$6,$DR$7,0)+$DS143*IF($DS$6=E$6,$DS$7,0)+$DT143*IF($DT$6=E$6,$DT$7,0)+$DU143*IF($DU$6=E$6,$DU$7,0)+$DV143*IF($DV$6=E$6,$DV$7,0)+$DW143*IF($DW$6=E$6,$DW$7,0)+$DX143*IF($DX$6=E$6,$DX$7,0)+$DY143*IF($DY$6=E$6,$DY$7,0)+$DZ143*IF($DZ$6=E$6,$DZ$7,0)+$EA143*IF($EA$6=E$6,$EA$7,0)+$EB143*IF($EB$6=E$6,$EB$7,0)+$EC143*IF($EC$6=E$6,$EC$7,0)+$ED143*IF($ED$6=E$6,$ED$7,0))/E$7,0)</f>
        <v>90</v>
      </c>
      <c r="F143" s="54">
        <f t="shared" si="136"/>
        <v>90</v>
      </c>
      <c r="G143" s="54">
        <f t="shared" si="136"/>
        <v>90</v>
      </c>
      <c r="H143" s="54">
        <f t="shared" si="136"/>
        <v>90</v>
      </c>
      <c r="I143" s="54">
        <f t="shared" si="136"/>
        <v>0</v>
      </c>
      <c r="J143" s="54">
        <f t="shared" si="136"/>
        <v>0</v>
      </c>
      <c r="K143" s="54">
        <f t="shared" si="136"/>
        <v>0</v>
      </c>
      <c r="L143" s="54">
        <f t="shared" si="136"/>
        <v>0</v>
      </c>
      <c r="M143" s="54">
        <f t="shared" si="136"/>
        <v>0</v>
      </c>
      <c r="N143" s="54">
        <f t="shared" si="136"/>
        <v>0</v>
      </c>
      <c r="O143" s="54">
        <f t="shared" si="136"/>
        <v>0</v>
      </c>
      <c r="P143" s="54">
        <f t="shared" si="136"/>
        <v>0</v>
      </c>
      <c r="Q143" s="54">
        <f t="shared" si="136"/>
        <v>0</v>
      </c>
      <c r="R143" s="54">
        <f t="shared" si="136"/>
        <v>0</v>
      </c>
      <c r="S143" s="135"/>
      <c r="T143" s="55">
        <v>90</v>
      </c>
      <c r="U143" s="56">
        <v>90</v>
      </c>
      <c r="V143" s="56">
        <v>90</v>
      </c>
      <c r="W143" s="56">
        <v>90</v>
      </c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6"/>
      <c r="BY143" s="56"/>
      <c r="BZ143" s="56"/>
      <c r="CA143" s="56"/>
      <c r="CB143" s="56"/>
      <c r="CC143" s="56"/>
      <c r="CD143" s="56"/>
      <c r="CE143" s="56"/>
      <c r="CF143" s="56"/>
      <c r="CG143" s="56"/>
      <c r="CH143" s="56"/>
      <c r="CI143" s="56"/>
      <c r="CJ143" s="56"/>
      <c r="CK143" s="56"/>
      <c r="CL143" s="56"/>
      <c r="CM143" s="56"/>
      <c r="CN143" s="56"/>
      <c r="CO143" s="56"/>
      <c r="CP143" s="56"/>
      <c r="CQ143" s="56"/>
      <c r="CR143" s="56"/>
      <c r="CS143" s="56"/>
      <c r="CT143" s="56"/>
      <c r="CU143" s="56"/>
      <c r="CV143" s="56"/>
      <c r="CW143" s="56"/>
      <c r="CX143" s="56"/>
      <c r="CY143" s="56"/>
      <c r="CZ143" s="56"/>
      <c r="DA143" s="56"/>
      <c r="DB143" s="56"/>
      <c r="DC143" s="56"/>
      <c r="DD143" s="56"/>
      <c r="DE143" s="56"/>
      <c r="DF143" s="56"/>
      <c r="DG143" s="56"/>
      <c r="DH143" s="56"/>
      <c r="DI143" s="56"/>
      <c r="DJ143" s="56"/>
      <c r="DK143" s="56"/>
      <c r="DL143" s="56"/>
      <c r="DM143" s="56"/>
      <c r="DN143" s="56"/>
      <c r="DO143" s="56"/>
      <c r="DP143" s="56"/>
      <c r="DQ143" s="56"/>
      <c r="DR143" s="56"/>
      <c r="DS143" s="56"/>
      <c r="DT143" s="56"/>
      <c r="DU143" s="56"/>
      <c r="DV143" s="56"/>
      <c r="DW143" s="56"/>
      <c r="DX143" s="56"/>
      <c r="DY143" s="56"/>
      <c r="DZ143" s="56"/>
      <c r="EA143" s="56"/>
      <c r="EB143" s="56"/>
      <c r="EC143" s="56"/>
      <c r="ED143" s="56"/>
    </row>
    <row r="144" spans="1:134" ht="14.25" customHeight="1">
      <c r="A144" s="51">
        <v>137</v>
      </c>
      <c r="B144" s="53">
        <f>IF('FORM NILAI SIAP'!A144=0,"",'FORM NILAI SIAP'!A144)</f>
        <v>21120120140099</v>
      </c>
      <c r="C144" s="53" t="str">
        <f>IF('FORM NILAI SIAP'!B144=0,"",'FORM NILAI SIAP'!B144)</f>
        <v>CAHYO ADE PRASETYO</v>
      </c>
      <c r="D144" s="54">
        <v>100</v>
      </c>
      <c r="E144" s="54">
        <f t="shared" ref="E144:R144" si="137">IFERROR(($T144*IF($T$6=E$6,$T$7,0)+$U144*IF($U$6=E$6,$U$7,0)+$V144*IF($V$6=E$6,$V$7,0)+$W144*IF($W$6=E$6,$W$7,0)+$X144*IF($X$6=E$6,$X$7,0)+$Y144*IF($Y$6=E$6,$Y$7,0)+$Z144*IF($Z$6=E$6,$Z$7,0)+$AA144*IF($AA$6=E$6,$AA$7,0)+$AB144*IF($AB$6=E$6,$AB$7,0)+$DO144*IF($DO$6=E$6,$DO$7,0)+$DP144*IF($DP$6=E$6,$DP$7,0)+$DQ144*IF($DQ$6=E$6,$DQ$7,0)+$DR144*IF($DR$6=E$6,$DR$7,0)+$DS144*IF($DS$6=E$6,$DS$7,0)+$DT144*IF($DT$6=E$6,$DT$7,0)+$DU144*IF($DU$6=E$6,$DU$7,0)+$DV144*IF($DV$6=E$6,$DV$7,0)+$DW144*IF($DW$6=E$6,$DW$7,0)+$DX144*IF($DX$6=E$6,$DX$7,0)+$DY144*IF($DY$6=E$6,$DY$7,0)+$DZ144*IF($DZ$6=E$6,$DZ$7,0)+$EA144*IF($EA$6=E$6,$EA$7,0)+$EB144*IF($EB$6=E$6,$EB$7,0)+$EC144*IF($EC$6=E$6,$EC$7,0)+$ED144*IF($ED$6=E$6,$ED$7,0))/E$7,0)</f>
        <v>100</v>
      </c>
      <c r="F144" s="54">
        <f t="shared" si="137"/>
        <v>100</v>
      </c>
      <c r="G144" s="54">
        <f t="shared" si="137"/>
        <v>100</v>
      </c>
      <c r="H144" s="54">
        <f t="shared" si="137"/>
        <v>100</v>
      </c>
      <c r="I144" s="54">
        <f t="shared" si="137"/>
        <v>0</v>
      </c>
      <c r="J144" s="54">
        <f t="shared" si="137"/>
        <v>0</v>
      </c>
      <c r="K144" s="54">
        <f t="shared" si="137"/>
        <v>0</v>
      </c>
      <c r="L144" s="54">
        <f t="shared" si="137"/>
        <v>0</v>
      </c>
      <c r="M144" s="54">
        <f t="shared" si="137"/>
        <v>0</v>
      </c>
      <c r="N144" s="54">
        <f t="shared" si="137"/>
        <v>0</v>
      </c>
      <c r="O144" s="54">
        <f t="shared" si="137"/>
        <v>0</v>
      </c>
      <c r="P144" s="54">
        <f t="shared" si="137"/>
        <v>0</v>
      </c>
      <c r="Q144" s="54">
        <f t="shared" si="137"/>
        <v>0</v>
      </c>
      <c r="R144" s="54">
        <f t="shared" si="137"/>
        <v>0</v>
      </c>
      <c r="S144" s="135"/>
      <c r="T144" s="55">
        <v>100</v>
      </c>
      <c r="U144" s="56">
        <v>100</v>
      </c>
      <c r="V144" s="56">
        <v>100</v>
      </c>
      <c r="W144" s="56">
        <v>100</v>
      </c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  <c r="BM144" s="56"/>
      <c r="BN144" s="56"/>
      <c r="BO144" s="56"/>
      <c r="BP144" s="56"/>
      <c r="BQ144" s="56"/>
      <c r="BR144" s="56"/>
      <c r="BS144" s="56"/>
      <c r="BT144" s="56"/>
      <c r="BU144" s="56"/>
      <c r="BV144" s="56"/>
      <c r="BW144" s="56"/>
      <c r="BX144" s="56"/>
      <c r="BY144" s="56"/>
      <c r="BZ144" s="56"/>
      <c r="CA144" s="56"/>
      <c r="CB144" s="56"/>
      <c r="CC144" s="56"/>
      <c r="CD144" s="56"/>
      <c r="CE144" s="56"/>
      <c r="CF144" s="56"/>
      <c r="CG144" s="56"/>
      <c r="CH144" s="56"/>
      <c r="CI144" s="56"/>
      <c r="CJ144" s="56"/>
      <c r="CK144" s="56"/>
      <c r="CL144" s="56"/>
      <c r="CM144" s="56"/>
      <c r="CN144" s="56"/>
      <c r="CO144" s="56"/>
      <c r="CP144" s="56"/>
      <c r="CQ144" s="56"/>
      <c r="CR144" s="56"/>
      <c r="CS144" s="56"/>
      <c r="CT144" s="56"/>
      <c r="CU144" s="56"/>
      <c r="CV144" s="56"/>
      <c r="CW144" s="56"/>
      <c r="CX144" s="56"/>
      <c r="CY144" s="56"/>
      <c r="CZ144" s="56"/>
      <c r="DA144" s="56"/>
      <c r="DB144" s="56"/>
      <c r="DC144" s="56"/>
      <c r="DD144" s="56"/>
      <c r="DE144" s="56"/>
      <c r="DF144" s="56"/>
      <c r="DG144" s="56"/>
      <c r="DH144" s="56"/>
      <c r="DI144" s="56"/>
      <c r="DJ144" s="56"/>
      <c r="DK144" s="56"/>
      <c r="DL144" s="56"/>
      <c r="DM144" s="56"/>
      <c r="DN144" s="56"/>
      <c r="DO144" s="56"/>
      <c r="DP144" s="56"/>
      <c r="DQ144" s="56"/>
      <c r="DR144" s="56"/>
      <c r="DS144" s="56"/>
      <c r="DT144" s="56"/>
      <c r="DU144" s="56"/>
      <c r="DV144" s="56"/>
      <c r="DW144" s="56"/>
      <c r="DX144" s="56"/>
      <c r="DY144" s="56"/>
      <c r="DZ144" s="56"/>
      <c r="EA144" s="56"/>
      <c r="EB144" s="56"/>
      <c r="EC144" s="56"/>
      <c r="ED144" s="56"/>
    </row>
    <row r="145" spans="1:134" ht="14.25" customHeight="1">
      <c r="A145" s="51">
        <v>138</v>
      </c>
      <c r="B145" s="53">
        <f>IF('FORM NILAI SIAP'!A145=0,"",'FORM NILAI SIAP'!A145)</f>
        <v>21120120140099</v>
      </c>
      <c r="C145" s="53" t="str">
        <f>IF('FORM NILAI SIAP'!B145=0,"",'FORM NILAI SIAP'!B145)</f>
        <v>ANUGERAH NUR RACHMAT</v>
      </c>
      <c r="D145" s="54">
        <v>100</v>
      </c>
      <c r="E145" s="54">
        <f t="shared" ref="E145:R145" si="138">IFERROR(($T145*IF($T$6=E$6,$T$7,0)+$U145*IF($U$6=E$6,$U$7,0)+$V145*IF($V$6=E$6,$V$7,0)+$W145*IF($W$6=E$6,$W$7,0)+$X145*IF($X$6=E$6,$X$7,0)+$Y145*IF($Y$6=E$6,$Y$7,0)+$Z145*IF($Z$6=E$6,$Z$7,0)+$AA145*IF($AA$6=E$6,$AA$7,0)+$AB145*IF($AB$6=E$6,$AB$7,0)+$DO145*IF($DO$6=E$6,$DO$7,0)+$DP145*IF($DP$6=E$6,$DP$7,0)+$DQ145*IF($DQ$6=E$6,$DQ$7,0)+$DR145*IF($DR$6=E$6,$DR$7,0)+$DS145*IF($DS$6=E$6,$DS$7,0)+$DT145*IF($DT$6=E$6,$DT$7,0)+$DU145*IF($DU$6=E$6,$DU$7,0)+$DV145*IF($DV$6=E$6,$DV$7,0)+$DW145*IF($DW$6=E$6,$DW$7,0)+$DX145*IF($DX$6=E$6,$DX$7,0)+$DY145*IF($DY$6=E$6,$DY$7,0)+$DZ145*IF($DZ$6=E$6,$DZ$7,0)+$EA145*IF($EA$6=E$6,$EA$7,0)+$EB145*IF($EB$6=E$6,$EB$7,0)+$EC145*IF($EC$6=E$6,$EC$7,0)+$ED145*IF($ED$6=E$6,$ED$7,0))/E$7,0)</f>
        <v>100</v>
      </c>
      <c r="F145" s="54">
        <f t="shared" si="138"/>
        <v>100</v>
      </c>
      <c r="G145" s="54">
        <f t="shared" si="138"/>
        <v>100</v>
      </c>
      <c r="H145" s="54">
        <f t="shared" si="138"/>
        <v>100</v>
      </c>
      <c r="I145" s="54">
        <f t="shared" si="138"/>
        <v>0</v>
      </c>
      <c r="J145" s="54">
        <f t="shared" si="138"/>
        <v>0</v>
      </c>
      <c r="K145" s="54">
        <f t="shared" si="138"/>
        <v>0</v>
      </c>
      <c r="L145" s="54">
        <f t="shared" si="138"/>
        <v>0</v>
      </c>
      <c r="M145" s="54">
        <f t="shared" si="138"/>
        <v>0</v>
      </c>
      <c r="N145" s="54">
        <f t="shared" si="138"/>
        <v>0</v>
      </c>
      <c r="O145" s="54">
        <f t="shared" si="138"/>
        <v>0</v>
      </c>
      <c r="P145" s="54">
        <f t="shared" si="138"/>
        <v>0</v>
      </c>
      <c r="Q145" s="54">
        <f t="shared" si="138"/>
        <v>0</v>
      </c>
      <c r="R145" s="54">
        <f t="shared" si="138"/>
        <v>0</v>
      </c>
      <c r="S145" s="135"/>
      <c r="T145" s="55">
        <v>100</v>
      </c>
      <c r="U145" s="56">
        <v>100</v>
      </c>
      <c r="V145" s="56">
        <v>100</v>
      </c>
      <c r="W145" s="56">
        <v>100</v>
      </c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56"/>
      <c r="BR145" s="56"/>
      <c r="BS145" s="56"/>
      <c r="BT145" s="56"/>
      <c r="BU145" s="56"/>
      <c r="BV145" s="56"/>
      <c r="BW145" s="56"/>
      <c r="BX145" s="56"/>
      <c r="BY145" s="56"/>
      <c r="BZ145" s="56"/>
      <c r="CA145" s="56"/>
      <c r="CB145" s="56"/>
      <c r="CC145" s="56"/>
      <c r="CD145" s="56"/>
      <c r="CE145" s="56"/>
      <c r="CF145" s="56"/>
      <c r="CG145" s="56"/>
      <c r="CH145" s="56"/>
      <c r="CI145" s="56"/>
      <c r="CJ145" s="56"/>
      <c r="CK145" s="56"/>
      <c r="CL145" s="56"/>
      <c r="CM145" s="56"/>
      <c r="CN145" s="56"/>
      <c r="CO145" s="56"/>
      <c r="CP145" s="56"/>
      <c r="CQ145" s="56"/>
      <c r="CR145" s="56"/>
      <c r="CS145" s="56"/>
      <c r="CT145" s="56"/>
      <c r="CU145" s="56"/>
      <c r="CV145" s="56"/>
      <c r="CW145" s="56"/>
      <c r="CX145" s="56"/>
      <c r="CY145" s="56"/>
      <c r="CZ145" s="56"/>
      <c r="DA145" s="56"/>
      <c r="DB145" s="56"/>
      <c r="DC145" s="56"/>
      <c r="DD145" s="56"/>
      <c r="DE145" s="56"/>
      <c r="DF145" s="56"/>
      <c r="DG145" s="56"/>
      <c r="DH145" s="56"/>
      <c r="DI145" s="56"/>
      <c r="DJ145" s="56"/>
      <c r="DK145" s="56"/>
      <c r="DL145" s="56"/>
      <c r="DM145" s="56"/>
      <c r="DN145" s="56"/>
      <c r="DO145" s="56"/>
      <c r="DP145" s="56"/>
      <c r="DQ145" s="56"/>
      <c r="DR145" s="56"/>
      <c r="DS145" s="56"/>
      <c r="DT145" s="56"/>
      <c r="DU145" s="56"/>
      <c r="DV145" s="56"/>
      <c r="DW145" s="56"/>
      <c r="DX145" s="56"/>
      <c r="DY145" s="56"/>
      <c r="DZ145" s="56"/>
      <c r="EA145" s="56"/>
      <c r="EB145" s="56"/>
      <c r="EC145" s="56"/>
      <c r="ED145" s="56"/>
    </row>
    <row r="146" spans="1:134" ht="14.25" customHeight="1">
      <c r="A146" s="51">
        <v>139</v>
      </c>
      <c r="B146" s="53">
        <f>IF('FORM NILAI SIAP'!A146=0,"",'FORM NILAI SIAP'!A146)</f>
        <v>21120120140099</v>
      </c>
      <c r="C146" s="53" t="str">
        <f>IF('FORM NILAI SIAP'!B146=0,"",'FORM NILAI SIAP'!B146)</f>
        <v>MUHAMMAD BAIHAQI ASSHAUMI MUNTAQO</v>
      </c>
      <c r="D146" s="54">
        <v>100</v>
      </c>
      <c r="E146" s="54">
        <f t="shared" ref="E146:R146" si="139">IFERROR(($T146*IF($T$6=E$6,$T$7,0)+$U146*IF($U$6=E$6,$U$7,0)+$V146*IF($V$6=E$6,$V$7,0)+$W146*IF($W$6=E$6,$W$7,0)+$X146*IF($X$6=E$6,$X$7,0)+$Y146*IF($Y$6=E$6,$Y$7,0)+$Z146*IF($Z$6=E$6,$Z$7,0)+$AA146*IF($AA$6=E$6,$AA$7,0)+$AB146*IF($AB$6=E$6,$AB$7,0)+$DO146*IF($DO$6=E$6,$DO$7,0)+$DP146*IF($DP$6=E$6,$DP$7,0)+$DQ146*IF($DQ$6=E$6,$DQ$7,0)+$DR146*IF($DR$6=E$6,$DR$7,0)+$DS146*IF($DS$6=E$6,$DS$7,0)+$DT146*IF($DT$6=E$6,$DT$7,0)+$DU146*IF($DU$6=E$6,$DU$7,0)+$DV146*IF($DV$6=E$6,$DV$7,0)+$DW146*IF($DW$6=E$6,$DW$7,0)+$DX146*IF($DX$6=E$6,$DX$7,0)+$DY146*IF($DY$6=E$6,$DY$7,0)+$DZ146*IF($DZ$6=E$6,$DZ$7,0)+$EA146*IF($EA$6=E$6,$EA$7,0)+$EB146*IF($EB$6=E$6,$EB$7,0)+$EC146*IF($EC$6=E$6,$EC$7,0)+$ED146*IF($ED$6=E$6,$ED$7,0))/E$7,0)</f>
        <v>100</v>
      </c>
      <c r="F146" s="54">
        <f t="shared" si="139"/>
        <v>100</v>
      </c>
      <c r="G146" s="54">
        <f t="shared" si="139"/>
        <v>100</v>
      </c>
      <c r="H146" s="54">
        <f t="shared" si="139"/>
        <v>100</v>
      </c>
      <c r="I146" s="54">
        <f t="shared" si="139"/>
        <v>0</v>
      </c>
      <c r="J146" s="54">
        <f t="shared" si="139"/>
        <v>0</v>
      </c>
      <c r="K146" s="54">
        <f t="shared" si="139"/>
        <v>0</v>
      </c>
      <c r="L146" s="54">
        <f t="shared" si="139"/>
        <v>0</v>
      </c>
      <c r="M146" s="54">
        <f t="shared" si="139"/>
        <v>0</v>
      </c>
      <c r="N146" s="54">
        <f t="shared" si="139"/>
        <v>0</v>
      </c>
      <c r="O146" s="54">
        <f t="shared" si="139"/>
        <v>0</v>
      </c>
      <c r="P146" s="54">
        <f t="shared" si="139"/>
        <v>0</v>
      </c>
      <c r="Q146" s="54">
        <f t="shared" si="139"/>
        <v>0</v>
      </c>
      <c r="R146" s="54">
        <f t="shared" si="139"/>
        <v>0</v>
      </c>
      <c r="S146" s="135"/>
      <c r="T146" s="55">
        <v>100</v>
      </c>
      <c r="U146" s="56">
        <v>100</v>
      </c>
      <c r="V146" s="56">
        <v>100</v>
      </c>
      <c r="W146" s="56">
        <v>100</v>
      </c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6"/>
      <c r="BR146" s="56"/>
      <c r="BS146" s="56"/>
      <c r="BT146" s="56"/>
      <c r="BU146" s="56"/>
      <c r="BV146" s="56"/>
      <c r="BW146" s="56"/>
      <c r="BX146" s="56"/>
      <c r="BY146" s="56"/>
      <c r="BZ146" s="56"/>
      <c r="CA146" s="56"/>
      <c r="CB146" s="56"/>
      <c r="CC146" s="56"/>
      <c r="CD146" s="56"/>
      <c r="CE146" s="56"/>
      <c r="CF146" s="56"/>
      <c r="CG146" s="56"/>
      <c r="CH146" s="56"/>
      <c r="CI146" s="56"/>
      <c r="CJ146" s="56"/>
      <c r="CK146" s="56"/>
      <c r="CL146" s="56"/>
      <c r="CM146" s="56"/>
      <c r="CN146" s="56"/>
      <c r="CO146" s="56"/>
      <c r="CP146" s="56"/>
      <c r="CQ146" s="56"/>
      <c r="CR146" s="56"/>
      <c r="CS146" s="56"/>
      <c r="CT146" s="56"/>
      <c r="CU146" s="56"/>
      <c r="CV146" s="56"/>
      <c r="CW146" s="56"/>
      <c r="CX146" s="56"/>
      <c r="CY146" s="56"/>
      <c r="CZ146" s="56"/>
      <c r="DA146" s="56"/>
      <c r="DB146" s="56"/>
      <c r="DC146" s="56"/>
      <c r="DD146" s="56"/>
      <c r="DE146" s="56"/>
      <c r="DF146" s="56"/>
      <c r="DG146" s="56"/>
      <c r="DH146" s="56"/>
      <c r="DI146" s="56"/>
      <c r="DJ146" s="56"/>
      <c r="DK146" s="56"/>
      <c r="DL146" s="56"/>
      <c r="DM146" s="56"/>
      <c r="DN146" s="56"/>
      <c r="DO146" s="56"/>
      <c r="DP146" s="56"/>
      <c r="DQ146" s="56"/>
      <c r="DR146" s="56"/>
      <c r="DS146" s="56"/>
      <c r="DT146" s="56"/>
      <c r="DU146" s="56"/>
      <c r="DV146" s="56"/>
      <c r="DW146" s="56"/>
      <c r="DX146" s="56"/>
      <c r="DY146" s="56"/>
      <c r="DZ146" s="56"/>
      <c r="EA146" s="56"/>
      <c r="EB146" s="56"/>
      <c r="EC146" s="56"/>
      <c r="ED146" s="56"/>
    </row>
    <row r="147" spans="1:134" ht="14.25" customHeight="1">
      <c r="A147" s="51">
        <v>140</v>
      </c>
      <c r="B147" s="53">
        <f>IF('FORM NILAI SIAP'!A147=0,"",'FORM NILAI SIAP'!A147)</f>
        <v>21120120140099</v>
      </c>
      <c r="C147" s="53" t="str">
        <f>IF('FORM NILAI SIAP'!B147=0,"",'FORM NILAI SIAP'!B147)</f>
        <v>FAIZAL LUTFI YOGA TRIADI</v>
      </c>
      <c r="D147" s="54">
        <v>100</v>
      </c>
      <c r="E147" s="54">
        <f t="shared" ref="E147:R147" si="140">IFERROR(($T147*IF($T$6=E$6,$T$7,0)+$U147*IF($U$6=E$6,$U$7,0)+$V147*IF($V$6=E$6,$V$7,0)+$W147*IF($W$6=E$6,$W$7,0)+$X147*IF($X$6=E$6,$X$7,0)+$Y147*IF($Y$6=E$6,$Y$7,0)+$Z147*IF($Z$6=E$6,$Z$7,0)+$AA147*IF($AA$6=E$6,$AA$7,0)+$AB147*IF($AB$6=E$6,$AB$7,0)+$DO147*IF($DO$6=E$6,$DO$7,0)+$DP147*IF($DP$6=E$6,$DP$7,0)+$DQ147*IF($DQ$6=E$6,$DQ$7,0)+$DR147*IF($DR$6=E$6,$DR$7,0)+$DS147*IF($DS$6=E$6,$DS$7,0)+$DT147*IF($DT$6=E$6,$DT$7,0)+$DU147*IF($DU$6=E$6,$DU$7,0)+$DV147*IF($DV$6=E$6,$DV$7,0)+$DW147*IF($DW$6=E$6,$DW$7,0)+$DX147*IF($DX$6=E$6,$DX$7,0)+$DY147*IF($DY$6=E$6,$DY$7,0)+$DZ147*IF($DZ$6=E$6,$DZ$7,0)+$EA147*IF($EA$6=E$6,$EA$7,0)+$EB147*IF($EB$6=E$6,$EB$7,0)+$EC147*IF($EC$6=E$6,$EC$7,0)+$ED147*IF($ED$6=E$6,$ED$7,0))/E$7,0)</f>
        <v>100</v>
      </c>
      <c r="F147" s="54">
        <f t="shared" si="140"/>
        <v>100</v>
      </c>
      <c r="G147" s="54">
        <f t="shared" si="140"/>
        <v>100</v>
      </c>
      <c r="H147" s="54">
        <f t="shared" si="140"/>
        <v>100</v>
      </c>
      <c r="I147" s="54">
        <f t="shared" si="140"/>
        <v>0</v>
      </c>
      <c r="J147" s="54">
        <f t="shared" si="140"/>
        <v>0</v>
      </c>
      <c r="K147" s="54">
        <f t="shared" si="140"/>
        <v>0</v>
      </c>
      <c r="L147" s="54">
        <f t="shared" si="140"/>
        <v>0</v>
      </c>
      <c r="M147" s="54">
        <f t="shared" si="140"/>
        <v>0</v>
      </c>
      <c r="N147" s="54">
        <f t="shared" si="140"/>
        <v>0</v>
      </c>
      <c r="O147" s="54">
        <f t="shared" si="140"/>
        <v>0</v>
      </c>
      <c r="P147" s="54">
        <f t="shared" si="140"/>
        <v>0</v>
      </c>
      <c r="Q147" s="54">
        <f t="shared" si="140"/>
        <v>0</v>
      </c>
      <c r="R147" s="54">
        <f t="shared" si="140"/>
        <v>0</v>
      </c>
      <c r="S147" s="135"/>
      <c r="T147" s="55">
        <v>100</v>
      </c>
      <c r="U147" s="56">
        <v>100</v>
      </c>
      <c r="V147" s="56">
        <v>100</v>
      </c>
      <c r="W147" s="56">
        <v>100</v>
      </c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56"/>
      <c r="BO147" s="56"/>
      <c r="BP147" s="56"/>
      <c r="BQ147" s="56"/>
      <c r="BR147" s="56"/>
      <c r="BS147" s="56"/>
      <c r="BT147" s="56"/>
      <c r="BU147" s="56"/>
      <c r="BV147" s="56"/>
      <c r="BW147" s="56"/>
      <c r="BX147" s="56"/>
      <c r="BY147" s="56"/>
      <c r="BZ147" s="56"/>
      <c r="CA147" s="56"/>
      <c r="CB147" s="56"/>
      <c r="CC147" s="56"/>
      <c r="CD147" s="56"/>
      <c r="CE147" s="56"/>
      <c r="CF147" s="56"/>
      <c r="CG147" s="56"/>
      <c r="CH147" s="56"/>
      <c r="CI147" s="56"/>
      <c r="CJ147" s="56"/>
      <c r="CK147" s="56"/>
      <c r="CL147" s="56"/>
      <c r="CM147" s="56"/>
      <c r="CN147" s="56"/>
      <c r="CO147" s="56"/>
      <c r="CP147" s="56"/>
      <c r="CQ147" s="56"/>
      <c r="CR147" s="56"/>
      <c r="CS147" s="56"/>
      <c r="CT147" s="56"/>
      <c r="CU147" s="56"/>
      <c r="CV147" s="56"/>
      <c r="CW147" s="56"/>
      <c r="CX147" s="56"/>
      <c r="CY147" s="56"/>
      <c r="CZ147" s="56"/>
      <c r="DA147" s="56"/>
      <c r="DB147" s="56"/>
      <c r="DC147" s="56"/>
      <c r="DD147" s="56"/>
      <c r="DE147" s="56"/>
      <c r="DF147" s="56"/>
      <c r="DG147" s="56"/>
      <c r="DH147" s="56"/>
      <c r="DI147" s="56"/>
      <c r="DJ147" s="56"/>
      <c r="DK147" s="56"/>
      <c r="DL147" s="56"/>
      <c r="DM147" s="56"/>
      <c r="DN147" s="56"/>
      <c r="DO147" s="56"/>
      <c r="DP147" s="56"/>
      <c r="DQ147" s="56"/>
      <c r="DR147" s="56"/>
      <c r="DS147" s="56"/>
      <c r="DT147" s="56"/>
      <c r="DU147" s="56"/>
      <c r="DV147" s="56"/>
      <c r="DW147" s="56"/>
      <c r="DX147" s="56"/>
      <c r="DY147" s="56"/>
      <c r="DZ147" s="56"/>
      <c r="EA147" s="56"/>
      <c r="EB147" s="56"/>
      <c r="EC147" s="56"/>
      <c r="ED147" s="56"/>
    </row>
    <row r="148" spans="1:134" ht="14.25" customHeight="1">
      <c r="A148" s="51">
        <v>141</v>
      </c>
      <c r="B148" s="53">
        <f>IF('FORM NILAI SIAP'!A148=0,"",'FORM NILAI SIAP'!A148)</f>
        <v>21120120140099</v>
      </c>
      <c r="C148" s="53" t="str">
        <f>IF('FORM NILAI SIAP'!B148=0,"",'FORM NILAI SIAP'!B148)</f>
        <v>EZRA LAZUARDY WIJAYA</v>
      </c>
      <c r="D148" s="54">
        <v>81</v>
      </c>
      <c r="E148" s="54">
        <f t="shared" ref="E148:R148" si="141">IFERROR(($T148*IF($T$6=E$6,$T$7,0)+$U148*IF($U$6=E$6,$U$7,0)+$V148*IF($V$6=E$6,$V$7,0)+$W148*IF($W$6=E$6,$W$7,0)+$X148*IF($X$6=E$6,$X$7,0)+$Y148*IF($Y$6=E$6,$Y$7,0)+$Z148*IF($Z$6=E$6,$Z$7,0)+$AA148*IF($AA$6=E$6,$AA$7,0)+$AB148*IF($AB$6=E$6,$AB$7,0)+$DO148*IF($DO$6=E$6,$DO$7,0)+$DP148*IF($DP$6=E$6,$DP$7,0)+$DQ148*IF($DQ$6=E$6,$DQ$7,0)+$DR148*IF($DR$6=E$6,$DR$7,0)+$DS148*IF($DS$6=E$6,$DS$7,0)+$DT148*IF($DT$6=E$6,$DT$7,0)+$DU148*IF($DU$6=E$6,$DU$7,0)+$DV148*IF($DV$6=E$6,$DV$7,0)+$DW148*IF($DW$6=E$6,$DW$7,0)+$DX148*IF($DX$6=E$6,$DX$7,0)+$DY148*IF($DY$6=E$6,$DY$7,0)+$DZ148*IF($DZ$6=E$6,$DZ$7,0)+$EA148*IF($EA$6=E$6,$EA$7,0)+$EB148*IF($EB$6=E$6,$EB$7,0)+$EC148*IF($EC$6=E$6,$EC$7,0)+$ED148*IF($ED$6=E$6,$ED$7,0))/E$7,0)</f>
        <v>81</v>
      </c>
      <c r="F148" s="54">
        <f t="shared" si="141"/>
        <v>81</v>
      </c>
      <c r="G148" s="54">
        <f t="shared" si="141"/>
        <v>81</v>
      </c>
      <c r="H148" s="54">
        <f t="shared" si="141"/>
        <v>81</v>
      </c>
      <c r="I148" s="54">
        <f t="shared" si="141"/>
        <v>0</v>
      </c>
      <c r="J148" s="54">
        <f t="shared" si="141"/>
        <v>0</v>
      </c>
      <c r="K148" s="54">
        <f t="shared" si="141"/>
        <v>0</v>
      </c>
      <c r="L148" s="54">
        <f t="shared" si="141"/>
        <v>0</v>
      </c>
      <c r="M148" s="54">
        <f t="shared" si="141"/>
        <v>0</v>
      </c>
      <c r="N148" s="54">
        <f t="shared" si="141"/>
        <v>0</v>
      </c>
      <c r="O148" s="54">
        <f t="shared" si="141"/>
        <v>0</v>
      </c>
      <c r="P148" s="54">
        <f t="shared" si="141"/>
        <v>0</v>
      </c>
      <c r="Q148" s="54">
        <f t="shared" si="141"/>
        <v>0</v>
      </c>
      <c r="R148" s="54">
        <f t="shared" si="141"/>
        <v>0</v>
      </c>
      <c r="S148" s="135"/>
      <c r="T148" s="55">
        <v>81</v>
      </c>
      <c r="U148" s="56">
        <v>81</v>
      </c>
      <c r="V148" s="56">
        <v>81</v>
      </c>
      <c r="W148" s="56">
        <v>81</v>
      </c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56"/>
      <c r="BO148" s="56"/>
      <c r="BP148" s="56"/>
      <c r="BQ148" s="56"/>
      <c r="BR148" s="56"/>
      <c r="BS148" s="56"/>
      <c r="BT148" s="56"/>
      <c r="BU148" s="56"/>
      <c r="BV148" s="56"/>
      <c r="BW148" s="56"/>
      <c r="BX148" s="56"/>
      <c r="BY148" s="56"/>
      <c r="BZ148" s="56"/>
      <c r="CA148" s="56"/>
      <c r="CB148" s="56"/>
      <c r="CC148" s="56"/>
      <c r="CD148" s="56"/>
      <c r="CE148" s="56"/>
      <c r="CF148" s="56"/>
      <c r="CG148" s="56"/>
      <c r="CH148" s="56"/>
      <c r="CI148" s="56"/>
      <c r="CJ148" s="56"/>
      <c r="CK148" s="56"/>
      <c r="CL148" s="56"/>
      <c r="CM148" s="56"/>
      <c r="CN148" s="56"/>
      <c r="CO148" s="56"/>
      <c r="CP148" s="56"/>
      <c r="CQ148" s="56"/>
      <c r="CR148" s="56"/>
      <c r="CS148" s="56"/>
      <c r="CT148" s="56"/>
      <c r="CU148" s="56"/>
      <c r="CV148" s="56"/>
      <c r="CW148" s="56"/>
      <c r="CX148" s="56"/>
      <c r="CY148" s="56"/>
      <c r="CZ148" s="56"/>
      <c r="DA148" s="56"/>
      <c r="DB148" s="56"/>
      <c r="DC148" s="56"/>
      <c r="DD148" s="56"/>
      <c r="DE148" s="56"/>
      <c r="DF148" s="56"/>
      <c r="DG148" s="56"/>
      <c r="DH148" s="56"/>
      <c r="DI148" s="56"/>
      <c r="DJ148" s="56"/>
      <c r="DK148" s="56"/>
      <c r="DL148" s="56"/>
      <c r="DM148" s="56"/>
      <c r="DN148" s="56"/>
      <c r="DO148" s="56"/>
      <c r="DP148" s="56"/>
      <c r="DQ148" s="56"/>
      <c r="DR148" s="56"/>
      <c r="DS148" s="56"/>
      <c r="DT148" s="56"/>
      <c r="DU148" s="56"/>
      <c r="DV148" s="56"/>
      <c r="DW148" s="56"/>
      <c r="DX148" s="56"/>
      <c r="DY148" s="56"/>
      <c r="DZ148" s="56"/>
      <c r="EA148" s="56"/>
      <c r="EB148" s="56"/>
      <c r="EC148" s="56"/>
      <c r="ED148" s="56"/>
    </row>
    <row r="149" spans="1:134" ht="14.25" customHeight="1">
      <c r="A149" s="51">
        <v>142</v>
      </c>
      <c r="B149" s="53">
        <f>IF('FORM NILAI SIAP'!A149=0,"",'FORM NILAI SIAP'!A149)</f>
        <v>21120120140099</v>
      </c>
      <c r="C149" s="53" t="str">
        <f>IF('FORM NILAI SIAP'!B149=0,"",'FORM NILAI SIAP'!B149)</f>
        <v>David Eddy Putra Pratama (&lt; 75%)</v>
      </c>
      <c r="D149" s="54">
        <v>88</v>
      </c>
      <c r="E149" s="54">
        <f t="shared" ref="E149:R149" si="142">IFERROR(($T149*IF($T$6=E$6,$T$7,0)+$U149*IF($U$6=E$6,$U$7,0)+$V149*IF($V$6=E$6,$V$7,0)+$W149*IF($W$6=E$6,$W$7,0)+$X149*IF($X$6=E$6,$X$7,0)+$Y149*IF($Y$6=E$6,$Y$7,0)+$Z149*IF($Z$6=E$6,$Z$7,0)+$AA149*IF($AA$6=E$6,$AA$7,0)+$AB149*IF($AB$6=E$6,$AB$7,0)+$DO149*IF($DO$6=E$6,$DO$7,0)+$DP149*IF($DP$6=E$6,$DP$7,0)+$DQ149*IF($DQ$6=E$6,$DQ$7,0)+$DR149*IF($DR$6=E$6,$DR$7,0)+$DS149*IF($DS$6=E$6,$DS$7,0)+$DT149*IF($DT$6=E$6,$DT$7,0)+$DU149*IF($DU$6=E$6,$DU$7,0)+$DV149*IF($DV$6=E$6,$DV$7,0)+$DW149*IF($DW$6=E$6,$DW$7,0)+$DX149*IF($DX$6=E$6,$DX$7,0)+$DY149*IF($DY$6=E$6,$DY$7,0)+$DZ149*IF($DZ$6=E$6,$DZ$7,0)+$EA149*IF($EA$6=E$6,$EA$7,0)+$EB149*IF($EB$6=E$6,$EB$7,0)+$EC149*IF($EC$6=E$6,$EC$7,0)+$ED149*IF($ED$6=E$6,$ED$7,0))/E$7,0)</f>
        <v>88</v>
      </c>
      <c r="F149" s="54">
        <f t="shared" si="142"/>
        <v>88</v>
      </c>
      <c r="G149" s="54">
        <f t="shared" si="142"/>
        <v>88</v>
      </c>
      <c r="H149" s="54">
        <f t="shared" si="142"/>
        <v>88</v>
      </c>
      <c r="I149" s="54">
        <f t="shared" si="142"/>
        <v>0</v>
      </c>
      <c r="J149" s="54">
        <f t="shared" si="142"/>
        <v>0</v>
      </c>
      <c r="K149" s="54">
        <f t="shared" si="142"/>
        <v>0</v>
      </c>
      <c r="L149" s="54">
        <f t="shared" si="142"/>
        <v>0</v>
      </c>
      <c r="M149" s="54">
        <f t="shared" si="142"/>
        <v>0</v>
      </c>
      <c r="N149" s="54">
        <f t="shared" si="142"/>
        <v>0</v>
      </c>
      <c r="O149" s="54">
        <f t="shared" si="142"/>
        <v>0</v>
      </c>
      <c r="P149" s="54">
        <f t="shared" si="142"/>
        <v>0</v>
      </c>
      <c r="Q149" s="54">
        <f t="shared" si="142"/>
        <v>0</v>
      </c>
      <c r="R149" s="54">
        <f t="shared" si="142"/>
        <v>0</v>
      </c>
      <c r="S149" s="135"/>
      <c r="T149" s="55">
        <v>88</v>
      </c>
      <c r="U149" s="56">
        <v>88</v>
      </c>
      <c r="V149" s="56">
        <v>88</v>
      </c>
      <c r="W149" s="56">
        <v>88</v>
      </c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6"/>
      <c r="BR149" s="56"/>
      <c r="BS149" s="56"/>
      <c r="BT149" s="56"/>
      <c r="BU149" s="56"/>
      <c r="BV149" s="56"/>
      <c r="BW149" s="56"/>
      <c r="BX149" s="56"/>
      <c r="BY149" s="56"/>
      <c r="BZ149" s="56"/>
      <c r="CA149" s="56"/>
      <c r="CB149" s="56"/>
      <c r="CC149" s="56"/>
      <c r="CD149" s="56"/>
      <c r="CE149" s="56"/>
      <c r="CF149" s="56"/>
      <c r="CG149" s="56"/>
      <c r="CH149" s="56"/>
      <c r="CI149" s="56"/>
      <c r="CJ149" s="56"/>
      <c r="CK149" s="56"/>
      <c r="CL149" s="56"/>
      <c r="CM149" s="56"/>
      <c r="CN149" s="56"/>
      <c r="CO149" s="56"/>
      <c r="CP149" s="56"/>
      <c r="CQ149" s="56"/>
      <c r="CR149" s="56"/>
      <c r="CS149" s="56"/>
      <c r="CT149" s="56"/>
      <c r="CU149" s="56"/>
      <c r="CV149" s="56"/>
      <c r="CW149" s="56"/>
      <c r="CX149" s="56"/>
      <c r="CY149" s="56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56"/>
      <c r="DL149" s="56"/>
      <c r="DM149" s="56"/>
      <c r="DN149" s="56"/>
      <c r="DO149" s="56"/>
      <c r="DP149" s="56"/>
      <c r="DQ149" s="56"/>
      <c r="DR149" s="56"/>
      <c r="DS149" s="56"/>
      <c r="DT149" s="56"/>
      <c r="DU149" s="56"/>
      <c r="DV149" s="56"/>
      <c r="DW149" s="56"/>
      <c r="DX149" s="56"/>
      <c r="DY149" s="56"/>
      <c r="DZ149" s="56"/>
      <c r="EA149" s="56"/>
      <c r="EB149" s="56"/>
      <c r="EC149" s="56"/>
      <c r="ED149" s="56"/>
    </row>
    <row r="150" spans="1:134" ht="14.25" customHeight="1">
      <c r="A150" s="51">
        <v>143</v>
      </c>
      <c r="B150" s="53">
        <f>IF('FORM NILAI SIAP'!A150=0,"",'FORM NILAI SIAP'!A150)</f>
        <v>21120120140099</v>
      </c>
      <c r="C150" s="53" t="str">
        <f>IF('FORM NILAI SIAP'!B150=0,"",'FORM NILAI SIAP'!B150)</f>
        <v>FAJAR YUMNA ADANI</v>
      </c>
      <c r="D150" s="54">
        <v>100</v>
      </c>
      <c r="E150" s="54">
        <f t="shared" ref="E150:R150" si="143">IFERROR(($T150*IF($T$6=E$6,$T$7,0)+$U150*IF($U$6=E$6,$U$7,0)+$V150*IF($V$6=E$6,$V$7,0)+$W150*IF($W$6=E$6,$W$7,0)+$X150*IF($X$6=E$6,$X$7,0)+$Y150*IF($Y$6=E$6,$Y$7,0)+$Z150*IF($Z$6=E$6,$Z$7,0)+$AA150*IF($AA$6=E$6,$AA$7,0)+$AB150*IF($AB$6=E$6,$AB$7,0)+$DO150*IF($DO$6=E$6,$DO$7,0)+$DP150*IF($DP$6=E$6,$DP$7,0)+$DQ150*IF($DQ$6=E$6,$DQ$7,0)+$DR150*IF($DR$6=E$6,$DR$7,0)+$DS150*IF($DS$6=E$6,$DS$7,0)+$DT150*IF($DT$6=E$6,$DT$7,0)+$DU150*IF($DU$6=E$6,$DU$7,0)+$DV150*IF($DV$6=E$6,$DV$7,0)+$DW150*IF($DW$6=E$6,$DW$7,0)+$DX150*IF($DX$6=E$6,$DX$7,0)+$DY150*IF($DY$6=E$6,$DY$7,0)+$DZ150*IF($DZ$6=E$6,$DZ$7,0)+$EA150*IF($EA$6=E$6,$EA$7,0)+$EB150*IF($EB$6=E$6,$EB$7,0)+$EC150*IF($EC$6=E$6,$EC$7,0)+$ED150*IF($ED$6=E$6,$ED$7,0))/E$7,0)</f>
        <v>100</v>
      </c>
      <c r="F150" s="54">
        <f t="shared" si="143"/>
        <v>100</v>
      </c>
      <c r="G150" s="54">
        <f t="shared" si="143"/>
        <v>100</v>
      </c>
      <c r="H150" s="54">
        <f t="shared" si="143"/>
        <v>100</v>
      </c>
      <c r="I150" s="54">
        <f t="shared" si="143"/>
        <v>0</v>
      </c>
      <c r="J150" s="54">
        <f t="shared" si="143"/>
        <v>0</v>
      </c>
      <c r="K150" s="54">
        <f t="shared" si="143"/>
        <v>0</v>
      </c>
      <c r="L150" s="54">
        <f t="shared" si="143"/>
        <v>0</v>
      </c>
      <c r="M150" s="54">
        <f t="shared" si="143"/>
        <v>0</v>
      </c>
      <c r="N150" s="54">
        <f t="shared" si="143"/>
        <v>0</v>
      </c>
      <c r="O150" s="54">
        <f t="shared" si="143"/>
        <v>0</v>
      </c>
      <c r="P150" s="54">
        <f t="shared" si="143"/>
        <v>0</v>
      </c>
      <c r="Q150" s="54">
        <f t="shared" si="143"/>
        <v>0</v>
      </c>
      <c r="R150" s="54">
        <f t="shared" si="143"/>
        <v>0</v>
      </c>
      <c r="S150" s="135"/>
      <c r="T150" s="55">
        <v>100</v>
      </c>
      <c r="U150" s="56">
        <v>100</v>
      </c>
      <c r="V150" s="56">
        <v>100</v>
      </c>
      <c r="W150" s="56">
        <v>100</v>
      </c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  <c r="BM150" s="56"/>
      <c r="BN150" s="56"/>
      <c r="BO150" s="56"/>
      <c r="BP150" s="56"/>
      <c r="BQ150" s="56"/>
      <c r="BR150" s="56"/>
      <c r="BS150" s="56"/>
      <c r="BT150" s="56"/>
      <c r="BU150" s="56"/>
      <c r="BV150" s="56"/>
      <c r="BW150" s="56"/>
      <c r="BX150" s="56"/>
      <c r="BY150" s="56"/>
      <c r="BZ150" s="56"/>
      <c r="CA150" s="56"/>
      <c r="CB150" s="56"/>
      <c r="CC150" s="56"/>
      <c r="CD150" s="56"/>
      <c r="CE150" s="56"/>
      <c r="CF150" s="56"/>
      <c r="CG150" s="56"/>
      <c r="CH150" s="56"/>
      <c r="CI150" s="56"/>
      <c r="CJ150" s="56"/>
      <c r="CK150" s="56"/>
      <c r="CL150" s="56"/>
      <c r="CM150" s="56"/>
      <c r="CN150" s="56"/>
      <c r="CO150" s="56"/>
      <c r="CP150" s="56"/>
      <c r="CQ150" s="56"/>
      <c r="CR150" s="56"/>
      <c r="CS150" s="56"/>
      <c r="CT150" s="56"/>
      <c r="CU150" s="56"/>
      <c r="CV150" s="56"/>
      <c r="CW150" s="56"/>
      <c r="CX150" s="56"/>
      <c r="CY150" s="56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56"/>
      <c r="DL150" s="56"/>
      <c r="DM150" s="56"/>
      <c r="DN150" s="56"/>
      <c r="DO150" s="56"/>
      <c r="DP150" s="56"/>
      <c r="DQ150" s="56"/>
      <c r="DR150" s="56"/>
      <c r="DS150" s="56"/>
      <c r="DT150" s="56"/>
      <c r="DU150" s="56"/>
      <c r="DV150" s="56"/>
      <c r="DW150" s="56"/>
      <c r="DX150" s="56"/>
      <c r="DY150" s="56"/>
      <c r="DZ150" s="56"/>
      <c r="EA150" s="56"/>
      <c r="EB150" s="56"/>
      <c r="EC150" s="56"/>
      <c r="ED150" s="56"/>
    </row>
    <row r="151" spans="1:134" ht="14.25" customHeight="1">
      <c r="A151" s="51">
        <v>144</v>
      </c>
      <c r="B151" s="53">
        <f>IF('FORM NILAI SIAP'!A151=0,"",'FORM NILAI SIAP'!A151)</f>
        <v>21120120140099</v>
      </c>
      <c r="C151" s="53" t="str">
        <f>IF('FORM NILAI SIAP'!B151=0,"",'FORM NILAI SIAP'!B151)</f>
        <v>ARDHIKA AZHAR PRATAMA</v>
      </c>
      <c r="D151" s="54">
        <v>100</v>
      </c>
      <c r="E151" s="54">
        <f t="shared" ref="E151:R151" si="144">IFERROR(($T151*IF($T$6=E$6,$T$7,0)+$U151*IF($U$6=E$6,$U$7,0)+$V151*IF($V$6=E$6,$V$7,0)+$W151*IF($W$6=E$6,$W$7,0)+$X151*IF($X$6=E$6,$X$7,0)+$Y151*IF($Y$6=E$6,$Y$7,0)+$Z151*IF($Z$6=E$6,$Z$7,0)+$AA151*IF($AA$6=E$6,$AA$7,0)+$AB151*IF($AB$6=E$6,$AB$7,0)+$DO151*IF($DO$6=E$6,$DO$7,0)+$DP151*IF($DP$6=E$6,$DP$7,0)+$DQ151*IF($DQ$6=E$6,$DQ$7,0)+$DR151*IF($DR$6=E$6,$DR$7,0)+$DS151*IF($DS$6=E$6,$DS$7,0)+$DT151*IF($DT$6=E$6,$DT$7,0)+$DU151*IF($DU$6=E$6,$DU$7,0)+$DV151*IF($DV$6=E$6,$DV$7,0)+$DW151*IF($DW$6=E$6,$DW$7,0)+$DX151*IF($DX$6=E$6,$DX$7,0)+$DY151*IF($DY$6=E$6,$DY$7,0)+$DZ151*IF($DZ$6=E$6,$DZ$7,0)+$EA151*IF($EA$6=E$6,$EA$7,0)+$EB151*IF($EB$6=E$6,$EB$7,0)+$EC151*IF($EC$6=E$6,$EC$7,0)+$ED151*IF($ED$6=E$6,$ED$7,0))/E$7,0)</f>
        <v>100</v>
      </c>
      <c r="F151" s="54">
        <f t="shared" si="144"/>
        <v>100</v>
      </c>
      <c r="G151" s="54">
        <f t="shared" si="144"/>
        <v>100</v>
      </c>
      <c r="H151" s="54">
        <f t="shared" si="144"/>
        <v>100</v>
      </c>
      <c r="I151" s="54">
        <f t="shared" si="144"/>
        <v>0</v>
      </c>
      <c r="J151" s="54">
        <f t="shared" si="144"/>
        <v>0</v>
      </c>
      <c r="K151" s="54">
        <f t="shared" si="144"/>
        <v>0</v>
      </c>
      <c r="L151" s="54">
        <f t="shared" si="144"/>
        <v>0</v>
      </c>
      <c r="M151" s="54">
        <f t="shared" si="144"/>
        <v>0</v>
      </c>
      <c r="N151" s="54">
        <f t="shared" si="144"/>
        <v>0</v>
      </c>
      <c r="O151" s="54">
        <f t="shared" si="144"/>
        <v>0</v>
      </c>
      <c r="P151" s="54">
        <f t="shared" si="144"/>
        <v>0</v>
      </c>
      <c r="Q151" s="54">
        <f t="shared" si="144"/>
        <v>0</v>
      </c>
      <c r="R151" s="54">
        <f t="shared" si="144"/>
        <v>0</v>
      </c>
      <c r="S151" s="135"/>
      <c r="T151" s="55">
        <v>100</v>
      </c>
      <c r="U151" s="56">
        <v>100</v>
      </c>
      <c r="V151" s="56">
        <v>100</v>
      </c>
      <c r="W151" s="56">
        <v>100</v>
      </c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56"/>
      <c r="BR151" s="56"/>
      <c r="BS151" s="56"/>
      <c r="BT151" s="56"/>
      <c r="BU151" s="56"/>
      <c r="BV151" s="56"/>
      <c r="BW151" s="56"/>
      <c r="BX151" s="56"/>
      <c r="BY151" s="56"/>
      <c r="BZ151" s="56"/>
      <c r="CA151" s="56"/>
      <c r="CB151" s="56"/>
      <c r="CC151" s="56"/>
      <c r="CD151" s="56"/>
      <c r="CE151" s="56"/>
      <c r="CF151" s="56"/>
      <c r="CG151" s="56"/>
      <c r="CH151" s="56"/>
      <c r="CI151" s="56"/>
      <c r="CJ151" s="56"/>
      <c r="CK151" s="56"/>
      <c r="CL151" s="56"/>
      <c r="CM151" s="56"/>
      <c r="CN151" s="56"/>
      <c r="CO151" s="56"/>
      <c r="CP151" s="56"/>
      <c r="CQ151" s="56"/>
      <c r="CR151" s="56"/>
      <c r="CS151" s="56"/>
      <c r="CT151" s="56"/>
      <c r="CU151" s="56"/>
      <c r="CV151" s="56"/>
      <c r="CW151" s="56"/>
      <c r="CX151" s="56"/>
      <c r="CY151" s="56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56"/>
      <c r="DL151" s="56"/>
      <c r="DM151" s="56"/>
      <c r="DN151" s="56"/>
      <c r="DO151" s="56"/>
      <c r="DP151" s="56"/>
      <c r="DQ151" s="56"/>
      <c r="DR151" s="56"/>
      <c r="DS151" s="56"/>
      <c r="DT151" s="56"/>
      <c r="DU151" s="56"/>
      <c r="DV151" s="56"/>
      <c r="DW151" s="56"/>
      <c r="DX151" s="56"/>
      <c r="DY151" s="56"/>
      <c r="DZ151" s="56"/>
      <c r="EA151" s="56"/>
      <c r="EB151" s="56"/>
      <c r="EC151" s="56"/>
      <c r="ED151" s="56"/>
    </row>
    <row r="152" spans="1:134" ht="14.25" customHeight="1">
      <c r="A152" s="51">
        <v>145</v>
      </c>
      <c r="B152" s="53">
        <f>IF('FORM NILAI SIAP'!A152=0,"",'FORM NILAI SIAP'!A152)</f>
        <v>21120120140099</v>
      </c>
      <c r="C152" s="53" t="str">
        <f>IF('FORM NILAI SIAP'!B152=0,"",'FORM NILAI SIAP'!B152)</f>
        <v>MUHAMMAD FARIZ SIDIK</v>
      </c>
      <c r="D152" s="54">
        <v>100</v>
      </c>
      <c r="E152" s="54">
        <f t="shared" ref="E152:R152" si="145">IFERROR(($T152*IF($T$6=E$6,$T$7,0)+$U152*IF($U$6=E$6,$U$7,0)+$V152*IF($V$6=E$6,$V$7,0)+$W152*IF($W$6=E$6,$W$7,0)+$X152*IF($X$6=E$6,$X$7,0)+$Y152*IF($Y$6=E$6,$Y$7,0)+$Z152*IF($Z$6=E$6,$Z$7,0)+$AA152*IF($AA$6=E$6,$AA$7,0)+$AB152*IF($AB$6=E$6,$AB$7,0)+$DO152*IF($DO$6=E$6,$DO$7,0)+$DP152*IF($DP$6=E$6,$DP$7,0)+$DQ152*IF($DQ$6=E$6,$DQ$7,0)+$DR152*IF($DR$6=E$6,$DR$7,0)+$DS152*IF($DS$6=E$6,$DS$7,0)+$DT152*IF($DT$6=E$6,$DT$7,0)+$DU152*IF($DU$6=E$6,$DU$7,0)+$DV152*IF($DV$6=E$6,$DV$7,0)+$DW152*IF($DW$6=E$6,$DW$7,0)+$DX152*IF($DX$6=E$6,$DX$7,0)+$DY152*IF($DY$6=E$6,$DY$7,0)+$DZ152*IF($DZ$6=E$6,$DZ$7,0)+$EA152*IF($EA$6=E$6,$EA$7,0)+$EB152*IF($EB$6=E$6,$EB$7,0)+$EC152*IF($EC$6=E$6,$EC$7,0)+$ED152*IF($ED$6=E$6,$ED$7,0))/E$7,0)</f>
        <v>100</v>
      </c>
      <c r="F152" s="54">
        <f t="shared" si="145"/>
        <v>100</v>
      </c>
      <c r="G152" s="54">
        <f t="shared" si="145"/>
        <v>100</v>
      </c>
      <c r="H152" s="54">
        <f t="shared" si="145"/>
        <v>100</v>
      </c>
      <c r="I152" s="54">
        <f t="shared" si="145"/>
        <v>0</v>
      </c>
      <c r="J152" s="54">
        <f t="shared" si="145"/>
        <v>0</v>
      </c>
      <c r="K152" s="54">
        <f t="shared" si="145"/>
        <v>0</v>
      </c>
      <c r="L152" s="54">
        <f t="shared" si="145"/>
        <v>0</v>
      </c>
      <c r="M152" s="54">
        <f t="shared" si="145"/>
        <v>0</v>
      </c>
      <c r="N152" s="54">
        <f t="shared" si="145"/>
        <v>0</v>
      </c>
      <c r="O152" s="54">
        <f t="shared" si="145"/>
        <v>0</v>
      </c>
      <c r="P152" s="54">
        <f t="shared" si="145"/>
        <v>0</v>
      </c>
      <c r="Q152" s="54">
        <f t="shared" si="145"/>
        <v>0</v>
      </c>
      <c r="R152" s="54">
        <f t="shared" si="145"/>
        <v>0</v>
      </c>
      <c r="S152" s="135"/>
      <c r="T152" s="55">
        <v>100</v>
      </c>
      <c r="U152" s="56">
        <v>100</v>
      </c>
      <c r="V152" s="56">
        <v>100</v>
      </c>
      <c r="W152" s="56">
        <v>100</v>
      </c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  <c r="BM152" s="56"/>
      <c r="BN152" s="56"/>
      <c r="BO152" s="56"/>
      <c r="BP152" s="56"/>
      <c r="BQ152" s="56"/>
      <c r="BR152" s="56"/>
      <c r="BS152" s="56"/>
      <c r="BT152" s="56"/>
      <c r="BU152" s="56"/>
      <c r="BV152" s="56"/>
      <c r="BW152" s="56"/>
      <c r="BX152" s="56"/>
      <c r="BY152" s="56"/>
      <c r="BZ152" s="56"/>
      <c r="CA152" s="56"/>
      <c r="CB152" s="56"/>
      <c r="CC152" s="56"/>
      <c r="CD152" s="56"/>
      <c r="CE152" s="56"/>
      <c r="CF152" s="56"/>
      <c r="CG152" s="56"/>
      <c r="CH152" s="56"/>
      <c r="CI152" s="56"/>
      <c r="CJ152" s="56"/>
      <c r="CK152" s="56"/>
      <c r="CL152" s="56"/>
      <c r="CM152" s="56"/>
      <c r="CN152" s="56"/>
      <c r="CO152" s="56"/>
      <c r="CP152" s="56"/>
      <c r="CQ152" s="56"/>
      <c r="CR152" s="56"/>
      <c r="CS152" s="56"/>
      <c r="CT152" s="56"/>
      <c r="CU152" s="56"/>
      <c r="CV152" s="56"/>
      <c r="CW152" s="56"/>
      <c r="CX152" s="56"/>
      <c r="CY152" s="56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56"/>
      <c r="DL152" s="56"/>
      <c r="DM152" s="56"/>
      <c r="DN152" s="56"/>
      <c r="DO152" s="56"/>
      <c r="DP152" s="56"/>
      <c r="DQ152" s="56"/>
      <c r="DR152" s="56"/>
      <c r="DS152" s="56"/>
      <c r="DT152" s="56"/>
      <c r="DU152" s="56"/>
      <c r="DV152" s="56"/>
      <c r="DW152" s="56"/>
      <c r="DX152" s="56"/>
      <c r="DY152" s="56"/>
      <c r="DZ152" s="56"/>
      <c r="EA152" s="56"/>
      <c r="EB152" s="56"/>
      <c r="EC152" s="56"/>
      <c r="ED152" s="56"/>
    </row>
    <row r="153" spans="1:134" ht="14.25" customHeight="1">
      <c r="A153" s="51">
        <v>146</v>
      </c>
      <c r="B153" s="53">
        <f>IF('FORM NILAI SIAP'!A153=0,"",'FORM NILAI SIAP'!A153)</f>
        <v>21120120140099</v>
      </c>
      <c r="C153" s="53" t="str">
        <f>IF('FORM NILAI SIAP'!B153=0,"",'FORM NILAI SIAP'!B153)</f>
        <v>AHMAD RADITYA ALRAZI WIBOWO</v>
      </c>
      <c r="D153" s="54">
        <v>100</v>
      </c>
      <c r="E153" s="54">
        <f t="shared" ref="E153:R153" si="146">IFERROR(($T153*IF($T$6=E$6,$T$7,0)+$U153*IF($U$6=E$6,$U$7,0)+$V153*IF($V$6=E$6,$V$7,0)+$W153*IF($W$6=E$6,$W$7,0)+$X153*IF($X$6=E$6,$X$7,0)+$Y153*IF($Y$6=E$6,$Y$7,0)+$Z153*IF($Z$6=E$6,$Z$7,0)+$AA153*IF($AA$6=E$6,$AA$7,0)+$AB153*IF($AB$6=E$6,$AB$7,0)+$DO153*IF($DO$6=E$6,$DO$7,0)+$DP153*IF($DP$6=E$6,$DP$7,0)+$DQ153*IF($DQ$6=E$6,$DQ$7,0)+$DR153*IF($DR$6=E$6,$DR$7,0)+$DS153*IF($DS$6=E$6,$DS$7,0)+$DT153*IF($DT$6=E$6,$DT$7,0)+$DU153*IF($DU$6=E$6,$DU$7,0)+$DV153*IF($DV$6=E$6,$DV$7,0)+$DW153*IF($DW$6=E$6,$DW$7,0)+$DX153*IF($DX$6=E$6,$DX$7,0)+$DY153*IF($DY$6=E$6,$DY$7,0)+$DZ153*IF($DZ$6=E$6,$DZ$7,0)+$EA153*IF($EA$6=E$6,$EA$7,0)+$EB153*IF($EB$6=E$6,$EB$7,0)+$EC153*IF($EC$6=E$6,$EC$7,0)+$ED153*IF($ED$6=E$6,$ED$7,0))/E$7,0)</f>
        <v>100</v>
      </c>
      <c r="F153" s="54">
        <f t="shared" si="146"/>
        <v>100</v>
      </c>
      <c r="G153" s="54">
        <f t="shared" si="146"/>
        <v>100</v>
      </c>
      <c r="H153" s="54">
        <f t="shared" si="146"/>
        <v>100</v>
      </c>
      <c r="I153" s="54">
        <f t="shared" si="146"/>
        <v>0</v>
      </c>
      <c r="J153" s="54">
        <f t="shared" si="146"/>
        <v>0</v>
      </c>
      <c r="K153" s="54">
        <f t="shared" si="146"/>
        <v>0</v>
      </c>
      <c r="L153" s="54">
        <f t="shared" si="146"/>
        <v>0</v>
      </c>
      <c r="M153" s="54">
        <f t="shared" si="146"/>
        <v>0</v>
      </c>
      <c r="N153" s="54">
        <f t="shared" si="146"/>
        <v>0</v>
      </c>
      <c r="O153" s="54">
        <f t="shared" si="146"/>
        <v>0</v>
      </c>
      <c r="P153" s="54">
        <f t="shared" si="146"/>
        <v>0</v>
      </c>
      <c r="Q153" s="54">
        <f t="shared" si="146"/>
        <v>0</v>
      </c>
      <c r="R153" s="54">
        <f t="shared" si="146"/>
        <v>0</v>
      </c>
      <c r="S153" s="135"/>
      <c r="T153" s="55">
        <v>100</v>
      </c>
      <c r="U153" s="56">
        <v>100</v>
      </c>
      <c r="V153" s="56">
        <v>100</v>
      </c>
      <c r="W153" s="56">
        <v>100</v>
      </c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56"/>
      <c r="BX153" s="56"/>
      <c r="BY153" s="56"/>
      <c r="BZ153" s="56"/>
      <c r="CA153" s="56"/>
      <c r="CB153" s="56"/>
      <c r="CC153" s="56"/>
      <c r="CD153" s="56"/>
      <c r="CE153" s="56"/>
      <c r="CF153" s="56"/>
      <c r="CG153" s="56"/>
      <c r="CH153" s="56"/>
      <c r="CI153" s="56"/>
      <c r="CJ153" s="56"/>
      <c r="CK153" s="56"/>
      <c r="CL153" s="56"/>
      <c r="CM153" s="56"/>
      <c r="CN153" s="56"/>
      <c r="CO153" s="56"/>
      <c r="CP153" s="56"/>
      <c r="CQ153" s="56"/>
      <c r="CR153" s="56"/>
      <c r="CS153" s="56"/>
      <c r="CT153" s="56"/>
      <c r="CU153" s="56"/>
      <c r="CV153" s="56"/>
      <c r="CW153" s="56"/>
      <c r="CX153" s="56"/>
      <c r="CY153" s="56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56"/>
      <c r="DL153" s="56"/>
      <c r="DM153" s="56"/>
      <c r="DN153" s="56"/>
      <c r="DO153" s="56"/>
      <c r="DP153" s="56"/>
      <c r="DQ153" s="56"/>
      <c r="DR153" s="56"/>
      <c r="DS153" s="56"/>
      <c r="DT153" s="56"/>
      <c r="DU153" s="56"/>
      <c r="DV153" s="56"/>
      <c r="DW153" s="56"/>
      <c r="DX153" s="56"/>
      <c r="DY153" s="56"/>
      <c r="DZ153" s="56"/>
      <c r="EA153" s="56"/>
      <c r="EB153" s="56"/>
      <c r="EC153" s="56"/>
      <c r="ED153" s="56"/>
    </row>
    <row r="154" spans="1:134" ht="14.25" customHeight="1">
      <c r="A154" s="51">
        <v>147</v>
      </c>
      <c r="B154" s="53">
        <f>IF('FORM NILAI SIAP'!A154=0,"",'FORM NILAI SIAP'!A154)</f>
        <v>21120120140099</v>
      </c>
      <c r="C154" s="53" t="str">
        <f>IF('FORM NILAI SIAP'!B154=0,"",'FORM NILAI SIAP'!B154)</f>
        <v>DAFFA MAULANA WISESA</v>
      </c>
      <c r="D154" s="54">
        <v>100</v>
      </c>
      <c r="E154" s="54">
        <f t="shared" ref="E154:R154" si="147">IFERROR(($T154*IF($T$6=E$6,$T$7,0)+$U154*IF($U$6=E$6,$U$7,0)+$V154*IF($V$6=E$6,$V$7,0)+$W154*IF($W$6=E$6,$W$7,0)+$X154*IF($X$6=E$6,$X$7,0)+$Y154*IF($Y$6=E$6,$Y$7,0)+$Z154*IF($Z$6=E$6,$Z$7,0)+$AA154*IF($AA$6=E$6,$AA$7,0)+$AB154*IF($AB$6=E$6,$AB$7,0)+$DO154*IF($DO$6=E$6,$DO$7,0)+$DP154*IF($DP$6=E$6,$DP$7,0)+$DQ154*IF($DQ$6=E$6,$DQ$7,0)+$DR154*IF($DR$6=E$6,$DR$7,0)+$DS154*IF($DS$6=E$6,$DS$7,0)+$DT154*IF($DT$6=E$6,$DT$7,0)+$DU154*IF($DU$6=E$6,$DU$7,0)+$DV154*IF($DV$6=E$6,$DV$7,0)+$DW154*IF($DW$6=E$6,$DW$7,0)+$DX154*IF($DX$6=E$6,$DX$7,0)+$DY154*IF($DY$6=E$6,$DY$7,0)+$DZ154*IF($DZ$6=E$6,$DZ$7,0)+$EA154*IF($EA$6=E$6,$EA$7,0)+$EB154*IF($EB$6=E$6,$EB$7,0)+$EC154*IF($EC$6=E$6,$EC$7,0)+$ED154*IF($ED$6=E$6,$ED$7,0))/E$7,0)</f>
        <v>100</v>
      </c>
      <c r="F154" s="54">
        <f t="shared" si="147"/>
        <v>100</v>
      </c>
      <c r="G154" s="54">
        <f t="shared" si="147"/>
        <v>100</v>
      </c>
      <c r="H154" s="54">
        <f t="shared" si="147"/>
        <v>100</v>
      </c>
      <c r="I154" s="54">
        <f t="shared" si="147"/>
        <v>0</v>
      </c>
      <c r="J154" s="54">
        <f t="shared" si="147"/>
        <v>0</v>
      </c>
      <c r="K154" s="54">
        <f t="shared" si="147"/>
        <v>0</v>
      </c>
      <c r="L154" s="54">
        <f t="shared" si="147"/>
        <v>0</v>
      </c>
      <c r="M154" s="54">
        <f t="shared" si="147"/>
        <v>0</v>
      </c>
      <c r="N154" s="54">
        <f t="shared" si="147"/>
        <v>0</v>
      </c>
      <c r="O154" s="54">
        <f t="shared" si="147"/>
        <v>0</v>
      </c>
      <c r="P154" s="54">
        <f t="shared" si="147"/>
        <v>0</v>
      </c>
      <c r="Q154" s="54">
        <f t="shared" si="147"/>
        <v>0</v>
      </c>
      <c r="R154" s="54">
        <f t="shared" si="147"/>
        <v>0</v>
      </c>
      <c r="S154" s="135"/>
      <c r="T154" s="55">
        <v>100</v>
      </c>
      <c r="U154" s="56">
        <v>100</v>
      </c>
      <c r="V154" s="56">
        <v>100</v>
      </c>
      <c r="W154" s="56">
        <v>100</v>
      </c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56"/>
      <c r="BY154" s="56"/>
      <c r="BZ154" s="56"/>
      <c r="CA154" s="56"/>
      <c r="CB154" s="56"/>
      <c r="CC154" s="56"/>
      <c r="CD154" s="56"/>
      <c r="CE154" s="56"/>
      <c r="CF154" s="56"/>
      <c r="CG154" s="56"/>
      <c r="CH154" s="56"/>
      <c r="CI154" s="56"/>
      <c r="CJ154" s="56"/>
      <c r="CK154" s="56"/>
      <c r="CL154" s="56"/>
      <c r="CM154" s="56"/>
      <c r="CN154" s="56"/>
      <c r="CO154" s="56"/>
      <c r="CP154" s="56"/>
      <c r="CQ154" s="56"/>
      <c r="CR154" s="56"/>
      <c r="CS154" s="56"/>
      <c r="CT154" s="56"/>
      <c r="CU154" s="56"/>
      <c r="CV154" s="56"/>
      <c r="CW154" s="56"/>
      <c r="CX154" s="56"/>
      <c r="CY154" s="56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56"/>
      <c r="DL154" s="56"/>
      <c r="DM154" s="56"/>
      <c r="DN154" s="56"/>
      <c r="DO154" s="56"/>
      <c r="DP154" s="56"/>
      <c r="DQ154" s="56"/>
      <c r="DR154" s="56"/>
      <c r="DS154" s="56"/>
      <c r="DT154" s="56"/>
      <c r="DU154" s="56"/>
      <c r="DV154" s="56"/>
      <c r="DW154" s="56"/>
      <c r="DX154" s="56"/>
      <c r="DY154" s="56"/>
      <c r="DZ154" s="56"/>
      <c r="EA154" s="56"/>
      <c r="EB154" s="56"/>
      <c r="EC154" s="56"/>
      <c r="ED154" s="56"/>
    </row>
    <row r="155" spans="1:134" ht="14.25" customHeight="1">
      <c r="A155" s="51">
        <v>148</v>
      </c>
      <c r="B155" s="53">
        <f>IF('FORM NILAI SIAP'!A155=0,"",'FORM NILAI SIAP'!A155)</f>
        <v>21120120140099</v>
      </c>
      <c r="C155" s="53" t="str">
        <f>IF('FORM NILAI SIAP'!B155=0,"",'FORM NILAI SIAP'!B155)</f>
        <v>ENGELBERT JUBILE SATRIO LUKITO</v>
      </c>
      <c r="D155" s="54">
        <v>94</v>
      </c>
      <c r="E155" s="54">
        <f t="shared" ref="E155:R155" si="148">IFERROR(($T155*IF($T$6=E$6,$T$7,0)+$U155*IF($U$6=E$6,$U$7,0)+$V155*IF($V$6=E$6,$V$7,0)+$W155*IF($W$6=E$6,$W$7,0)+$X155*IF($X$6=E$6,$X$7,0)+$Y155*IF($Y$6=E$6,$Y$7,0)+$Z155*IF($Z$6=E$6,$Z$7,0)+$AA155*IF($AA$6=E$6,$AA$7,0)+$AB155*IF($AB$6=E$6,$AB$7,0)+$DO155*IF($DO$6=E$6,$DO$7,0)+$DP155*IF($DP$6=E$6,$DP$7,0)+$DQ155*IF($DQ$6=E$6,$DQ$7,0)+$DR155*IF($DR$6=E$6,$DR$7,0)+$DS155*IF($DS$6=E$6,$DS$7,0)+$DT155*IF($DT$6=E$6,$DT$7,0)+$DU155*IF($DU$6=E$6,$DU$7,0)+$DV155*IF($DV$6=E$6,$DV$7,0)+$DW155*IF($DW$6=E$6,$DW$7,0)+$DX155*IF($DX$6=E$6,$DX$7,0)+$DY155*IF($DY$6=E$6,$DY$7,0)+$DZ155*IF($DZ$6=E$6,$DZ$7,0)+$EA155*IF($EA$6=E$6,$EA$7,0)+$EB155*IF($EB$6=E$6,$EB$7,0)+$EC155*IF($EC$6=E$6,$EC$7,0)+$ED155*IF($ED$6=E$6,$ED$7,0))/E$7,0)</f>
        <v>94</v>
      </c>
      <c r="F155" s="54">
        <f t="shared" si="148"/>
        <v>94</v>
      </c>
      <c r="G155" s="54">
        <f t="shared" si="148"/>
        <v>94</v>
      </c>
      <c r="H155" s="54">
        <f t="shared" si="148"/>
        <v>94</v>
      </c>
      <c r="I155" s="54">
        <f t="shared" si="148"/>
        <v>0</v>
      </c>
      <c r="J155" s="54">
        <f t="shared" si="148"/>
        <v>0</v>
      </c>
      <c r="K155" s="54">
        <f t="shared" si="148"/>
        <v>0</v>
      </c>
      <c r="L155" s="54">
        <f t="shared" si="148"/>
        <v>0</v>
      </c>
      <c r="M155" s="54">
        <f t="shared" si="148"/>
        <v>0</v>
      </c>
      <c r="N155" s="54">
        <f t="shared" si="148"/>
        <v>0</v>
      </c>
      <c r="O155" s="54">
        <f t="shared" si="148"/>
        <v>0</v>
      </c>
      <c r="P155" s="54">
        <f t="shared" si="148"/>
        <v>0</v>
      </c>
      <c r="Q155" s="54">
        <f t="shared" si="148"/>
        <v>0</v>
      </c>
      <c r="R155" s="54">
        <f t="shared" si="148"/>
        <v>0</v>
      </c>
      <c r="S155" s="135"/>
      <c r="T155" s="55">
        <v>94</v>
      </c>
      <c r="U155" s="56">
        <v>94</v>
      </c>
      <c r="V155" s="56">
        <v>94</v>
      </c>
      <c r="W155" s="56">
        <v>94</v>
      </c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56"/>
      <c r="BN155" s="56"/>
      <c r="BO155" s="56"/>
      <c r="BP155" s="56"/>
      <c r="BQ155" s="56"/>
      <c r="BR155" s="56"/>
      <c r="BS155" s="56"/>
      <c r="BT155" s="56"/>
      <c r="BU155" s="56"/>
      <c r="BV155" s="56"/>
      <c r="BW155" s="56"/>
      <c r="BX155" s="56"/>
      <c r="BY155" s="56"/>
      <c r="BZ155" s="56"/>
      <c r="CA155" s="56"/>
      <c r="CB155" s="56"/>
      <c r="CC155" s="56"/>
      <c r="CD155" s="56"/>
      <c r="CE155" s="56"/>
      <c r="CF155" s="56"/>
      <c r="CG155" s="56"/>
      <c r="CH155" s="56"/>
      <c r="CI155" s="56"/>
      <c r="CJ155" s="56"/>
      <c r="CK155" s="56"/>
      <c r="CL155" s="56"/>
      <c r="CM155" s="56"/>
      <c r="CN155" s="56"/>
      <c r="CO155" s="56"/>
      <c r="CP155" s="56"/>
      <c r="CQ155" s="56"/>
      <c r="CR155" s="56"/>
      <c r="CS155" s="56"/>
      <c r="CT155" s="56"/>
      <c r="CU155" s="56"/>
      <c r="CV155" s="56"/>
      <c r="CW155" s="56"/>
      <c r="CX155" s="56"/>
      <c r="CY155" s="56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56"/>
      <c r="DL155" s="56"/>
      <c r="DM155" s="56"/>
      <c r="DN155" s="56"/>
      <c r="DO155" s="56"/>
      <c r="DP155" s="56"/>
      <c r="DQ155" s="56"/>
      <c r="DR155" s="56"/>
      <c r="DS155" s="56"/>
      <c r="DT155" s="56"/>
      <c r="DU155" s="56"/>
      <c r="DV155" s="56"/>
      <c r="DW155" s="56"/>
      <c r="DX155" s="56"/>
      <c r="DY155" s="56"/>
      <c r="DZ155" s="56"/>
      <c r="EA155" s="56"/>
      <c r="EB155" s="56"/>
      <c r="EC155" s="56"/>
      <c r="ED155" s="56"/>
    </row>
    <row r="156" spans="1:134" ht="14.25" customHeight="1">
      <c r="A156" s="51">
        <v>149</v>
      </c>
      <c r="B156" s="53">
        <f>IF('FORM NILAI SIAP'!A156=0,"",'FORM NILAI SIAP'!A156)</f>
        <v>21120120140099</v>
      </c>
      <c r="C156" s="53" t="str">
        <f>IF('FORM NILAI SIAP'!B156=0,"",'FORM NILAI SIAP'!B156)</f>
        <v>FAUZAN NURRAMADHAN</v>
      </c>
      <c r="D156" s="54">
        <v>50</v>
      </c>
      <c r="E156" s="54">
        <f t="shared" ref="E156:R156" si="149">IFERROR(($T156*IF($T$6=E$6,$T$7,0)+$U156*IF($U$6=E$6,$U$7,0)+$V156*IF($V$6=E$6,$V$7,0)+$W156*IF($W$6=E$6,$W$7,0)+$X156*IF($X$6=E$6,$X$7,0)+$Y156*IF($Y$6=E$6,$Y$7,0)+$Z156*IF($Z$6=E$6,$Z$7,0)+$AA156*IF($AA$6=E$6,$AA$7,0)+$AB156*IF($AB$6=E$6,$AB$7,0)+$DO156*IF($DO$6=E$6,$DO$7,0)+$DP156*IF($DP$6=E$6,$DP$7,0)+$DQ156*IF($DQ$6=E$6,$DQ$7,0)+$DR156*IF($DR$6=E$6,$DR$7,0)+$DS156*IF($DS$6=E$6,$DS$7,0)+$DT156*IF($DT$6=E$6,$DT$7,0)+$DU156*IF($DU$6=E$6,$DU$7,0)+$DV156*IF($DV$6=E$6,$DV$7,0)+$DW156*IF($DW$6=E$6,$DW$7,0)+$DX156*IF($DX$6=E$6,$DX$7,0)+$DY156*IF($DY$6=E$6,$DY$7,0)+$DZ156*IF($DZ$6=E$6,$DZ$7,0)+$EA156*IF($EA$6=E$6,$EA$7,0)+$EB156*IF($EB$6=E$6,$EB$7,0)+$EC156*IF($EC$6=E$6,$EC$7,0)+$ED156*IF($ED$6=E$6,$ED$7,0))/E$7,0)</f>
        <v>50</v>
      </c>
      <c r="F156" s="54">
        <f t="shared" si="149"/>
        <v>50</v>
      </c>
      <c r="G156" s="54">
        <f t="shared" si="149"/>
        <v>50</v>
      </c>
      <c r="H156" s="54">
        <f t="shared" si="149"/>
        <v>50</v>
      </c>
      <c r="I156" s="54">
        <f t="shared" si="149"/>
        <v>0</v>
      </c>
      <c r="J156" s="54">
        <f t="shared" si="149"/>
        <v>0</v>
      </c>
      <c r="K156" s="54">
        <f t="shared" si="149"/>
        <v>0</v>
      </c>
      <c r="L156" s="54">
        <f t="shared" si="149"/>
        <v>0</v>
      </c>
      <c r="M156" s="54">
        <f t="shared" si="149"/>
        <v>0</v>
      </c>
      <c r="N156" s="54">
        <f t="shared" si="149"/>
        <v>0</v>
      </c>
      <c r="O156" s="54">
        <f t="shared" si="149"/>
        <v>0</v>
      </c>
      <c r="P156" s="54">
        <f t="shared" si="149"/>
        <v>0</v>
      </c>
      <c r="Q156" s="54">
        <f t="shared" si="149"/>
        <v>0</v>
      </c>
      <c r="R156" s="54">
        <f t="shared" si="149"/>
        <v>0</v>
      </c>
      <c r="S156" s="135"/>
      <c r="T156" s="55">
        <v>50</v>
      </c>
      <c r="U156" s="56">
        <v>50</v>
      </c>
      <c r="V156" s="56">
        <v>50</v>
      </c>
      <c r="W156" s="56">
        <v>50</v>
      </c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  <c r="BM156" s="56"/>
      <c r="BN156" s="56"/>
      <c r="BO156" s="56"/>
      <c r="BP156" s="56"/>
      <c r="BQ156" s="56"/>
      <c r="BR156" s="56"/>
      <c r="BS156" s="56"/>
      <c r="BT156" s="56"/>
      <c r="BU156" s="56"/>
      <c r="BV156" s="56"/>
      <c r="BW156" s="56"/>
      <c r="BX156" s="56"/>
      <c r="BY156" s="56"/>
      <c r="BZ156" s="56"/>
      <c r="CA156" s="56"/>
      <c r="CB156" s="56"/>
      <c r="CC156" s="56"/>
      <c r="CD156" s="56"/>
      <c r="CE156" s="56"/>
      <c r="CF156" s="56"/>
      <c r="CG156" s="56"/>
      <c r="CH156" s="56"/>
      <c r="CI156" s="56"/>
      <c r="CJ156" s="56"/>
      <c r="CK156" s="56"/>
      <c r="CL156" s="56"/>
      <c r="CM156" s="56"/>
      <c r="CN156" s="56"/>
      <c r="CO156" s="56"/>
      <c r="CP156" s="56"/>
      <c r="CQ156" s="56"/>
      <c r="CR156" s="56"/>
      <c r="CS156" s="56"/>
      <c r="CT156" s="56"/>
      <c r="CU156" s="56"/>
      <c r="CV156" s="56"/>
      <c r="CW156" s="56"/>
      <c r="CX156" s="56"/>
      <c r="CY156" s="56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56"/>
      <c r="DL156" s="56"/>
      <c r="DM156" s="56"/>
      <c r="DN156" s="56"/>
      <c r="DO156" s="56"/>
      <c r="DP156" s="56"/>
      <c r="DQ156" s="56"/>
      <c r="DR156" s="56"/>
      <c r="DS156" s="56"/>
      <c r="DT156" s="56"/>
      <c r="DU156" s="56"/>
      <c r="DV156" s="56"/>
      <c r="DW156" s="56"/>
      <c r="DX156" s="56"/>
      <c r="DY156" s="56"/>
      <c r="DZ156" s="56"/>
      <c r="EA156" s="56"/>
      <c r="EB156" s="56"/>
      <c r="EC156" s="56"/>
      <c r="ED156" s="56"/>
    </row>
    <row r="157" spans="1:134" ht="14.25" customHeight="1">
      <c r="A157" s="51">
        <v>150</v>
      </c>
      <c r="B157" s="53">
        <f>IF('FORM NILAI SIAP'!A157=0,"",'FORM NILAI SIAP'!A157)</f>
        <v>21120120140099</v>
      </c>
      <c r="C157" s="53" t="str">
        <f>IF('FORM NILAI SIAP'!B157=0,"",'FORM NILAI SIAP'!B157)</f>
        <v>BAGAS SATRIO UNGGUL YUDHO</v>
      </c>
      <c r="D157" s="54">
        <v>38</v>
      </c>
      <c r="E157" s="54">
        <f t="shared" ref="E157:R157" si="150">IFERROR(($T157*IF($T$6=E$6,$T$7,0)+$U157*IF($U$6=E$6,$U$7,0)+$V157*IF($V$6=E$6,$V$7,0)+$W157*IF($W$6=E$6,$W$7,0)+$X157*IF($X$6=E$6,$X$7,0)+$Y157*IF($Y$6=E$6,$Y$7,0)+$Z157*IF($Z$6=E$6,$Z$7,0)+$AA157*IF($AA$6=E$6,$AA$7,0)+$AB157*IF($AB$6=E$6,$AB$7,0)+$DO157*IF($DO$6=E$6,$DO$7,0)+$DP157*IF($DP$6=E$6,$DP$7,0)+$DQ157*IF($DQ$6=E$6,$DQ$7,0)+$DR157*IF($DR$6=E$6,$DR$7,0)+$DS157*IF($DS$6=E$6,$DS$7,0)+$DT157*IF($DT$6=E$6,$DT$7,0)+$DU157*IF($DU$6=E$6,$DU$7,0)+$DV157*IF($DV$6=E$6,$DV$7,0)+$DW157*IF($DW$6=E$6,$DW$7,0)+$DX157*IF($DX$6=E$6,$DX$7,0)+$DY157*IF($DY$6=E$6,$DY$7,0)+$DZ157*IF($DZ$6=E$6,$DZ$7,0)+$EA157*IF($EA$6=E$6,$EA$7,0)+$EB157*IF($EB$6=E$6,$EB$7,0)+$EC157*IF($EC$6=E$6,$EC$7,0)+$ED157*IF($ED$6=E$6,$ED$7,0))/E$7,0)</f>
        <v>38</v>
      </c>
      <c r="F157" s="54">
        <f t="shared" si="150"/>
        <v>38</v>
      </c>
      <c r="G157" s="54">
        <f t="shared" si="150"/>
        <v>38</v>
      </c>
      <c r="H157" s="54">
        <f t="shared" si="150"/>
        <v>38</v>
      </c>
      <c r="I157" s="54">
        <f t="shared" si="150"/>
        <v>0</v>
      </c>
      <c r="J157" s="54">
        <f t="shared" si="150"/>
        <v>0</v>
      </c>
      <c r="K157" s="54">
        <f t="shared" si="150"/>
        <v>0</v>
      </c>
      <c r="L157" s="54">
        <f t="shared" si="150"/>
        <v>0</v>
      </c>
      <c r="M157" s="54">
        <f t="shared" si="150"/>
        <v>0</v>
      </c>
      <c r="N157" s="54">
        <f t="shared" si="150"/>
        <v>0</v>
      </c>
      <c r="O157" s="54">
        <f t="shared" si="150"/>
        <v>0</v>
      </c>
      <c r="P157" s="54">
        <f t="shared" si="150"/>
        <v>0</v>
      </c>
      <c r="Q157" s="54">
        <f t="shared" si="150"/>
        <v>0</v>
      </c>
      <c r="R157" s="54">
        <f t="shared" si="150"/>
        <v>0</v>
      </c>
      <c r="S157" s="135"/>
      <c r="T157" s="55">
        <v>38</v>
      </c>
      <c r="U157" s="56">
        <v>38</v>
      </c>
      <c r="V157" s="56">
        <v>38</v>
      </c>
      <c r="W157" s="56">
        <v>38</v>
      </c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  <c r="BM157" s="56"/>
      <c r="BN157" s="56"/>
      <c r="BO157" s="56"/>
      <c r="BP157" s="56"/>
      <c r="BQ157" s="56"/>
      <c r="BR157" s="56"/>
      <c r="BS157" s="56"/>
      <c r="BT157" s="56"/>
      <c r="BU157" s="56"/>
      <c r="BV157" s="56"/>
      <c r="BW157" s="56"/>
      <c r="BX157" s="56"/>
      <c r="BY157" s="56"/>
      <c r="BZ157" s="56"/>
      <c r="CA157" s="56"/>
      <c r="CB157" s="56"/>
      <c r="CC157" s="56"/>
      <c r="CD157" s="56"/>
      <c r="CE157" s="56"/>
      <c r="CF157" s="56"/>
      <c r="CG157" s="56"/>
      <c r="CH157" s="56"/>
      <c r="CI157" s="56"/>
      <c r="CJ157" s="56"/>
      <c r="CK157" s="56"/>
      <c r="CL157" s="56"/>
      <c r="CM157" s="56"/>
      <c r="CN157" s="56"/>
      <c r="CO157" s="56"/>
      <c r="CP157" s="56"/>
      <c r="CQ157" s="56"/>
      <c r="CR157" s="56"/>
      <c r="CS157" s="56"/>
      <c r="CT157" s="56"/>
      <c r="CU157" s="56"/>
      <c r="CV157" s="56"/>
      <c r="CW157" s="56"/>
      <c r="CX157" s="56"/>
      <c r="CY157" s="56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56"/>
      <c r="DL157" s="56"/>
      <c r="DM157" s="56"/>
      <c r="DN157" s="56"/>
      <c r="DO157" s="56"/>
      <c r="DP157" s="56"/>
      <c r="DQ157" s="56"/>
      <c r="DR157" s="56"/>
      <c r="DS157" s="56"/>
      <c r="DT157" s="56"/>
      <c r="DU157" s="56"/>
      <c r="DV157" s="56"/>
      <c r="DW157" s="56"/>
      <c r="DX157" s="56"/>
      <c r="DY157" s="56"/>
      <c r="DZ157" s="56"/>
      <c r="EA157" s="56"/>
      <c r="EB157" s="56"/>
      <c r="EC157" s="56"/>
      <c r="ED157" s="56"/>
    </row>
    <row r="158" spans="1:134" ht="14.25" customHeight="1">
      <c r="A158" s="51">
        <v>151</v>
      </c>
      <c r="B158" s="53">
        <f>IF('FORM NILAI SIAP'!A158=0,"",'FORM NILAI SIAP'!A158)</f>
        <v>21120120140099</v>
      </c>
      <c r="C158" s="53" t="str">
        <f>IF('FORM NILAI SIAP'!B158=0,"",'FORM NILAI SIAP'!B158)</f>
        <v>AFRIZAL EKA PURNAMA</v>
      </c>
      <c r="D158" s="54">
        <v>99</v>
      </c>
      <c r="E158" s="54">
        <f t="shared" ref="E158:R158" si="151">IFERROR(($T158*IF($T$6=E$6,$T$7,0)+$U158*IF($U$6=E$6,$U$7,0)+$V158*IF($V$6=E$6,$V$7,0)+$W158*IF($W$6=E$6,$W$7,0)+$X158*IF($X$6=E$6,$X$7,0)+$Y158*IF($Y$6=E$6,$Y$7,0)+$Z158*IF($Z$6=E$6,$Z$7,0)+$AA158*IF($AA$6=E$6,$AA$7,0)+$AB158*IF($AB$6=E$6,$AB$7,0)+$DO158*IF($DO$6=E$6,$DO$7,0)+$DP158*IF($DP$6=E$6,$DP$7,0)+$DQ158*IF($DQ$6=E$6,$DQ$7,0)+$DR158*IF($DR$6=E$6,$DR$7,0)+$DS158*IF($DS$6=E$6,$DS$7,0)+$DT158*IF($DT$6=E$6,$DT$7,0)+$DU158*IF($DU$6=E$6,$DU$7,0)+$DV158*IF($DV$6=E$6,$DV$7,0)+$DW158*IF($DW$6=E$6,$DW$7,0)+$DX158*IF($DX$6=E$6,$DX$7,0)+$DY158*IF($DY$6=E$6,$DY$7,0)+$DZ158*IF($DZ$6=E$6,$DZ$7,0)+$EA158*IF($EA$6=E$6,$EA$7,0)+$EB158*IF($EB$6=E$6,$EB$7,0)+$EC158*IF($EC$6=E$6,$EC$7,0)+$ED158*IF($ED$6=E$6,$ED$7,0))/E$7,0)</f>
        <v>99</v>
      </c>
      <c r="F158" s="54">
        <f t="shared" si="151"/>
        <v>99</v>
      </c>
      <c r="G158" s="54">
        <f t="shared" si="151"/>
        <v>99</v>
      </c>
      <c r="H158" s="54">
        <f t="shared" si="151"/>
        <v>99</v>
      </c>
      <c r="I158" s="54">
        <f t="shared" si="151"/>
        <v>0</v>
      </c>
      <c r="J158" s="54">
        <f t="shared" si="151"/>
        <v>0</v>
      </c>
      <c r="K158" s="54">
        <f t="shared" si="151"/>
        <v>0</v>
      </c>
      <c r="L158" s="54">
        <f t="shared" si="151"/>
        <v>0</v>
      </c>
      <c r="M158" s="54">
        <f t="shared" si="151"/>
        <v>0</v>
      </c>
      <c r="N158" s="54">
        <f t="shared" si="151"/>
        <v>0</v>
      </c>
      <c r="O158" s="54">
        <f t="shared" si="151"/>
        <v>0</v>
      </c>
      <c r="P158" s="54">
        <f t="shared" si="151"/>
        <v>0</v>
      </c>
      <c r="Q158" s="54">
        <f t="shared" si="151"/>
        <v>0</v>
      </c>
      <c r="R158" s="54">
        <f t="shared" si="151"/>
        <v>0</v>
      </c>
      <c r="S158" s="135"/>
      <c r="T158" s="55">
        <v>99</v>
      </c>
      <c r="U158" s="56">
        <v>99</v>
      </c>
      <c r="V158" s="56">
        <v>99</v>
      </c>
      <c r="W158" s="56">
        <v>99</v>
      </c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56"/>
      <c r="BY158" s="56"/>
      <c r="BZ158" s="56"/>
      <c r="CA158" s="56"/>
      <c r="CB158" s="56"/>
      <c r="CC158" s="56"/>
      <c r="CD158" s="56"/>
      <c r="CE158" s="56"/>
      <c r="CF158" s="56"/>
      <c r="CG158" s="56"/>
      <c r="CH158" s="56"/>
      <c r="CI158" s="56"/>
      <c r="CJ158" s="56"/>
      <c r="CK158" s="56"/>
      <c r="CL158" s="56"/>
      <c r="CM158" s="56"/>
      <c r="CN158" s="56"/>
      <c r="CO158" s="56"/>
      <c r="CP158" s="56"/>
      <c r="CQ158" s="56"/>
      <c r="CR158" s="56"/>
      <c r="CS158" s="56"/>
      <c r="CT158" s="56"/>
      <c r="CU158" s="56"/>
      <c r="CV158" s="56"/>
      <c r="CW158" s="56"/>
      <c r="CX158" s="56"/>
      <c r="CY158" s="56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56"/>
      <c r="DL158" s="56"/>
      <c r="DM158" s="56"/>
      <c r="DN158" s="56"/>
      <c r="DO158" s="56"/>
      <c r="DP158" s="56"/>
      <c r="DQ158" s="56"/>
      <c r="DR158" s="56"/>
      <c r="DS158" s="56"/>
      <c r="DT158" s="56"/>
      <c r="DU158" s="56"/>
      <c r="DV158" s="56"/>
      <c r="DW158" s="56"/>
      <c r="DX158" s="56"/>
      <c r="DY158" s="56"/>
      <c r="DZ158" s="56"/>
      <c r="EA158" s="56"/>
      <c r="EB158" s="56"/>
      <c r="EC158" s="56"/>
      <c r="ED158" s="56"/>
    </row>
    <row r="159" spans="1:134" ht="14.25" customHeight="1">
      <c r="A159" s="51">
        <v>152</v>
      </c>
      <c r="B159" s="53">
        <f>IF('FORM NILAI SIAP'!A159=0,"",'FORM NILAI SIAP'!A159)</f>
        <v>21120120140099</v>
      </c>
      <c r="C159" s="53" t="str">
        <f>IF('FORM NILAI SIAP'!B159=0,"",'FORM NILAI SIAP'!B159)</f>
        <v>OSVELINA MARGARETHA SIREGAR</v>
      </c>
      <c r="D159" s="54">
        <v>100</v>
      </c>
      <c r="E159" s="54">
        <f t="shared" ref="E159:R159" si="152">IFERROR(($T159*IF($T$6=E$6,$T$7,0)+$U159*IF($U$6=E$6,$U$7,0)+$V159*IF($V$6=E$6,$V$7,0)+$W159*IF($W$6=E$6,$W$7,0)+$X159*IF($X$6=E$6,$X$7,0)+$Y159*IF($Y$6=E$6,$Y$7,0)+$Z159*IF($Z$6=E$6,$Z$7,0)+$AA159*IF($AA$6=E$6,$AA$7,0)+$AB159*IF($AB$6=E$6,$AB$7,0)+$DO159*IF($DO$6=E$6,$DO$7,0)+$DP159*IF($DP$6=E$6,$DP$7,0)+$DQ159*IF($DQ$6=E$6,$DQ$7,0)+$DR159*IF($DR$6=E$6,$DR$7,0)+$DS159*IF($DS$6=E$6,$DS$7,0)+$DT159*IF($DT$6=E$6,$DT$7,0)+$DU159*IF($DU$6=E$6,$DU$7,0)+$DV159*IF($DV$6=E$6,$DV$7,0)+$DW159*IF($DW$6=E$6,$DW$7,0)+$DX159*IF($DX$6=E$6,$DX$7,0)+$DY159*IF($DY$6=E$6,$DY$7,0)+$DZ159*IF($DZ$6=E$6,$DZ$7,0)+$EA159*IF($EA$6=E$6,$EA$7,0)+$EB159*IF($EB$6=E$6,$EB$7,0)+$EC159*IF($EC$6=E$6,$EC$7,0)+$ED159*IF($ED$6=E$6,$ED$7,0))/E$7,0)</f>
        <v>100</v>
      </c>
      <c r="F159" s="54">
        <f t="shared" si="152"/>
        <v>100</v>
      </c>
      <c r="G159" s="54">
        <f t="shared" si="152"/>
        <v>100</v>
      </c>
      <c r="H159" s="54">
        <f t="shared" si="152"/>
        <v>100</v>
      </c>
      <c r="I159" s="54">
        <f t="shared" si="152"/>
        <v>0</v>
      </c>
      <c r="J159" s="54">
        <f t="shared" si="152"/>
        <v>0</v>
      </c>
      <c r="K159" s="54">
        <f t="shared" si="152"/>
        <v>0</v>
      </c>
      <c r="L159" s="54">
        <f t="shared" si="152"/>
        <v>0</v>
      </c>
      <c r="M159" s="54">
        <f t="shared" si="152"/>
        <v>0</v>
      </c>
      <c r="N159" s="54">
        <f t="shared" si="152"/>
        <v>0</v>
      </c>
      <c r="O159" s="54">
        <f t="shared" si="152"/>
        <v>0</v>
      </c>
      <c r="P159" s="54">
        <f t="shared" si="152"/>
        <v>0</v>
      </c>
      <c r="Q159" s="54">
        <f t="shared" si="152"/>
        <v>0</v>
      </c>
      <c r="R159" s="54">
        <f t="shared" si="152"/>
        <v>0</v>
      </c>
      <c r="S159" s="135"/>
      <c r="T159" s="55">
        <v>100</v>
      </c>
      <c r="U159" s="56">
        <v>100</v>
      </c>
      <c r="V159" s="56">
        <v>100</v>
      </c>
      <c r="W159" s="56">
        <v>100</v>
      </c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  <c r="BM159" s="56"/>
      <c r="BN159" s="56"/>
      <c r="BO159" s="56"/>
      <c r="BP159" s="56"/>
      <c r="BQ159" s="56"/>
      <c r="BR159" s="56"/>
      <c r="BS159" s="56"/>
      <c r="BT159" s="56"/>
      <c r="BU159" s="56"/>
      <c r="BV159" s="56"/>
      <c r="BW159" s="56"/>
      <c r="BX159" s="56"/>
      <c r="BY159" s="56"/>
      <c r="BZ159" s="56"/>
      <c r="CA159" s="56"/>
      <c r="CB159" s="56"/>
      <c r="CC159" s="56"/>
      <c r="CD159" s="56"/>
      <c r="CE159" s="56"/>
      <c r="CF159" s="56"/>
      <c r="CG159" s="56"/>
      <c r="CH159" s="56"/>
      <c r="CI159" s="56"/>
      <c r="CJ159" s="56"/>
      <c r="CK159" s="56"/>
      <c r="CL159" s="56"/>
      <c r="CM159" s="56"/>
      <c r="CN159" s="56"/>
      <c r="CO159" s="56"/>
      <c r="CP159" s="56"/>
      <c r="CQ159" s="56"/>
      <c r="CR159" s="56"/>
      <c r="CS159" s="56"/>
      <c r="CT159" s="56"/>
      <c r="CU159" s="56"/>
      <c r="CV159" s="56"/>
      <c r="CW159" s="56"/>
      <c r="CX159" s="56"/>
      <c r="CY159" s="56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56"/>
      <c r="DL159" s="56"/>
      <c r="DM159" s="56"/>
      <c r="DN159" s="56"/>
      <c r="DO159" s="56"/>
      <c r="DP159" s="56"/>
      <c r="DQ159" s="56"/>
      <c r="DR159" s="56"/>
      <c r="DS159" s="56"/>
      <c r="DT159" s="56"/>
      <c r="DU159" s="56"/>
      <c r="DV159" s="56"/>
      <c r="DW159" s="56"/>
      <c r="DX159" s="56"/>
      <c r="DY159" s="56"/>
      <c r="DZ159" s="56"/>
      <c r="EA159" s="56"/>
      <c r="EB159" s="56"/>
      <c r="EC159" s="56"/>
      <c r="ED159" s="56"/>
    </row>
    <row r="160" spans="1:134" ht="14.25" customHeight="1">
      <c r="A160" s="51">
        <v>153</v>
      </c>
      <c r="B160" s="53">
        <f>IF('FORM NILAI SIAP'!A160=0,"",'FORM NILAI SIAP'!A160)</f>
        <v>21120120140099</v>
      </c>
      <c r="C160" s="53" t="str">
        <f>IF('FORM NILAI SIAP'!B160=0,"",'FORM NILAI SIAP'!B160)</f>
        <v>Helmi Bagus Wijanarko</v>
      </c>
      <c r="D160" s="54">
        <v>0</v>
      </c>
      <c r="E160" s="54">
        <f t="shared" ref="E160:R160" si="153">IFERROR(($T160*IF($T$6=E$6,$T$7,0)+$U160*IF($U$6=E$6,$U$7,0)+$V160*IF($V$6=E$6,$V$7,0)+$W160*IF($W$6=E$6,$W$7,0)+$X160*IF($X$6=E$6,$X$7,0)+$Y160*IF($Y$6=E$6,$Y$7,0)+$Z160*IF($Z$6=E$6,$Z$7,0)+$AA160*IF($AA$6=E$6,$AA$7,0)+$AB160*IF($AB$6=E$6,$AB$7,0)+$DO160*IF($DO$6=E$6,$DO$7,0)+$DP160*IF($DP$6=E$6,$DP$7,0)+$DQ160*IF($DQ$6=E$6,$DQ$7,0)+$DR160*IF($DR$6=E$6,$DR$7,0)+$DS160*IF($DS$6=E$6,$DS$7,0)+$DT160*IF($DT$6=E$6,$DT$7,0)+$DU160*IF($DU$6=E$6,$DU$7,0)+$DV160*IF($DV$6=E$6,$DV$7,0)+$DW160*IF($DW$6=E$6,$DW$7,0)+$DX160*IF($DX$6=E$6,$DX$7,0)+$DY160*IF($DY$6=E$6,$DY$7,0)+$DZ160*IF($DZ$6=E$6,$DZ$7,0)+$EA160*IF($EA$6=E$6,$EA$7,0)+$EB160*IF($EB$6=E$6,$EB$7,0)+$EC160*IF($EC$6=E$6,$EC$7,0)+$ED160*IF($ED$6=E$6,$ED$7,0))/E$7,0)</f>
        <v>0</v>
      </c>
      <c r="F160" s="54">
        <f t="shared" si="153"/>
        <v>0</v>
      </c>
      <c r="G160" s="54">
        <f t="shared" si="153"/>
        <v>0</v>
      </c>
      <c r="H160" s="54">
        <f t="shared" si="153"/>
        <v>0</v>
      </c>
      <c r="I160" s="54">
        <f t="shared" si="153"/>
        <v>0</v>
      </c>
      <c r="J160" s="54">
        <f t="shared" si="153"/>
        <v>0</v>
      </c>
      <c r="K160" s="54">
        <f t="shared" si="153"/>
        <v>0</v>
      </c>
      <c r="L160" s="54">
        <f t="shared" si="153"/>
        <v>0</v>
      </c>
      <c r="M160" s="54">
        <f t="shared" si="153"/>
        <v>0</v>
      </c>
      <c r="N160" s="54">
        <f t="shared" si="153"/>
        <v>0</v>
      </c>
      <c r="O160" s="54">
        <f t="shared" si="153"/>
        <v>0</v>
      </c>
      <c r="P160" s="54">
        <f t="shared" si="153"/>
        <v>0</v>
      </c>
      <c r="Q160" s="54">
        <f t="shared" si="153"/>
        <v>0</v>
      </c>
      <c r="R160" s="54">
        <f t="shared" si="153"/>
        <v>0</v>
      </c>
      <c r="S160" s="135"/>
      <c r="T160" s="55">
        <v>0</v>
      </c>
      <c r="U160" s="56">
        <v>0</v>
      </c>
      <c r="V160" s="56">
        <v>0</v>
      </c>
      <c r="W160" s="56">
        <v>0</v>
      </c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  <c r="BM160" s="56"/>
      <c r="BN160" s="56"/>
      <c r="BO160" s="56"/>
      <c r="BP160" s="56"/>
      <c r="BQ160" s="56"/>
      <c r="BR160" s="56"/>
      <c r="BS160" s="56"/>
      <c r="BT160" s="56"/>
      <c r="BU160" s="56"/>
      <c r="BV160" s="56"/>
      <c r="BW160" s="56"/>
      <c r="BX160" s="56"/>
      <c r="BY160" s="56"/>
      <c r="BZ160" s="56"/>
      <c r="CA160" s="56"/>
      <c r="CB160" s="56"/>
      <c r="CC160" s="56"/>
      <c r="CD160" s="56"/>
      <c r="CE160" s="56"/>
      <c r="CF160" s="56"/>
      <c r="CG160" s="56"/>
      <c r="CH160" s="56"/>
      <c r="CI160" s="56"/>
      <c r="CJ160" s="56"/>
      <c r="CK160" s="56"/>
      <c r="CL160" s="56"/>
      <c r="CM160" s="56"/>
      <c r="CN160" s="56"/>
      <c r="CO160" s="56"/>
      <c r="CP160" s="56"/>
      <c r="CQ160" s="56"/>
      <c r="CR160" s="56"/>
      <c r="CS160" s="56"/>
      <c r="CT160" s="56"/>
      <c r="CU160" s="56"/>
      <c r="CV160" s="56"/>
      <c r="CW160" s="56"/>
      <c r="CX160" s="56"/>
      <c r="CY160" s="56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56"/>
      <c r="DL160" s="56"/>
      <c r="DM160" s="56"/>
      <c r="DN160" s="56"/>
      <c r="DO160" s="56"/>
      <c r="DP160" s="56"/>
      <c r="DQ160" s="56"/>
      <c r="DR160" s="56"/>
      <c r="DS160" s="56"/>
      <c r="DT160" s="56"/>
      <c r="DU160" s="56"/>
      <c r="DV160" s="56"/>
      <c r="DW160" s="56"/>
      <c r="DX160" s="56"/>
      <c r="DY160" s="56"/>
      <c r="DZ160" s="56"/>
      <c r="EA160" s="56"/>
      <c r="EB160" s="56"/>
      <c r="EC160" s="56"/>
      <c r="ED160" s="56"/>
    </row>
    <row r="161" spans="1:134" ht="14.25" customHeight="1">
      <c r="A161" s="51">
        <v>154</v>
      </c>
      <c r="B161" s="53">
        <f>IF('FORM NILAI SIAP'!A161=0,"",'FORM NILAI SIAP'!A161)</f>
        <v>21120120140099</v>
      </c>
      <c r="C161" s="53" t="str">
        <f>IF('FORM NILAI SIAP'!B161=0,"",'FORM NILAI SIAP'!B161)</f>
        <v>MUHAMMAD SALMAN ALFARISI (&lt; 75%)</v>
      </c>
      <c r="D161" s="54">
        <v>100</v>
      </c>
      <c r="E161" s="54">
        <f t="shared" ref="E161:R161" si="154">IFERROR(($T161*IF($T$6=E$6,$T$7,0)+$U161*IF($U$6=E$6,$U$7,0)+$V161*IF($V$6=E$6,$V$7,0)+$W161*IF($W$6=E$6,$W$7,0)+$X161*IF($X$6=E$6,$X$7,0)+$Y161*IF($Y$6=E$6,$Y$7,0)+$Z161*IF($Z$6=E$6,$Z$7,0)+$AA161*IF($AA$6=E$6,$AA$7,0)+$AB161*IF($AB$6=E$6,$AB$7,0)+$DO161*IF($DO$6=E$6,$DO$7,0)+$DP161*IF($DP$6=E$6,$DP$7,0)+$DQ161*IF($DQ$6=E$6,$DQ$7,0)+$DR161*IF($DR$6=E$6,$DR$7,0)+$DS161*IF($DS$6=E$6,$DS$7,0)+$DT161*IF($DT$6=E$6,$DT$7,0)+$DU161*IF($DU$6=E$6,$DU$7,0)+$DV161*IF($DV$6=E$6,$DV$7,0)+$DW161*IF($DW$6=E$6,$DW$7,0)+$DX161*IF($DX$6=E$6,$DX$7,0)+$DY161*IF($DY$6=E$6,$DY$7,0)+$DZ161*IF($DZ$6=E$6,$DZ$7,0)+$EA161*IF($EA$6=E$6,$EA$7,0)+$EB161*IF($EB$6=E$6,$EB$7,0)+$EC161*IF($EC$6=E$6,$EC$7,0)+$ED161*IF($ED$6=E$6,$ED$7,0))/E$7,0)</f>
        <v>100</v>
      </c>
      <c r="F161" s="54">
        <f t="shared" si="154"/>
        <v>100</v>
      </c>
      <c r="G161" s="54">
        <f t="shared" si="154"/>
        <v>100</v>
      </c>
      <c r="H161" s="54">
        <f t="shared" si="154"/>
        <v>100</v>
      </c>
      <c r="I161" s="54">
        <f t="shared" si="154"/>
        <v>0</v>
      </c>
      <c r="J161" s="54">
        <f t="shared" si="154"/>
        <v>0</v>
      </c>
      <c r="K161" s="54">
        <f t="shared" si="154"/>
        <v>0</v>
      </c>
      <c r="L161" s="54">
        <f t="shared" si="154"/>
        <v>0</v>
      </c>
      <c r="M161" s="54">
        <f t="shared" si="154"/>
        <v>0</v>
      </c>
      <c r="N161" s="54">
        <f t="shared" si="154"/>
        <v>0</v>
      </c>
      <c r="O161" s="54">
        <f t="shared" si="154"/>
        <v>0</v>
      </c>
      <c r="P161" s="54">
        <f t="shared" si="154"/>
        <v>0</v>
      </c>
      <c r="Q161" s="54">
        <f t="shared" si="154"/>
        <v>0</v>
      </c>
      <c r="R161" s="54">
        <f t="shared" si="154"/>
        <v>0</v>
      </c>
      <c r="S161" s="135"/>
      <c r="T161" s="55">
        <v>100</v>
      </c>
      <c r="U161" s="56">
        <v>100</v>
      </c>
      <c r="V161" s="56">
        <v>100</v>
      </c>
      <c r="W161" s="56">
        <v>100</v>
      </c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  <c r="BM161" s="56"/>
      <c r="BN161" s="56"/>
      <c r="BO161" s="56"/>
      <c r="BP161" s="56"/>
      <c r="BQ161" s="56"/>
      <c r="BR161" s="56"/>
      <c r="BS161" s="56"/>
      <c r="BT161" s="56"/>
      <c r="BU161" s="56"/>
      <c r="BV161" s="56"/>
      <c r="BW161" s="56"/>
      <c r="BX161" s="56"/>
      <c r="BY161" s="56"/>
      <c r="BZ161" s="56"/>
      <c r="CA161" s="56"/>
      <c r="CB161" s="56"/>
      <c r="CC161" s="56"/>
      <c r="CD161" s="56"/>
      <c r="CE161" s="56"/>
      <c r="CF161" s="56"/>
      <c r="CG161" s="56"/>
      <c r="CH161" s="56"/>
      <c r="CI161" s="56"/>
      <c r="CJ161" s="56"/>
      <c r="CK161" s="56"/>
      <c r="CL161" s="56"/>
      <c r="CM161" s="56"/>
      <c r="CN161" s="56"/>
      <c r="CO161" s="56"/>
      <c r="CP161" s="56"/>
      <c r="CQ161" s="56"/>
      <c r="CR161" s="56"/>
      <c r="CS161" s="56"/>
      <c r="CT161" s="56"/>
      <c r="CU161" s="56"/>
      <c r="CV161" s="56"/>
      <c r="CW161" s="56"/>
      <c r="CX161" s="56"/>
      <c r="CY161" s="56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56"/>
      <c r="DL161" s="56"/>
      <c r="DM161" s="56"/>
      <c r="DN161" s="56"/>
      <c r="DO161" s="56"/>
      <c r="DP161" s="56"/>
      <c r="DQ161" s="56"/>
      <c r="DR161" s="56"/>
      <c r="DS161" s="56"/>
      <c r="DT161" s="56"/>
      <c r="DU161" s="56"/>
      <c r="DV161" s="56"/>
      <c r="DW161" s="56"/>
      <c r="DX161" s="56"/>
      <c r="DY161" s="56"/>
      <c r="DZ161" s="56"/>
      <c r="EA161" s="56"/>
      <c r="EB161" s="56"/>
      <c r="EC161" s="56"/>
      <c r="ED161" s="56"/>
    </row>
    <row r="162" spans="1:134" ht="14.25" customHeight="1">
      <c r="A162" s="51">
        <v>155</v>
      </c>
      <c r="B162" s="53">
        <f>IF('FORM NILAI SIAP'!A162=0,"",'FORM NILAI SIAP'!A162)</f>
        <v>21120120140099</v>
      </c>
      <c r="C162" s="53" t="str">
        <f>IF('FORM NILAI SIAP'!B162=0,"",'FORM NILAI SIAP'!B162)</f>
        <v>FEBIAN HAYDAR PRATAMA</v>
      </c>
      <c r="D162" s="54">
        <v>100</v>
      </c>
      <c r="E162" s="54">
        <f t="shared" ref="E162:R162" si="155">IFERROR(($T162*IF($T$6=E$6,$T$7,0)+$U162*IF($U$6=E$6,$U$7,0)+$V162*IF($V$6=E$6,$V$7,0)+$W162*IF($W$6=E$6,$W$7,0)+$X162*IF($X$6=E$6,$X$7,0)+$Y162*IF($Y$6=E$6,$Y$7,0)+$Z162*IF($Z$6=E$6,$Z$7,0)+$AA162*IF($AA$6=E$6,$AA$7,0)+$AB162*IF($AB$6=E$6,$AB$7,0)+$DO162*IF($DO$6=E$6,$DO$7,0)+$DP162*IF($DP$6=E$6,$DP$7,0)+$DQ162*IF($DQ$6=E$6,$DQ$7,0)+$DR162*IF($DR$6=E$6,$DR$7,0)+$DS162*IF($DS$6=E$6,$DS$7,0)+$DT162*IF($DT$6=E$6,$DT$7,0)+$DU162*IF($DU$6=E$6,$DU$7,0)+$DV162*IF($DV$6=E$6,$DV$7,0)+$DW162*IF($DW$6=E$6,$DW$7,0)+$DX162*IF($DX$6=E$6,$DX$7,0)+$DY162*IF($DY$6=E$6,$DY$7,0)+$DZ162*IF($DZ$6=E$6,$DZ$7,0)+$EA162*IF($EA$6=E$6,$EA$7,0)+$EB162*IF($EB$6=E$6,$EB$7,0)+$EC162*IF($EC$6=E$6,$EC$7,0)+$ED162*IF($ED$6=E$6,$ED$7,0))/E$7,0)</f>
        <v>100</v>
      </c>
      <c r="F162" s="54">
        <f t="shared" si="155"/>
        <v>100</v>
      </c>
      <c r="G162" s="54">
        <f t="shared" si="155"/>
        <v>100</v>
      </c>
      <c r="H162" s="54">
        <f t="shared" si="155"/>
        <v>100</v>
      </c>
      <c r="I162" s="54">
        <f t="shared" si="155"/>
        <v>0</v>
      </c>
      <c r="J162" s="54">
        <f t="shared" si="155"/>
        <v>0</v>
      </c>
      <c r="K162" s="54">
        <f t="shared" si="155"/>
        <v>0</v>
      </c>
      <c r="L162" s="54">
        <f t="shared" si="155"/>
        <v>0</v>
      </c>
      <c r="M162" s="54">
        <f t="shared" si="155"/>
        <v>0</v>
      </c>
      <c r="N162" s="54">
        <f t="shared" si="155"/>
        <v>0</v>
      </c>
      <c r="O162" s="54">
        <f t="shared" si="155"/>
        <v>0</v>
      </c>
      <c r="P162" s="54">
        <f t="shared" si="155"/>
        <v>0</v>
      </c>
      <c r="Q162" s="54">
        <f t="shared" si="155"/>
        <v>0</v>
      </c>
      <c r="R162" s="54">
        <f t="shared" si="155"/>
        <v>0</v>
      </c>
      <c r="S162" s="135"/>
      <c r="T162" s="55">
        <v>100</v>
      </c>
      <c r="U162" s="56">
        <v>100</v>
      </c>
      <c r="V162" s="56">
        <v>100</v>
      </c>
      <c r="W162" s="56">
        <v>100</v>
      </c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56"/>
      <c r="BN162" s="56"/>
      <c r="BO162" s="56"/>
      <c r="BP162" s="56"/>
      <c r="BQ162" s="56"/>
      <c r="BR162" s="56"/>
      <c r="BS162" s="56"/>
      <c r="BT162" s="56"/>
      <c r="BU162" s="56"/>
      <c r="BV162" s="56"/>
      <c r="BW162" s="56"/>
      <c r="BX162" s="56"/>
      <c r="BY162" s="56"/>
      <c r="BZ162" s="56"/>
      <c r="CA162" s="56"/>
      <c r="CB162" s="56"/>
      <c r="CC162" s="56"/>
      <c r="CD162" s="56"/>
      <c r="CE162" s="56"/>
      <c r="CF162" s="56"/>
      <c r="CG162" s="56"/>
      <c r="CH162" s="56"/>
      <c r="CI162" s="56"/>
      <c r="CJ162" s="56"/>
      <c r="CK162" s="56"/>
      <c r="CL162" s="56"/>
      <c r="CM162" s="56"/>
      <c r="CN162" s="56"/>
      <c r="CO162" s="56"/>
      <c r="CP162" s="56"/>
      <c r="CQ162" s="56"/>
      <c r="CR162" s="56"/>
      <c r="CS162" s="56"/>
      <c r="CT162" s="56"/>
      <c r="CU162" s="56"/>
      <c r="CV162" s="56"/>
      <c r="CW162" s="56"/>
      <c r="CX162" s="56"/>
      <c r="CY162" s="56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56"/>
      <c r="DL162" s="56"/>
      <c r="DM162" s="56"/>
      <c r="DN162" s="56"/>
      <c r="DO162" s="56"/>
      <c r="DP162" s="56"/>
      <c r="DQ162" s="56"/>
      <c r="DR162" s="56"/>
      <c r="DS162" s="56"/>
      <c r="DT162" s="56"/>
      <c r="DU162" s="56"/>
      <c r="DV162" s="56"/>
      <c r="DW162" s="56"/>
      <c r="DX162" s="56"/>
      <c r="DY162" s="56"/>
      <c r="DZ162" s="56"/>
      <c r="EA162" s="56"/>
      <c r="EB162" s="56"/>
      <c r="EC162" s="56"/>
      <c r="ED162" s="56"/>
    </row>
    <row r="163" spans="1:134" ht="14.25" customHeight="1">
      <c r="A163" s="51">
        <v>156</v>
      </c>
      <c r="B163" s="53">
        <f>IF('FORM NILAI SIAP'!A163=0,"",'FORM NILAI SIAP'!A163)</f>
        <v>21120120140099</v>
      </c>
      <c r="C163" s="53" t="str">
        <f>IF('FORM NILAI SIAP'!B163=0,"",'FORM NILAI SIAP'!B163)</f>
        <v>ANGGI NIKMATUN ZAHRA</v>
      </c>
      <c r="D163" s="54">
        <v>39</v>
      </c>
      <c r="E163" s="54">
        <f t="shared" ref="E163:R163" si="156">IFERROR(($T163*IF($T$6=E$6,$T$7,0)+$U163*IF($U$6=E$6,$U$7,0)+$V163*IF($V$6=E$6,$V$7,0)+$W163*IF($W$6=E$6,$W$7,0)+$X163*IF($X$6=E$6,$X$7,0)+$Y163*IF($Y$6=E$6,$Y$7,0)+$Z163*IF($Z$6=E$6,$Z$7,0)+$AA163*IF($AA$6=E$6,$AA$7,0)+$AB163*IF($AB$6=E$6,$AB$7,0)+$DO163*IF($DO$6=E$6,$DO$7,0)+$DP163*IF($DP$6=E$6,$DP$7,0)+$DQ163*IF($DQ$6=E$6,$DQ$7,0)+$DR163*IF($DR$6=E$6,$DR$7,0)+$DS163*IF($DS$6=E$6,$DS$7,0)+$DT163*IF($DT$6=E$6,$DT$7,0)+$DU163*IF($DU$6=E$6,$DU$7,0)+$DV163*IF($DV$6=E$6,$DV$7,0)+$DW163*IF($DW$6=E$6,$DW$7,0)+$DX163*IF($DX$6=E$6,$DX$7,0)+$DY163*IF($DY$6=E$6,$DY$7,0)+$DZ163*IF($DZ$6=E$6,$DZ$7,0)+$EA163*IF($EA$6=E$6,$EA$7,0)+$EB163*IF($EB$6=E$6,$EB$7,0)+$EC163*IF($EC$6=E$6,$EC$7,0)+$ED163*IF($ED$6=E$6,$ED$7,0))/E$7,0)</f>
        <v>39</v>
      </c>
      <c r="F163" s="54">
        <f t="shared" si="156"/>
        <v>39</v>
      </c>
      <c r="G163" s="54">
        <f t="shared" si="156"/>
        <v>39</v>
      </c>
      <c r="H163" s="54">
        <f t="shared" si="156"/>
        <v>39</v>
      </c>
      <c r="I163" s="54">
        <f t="shared" si="156"/>
        <v>0</v>
      </c>
      <c r="J163" s="54">
        <f t="shared" si="156"/>
        <v>0</v>
      </c>
      <c r="K163" s="54">
        <f t="shared" si="156"/>
        <v>0</v>
      </c>
      <c r="L163" s="54">
        <f t="shared" si="156"/>
        <v>0</v>
      </c>
      <c r="M163" s="54">
        <f t="shared" si="156"/>
        <v>0</v>
      </c>
      <c r="N163" s="54">
        <f t="shared" si="156"/>
        <v>0</v>
      </c>
      <c r="O163" s="54">
        <f t="shared" si="156"/>
        <v>0</v>
      </c>
      <c r="P163" s="54">
        <f t="shared" si="156"/>
        <v>0</v>
      </c>
      <c r="Q163" s="54">
        <f t="shared" si="156"/>
        <v>0</v>
      </c>
      <c r="R163" s="54">
        <f t="shared" si="156"/>
        <v>0</v>
      </c>
      <c r="S163" s="135"/>
      <c r="T163" s="55">
        <v>39</v>
      </c>
      <c r="U163" s="56">
        <v>39</v>
      </c>
      <c r="V163" s="56">
        <v>39</v>
      </c>
      <c r="W163" s="56">
        <v>39</v>
      </c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56"/>
      <c r="BR163" s="56"/>
      <c r="BS163" s="56"/>
      <c r="BT163" s="56"/>
      <c r="BU163" s="56"/>
      <c r="BV163" s="56"/>
      <c r="BW163" s="56"/>
      <c r="BX163" s="56"/>
      <c r="BY163" s="56"/>
      <c r="BZ163" s="56"/>
      <c r="CA163" s="56"/>
      <c r="CB163" s="56"/>
      <c r="CC163" s="56"/>
      <c r="CD163" s="56"/>
      <c r="CE163" s="56"/>
      <c r="CF163" s="56"/>
      <c r="CG163" s="56"/>
      <c r="CH163" s="56"/>
      <c r="CI163" s="56"/>
      <c r="CJ163" s="56"/>
      <c r="CK163" s="56"/>
      <c r="CL163" s="56"/>
      <c r="CM163" s="56"/>
      <c r="CN163" s="56"/>
      <c r="CO163" s="56"/>
      <c r="CP163" s="56"/>
      <c r="CQ163" s="56"/>
      <c r="CR163" s="56"/>
      <c r="CS163" s="56"/>
      <c r="CT163" s="56"/>
      <c r="CU163" s="56"/>
      <c r="CV163" s="56"/>
      <c r="CW163" s="56"/>
      <c r="CX163" s="56"/>
      <c r="CY163" s="56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56"/>
      <c r="DL163" s="56"/>
      <c r="DM163" s="56"/>
      <c r="DN163" s="56"/>
      <c r="DO163" s="56"/>
      <c r="DP163" s="56"/>
      <c r="DQ163" s="56"/>
      <c r="DR163" s="56"/>
      <c r="DS163" s="56"/>
      <c r="DT163" s="56"/>
      <c r="DU163" s="56"/>
      <c r="DV163" s="56"/>
      <c r="DW163" s="56"/>
      <c r="DX163" s="56"/>
      <c r="DY163" s="56"/>
      <c r="DZ163" s="56"/>
      <c r="EA163" s="56"/>
      <c r="EB163" s="56"/>
      <c r="EC163" s="56"/>
      <c r="ED163" s="56"/>
    </row>
    <row r="164" spans="1:134" ht="14.25" customHeight="1">
      <c r="A164" s="51">
        <v>157</v>
      </c>
      <c r="B164" s="53">
        <f>IF('FORM NILAI SIAP'!A164=0,"",'FORM NILAI SIAP'!A164)</f>
        <v>21120120140099</v>
      </c>
      <c r="C164" s="53" t="str">
        <f>IF('FORM NILAI SIAP'!B164=0,"",'FORM NILAI SIAP'!B164)</f>
        <v>INDRIA WULANDARI SIHOTANG</v>
      </c>
      <c r="D164" s="54">
        <v>100</v>
      </c>
      <c r="E164" s="54">
        <f t="shared" ref="E164:R164" si="157">IFERROR(($T164*IF($T$6=E$6,$T$7,0)+$U164*IF($U$6=E$6,$U$7,0)+$V164*IF($V$6=E$6,$V$7,0)+$W164*IF($W$6=E$6,$W$7,0)+$X164*IF($X$6=E$6,$X$7,0)+$Y164*IF($Y$6=E$6,$Y$7,0)+$Z164*IF($Z$6=E$6,$Z$7,0)+$AA164*IF($AA$6=E$6,$AA$7,0)+$AB164*IF($AB$6=E$6,$AB$7,0)+$DO164*IF($DO$6=E$6,$DO$7,0)+$DP164*IF($DP$6=E$6,$DP$7,0)+$DQ164*IF($DQ$6=E$6,$DQ$7,0)+$DR164*IF($DR$6=E$6,$DR$7,0)+$DS164*IF($DS$6=E$6,$DS$7,0)+$DT164*IF($DT$6=E$6,$DT$7,0)+$DU164*IF($DU$6=E$6,$DU$7,0)+$DV164*IF($DV$6=E$6,$DV$7,0)+$DW164*IF($DW$6=E$6,$DW$7,0)+$DX164*IF($DX$6=E$6,$DX$7,0)+$DY164*IF($DY$6=E$6,$DY$7,0)+$DZ164*IF($DZ$6=E$6,$DZ$7,0)+$EA164*IF($EA$6=E$6,$EA$7,0)+$EB164*IF($EB$6=E$6,$EB$7,0)+$EC164*IF($EC$6=E$6,$EC$7,0)+$ED164*IF($ED$6=E$6,$ED$7,0))/E$7,0)</f>
        <v>100</v>
      </c>
      <c r="F164" s="54">
        <f t="shared" si="157"/>
        <v>100</v>
      </c>
      <c r="G164" s="54">
        <f t="shared" si="157"/>
        <v>100</v>
      </c>
      <c r="H164" s="54">
        <f t="shared" si="157"/>
        <v>100</v>
      </c>
      <c r="I164" s="54">
        <f t="shared" si="157"/>
        <v>0</v>
      </c>
      <c r="J164" s="54">
        <f t="shared" si="157"/>
        <v>0</v>
      </c>
      <c r="K164" s="54">
        <f t="shared" si="157"/>
        <v>0</v>
      </c>
      <c r="L164" s="54">
        <f t="shared" si="157"/>
        <v>0</v>
      </c>
      <c r="M164" s="54">
        <f t="shared" si="157"/>
        <v>0</v>
      </c>
      <c r="N164" s="54">
        <f t="shared" si="157"/>
        <v>0</v>
      </c>
      <c r="O164" s="54">
        <f t="shared" si="157"/>
        <v>0</v>
      </c>
      <c r="P164" s="54">
        <f t="shared" si="157"/>
        <v>0</v>
      </c>
      <c r="Q164" s="54">
        <f t="shared" si="157"/>
        <v>0</v>
      </c>
      <c r="R164" s="54">
        <f t="shared" si="157"/>
        <v>0</v>
      </c>
      <c r="S164" s="135"/>
      <c r="T164" s="55">
        <v>100</v>
      </c>
      <c r="U164" s="56">
        <v>100</v>
      </c>
      <c r="V164" s="56">
        <v>100</v>
      </c>
      <c r="W164" s="56">
        <v>100</v>
      </c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56"/>
      <c r="BN164" s="56"/>
      <c r="BO164" s="56"/>
      <c r="BP164" s="56"/>
      <c r="BQ164" s="56"/>
      <c r="BR164" s="56"/>
      <c r="BS164" s="56"/>
      <c r="BT164" s="56"/>
      <c r="BU164" s="56"/>
      <c r="BV164" s="56"/>
      <c r="BW164" s="56"/>
      <c r="BX164" s="56"/>
      <c r="BY164" s="56"/>
      <c r="BZ164" s="56"/>
      <c r="CA164" s="56"/>
      <c r="CB164" s="56"/>
      <c r="CC164" s="56"/>
      <c r="CD164" s="56"/>
      <c r="CE164" s="56"/>
      <c r="CF164" s="56"/>
      <c r="CG164" s="56"/>
      <c r="CH164" s="56"/>
      <c r="CI164" s="56"/>
      <c r="CJ164" s="56"/>
      <c r="CK164" s="56"/>
      <c r="CL164" s="56"/>
      <c r="CM164" s="56"/>
      <c r="CN164" s="56"/>
      <c r="CO164" s="56"/>
      <c r="CP164" s="56"/>
      <c r="CQ164" s="56"/>
      <c r="CR164" s="56"/>
      <c r="CS164" s="56"/>
      <c r="CT164" s="56"/>
      <c r="CU164" s="56"/>
      <c r="CV164" s="56"/>
      <c r="CW164" s="56"/>
      <c r="CX164" s="56"/>
      <c r="CY164" s="56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56"/>
      <c r="DL164" s="56"/>
      <c r="DM164" s="56"/>
      <c r="DN164" s="56"/>
      <c r="DO164" s="56"/>
      <c r="DP164" s="56"/>
      <c r="DQ164" s="56"/>
      <c r="DR164" s="56"/>
      <c r="DS164" s="56"/>
      <c r="DT164" s="56"/>
      <c r="DU164" s="56"/>
      <c r="DV164" s="56"/>
      <c r="DW164" s="56"/>
      <c r="DX164" s="56"/>
      <c r="DY164" s="56"/>
      <c r="DZ164" s="56"/>
      <c r="EA164" s="56"/>
      <c r="EB164" s="56"/>
      <c r="EC164" s="56"/>
      <c r="ED164" s="56"/>
    </row>
    <row r="165" spans="1:134" ht="14.25" customHeight="1">
      <c r="A165" s="51">
        <v>158</v>
      </c>
      <c r="B165" s="53">
        <f>IF('FORM NILAI SIAP'!A165=0,"",'FORM NILAI SIAP'!A165)</f>
        <v>21120120140099</v>
      </c>
      <c r="C165" s="53" t="str">
        <f>IF('FORM NILAI SIAP'!B165=0,"",'FORM NILAI SIAP'!B165)</f>
        <v>IMAM NURALIM</v>
      </c>
      <c r="D165" s="54">
        <v>88</v>
      </c>
      <c r="E165" s="54">
        <f t="shared" ref="E165:R165" si="158">IFERROR(($T165*IF($T$6=E$6,$T$7,0)+$U165*IF($U$6=E$6,$U$7,0)+$V165*IF($V$6=E$6,$V$7,0)+$W165*IF($W$6=E$6,$W$7,0)+$X165*IF($X$6=E$6,$X$7,0)+$Y165*IF($Y$6=E$6,$Y$7,0)+$Z165*IF($Z$6=E$6,$Z$7,0)+$AA165*IF($AA$6=E$6,$AA$7,0)+$AB165*IF($AB$6=E$6,$AB$7,0)+$DO165*IF($DO$6=E$6,$DO$7,0)+$DP165*IF($DP$6=E$6,$DP$7,0)+$DQ165*IF($DQ$6=E$6,$DQ$7,0)+$DR165*IF($DR$6=E$6,$DR$7,0)+$DS165*IF($DS$6=E$6,$DS$7,0)+$DT165*IF($DT$6=E$6,$DT$7,0)+$DU165*IF($DU$6=E$6,$DU$7,0)+$DV165*IF($DV$6=E$6,$DV$7,0)+$DW165*IF($DW$6=E$6,$DW$7,0)+$DX165*IF($DX$6=E$6,$DX$7,0)+$DY165*IF($DY$6=E$6,$DY$7,0)+$DZ165*IF($DZ$6=E$6,$DZ$7,0)+$EA165*IF($EA$6=E$6,$EA$7,0)+$EB165*IF($EB$6=E$6,$EB$7,0)+$EC165*IF($EC$6=E$6,$EC$7,0)+$ED165*IF($ED$6=E$6,$ED$7,0))/E$7,0)</f>
        <v>88</v>
      </c>
      <c r="F165" s="54">
        <f t="shared" si="158"/>
        <v>88</v>
      </c>
      <c r="G165" s="54">
        <f t="shared" si="158"/>
        <v>88</v>
      </c>
      <c r="H165" s="54">
        <f t="shared" si="158"/>
        <v>88</v>
      </c>
      <c r="I165" s="54">
        <f t="shared" si="158"/>
        <v>0</v>
      </c>
      <c r="J165" s="54">
        <f t="shared" si="158"/>
        <v>0</v>
      </c>
      <c r="K165" s="54">
        <f t="shared" si="158"/>
        <v>0</v>
      </c>
      <c r="L165" s="54">
        <f t="shared" si="158"/>
        <v>0</v>
      </c>
      <c r="M165" s="54">
        <f t="shared" si="158"/>
        <v>0</v>
      </c>
      <c r="N165" s="54">
        <f t="shared" si="158"/>
        <v>0</v>
      </c>
      <c r="O165" s="54">
        <f t="shared" si="158"/>
        <v>0</v>
      </c>
      <c r="P165" s="54">
        <f t="shared" si="158"/>
        <v>0</v>
      </c>
      <c r="Q165" s="54">
        <f t="shared" si="158"/>
        <v>0</v>
      </c>
      <c r="R165" s="54">
        <f t="shared" si="158"/>
        <v>0</v>
      </c>
      <c r="S165" s="135"/>
      <c r="T165" s="55">
        <v>88</v>
      </c>
      <c r="U165" s="56">
        <v>88</v>
      </c>
      <c r="V165" s="56">
        <v>88</v>
      </c>
      <c r="W165" s="56">
        <v>88</v>
      </c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56"/>
      <c r="BP165" s="56"/>
      <c r="BQ165" s="56"/>
      <c r="BR165" s="56"/>
      <c r="BS165" s="56"/>
      <c r="BT165" s="56"/>
      <c r="BU165" s="56"/>
      <c r="BV165" s="56"/>
      <c r="BW165" s="56"/>
      <c r="BX165" s="56"/>
      <c r="BY165" s="56"/>
      <c r="BZ165" s="56"/>
      <c r="CA165" s="56"/>
      <c r="CB165" s="56"/>
      <c r="CC165" s="56"/>
      <c r="CD165" s="56"/>
      <c r="CE165" s="56"/>
      <c r="CF165" s="56"/>
      <c r="CG165" s="56"/>
      <c r="CH165" s="56"/>
      <c r="CI165" s="56"/>
      <c r="CJ165" s="56"/>
      <c r="CK165" s="56"/>
      <c r="CL165" s="56"/>
      <c r="CM165" s="56"/>
      <c r="CN165" s="56"/>
      <c r="CO165" s="56"/>
      <c r="CP165" s="56"/>
      <c r="CQ165" s="56"/>
      <c r="CR165" s="56"/>
      <c r="CS165" s="56"/>
      <c r="CT165" s="56"/>
      <c r="CU165" s="56"/>
      <c r="CV165" s="56"/>
      <c r="CW165" s="56"/>
      <c r="CX165" s="56"/>
      <c r="CY165" s="56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56"/>
      <c r="DL165" s="56"/>
      <c r="DM165" s="56"/>
      <c r="DN165" s="56"/>
      <c r="DO165" s="56"/>
      <c r="DP165" s="56"/>
      <c r="DQ165" s="56"/>
      <c r="DR165" s="56"/>
      <c r="DS165" s="56"/>
      <c r="DT165" s="56"/>
      <c r="DU165" s="56"/>
      <c r="DV165" s="56"/>
      <c r="DW165" s="56"/>
      <c r="DX165" s="56"/>
      <c r="DY165" s="56"/>
      <c r="DZ165" s="56"/>
      <c r="EA165" s="56"/>
      <c r="EB165" s="56"/>
      <c r="EC165" s="56"/>
      <c r="ED165" s="56"/>
    </row>
    <row r="166" spans="1:134" ht="14.25" customHeight="1">
      <c r="A166" s="51">
        <v>159</v>
      </c>
      <c r="B166" s="53">
        <f>IF('FORM NILAI SIAP'!A166=0,"",'FORM NILAI SIAP'!A166)</f>
        <v>21120120140099</v>
      </c>
      <c r="C166" s="53" t="str">
        <f>IF('FORM NILAI SIAP'!B166=0,"",'FORM NILAI SIAP'!B166)</f>
        <v>MUHAMMAD RAFI ANGGARAKSA</v>
      </c>
      <c r="D166" s="54">
        <v>100</v>
      </c>
      <c r="E166" s="54">
        <f t="shared" ref="E166:R166" si="159">IFERROR(($T166*IF($T$6=E$6,$T$7,0)+$U166*IF($U$6=E$6,$U$7,0)+$V166*IF($V$6=E$6,$V$7,0)+$W166*IF($W$6=E$6,$W$7,0)+$X166*IF($X$6=E$6,$X$7,0)+$Y166*IF($Y$6=E$6,$Y$7,0)+$Z166*IF($Z$6=E$6,$Z$7,0)+$AA166*IF($AA$6=E$6,$AA$7,0)+$AB166*IF($AB$6=E$6,$AB$7,0)+$DO166*IF($DO$6=E$6,$DO$7,0)+$DP166*IF($DP$6=E$6,$DP$7,0)+$DQ166*IF($DQ$6=E$6,$DQ$7,0)+$DR166*IF($DR$6=E$6,$DR$7,0)+$DS166*IF($DS$6=E$6,$DS$7,0)+$DT166*IF($DT$6=E$6,$DT$7,0)+$DU166*IF($DU$6=E$6,$DU$7,0)+$DV166*IF($DV$6=E$6,$DV$7,0)+$DW166*IF($DW$6=E$6,$DW$7,0)+$DX166*IF($DX$6=E$6,$DX$7,0)+$DY166*IF($DY$6=E$6,$DY$7,0)+$DZ166*IF($DZ$6=E$6,$DZ$7,0)+$EA166*IF($EA$6=E$6,$EA$7,0)+$EB166*IF($EB$6=E$6,$EB$7,0)+$EC166*IF($EC$6=E$6,$EC$7,0)+$ED166*IF($ED$6=E$6,$ED$7,0))/E$7,0)</f>
        <v>100</v>
      </c>
      <c r="F166" s="54">
        <f t="shared" si="159"/>
        <v>100</v>
      </c>
      <c r="G166" s="54">
        <f t="shared" si="159"/>
        <v>100</v>
      </c>
      <c r="H166" s="54">
        <f t="shared" si="159"/>
        <v>100</v>
      </c>
      <c r="I166" s="54">
        <f t="shared" si="159"/>
        <v>0</v>
      </c>
      <c r="J166" s="54">
        <f t="shared" si="159"/>
        <v>0</v>
      </c>
      <c r="K166" s="54">
        <f t="shared" si="159"/>
        <v>0</v>
      </c>
      <c r="L166" s="54">
        <f t="shared" si="159"/>
        <v>0</v>
      </c>
      <c r="M166" s="54">
        <f t="shared" si="159"/>
        <v>0</v>
      </c>
      <c r="N166" s="54">
        <f t="shared" si="159"/>
        <v>0</v>
      </c>
      <c r="O166" s="54">
        <f t="shared" si="159"/>
        <v>0</v>
      </c>
      <c r="P166" s="54">
        <f t="shared" si="159"/>
        <v>0</v>
      </c>
      <c r="Q166" s="54">
        <f t="shared" si="159"/>
        <v>0</v>
      </c>
      <c r="R166" s="54">
        <f t="shared" si="159"/>
        <v>0</v>
      </c>
      <c r="S166" s="135"/>
      <c r="T166" s="55">
        <v>100</v>
      </c>
      <c r="U166" s="56">
        <v>100</v>
      </c>
      <c r="V166" s="56">
        <v>100</v>
      </c>
      <c r="W166" s="56">
        <v>100</v>
      </c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  <c r="BM166" s="56"/>
      <c r="BN166" s="56"/>
      <c r="BO166" s="56"/>
      <c r="BP166" s="56"/>
      <c r="BQ166" s="56"/>
      <c r="BR166" s="56"/>
      <c r="BS166" s="56"/>
      <c r="BT166" s="56"/>
      <c r="BU166" s="56"/>
      <c r="BV166" s="56"/>
      <c r="BW166" s="56"/>
      <c r="BX166" s="56"/>
      <c r="BY166" s="56"/>
      <c r="BZ166" s="56"/>
      <c r="CA166" s="56"/>
      <c r="CB166" s="56"/>
      <c r="CC166" s="56"/>
      <c r="CD166" s="56"/>
      <c r="CE166" s="56"/>
      <c r="CF166" s="56"/>
      <c r="CG166" s="56"/>
      <c r="CH166" s="56"/>
      <c r="CI166" s="56"/>
      <c r="CJ166" s="56"/>
      <c r="CK166" s="56"/>
      <c r="CL166" s="56"/>
      <c r="CM166" s="56"/>
      <c r="CN166" s="56"/>
      <c r="CO166" s="56"/>
      <c r="CP166" s="56"/>
      <c r="CQ166" s="56"/>
      <c r="CR166" s="56"/>
      <c r="CS166" s="56"/>
      <c r="CT166" s="56"/>
      <c r="CU166" s="56"/>
      <c r="CV166" s="56"/>
      <c r="CW166" s="56"/>
      <c r="CX166" s="56"/>
      <c r="CY166" s="56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56"/>
      <c r="DL166" s="56"/>
      <c r="DM166" s="56"/>
      <c r="DN166" s="56"/>
      <c r="DO166" s="56"/>
      <c r="DP166" s="56"/>
      <c r="DQ166" s="56"/>
      <c r="DR166" s="56"/>
      <c r="DS166" s="56"/>
      <c r="DT166" s="56"/>
      <c r="DU166" s="56"/>
      <c r="DV166" s="56"/>
      <c r="DW166" s="56"/>
      <c r="DX166" s="56"/>
      <c r="DY166" s="56"/>
      <c r="DZ166" s="56"/>
      <c r="EA166" s="56"/>
      <c r="EB166" s="56"/>
      <c r="EC166" s="56"/>
      <c r="ED166" s="56"/>
    </row>
    <row r="167" spans="1:134" ht="14.25" customHeight="1">
      <c r="A167" s="51">
        <v>160</v>
      </c>
      <c r="B167" s="53">
        <f>IF('FORM NILAI SIAP'!A167=0,"",'FORM NILAI SIAP'!A167)</f>
        <v>21120120140099</v>
      </c>
      <c r="C167" s="53" t="str">
        <f>IF('FORM NILAI SIAP'!B167=0,"",'FORM NILAI SIAP'!B167)</f>
        <v>MICHELIA VADILLA VERDIANTO</v>
      </c>
      <c r="D167" s="54">
        <v>100</v>
      </c>
      <c r="E167" s="54">
        <f t="shared" ref="E167:R167" si="160">IFERROR(($T167*IF($T$6=E$6,$T$7,0)+$U167*IF($U$6=E$6,$U$7,0)+$V167*IF($V$6=E$6,$V$7,0)+$W167*IF($W$6=E$6,$W$7,0)+$X167*IF($X$6=E$6,$X$7,0)+$Y167*IF($Y$6=E$6,$Y$7,0)+$Z167*IF($Z$6=E$6,$Z$7,0)+$AA167*IF($AA$6=E$6,$AA$7,0)+$AB167*IF($AB$6=E$6,$AB$7,0)+$DO167*IF($DO$6=E$6,$DO$7,0)+$DP167*IF($DP$6=E$6,$DP$7,0)+$DQ167*IF($DQ$6=E$6,$DQ$7,0)+$DR167*IF($DR$6=E$6,$DR$7,0)+$DS167*IF($DS$6=E$6,$DS$7,0)+$DT167*IF($DT$6=E$6,$DT$7,0)+$DU167*IF($DU$6=E$6,$DU$7,0)+$DV167*IF($DV$6=E$6,$DV$7,0)+$DW167*IF($DW$6=E$6,$DW$7,0)+$DX167*IF($DX$6=E$6,$DX$7,0)+$DY167*IF($DY$6=E$6,$DY$7,0)+$DZ167*IF($DZ$6=E$6,$DZ$7,0)+$EA167*IF($EA$6=E$6,$EA$7,0)+$EB167*IF($EB$6=E$6,$EB$7,0)+$EC167*IF($EC$6=E$6,$EC$7,0)+$ED167*IF($ED$6=E$6,$ED$7,0))/E$7,0)</f>
        <v>100</v>
      </c>
      <c r="F167" s="54">
        <f t="shared" si="160"/>
        <v>100</v>
      </c>
      <c r="G167" s="54">
        <f t="shared" si="160"/>
        <v>100</v>
      </c>
      <c r="H167" s="54">
        <f t="shared" si="160"/>
        <v>100</v>
      </c>
      <c r="I167" s="54">
        <f t="shared" si="160"/>
        <v>0</v>
      </c>
      <c r="J167" s="54">
        <f t="shared" si="160"/>
        <v>0</v>
      </c>
      <c r="K167" s="54">
        <f t="shared" si="160"/>
        <v>0</v>
      </c>
      <c r="L167" s="54">
        <f t="shared" si="160"/>
        <v>0</v>
      </c>
      <c r="M167" s="54">
        <f t="shared" si="160"/>
        <v>0</v>
      </c>
      <c r="N167" s="54">
        <f t="shared" si="160"/>
        <v>0</v>
      </c>
      <c r="O167" s="54">
        <f t="shared" si="160"/>
        <v>0</v>
      </c>
      <c r="P167" s="54">
        <f t="shared" si="160"/>
        <v>0</v>
      </c>
      <c r="Q167" s="54">
        <f t="shared" si="160"/>
        <v>0</v>
      </c>
      <c r="R167" s="54">
        <f t="shared" si="160"/>
        <v>0</v>
      </c>
      <c r="S167" s="135"/>
      <c r="T167" s="55">
        <v>100</v>
      </c>
      <c r="U167" s="56">
        <v>100</v>
      </c>
      <c r="V167" s="56">
        <v>100</v>
      </c>
      <c r="W167" s="56">
        <v>100</v>
      </c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56"/>
      <c r="BR167" s="56"/>
      <c r="BS167" s="56"/>
      <c r="BT167" s="56"/>
      <c r="BU167" s="56"/>
      <c r="BV167" s="56"/>
      <c r="BW167" s="56"/>
      <c r="BX167" s="56"/>
      <c r="BY167" s="56"/>
      <c r="BZ167" s="56"/>
      <c r="CA167" s="56"/>
      <c r="CB167" s="56"/>
      <c r="CC167" s="56"/>
      <c r="CD167" s="56"/>
      <c r="CE167" s="56"/>
      <c r="CF167" s="56"/>
      <c r="CG167" s="56"/>
      <c r="CH167" s="56"/>
      <c r="CI167" s="56"/>
      <c r="CJ167" s="56"/>
      <c r="CK167" s="56"/>
      <c r="CL167" s="56"/>
      <c r="CM167" s="56"/>
      <c r="CN167" s="56"/>
      <c r="CO167" s="56"/>
      <c r="CP167" s="56"/>
      <c r="CQ167" s="56"/>
      <c r="CR167" s="56"/>
      <c r="CS167" s="56"/>
      <c r="CT167" s="56"/>
      <c r="CU167" s="56"/>
      <c r="CV167" s="56"/>
      <c r="CW167" s="56"/>
      <c r="CX167" s="56"/>
      <c r="CY167" s="56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56"/>
      <c r="DL167" s="56"/>
      <c r="DM167" s="56"/>
      <c r="DN167" s="56"/>
      <c r="DO167" s="56"/>
      <c r="DP167" s="56"/>
      <c r="DQ167" s="56"/>
      <c r="DR167" s="56"/>
      <c r="DS167" s="56"/>
      <c r="DT167" s="56"/>
      <c r="DU167" s="56"/>
      <c r="DV167" s="56"/>
      <c r="DW167" s="56"/>
      <c r="DX167" s="56"/>
      <c r="DY167" s="56"/>
      <c r="DZ167" s="56"/>
      <c r="EA167" s="56"/>
      <c r="EB167" s="56"/>
      <c r="EC167" s="56"/>
      <c r="ED167" s="56"/>
    </row>
    <row r="168" spans="1:134" ht="14.25" customHeight="1">
      <c r="A168" s="51">
        <v>161</v>
      </c>
      <c r="B168" s="53">
        <f>IF('FORM NILAI SIAP'!A168=0,"",'FORM NILAI SIAP'!A168)</f>
        <v>21120120140099</v>
      </c>
      <c r="C168" s="53" t="str">
        <f>IF('FORM NILAI SIAP'!B168=0,"",'FORM NILAI SIAP'!B168)</f>
        <v>GALIH BAYU PRAKOSO</v>
      </c>
      <c r="D168" s="54">
        <v>100</v>
      </c>
      <c r="E168" s="54">
        <f t="shared" ref="E168:R168" si="161">IFERROR(($T168*IF($T$6=E$6,$T$7,0)+$U168*IF($U$6=E$6,$U$7,0)+$V168*IF($V$6=E$6,$V$7,0)+$W168*IF($W$6=E$6,$W$7,0)+$X168*IF($X$6=E$6,$X$7,0)+$Y168*IF($Y$6=E$6,$Y$7,0)+$Z168*IF($Z$6=E$6,$Z$7,0)+$AA168*IF($AA$6=E$6,$AA$7,0)+$AB168*IF($AB$6=E$6,$AB$7,0)+$DO168*IF($DO$6=E$6,$DO$7,0)+$DP168*IF($DP$6=E$6,$DP$7,0)+$DQ168*IF($DQ$6=E$6,$DQ$7,0)+$DR168*IF($DR$6=E$6,$DR$7,0)+$DS168*IF($DS$6=E$6,$DS$7,0)+$DT168*IF($DT$6=E$6,$DT$7,0)+$DU168*IF($DU$6=E$6,$DU$7,0)+$DV168*IF($DV$6=E$6,$DV$7,0)+$DW168*IF($DW$6=E$6,$DW$7,0)+$DX168*IF($DX$6=E$6,$DX$7,0)+$DY168*IF($DY$6=E$6,$DY$7,0)+$DZ168*IF($DZ$6=E$6,$DZ$7,0)+$EA168*IF($EA$6=E$6,$EA$7,0)+$EB168*IF($EB$6=E$6,$EB$7,0)+$EC168*IF($EC$6=E$6,$EC$7,0)+$ED168*IF($ED$6=E$6,$ED$7,0))/E$7,0)</f>
        <v>100</v>
      </c>
      <c r="F168" s="54">
        <f t="shared" si="161"/>
        <v>100</v>
      </c>
      <c r="G168" s="54">
        <f t="shared" si="161"/>
        <v>100</v>
      </c>
      <c r="H168" s="54">
        <f t="shared" si="161"/>
        <v>100</v>
      </c>
      <c r="I168" s="54">
        <f t="shared" si="161"/>
        <v>0</v>
      </c>
      <c r="J168" s="54">
        <f t="shared" si="161"/>
        <v>0</v>
      </c>
      <c r="K168" s="54">
        <f t="shared" si="161"/>
        <v>0</v>
      </c>
      <c r="L168" s="54">
        <f t="shared" si="161"/>
        <v>0</v>
      </c>
      <c r="M168" s="54">
        <f t="shared" si="161"/>
        <v>0</v>
      </c>
      <c r="N168" s="54">
        <f t="shared" si="161"/>
        <v>0</v>
      </c>
      <c r="O168" s="54">
        <f t="shared" si="161"/>
        <v>0</v>
      </c>
      <c r="P168" s="54">
        <f t="shared" si="161"/>
        <v>0</v>
      </c>
      <c r="Q168" s="54">
        <f t="shared" si="161"/>
        <v>0</v>
      </c>
      <c r="R168" s="54">
        <f t="shared" si="161"/>
        <v>0</v>
      </c>
      <c r="S168" s="135"/>
      <c r="T168" s="55">
        <v>100</v>
      </c>
      <c r="U168" s="56">
        <v>100</v>
      </c>
      <c r="V168" s="56">
        <v>100</v>
      </c>
      <c r="W168" s="56">
        <v>100</v>
      </c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  <c r="BM168" s="56"/>
      <c r="BN168" s="56"/>
      <c r="BO168" s="56"/>
      <c r="BP168" s="56"/>
      <c r="BQ168" s="56"/>
      <c r="BR168" s="56"/>
      <c r="BS168" s="56"/>
      <c r="BT168" s="56"/>
      <c r="BU168" s="56"/>
      <c r="BV168" s="56"/>
      <c r="BW168" s="56"/>
      <c r="BX168" s="56"/>
      <c r="BY168" s="56"/>
      <c r="BZ168" s="56"/>
      <c r="CA168" s="56"/>
      <c r="CB168" s="56"/>
      <c r="CC168" s="56"/>
      <c r="CD168" s="56"/>
      <c r="CE168" s="56"/>
      <c r="CF168" s="56"/>
      <c r="CG168" s="56"/>
      <c r="CH168" s="56"/>
      <c r="CI168" s="56"/>
      <c r="CJ168" s="56"/>
      <c r="CK168" s="56"/>
      <c r="CL168" s="56"/>
      <c r="CM168" s="56"/>
      <c r="CN168" s="56"/>
      <c r="CO168" s="56"/>
      <c r="CP168" s="56"/>
      <c r="CQ168" s="56"/>
      <c r="CR168" s="56"/>
      <c r="CS168" s="56"/>
      <c r="CT168" s="56"/>
      <c r="CU168" s="56"/>
      <c r="CV168" s="56"/>
      <c r="CW168" s="56"/>
      <c r="CX168" s="56"/>
      <c r="CY168" s="56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56"/>
      <c r="DL168" s="56"/>
      <c r="DM168" s="56"/>
      <c r="DN168" s="56"/>
      <c r="DO168" s="56"/>
      <c r="DP168" s="56"/>
      <c r="DQ168" s="56"/>
      <c r="DR168" s="56"/>
      <c r="DS168" s="56"/>
      <c r="DT168" s="56"/>
      <c r="DU168" s="56"/>
      <c r="DV168" s="56"/>
      <c r="DW168" s="56"/>
      <c r="DX168" s="56"/>
      <c r="DY168" s="56"/>
      <c r="DZ168" s="56"/>
      <c r="EA168" s="56"/>
      <c r="EB168" s="56"/>
      <c r="EC168" s="56"/>
      <c r="ED168" s="56"/>
    </row>
    <row r="169" spans="1:134" ht="14.25" customHeight="1">
      <c r="A169" s="51">
        <v>162</v>
      </c>
      <c r="B169" s="53">
        <f>IF('FORM NILAI SIAP'!A169=0,"",'FORM NILAI SIAP'!A169)</f>
        <v>21120120140099</v>
      </c>
      <c r="C169" s="53" t="str">
        <f>IF('FORM NILAI SIAP'!B169=0,"",'FORM NILAI SIAP'!B169)</f>
        <v>ADID HARDIANSYAH</v>
      </c>
      <c r="D169" s="54">
        <v>99</v>
      </c>
      <c r="E169" s="54">
        <f t="shared" ref="E169:R169" si="162">IFERROR(($T169*IF($T$6=E$6,$T$7,0)+$U169*IF($U$6=E$6,$U$7,0)+$V169*IF($V$6=E$6,$V$7,0)+$W169*IF($W$6=E$6,$W$7,0)+$X169*IF($X$6=E$6,$X$7,0)+$Y169*IF($Y$6=E$6,$Y$7,0)+$Z169*IF($Z$6=E$6,$Z$7,0)+$AA169*IF($AA$6=E$6,$AA$7,0)+$AB169*IF($AB$6=E$6,$AB$7,0)+$DO169*IF($DO$6=E$6,$DO$7,0)+$DP169*IF($DP$6=E$6,$DP$7,0)+$DQ169*IF($DQ$6=E$6,$DQ$7,0)+$DR169*IF($DR$6=E$6,$DR$7,0)+$DS169*IF($DS$6=E$6,$DS$7,0)+$DT169*IF($DT$6=E$6,$DT$7,0)+$DU169*IF($DU$6=E$6,$DU$7,0)+$DV169*IF($DV$6=E$6,$DV$7,0)+$DW169*IF($DW$6=E$6,$DW$7,0)+$DX169*IF($DX$6=E$6,$DX$7,0)+$DY169*IF($DY$6=E$6,$DY$7,0)+$DZ169*IF($DZ$6=E$6,$DZ$7,0)+$EA169*IF($EA$6=E$6,$EA$7,0)+$EB169*IF($EB$6=E$6,$EB$7,0)+$EC169*IF($EC$6=E$6,$EC$7,0)+$ED169*IF($ED$6=E$6,$ED$7,0))/E$7,0)</f>
        <v>99</v>
      </c>
      <c r="F169" s="54">
        <f t="shared" si="162"/>
        <v>99</v>
      </c>
      <c r="G169" s="54">
        <f t="shared" si="162"/>
        <v>99</v>
      </c>
      <c r="H169" s="54">
        <f t="shared" si="162"/>
        <v>99</v>
      </c>
      <c r="I169" s="54">
        <f t="shared" si="162"/>
        <v>0</v>
      </c>
      <c r="J169" s="54">
        <f t="shared" si="162"/>
        <v>0</v>
      </c>
      <c r="K169" s="54">
        <f t="shared" si="162"/>
        <v>0</v>
      </c>
      <c r="L169" s="54">
        <f t="shared" si="162"/>
        <v>0</v>
      </c>
      <c r="M169" s="54">
        <f t="shared" si="162"/>
        <v>0</v>
      </c>
      <c r="N169" s="54">
        <f t="shared" si="162"/>
        <v>0</v>
      </c>
      <c r="O169" s="54">
        <f t="shared" si="162"/>
        <v>0</v>
      </c>
      <c r="P169" s="54">
        <f t="shared" si="162"/>
        <v>0</v>
      </c>
      <c r="Q169" s="54">
        <f t="shared" si="162"/>
        <v>0</v>
      </c>
      <c r="R169" s="54">
        <f t="shared" si="162"/>
        <v>0</v>
      </c>
      <c r="S169" s="135"/>
      <c r="T169" s="55">
        <v>99</v>
      </c>
      <c r="U169" s="56">
        <v>99</v>
      </c>
      <c r="V169" s="56">
        <v>99</v>
      </c>
      <c r="W169" s="56">
        <v>99</v>
      </c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  <c r="BM169" s="56"/>
      <c r="BN169" s="56"/>
      <c r="BO169" s="56"/>
      <c r="BP169" s="56"/>
      <c r="BQ169" s="56"/>
      <c r="BR169" s="56"/>
      <c r="BS169" s="56"/>
      <c r="BT169" s="56"/>
      <c r="BU169" s="56"/>
      <c r="BV169" s="56"/>
      <c r="BW169" s="56"/>
      <c r="BX169" s="56"/>
      <c r="BY169" s="56"/>
      <c r="BZ169" s="56"/>
      <c r="CA169" s="56"/>
      <c r="CB169" s="56"/>
      <c r="CC169" s="56"/>
      <c r="CD169" s="56"/>
      <c r="CE169" s="56"/>
      <c r="CF169" s="56"/>
      <c r="CG169" s="56"/>
      <c r="CH169" s="56"/>
      <c r="CI169" s="56"/>
      <c r="CJ169" s="56"/>
      <c r="CK169" s="56"/>
      <c r="CL169" s="56"/>
      <c r="CM169" s="56"/>
      <c r="CN169" s="56"/>
      <c r="CO169" s="56"/>
      <c r="CP169" s="56"/>
      <c r="CQ169" s="56"/>
      <c r="CR169" s="56"/>
      <c r="CS169" s="56"/>
      <c r="CT169" s="56"/>
      <c r="CU169" s="56"/>
      <c r="CV169" s="56"/>
      <c r="CW169" s="56"/>
      <c r="CX169" s="56"/>
      <c r="CY169" s="56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56"/>
      <c r="DL169" s="56"/>
      <c r="DM169" s="56"/>
      <c r="DN169" s="56"/>
      <c r="DO169" s="56"/>
      <c r="DP169" s="56"/>
      <c r="DQ169" s="56"/>
      <c r="DR169" s="56"/>
      <c r="DS169" s="56"/>
      <c r="DT169" s="56"/>
      <c r="DU169" s="56"/>
      <c r="DV169" s="56"/>
      <c r="DW169" s="56"/>
      <c r="DX169" s="56"/>
      <c r="DY169" s="56"/>
      <c r="DZ169" s="56"/>
      <c r="EA169" s="56"/>
      <c r="EB169" s="56"/>
      <c r="EC169" s="56"/>
      <c r="ED169" s="56"/>
    </row>
    <row r="170" spans="1:134" ht="14.25" customHeight="1">
      <c r="A170" s="51">
        <v>163</v>
      </c>
      <c r="B170" s="53">
        <f>IF('FORM NILAI SIAP'!A170=0,"",'FORM NILAI SIAP'!A170)</f>
        <v>21120120140099</v>
      </c>
      <c r="C170" s="53" t="str">
        <f>IF('FORM NILAI SIAP'!B170=0,"",'FORM NILAI SIAP'!B170)</f>
        <v>ALDO SERENA SAFIOLA</v>
      </c>
      <c r="D170" s="54">
        <v>100</v>
      </c>
      <c r="E170" s="54">
        <f t="shared" ref="E170:R170" si="163">IFERROR(($T170*IF($T$6=E$6,$T$7,0)+$U170*IF($U$6=E$6,$U$7,0)+$V170*IF($V$6=E$6,$V$7,0)+$W170*IF($W$6=E$6,$W$7,0)+$X170*IF($X$6=E$6,$X$7,0)+$Y170*IF($Y$6=E$6,$Y$7,0)+$Z170*IF($Z$6=E$6,$Z$7,0)+$AA170*IF($AA$6=E$6,$AA$7,0)+$AB170*IF($AB$6=E$6,$AB$7,0)+$DO170*IF($DO$6=E$6,$DO$7,0)+$DP170*IF($DP$6=E$6,$DP$7,0)+$DQ170*IF($DQ$6=E$6,$DQ$7,0)+$DR170*IF($DR$6=E$6,$DR$7,0)+$DS170*IF($DS$6=E$6,$DS$7,0)+$DT170*IF($DT$6=E$6,$DT$7,0)+$DU170*IF($DU$6=E$6,$DU$7,0)+$DV170*IF($DV$6=E$6,$DV$7,0)+$DW170*IF($DW$6=E$6,$DW$7,0)+$DX170*IF($DX$6=E$6,$DX$7,0)+$DY170*IF($DY$6=E$6,$DY$7,0)+$DZ170*IF($DZ$6=E$6,$DZ$7,0)+$EA170*IF($EA$6=E$6,$EA$7,0)+$EB170*IF($EB$6=E$6,$EB$7,0)+$EC170*IF($EC$6=E$6,$EC$7,0)+$ED170*IF($ED$6=E$6,$ED$7,0))/E$7,0)</f>
        <v>100</v>
      </c>
      <c r="F170" s="54">
        <f t="shared" si="163"/>
        <v>100</v>
      </c>
      <c r="G170" s="54">
        <f t="shared" si="163"/>
        <v>100</v>
      </c>
      <c r="H170" s="54">
        <f t="shared" si="163"/>
        <v>100</v>
      </c>
      <c r="I170" s="54">
        <f t="shared" si="163"/>
        <v>0</v>
      </c>
      <c r="J170" s="54">
        <f t="shared" si="163"/>
        <v>0</v>
      </c>
      <c r="K170" s="54">
        <f t="shared" si="163"/>
        <v>0</v>
      </c>
      <c r="L170" s="54">
        <f t="shared" si="163"/>
        <v>0</v>
      </c>
      <c r="M170" s="54">
        <f t="shared" si="163"/>
        <v>0</v>
      </c>
      <c r="N170" s="54">
        <f t="shared" si="163"/>
        <v>0</v>
      </c>
      <c r="O170" s="54">
        <f t="shared" si="163"/>
        <v>0</v>
      </c>
      <c r="P170" s="54">
        <f t="shared" si="163"/>
        <v>0</v>
      </c>
      <c r="Q170" s="54">
        <f t="shared" si="163"/>
        <v>0</v>
      </c>
      <c r="R170" s="54">
        <f t="shared" si="163"/>
        <v>0</v>
      </c>
      <c r="S170" s="135"/>
      <c r="T170" s="55">
        <v>100</v>
      </c>
      <c r="U170" s="56">
        <v>100</v>
      </c>
      <c r="V170" s="56">
        <v>100</v>
      </c>
      <c r="W170" s="56">
        <v>100</v>
      </c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56"/>
      <c r="BN170" s="56"/>
      <c r="BO170" s="56"/>
      <c r="BP170" s="56"/>
      <c r="BQ170" s="56"/>
      <c r="BR170" s="56"/>
      <c r="BS170" s="56"/>
      <c r="BT170" s="56"/>
      <c r="BU170" s="56"/>
      <c r="BV170" s="56"/>
      <c r="BW170" s="56"/>
      <c r="BX170" s="56"/>
      <c r="BY170" s="56"/>
      <c r="BZ170" s="56"/>
      <c r="CA170" s="56"/>
      <c r="CB170" s="56"/>
      <c r="CC170" s="56"/>
      <c r="CD170" s="56"/>
      <c r="CE170" s="56"/>
      <c r="CF170" s="56"/>
      <c r="CG170" s="56"/>
      <c r="CH170" s="56"/>
      <c r="CI170" s="56"/>
      <c r="CJ170" s="56"/>
      <c r="CK170" s="56"/>
      <c r="CL170" s="56"/>
      <c r="CM170" s="56"/>
      <c r="CN170" s="56"/>
      <c r="CO170" s="56"/>
      <c r="CP170" s="56"/>
      <c r="CQ170" s="56"/>
      <c r="CR170" s="56"/>
      <c r="CS170" s="56"/>
      <c r="CT170" s="56"/>
      <c r="CU170" s="56"/>
      <c r="CV170" s="56"/>
      <c r="CW170" s="56"/>
      <c r="CX170" s="56"/>
      <c r="CY170" s="56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56"/>
      <c r="DL170" s="56"/>
      <c r="DM170" s="56"/>
      <c r="DN170" s="56"/>
      <c r="DO170" s="56"/>
      <c r="DP170" s="56"/>
      <c r="DQ170" s="56"/>
      <c r="DR170" s="56"/>
      <c r="DS170" s="56"/>
      <c r="DT170" s="56"/>
      <c r="DU170" s="56"/>
      <c r="DV170" s="56"/>
      <c r="DW170" s="56"/>
      <c r="DX170" s="56"/>
      <c r="DY170" s="56"/>
      <c r="DZ170" s="56"/>
      <c r="EA170" s="56"/>
      <c r="EB170" s="56"/>
      <c r="EC170" s="56"/>
      <c r="ED170" s="56"/>
    </row>
    <row r="171" spans="1:134" ht="14.25" customHeight="1">
      <c r="A171" s="51">
        <v>164</v>
      </c>
      <c r="B171" s="53">
        <f>IF('FORM NILAI SIAP'!A171=0,"",'FORM NILAI SIAP'!A171)</f>
        <v>21120120140099</v>
      </c>
      <c r="C171" s="53" t="str">
        <f>IF('FORM NILAI SIAP'!B171=0,"",'FORM NILAI SIAP'!B171)</f>
        <v>WISNU ADI SETIANTO</v>
      </c>
      <c r="D171" s="54">
        <v>100</v>
      </c>
      <c r="E171" s="54">
        <f t="shared" ref="E171:R171" si="164">IFERROR(($T171*IF($T$6=E$6,$T$7,0)+$U171*IF($U$6=E$6,$U$7,0)+$V171*IF($V$6=E$6,$V$7,0)+$W171*IF($W$6=E$6,$W$7,0)+$X171*IF($X$6=E$6,$X$7,0)+$Y171*IF($Y$6=E$6,$Y$7,0)+$Z171*IF($Z$6=E$6,$Z$7,0)+$AA171*IF($AA$6=E$6,$AA$7,0)+$AB171*IF($AB$6=E$6,$AB$7,0)+$DO171*IF($DO$6=E$6,$DO$7,0)+$DP171*IF($DP$6=E$6,$DP$7,0)+$DQ171*IF($DQ$6=E$6,$DQ$7,0)+$DR171*IF($DR$6=E$6,$DR$7,0)+$DS171*IF($DS$6=E$6,$DS$7,0)+$DT171*IF($DT$6=E$6,$DT$7,0)+$DU171*IF($DU$6=E$6,$DU$7,0)+$DV171*IF($DV$6=E$6,$DV$7,0)+$DW171*IF($DW$6=E$6,$DW$7,0)+$DX171*IF($DX$6=E$6,$DX$7,0)+$DY171*IF($DY$6=E$6,$DY$7,0)+$DZ171*IF($DZ$6=E$6,$DZ$7,0)+$EA171*IF($EA$6=E$6,$EA$7,0)+$EB171*IF($EB$6=E$6,$EB$7,0)+$EC171*IF($EC$6=E$6,$EC$7,0)+$ED171*IF($ED$6=E$6,$ED$7,0))/E$7,0)</f>
        <v>100</v>
      </c>
      <c r="F171" s="54">
        <f t="shared" si="164"/>
        <v>100</v>
      </c>
      <c r="G171" s="54">
        <f t="shared" si="164"/>
        <v>100</v>
      </c>
      <c r="H171" s="54">
        <f t="shared" si="164"/>
        <v>100</v>
      </c>
      <c r="I171" s="54">
        <f t="shared" si="164"/>
        <v>0</v>
      </c>
      <c r="J171" s="54">
        <f t="shared" si="164"/>
        <v>0</v>
      </c>
      <c r="K171" s="54">
        <f t="shared" si="164"/>
        <v>0</v>
      </c>
      <c r="L171" s="54">
        <f t="shared" si="164"/>
        <v>0</v>
      </c>
      <c r="M171" s="54">
        <f t="shared" si="164"/>
        <v>0</v>
      </c>
      <c r="N171" s="54">
        <f t="shared" si="164"/>
        <v>0</v>
      </c>
      <c r="O171" s="54">
        <f t="shared" si="164"/>
        <v>0</v>
      </c>
      <c r="P171" s="54">
        <f t="shared" si="164"/>
        <v>0</v>
      </c>
      <c r="Q171" s="54">
        <f t="shared" si="164"/>
        <v>0</v>
      </c>
      <c r="R171" s="54">
        <f t="shared" si="164"/>
        <v>0</v>
      </c>
      <c r="S171" s="135"/>
      <c r="T171" s="55">
        <v>100</v>
      </c>
      <c r="U171" s="56">
        <v>100</v>
      </c>
      <c r="V171" s="56">
        <v>100</v>
      </c>
      <c r="W171" s="56">
        <v>100</v>
      </c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56"/>
      <c r="BN171" s="56"/>
      <c r="BO171" s="56"/>
      <c r="BP171" s="56"/>
      <c r="BQ171" s="56"/>
      <c r="BR171" s="56"/>
      <c r="BS171" s="56"/>
      <c r="BT171" s="56"/>
      <c r="BU171" s="56"/>
      <c r="BV171" s="56"/>
      <c r="BW171" s="56"/>
      <c r="BX171" s="56"/>
      <c r="BY171" s="56"/>
      <c r="BZ171" s="56"/>
      <c r="CA171" s="56"/>
      <c r="CB171" s="56"/>
      <c r="CC171" s="56"/>
      <c r="CD171" s="56"/>
      <c r="CE171" s="56"/>
      <c r="CF171" s="56"/>
      <c r="CG171" s="56"/>
      <c r="CH171" s="56"/>
      <c r="CI171" s="56"/>
      <c r="CJ171" s="56"/>
      <c r="CK171" s="56"/>
      <c r="CL171" s="56"/>
      <c r="CM171" s="56"/>
      <c r="CN171" s="56"/>
      <c r="CO171" s="56"/>
      <c r="CP171" s="56"/>
      <c r="CQ171" s="56"/>
      <c r="CR171" s="56"/>
      <c r="CS171" s="56"/>
      <c r="CT171" s="56"/>
      <c r="CU171" s="56"/>
      <c r="CV171" s="56"/>
      <c r="CW171" s="56"/>
      <c r="CX171" s="56"/>
      <c r="CY171" s="56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56"/>
      <c r="DL171" s="56"/>
      <c r="DM171" s="56"/>
      <c r="DN171" s="56"/>
      <c r="DO171" s="56"/>
      <c r="DP171" s="56"/>
      <c r="DQ171" s="56"/>
      <c r="DR171" s="56"/>
      <c r="DS171" s="56"/>
      <c r="DT171" s="56"/>
      <c r="DU171" s="56"/>
      <c r="DV171" s="56"/>
      <c r="DW171" s="56"/>
      <c r="DX171" s="56"/>
      <c r="DY171" s="56"/>
      <c r="DZ171" s="56"/>
      <c r="EA171" s="56"/>
      <c r="EB171" s="56"/>
      <c r="EC171" s="56"/>
      <c r="ED171" s="56"/>
    </row>
    <row r="172" spans="1:134" ht="14.25" customHeight="1">
      <c r="A172" s="51">
        <v>165</v>
      </c>
      <c r="B172" s="53">
        <f>IF('FORM NILAI SIAP'!A172=0,"",'FORM NILAI SIAP'!A172)</f>
        <v>21120120140099</v>
      </c>
      <c r="C172" s="53" t="str">
        <f>IF('FORM NILAI SIAP'!B172=0,"",'FORM NILAI SIAP'!B172)</f>
        <v>HAFIZH ANJAR SAPUTRA</v>
      </c>
      <c r="D172" s="54">
        <v>90</v>
      </c>
      <c r="E172" s="54">
        <f t="shared" ref="E172:R172" si="165">IFERROR(($T172*IF($T$6=E$6,$T$7,0)+$U172*IF($U$6=E$6,$U$7,0)+$V172*IF($V$6=E$6,$V$7,0)+$W172*IF($W$6=E$6,$W$7,0)+$X172*IF($X$6=E$6,$X$7,0)+$Y172*IF($Y$6=E$6,$Y$7,0)+$Z172*IF($Z$6=E$6,$Z$7,0)+$AA172*IF($AA$6=E$6,$AA$7,0)+$AB172*IF($AB$6=E$6,$AB$7,0)+$DO172*IF($DO$6=E$6,$DO$7,0)+$DP172*IF($DP$6=E$6,$DP$7,0)+$DQ172*IF($DQ$6=E$6,$DQ$7,0)+$DR172*IF($DR$6=E$6,$DR$7,0)+$DS172*IF($DS$6=E$6,$DS$7,0)+$DT172*IF($DT$6=E$6,$DT$7,0)+$DU172*IF($DU$6=E$6,$DU$7,0)+$DV172*IF($DV$6=E$6,$DV$7,0)+$DW172*IF($DW$6=E$6,$DW$7,0)+$DX172*IF($DX$6=E$6,$DX$7,0)+$DY172*IF($DY$6=E$6,$DY$7,0)+$DZ172*IF($DZ$6=E$6,$DZ$7,0)+$EA172*IF($EA$6=E$6,$EA$7,0)+$EB172*IF($EB$6=E$6,$EB$7,0)+$EC172*IF($EC$6=E$6,$EC$7,0)+$ED172*IF($ED$6=E$6,$ED$7,0))/E$7,0)</f>
        <v>90</v>
      </c>
      <c r="F172" s="54">
        <f t="shared" si="165"/>
        <v>90</v>
      </c>
      <c r="G172" s="54">
        <f t="shared" si="165"/>
        <v>90</v>
      </c>
      <c r="H172" s="54">
        <f t="shared" si="165"/>
        <v>90</v>
      </c>
      <c r="I172" s="54">
        <f t="shared" si="165"/>
        <v>0</v>
      </c>
      <c r="J172" s="54">
        <f t="shared" si="165"/>
        <v>0</v>
      </c>
      <c r="K172" s="54">
        <f t="shared" si="165"/>
        <v>0</v>
      </c>
      <c r="L172" s="54">
        <f t="shared" si="165"/>
        <v>0</v>
      </c>
      <c r="M172" s="54">
        <f t="shared" si="165"/>
        <v>0</v>
      </c>
      <c r="N172" s="54">
        <f t="shared" si="165"/>
        <v>0</v>
      </c>
      <c r="O172" s="54">
        <f t="shared" si="165"/>
        <v>0</v>
      </c>
      <c r="P172" s="54">
        <f t="shared" si="165"/>
        <v>0</v>
      </c>
      <c r="Q172" s="54">
        <f t="shared" si="165"/>
        <v>0</v>
      </c>
      <c r="R172" s="54">
        <f t="shared" si="165"/>
        <v>0</v>
      </c>
      <c r="S172" s="135"/>
      <c r="T172" s="55">
        <v>90</v>
      </c>
      <c r="U172" s="56">
        <v>90</v>
      </c>
      <c r="V172" s="56">
        <v>90</v>
      </c>
      <c r="W172" s="56">
        <v>90</v>
      </c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56"/>
      <c r="BR172" s="56"/>
      <c r="BS172" s="56"/>
      <c r="BT172" s="56"/>
      <c r="BU172" s="56"/>
      <c r="BV172" s="56"/>
      <c r="BW172" s="56"/>
      <c r="BX172" s="56"/>
      <c r="BY172" s="56"/>
      <c r="BZ172" s="56"/>
      <c r="CA172" s="56"/>
      <c r="CB172" s="56"/>
      <c r="CC172" s="56"/>
      <c r="CD172" s="56"/>
      <c r="CE172" s="56"/>
      <c r="CF172" s="56"/>
      <c r="CG172" s="56"/>
      <c r="CH172" s="56"/>
      <c r="CI172" s="56"/>
      <c r="CJ172" s="56"/>
      <c r="CK172" s="56"/>
      <c r="CL172" s="56"/>
      <c r="CM172" s="56"/>
      <c r="CN172" s="56"/>
      <c r="CO172" s="56"/>
      <c r="CP172" s="56"/>
      <c r="CQ172" s="56"/>
      <c r="CR172" s="56"/>
      <c r="CS172" s="56"/>
      <c r="CT172" s="56"/>
      <c r="CU172" s="56"/>
      <c r="CV172" s="56"/>
      <c r="CW172" s="56"/>
      <c r="CX172" s="56"/>
      <c r="CY172" s="56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56"/>
      <c r="DL172" s="56"/>
      <c r="DM172" s="56"/>
      <c r="DN172" s="56"/>
      <c r="DO172" s="56"/>
      <c r="DP172" s="56"/>
      <c r="DQ172" s="56"/>
      <c r="DR172" s="56"/>
      <c r="DS172" s="56"/>
      <c r="DT172" s="56"/>
      <c r="DU172" s="56"/>
      <c r="DV172" s="56"/>
      <c r="DW172" s="56"/>
      <c r="DX172" s="56"/>
      <c r="DY172" s="56"/>
      <c r="DZ172" s="56"/>
      <c r="EA172" s="56"/>
      <c r="EB172" s="56"/>
      <c r="EC172" s="56"/>
      <c r="ED172" s="56"/>
    </row>
    <row r="173" spans="1:134" ht="14.25" customHeight="1">
      <c r="A173" s="51">
        <v>166</v>
      </c>
      <c r="B173" s="53">
        <f>IF('FORM NILAI SIAP'!A173=0,"",'FORM NILAI SIAP'!A173)</f>
        <v>21120120140099</v>
      </c>
      <c r="C173" s="53" t="str">
        <f>IF('FORM NILAI SIAP'!B173=0,"",'FORM NILAI SIAP'!B173)</f>
        <v>MUHAMMAD FADHIL SULTHAN</v>
      </c>
      <c r="D173" s="54">
        <v>100</v>
      </c>
      <c r="E173" s="54">
        <f t="shared" ref="E173:R173" si="166">IFERROR(($T173*IF($T$6=E$6,$T$7,0)+$U173*IF($U$6=E$6,$U$7,0)+$V173*IF($V$6=E$6,$V$7,0)+$W173*IF($W$6=E$6,$W$7,0)+$X173*IF($X$6=E$6,$X$7,0)+$Y173*IF($Y$6=E$6,$Y$7,0)+$Z173*IF($Z$6=E$6,$Z$7,0)+$AA173*IF($AA$6=E$6,$AA$7,0)+$AB173*IF($AB$6=E$6,$AB$7,0)+$DO173*IF($DO$6=E$6,$DO$7,0)+$DP173*IF($DP$6=E$6,$DP$7,0)+$DQ173*IF($DQ$6=E$6,$DQ$7,0)+$DR173*IF($DR$6=E$6,$DR$7,0)+$DS173*IF($DS$6=E$6,$DS$7,0)+$DT173*IF($DT$6=E$6,$DT$7,0)+$DU173*IF($DU$6=E$6,$DU$7,0)+$DV173*IF($DV$6=E$6,$DV$7,0)+$DW173*IF($DW$6=E$6,$DW$7,0)+$DX173*IF($DX$6=E$6,$DX$7,0)+$DY173*IF($DY$6=E$6,$DY$7,0)+$DZ173*IF($DZ$6=E$6,$DZ$7,0)+$EA173*IF($EA$6=E$6,$EA$7,0)+$EB173*IF($EB$6=E$6,$EB$7,0)+$EC173*IF($EC$6=E$6,$EC$7,0)+$ED173*IF($ED$6=E$6,$ED$7,0))/E$7,0)</f>
        <v>100</v>
      </c>
      <c r="F173" s="54">
        <f t="shared" si="166"/>
        <v>100</v>
      </c>
      <c r="G173" s="54">
        <f t="shared" si="166"/>
        <v>100</v>
      </c>
      <c r="H173" s="54">
        <f t="shared" si="166"/>
        <v>100</v>
      </c>
      <c r="I173" s="54">
        <f t="shared" si="166"/>
        <v>0</v>
      </c>
      <c r="J173" s="54">
        <f t="shared" si="166"/>
        <v>0</v>
      </c>
      <c r="K173" s="54">
        <f t="shared" si="166"/>
        <v>0</v>
      </c>
      <c r="L173" s="54">
        <f t="shared" si="166"/>
        <v>0</v>
      </c>
      <c r="M173" s="54">
        <f t="shared" si="166"/>
        <v>0</v>
      </c>
      <c r="N173" s="54">
        <f t="shared" si="166"/>
        <v>0</v>
      </c>
      <c r="O173" s="54">
        <f t="shared" si="166"/>
        <v>0</v>
      </c>
      <c r="P173" s="54">
        <f t="shared" si="166"/>
        <v>0</v>
      </c>
      <c r="Q173" s="54">
        <f t="shared" si="166"/>
        <v>0</v>
      </c>
      <c r="R173" s="54">
        <f t="shared" si="166"/>
        <v>0</v>
      </c>
      <c r="S173" s="135"/>
      <c r="T173" s="55">
        <v>100</v>
      </c>
      <c r="U173" s="56">
        <v>100</v>
      </c>
      <c r="V173" s="56">
        <v>100</v>
      </c>
      <c r="W173" s="56">
        <v>100</v>
      </c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  <c r="BM173" s="56"/>
      <c r="BN173" s="56"/>
      <c r="BO173" s="56"/>
      <c r="BP173" s="56"/>
      <c r="BQ173" s="56"/>
      <c r="BR173" s="56"/>
      <c r="BS173" s="56"/>
      <c r="BT173" s="56"/>
      <c r="BU173" s="56"/>
      <c r="BV173" s="56"/>
      <c r="BW173" s="56"/>
      <c r="BX173" s="56"/>
      <c r="BY173" s="56"/>
      <c r="BZ173" s="56"/>
      <c r="CA173" s="56"/>
      <c r="CB173" s="56"/>
      <c r="CC173" s="56"/>
      <c r="CD173" s="56"/>
      <c r="CE173" s="56"/>
      <c r="CF173" s="56"/>
      <c r="CG173" s="56"/>
      <c r="CH173" s="56"/>
      <c r="CI173" s="56"/>
      <c r="CJ173" s="56"/>
      <c r="CK173" s="56"/>
      <c r="CL173" s="56"/>
      <c r="CM173" s="56"/>
      <c r="CN173" s="56"/>
      <c r="CO173" s="56"/>
      <c r="CP173" s="56"/>
      <c r="CQ173" s="56"/>
      <c r="CR173" s="56"/>
      <c r="CS173" s="56"/>
      <c r="CT173" s="56"/>
      <c r="CU173" s="56"/>
      <c r="CV173" s="56"/>
      <c r="CW173" s="56"/>
      <c r="CX173" s="56"/>
      <c r="CY173" s="56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56"/>
      <c r="DL173" s="56"/>
      <c r="DM173" s="56"/>
      <c r="DN173" s="56"/>
      <c r="DO173" s="56"/>
      <c r="DP173" s="56"/>
      <c r="DQ173" s="56"/>
      <c r="DR173" s="56"/>
      <c r="DS173" s="56"/>
      <c r="DT173" s="56"/>
      <c r="DU173" s="56"/>
      <c r="DV173" s="56"/>
      <c r="DW173" s="56"/>
      <c r="DX173" s="56"/>
      <c r="DY173" s="56"/>
      <c r="DZ173" s="56"/>
      <c r="EA173" s="56"/>
      <c r="EB173" s="56"/>
      <c r="EC173" s="56"/>
      <c r="ED173" s="56"/>
    </row>
    <row r="174" spans="1:134" ht="14.25" customHeight="1">
      <c r="A174" s="51">
        <v>167</v>
      </c>
      <c r="B174" s="53">
        <f>IF('FORM NILAI SIAP'!A174=0,"",'FORM NILAI SIAP'!A174)</f>
        <v>21120120140099</v>
      </c>
      <c r="C174" s="53" t="str">
        <f>IF('FORM NILAI SIAP'!B174=0,"",'FORM NILAI SIAP'!B174)</f>
        <v>MUHAMMAD JUHA ARSYADANI ARIF</v>
      </c>
      <c r="D174" s="54">
        <v>100</v>
      </c>
      <c r="E174" s="54">
        <f t="shared" ref="E174:R174" si="167">IFERROR(($T174*IF($T$6=E$6,$T$7,0)+$U174*IF($U$6=E$6,$U$7,0)+$V174*IF($V$6=E$6,$V$7,0)+$W174*IF($W$6=E$6,$W$7,0)+$X174*IF($X$6=E$6,$X$7,0)+$Y174*IF($Y$6=E$6,$Y$7,0)+$Z174*IF($Z$6=E$6,$Z$7,0)+$AA174*IF($AA$6=E$6,$AA$7,0)+$AB174*IF($AB$6=E$6,$AB$7,0)+$DO174*IF($DO$6=E$6,$DO$7,0)+$DP174*IF($DP$6=E$6,$DP$7,0)+$DQ174*IF($DQ$6=E$6,$DQ$7,0)+$DR174*IF($DR$6=E$6,$DR$7,0)+$DS174*IF($DS$6=E$6,$DS$7,0)+$DT174*IF($DT$6=E$6,$DT$7,0)+$DU174*IF($DU$6=E$6,$DU$7,0)+$DV174*IF($DV$6=E$6,$DV$7,0)+$DW174*IF($DW$6=E$6,$DW$7,0)+$DX174*IF($DX$6=E$6,$DX$7,0)+$DY174*IF($DY$6=E$6,$DY$7,0)+$DZ174*IF($DZ$6=E$6,$DZ$7,0)+$EA174*IF($EA$6=E$6,$EA$7,0)+$EB174*IF($EB$6=E$6,$EB$7,0)+$EC174*IF($EC$6=E$6,$EC$7,0)+$ED174*IF($ED$6=E$6,$ED$7,0))/E$7,0)</f>
        <v>100</v>
      </c>
      <c r="F174" s="54">
        <f t="shared" si="167"/>
        <v>100</v>
      </c>
      <c r="G174" s="54">
        <f t="shared" si="167"/>
        <v>100</v>
      </c>
      <c r="H174" s="54">
        <f t="shared" si="167"/>
        <v>100</v>
      </c>
      <c r="I174" s="54">
        <f t="shared" si="167"/>
        <v>0</v>
      </c>
      <c r="J174" s="54">
        <f t="shared" si="167"/>
        <v>0</v>
      </c>
      <c r="K174" s="54">
        <f t="shared" si="167"/>
        <v>0</v>
      </c>
      <c r="L174" s="54">
        <f t="shared" si="167"/>
        <v>0</v>
      </c>
      <c r="M174" s="54">
        <f t="shared" si="167"/>
        <v>0</v>
      </c>
      <c r="N174" s="54">
        <f t="shared" si="167"/>
        <v>0</v>
      </c>
      <c r="O174" s="54">
        <f t="shared" si="167"/>
        <v>0</v>
      </c>
      <c r="P174" s="54">
        <f t="shared" si="167"/>
        <v>0</v>
      </c>
      <c r="Q174" s="54">
        <f t="shared" si="167"/>
        <v>0</v>
      </c>
      <c r="R174" s="54">
        <f t="shared" si="167"/>
        <v>0</v>
      </c>
      <c r="S174" s="135"/>
      <c r="T174" s="55">
        <v>100</v>
      </c>
      <c r="U174" s="56">
        <v>100</v>
      </c>
      <c r="V174" s="56">
        <v>100</v>
      </c>
      <c r="W174" s="56">
        <v>100</v>
      </c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  <c r="BM174" s="56"/>
      <c r="BN174" s="56"/>
      <c r="BO174" s="56"/>
      <c r="BP174" s="56"/>
      <c r="BQ174" s="56"/>
      <c r="BR174" s="56"/>
      <c r="BS174" s="56"/>
      <c r="BT174" s="56"/>
      <c r="BU174" s="56"/>
      <c r="BV174" s="56"/>
      <c r="BW174" s="56"/>
      <c r="BX174" s="56"/>
      <c r="BY174" s="56"/>
      <c r="BZ174" s="56"/>
      <c r="CA174" s="56"/>
      <c r="CB174" s="56"/>
      <c r="CC174" s="56"/>
      <c r="CD174" s="56"/>
      <c r="CE174" s="56"/>
      <c r="CF174" s="56"/>
      <c r="CG174" s="56"/>
      <c r="CH174" s="56"/>
      <c r="CI174" s="56"/>
      <c r="CJ174" s="56"/>
      <c r="CK174" s="56"/>
      <c r="CL174" s="56"/>
      <c r="CM174" s="56"/>
      <c r="CN174" s="56"/>
      <c r="CO174" s="56"/>
      <c r="CP174" s="56"/>
      <c r="CQ174" s="56"/>
      <c r="CR174" s="56"/>
      <c r="CS174" s="56"/>
      <c r="CT174" s="56"/>
      <c r="CU174" s="56"/>
      <c r="CV174" s="56"/>
      <c r="CW174" s="56"/>
      <c r="CX174" s="56"/>
      <c r="CY174" s="56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56"/>
      <c r="DL174" s="56"/>
      <c r="DM174" s="56"/>
      <c r="DN174" s="56"/>
      <c r="DO174" s="56"/>
      <c r="DP174" s="56"/>
      <c r="DQ174" s="56"/>
      <c r="DR174" s="56"/>
      <c r="DS174" s="56"/>
      <c r="DT174" s="56"/>
      <c r="DU174" s="56"/>
      <c r="DV174" s="56"/>
      <c r="DW174" s="56"/>
      <c r="DX174" s="56"/>
      <c r="DY174" s="56"/>
      <c r="DZ174" s="56"/>
      <c r="EA174" s="56"/>
      <c r="EB174" s="56"/>
      <c r="EC174" s="56"/>
      <c r="ED174" s="56"/>
    </row>
    <row r="175" spans="1:134" ht="14.25" customHeight="1">
      <c r="A175" s="51">
        <v>168</v>
      </c>
      <c r="B175" s="53">
        <f>IF('FORM NILAI SIAP'!A175=0,"",'FORM NILAI SIAP'!A175)</f>
        <v>21120120140099</v>
      </c>
      <c r="C175" s="53" t="str">
        <f>IF('FORM NILAI SIAP'!B175=0,"",'FORM NILAI SIAP'!B175)</f>
        <v>DIEFA EDRA RIVANDI</v>
      </c>
      <c r="D175" s="54">
        <v>81</v>
      </c>
      <c r="E175" s="54">
        <f t="shared" ref="E175:R175" si="168">IFERROR(($T175*IF($T$6=E$6,$T$7,0)+$U175*IF($U$6=E$6,$U$7,0)+$V175*IF($V$6=E$6,$V$7,0)+$W175*IF($W$6=E$6,$W$7,0)+$X175*IF($X$6=E$6,$X$7,0)+$Y175*IF($Y$6=E$6,$Y$7,0)+$Z175*IF($Z$6=E$6,$Z$7,0)+$AA175*IF($AA$6=E$6,$AA$7,0)+$AB175*IF($AB$6=E$6,$AB$7,0)+$DO175*IF($DO$6=E$6,$DO$7,0)+$DP175*IF($DP$6=E$6,$DP$7,0)+$DQ175*IF($DQ$6=E$6,$DQ$7,0)+$DR175*IF($DR$6=E$6,$DR$7,0)+$DS175*IF($DS$6=E$6,$DS$7,0)+$DT175*IF($DT$6=E$6,$DT$7,0)+$DU175*IF($DU$6=E$6,$DU$7,0)+$DV175*IF($DV$6=E$6,$DV$7,0)+$DW175*IF($DW$6=E$6,$DW$7,0)+$DX175*IF($DX$6=E$6,$DX$7,0)+$DY175*IF($DY$6=E$6,$DY$7,0)+$DZ175*IF($DZ$6=E$6,$DZ$7,0)+$EA175*IF($EA$6=E$6,$EA$7,0)+$EB175*IF($EB$6=E$6,$EB$7,0)+$EC175*IF($EC$6=E$6,$EC$7,0)+$ED175*IF($ED$6=E$6,$ED$7,0))/E$7,0)</f>
        <v>81</v>
      </c>
      <c r="F175" s="54">
        <f t="shared" si="168"/>
        <v>81</v>
      </c>
      <c r="G175" s="54">
        <f t="shared" si="168"/>
        <v>81</v>
      </c>
      <c r="H175" s="54">
        <f t="shared" si="168"/>
        <v>81</v>
      </c>
      <c r="I175" s="54">
        <f t="shared" si="168"/>
        <v>0</v>
      </c>
      <c r="J175" s="54">
        <f t="shared" si="168"/>
        <v>0</v>
      </c>
      <c r="K175" s="54">
        <f t="shared" si="168"/>
        <v>0</v>
      </c>
      <c r="L175" s="54">
        <f t="shared" si="168"/>
        <v>0</v>
      </c>
      <c r="M175" s="54">
        <f t="shared" si="168"/>
        <v>0</v>
      </c>
      <c r="N175" s="54">
        <f t="shared" si="168"/>
        <v>0</v>
      </c>
      <c r="O175" s="54">
        <f t="shared" si="168"/>
        <v>0</v>
      </c>
      <c r="P175" s="54">
        <f t="shared" si="168"/>
        <v>0</v>
      </c>
      <c r="Q175" s="54">
        <f t="shared" si="168"/>
        <v>0</v>
      </c>
      <c r="R175" s="54">
        <f t="shared" si="168"/>
        <v>0</v>
      </c>
      <c r="S175" s="135"/>
      <c r="T175" s="55">
        <v>81</v>
      </c>
      <c r="U175" s="56">
        <v>81</v>
      </c>
      <c r="V175" s="56">
        <v>81</v>
      </c>
      <c r="W175" s="56">
        <v>81</v>
      </c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56"/>
      <c r="BS175" s="56"/>
      <c r="BT175" s="56"/>
      <c r="BU175" s="56"/>
      <c r="BV175" s="56"/>
      <c r="BW175" s="56"/>
      <c r="BX175" s="56"/>
      <c r="BY175" s="56"/>
      <c r="BZ175" s="56"/>
      <c r="CA175" s="56"/>
      <c r="CB175" s="56"/>
      <c r="CC175" s="56"/>
      <c r="CD175" s="56"/>
      <c r="CE175" s="56"/>
      <c r="CF175" s="56"/>
      <c r="CG175" s="56"/>
      <c r="CH175" s="56"/>
      <c r="CI175" s="56"/>
      <c r="CJ175" s="56"/>
      <c r="CK175" s="56"/>
      <c r="CL175" s="56"/>
      <c r="CM175" s="56"/>
      <c r="CN175" s="56"/>
      <c r="CO175" s="56"/>
      <c r="CP175" s="56"/>
      <c r="CQ175" s="56"/>
      <c r="CR175" s="56"/>
      <c r="CS175" s="56"/>
      <c r="CT175" s="56"/>
      <c r="CU175" s="56"/>
      <c r="CV175" s="56"/>
      <c r="CW175" s="56"/>
      <c r="CX175" s="56"/>
      <c r="CY175" s="56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56"/>
      <c r="DL175" s="56"/>
      <c r="DM175" s="56"/>
      <c r="DN175" s="56"/>
      <c r="DO175" s="56"/>
      <c r="DP175" s="56"/>
      <c r="DQ175" s="56"/>
      <c r="DR175" s="56"/>
      <c r="DS175" s="56"/>
      <c r="DT175" s="56"/>
      <c r="DU175" s="56"/>
      <c r="DV175" s="56"/>
      <c r="DW175" s="56"/>
      <c r="DX175" s="56"/>
      <c r="DY175" s="56"/>
      <c r="DZ175" s="56"/>
      <c r="EA175" s="56"/>
      <c r="EB175" s="56"/>
      <c r="EC175" s="56"/>
      <c r="ED175" s="56"/>
    </row>
    <row r="176" spans="1:134" ht="14.25" customHeight="1">
      <c r="A176" s="51">
        <v>169</v>
      </c>
      <c r="B176" s="53">
        <f>IF('FORM NILAI SIAP'!A176=0,"",'FORM NILAI SIAP'!A176)</f>
        <v>21120120140099</v>
      </c>
      <c r="C176" s="53" t="str">
        <f>IF('FORM NILAI SIAP'!B176=0,"",'FORM NILAI SIAP'!B176)</f>
        <v>RISKA MARIETA</v>
      </c>
      <c r="D176" s="54">
        <v>13</v>
      </c>
      <c r="E176" s="54">
        <f t="shared" ref="E176:R176" si="169">IFERROR(($T176*IF($T$6=E$6,$T$7,0)+$U176*IF($U$6=E$6,$U$7,0)+$V176*IF($V$6=E$6,$V$7,0)+$W176*IF($W$6=E$6,$W$7,0)+$X176*IF($X$6=E$6,$X$7,0)+$Y176*IF($Y$6=E$6,$Y$7,0)+$Z176*IF($Z$6=E$6,$Z$7,0)+$AA176*IF($AA$6=E$6,$AA$7,0)+$AB176*IF($AB$6=E$6,$AB$7,0)+$DO176*IF($DO$6=E$6,$DO$7,0)+$DP176*IF($DP$6=E$6,$DP$7,0)+$DQ176*IF($DQ$6=E$6,$DQ$7,0)+$DR176*IF($DR$6=E$6,$DR$7,0)+$DS176*IF($DS$6=E$6,$DS$7,0)+$DT176*IF($DT$6=E$6,$DT$7,0)+$DU176*IF($DU$6=E$6,$DU$7,0)+$DV176*IF($DV$6=E$6,$DV$7,0)+$DW176*IF($DW$6=E$6,$DW$7,0)+$DX176*IF($DX$6=E$6,$DX$7,0)+$DY176*IF($DY$6=E$6,$DY$7,0)+$DZ176*IF($DZ$6=E$6,$DZ$7,0)+$EA176*IF($EA$6=E$6,$EA$7,0)+$EB176*IF($EB$6=E$6,$EB$7,0)+$EC176*IF($EC$6=E$6,$EC$7,0)+$ED176*IF($ED$6=E$6,$ED$7,0))/E$7,0)</f>
        <v>13</v>
      </c>
      <c r="F176" s="54">
        <f t="shared" si="169"/>
        <v>13</v>
      </c>
      <c r="G176" s="54">
        <f t="shared" si="169"/>
        <v>13</v>
      </c>
      <c r="H176" s="54">
        <f t="shared" si="169"/>
        <v>13</v>
      </c>
      <c r="I176" s="54">
        <f t="shared" si="169"/>
        <v>0</v>
      </c>
      <c r="J176" s="54">
        <f t="shared" si="169"/>
        <v>0</v>
      </c>
      <c r="K176" s="54">
        <f t="shared" si="169"/>
        <v>0</v>
      </c>
      <c r="L176" s="54">
        <f t="shared" si="169"/>
        <v>0</v>
      </c>
      <c r="M176" s="54">
        <f t="shared" si="169"/>
        <v>0</v>
      </c>
      <c r="N176" s="54">
        <f t="shared" si="169"/>
        <v>0</v>
      </c>
      <c r="O176" s="54">
        <f t="shared" si="169"/>
        <v>0</v>
      </c>
      <c r="P176" s="54">
        <f t="shared" si="169"/>
        <v>0</v>
      </c>
      <c r="Q176" s="54">
        <f t="shared" si="169"/>
        <v>0</v>
      </c>
      <c r="R176" s="54">
        <f t="shared" si="169"/>
        <v>0</v>
      </c>
      <c r="S176" s="135"/>
      <c r="T176" s="55">
        <v>13</v>
      </c>
      <c r="U176" s="56">
        <v>13</v>
      </c>
      <c r="V176" s="56">
        <v>13</v>
      </c>
      <c r="W176" s="56">
        <v>13</v>
      </c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  <c r="BM176" s="56"/>
      <c r="BN176" s="56"/>
      <c r="BO176" s="56"/>
      <c r="BP176" s="56"/>
      <c r="BQ176" s="56"/>
      <c r="BR176" s="56"/>
      <c r="BS176" s="56"/>
      <c r="BT176" s="56"/>
      <c r="BU176" s="56"/>
      <c r="BV176" s="56"/>
      <c r="BW176" s="56"/>
      <c r="BX176" s="56"/>
      <c r="BY176" s="56"/>
      <c r="BZ176" s="56"/>
      <c r="CA176" s="56"/>
      <c r="CB176" s="56"/>
      <c r="CC176" s="56"/>
      <c r="CD176" s="56"/>
      <c r="CE176" s="56"/>
      <c r="CF176" s="56"/>
      <c r="CG176" s="56"/>
      <c r="CH176" s="56"/>
      <c r="CI176" s="56"/>
      <c r="CJ176" s="56"/>
      <c r="CK176" s="56"/>
      <c r="CL176" s="56"/>
      <c r="CM176" s="56"/>
      <c r="CN176" s="56"/>
      <c r="CO176" s="56"/>
      <c r="CP176" s="56"/>
      <c r="CQ176" s="56"/>
      <c r="CR176" s="56"/>
      <c r="CS176" s="56"/>
      <c r="CT176" s="56"/>
      <c r="CU176" s="56"/>
      <c r="CV176" s="56"/>
      <c r="CW176" s="56"/>
      <c r="CX176" s="56"/>
      <c r="CY176" s="56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56"/>
      <c r="DL176" s="56"/>
      <c r="DM176" s="56"/>
      <c r="DN176" s="56"/>
      <c r="DO176" s="56"/>
      <c r="DP176" s="56"/>
      <c r="DQ176" s="56"/>
      <c r="DR176" s="56"/>
      <c r="DS176" s="56"/>
      <c r="DT176" s="56"/>
      <c r="DU176" s="56"/>
      <c r="DV176" s="56"/>
      <c r="DW176" s="56"/>
      <c r="DX176" s="56"/>
      <c r="DY176" s="56"/>
      <c r="DZ176" s="56"/>
      <c r="EA176" s="56"/>
      <c r="EB176" s="56"/>
      <c r="EC176" s="56"/>
      <c r="ED176" s="56"/>
    </row>
    <row r="177" spans="1:134" ht="14.25" customHeight="1">
      <c r="A177" s="51">
        <v>170</v>
      </c>
      <c r="B177" s="53">
        <f>IF('FORM NILAI SIAP'!A177=0,"",'FORM NILAI SIAP'!A177)</f>
        <v>21120120140099</v>
      </c>
      <c r="C177" s="53" t="str">
        <f>IF('FORM NILAI SIAP'!B177=0,"",'FORM NILAI SIAP'!B177)</f>
        <v>MUHAMMAD RISKI NUR FARIS</v>
      </c>
      <c r="D177" s="54">
        <v>13</v>
      </c>
      <c r="E177" s="54">
        <f t="shared" ref="E177:R177" si="170">IFERROR(($T177*IF($T$6=E$6,$T$7,0)+$U177*IF($U$6=E$6,$U$7,0)+$V177*IF($V$6=E$6,$V$7,0)+$W177*IF($W$6=E$6,$W$7,0)+$X177*IF($X$6=E$6,$X$7,0)+$Y177*IF($Y$6=E$6,$Y$7,0)+$Z177*IF($Z$6=E$6,$Z$7,0)+$AA177*IF($AA$6=E$6,$AA$7,0)+$AB177*IF($AB$6=E$6,$AB$7,0)+$DO177*IF($DO$6=E$6,$DO$7,0)+$DP177*IF($DP$6=E$6,$DP$7,0)+$DQ177*IF($DQ$6=E$6,$DQ$7,0)+$DR177*IF($DR$6=E$6,$DR$7,0)+$DS177*IF($DS$6=E$6,$DS$7,0)+$DT177*IF($DT$6=E$6,$DT$7,0)+$DU177*IF($DU$6=E$6,$DU$7,0)+$DV177*IF($DV$6=E$6,$DV$7,0)+$DW177*IF($DW$6=E$6,$DW$7,0)+$DX177*IF($DX$6=E$6,$DX$7,0)+$DY177*IF($DY$6=E$6,$DY$7,0)+$DZ177*IF($DZ$6=E$6,$DZ$7,0)+$EA177*IF($EA$6=E$6,$EA$7,0)+$EB177*IF($EB$6=E$6,$EB$7,0)+$EC177*IF($EC$6=E$6,$EC$7,0)+$ED177*IF($ED$6=E$6,$ED$7,0))/E$7,0)</f>
        <v>13</v>
      </c>
      <c r="F177" s="54">
        <f t="shared" si="170"/>
        <v>13</v>
      </c>
      <c r="G177" s="54">
        <f t="shared" si="170"/>
        <v>13</v>
      </c>
      <c r="H177" s="54">
        <f t="shared" si="170"/>
        <v>13</v>
      </c>
      <c r="I177" s="54">
        <f t="shared" si="170"/>
        <v>0</v>
      </c>
      <c r="J177" s="54">
        <f t="shared" si="170"/>
        <v>0</v>
      </c>
      <c r="K177" s="54">
        <f t="shared" si="170"/>
        <v>0</v>
      </c>
      <c r="L177" s="54">
        <f t="shared" si="170"/>
        <v>0</v>
      </c>
      <c r="M177" s="54">
        <f t="shared" si="170"/>
        <v>0</v>
      </c>
      <c r="N177" s="54">
        <f t="shared" si="170"/>
        <v>0</v>
      </c>
      <c r="O177" s="54">
        <f t="shared" si="170"/>
        <v>0</v>
      </c>
      <c r="P177" s="54">
        <f t="shared" si="170"/>
        <v>0</v>
      </c>
      <c r="Q177" s="54">
        <f t="shared" si="170"/>
        <v>0</v>
      </c>
      <c r="R177" s="54">
        <f t="shared" si="170"/>
        <v>0</v>
      </c>
      <c r="S177" s="135"/>
      <c r="T177" s="55">
        <v>13</v>
      </c>
      <c r="U177" s="56">
        <v>13</v>
      </c>
      <c r="V177" s="56">
        <v>13</v>
      </c>
      <c r="W177" s="56">
        <v>13</v>
      </c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6"/>
      <c r="BR177" s="56"/>
      <c r="BS177" s="56"/>
      <c r="BT177" s="56"/>
      <c r="BU177" s="56"/>
      <c r="BV177" s="56"/>
      <c r="BW177" s="56"/>
      <c r="BX177" s="56"/>
      <c r="BY177" s="56"/>
      <c r="BZ177" s="56"/>
      <c r="CA177" s="56"/>
      <c r="CB177" s="56"/>
      <c r="CC177" s="56"/>
      <c r="CD177" s="56"/>
      <c r="CE177" s="56"/>
      <c r="CF177" s="56"/>
      <c r="CG177" s="56"/>
      <c r="CH177" s="56"/>
      <c r="CI177" s="56"/>
      <c r="CJ177" s="56"/>
      <c r="CK177" s="56"/>
      <c r="CL177" s="56"/>
      <c r="CM177" s="56"/>
      <c r="CN177" s="56"/>
      <c r="CO177" s="56"/>
      <c r="CP177" s="56"/>
      <c r="CQ177" s="56"/>
      <c r="CR177" s="56"/>
      <c r="CS177" s="56"/>
      <c r="CT177" s="56"/>
      <c r="CU177" s="56"/>
      <c r="CV177" s="56"/>
      <c r="CW177" s="56"/>
      <c r="CX177" s="56"/>
      <c r="CY177" s="56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56"/>
      <c r="DL177" s="56"/>
      <c r="DM177" s="56"/>
      <c r="DN177" s="56"/>
      <c r="DO177" s="56"/>
      <c r="DP177" s="56"/>
      <c r="DQ177" s="56"/>
      <c r="DR177" s="56"/>
      <c r="DS177" s="56"/>
      <c r="DT177" s="56"/>
      <c r="DU177" s="56"/>
      <c r="DV177" s="56"/>
      <c r="DW177" s="56"/>
      <c r="DX177" s="56"/>
      <c r="DY177" s="56"/>
      <c r="DZ177" s="56"/>
      <c r="EA177" s="56"/>
      <c r="EB177" s="56"/>
      <c r="EC177" s="56"/>
      <c r="ED177" s="56"/>
    </row>
    <row r="178" spans="1:134" ht="14.25" customHeight="1">
      <c r="A178" s="51">
        <v>171</v>
      </c>
      <c r="B178" s="53">
        <f>IF('FORM NILAI SIAP'!A178=0,"",'FORM NILAI SIAP'!A178)</f>
        <v>21120120140099</v>
      </c>
      <c r="C178" s="53" t="str">
        <f>IF('FORM NILAI SIAP'!B178=0,"",'FORM NILAI SIAP'!B178)</f>
        <v>ROSELIN YOSEFA</v>
      </c>
      <c r="D178" s="54">
        <v>88</v>
      </c>
      <c r="E178" s="54">
        <f t="shared" ref="E178:R178" si="171">IFERROR(($T178*IF($T$6=E$6,$T$7,0)+$U178*IF($U$6=E$6,$U$7,0)+$V178*IF($V$6=E$6,$V$7,0)+$W178*IF($W$6=E$6,$W$7,0)+$X178*IF($X$6=E$6,$X$7,0)+$Y178*IF($Y$6=E$6,$Y$7,0)+$Z178*IF($Z$6=E$6,$Z$7,0)+$AA178*IF($AA$6=E$6,$AA$7,0)+$AB178*IF($AB$6=E$6,$AB$7,0)+$DO178*IF($DO$6=E$6,$DO$7,0)+$DP178*IF($DP$6=E$6,$DP$7,0)+$DQ178*IF($DQ$6=E$6,$DQ$7,0)+$DR178*IF($DR$6=E$6,$DR$7,0)+$DS178*IF($DS$6=E$6,$DS$7,0)+$DT178*IF($DT$6=E$6,$DT$7,0)+$DU178*IF($DU$6=E$6,$DU$7,0)+$DV178*IF($DV$6=E$6,$DV$7,0)+$DW178*IF($DW$6=E$6,$DW$7,0)+$DX178*IF($DX$6=E$6,$DX$7,0)+$DY178*IF($DY$6=E$6,$DY$7,0)+$DZ178*IF($DZ$6=E$6,$DZ$7,0)+$EA178*IF($EA$6=E$6,$EA$7,0)+$EB178*IF($EB$6=E$6,$EB$7,0)+$EC178*IF($EC$6=E$6,$EC$7,0)+$ED178*IF($ED$6=E$6,$ED$7,0))/E$7,0)</f>
        <v>88</v>
      </c>
      <c r="F178" s="54">
        <f t="shared" si="171"/>
        <v>88</v>
      </c>
      <c r="G178" s="54">
        <f t="shared" si="171"/>
        <v>88</v>
      </c>
      <c r="H178" s="54">
        <f t="shared" si="171"/>
        <v>88</v>
      </c>
      <c r="I178" s="54">
        <f t="shared" si="171"/>
        <v>0</v>
      </c>
      <c r="J178" s="54">
        <f t="shared" si="171"/>
        <v>0</v>
      </c>
      <c r="K178" s="54">
        <f t="shared" si="171"/>
        <v>0</v>
      </c>
      <c r="L178" s="54">
        <f t="shared" si="171"/>
        <v>0</v>
      </c>
      <c r="M178" s="54">
        <f t="shared" si="171"/>
        <v>0</v>
      </c>
      <c r="N178" s="54">
        <f t="shared" si="171"/>
        <v>0</v>
      </c>
      <c r="O178" s="54">
        <f t="shared" si="171"/>
        <v>0</v>
      </c>
      <c r="P178" s="54">
        <f t="shared" si="171"/>
        <v>0</v>
      </c>
      <c r="Q178" s="54">
        <f t="shared" si="171"/>
        <v>0</v>
      </c>
      <c r="R178" s="54">
        <f t="shared" si="171"/>
        <v>0</v>
      </c>
      <c r="S178" s="135"/>
      <c r="T178" s="55">
        <v>88</v>
      </c>
      <c r="U178" s="56">
        <v>88</v>
      </c>
      <c r="V178" s="56">
        <v>88</v>
      </c>
      <c r="W178" s="56">
        <v>88</v>
      </c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R178" s="56"/>
      <c r="BS178" s="56"/>
      <c r="BT178" s="56"/>
      <c r="BU178" s="56"/>
      <c r="BV178" s="56"/>
      <c r="BW178" s="56"/>
      <c r="BX178" s="56"/>
      <c r="BY178" s="56"/>
      <c r="BZ178" s="56"/>
      <c r="CA178" s="56"/>
      <c r="CB178" s="56"/>
      <c r="CC178" s="56"/>
      <c r="CD178" s="56"/>
      <c r="CE178" s="56"/>
      <c r="CF178" s="56"/>
      <c r="CG178" s="56"/>
      <c r="CH178" s="56"/>
      <c r="CI178" s="56"/>
      <c r="CJ178" s="56"/>
      <c r="CK178" s="56"/>
      <c r="CL178" s="56"/>
      <c r="CM178" s="56"/>
      <c r="CN178" s="56"/>
      <c r="CO178" s="56"/>
      <c r="CP178" s="56"/>
      <c r="CQ178" s="56"/>
      <c r="CR178" s="56"/>
      <c r="CS178" s="56"/>
      <c r="CT178" s="56"/>
      <c r="CU178" s="56"/>
      <c r="CV178" s="56"/>
      <c r="CW178" s="56"/>
      <c r="CX178" s="56"/>
      <c r="CY178" s="56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56"/>
      <c r="DL178" s="56"/>
      <c r="DM178" s="56"/>
      <c r="DN178" s="56"/>
      <c r="DO178" s="56"/>
      <c r="DP178" s="56"/>
      <c r="DQ178" s="56"/>
      <c r="DR178" s="56"/>
      <c r="DS178" s="56"/>
      <c r="DT178" s="56"/>
      <c r="DU178" s="56"/>
      <c r="DV178" s="56"/>
      <c r="DW178" s="56"/>
      <c r="DX178" s="56"/>
      <c r="DY178" s="56"/>
      <c r="DZ178" s="56"/>
      <c r="EA178" s="56"/>
      <c r="EB178" s="56"/>
      <c r="EC178" s="56"/>
      <c r="ED178" s="56"/>
    </row>
    <row r="179" spans="1:134" ht="14.25" customHeight="1">
      <c r="A179" s="51">
        <v>172</v>
      </c>
      <c r="B179" s="53">
        <f>IF('FORM NILAI SIAP'!A179=0,"",'FORM NILAI SIAP'!A179)</f>
        <v>21120120140099</v>
      </c>
      <c r="C179" s="53" t="str">
        <f>IF('FORM NILAI SIAP'!B179=0,"",'FORM NILAI SIAP'!B179)</f>
        <v>RENALDY ANDARA PERMATA</v>
      </c>
      <c r="D179" s="54">
        <v>100</v>
      </c>
      <c r="E179" s="54">
        <f t="shared" ref="E179:R179" si="172">IFERROR(($T179*IF($T$6=E$6,$T$7,0)+$U179*IF($U$6=E$6,$U$7,0)+$V179*IF($V$6=E$6,$V$7,0)+$W179*IF($W$6=E$6,$W$7,0)+$X179*IF($X$6=E$6,$X$7,0)+$Y179*IF($Y$6=E$6,$Y$7,0)+$Z179*IF($Z$6=E$6,$Z$7,0)+$AA179*IF($AA$6=E$6,$AA$7,0)+$AB179*IF($AB$6=E$6,$AB$7,0)+$DO179*IF($DO$6=E$6,$DO$7,0)+$DP179*IF($DP$6=E$6,$DP$7,0)+$DQ179*IF($DQ$6=E$6,$DQ$7,0)+$DR179*IF($DR$6=E$6,$DR$7,0)+$DS179*IF($DS$6=E$6,$DS$7,0)+$DT179*IF($DT$6=E$6,$DT$7,0)+$DU179*IF($DU$6=E$6,$DU$7,0)+$DV179*IF($DV$6=E$6,$DV$7,0)+$DW179*IF($DW$6=E$6,$DW$7,0)+$DX179*IF($DX$6=E$6,$DX$7,0)+$DY179*IF($DY$6=E$6,$DY$7,0)+$DZ179*IF($DZ$6=E$6,$DZ$7,0)+$EA179*IF($EA$6=E$6,$EA$7,0)+$EB179*IF($EB$6=E$6,$EB$7,0)+$EC179*IF($EC$6=E$6,$EC$7,0)+$ED179*IF($ED$6=E$6,$ED$7,0))/E$7,0)</f>
        <v>100</v>
      </c>
      <c r="F179" s="54">
        <f t="shared" si="172"/>
        <v>100</v>
      </c>
      <c r="G179" s="54">
        <f t="shared" si="172"/>
        <v>100</v>
      </c>
      <c r="H179" s="54">
        <f t="shared" si="172"/>
        <v>100</v>
      </c>
      <c r="I179" s="54">
        <f t="shared" si="172"/>
        <v>0</v>
      </c>
      <c r="J179" s="54">
        <f t="shared" si="172"/>
        <v>0</v>
      </c>
      <c r="K179" s="54">
        <f t="shared" si="172"/>
        <v>0</v>
      </c>
      <c r="L179" s="54">
        <f t="shared" si="172"/>
        <v>0</v>
      </c>
      <c r="M179" s="54">
        <f t="shared" si="172"/>
        <v>0</v>
      </c>
      <c r="N179" s="54">
        <f t="shared" si="172"/>
        <v>0</v>
      </c>
      <c r="O179" s="54">
        <f t="shared" si="172"/>
        <v>0</v>
      </c>
      <c r="P179" s="54">
        <f t="shared" si="172"/>
        <v>0</v>
      </c>
      <c r="Q179" s="54">
        <f t="shared" si="172"/>
        <v>0</v>
      </c>
      <c r="R179" s="54">
        <f t="shared" si="172"/>
        <v>0</v>
      </c>
      <c r="S179" s="135"/>
      <c r="T179" s="55">
        <v>100</v>
      </c>
      <c r="U179" s="56">
        <v>100</v>
      </c>
      <c r="V179" s="56">
        <v>100</v>
      </c>
      <c r="W179" s="56">
        <v>100</v>
      </c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56"/>
      <c r="BN179" s="56"/>
      <c r="BO179" s="56"/>
      <c r="BP179" s="56"/>
      <c r="BQ179" s="56"/>
      <c r="BR179" s="56"/>
      <c r="BS179" s="56"/>
      <c r="BT179" s="56"/>
      <c r="BU179" s="56"/>
      <c r="BV179" s="56"/>
      <c r="BW179" s="56"/>
      <c r="BX179" s="56"/>
      <c r="BY179" s="56"/>
      <c r="BZ179" s="56"/>
      <c r="CA179" s="56"/>
      <c r="CB179" s="56"/>
      <c r="CC179" s="56"/>
      <c r="CD179" s="56"/>
      <c r="CE179" s="56"/>
      <c r="CF179" s="56"/>
      <c r="CG179" s="56"/>
      <c r="CH179" s="56"/>
      <c r="CI179" s="56"/>
      <c r="CJ179" s="56"/>
      <c r="CK179" s="56"/>
      <c r="CL179" s="56"/>
      <c r="CM179" s="56"/>
      <c r="CN179" s="56"/>
      <c r="CO179" s="56"/>
      <c r="CP179" s="56"/>
      <c r="CQ179" s="56"/>
      <c r="CR179" s="56"/>
      <c r="CS179" s="56"/>
      <c r="CT179" s="56"/>
      <c r="CU179" s="56"/>
      <c r="CV179" s="56"/>
      <c r="CW179" s="56"/>
      <c r="CX179" s="56"/>
      <c r="CY179" s="56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56"/>
      <c r="DL179" s="56"/>
      <c r="DM179" s="56"/>
      <c r="DN179" s="56"/>
      <c r="DO179" s="56"/>
      <c r="DP179" s="56"/>
      <c r="DQ179" s="56"/>
      <c r="DR179" s="56"/>
      <c r="DS179" s="56"/>
      <c r="DT179" s="56"/>
      <c r="DU179" s="56"/>
      <c r="DV179" s="56"/>
      <c r="DW179" s="56"/>
      <c r="DX179" s="56"/>
      <c r="DY179" s="56"/>
      <c r="DZ179" s="56"/>
      <c r="EA179" s="56"/>
      <c r="EB179" s="56"/>
      <c r="EC179" s="56"/>
      <c r="ED179" s="56"/>
    </row>
    <row r="180" spans="1:134" ht="14.25" customHeight="1">
      <c r="A180" s="51">
        <v>173</v>
      </c>
      <c r="B180" s="53">
        <f>IF('FORM NILAI SIAP'!A180=0,"",'FORM NILAI SIAP'!A180)</f>
        <v>21120120140099</v>
      </c>
      <c r="C180" s="53" t="str">
        <f>IF('FORM NILAI SIAP'!B180=0,"",'FORM NILAI SIAP'!B180)</f>
        <v>MUHAMMAD FARHAN ASHARI</v>
      </c>
      <c r="D180" s="54">
        <v>100</v>
      </c>
      <c r="E180" s="54">
        <f t="shared" ref="E180:R180" si="173">IFERROR(($T180*IF($T$6=E$6,$T$7,0)+$U180*IF($U$6=E$6,$U$7,0)+$V180*IF($V$6=E$6,$V$7,0)+$W180*IF($W$6=E$6,$W$7,0)+$X180*IF($X$6=E$6,$X$7,0)+$Y180*IF($Y$6=E$6,$Y$7,0)+$Z180*IF($Z$6=E$6,$Z$7,0)+$AA180*IF($AA$6=E$6,$AA$7,0)+$AB180*IF($AB$6=E$6,$AB$7,0)+$DO180*IF($DO$6=E$6,$DO$7,0)+$DP180*IF($DP$6=E$6,$DP$7,0)+$DQ180*IF($DQ$6=E$6,$DQ$7,0)+$DR180*IF($DR$6=E$6,$DR$7,0)+$DS180*IF($DS$6=E$6,$DS$7,0)+$DT180*IF($DT$6=E$6,$DT$7,0)+$DU180*IF($DU$6=E$6,$DU$7,0)+$DV180*IF($DV$6=E$6,$DV$7,0)+$DW180*IF($DW$6=E$6,$DW$7,0)+$DX180*IF($DX$6=E$6,$DX$7,0)+$DY180*IF($DY$6=E$6,$DY$7,0)+$DZ180*IF($DZ$6=E$6,$DZ$7,0)+$EA180*IF($EA$6=E$6,$EA$7,0)+$EB180*IF($EB$6=E$6,$EB$7,0)+$EC180*IF($EC$6=E$6,$EC$7,0)+$ED180*IF($ED$6=E$6,$ED$7,0))/E$7,0)</f>
        <v>100</v>
      </c>
      <c r="F180" s="54">
        <f t="shared" si="173"/>
        <v>100</v>
      </c>
      <c r="G180" s="54">
        <f t="shared" si="173"/>
        <v>100</v>
      </c>
      <c r="H180" s="54">
        <f t="shared" si="173"/>
        <v>100</v>
      </c>
      <c r="I180" s="54">
        <f t="shared" si="173"/>
        <v>0</v>
      </c>
      <c r="J180" s="54">
        <f t="shared" si="173"/>
        <v>0</v>
      </c>
      <c r="K180" s="54">
        <f t="shared" si="173"/>
        <v>0</v>
      </c>
      <c r="L180" s="54">
        <f t="shared" si="173"/>
        <v>0</v>
      </c>
      <c r="M180" s="54">
        <f t="shared" si="173"/>
        <v>0</v>
      </c>
      <c r="N180" s="54">
        <f t="shared" si="173"/>
        <v>0</v>
      </c>
      <c r="O180" s="54">
        <f t="shared" si="173"/>
        <v>0</v>
      </c>
      <c r="P180" s="54">
        <f t="shared" si="173"/>
        <v>0</v>
      </c>
      <c r="Q180" s="54">
        <f t="shared" si="173"/>
        <v>0</v>
      </c>
      <c r="R180" s="54">
        <f t="shared" si="173"/>
        <v>0</v>
      </c>
      <c r="S180" s="135"/>
      <c r="T180" s="55">
        <v>100</v>
      </c>
      <c r="U180" s="56">
        <v>100</v>
      </c>
      <c r="V180" s="56">
        <v>100</v>
      </c>
      <c r="W180" s="56">
        <v>100</v>
      </c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I180" s="56"/>
      <c r="BJ180" s="56"/>
      <c r="BK180" s="56"/>
      <c r="BL180" s="56"/>
      <c r="BM180" s="56"/>
      <c r="BN180" s="56"/>
      <c r="BO180" s="56"/>
      <c r="BP180" s="56"/>
      <c r="BQ180" s="56"/>
      <c r="BR180" s="56"/>
      <c r="BS180" s="56"/>
      <c r="BT180" s="56"/>
      <c r="BU180" s="56"/>
      <c r="BV180" s="56"/>
      <c r="BW180" s="56"/>
      <c r="BX180" s="56"/>
      <c r="BY180" s="56"/>
      <c r="BZ180" s="56"/>
      <c r="CA180" s="56"/>
      <c r="CB180" s="56"/>
      <c r="CC180" s="56"/>
      <c r="CD180" s="56"/>
      <c r="CE180" s="56"/>
      <c r="CF180" s="56"/>
      <c r="CG180" s="56"/>
      <c r="CH180" s="56"/>
      <c r="CI180" s="56"/>
      <c r="CJ180" s="56"/>
      <c r="CK180" s="56"/>
      <c r="CL180" s="56"/>
      <c r="CM180" s="56"/>
      <c r="CN180" s="56"/>
      <c r="CO180" s="56"/>
      <c r="CP180" s="56"/>
      <c r="CQ180" s="56"/>
      <c r="CR180" s="56"/>
      <c r="CS180" s="56"/>
      <c r="CT180" s="56"/>
      <c r="CU180" s="56"/>
      <c r="CV180" s="56"/>
      <c r="CW180" s="56"/>
      <c r="CX180" s="56"/>
      <c r="CY180" s="56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56"/>
      <c r="DL180" s="56"/>
      <c r="DM180" s="56"/>
      <c r="DN180" s="56"/>
      <c r="DO180" s="56"/>
      <c r="DP180" s="56"/>
      <c r="DQ180" s="56"/>
      <c r="DR180" s="56"/>
      <c r="DS180" s="56"/>
      <c r="DT180" s="56"/>
      <c r="DU180" s="56"/>
      <c r="DV180" s="56"/>
      <c r="DW180" s="56"/>
      <c r="DX180" s="56"/>
      <c r="DY180" s="56"/>
      <c r="DZ180" s="56"/>
      <c r="EA180" s="56"/>
      <c r="EB180" s="56"/>
      <c r="EC180" s="56"/>
      <c r="ED180" s="56"/>
    </row>
    <row r="181" spans="1:134" ht="14.25" customHeight="1">
      <c r="A181" s="51">
        <v>174</v>
      </c>
      <c r="B181" s="53">
        <f>IF('FORM NILAI SIAP'!A181=0,"",'FORM NILAI SIAP'!A181)</f>
        <v>21120120140099</v>
      </c>
      <c r="C181" s="53" t="str">
        <f>IF('FORM NILAI SIAP'!B181=0,"",'FORM NILAI SIAP'!B181)</f>
        <v>ROY PUTRA RIONA NADHIIER</v>
      </c>
      <c r="D181" s="54">
        <v>56</v>
      </c>
      <c r="E181" s="54">
        <f t="shared" ref="E181:R181" si="174">IFERROR(($T181*IF($T$6=E$6,$T$7,0)+$U181*IF($U$6=E$6,$U$7,0)+$V181*IF($V$6=E$6,$V$7,0)+$W181*IF($W$6=E$6,$W$7,0)+$X181*IF($X$6=E$6,$X$7,0)+$Y181*IF($Y$6=E$6,$Y$7,0)+$Z181*IF($Z$6=E$6,$Z$7,0)+$AA181*IF($AA$6=E$6,$AA$7,0)+$AB181*IF($AB$6=E$6,$AB$7,0)+$DO181*IF($DO$6=E$6,$DO$7,0)+$DP181*IF($DP$6=E$6,$DP$7,0)+$DQ181*IF($DQ$6=E$6,$DQ$7,0)+$DR181*IF($DR$6=E$6,$DR$7,0)+$DS181*IF($DS$6=E$6,$DS$7,0)+$DT181*IF($DT$6=E$6,$DT$7,0)+$DU181*IF($DU$6=E$6,$DU$7,0)+$DV181*IF($DV$6=E$6,$DV$7,0)+$DW181*IF($DW$6=E$6,$DW$7,0)+$DX181*IF($DX$6=E$6,$DX$7,0)+$DY181*IF($DY$6=E$6,$DY$7,0)+$DZ181*IF($DZ$6=E$6,$DZ$7,0)+$EA181*IF($EA$6=E$6,$EA$7,0)+$EB181*IF($EB$6=E$6,$EB$7,0)+$EC181*IF($EC$6=E$6,$EC$7,0)+$ED181*IF($ED$6=E$6,$ED$7,0))/E$7,0)</f>
        <v>56</v>
      </c>
      <c r="F181" s="54">
        <f t="shared" si="174"/>
        <v>56</v>
      </c>
      <c r="G181" s="54">
        <f t="shared" si="174"/>
        <v>56</v>
      </c>
      <c r="H181" s="54">
        <f t="shared" si="174"/>
        <v>56</v>
      </c>
      <c r="I181" s="54">
        <f t="shared" si="174"/>
        <v>0</v>
      </c>
      <c r="J181" s="54">
        <f t="shared" si="174"/>
        <v>0</v>
      </c>
      <c r="K181" s="54">
        <f t="shared" si="174"/>
        <v>0</v>
      </c>
      <c r="L181" s="54">
        <f t="shared" si="174"/>
        <v>0</v>
      </c>
      <c r="M181" s="54">
        <f t="shared" si="174"/>
        <v>0</v>
      </c>
      <c r="N181" s="54">
        <f t="shared" si="174"/>
        <v>0</v>
      </c>
      <c r="O181" s="54">
        <f t="shared" si="174"/>
        <v>0</v>
      </c>
      <c r="P181" s="54">
        <f t="shared" si="174"/>
        <v>0</v>
      </c>
      <c r="Q181" s="54">
        <f t="shared" si="174"/>
        <v>0</v>
      </c>
      <c r="R181" s="54">
        <f t="shared" si="174"/>
        <v>0</v>
      </c>
      <c r="S181" s="135"/>
      <c r="T181" s="55">
        <v>56</v>
      </c>
      <c r="U181" s="56">
        <v>56</v>
      </c>
      <c r="V181" s="56">
        <v>56</v>
      </c>
      <c r="W181" s="56">
        <v>56</v>
      </c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56"/>
      <c r="BP181" s="56"/>
      <c r="BQ181" s="56"/>
      <c r="BR181" s="56"/>
      <c r="BS181" s="56"/>
      <c r="BT181" s="56"/>
      <c r="BU181" s="56"/>
      <c r="BV181" s="56"/>
      <c r="BW181" s="56"/>
      <c r="BX181" s="56"/>
      <c r="BY181" s="56"/>
      <c r="BZ181" s="56"/>
      <c r="CA181" s="56"/>
      <c r="CB181" s="56"/>
      <c r="CC181" s="56"/>
      <c r="CD181" s="56"/>
      <c r="CE181" s="56"/>
      <c r="CF181" s="56"/>
      <c r="CG181" s="56"/>
      <c r="CH181" s="56"/>
      <c r="CI181" s="56"/>
      <c r="CJ181" s="56"/>
      <c r="CK181" s="56"/>
      <c r="CL181" s="56"/>
      <c r="CM181" s="56"/>
      <c r="CN181" s="56"/>
      <c r="CO181" s="56"/>
      <c r="CP181" s="56"/>
      <c r="CQ181" s="56"/>
      <c r="CR181" s="56"/>
      <c r="CS181" s="56"/>
      <c r="CT181" s="56"/>
      <c r="CU181" s="56"/>
      <c r="CV181" s="56"/>
      <c r="CW181" s="56"/>
      <c r="CX181" s="56"/>
      <c r="CY181" s="56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56"/>
      <c r="DL181" s="56"/>
      <c r="DM181" s="56"/>
      <c r="DN181" s="56"/>
      <c r="DO181" s="56"/>
      <c r="DP181" s="56"/>
      <c r="DQ181" s="56"/>
      <c r="DR181" s="56"/>
      <c r="DS181" s="56"/>
      <c r="DT181" s="56"/>
      <c r="DU181" s="56"/>
      <c r="DV181" s="56"/>
      <c r="DW181" s="56"/>
      <c r="DX181" s="56"/>
      <c r="DY181" s="56"/>
      <c r="DZ181" s="56"/>
      <c r="EA181" s="56"/>
      <c r="EB181" s="56"/>
      <c r="EC181" s="56"/>
      <c r="ED181" s="56"/>
    </row>
    <row r="182" spans="1:134" ht="14.25" customHeight="1">
      <c r="A182" s="51">
        <v>175</v>
      </c>
      <c r="B182" s="53">
        <f>IF('FORM NILAI SIAP'!A182=0,"",'FORM NILAI SIAP'!A182)</f>
        <v>21120120140099</v>
      </c>
      <c r="C182" s="53" t="str">
        <f>IF('FORM NILAI SIAP'!B182=0,"",'FORM NILAI SIAP'!B182)</f>
        <v>ZULZUPI PAJARUDDIN</v>
      </c>
      <c r="D182" s="54">
        <v>19</v>
      </c>
      <c r="E182" s="54">
        <f t="shared" ref="E182:R182" si="175">IFERROR(($T182*IF($T$6=E$6,$T$7,0)+$U182*IF($U$6=E$6,$U$7,0)+$V182*IF($V$6=E$6,$V$7,0)+$W182*IF($W$6=E$6,$W$7,0)+$X182*IF($X$6=E$6,$X$7,0)+$Y182*IF($Y$6=E$6,$Y$7,0)+$Z182*IF($Z$6=E$6,$Z$7,0)+$AA182*IF($AA$6=E$6,$AA$7,0)+$AB182*IF($AB$6=E$6,$AB$7,0)+$DO182*IF($DO$6=E$6,$DO$7,0)+$DP182*IF($DP$6=E$6,$DP$7,0)+$DQ182*IF($DQ$6=E$6,$DQ$7,0)+$DR182*IF($DR$6=E$6,$DR$7,0)+$DS182*IF($DS$6=E$6,$DS$7,0)+$DT182*IF($DT$6=E$6,$DT$7,0)+$DU182*IF($DU$6=E$6,$DU$7,0)+$DV182*IF($DV$6=E$6,$DV$7,0)+$DW182*IF($DW$6=E$6,$DW$7,0)+$DX182*IF($DX$6=E$6,$DX$7,0)+$DY182*IF($DY$6=E$6,$DY$7,0)+$DZ182*IF($DZ$6=E$6,$DZ$7,0)+$EA182*IF($EA$6=E$6,$EA$7,0)+$EB182*IF($EB$6=E$6,$EB$7,0)+$EC182*IF($EC$6=E$6,$EC$7,0)+$ED182*IF($ED$6=E$6,$ED$7,0))/E$7,0)</f>
        <v>19</v>
      </c>
      <c r="F182" s="54">
        <f t="shared" si="175"/>
        <v>19</v>
      </c>
      <c r="G182" s="54">
        <f t="shared" si="175"/>
        <v>19</v>
      </c>
      <c r="H182" s="54">
        <f t="shared" si="175"/>
        <v>19</v>
      </c>
      <c r="I182" s="54">
        <f t="shared" si="175"/>
        <v>0</v>
      </c>
      <c r="J182" s="54">
        <f t="shared" si="175"/>
        <v>0</v>
      </c>
      <c r="K182" s="54">
        <f t="shared" si="175"/>
        <v>0</v>
      </c>
      <c r="L182" s="54">
        <f t="shared" si="175"/>
        <v>0</v>
      </c>
      <c r="M182" s="54">
        <f t="shared" si="175"/>
        <v>0</v>
      </c>
      <c r="N182" s="54">
        <f t="shared" si="175"/>
        <v>0</v>
      </c>
      <c r="O182" s="54">
        <f t="shared" si="175"/>
        <v>0</v>
      </c>
      <c r="P182" s="54">
        <f t="shared" si="175"/>
        <v>0</v>
      </c>
      <c r="Q182" s="54">
        <f t="shared" si="175"/>
        <v>0</v>
      </c>
      <c r="R182" s="54">
        <f t="shared" si="175"/>
        <v>0</v>
      </c>
      <c r="S182" s="135"/>
      <c r="T182" s="55">
        <v>19</v>
      </c>
      <c r="U182" s="56">
        <v>19</v>
      </c>
      <c r="V182" s="56">
        <v>19</v>
      </c>
      <c r="W182" s="56">
        <v>19</v>
      </c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56"/>
      <c r="BN182" s="56"/>
      <c r="BO182" s="56"/>
      <c r="BP182" s="56"/>
      <c r="BQ182" s="56"/>
      <c r="BR182" s="56"/>
      <c r="BS182" s="56"/>
      <c r="BT182" s="56"/>
      <c r="BU182" s="56"/>
      <c r="BV182" s="56"/>
      <c r="BW182" s="56"/>
      <c r="BX182" s="56"/>
      <c r="BY182" s="56"/>
      <c r="BZ182" s="56"/>
      <c r="CA182" s="56"/>
      <c r="CB182" s="56"/>
      <c r="CC182" s="56"/>
      <c r="CD182" s="56"/>
      <c r="CE182" s="56"/>
      <c r="CF182" s="56"/>
      <c r="CG182" s="56"/>
      <c r="CH182" s="56"/>
      <c r="CI182" s="56"/>
      <c r="CJ182" s="56"/>
      <c r="CK182" s="56"/>
      <c r="CL182" s="56"/>
      <c r="CM182" s="56"/>
      <c r="CN182" s="56"/>
      <c r="CO182" s="56"/>
      <c r="CP182" s="56"/>
      <c r="CQ182" s="56"/>
      <c r="CR182" s="56"/>
      <c r="CS182" s="56"/>
      <c r="CT182" s="56"/>
      <c r="CU182" s="56"/>
      <c r="CV182" s="56"/>
      <c r="CW182" s="56"/>
      <c r="CX182" s="56"/>
      <c r="CY182" s="56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56"/>
      <c r="DL182" s="56"/>
      <c r="DM182" s="56"/>
      <c r="DN182" s="56"/>
      <c r="DO182" s="56"/>
      <c r="DP182" s="56"/>
      <c r="DQ182" s="56"/>
      <c r="DR182" s="56"/>
      <c r="DS182" s="56"/>
      <c r="DT182" s="56"/>
      <c r="DU182" s="56"/>
      <c r="DV182" s="56"/>
      <c r="DW182" s="56"/>
      <c r="DX182" s="56"/>
      <c r="DY182" s="56"/>
      <c r="DZ182" s="56"/>
      <c r="EA182" s="56"/>
      <c r="EB182" s="56"/>
      <c r="EC182" s="56"/>
      <c r="ED182" s="56"/>
    </row>
    <row r="183" spans="1:134" ht="14.25" customHeight="1">
      <c r="A183" s="51">
        <v>176</v>
      </c>
      <c r="B183" s="53">
        <f>IF('FORM NILAI SIAP'!A183=0,"",'FORM NILAI SIAP'!A183)</f>
        <v>21120120140099</v>
      </c>
      <c r="C183" s="53" t="str">
        <f>IF('FORM NILAI SIAP'!B183=0,"",'FORM NILAI SIAP'!B183)</f>
        <v>ESTU NUR AINI (&lt; 75%)</v>
      </c>
      <c r="D183" s="54">
        <v>13</v>
      </c>
      <c r="E183" s="54">
        <f t="shared" ref="E183:R183" si="176">IFERROR(($T183*IF($T$6=E$6,$T$7,0)+$U183*IF($U$6=E$6,$U$7,0)+$V183*IF($V$6=E$6,$V$7,0)+$W183*IF($W$6=E$6,$W$7,0)+$X183*IF($X$6=E$6,$X$7,0)+$Y183*IF($Y$6=E$6,$Y$7,0)+$Z183*IF($Z$6=E$6,$Z$7,0)+$AA183*IF($AA$6=E$6,$AA$7,0)+$AB183*IF($AB$6=E$6,$AB$7,0)+$DO183*IF($DO$6=E$6,$DO$7,0)+$DP183*IF($DP$6=E$6,$DP$7,0)+$DQ183*IF($DQ$6=E$6,$DQ$7,0)+$DR183*IF($DR$6=E$6,$DR$7,0)+$DS183*IF($DS$6=E$6,$DS$7,0)+$DT183*IF($DT$6=E$6,$DT$7,0)+$DU183*IF($DU$6=E$6,$DU$7,0)+$DV183*IF($DV$6=E$6,$DV$7,0)+$DW183*IF($DW$6=E$6,$DW$7,0)+$DX183*IF($DX$6=E$6,$DX$7,0)+$DY183*IF($DY$6=E$6,$DY$7,0)+$DZ183*IF($DZ$6=E$6,$DZ$7,0)+$EA183*IF($EA$6=E$6,$EA$7,0)+$EB183*IF($EB$6=E$6,$EB$7,0)+$EC183*IF($EC$6=E$6,$EC$7,0)+$ED183*IF($ED$6=E$6,$ED$7,0))/E$7,0)</f>
        <v>13</v>
      </c>
      <c r="F183" s="54">
        <f t="shared" si="176"/>
        <v>13</v>
      </c>
      <c r="G183" s="54">
        <f t="shared" si="176"/>
        <v>13</v>
      </c>
      <c r="H183" s="54">
        <f t="shared" si="176"/>
        <v>13</v>
      </c>
      <c r="I183" s="54">
        <f t="shared" si="176"/>
        <v>0</v>
      </c>
      <c r="J183" s="54">
        <f t="shared" si="176"/>
        <v>0</v>
      </c>
      <c r="K183" s="54">
        <f t="shared" si="176"/>
        <v>0</v>
      </c>
      <c r="L183" s="54">
        <f t="shared" si="176"/>
        <v>0</v>
      </c>
      <c r="M183" s="54">
        <f t="shared" si="176"/>
        <v>0</v>
      </c>
      <c r="N183" s="54">
        <f t="shared" si="176"/>
        <v>0</v>
      </c>
      <c r="O183" s="54">
        <f t="shared" si="176"/>
        <v>0</v>
      </c>
      <c r="P183" s="54">
        <f t="shared" si="176"/>
        <v>0</v>
      </c>
      <c r="Q183" s="54">
        <f t="shared" si="176"/>
        <v>0</v>
      </c>
      <c r="R183" s="54">
        <f t="shared" si="176"/>
        <v>0</v>
      </c>
      <c r="S183" s="135"/>
      <c r="T183" s="55">
        <v>13</v>
      </c>
      <c r="U183" s="56">
        <v>13</v>
      </c>
      <c r="V183" s="56">
        <v>13</v>
      </c>
      <c r="W183" s="56">
        <v>13</v>
      </c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56"/>
      <c r="BN183" s="56"/>
      <c r="BO183" s="56"/>
      <c r="BP183" s="56"/>
      <c r="BQ183" s="56"/>
      <c r="BR183" s="56"/>
      <c r="BS183" s="56"/>
      <c r="BT183" s="56"/>
      <c r="BU183" s="56"/>
      <c r="BV183" s="56"/>
      <c r="BW183" s="56"/>
      <c r="BX183" s="56"/>
      <c r="BY183" s="56"/>
      <c r="BZ183" s="56"/>
      <c r="CA183" s="56"/>
      <c r="CB183" s="56"/>
      <c r="CC183" s="56"/>
      <c r="CD183" s="56"/>
      <c r="CE183" s="56"/>
      <c r="CF183" s="56"/>
      <c r="CG183" s="56"/>
      <c r="CH183" s="56"/>
      <c r="CI183" s="56"/>
      <c r="CJ183" s="56"/>
      <c r="CK183" s="56"/>
      <c r="CL183" s="56"/>
      <c r="CM183" s="56"/>
      <c r="CN183" s="56"/>
      <c r="CO183" s="56"/>
      <c r="CP183" s="56"/>
      <c r="CQ183" s="56"/>
      <c r="CR183" s="56"/>
      <c r="CS183" s="56"/>
      <c r="CT183" s="56"/>
      <c r="CU183" s="56"/>
      <c r="CV183" s="56"/>
      <c r="CW183" s="56"/>
      <c r="CX183" s="56"/>
      <c r="CY183" s="56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56"/>
      <c r="DL183" s="56"/>
      <c r="DM183" s="56"/>
      <c r="DN183" s="56"/>
      <c r="DO183" s="56"/>
      <c r="DP183" s="56"/>
      <c r="DQ183" s="56"/>
      <c r="DR183" s="56"/>
      <c r="DS183" s="56"/>
      <c r="DT183" s="56"/>
      <c r="DU183" s="56"/>
      <c r="DV183" s="56"/>
      <c r="DW183" s="56"/>
      <c r="DX183" s="56"/>
      <c r="DY183" s="56"/>
      <c r="DZ183" s="56"/>
      <c r="EA183" s="56"/>
      <c r="EB183" s="56"/>
      <c r="EC183" s="56"/>
      <c r="ED183" s="56"/>
    </row>
    <row r="184" spans="1:134" ht="14.25" customHeight="1">
      <c r="A184" s="51">
        <v>177</v>
      </c>
      <c r="B184" s="53">
        <f>IF('FORM NILAI SIAP'!A184=0,"",'FORM NILAI SIAP'!A184)</f>
        <v>21120120140099</v>
      </c>
      <c r="C184" s="53" t="str">
        <f>IF('FORM NILAI SIAP'!B184=0,"",'FORM NILAI SIAP'!B184)</f>
        <v>FAUZANI GALIHJATI PRABOWO</v>
      </c>
      <c r="D184" s="54">
        <v>19</v>
      </c>
      <c r="E184" s="54">
        <f t="shared" ref="E184:R184" si="177">IFERROR(($T184*IF($T$6=E$6,$T$7,0)+$U184*IF($U$6=E$6,$U$7,0)+$V184*IF($V$6=E$6,$V$7,0)+$W184*IF($W$6=E$6,$W$7,0)+$X184*IF($X$6=E$6,$X$7,0)+$Y184*IF($Y$6=E$6,$Y$7,0)+$Z184*IF($Z$6=E$6,$Z$7,0)+$AA184*IF($AA$6=E$6,$AA$7,0)+$AB184*IF($AB$6=E$6,$AB$7,0)+$DO184*IF($DO$6=E$6,$DO$7,0)+$DP184*IF($DP$6=E$6,$DP$7,0)+$DQ184*IF($DQ$6=E$6,$DQ$7,0)+$DR184*IF($DR$6=E$6,$DR$7,0)+$DS184*IF($DS$6=E$6,$DS$7,0)+$DT184*IF($DT$6=E$6,$DT$7,0)+$DU184*IF($DU$6=E$6,$DU$7,0)+$DV184*IF($DV$6=E$6,$DV$7,0)+$DW184*IF($DW$6=E$6,$DW$7,0)+$DX184*IF($DX$6=E$6,$DX$7,0)+$DY184*IF($DY$6=E$6,$DY$7,0)+$DZ184*IF($DZ$6=E$6,$DZ$7,0)+$EA184*IF($EA$6=E$6,$EA$7,0)+$EB184*IF($EB$6=E$6,$EB$7,0)+$EC184*IF($EC$6=E$6,$EC$7,0)+$ED184*IF($ED$6=E$6,$ED$7,0))/E$7,0)</f>
        <v>19</v>
      </c>
      <c r="F184" s="54">
        <f t="shared" si="177"/>
        <v>19</v>
      </c>
      <c r="G184" s="54">
        <f t="shared" si="177"/>
        <v>19</v>
      </c>
      <c r="H184" s="54">
        <f t="shared" si="177"/>
        <v>19</v>
      </c>
      <c r="I184" s="54">
        <f t="shared" si="177"/>
        <v>0</v>
      </c>
      <c r="J184" s="54">
        <f t="shared" si="177"/>
        <v>0</v>
      </c>
      <c r="K184" s="54">
        <f t="shared" si="177"/>
        <v>0</v>
      </c>
      <c r="L184" s="54">
        <f t="shared" si="177"/>
        <v>0</v>
      </c>
      <c r="M184" s="54">
        <f t="shared" si="177"/>
        <v>0</v>
      </c>
      <c r="N184" s="54">
        <f t="shared" si="177"/>
        <v>0</v>
      </c>
      <c r="O184" s="54">
        <f t="shared" si="177"/>
        <v>0</v>
      </c>
      <c r="P184" s="54">
        <f t="shared" si="177"/>
        <v>0</v>
      </c>
      <c r="Q184" s="54">
        <f t="shared" si="177"/>
        <v>0</v>
      </c>
      <c r="R184" s="54">
        <f t="shared" si="177"/>
        <v>0</v>
      </c>
      <c r="S184" s="135"/>
      <c r="T184" s="55">
        <v>19</v>
      </c>
      <c r="U184" s="56">
        <v>19</v>
      </c>
      <c r="V184" s="56">
        <v>19</v>
      </c>
      <c r="W184" s="56">
        <v>19</v>
      </c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56"/>
      <c r="BP184" s="56"/>
      <c r="BQ184" s="56"/>
      <c r="BR184" s="56"/>
      <c r="BS184" s="56"/>
      <c r="BT184" s="56"/>
      <c r="BU184" s="56"/>
      <c r="BV184" s="56"/>
      <c r="BW184" s="56"/>
      <c r="BX184" s="56"/>
      <c r="BY184" s="56"/>
      <c r="BZ184" s="56"/>
      <c r="CA184" s="56"/>
      <c r="CB184" s="56"/>
      <c r="CC184" s="56"/>
      <c r="CD184" s="56"/>
      <c r="CE184" s="56"/>
      <c r="CF184" s="56"/>
      <c r="CG184" s="56"/>
      <c r="CH184" s="56"/>
      <c r="CI184" s="56"/>
      <c r="CJ184" s="56"/>
      <c r="CK184" s="56"/>
      <c r="CL184" s="56"/>
      <c r="CM184" s="56"/>
      <c r="CN184" s="56"/>
      <c r="CO184" s="56"/>
      <c r="CP184" s="56"/>
      <c r="CQ184" s="56"/>
      <c r="CR184" s="56"/>
      <c r="CS184" s="56"/>
      <c r="CT184" s="56"/>
      <c r="CU184" s="56"/>
      <c r="CV184" s="56"/>
      <c r="CW184" s="56"/>
      <c r="CX184" s="56"/>
      <c r="CY184" s="56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56"/>
      <c r="DL184" s="56"/>
      <c r="DM184" s="56"/>
      <c r="DN184" s="56"/>
      <c r="DO184" s="56"/>
      <c r="DP184" s="56"/>
      <c r="DQ184" s="56"/>
      <c r="DR184" s="56"/>
      <c r="DS184" s="56"/>
      <c r="DT184" s="56"/>
      <c r="DU184" s="56"/>
      <c r="DV184" s="56"/>
      <c r="DW184" s="56"/>
      <c r="DX184" s="56"/>
      <c r="DY184" s="56"/>
      <c r="DZ184" s="56"/>
      <c r="EA184" s="56"/>
      <c r="EB184" s="56"/>
      <c r="EC184" s="56"/>
      <c r="ED184" s="56"/>
    </row>
    <row r="185" spans="1:134" ht="14.25" customHeight="1">
      <c r="A185" s="51">
        <v>178</v>
      </c>
      <c r="B185" s="53">
        <f>IF('FORM NILAI SIAP'!A185=0,"",'FORM NILAI SIAP'!A185)</f>
        <v>21120120140099</v>
      </c>
      <c r="C185" s="53" t="str">
        <f>IF('FORM NILAI SIAP'!B185=0,"",'FORM NILAI SIAP'!B185)</f>
        <v>ARIEL JONES DEKOCK</v>
      </c>
      <c r="D185" s="54">
        <v>56</v>
      </c>
      <c r="E185" s="54">
        <f t="shared" ref="E185:R185" si="178">IFERROR(($T185*IF($T$6=E$6,$T$7,0)+$U185*IF($U$6=E$6,$U$7,0)+$V185*IF($V$6=E$6,$V$7,0)+$W185*IF($W$6=E$6,$W$7,0)+$X185*IF($X$6=E$6,$X$7,0)+$Y185*IF($Y$6=E$6,$Y$7,0)+$Z185*IF($Z$6=E$6,$Z$7,0)+$AA185*IF($AA$6=E$6,$AA$7,0)+$AB185*IF($AB$6=E$6,$AB$7,0)+$DO185*IF($DO$6=E$6,$DO$7,0)+$DP185*IF($DP$6=E$6,$DP$7,0)+$DQ185*IF($DQ$6=E$6,$DQ$7,0)+$DR185*IF($DR$6=E$6,$DR$7,0)+$DS185*IF($DS$6=E$6,$DS$7,0)+$DT185*IF($DT$6=E$6,$DT$7,0)+$DU185*IF($DU$6=E$6,$DU$7,0)+$DV185*IF($DV$6=E$6,$DV$7,0)+$DW185*IF($DW$6=E$6,$DW$7,0)+$DX185*IF($DX$6=E$6,$DX$7,0)+$DY185*IF($DY$6=E$6,$DY$7,0)+$DZ185*IF($DZ$6=E$6,$DZ$7,0)+$EA185*IF($EA$6=E$6,$EA$7,0)+$EB185*IF($EB$6=E$6,$EB$7,0)+$EC185*IF($EC$6=E$6,$EC$7,0)+$ED185*IF($ED$6=E$6,$ED$7,0))/E$7,0)</f>
        <v>56</v>
      </c>
      <c r="F185" s="54">
        <f t="shared" si="178"/>
        <v>56</v>
      </c>
      <c r="G185" s="54">
        <f t="shared" si="178"/>
        <v>56</v>
      </c>
      <c r="H185" s="54">
        <f t="shared" si="178"/>
        <v>56</v>
      </c>
      <c r="I185" s="54">
        <f t="shared" si="178"/>
        <v>0</v>
      </c>
      <c r="J185" s="54">
        <f t="shared" si="178"/>
        <v>0</v>
      </c>
      <c r="K185" s="54">
        <f t="shared" si="178"/>
        <v>0</v>
      </c>
      <c r="L185" s="54">
        <f t="shared" si="178"/>
        <v>0</v>
      </c>
      <c r="M185" s="54">
        <f t="shared" si="178"/>
        <v>0</v>
      </c>
      <c r="N185" s="54">
        <f t="shared" si="178"/>
        <v>0</v>
      </c>
      <c r="O185" s="54">
        <f t="shared" si="178"/>
        <v>0</v>
      </c>
      <c r="P185" s="54">
        <f t="shared" si="178"/>
        <v>0</v>
      </c>
      <c r="Q185" s="54">
        <f t="shared" si="178"/>
        <v>0</v>
      </c>
      <c r="R185" s="54">
        <f t="shared" si="178"/>
        <v>0</v>
      </c>
      <c r="S185" s="135"/>
      <c r="T185" s="55">
        <v>56</v>
      </c>
      <c r="U185" s="56">
        <v>56</v>
      </c>
      <c r="V185" s="56">
        <v>56</v>
      </c>
      <c r="W185" s="56">
        <v>56</v>
      </c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56"/>
      <c r="BP185" s="56"/>
      <c r="BQ185" s="56"/>
      <c r="BR185" s="56"/>
      <c r="BS185" s="56"/>
      <c r="BT185" s="56"/>
      <c r="BU185" s="56"/>
      <c r="BV185" s="56"/>
      <c r="BW185" s="56"/>
      <c r="BX185" s="56"/>
      <c r="BY185" s="56"/>
      <c r="BZ185" s="56"/>
      <c r="CA185" s="56"/>
      <c r="CB185" s="56"/>
      <c r="CC185" s="56"/>
      <c r="CD185" s="56"/>
      <c r="CE185" s="56"/>
      <c r="CF185" s="56"/>
      <c r="CG185" s="56"/>
      <c r="CH185" s="56"/>
      <c r="CI185" s="56"/>
      <c r="CJ185" s="56"/>
      <c r="CK185" s="56"/>
      <c r="CL185" s="56"/>
      <c r="CM185" s="56"/>
      <c r="CN185" s="56"/>
      <c r="CO185" s="56"/>
      <c r="CP185" s="56"/>
      <c r="CQ185" s="56"/>
      <c r="CR185" s="56"/>
      <c r="CS185" s="56"/>
      <c r="CT185" s="56"/>
      <c r="CU185" s="56"/>
      <c r="CV185" s="56"/>
      <c r="CW185" s="56"/>
      <c r="CX185" s="56"/>
      <c r="CY185" s="56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56"/>
      <c r="DL185" s="56"/>
      <c r="DM185" s="56"/>
      <c r="DN185" s="56"/>
      <c r="DO185" s="56"/>
      <c r="DP185" s="56"/>
      <c r="DQ185" s="56"/>
      <c r="DR185" s="56"/>
      <c r="DS185" s="56"/>
      <c r="DT185" s="56"/>
      <c r="DU185" s="56"/>
      <c r="DV185" s="56"/>
      <c r="DW185" s="56"/>
      <c r="DX185" s="56"/>
      <c r="DY185" s="56"/>
      <c r="DZ185" s="56"/>
      <c r="EA185" s="56"/>
      <c r="EB185" s="56"/>
      <c r="EC185" s="56"/>
      <c r="ED185" s="56"/>
    </row>
    <row r="186" spans="1:134" ht="14.25" customHeight="1">
      <c r="A186" s="51">
        <v>179</v>
      </c>
      <c r="B186" s="53">
        <f>IF('FORM NILAI SIAP'!A186=0,"",'FORM NILAI SIAP'!A186)</f>
        <v>21120120140099</v>
      </c>
      <c r="C186" s="53" t="str">
        <f>IF('FORM NILAI SIAP'!B186=0,"",'FORM NILAI SIAP'!B186)</f>
        <v>HAFIDZ PUTRA RACHMAN</v>
      </c>
      <c r="D186" s="54">
        <v>100</v>
      </c>
      <c r="E186" s="54">
        <f t="shared" ref="E186:R186" si="179">IFERROR(($T186*IF($T$6=E$6,$T$7,0)+$U186*IF($U$6=E$6,$U$7,0)+$V186*IF($V$6=E$6,$V$7,0)+$W186*IF($W$6=E$6,$W$7,0)+$X186*IF($X$6=E$6,$X$7,0)+$Y186*IF($Y$6=E$6,$Y$7,0)+$Z186*IF($Z$6=E$6,$Z$7,0)+$AA186*IF($AA$6=E$6,$AA$7,0)+$AB186*IF($AB$6=E$6,$AB$7,0)+$DO186*IF($DO$6=E$6,$DO$7,0)+$DP186*IF($DP$6=E$6,$DP$7,0)+$DQ186*IF($DQ$6=E$6,$DQ$7,0)+$DR186*IF($DR$6=E$6,$DR$7,0)+$DS186*IF($DS$6=E$6,$DS$7,0)+$DT186*IF($DT$6=E$6,$DT$7,0)+$DU186*IF($DU$6=E$6,$DU$7,0)+$DV186*IF($DV$6=E$6,$DV$7,0)+$DW186*IF($DW$6=E$6,$DW$7,0)+$DX186*IF($DX$6=E$6,$DX$7,0)+$DY186*IF($DY$6=E$6,$DY$7,0)+$DZ186*IF($DZ$6=E$6,$DZ$7,0)+$EA186*IF($EA$6=E$6,$EA$7,0)+$EB186*IF($EB$6=E$6,$EB$7,0)+$EC186*IF($EC$6=E$6,$EC$7,0)+$ED186*IF($ED$6=E$6,$ED$7,0))/E$7,0)</f>
        <v>100</v>
      </c>
      <c r="F186" s="54">
        <f t="shared" si="179"/>
        <v>100</v>
      </c>
      <c r="G186" s="54">
        <f t="shared" si="179"/>
        <v>100</v>
      </c>
      <c r="H186" s="54">
        <f t="shared" si="179"/>
        <v>100</v>
      </c>
      <c r="I186" s="54">
        <f t="shared" si="179"/>
        <v>0</v>
      </c>
      <c r="J186" s="54">
        <f t="shared" si="179"/>
        <v>0</v>
      </c>
      <c r="K186" s="54">
        <f t="shared" si="179"/>
        <v>0</v>
      </c>
      <c r="L186" s="54">
        <f t="shared" si="179"/>
        <v>0</v>
      </c>
      <c r="M186" s="54">
        <f t="shared" si="179"/>
        <v>0</v>
      </c>
      <c r="N186" s="54">
        <f t="shared" si="179"/>
        <v>0</v>
      </c>
      <c r="O186" s="54">
        <f t="shared" si="179"/>
        <v>0</v>
      </c>
      <c r="P186" s="54">
        <f t="shared" si="179"/>
        <v>0</v>
      </c>
      <c r="Q186" s="54">
        <f t="shared" si="179"/>
        <v>0</v>
      </c>
      <c r="R186" s="54">
        <f t="shared" si="179"/>
        <v>0</v>
      </c>
      <c r="S186" s="135"/>
      <c r="T186" s="55">
        <v>100</v>
      </c>
      <c r="U186" s="56">
        <v>100</v>
      </c>
      <c r="V186" s="56">
        <v>100</v>
      </c>
      <c r="W186" s="56">
        <v>100</v>
      </c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56"/>
      <c r="BR186" s="56"/>
      <c r="BS186" s="56"/>
      <c r="BT186" s="56"/>
      <c r="BU186" s="56"/>
      <c r="BV186" s="56"/>
      <c r="BW186" s="56"/>
      <c r="BX186" s="56"/>
      <c r="BY186" s="56"/>
      <c r="BZ186" s="56"/>
      <c r="CA186" s="56"/>
      <c r="CB186" s="56"/>
      <c r="CC186" s="56"/>
      <c r="CD186" s="56"/>
      <c r="CE186" s="56"/>
      <c r="CF186" s="56"/>
      <c r="CG186" s="56"/>
      <c r="CH186" s="56"/>
      <c r="CI186" s="56"/>
      <c r="CJ186" s="56"/>
      <c r="CK186" s="56"/>
      <c r="CL186" s="56"/>
      <c r="CM186" s="56"/>
      <c r="CN186" s="56"/>
      <c r="CO186" s="56"/>
      <c r="CP186" s="56"/>
      <c r="CQ186" s="56"/>
      <c r="CR186" s="56"/>
      <c r="CS186" s="56"/>
      <c r="CT186" s="56"/>
      <c r="CU186" s="56"/>
      <c r="CV186" s="56"/>
      <c r="CW186" s="56"/>
      <c r="CX186" s="56"/>
      <c r="CY186" s="56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56"/>
      <c r="DL186" s="56"/>
      <c r="DM186" s="56"/>
      <c r="DN186" s="56"/>
      <c r="DO186" s="56"/>
      <c r="DP186" s="56"/>
      <c r="DQ186" s="56"/>
      <c r="DR186" s="56"/>
      <c r="DS186" s="56"/>
      <c r="DT186" s="56"/>
      <c r="DU186" s="56"/>
      <c r="DV186" s="56"/>
      <c r="DW186" s="56"/>
      <c r="DX186" s="56"/>
      <c r="DY186" s="56"/>
      <c r="DZ186" s="56"/>
      <c r="EA186" s="56"/>
      <c r="EB186" s="56"/>
      <c r="EC186" s="56"/>
      <c r="ED186" s="56"/>
    </row>
    <row r="187" spans="1:134" ht="14.25" customHeight="1">
      <c r="A187" s="51">
        <v>180</v>
      </c>
      <c r="B187" s="53">
        <f>IF('FORM NILAI SIAP'!A187=0,"",'FORM NILAI SIAP'!A187)</f>
        <v>21120120140099</v>
      </c>
      <c r="C187" s="53" t="str">
        <f>IF('FORM NILAI SIAP'!B187=0,"",'FORM NILAI SIAP'!B187)</f>
        <v>MAULANA YUSUF ARRASYID</v>
      </c>
      <c r="D187" s="54">
        <v>100</v>
      </c>
      <c r="E187" s="54">
        <f t="shared" ref="E187:R187" si="180">IFERROR(($T187*IF($T$6=E$6,$T$7,0)+$U187*IF($U$6=E$6,$U$7,0)+$V187*IF($V$6=E$6,$V$7,0)+$W187*IF($W$6=E$6,$W$7,0)+$X187*IF($X$6=E$6,$X$7,0)+$Y187*IF($Y$6=E$6,$Y$7,0)+$Z187*IF($Z$6=E$6,$Z$7,0)+$AA187*IF($AA$6=E$6,$AA$7,0)+$AB187*IF($AB$6=E$6,$AB$7,0)+$DO187*IF($DO$6=E$6,$DO$7,0)+$DP187*IF($DP$6=E$6,$DP$7,0)+$DQ187*IF($DQ$6=E$6,$DQ$7,0)+$DR187*IF($DR$6=E$6,$DR$7,0)+$DS187*IF($DS$6=E$6,$DS$7,0)+$DT187*IF($DT$6=E$6,$DT$7,0)+$DU187*IF($DU$6=E$6,$DU$7,0)+$DV187*IF($DV$6=E$6,$DV$7,0)+$DW187*IF($DW$6=E$6,$DW$7,0)+$DX187*IF($DX$6=E$6,$DX$7,0)+$DY187*IF($DY$6=E$6,$DY$7,0)+$DZ187*IF($DZ$6=E$6,$DZ$7,0)+$EA187*IF($EA$6=E$6,$EA$7,0)+$EB187*IF($EB$6=E$6,$EB$7,0)+$EC187*IF($EC$6=E$6,$EC$7,0)+$ED187*IF($ED$6=E$6,$ED$7,0))/E$7,0)</f>
        <v>100</v>
      </c>
      <c r="F187" s="54">
        <f t="shared" si="180"/>
        <v>100</v>
      </c>
      <c r="G187" s="54">
        <f t="shared" si="180"/>
        <v>100</v>
      </c>
      <c r="H187" s="54">
        <f t="shared" si="180"/>
        <v>100</v>
      </c>
      <c r="I187" s="54">
        <f t="shared" si="180"/>
        <v>0</v>
      </c>
      <c r="J187" s="54">
        <f t="shared" si="180"/>
        <v>0</v>
      </c>
      <c r="K187" s="54">
        <f t="shared" si="180"/>
        <v>0</v>
      </c>
      <c r="L187" s="54">
        <f t="shared" si="180"/>
        <v>0</v>
      </c>
      <c r="M187" s="54">
        <f t="shared" si="180"/>
        <v>0</v>
      </c>
      <c r="N187" s="54">
        <f t="shared" si="180"/>
        <v>0</v>
      </c>
      <c r="O187" s="54">
        <f t="shared" si="180"/>
        <v>0</v>
      </c>
      <c r="P187" s="54">
        <f t="shared" si="180"/>
        <v>0</v>
      </c>
      <c r="Q187" s="54">
        <f t="shared" si="180"/>
        <v>0</v>
      </c>
      <c r="R187" s="54">
        <f t="shared" si="180"/>
        <v>0</v>
      </c>
      <c r="S187" s="135"/>
      <c r="T187" s="55">
        <v>100</v>
      </c>
      <c r="U187" s="56">
        <v>100</v>
      </c>
      <c r="V187" s="56">
        <v>100</v>
      </c>
      <c r="W187" s="56">
        <v>100</v>
      </c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56"/>
      <c r="BP187" s="56"/>
      <c r="BQ187" s="56"/>
      <c r="BR187" s="56"/>
      <c r="BS187" s="56"/>
      <c r="BT187" s="56"/>
      <c r="BU187" s="56"/>
      <c r="BV187" s="56"/>
      <c r="BW187" s="56"/>
      <c r="BX187" s="56"/>
      <c r="BY187" s="56"/>
      <c r="BZ187" s="56"/>
      <c r="CA187" s="56"/>
      <c r="CB187" s="56"/>
      <c r="CC187" s="56"/>
      <c r="CD187" s="56"/>
      <c r="CE187" s="56"/>
      <c r="CF187" s="56"/>
      <c r="CG187" s="56"/>
      <c r="CH187" s="56"/>
      <c r="CI187" s="56"/>
      <c r="CJ187" s="56"/>
      <c r="CK187" s="56"/>
      <c r="CL187" s="56"/>
      <c r="CM187" s="56"/>
      <c r="CN187" s="56"/>
      <c r="CO187" s="56"/>
      <c r="CP187" s="56"/>
      <c r="CQ187" s="56"/>
      <c r="CR187" s="56"/>
      <c r="CS187" s="56"/>
      <c r="CT187" s="56"/>
      <c r="CU187" s="56"/>
      <c r="CV187" s="56"/>
      <c r="CW187" s="56"/>
      <c r="CX187" s="56"/>
      <c r="CY187" s="56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56"/>
      <c r="DL187" s="56"/>
      <c r="DM187" s="56"/>
      <c r="DN187" s="56"/>
      <c r="DO187" s="56"/>
      <c r="DP187" s="56"/>
      <c r="DQ187" s="56"/>
      <c r="DR187" s="56"/>
      <c r="DS187" s="56"/>
      <c r="DT187" s="56"/>
      <c r="DU187" s="56"/>
      <c r="DV187" s="56"/>
      <c r="DW187" s="56"/>
      <c r="DX187" s="56"/>
      <c r="DY187" s="56"/>
      <c r="DZ187" s="56"/>
      <c r="EA187" s="56"/>
      <c r="EB187" s="56"/>
      <c r="EC187" s="56"/>
      <c r="ED187" s="56"/>
    </row>
    <row r="188" spans="1:134" ht="14.25" customHeight="1">
      <c r="A188" s="51">
        <v>181</v>
      </c>
      <c r="B188" s="53">
        <f>IF('FORM NILAI SIAP'!A188=0,"",'FORM NILAI SIAP'!A188)</f>
        <v>21120120140099</v>
      </c>
      <c r="C188" s="53" t="str">
        <f>IF('FORM NILAI SIAP'!B188=0,"",'FORM NILAI SIAP'!B188)</f>
        <v>KAKUNG BANGKIT PAKARTI</v>
      </c>
      <c r="D188" s="54">
        <v>100</v>
      </c>
      <c r="E188" s="54">
        <f t="shared" ref="E188:R188" si="181">IFERROR(($T188*IF($T$6=E$6,$T$7,0)+$U188*IF($U$6=E$6,$U$7,0)+$V188*IF($V$6=E$6,$V$7,0)+$W188*IF($W$6=E$6,$W$7,0)+$X188*IF($X$6=E$6,$X$7,0)+$Y188*IF($Y$6=E$6,$Y$7,0)+$Z188*IF($Z$6=E$6,$Z$7,0)+$AA188*IF($AA$6=E$6,$AA$7,0)+$AB188*IF($AB$6=E$6,$AB$7,0)+$DO188*IF($DO$6=E$6,$DO$7,0)+$DP188*IF($DP$6=E$6,$DP$7,0)+$DQ188*IF($DQ$6=E$6,$DQ$7,0)+$DR188*IF($DR$6=E$6,$DR$7,0)+$DS188*IF($DS$6=E$6,$DS$7,0)+$DT188*IF($DT$6=E$6,$DT$7,0)+$DU188*IF($DU$6=E$6,$DU$7,0)+$DV188*IF($DV$6=E$6,$DV$7,0)+$DW188*IF($DW$6=E$6,$DW$7,0)+$DX188*IF($DX$6=E$6,$DX$7,0)+$DY188*IF($DY$6=E$6,$DY$7,0)+$DZ188*IF($DZ$6=E$6,$DZ$7,0)+$EA188*IF($EA$6=E$6,$EA$7,0)+$EB188*IF($EB$6=E$6,$EB$7,0)+$EC188*IF($EC$6=E$6,$EC$7,0)+$ED188*IF($ED$6=E$6,$ED$7,0))/E$7,0)</f>
        <v>100</v>
      </c>
      <c r="F188" s="54">
        <f t="shared" si="181"/>
        <v>100</v>
      </c>
      <c r="G188" s="54">
        <f t="shared" si="181"/>
        <v>100</v>
      </c>
      <c r="H188" s="54">
        <f t="shared" si="181"/>
        <v>100</v>
      </c>
      <c r="I188" s="54">
        <f t="shared" si="181"/>
        <v>0</v>
      </c>
      <c r="J188" s="54">
        <f t="shared" si="181"/>
        <v>0</v>
      </c>
      <c r="K188" s="54">
        <f t="shared" si="181"/>
        <v>0</v>
      </c>
      <c r="L188" s="54">
        <f t="shared" si="181"/>
        <v>0</v>
      </c>
      <c r="M188" s="54">
        <f t="shared" si="181"/>
        <v>0</v>
      </c>
      <c r="N188" s="54">
        <f t="shared" si="181"/>
        <v>0</v>
      </c>
      <c r="O188" s="54">
        <f t="shared" si="181"/>
        <v>0</v>
      </c>
      <c r="P188" s="54">
        <f t="shared" si="181"/>
        <v>0</v>
      </c>
      <c r="Q188" s="54">
        <f t="shared" si="181"/>
        <v>0</v>
      </c>
      <c r="R188" s="54">
        <f t="shared" si="181"/>
        <v>0</v>
      </c>
      <c r="S188" s="135"/>
      <c r="T188" s="55">
        <v>100</v>
      </c>
      <c r="U188" s="56">
        <v>100</v>
      </c>
      <c r="V188" s="56">
        <v>100</v>
      </c>
      <c r="W188" s="56">
        <v>100</v>
      </c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56"/>
      <c r="BR188" s="56"/>
      <c r="BS188" s="56"/>
      <c r="BT188" s="56"/>
      <c r="BU188" s="56"/>
      <c r="BV188" s="56"/>
      <c r="BW188" s="56"/>
      <c r="BX188" s="56"/>
      <c r="BY188" s="56"/>
      <c r="BZ188" s="56"/>
      <c r="CA188" s="56"/>
      <c r="CB188" s="56"/>
      <c r="CC188" s="56"/>
      <c r="CD188" s="56"/>
      <c r="CE188" s="56"/>
      <c r="CF188" s="56"/>
      <c r="CG188" s="56"/>
      <c r="CH188" s="56"/>
      <c r="CI188" s="56"/>
      <c r="CJ188" s="56"/>
      <c r="CK188" s="56"/>
      <c r="CL188" s="56"/>
      <c r="CM188" s="56"/>
      <c r="CN188" s="56"/>
      <c r="CO188" s="56"/>
      <c r="CP188" s="56"/>
      <c r="CQ188" s="56"/>
      <c r="CR188" s="56"/>
      <c r="CS188" s="56"/>
      <c r="CT188" s="56"/>
      <c r="CU188" s="56"/>
      <c r="CV188" s="56"/>
      <c r="CW188" s="56"/>
      <c r="CX188" s="56"/>
      <c r="CY188" s="56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56"/>
      <c r="DL188" s="56"/>
      <c r="DM188" s="56"/>
      <c r="DN188" s="56"/>
      <c r="DO188" s="56"/>
      <c r="DP188" s="56"/>
      <c r="DQ188" s="56"/>
      <c r="DR188" s="56"/>
      <c r="DS188" s="56"/>
      <c r="DT188" s="56"/>
      <c r="DU188" s="56"/>
      <c r="DV188" s="56"/>
      <c r="DW188" s="56"/>
      <c r="DX188" s="56"/>
      <c r="DY188" s="56"/>
      <c r="DZ188" s="56"/>
      <c r="EA188" s="56"/>
      <c r="EB188" s="56"/>
      <c r="EC188" s="56"/>
      <c r="ED188" s="56"/>
    </row>
    <row r="189" spans="1:134" ht="14.25" customHeight="1">
      <c r="A189" s="51">
        <v>182</v>
      </c>
      <c r="B189" s="53">
        <f>IF('FORM NILAI SIAP'!A189=0,"",'FORM NILAI SIAP'!A189)</f>
        <v>21120120140099</v>
      </c>
      <c r="C189" s="53" t="str">
        <f>IF('FORM NILAI SIAP'!B189=0,"",'FORM NILAI SIAP'!B189)</f>
        <v>AHMAD ASRORUDDIN</v>
      </c>
      <c r="D189" s="54">
        <v>100</v>
      </c>
      <c r="E189" s="54">
        <f t="shared" ref="E189:R189" si="182">IFERROR(($T189*IF($T$6=E$6,$T$7,0)+$U189*IF($U$6=E$6,$U$7,0)+$V189*IF($V$6=E$6,$V$7,0)+$W189*IF($W$6=E$6,$W$7,0)+$X189*IF($X$6=E$6,$X$7,0)+$Y189*IF($Y$6=E$6,$Y$7,0)+$Z189*IF($Z$6=E$6,$Z$7,0)+$AA189*IF($AA$6=E$6,$AA$7,0)+$AB189*IF($AB$6=E$6,$AB$7,0)+$DO189*IF($DO$6=E$6,$DO$7,0)+$DP189*IF($DP$6=E$6,$DP$7,0)+$DQ189*IF($DQ$6=E$6,$DQ$7,0)+$DR189*IF($DR$6=E$6,$DR$7,0)+$DS189*IF($DS$6=E$6,$DS$7,0)+$DT189*IF($DT$6=E$6,$DT$7,0)+$DU189*IF($DU$6=E$6,$DU$7,0)+$DV189*IF($DV$6=E$6,$DV$7,0)+$DW189*IF($DW$6=E$6,$DW$7,0)+$DX189*IF($DX$6=E$6,$DX$7,0)+$DY189*IF($DY$6=E$6,$DY$7,0)+$DZ189*IF($DZ$6=E$6,$DZ$7,0)+$EA189*IF($EA$6=E$6,$EA$7,0)+$EB189*IF($EB$6=E$6,$EB$7,0)+$EC189*IF($EC$6=E$6,$EC$7,0)+$ED189*IF($ED$6=E$6,$ED$7,0))/E$7,0)</f>
        <v>100</v>
      </c>
      <c r="F189" s="54">
        <f t="shared" si="182"/>
        <v>100</v>
      </c>
      <c r="G189" s="54">
        <f t="shared" si="182"/>
        <v>100</v>
      </c>
      <c r="H189" s="54">
        <f t="shared" si="182"/>
        <v>100</v>
      </c>
      <c r="I189" s="54">
        <f t="shared" si="182"/>
        <v>0</v>
      </c>
      <c r="J189" s="54">
        <f t="shared" si="182"/>
        <v>0</v>
      </c>
      <c r="K189" s="54">
        <f t="shared" si="182"/>
        <v>0</v>
      </c>
      <c r="L189" s="54">
        <f t="shared" si="182"/>
        <v>0</v>
      </c>
      <c r="M189" s="54">
        <f t="shared" si="182"/>
        <v>0</v>
      </c>
      <c r="N189" s="54">
        <f t="shared" si="182"/>
        <v>0</v>
      </c>
      <c r="O189" s="54">
        <f t="shared" si="182"/>
        <v>0</v>
      </c>
      <c r="P189" s="54">
        <f t="shared" si="182"/>
        <v>0</v>
      </c>
      <c r="Q189" s="54">
        <f t="shared" si="182"/>
        <v>0</v>
      </c>
      <c r="R189" s="54">
        <f t="shared" si="182"/>
        <v>0</v>
      </c>
      <c r="S189" s="135"/>
      <c r="T189" s="55">
        <v>100</v>
      </c>
      <c r="U189" s="56">
        <v>100</v>
      </c>
      <c r="V189" s="56">
        <v>100</v>
      </c>
      <c r="W189" s="56">
        <v>100</v>
      </c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56"/>
      <c r="BS189" s="56"/>
      <c r="BT189" s="56"/>
      <c r="BU189" s="56"/>
      <c r="BV189" s="56"/>
      <c r="BW189" s="56"/>
      <c r="BX189" s="56"/>
      <c r="BY189" s="56"/>
      <c r="BZ189" s="56"/>
      <c r="CA189" s="56"/>
      <c r="CB189" s="56"/>
      <c r="CC189" s="56"/>
      <c r="CD189" s="56"/>
      <c r="CE189" s="56"/>
      <c r="CF189" s="56"/>
      <c r="CG189" s="56"/>
      <c r="CH189" s="56"/>
      <c r="CI189" s="56"/>
      <c r="CJ189" s="56"/>
      <c r="CK189" s="56"/>
      <c r="CL189" s="56"/>
      <c r="CM189" s="56"/>
      <c r="CN189" s="56"/>
      <c r="CO189" s="56"/>
      <c r="CP189" s="56"/>
      <c r="CQ189" s="56"/>
      <c r="CR189" s="56"/>
      <c r="CS189" s="56"/>
      <c r="CT189" s="56"/>
      <c r="CU189" s="56"/>
      <c r="CV189" s="56"/>
      <c r="CW189" s="56"/>
      <c r="CX189" s="56"/>
      <c r="CY189" s="56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56"/>
      <c r="DL189" s="56"/>
      <c r="DM189" s="56"/>
      <c r="DN189" s="56"/>
      <c r="DO189" s="56"/>
      <c r="DP189" s="56"/>
      <c r="DQ189" s="56"/>
      <c r="DR189" s="56"/>
      <c r="DS189" s="56"/>
      <c r="DT189" s="56"/>
      <c r="DU189" s="56"/>
      <c r="DV189" s="56"/>
      <c r="DW189" s="56"/>
      <c r="DX189" s="56"/>
      <c r="DY189" s="56"/>
      <c r="DZ189" s="56"/>
      <c r="EA189" s="56"/>
      <c r="EB189" s="56"/>
      <c r="EC189" s="56"/>
      <c r="ED189" s="56"/>
    </row>
    <row r="190" spans="1:134" ht="14.25" customHeight="1">
      <c r="A190" s="51">
        <v>183</v>
      </c>
      <c r="B190" s="53">
        <f>IF('FORM NILAI SIAP'!A190=0,"",'FORM NILAI SIAP'!A190)</f>
        <v>21120120140099</v>
      </c>
      <c r="C190" s="53" t="str">
        <f>IF('FORM NILAI SIAP'!B190=0,"",'FORM NILAI SIAP'!B190)</f>
        <v>SHIBA NURUL AISHA</v>
      </c>
      <c r="D190" s="54">
        <v>100</v>
      </c>
      <c r="E190" s="54">
        <f t="shared" ref="E190:R190" si="183">IFERROR(($T190*IF($T$6=E$6,$T$7,0)+$U190*IF($U$6=E$6,$U$7,0)+$V190*IF($V$6=E$6,$V$7,0)+$W190*IF($W$6=E$6,$W$7,0)+$X190*IF($X$6=E$6,$X$7,0)+$Y190*IF($Y$6=E$6,$Y$7,0)+$Z190*IF($Z$6=E$6,$Z$7,0)+$AA190*IF($AA$6=E$6,$AA$7,0)+$AB190*IF($AB$6=E$6,$AB$7,0)+$DO190*IF($DO$6=E$6,$DO$7,0)+$DP190*IF($DP$6=E$6,$DP$7,0)+$DQ190*IF($DQ$6=E$6,$DQ$7,0)+$DR190*IF($DR$6=E$6,$DR$7,0)+$DS190*IF($DS$6=E$6,$DS$7,0)+$DT190*IF($DT$6=E$6,$DT$7,0)+$DU190*IF($DU$6=E$6,$DU$7,0)+$DV190*IF($DV$6=E$6,$DV$7,0)+$DW190*IF($DW$6=E$6,$DW$7,0)+$DX190*IF($DX$6=E$6,$DX$7,0)+$DY190*IF($DY$6=E$6,$DY$7,0)+$DZ190*IF($DZ$6=E$6,$DZ$7,0)+$EA190*IF($EA$6=E$6,$EA$7,0)+$EB190*IF($EB$6=E$6,$EB$7,0)+$EC190*IF($EC$6=E$6,$EC$7,0)+$ED190*IF($ED$6=E$6,$ED$7,0))/E$7,0)</f>
        <v>100</v>
      </c>
      <c r="F190" s="54">
        <f t="shared" si="183"/>
        <v>100</v>
      </c>
      <c r="G190" s="54">
        <f t="shared" si="183"/>
        <v>100</v>
      </c>
      <c r="H190" s="54">
        <f t="shared" si="183"/>
        <v>100</v>
      </c>
      <c r="I190" s="54">
        <f t="shared" si="183"/>
        <v>0</v>
      </c>
      <c r="J190" s="54">
        <f t="shared" si="183"/>
        <v>0</v>
      </c>
      <c r="K190" s="54">
        <f t="shared" si="183"/>
        <v>0</v>
      </c>
      <c r="L190" s="54">
        <f t="shared" si="183"/>
        <v>0</v>
      </c>
      <c r="M190" s="54">
        <f t="shared" si="183"/>
        <v>0</v>
      </c>
      <c r="N190" s="54">
        <f t="shared" si="183"/>
        <v>0</v>
      </c>
      <c r="O190" s="54">
        <f t="shared" si="183"/>
        <v>0</v>
      </c>
      <c r="P190" s="54">
        <f t="shared" si="183"/>
        <v>0</v>
      </c>
      <c r="Q190" s="54">
        <f t="shared" si="183"/>
        <v>0</v>
      </c>
      <c r="R190" s="54">
        <f t="shared" si="183"/>
        <v>0</v>
      </c>
      <c r="S190" s="135"/>
      <c r="T190" s="55">
        <v>100</v>
      </c>
      <c r="U190" s="56">
        <v>100</v>
      </c>
      <c r="V190" s="56">
        <v>100</v>
      </c>
      <c r="W190" s="56">
        <v>100</v>
      </c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56"/>
      <c r="BS190" s="56"/>
      <c r="BT190" s="56"/>
      <c r="BU190" s="56"/>
      <c r="BV190" s="56"/>
      <c r="BW190" s="56"/>
      <c r="BX190" s="56"/>
      <c r="BY190" s="56"/>
      <c r="BZ190" s="56"/>
      <c r="CA190" s="56"/>
      <c r="CB190" s="56"/>
      <c r="CC190" s="56"/>
      <c r="CD190" s="56"/>
      <c r="CE190" s="56"/>
      <c r="CF190" s="56"/>
      <c r="CG190" s="56"/>
      <c r="CH190" s="56"/>
      <c r="CI190" s="56"/>
      <c r="CJ190" s="56"/>
      <c r="CK190" s="56"/>
      <c r="CL190" s="56"/>
      <c r="CM190" s="56"/>
      <c r="CN190" s="56"/>
      <c r="CO190" s="56"/>
      <c r="CP190" s="56"/>
      <c r="CQ190" s="56"/>
      <c r="CR190" s="56"/>
      <c r="CS190" s="56"/>
      <c r="CT190" s="56"/>
      <c r="CU190" s="56"/>
      <c r="CV190" s="56"/>
      <c r="CW190" s="56"/>
      <c r="CX190" s="56"/>
      <c r="CY190" s="56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56"/>
      <c r="DL190" s="56"/>
      <c r="DM190" s="56"/>
      <c r="DN190" s="56"/>
      <c r="DO190" s="56"/>
      <c r="DP190" s="56"/>
      <c r="DQ190" s="56"/>
      <c r="DR190" s="56"/>
      <c r="DS190" s="56"/>
      <c r="DT190" s="56"/>
      <c r="DU190" s="56"/>
      <c r="DV190" s="56"/>
      <c r="DW190" s="56"/>
      <c r="DX190" s="56"/>
      <c r="DY190" s="56"/>
      <c r="DZ190" s="56"/>
      <c r="EA190" s="56"/>
      <c r="EB190" s="56"/>
      <c r="EC190" s="56"/>
      <c r="ED190" s="56"/>
    </row>
    <row r="191" spans="1:134" ht="14.25" customHeight="1">
      <c r="A191" s="51">
        <v>184</v>
      </c>
      <c r="B191" s="53">
        <f>IF('FORM NILAI SIAP'!A191=0,"",'FORM NILAI SIAP'!A191)</f>
        <v>21120120140099</v>
      </c>
      <c r="C191" s="53" t="str">
        <f>IF('FORM NILAI SIAP'!B191=0,"",'FORM NILAI SIAP'!B191)</f>
        <v>RAFIF SADID HAMDANI</v>
      </c>
      <c r="D191" s="54">
        <v>100</v>
      </c>
      <c r="E191" s="54">
        <f t="shared" ref="E191:R191" si="184">IFERROR(($T191*IF($T$6=E$6,$T$7,0)+$U191*IF($U$6=E$6,$U$7,0)+$V191*IF($V$6=E$6,$V$7,0)+$W191*IF($W$6=E$6,$W$7,0)+$X191*IF($X$6=E$6,$X$7,0)+$Y191*IF($Y$6=E$6,$Y$7,0)+$Z191*IF($Z$6=E$6,$Z$7,0)+$AA191*IF($AA$6=E$6,$AA$7,0)+$AB191*IF($AB$6=E$6,$AB$7,0)+$DO191*IF($DO$6=E$6,$DO$7,0)+$DP191*IF($DP$6=E$6,$DP$7,0)+$DQ191*IF($DQ$6=E$6,$DQ$7,0)+$DR191*IF($DR$6=E$6,$DR$7,0)+$DS191*IF($DS$6=E$6,$DS$7,0)+$DT191*IF($DT$6=E$6,$DT$7,0)+$DU191*IF($DU$6=E$6,$DU$7,0)+$DV191*IF($DV$6=E$6,$DV$7,0)+$DW191*IF($DW$6=E$6,$DW$7,0)+$DX191*IF($DX$6=E$6,$DX$7,0)+$DY191*IF($DY$6=E$6,$DY$7,0)+$DZ191*IF($DZ$6=E$6,$DZ$7,0)+$EA191*IF($EA$6=E$6,$EA$7,0)+$EB191*IF($EB$6=E$6,$EB$7,0)+$EC191*IF($EC$6=E$6,$EC$7,0)+$ED191*IF($ED$6=E$6,$ED$7,0))/E$7,0)</f>
        <v>100</v>
      </c>
      <c r="F191" s="54">
        <f t="shared" si="184"/>
        <v>100</v>
      </c>
      <c r="G191" s="54">
        <f t="shared" si="184"/>
        <v>100</v>
      </c>
      <c r="H191" s="54">
        <f t="shared" si="184"/>
        <v>100</v>
      </c>
      <c r="I191" s="54">
        <f t="shared" si="184"/>
        <v>0</v>
      </c>
      <c r="J191" s="54">
        <f t="shared" si="184"/>
        <v>0</v>
      </c>
      <c r="K191" s="54">
        <f t="shared" si="184"/>
        <v>0</v>
      </c>
      <c r="L191" s="54">
        <f t="shared" si="184"/>
        <v>0</v>
      </c>
      <c r="M191" s="54">
        <f t="shared" si="184"/>
        <v>0</v>
      </c>
      <c r="N191" s="54">
        <f t="shared" si="184"/>
        <v>0</v>
      </c>
      <c r="O191" s="54">
        <f t="shared" si="184"/>
        <v>0</v>
      </c>
      <c r="P191" s="54">
        <f t="shared" si="184"/>
        <v>0</v>
      </c>
      <c r="Q191" s="54">
        <f t="shared" si="184"/>
        <v>0</v>
      </c>
      <c r="R191" s="54">
        <f t="shared" si="184"/>
        <v>0</v>
      </c>
      <c r="S191" s="135"/>
      <c r="T191" s="55">
        <v>100</v>
      </c>
      <c r="U191" s="56">
        <v>100</v>
      </c>
      <c r="V191" s="56">
        <v>100</v>
      </c>
      <c r="W191" s="56">
        <v>100</v>
      </c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56"/>
      <c r="BX191" s="56"/>
      <c r="BY191" s="56"/>
      <c r="BZ191" s="56"/>
      <c r="CA191" s="56"/>
      <c r="CB191" s="56"/>
      <c r="CC191" s="56"/>
      <c r="CD191" s="56"/>
      <c r="CE191" s="56"/>
      <c r="CF191" s="56"/>
      <c r="CG191" s="56"/>
      <c r="CH191" s="56"/>
      <c r="CI191" s="56"/>
      <c r="CJ191" s="56"/>
      <c r="CK191" s="56"/>
      <c r="CL191" s="56"/>
      <c r="CM191" s="56"/>
      <c r="CN191" s="56"/>
      <c r="CO191" s="56"/>
      <c r="CP191" s="56"/>
      <c r="CQ191" s="56"/>
      <c r="CR191" s="56"/>
      <c r="CS191" s="56"/>
      <c r="CT191" s="56"/>
      <c r="CU191" s="56"/>
      <c r="CV191" s="56"/>
      <c r="CW191" s="56"/>
      <c r="CX191" s="56"/>
      <c r="CY191" s="56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56"/>
      <c r="DL191" s="56"/>
      <c r="DM191" s="56"/>
      <c r="DN191" s="56"/>
      <c r="DO191" s="56"/>
      <c r="DP191" s="56"/>
      <c r="DQ191" s="56"/>
      <c r="DR191" s="56"/>
      <c r="DS191" s="56"/>
      <c r="DT191" s="56"/>
      <c r="DU191" s="56"/>
      <c r="DV191" s="56"/>
      <c r="DW191" s="56"/>
      <c r="DX191" s="56"/>
      <c r="DY191" s="56"/>
      <c r="DZ191" s="56"/>
      <c r="EA191" s="56"/>
      <c r="EB191" s="56"/>
      <c r="EC191" s="56"/>
      <c r="ED191" s="56"/>
    </row>
    <row r="192" spans="1:134" ht="14.25" customHeight="1">
      <c r="A192" s="51">
        <v>185</v>
      </c>
      <c r="B192" s="53">
        <f>IF('FORM NILAI SIAP'!A192=0,"",'FORM NILAI SIAP'!A192)</f>
        <v>21120120140099</v>
      </c>
      <c r="C192" s="53" t="str">
        <f>IF('FORM NILAI SIAP'!B192=0,"",'FORM NILAI SIAP'!B192)</f>
        <v>ARIZ MUHAMMAD FAJAR</v>
      </c>
      <c r="D192" s="54">
        <v>88</v>
      </c>
      <c r="E192" s="54">
        <f t="shared" ref="E192:R192" si="185">IFERROR(($T192*IF($T$6=E$6,$T$7,0)+$U192*IF($U$6=E$6,$U$7,0)+$V192*IF($V$6=E$6,$V$7,0)+$W192*IF($W$6=E$6,$W$7,0)+$X192*IF($X$6=E$6,$X$7,0)+$Y192*IF($Y$6=E$6,$Y$7,0)+$Z192*IF($Z$6=E$6,$Z$7,0)+$AA192*IF($AA$6=E$6,$AA$7,0)+$AB192*IF($AB$6=E$6,$AB$7,0)+$DO192*IF($DO$6=E$6,$DO$7,0)+$DP192*IF($DP$6=E$6,$DP$7,0)+$DQ192*IF($DQ$6=E$6,$DQ$7,0)+$DR192*IF($DR$6=E$6,$DR$7,0)+$DS192*IF($DS$6=E$6,$DS$7,0)+$DT192*IF($DT$6=E$6,$DT$7,0)+$DU192*IF($DU$6=E$6,$DU$7,0)+$DV192*IF($DV$6=E$6,$DV$7,0)+$DW192*IF($DW$6=E$6,$DW$7,0)+$DX192*IF($DX$6=E$6,$DX$7,0)+$DY192*IF($DY$6=E$6,$DY$7,0)+$DZ192*IF($DZ$6=E$6,$DZ$7,0)+$EA192*IF($EA$6=E$6,$EA$7,0)+$EB192*IF($EB$6=E$6,$EB$7,0)+$EC192*IF($EC$6=E$6,$EC$7,0)+$ED192*IF($ED$6=E$6,$ED$7,0))/E$7,0)</f>
        <v>88</v>
      </c>
      <c r="F192" s="54">
        <f t="shared" si="185"/>
        <v>88</v>
      </c>
      <c r="G192" s="54">
        <f t="shared" si="185"/>
        <v>88</v>
      </c>
      <c r="H192" s="54">
        <f t="shared" si="185"/>
        <v>88</v>
      </c>
      <c r="I192" s="54">
        <f t="shared" si="185"/>
        <v>0</v>
      </c>
      <c r="J192" s="54">
        <f t="shared" si="185"/>
        <v>0</v>
      </c>
      <c r="K192" s="54">
        <f t="shared" si="185"/>
        <v>0</v>
      </c>
      <c r="L192" s="54">
        <f t="shared" si="185"/>
        <v>0</v>
      </c>
      <c r="M192" s="54">
        <f t="shared" si="185"/>
        <v>0</v>
      </c>
      <c r="N192" s="54">
        <f t="shared" si="185"/>
        <v>0</v>
      </c>
      <c r="O192" s="54">
        <f t="shared" si="185"/>
        <v>0</v>
      </c>
      <c r="P192" s="54">
        <f t="shared" si="185"/>
        <v>0</v>
      </c>
      <c r="Q192" s="54">
        <f t="shared" si="185"/>
        <v>0</v>
      </c>
      <c r="R192" s="54">
        <f t="shared" si="185"/>
        <v>0</v>
      </c>
      <c r="S192" s="135"/>
      <c r="T192" s="55">
        <v>88</v>
      </c>
      <c r="U192" s="56">
        <v>88</v>
      </c>
      <c r="V192" s="56">
        <v>88</v>
      </c>
      <c r="W192" s="56">
        <v>88</v>
      </c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56"/>
      <c r="BY192" s="56"/>
      <c r="BZ192" s="56"/>
      <c r="CA192" s="56"/>
      <c r="CB192" s="56"/>
      <c r="CC192" s="56"/>
      <c r="CD192" s="56"/>
      <c r="CE192" s="56"/>
      <c r="CF192" s="56"/>
      <c r="CG192" s="56"/>
      <c r="CH192" s="56"/>
      <c r="CI192" s="56"/>
      <c r="CJ192" s="56"/>
      <c r="CK192" s="56"/>
      <c r="CL192" s="56"/>
      <c r="CM192" s="56"/>
      <c r="CN192" s="56"/>
      <c r="CO192" s="56"/>
      <c r="CP192" s="56"/>
      <c r="CQ192" s="56"/>
      <c r="CR192" s="56"/>
      <c r="CS192" s="56"/>
      <c r="CT192" s="56"/>
      <c r="CU192" s="56"/>
      <c r="CV192" s="56"/>
      <c r="CW192" s="56"/>
      <c r="CX192" s="56"/>
      <c r="CY192" s="56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56"/>
      <c r="DL192" s="56"/>
      <c r="DM192" s="56"/>
      <c r="DN192" s="56"/>
      <c r="DO192" s="56"/>
      <c r="DP192" s="56"/>
      <c r="DQ192" s="56"/>
      <c r="DR192" s="56"/>
      <c r="DS192" s="56"/>
      <c r="DT192" s="56"/>
      <c r="DU192" s="56"/>
      <c r="DV192" s="56"/>
      <c r="DW192" s="56"/>
      <c r="DX192" s="56"/>
      <c r="DY192" s="56"/>
      <c r="DZ192" s="56"/>
      <c r="EA192" s="56"/>
      <c r="EB192" s="56"/>
      <c r="EC192" s="56"/>
      <c r="ED192" s="56"/>
    </row>
    <row r="193" spans="1:134" ht="14.25" customHeight="1">
      <c r="A193" s="51">
        <v>186</v>
      </c>
      <c r="B193" s="53">
        <f>IF('FORM NILAI SIAP'!A193=0,"",'FORM NILAI SIAP'!A193)</f>
        <v>21120120140099</v>
      </c>
      <c r="C193" s="53" t="str">
        <f>IF('FORM NILAI SIAP'!B193=0,"",'FORM NILAI SIAP'!B193)</f>
        <v>MUHAMMAD RIZAL QOWI AL-AZIS</v>
      </c>
      <c r="D193" s="54">
        <v>100</v>
      </c>
      <c r="E193" s="54">
        <f t="shared" ref="E193:R193" si="186">IFERROR(($T193*IF($T$6=E$6,$T$7,0)+$U193*IF($U$6=E$6,$U$7,0)+$V193*IF($V$6=E$6,$V$7,0)+$W193*IF($W$6=E$6,$W$7,0)+$X193*IF($X$6=E$6,$X$7,0)+$Y193*IF($Y$6=E$6,$Y$7,0)+$Z193*IF($Z$6=E$6,$Z$7,0)+$AA193*IF($AA$6=E$6,$AA$7,0)+$AB193*IF($AB$6=E$6,$AB$7,0)+$DO193*IF($DO$6=E$6,$DO$7,0)+$DP193*IF($DP$6=E$6,$DP$7,0)+$DQ193*IF($DQ$6=E$6,$DQ$7,0)+$DR193*IF($DR$6=E$6,$DR$7,0)+$DS193*IF($DS$6=E$6,$DS$7,0)+$DT193*IF($DT$6=E$6,$DT$7,0)+$DU193*IF($DU$6=E$6,$DU$7,0)+$DV193*IF($DV$6=E$6,$DV$7,0)+$DW193*IF($DW$6=E$6,$DW$7,0)+$DX193*IF($DX$6=E$6,$DX$7,0)+$DY193*IF($DY$6=E$6,$DY$7,0)+$DZ193*IF($DZ$6=E$6,$DZ$7,0)+$EA193*IF($EA$6=E$6,$EA$7,0)+$EB193*IF($EB$6=E$6,$EB$7,0)+$EC193*IF($EC$6=E$6,$EC$7,0)+$ED193*IF($ED$6=E$6,$ED$7,0))/E$7,0)</f>
        <v>100</v>
      </c>
      <c r="F193" s="54">
        <f t="shared" si="186"/>
        <v>100</v>
      </c>
      <c r="G193" s="54">
        <f t="shared" si="186"/>
        <v>100</v>
      </c>
      <c r="H193" s="54">
        <f t="shared" si="186"/>
        <v>100</v>
      </c>
      <c r="I193" s="54">
        <f t="shared" si="186"/>
        <v>0</v>
      </c>
      <c r="J193" s="54">
        <f t="shared" si="186"/>
        <v>0</v>
      </c>
      <c r="K193" s="54">
        <f t="shared" si="186"/>
        <v>0</v>
      </c>
      <c r="L193" s="54">
        <f t="shared" si="186"/>
        <v>0</v>
      </c>
      <c r="M193" s="54">
        <f t="shared" si="186"/>
        <v>0</v>
      </c>
      <c r="N193" s="54">
        <f t="shared" si="186"/>
        <v>0</v>
      </c>
      <c r="O193" s="54">
        <f t="shared" si="186"/>
        <v>0</v>
      </c>
      <c r="P193" s="54">
        <f t="shared" si="186"/>
        <v>0</v>
      </c>
      <c r="Q193" s="54">
        <f t="shared" si="186"/>
        <v>0</v>
      </c>
      <c r="R193" s="54">
        <f t="shared" si="186"/>
        <v>0</v>
      </c>
      <c r="S193" s="135"/>
      <c r="T193" s="55">
        <v>100</v>
      </c>
      <c r="U193" s="56">
        <v>100</v>
      </c>
      <c r="V193" s="56">
        <v>100</v>
      </c>
      <c r="W193" s="56">
        <v>100</v>
      </c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56"/>
      <c r="BP193" s="56"/>
      <c r="BQ193" s="56"/>
      <c r="BR193" s="56"/>
      <c r="BS193" s="56"/>
      <c r="BT193" s="56"/>
      <c r="BU193" s="56"/>
      <c r="BV193" s="56"/>
      <c r="BW193" s="56"/>
      <c r="BX193" s="56"/>
      <c r="BY193" s="56"/>
      <c r="BZ193" s="56"/>
      <c r="CA193" s="56"/>
      <c r="CB193" s="56"/>
      <c r="CC193" s="56"/>
      <c r="CD193" s="56"/>
      <c r="CE193" s="56"/>
      <c r="CF193" s="56"/>
      <c r="CG193" s="56"/>
      <c r="CH193" s="56"/>
      <c r="CI193" s="56"/>
      <c r="CJ193" s="56"/>
      <c r="CK193" s="56"/>
      <c r="CL193" s="56"/>
      <c r="CM193" s="56"/>
      <c r="CN193" s="56"/>
      <c r="CO193" s="56"/>
      <c r="CP193" s="56"/>
      <c r="CQ193" s="56"/>
      <c r="CR193" s="56"/>
      <c r="CS193" s="56"/>
      <c r="CT193" s="56"/>
      <c r="CU193" s="56"/>
      <c r="CV193" s="56"/>
      <c r="CW193" s="56"/>
      <c r="CX193" s="56"/>
      <c r="CY193" s="56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56"/>
      <c r="DL193" s="56"/>
      <c r="DM193" s="56"/>
      <c r="DN193" s="56"/>
      <c r="DO193" s="56"/>
      <c r="DP193" s="56"/>
      <c r="DQ193" s="56"/>
      <c r="DR193" s="56"/>
      <c r="DS193" s="56"/>
      <c r="DT193" s="56"/>
      <c r="DU193" s="56"/>
      <c r="DV193" s="56"/>
      <c r="DW193" s="56"/>
      <c r="DX193" s="56"/>
      <c r="DY193" s="56"/>
      <c r="DZ193" s="56"/>
      <c r="EA193" s="56"/>
      <c r="EB193" s="56"/>
      <c r="EC193" s="56"/>
      <c r="ED193" s="56"/>
    </row>
    <row r="194" spans="1:134" ht="14.25" customHeight="1">
      <c r="A194" s="51">
        <v>187</v>
      </c>
      <c r="B194" s="53" t="str">
        <f>IF('FORM NILAI SIAP'!A194=0,"",'FORM NILAI SIAP'!A194)</f>
        <v/>
      </c>
      <c r="C194" s="53" t="str">
        <f>IF('FORM NILAI SIAP'!B194=0,"",'FORM NILAI SIAP'!B194)</f>
        <v/>
      </c>
      <c r="D194" s="54" t="str">
        <f t="shared" ref="D194:D251" si="187">IF(C194="","",SUMPRODUCT($T$7:$ED$7,T194:ED194))</f>
        <v/>
      </c>
      <c r="E194" s="54">
        <f t="shared" ref="E194:R194" si="188">IFERROR(($T194*IF($T$6=E$6,$T$7,0)+$U194*IF($U$6=E$6,$U$7,0)+$V194*IF($V$6=E$6,$V$7,0)+$W194*IF($W$6=E$6,$W$7,0)+$X194*IF($X$6=E$6,$X$7,0)+$Y194*IF($Y$6=E$6,$Y$7,0)+$Z194*IF($Z$6=E$6,$Z$7,0)+$AA194*IF($AA$6=E$6,$AA$7,0)+$AB194*IF($AB$6=E$6,$AB$7,0)+$DO194*IF($DO$6=E$6,$DO$7,0)+$DP194*IF($DP$6=E$6,$DP$7,0)+$DQ194*IF($DQ$6=E$6,$DQ$7,0)+$DR194*IF($DR$6=E$6,$DR$7,0)+$DS194*IF($DS$6=E$6,$DS$7,0)+$DT194*IF($DT$6=E$6,$DT$7,0)+$DU194*IF($DU$6=E$6,$DU$7,0)+$DV194*IF($DV$6=E$6,$DV$7,0)+$DW194*IF($DW$6=E$6,$DW$7,0)+$DX194*IF($DX$6=E$6,$DX$7,0)+$DY194*IF($DY$6=E$6,$DY$7,0)+$DZ194*IF($DZ$6=E$6,$DZ$7,0)+$EA194*IF($EA$6=E$6,$EA$7,0)+$EB194*IF($EB$6=E$6,$EB$7,0)+$EC194*IF($EC$6=E$6,$EC$7,0)+$ED194*IF($ED$6=E$6,$ED$7,0))/E$7,0)</f>
        <v>0</v>
      </c>
      <c r="F194" s="54">
        <f t="shared" si="188"/>
        <v>0</v>
      </c>
      <c r="G194" s="54">
        <f t="shared" si="188"/>
        <v>0</v>
      </c>
      <c r="H194" s="54">
        <f t="shared" si="188"/>
        <v>0</v>
      </c>
      <c r="I194" s="54">
        <f t="shared" si="188"/>
        <v>0</v>
      </c>
      <c r="J194" s="54">
        <f t="shared" si="188"/>
        <v>0</v>
      </c>
      <c r="K194" s="54">
        <f t="shared" si="188"/>
        <v>0</v>
      </c>
      <c r="L194" s="54">
        <f t="shared" si="188"/>
        <v>0</v>
      </c>
      <c r="M194" s="54">
        <f t="shared" si="188"/>
        <v>0</v>
      </c>
      <c r="N194" s="54">
        <f t="shared" si="188"/>
        <v>0</v>
      </c>
      <c r="O194" s="54">
        <f t="shared" si="188"/>
        <v>0</v>
      </c>
      <c r="P194" s="54">
        <f t="shared" si="188"/>
        <v>0</v>
      </c>
      <c r="Q194" s="54">
        <f t="shared" si="188"/>
        <v>0</v>
      </c>
      <c r="R194" s="54">
        <f t="shared" si="188"/>
        <v>0</v>
      </c>
      <c r="S194" s="135"/>
      <c r="T194" s="55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56"/>
      <c r="BS194" s="56"/>
      <c r="BT194" s="56"/>
      <c r="BU194" s="56"/>
      <c r="BV194" s="56"/>
      <c r="BW194" s="56"/>
      <c r="BX194" s="56"/>
      <c r="BY194" s="56"/>
      <c r="BZ194" s="56"/>
      <c r="CA194" s="56"/>
      <c r="CB194" s="56"/>
      <c r="CC194" s="56"/>
      <c r="CD194" s="56"/>
      <c r="CE194" s="56"/>
      <c r="CF194" s="56"/>
      <c r="CG194" s="56"/>
      <c r="CH194" s="56"/>
      <c r="CI194" s="56"/>
      <c r="CJ194" s="56"/>
      <c r="CK194" s="56"/>
      <c r="CL194" s="56"/>
      <c r="CM194" s="56"/>
      <c r="CN194" s="56"/>
      <c r="CO194" s="56"/>
      <c r="CP194" s="56"/>
      <c r="CQ194" s="56"/>
      <c r="CR194" s="56"/>
      <c r="CS194" s="56"/>
      <c r="CT194" s="56"/>
      <c r="CU194" s="56"/>
      <c r="CV194" s="56"/>
      <c r="CW194" s="56"/>
      <c r="CX194" s="56"/>
      <c r="CY194" s="56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56"/>
      <c r="DL194" s="56"/>
      <c r="DM194" s="56"/>
      <c r="DN194" s="56"/>
      <c r="DO194" s="56"/>
      <c r="DP194" s="56"/>
      <c r="DQ194" s="56"/>
      <c r="DR194" s="56"/>
      <c r="DS194" s="56"/>
      <c r="DT194" s="56"/>
      <c r="DU194" s="56"/>
      <c r="DV194" s="56"/>
      <c r="DW194" s="56"/>
      <c r="DX194" s="56"/>
      <c r="DY194" s="56"/>
      <c r="DZ194" s="56"/>
      <c r="EA194" s="56"/>
      <c r="EB194" s="56"/>
      <c r="EC194" s="56"/>
      <c r="ED194" s="56"/>
    </row>
    <row r="195" spans="1:134" ht="14.25" customHeight="1">
      <c r="A195" s="51">
        <v>188</v>
      </c>
      <c r="B195" s="53" t="str">
        <f>IF('FORM NILAI SIAP'!A195=0,"",'FORM NILAI SIAP'!A195)</f>
        <v/>
      </c>
      <c r="C195" s="53" t="str">
        <f>IF('FORM NILAI SIAP'!B195=0,"",'FORM NILAI SIAP'!B195)</f>
        <v/>
      </c>
      <c r="D195" s="54" t="str">
        <f t="shared" si="187"/>
        <v/>
      </c>
      <c r="E195" s="54">
        <f t="shared" ref="E195:R195" si="189">IFERROR(($T195*IF($T$6=E$6,$T$7,0)+$U195*IF($U$6=E$6,$U$7,0)+$V195*IF($V$6=E$6,$V$7,0)+$W195*IF($W$6=E$6,$W$7,0)+$X195*IF($X$6=E$6,$X$7,0)+$Y195*IF($Y$6=E$6,$Y$7,0)+$Z195*IF($Z$6=E$6,$Z$7,0)+$AA195*IF($AA$6=E$6,$AA$7,0)+$AB195*IF($AB$6=E$6,$AB$7,0)+$DO195*IF($DO$6=E$6,$DO$7,0)+$DP195*IF($DP$6=E$6,$DP$7,0)+$DQ195*IF($DQ$6=E$6,$DQ$7,0)+$DR195*IF($DR$6=E$6,$DR$7,0)+$DS195*IF($DS$6=E$6,$DS$7,0)+$DT195*IF($DT$6=E$6,$DT$7,0)+$DU195*IF($DU$6=E$6,$DU$7,0)+$DV195*IF($DV$6=E$6,$DV$7,0)+$DW195*IF($DW$6=E$6,$DW$7,0)+$DX195*IF($DX$6=E$6,$DX$7,0)+$DY195*IF($DY$6=E$6,$DY$7,0)+$DZ195*IF($DZ$6=E$6,$DZ$7,0)+$EA195*IF($EA$6=E$6,$EA$7,0)+$EB195*IF($EB$6=E$6,$EB$7,0)+$EC195*IF($EC$6=E$6,$EC$7,0)+$ED195*IF($ED$6=E$6,$ED$7,0))/E$7,0)</f>
        <v>0</v>
      </c>
      <c r="F195" s="54">
        <f t="shared" si="189"/>
        <v>0</v>
      </c>
      <c r="G195" s="54">
        <f t="shared" si="189"/>
        <v>0</v>
      </c>
      <c r="H195" s="54">
        <f t="shared" si="189"/>
        <v>0</v>
      </c>
      <c r="I195" s="54">
        <f t="shared" si="189"/>
        <v>0</v>
      </c>
      <c r="J195" s="54">
        <f t="shared" si="189"/>
        <v>0</v>
      </c>
      <c r="K195" s="54">
        <f t="shared" si="189"/>
        <v>0</v>
      </c>
      <c r="L195" s="54">
        <f t="shared" si="189"/>
        <v>0</v>
      </c>
      <c r="M195" s="54">
        <f t="shared" si="189"/>
        <v>0</v>
      </c>
      <c r="N195" s="54">
        <f t="shared" si="189"/>
        <v>0</v>
      </c>
      <c r="O195" s="54">
        <f t="shared" si="189"/>
        <v>0</v>
      </c>
      <c r="P195" s="54">
        <f t="shared" si="189"/>
        <v>0</v>
      </c>
      <c r="Q195" s="54">
        <f t="shared" si="189"/>
        <v>0</v>
      </c>
      <c r="R195" s="54">
        <f t="shared" si="189"/>
        <v>0</v>
      </c>
      <c r="S195" s="135"/>
      <c r="T195" s="55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56"/>
      <c r="BR195" s="56"/>
      <c r="BS195" s="56"/>
      <c r="BT195" s="56"/>
      <c r="BU195" s="56"/>
      <c r="BV195" s="56"/>
      <c r="BW195" s="56"/>
      <c r="BX195" s="56"/>
      <c r="BY195" s="56"/>
      <c r="BZ195" s="56"/>
      <c r="CA195" s="56"/>
      <c r="CB195" s="56"/>
      <c r="CC195" s="56"/>
      <c r="CD195" s="56"/>
      <c r="CE195" s="56"/>
      <c r="CF195" s="56"/>
      <c r="CG195" s="56"/>
      <c r="CH195" s="56"/>
      <c r="CI195" s="56"/>
      <c r="CJ195" s="56"/>
      <c r="CK195" s="56"/>
      <c r="CL195" s="56"/>
      <c r="CM195" s="56"/>
      <c r="CN195" s="56"/>
      <c r="CO195" s="56"/>
      <c r="CP195" s="56"/>
      <c r="CQ195" s="56"/>
      <c r="CR195" s="56"/>
      <c r="CS195" s="56"/>
      <c r="CT195" s="56"/>
      <c r="CU195" s="56"/>
      <c r="CV195" s="56"/>
      <c r="CW195" s="56"/>
      <c r="CX195" s="56"/>
      <c r="CY195" s="56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56"/>
      <c r="DL195" s="56"/>
      <c r="DM195" s="56"/>
      <c r="DN195" s="56"/>
      <c r="DO195" s="56"/>
      <c r="DP195" s="56"/>
      <c r="DQ195" s="56"/>
      <c r="DR195" s="56"/>
      <c r="DS195" s="56"/>
      <c r="DT195" s="56"/>
      <c r="DU195" s="56"/>
      <c r="DV195" s="56"/>
      <c r="DW195" s="56"/>
      <c r="DX195" s="56"/>
      <c r="DY195" s="56"/>
      <c r="DZ195" s="56"/>
      <c r="EA195" s="56"/>
      <c r="EB195" s="56"/>
      <c r="EC195" s="56"/>
      <c r="ED195" s="56"/>
    </row>
    <row r="196" spans="1:134" ht="14.25" customHeight="1">
      <c r="A196" s="51">
        <v>189</v>
      </c>
      <c r="B196" s="53" t="str">
        <f>IF('FORM NILAI SIAP'!A196=0,"",'FORM NILAI SIAP'!A196)</f>
        <v/>
      </c>
      <c r="C196" s="53" t="str">
        <f>IF('FORM NILAI SIAP'!B196=0,"",'FORM NILAI SIAP'!B196)</f>
        <v/>
      </c>
      <c r="D196" s="54" t="str">
        <f t="shared" si="187"/>
        <v/>
      </c>
      <c r="E196" s="54">
        <f t="shared" ref="E196:R196" si="190">IFERROR(($T196*IF($T$6=E$6,$T$7,0)+$U196*IF($U$6=E$6,$U$7,0)+$V196*IF($V$6=E$6,$V$7,0)+$W196*IF($W$6=E$6,$W$7,0)+$X196*IF($X$6=E$6,$X$7,0)+$Y196*IF($Y$6=E$6,$Y$7,0)+$Z196*IF($Z$6=E$6,$Z$7,0)+$AA196*IF($AA$6=E$6,$AA$7,0)+$AB196*IF($AB$6=E$6,$AB$7,0)+$DO196*IF($DO$6=E$6,$DO$7,0)+$DP196*IF($DP$6=E$6,$DP$7,0)+$DQ196*IF($DQ$6=E$6,$DQ$7,0)+$DR196*IF($DR$6=E$6,$DR$7,0)+$DS196*IF($DS$6=E$6,$DS$7,0)+$DT196*IF($DT$6=E$6,$DT$7,0)+$DU196*IF($DU$6=E$6,$DU$7,0)+$DV196*IF($DV$6=E$6,$DV$7,0)+$DW196*IF($DW$6=E$6,$DW$7,0)+$DX196*IF($DX$6=E$6,$DX$7,0)+$DY196*IF($DY$6=E$6,$DY$7,0)+$DZ196*IF($DZ$6=E$6,$DZ$7,0)+$EA196*IF($EA$6=E$6,$EA$7,0)+$EB196*IF($EB$6=E$6,$EB$7,0)+$EC196*IF($EC$6=E$6,$EC$7,0)+$ED196*IF($ED$6=E$6,$ED$7,0))/E$7,0)</f>
        <v>0</v>
      </c>
      <c r="F196" s="54">
        <f t="shared" si="190"/>
        <v>0</v>
      </c>
      <c r="G196" s="54">
        <f t="shared" si="190"/>
        <v>0</v>
      </c>
      <c r="H196" s="54">
        <f t="shared" si="190"/>
        <v>0</v>
      </c>
      <c r="I196" s="54">
        <f t="shared" si="190"/>
        <v>0</v>
      </c>
      <c r="J196" s="54">
        <f t="shared" si="190"/>
        <v>0</v>
      </c>
      <c r="K196" s="54">
        <f t="shared" si="190"/>
        <v>0</v>
      </c>
      <c r="L196" s="54">
        <f t="shared" si="190"/>
        <v>0</v>
      </c>
      <c r="M196" s="54">
        <f t="shared" si="190"/>
        <v>0</v>
      </c>
      <c r="N196" s="54">
        <f t="shared" si="190"/>
        <v>0</v>
      </c>
      <c r="O196" s="54">
        <f t="shared" si="190"/>
        <v>0</v>
      </c>
      <c r="P196" s="54">
        <f t="shared" si="190"/>
        <v>0</v>
      </c>
      <c r="Q196" s="54">
        <f t="shared" si="190"/>
        <v>0</v>
      </c>
      <c r="R196" s="54">
        <f t="shared" si="190"/>
        <v>0</v>
      </c>
      <c r="S196" s="135"/>
      <c r="T196" s="55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56"/>
      <c r="BY196" s="56"/>
      <c r="BZ196" s="56"/>
      <c r="CA196" s="56"/>
      <c r="CB196" s="56"/>
      <c r="CC196" s="56"/>
      <c r="CD196" s="56"/>
      <c r="CE196" s="56"/>
      <c r="CF196" s="56"/>
      <c r="CG196" s="56"/>
      <c r="CH196" s="56"/>
      <c r="CI196" s="56"/>
      <c r="CJ196" s="56"/>
      <c r="CK196" s="56"/>
      <c r="CL196" s="56"/>
      <c r="CM196" s="56"/>
      <c r="CN196" s="56"/>
      <c r="CO196" s="56"/>
      <c r="CP196" s="56"/>
      <c r="CQ196" s="56"/>
      <c r="CR196" s="56"/>
      <c r="CS196" s="56"/>
      <c r="CT196" s="56"/>
      <c r="CU196" s="56"/>
      <c r="CV196" s="56"/>
      <c r="CW196" s="56"/>
      <c r="CX196" s="56"/>
      <c r="CY196" s="56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56"/>
      <c r="DL196" s="56"/>
      <c r="DM196" s="56"/>
      <c r="DN196" s="56"/>
      <c r="DO196" s="56"/>
      <c r="DP196" s="56"/>
      <c r="DQ196" s="56"/>
      <c r="DR196" s="56"/>
      <c r="DS196" s="56"/>
      <c r="DT196" s="56"/>
      <c r="DU196" s="56"/>
      <c r="DV196" s="56"/>
      <c r="DW196" s="56"/>
      <c r="DX196" s="56"/>
      <c r="DY196" s="56"/>
      <c r="DZ196" s="56"/>
      <c r="EA196" s="56"/>
      <c r="EB196" s="56"/>
      <c r="EC196" s="56"/>
      <c r="ED196" s="56"/>
    </row>
    <row r="197" spans="1:134" ht="14.25" customHeight="1">
      <c r="A197" s="51">
        <v>190</v>
      </c>
      <c r="B197" s="53" t="str">
        <f>IF('FORM NILAI SIAP'!A197=0,"",'FORM NILAI SIAP'!A197)</f>
        <v/>
      </c>
      <c r="C197" s="53" t="str">
        <f>IF('FORM NILAI SIAP'!B197=0,"",'FORM NILAI SIAP'!B197)</f>
        <v/>
      </c>
      <c r="D197" s="54" t="str">
        <f t="shared" si="187"/>
        <v/>
      </c>
      <c r="E197" s="54">
        <f t="shared" ref="E197:R197" si="191">IFERROR(($T197*IF($T$6=E$6,$T$7,0)+$U197*IF($U$6=E$6,$U$7,0)+$V197*IF($V$6=E$6,$V$7,0)+$W197*IF($W$6=E$6,$W$7,0)+$X197*IF($X$6=E$6,$X$7,0)+$Y197*IF($Y$6=E$6,$Y$7,0)+$Z197*IF($Z$6=E$6,$Z$7,0)+$AA197*IF($AA$6=E$6,$AA$7,0)+$AB197*IF($AB$6=E$6,$AB$7,0)+$DO197*IF($DO$6=E$6,$DO$7,0)+$DP197*IF($DP$6=E$6,$DP$7,0)+$DQ197*IF($DQ$6=E$6,$DQ$7,0)+$DR197*IF($DR$6=E$6,$DR$7,0)+$DS197*IF($DS$6=E$6,$DS$7,0)+$DT197*IF($DT$6=E$6,$DT$7,0)+$DU197*IF($DU$6=E$6,$DU$7,0)+$DV197*IF($DV$6=E$6,$DV$7,0)+$DW197*IF($DW$6=E$6,$DW$7,0)+$DX197*IF($DX$6=E$6,$DX$7,0)+$DY197*IF($DY$6=E$6,$DY$7,0)+$DZ197*IF($DZ$6=E$6,$DZ$7,0)+$EA197*IF($EA$6=E$6,$EA$7,0)+$EB197*IF($EB$6=E$6,$EB$7,0)+$EC197*IF($EC$6=E$6,$EC$7,0)+$ED197*IF($ED$6=E$6,$ED$7,0))/E$7,0)</f>
        <v>0</v>
      </c>
      <c r="F197" s="54">
        <f t="shared" si="191"/>
        <v>0</v>
      </c>
      <c r="G197" s="54">
        <f t="shared" si="191"/>
        <v>0</v>
      </c>
      <c r="H197" s="54">
        <f t="shared" si="191"/>
        <v>0</v>
      </c>
      <c r="I197" s="54">
        <f t="shared" si="191"/>
        <v>0</v>
      </c>
      <c r="J197" s="54">
        <f t="shared" si="191"/>
        <v>0</v>
      </c>
      <c r="K197" s="54">
        <f t="shared" si="191"/>
        <v>0</v>
      </c>
      <c r="L197" s="54">
        <f t="shared" si="191"/>
        <v>0</v>
      </c>
      <c r="M197" s="54">
        <f t="shared" si="191"/>
        <v>0</v>
      </c>
      <c r="N197" s="54">
        <f t="shared" si="191"/>
        <v>0</v>
      </c>
      <c r="O197" s="54">
        <f t="shared" si="191"/>
        <v>0</v>
      </c>
      <c r="P197" s="54">
        <f t="shared" si="191"/>
        <v>0</v>
      </c>
      <c r="Q197" s="54">
        <f t="shared" si="191"/>
        <v>0</v>
      </c>
      <c r="R197" s="54">
        <f t="shared" si="191"/>
        <v>0</v>
      </c>
      <c r="S197" s="135"/>
      <c r="T197" s="55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56"/>
      <c r="BP197" s="56"/>
      <c r="BQ197" s="56"/>
      <c r="BR197" s="56"/>
      <c r="BS197" s="56"/>
      <c r="BT197" s="56"/>
      <c r="BU197" s="56"/>
      <c r="BV197" s="56"/>
      <c r="BW197" s="56"/>
      <c r="BX197" s="56"/>
      <c r="BY197" s="56"/>
      <c r="BZ197" s="56"/>
      <c r="CA197" s="56"/>
      <c r="CB197" s="56"/>
      <c r="CC197" s="56"/>
      <c r="CD197" s="56"/>
      <c r="CE197" s="56"/>
      <c r="CF197" s="56"/>
      <c r="CG197" s="56"/>
      <c r="CH197" s="56"/>
      <c r="CI197" s="56"/>
      <c r="CJ197" s="56"/>
      <c r="CK197" s="56"/>
      <c r="CL197" s="56"/>
      <c r="CM197" s="56"/>
      <c r="CN197" s="56"/>
      <c r="CO197" s="56"/>
      <c r="CP197" s="56"/>
      <c r="CQ197" s="56"/>
      <c r="CR197" s="56"/>
      <c r="CS197" s="56"/>
      <c r="CT197" s="56"/>
      <c r="CU197" s="56"/>
      <c r="CV197" s="56"/>
      <c r="CW197" s="56"/>
      <c r="CX197" s="56"/>
      <c r="CY197" s="56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56"/>
      <c r="DL197" s="56"/>
      <c r="DM197" s="56"/>
      <c r="DN197" s="56"/>
      <c r="DO197" s="56"/>
      <c r="DP197" s="56"/>
      <c r="DQ197" s="56"/>
      <c r="DR197" s="56"/>
      <c r="DS197" s="56"/>
      <c r="DT197" s="56"/>
      <c r="DU197" s="56"/>
      <c r="DV197" s="56"/>
      <c r="DW197" s="56"/>
      <c r="DX197" s="56"/>
      <c r="DY197" s="56"/>
      <c r="DZ197" s="56"/>
      <c r="EA197" s="56"/>
      <c r="EB197" s="56"/>
      <c r="EC197" s="56"/>
      <c r="ED197" s="56"/>
    </row>
    <row r="198" spans="1:134" ht="14.25" customHeight="1">
      <c r="A198" s="51">
        <v>191</v>
      </c>
      <c r="B198" s="53" t="str">
        <f>IF('FORM NILAI SIAP'!A198=0,"",'FORM NILAI SIAP'!A198)</f>
        <v/>
      </c>
      <c r="C198" s="53" t="str">
        <f>IF('FORM NILAI SIAP'!B198=0,"",'FORM NILAI SIAP'!B198)</f>
        <v/>
      </c>
      <c r="D198" s="54" t="str">
        <f t="shared" si="187"/>
        <v/>
      </c>
      <c r="E198" s="54">
        <f t="shared" ref="E198:R198" si="192">IFERROR(($T198*IF($T$6=E$6,$T$7,0)+$U198*IF($U$6=E$6,$U$7,0)+$V198*IF($V$6=E$6,$V$7,0)+$W198*IF($W$6=E$6,$W$7,0)+$X198*IF($X$6=E$6,$X$7,0)+$Y198*IF($Y$6=E$6,$Y$7,0)+$Z198*IF($Z$6=E$6,$Z$7,0)+$AA198*IF($AA$6=E$6,$AA$7,0)+$AB198*IF($AB$6=E$6,$AB$7,0)+$DO198*IF($DO$6=E$6,$DO$7,0)+$DP198*IF($DP$6=E$6,$DP$7,0)+$DQ198*IF($DQ$6=E$6,$DQ$7,0)+$DR198*IF($DR$6=E$6,$DR$7,0)+$DS198*IF($DS$6=E$6,$DS$7,0)+$DT198*IF($DT$6=E$6,$DT$7,0)+$DU198*IF($DU$6=E$6,$DU$7,0)+$DV198*IF($DV$6=E$6,$DV$7,0)+$DW198*IF($DW$6=E$6,$DW$7,0)+$DX198*IF($DX$6=E$6,$DX$7,0)+$DY198*IF($DY$6=E$6,$DY$7,0)+$DZ198*IF($DZ$6=E$6,$DZ$7,0)+$EA198*IF($EA$6=E$6,$EA$7,0)+$EB198*IF($EB$6=E$6,$EB$7,0)+$EC198*IF($EC$6=E$6,$EC$7,0)+$ED198*IF($ED$6=E$6,$ED$7,0))/E$7,0)</f>
        <v>0</v>
      </c>
      <c r="F198" s="54">
        <f t="shared" si="192"/>
        <v>0</v>
      </c>
      <c r="G198" s="54">
        <f t="shared" si="192"/>
        <v>0</v>
      </c>
      <c r="H198" s="54">
        <f t="shared" si="192"/>
        <v>0</v>
      </c>
      <c r="I198" s="54">
        <f t="shared" si="192"/>
        <v>0</v>
      </c>
      <c r="J198" s="54">
        <f t="shared" si="192"/>
        <v>0</v>
      </c>
      <c r="K198" s="54">
        <f t="shared" si="192"/>
        <v>0</v>
      </c>
      <c r="L198" s="54">
        <f t="shared" si="192"/>
        <v>0</v>
      </c>
      <c r="M198" s="54">
        <f t="shared" si="192"/>
        <v>0</v>
      </c>
      <c r="N198" s="54">
        <f t="shared" si="192"/>
        <v>0</v>
      </c>
      <c r="O198" s="54">
        <f t="shared" si="192"/>
        <v>0</v>
      </c>
      <c r="P198" s="54">
        <f t="shared" si="192"/>
        <v>0</v>
      </c>
      <c r="Q198" s="54">
        <f t="shared" si="192"/>
        <v>0</v>
      </c>
      <c r="R198" s="54">
        <f t="shared" si="192"/>
        <v>0</v>
      </c>
      <c r="S198" s="135"/>
      <c r="T198" s="55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6"/>
      <c r="BR198" s="56"/>
      <c r="BS198" s="56"/>
      <c r="BT198" s="56"/>
      <c r="BU198" s="56"/>
      <c r="BV198" s="56"/>
      <c r="BW198" s="56"/>
      <c r="BX198" s="56"/>
      <c r="BY198" s="56"/>
      <c r="BZ198" s="56"/>
      <c r="CA198" s="56"/>
      <c r="CB198" s="56"/>
      <c r="CC198" s="56"/>
      <c r="CD198" s="56"/>
      <c r="CE198" s="56"/>
      <c r="CF198" s="56"/>
      <c r="CG198" s="56"/>
      <c r="CH198" s="56"/>
      <c r="CI198" s="56"/>
      <c r="CJ198" s="56"/>
      <c r="CK198" s="56"/>
      <c r="CL198" s="56"/>
      <c r="CM198" s="56"/>
      <c r="CN198" s="56"/>
      <c r="CO198" s="56"/>
      <c r="CP198" s="56"/>
      <c r="CQ198" s="56"/>
      <c r="CR198" s="56"/>
      <c r="CS198" s="56"/>
      <c r="CT198" s="56"/>
      <c r="CU198" s="56"/>
      <c r="CV198" s="56"/>
      <c r="CW198" s="56"/>
      <c r="CX198" s="56"/>
      <c r="CY198" s="56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56"/>
      <c r="DL198" s="56"/>
      <c r="DM198" s="56"/>
      <c r="DN198" s="56"/>
      <c r="DO198" s="56"/>
      <c r="DP198" s="56"/>
      <c r="DQ198" s="56"/>
      <c r="DR198" s="56"/>
      <c r="DS198" s="56"/>
      <c r="DT198" s="56"/>
      <c r="DU198" s="56"/>
      <c r="DV198" s="56"/>
      <c r="DW198" s="56"/>
      <c r="DX198" s="56"/>
      <c r="DY198" s="56"/>
      <c r="DZ198" s="56"/>
      <c r="EA198" s="56"/>
      <c r="EB198" s="56"/>
      <c r="EC198" s="56"/>
      <c r="ED198" s="56"/>
    </row>
    <row r="199" spans="1:134" ht="14.25" customHeight="1">
      <c r="A199" s="51">
        <v>192</v>
      </c>
      <c r="B199" s="53" t="str">
        <f>IF('FORM NILAI SIAP'!A199=0,"",'FORM NILAI SIAP'!A199)</f>
        <v/>
      </c>
      <c r="C199" s="53" t="str">
        <f>IF('FORM NILAI SIAP'!B199=0,"",'FORM NILAI SIAP'!B199)</f>
        <v/>
      </c>
      <c r="D199" s="54" t="str">
        <f t="shared" si="187"/>
        <v/>
      </c>
      <c r="E199" s="54">
        <f t="shared" ref="E199:R199" si="193">IFERROR(($T199*IF($T$6=E$6,$T$7,0)+$U199*IF($U$6=E$6,$U$7,0)+$V199*IF($V$6=E$6,$V$7,0)+$W199*IF($W$6=E$6,$W$7,0)+$X199*IF($X$6=E$6,$X$7,0)+$Y199*IF($Y$6=E$6,$Y$7,0)+$Z199*IF($Z$6=E$6,$Z$7,0)+$AA199*IF($AA$6=E$6,$AA$7,0)+$AB199*IF($AB$6=E$6,$AB$7,0)+$DO199*IF($DO$6=E$6,$DO$7,0)+$DP199*IF($DP$6=E$6,$DP$7,0)+$DQ199*IF($DQ$6=E$6,$DQ$7,0)+$DR199*IF($DR$6=E$6,$DR$7,0)+$DS199*IF($DS$6=E$6,$DS$7,0)+$DT199*IF($DT$6=E$6,$DT$7,0)+$DU199*IF($DU$6=E$6,$DU$7,0)+$DV199*IF($DV$6=E$6,$DV$7,0)+$DW199*IF($DW$6=E$6,$DW$7,0)+$DX199*IF($DX$6=E$6,$DX$7,0)+$DY199*IF($DY$6=E$6,$DY$7,0)+$DZ199*IF($DZ$6=E$6,$DZ$7,0)+$EA199*IF($EA$6=E$6,$EA$7,0)+$EB199*IF($EB$6=E$6,$EB$7,0)+$EC199*IF($EC$6=E$6,$EC$7,0)+$ED199*IF($ED$6=E$6,$ED$7,0))/E$7,0)</f>
        <v>0</v>
      </c>
      <c r="F199" s="54">
        <f t="shared" si="193"/>
        <v>0</v>
      </c>
      <c r="G199" s="54">
        <f t="shared" si="193"/>
        <v>0</v>
      </c>
      <c r="H199" s="54">
        <f t="shared" si="193"/>
        <v>0</v>
      </c>
      <c r="I199" s="54">
        <f t="shared" si="193"/>
        <v>0</v>
      </c>
      <c r="J199" s="54">
        <f t="shared" si="193"/>
        <v>0</v>
      </c>
      <c r="K199" s="54">
        <f t="shared" si="193"/>
        <v>0</v>
      </c>
      <c r="L199" s="54">
        <f t="shared" si="193"/>
        <v>0</v>
      </c>
      <c r="M199" s="54">
        <f t="shared" si="193"/>
        <v>0</v>
      </c>
      <c r="N199" s="54">
        <f t="shared" si="193"/>
        <v>0</v>
      </c>
      <c r="O199" s="54">
        <f t="shared" si="193"/>
        <v>0</v>
      </c>
      <c r="P199" s="54">
        <f t="shared" si="193"/>
        <v>0</v>
      </c>
      <c r="Q199" s="54">
        <f t="shared" si="193"/>
        <v>0</v>
      </c>
      <c r="R199" s="54">
        <f t="shared" si="193"/>
        <v>0</v>
      </c>
      <c r="S199" s="135"/>
      <c r="T199" s="55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56"/>
      <c r="BR199" s="56"/>
      <c r="BS199" s="56"/>
      <c r="BT199" s="56"/>
      <c r="BU199" s="56"/>
      <c r="BV199" s="56"/>
      <c r="BW199" s="56"/>
      <c r="BX199" s="56"/>
      <c r="BY199" s="56"/>
      <c r="BZ199" s="56"/>
      <c r="CA199" s="56"/>
      <c r="CB199" s="56"/>
      <c r="CC199" s="56"/>
      <c r="CD199" s="56"/>
      <c r="CE199" s="56"/>
      <c r="CF199" s="56"/>
      <c r="CG199" s="56"/>
      <c r="CH199" s="56"/>
      <c r="CI199" s="56"/>
      <c r="CJ199" s="56"/>
      <c r="CK199" s="56"/>
      <c r="CL199" s="56"/>
      <c r="CM199" s="56"/>
      <c r="CN199" s="56"/>
      <c r="CO199" s="56"/>
      <c r="CP199" s="56"/>
      <c r="CQ199" s="56"/>
      <c r="CR199" s="56"/>
      <c r="CS199" s="56"/>
      <c r="CT199" s="56"/>
      <c r="CU199" s="56"/>
      <c r="CV199" s="56"/>
      <c r="CW199" s="56"/>
      <c r="CX199" s="56"/>
      <c r="CY199" s="56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56"/>
      <c r="DL199" s="56"/>
      <c r="DM199" s="56"/>
      <c r="DN199" s="56"/>
      <c r="DO199" s="56"/>
      <c r="DP199" s="56"/>
      <c r="DQ199" s="56"/>
      <c r="DR199" s="56"/>
      <c r="DS199" s="56"/>
      <c r="DT199" s="56"/>
      <c r="DU199" s="56"/>
      <c r="DV199" s="56"/>
      <c r="DW199" s="56"/>
      <c r="DX199" s="56"/>
      <c r="DY199" s="56"/>
      <c r="DZ199" s="56"/>
      <c r="EA199" s="56"/>
      <c r="EB199" s="56"/>
      <c r="EC199" s="56"/>
      <c r="ED199" s="56"/>
    </row>
    <row r="200" spans="1:134" ht="14.25" customHeight="1">
      <c r="A200" s="51">
        <v>193</v>
      </c>
      <c r="B200" s="53" t="str">
        <f>IF('FORM NILAI SIAP'!A200=0,"",'FORM NILAI SIAP'!A200)</f>
        <v/>
      </c>
      <c r="C200" s="53" t="str">
        <f>IF('FORM NILAI SIAP'!B200=0,"",'FORM NILAI SIAP'!B200)</f>
        <v/>
      </c>
      <c r="D200" s="54" t="str">
        <f t="shared" si="187"/>
        <v/>
      </c>
      <c r="E200" s="54">
        <f t="shared" ref="E200:R200" si="194">IFERROR(($T200*IF($T$6=E$6,$T$7,0)+$U200*IF($U$6=E$6,$U$7,0)+$V200*IF($V$6=E$6,$V$7,0)+$W200*IF($W$6=E$6,$W$7,0)+$X200*IF($X$6=E$6,$X$7,0)+$Y200*IF($Y$6=E$6,$Y$7,0)+$Z200*IF($Z$6=E$6,$Z$7,0)+$AA200*IF($AA$6=E$6,$AA$7,0)+$AB200*IF($AB$6=E$6,$AB$7,0)+$DO200*IF($DO$6=E$6,$DO$7,0)+$DP200*IF($DP$6=E$6,$DP$7,0)+$DQ200*IF($DQ$6=E$6,$DQ$7,0)+$DR200*IF($DR$6=E$6,$DR$7,0)+$DS200*IF($DS$6=E$6,$DS$7,0)+$DT200*IF($DT$6=E$6,$DT$7,0)+$DU200*IF($DU$6=E$6,$DU$7,0)+$DV200*IF($DV$6=E$6,$DV$7,0)+$DW200*IF($DW$6=E$6,$DW$7,0)+$DX200*IF($DX$6=E$6,$DX$7,0)+$DY200*IF($DY$6=E$6,$DY$7,0)+$DZ200*IF($DZ$6=E$6,$DZ$7,0)+$EA200*IF($EA$6=E$6,$EA$7,0)+$EB200*IF($EB$6=E$6,$EB$7,0)+$EC200*IF($EC$6=E$6,$EC$7,0)+$ED200*IF($ED$6=E$6,$ED$7,0))/E$7,0)</f>
        <v>0</v>
      </c>
      <c r="F200" s="54">
        <f t="shared" si="194"/>
        <v>0</v>
      </c>
      <c r="G200" s="54">
        <f t="shared" si="194"/>
        <v>0</v>
      </c>
      <c r="H200" s="54">
        <f t="shared" si="194"/>
        <v>0</v>
      </c>
      <c r="I200" s="54">
        <f t="shared" si="194"/>
        <v>0</v>
      </c>
      <c r="J200" s="54">
        <f t="shared" si="194"/>
        <v>0</v>
      </c>
      <c r="K200" s="54">
        <f t="shared" si="194"/>
        <v>0</v>
      </c>
      <c r="L200" s="54">
        <f t="shared" si="194"/>
        <v>0</v>
      </c>
      <c r="M200" s="54">
        <f t="shared" si="194"/>
        <v>0</v>
      </c>
      <c r="N200" s="54">
        <f t="shared" si="194"/>
        <v>0</v>
      </c>
      <c r="O200" s="54">
        <f t="shared" si="194"/>
        <v>0</v>
      </c>
      <c r="P200" s="54">
        <f t="shared" si="194"/>
        <v>0</v>
      </c>
      <c r="Q200" s="54">
        <f t="shared" si="194"/>
        <v>0</v>
      </c>
      <c r="R200" s="54">
        <f t="shared" si="194"/>
        <v>0</v>
      </c>
      <c r="S200" s="135"/>
      <c r="T200" s="55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56"/>
      <c r="BS200" s="56"/>
      <c r="BT200" s="56"/>
      <c r="BU200" s="56"/>
      <c r="BV200" s="56"/>
      <c r="BW200" s="56"/>
      <c r="BX200" s="56"/>
      <c r="BY200" s="56"/>
      <c r="BZ200" s="56"/>
      <c r="CA200" s="56"/>
      <c r="CB200" s="56"/>
      <c r="CC200" s="56"/>
      <c r="CD200" s="56"/>
      <c r="CE200" s="56"/>
      <c r="CF200" s="56"/>
      <c r="CG200" s="56"/>
      <c r="CH200" s="56"/>
      <c r="CI200" s="56"/>
      <c r="CJ200" s="56"/>
      <c r="CK200" s="56"/>
      <c r="CL200" s="56"/>
      <c r="CM200" s="56"/>
      <c r="CN200" s="56"/>
      <c r="CO200" s="56"/>
      <c r="CP200" s="56"/>
      <c r="CQ200" s="56"/>
      <c r="CR200" s="56"/>
      <c r="CS200" s="56"/>
      <c r="CT200" s="56"/>
      <c r="CU200" s="56"/>
      <c r="CV200" s="56"/>
      <c r="CW200" s="56"/>
      <c r="CX200" s="56"/>
      <c r="CY200" s="56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56"/>
      <c r="DL200" s="56"/>
      <c r="DM200" s="56"/>
      <c r="DN200" s="56"/>
      <c r="DO200" s="56"/>
      <c r="DP200" s="56"/>
      <c r="DQ200" s="56"/>
      <c r="DR200" s="56"/>
      <c r="DS200" s="56"/>
      <c r="DT200" s="56"/>
      <c r="DU200" s="56"/>
      <c r="DV200" s="56"/>
      <c r="DW200" s="56"/>
      <c r="DX200" s="56"/>
      <c r="DY200" s="56"/>
      <c r="DZ200" s="56"/>
      <c r="EA200" s="56"/>
      <c r="EB200" s="56"/>
      <c r="EC200" s="56"/>
      <c r="ED200" s="56"/>
    </row>
    <row r="201" spans="1:134" ht="14.25" customHeight="1">
      <c r="A201" s="51">
        <v>194</v>
      </c>
      <c r="B201" s="53" t="str">
        <f>IF('FORM NILAI SIAP'!A201=0,"",'FORM NILAI SIAP'!A201)</f>
        <v/>
      </c>
      <c r="C201" s="53" t="str">
        <f>IF('FORM NILAI SIAP'!B201=0,"",'FORM NILAI SIAP'!B201)</f>
        <v/>
      </c>
      <c r="D201" s="54" t="str">
        <f t="shared" si="187"/>
        <v/>
      </c>
      <c r="E201" s="54">
        <f t="shared" ref="E201:R201" si="195">IFERROR(($T201*IF($T$6=E$6,$T$7,0)+$U201*IF($U$6=E$6,$U$7,0)+$V201*IF($V$6=E$6,$V$7,0)+$W201*IF($W$6=E$6,$W$7,0)+$X201*IF($X$6=E$6,$X$7,0)+$Y201*IF($Y$6=E$6,$Y$7,0)+$Z201*IF($Z$6=E$6,$Z$7,0)+$AA201*IF($AA$6=E$6,$AA$7,0)+$AB201*IF($AB$6=E$6,$AB$7,0)+$DO201*IF($DO$6=E$6,$DO$7,0)+$DP201*IF($DP$6=E$6,$DP$7,0)+$DQ201*IF($DQ$6=E$6,$DQ$7,0)+$DR201*IF($DR$6=E$6,$DR$7,0)+$DS201*IF($DS$6=E$6,$DS$7,0)+$DT201*IF($DT$6=E$6,$DT$7,0)+$DU201*IF($DU$6=E$6,$DU$7,0)+$DV201*IF($DV$6=E$6,$DV$7,0)+$DW201*IF($DW$6=E$6,$DW$7,0)+$DX201*IF($DX$6=E$6,$DX$7,0)+$DY201*IF($DY$6=E$6,$DY$7,0)+$DZ201*IF($DZ$6=E$6,$DZ$7,0)+$EA201*IF($EA$6=E$6,$EA$7,0)+$EB201*IF($EB$6=E$6,$EB$7,0)+$EC201*IF($EC$6=E$6,$EC$7,0)+$ED201*IF($ED$6=E$6,$ED$7,0))/E$7,0)</f>
        <v>0</v>
      </c>
      <c r="F201" s="54">
        <f t="shared" si="195"/>
        <v>0</v>
      </c>
      <c r="G201" s="54">
        <f t="shared" si="195"/>
        <v>0</v>
      </c>
      <c r="H201" s="54">
        <f t="shared" si="195"/>
        <v>0</v>
      </c>
      <c r="I201" s="54">
        <f t="shared" si="195"/>
        <v>0</v>
      </c>
      <c r="J201" s="54">
        <f t="shared" si="195"/>
        <v>0</v>
      </c>
      <c r="K201" s="54">
        <f t="shared" si="195"/>
        <v>0</v>
      </c>
      <c r="L201" s="54">
        <f t="shared" si="195"/>
        <v>0</v>
      </c>
      <c r="M201" s="54">
        <f t="shared" si="195"/>
        <v>0</v>
      </c>
      <c r="N201" s="54">
        <f t="shared" si="195"/>
        <v>0</v>
      </c>
      <c r="O201" s="54">
        <f t="shared" si="195"/>
        <v>0</v>
      </c>
      <c r="P201" s="54">
        <f t="shared" si="195"/>
        <v>0</v>
      </c>
      <c r="Q201" s="54">
        <f t="shared" si="195"/>
        <v>0</v>
      </c>
      <c r="R201" s="54">
        <f t="shared" si="195"/>
        <v>0</v>
      </c>
      <c r="S201" s="135"/>
      <c r="T201" s="55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56"/>
      <c r="BS201" s="56"/>
      <c r="BT201" s="56"/>
      <c r="BU201" s="56"/>
      <c r="BV201" s="56"/>
      <c r="BW201" s="56"/>
      <c r="BX201" s="56"/>
      <c r="BY201" s="56"/>
      <c r="BZ201" s="56"/>
      <c r="CA201" s="56"/>
      <c r="CB201" s="56"/>
      <c r="CC201" s="56"/>
      <c r="CD201" s="56"/>
      <c r="CE201" s="56"/>
      <c r="CF201" s="56"/>
      <c r="CG201" s="56"/>
      <c r="CH201" s="56"/>
      <c r="CI201" s="56"/>
      <c r="CJ201" s="56"/>
      <c r="CK201" s="56"/>
      <c r="CL201" s="56"/>
      <c r="CM201" s="56"/>
      <c r="CN201" s="56"/>
      <c r="CO201" s="56"/>
      <c r="CP201" s="56"/>
      <c r="CQ201" s="56"/>
      <c r="CR201" s="56"/>
      <c r="CS201" s="56"/>
      <c r="CT201" s="56"/>
      <c r="CU201" s="56"/>
      <c r="CV201" s="56"/>
      <c r="CW201" s="56"/>
      <c r="CX201" s="56"/>
      <c r="CY201" s="56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56"/>
      <c r="DL201" s="56"/>
      <c r="DM201" s="56"/>
      <c r="DN201" s="56"/>
      <c r="DO201" s="56"/>
      <c r="DP201" s="56"/>
      <c r="DQ201" s="56"/>
      <c r="DR201" s="56"/>
      <c r="DS201" s="56"/>
      <c r="DT201" s="56"/>
      <c r="DU201" s="56"/>
      <c r="DV201" s="56"/>
      <c r="DW201" s="56"/>
      <c r="DX201" s="56"/>
      <c r="DY201" s="56"/>
      <c r="DZ201" s="56"/>
      <c r="EA201" s="56"/>
      <c r="EB201" s="56"/>
      <c r="EC201" s="56"/>
      <c r="ED201" s="56"/>
    </row>
    <row r="202" spans="1:134" ht="14.25" customHeight="1">
      <c r="A202" s="51">
        <v>195</v>
      </c>
      <c r="B202" s="53" t="str">
        <f>IF('FORM NILAI SIAP'!A202=0,"",'FORM NILAI SIAP'!A202)</f>
        <v/>
      </c>
      <c r="C202" s="53" t="str">
        <f>IF('FORM NILAI SIAP'!B202=0,"",'FORM NILAI SIAP'!B202)</f>
        <v/>
      </c>
      <c r="D202" s="54" t="str">
        <f t="shared" si="187"/>
        <v/>
      </c>
      <c r="E202" s="54">
        <f t="shared" ref="E202:R202" si="196">IFERROR(($T202*IF($T$6=E$6,$T$7,0)+$U202*IF($U$6=E$6,$U$7,0)+$V202*IF($V$6=E$6,$V$7,0)+$W202*IF($W$6=E$6,$W$7,0)+$X202*IF($X$6=E$6,$X$7,0)+$Y202*IF($Y$6=E$6,$Y$7,0)+$Z202*IF($Z$6=E$6,$Z$7,0)+$AA202*IF($AA$6=E$6,$AA$7,0)+$AB202*IF($AB$6=E$6,$AB$7,0)+$DO202*IF($DO$6=E$6,$DO$7,0)+$DP202*IF($DP$6=E$6,$DP$7,0)+$DQ202*IF($DQ$6=E$6,$DQ$7,0)+$DR202*IF($DR$6=E$6,$DR$7,0)+$DS202*IF($DS$6=E$6,$DS$7,0)+$DT202*IF($DT$6=E$6,$DT$7,0)+$DU202*IF($DU$6=E$6,$DU$7,0)+$DV202*IF($DV$6=E$6,$DV$7,0)+$DW202*IF($DW$6=E$6,$DW$7,0)+$DX202*IF($DX$6=E$6,$DX$7,0)+$DY202*IF($DY$6=E$6,$DY$7,0)+$DZ202*IF($DZ$6=E$6,$DZ$7,0)+$EA202*IF($EA$6=E$6,$EA$7,0)+$EB202*IF($EB$6=E$6,$EB$7,0)+$EC202*IF($EC$6=E$6,$EC$7,0)+$ED202*IF($ED$6=E$6,$ED$7,0))/E$7,0)</f>
        <v>0</v>
      </c>
      <c r="F202" s="54">
        <f t="shared" si="196"/>
        <v>0</v>
      </c>
      <c r="G202" s="54">
        <f t="shared" si="196"/>
        <v>0</v>
      </c>
      <c r="H202" s="54">
        <f t="shared" si="196"/>
        <v>0</v>
      </c>
      <c r="I202" s="54">
        <f t="shared" si="196"/>
        <v>0</v>
      </c>
      <c r="J202" s="54">
        <f t="shared" si="196"/>
        <v>0</v>
      </c>
      <c r="K202" s="54">
        <f t="shared" si="196"/>
        <v>0</v>
      </c>
      <c r="L202" s="54">
        <f t="shared" si="196"/>
        <v>0</v>
      </c>
      <c r="M202" s="54">
        <f t="shared" si="196"/>
        <v>0</v>
      </c>
      <c r="N202" s="54">
        <f t="shared" si="196"/>
        <v>0</v>
      </c>
      <c r="O202" s="54">
        <f t="shared" si="196"/>
        <v>0</v>
      </c>
      <c r="P202" s="54">
        <f t="shared" si="196"/>
        <v>0</v>
      </c>
      <c r="Q202" s="54">
        <f t="shared" si="196"/>
        <v>0</v>
      </c>
      <c r="R202" s="54">
        <f t="shared" si="196"/>
        <v>0</v>
      </c>
      <c r="S202" s="135"/>
      <c r="T202" s="55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56"/>
      <c r="BS202" s="56"/>
      <c r="BT202" s="56"/>
      <c r="BU202" s="56"/>
      <c r="BV202" s="56"/>
      <c r="BW202" s="56"/>
      <c r="BX202" s="56"/>
      <c r="BY202" s="56"/>
      <c r="BZ202" s="56"/>
      <c r="CA202" s="56"/>
      <c r="CB202" s="56"/>
      <c r="CC202" s="56"/>
      <c r="CD202" s="56"/>
      <c r="CE202" s="56"/>
      <c r="CF202" s="56"/>
      <c r="CG202" s="56"/>
      <c r="CH202" s="56"/>
      <c r="CI202" s="56"/>
      <c r="CJ202" s="56"/>
      <c r="CK202" s="56"/>
      <c r="CL202" s="56"/>
      <c r="CM202" s="56"/>
      <c r="CN202" s="56"/>
      <c r="CO202" s="56"/>
      <c r="CP202" s="56"/>
      <c r="CQ202" s="56"/>
      <c r="CR202" s="56"/>
      <c r="CS202" s="56"/>
      <c r="CT202" s="56"/>
      <c r="CU202" s="56"/>
      <c r="CV202" s="56"/>
      <c r="CW202" s="56"/>
      <c r="CX202" s="56"/>
      <c r="CY202" s="56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56"/>
      <c r="DL202" s="56"/>
      <c r="DM202" s="56"/>
      <c r="DN202" s="56"/>
      <c r="DO202" s="56"/>
      <c r="DP202" s="56"/>
      <c r="DQ202" s="56"/>
      <c r="DR202" s="56"/>
      <c r="DS202" s="56"/>
      <c r="DT202" s="56"/>
      <c r="DU202" s="56"/>
      <c r="DV202" s="56"/>
      <c r="DW202" s="56"/>
      <c r="DX202" s="56"/>
      <c r="DY202" s="56"/>
      <c r="DZ202" s="56"/>
      <c r="EA202" s="56"/>
      <c r="EB202" s="56"/>
      <c r="EC202" s="56"/>
      <c r="ED202" s="56"/>
    </row>
    <row r="203" spans="1:134" ht="14.25" customHeight="1">
      <c r="A203" s="51">
        <v>196</v>
      </c>
      <c r="B203" s="53" t="str">
        <f>IF('FORM NILAI SIAP'!A203=0,"",'FORM NILAI SIAP'!A203)</f>
        <v/>
      </c>
      <c r="C203" s="53" t="str">
        <f>IF('FORM NILAI SIAP'!B203=0,"",'FORM NILAI SIAP'!B203)</f>
        <v/>
      </c>
      <c r="D203" s="54" t="str">
        <f t="shared" si="187"/>
        <v/>
      </c>
      <c r="E203" s="54">
        <f t="shared" ref="E203:R203" si="197">IFERROR(($T203*IF($T$6=E$6,$T$7,0)+$U203*IF($U$6=E$6,$U$7,0)+$V203*IF($V$6=E$6,$V$7,0)+$W203*IF($W$6=E$6,$W$7,0)+$X203*IF($X$6=E$6,$X$7,0)+$Y203*IF($Y$6=E$6,$Y$7,0)+$Z203*IF($Z$6=E$6,$Z$7,0)+$AA203*IF($AA$6=E$6,$AA$7,0)+$AB203*IF($AB$6=E$6,$AB$7,0)+$DO203*IF($DO$6=E$6,$DO$7,0)+$DP203*IF($DP$6=E$6,$DP$7,0)+$DQ203*IF($DQ$6=E$6,$DQ$7,0)+$DR203*IF($DR$6=E$6,$DR$7,0)+$DS203*IF($DS$6=E$6,$DS$7,0)+$DT203*IF($DT$6=E$6,$DT$7,0)+$DU203*IF($DU$6=E$6,$DU$7,0)+$DV203*IF($DV$6=E$6,$DV$7,0)+$DW203*IF($DW$6=E$6,$DW$7,0)+$DX203*IF($DX$6=E$6,$DX$7,0)+$DY203*IF($DY$6=E$6,$DY$7,0)+$DZ203*IF($DZ$6=E$6,$DZ$7,0)+$EA203*IF($EA$6=E$6,$EA$7,0)+$EB203*IF($EB$6=E$6,$EB$7,0)+$EC203*IF($EC$6=E$6,$EC$7,0)+$ED203*IF($ED$6=E$6,$ED$7,0))/E$7,0)</f>
        <v>0</v>
      </c>
      <c r="F203" s="54">
        <f t="shared" si="197"/>
        <v>0</v>
      </c>
      <c r="G203" s="54">
        <f t="shared" si="197"/>
        <v>0</v>
      </c>
      <c r="H203" s="54">
        <f t="shared" si="197"/>
        <v>0</v>
      </c>
      <c r="I203" s="54">
        <f t="shared" si="197"/>
        <v>0</v>
      </c>
      <c r="J203" s="54">
        <f t="shared" si="197"/>
        <v>0</v>
      </c>
      <c r="K203" s="54">
        <f t="shared" si="197"/>
        <v>0</v>
      </c>
      <c r="L203" s="54">
        <f t="shared" si="197"/>
        <v>0</v>
      </c>
      <c r="M203" s="54">
        <f t="shared" si="197"/>
        <v>0</v>
      </c>
      <c r="N203" s="54">
        <f t="shared" si="197"/>
        <v>0</v>
      </c>
      <c r="O203" s="54">
        <f t="shared" si="197"/>
        <v>0</v>
      </c>
      <c r="P203" s="54">
        <f t="shared" si="197"/>
        <v>0</v>
      </c>
      <c r="Q203" s="54">
        <f t="shared" si="197"/>
        <v>0</v>
      </c>
      <c r="R203" s="54">
        <f t="shared" si="197"/>
        <v>0</v>
      </c>
      <c r="S203" s="135"/>
      <c r="T203" s="55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56"/>
      <c r="BS203" s="56"/>
      <c r="BT203" s="56"/>
      <c r="BU203" s="56"/>
      <c r="BV203" s="56"/>
      <c r="BW203" s="56"/>
      <c r="BX203" s="56"/>
      <c r="BY203" s="56"/>
      <c r="BZ203" s="56"/>
      <c r="CA203" s="56"/>
      <c r="CB203" s="56"/>
      <c r="CC203" s="56"/>
      <c r="CD203" s="56"/>
      <c r="CE203" s="56"/>
      <c r="CF203" s="56"/>
      <c r="CG203" s="56"/>
      <c r="CH203" s="56"/>
      <c r="CI203" s="56"/>
      <c r="CJ203" s="56"/>
      <c r="CK203" s="56"/>
      <c r="CL203" s="56"/>
      <c r="CM203" s="56"/>
      <c r="CN203" s="56"/>
      <c r="CO203" s="56"/>
      <c r="CP203" s="56"/>
      <c r="CQ203" s="56"/>
      <c r="CR203" s="56"/>
      <c r="CS203" s="56"/>
      <c r="CT203" s="56"/>
      <c r="CU203" s="56"/>
      <c r="CV203" s="56"/>
      <c r="CW203" s="56"/>
      <c r="CX203" s="56"/>
      <c r="CY203" s="56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56"/>
      <c r="DL203" s="56"/>
      <c r="DM203" s="56"/>
      <c r="DN203" s="56"/>
      <c r="DO203" s="56"/>
      <c r="DP203" s="56"/>
      <c r="DQ203" s="56"/>
      <c r="DR203" s="56"/>
      <c r="DS203" s="56"/>
      <c r="DT203" s="56"/>
      <c r="DU203" s="56"/>
      <c r="DV203" s="56"/>
      <c r="DW203" s="56"/>
      <c r="DX203" s="56"/>
      <c r="DY203" s="56"/>
      <c r="DZ203" s="56"/>
      <c r="EA203" s="56"/>
      <c r="EB203" s="56"/>
      <c r="EC203" s="56"/>
      <c r="ED203" s="56"/>
    </row>
    <row r="204" spans="1:134" ht="14.25" customHeight="1">
      <c r="A204" s="51">
        <v>197</v>
      </c>
      <c r="B204" s="53" t="str">
        <f>IF('FORM NILAI SIAP'!A204=0,"",'FORM NILAI SIAP'!A204)</f>
        <v/>
      </c>
      <c r="C204" s="53" t="str">
        <f>IF('FORM NILAI SIAP'!B204=0,"",'FORM NILAI SIAP'!B204)</f>
        <v/>
      </c>
      <c r="D204" s="54" t="str">
        <f t="shared" si="187"/>
        <v/>
      </c>
      <c r="E204" s="54">
        <f t="shared" ref="E204:R204" si="198">IFERROR(($T204*IF($T$6=E$6,$T$7,0)+$U204*IF($U$6=E$6,$U$7,0)+$V204*IF($V$6=E$6,$V$7,0)+$W204*IF($W$6=E$6,$W$7,0)+$X204*IF($X$6=E$6,$X$7,0)+$Y204*IF($Y$6=E$6,$Y$7,0)+$Z204*IF($Z$6=E$6,$Z$7,0)+$AA204*IF($AA$6=E$6,$AA$7,0)+$AB204*IF($AB$6=E$6,$AB$7,0)+$DO204*IF($DO$6=E$6,$DO$7,0)+$DP204*IF($DP$6=E$6,$DP$7,0)+$DQ204*IF($DQ$6=E$6,$DQ$7,0)+$DR204*IF($DR$6=E$6,$DR$7,0)+$DS204*IF($DS$6=E$6,$DS$7,0)+$DT204*IF($DT$6=E$6,$DT$7,0)+$DU204*IF($DU$6=E$6,$DU$7,0)+$DV204*IF($DV$6=E$6,$DV$7,0)+$DW204*IF($DW$6=E$6,$DW$7,0)+$DX204*IF($DX$6=E$6,$DX$7,0)+$DY204*IF($DY$6=E$6,$DY$7,0)+$DZ204*IF($DZ$6=E$6,$DZ$7,0)+$EA204*IF($EA$6=E$6,$EA$7,0)+$EB204*IF($EB$6=E$6,$EB$7,0)+$EC204*IF($EC$6=E$6,$EC$7,0)+$ED204*IF($ED$6=E$6,$ED$7,0))/E$7,0)</f>
        <v>0</v>
      </c>
      <c r="F204" s="54">
        <f t="shared" si="198"/>
        <v>0</v>
      </c>
      <c r="G204" s="54">
        <f t="shared" si="198"/>
        <v>0</v>
      </c>
      <c r="H204" s="54">
        <f t="shared" si="198"/>
        <v>0</v>
      </c>
      <c r="I204" s="54">
        <f t="shared" si="198"/>
        <v>0</v>
      </c>
      <c r="J204" s="54">
        <f t="shared" si="198"/>
        <v>0</v>
      </c>
      <c r="K204" s="54">
        <f t="shared" si="198"/>
        <v>0</v>
      </c>
      <c r="L204" s="54">
        <f t="shared" si="198"/>
        <v>0</v>
      </c>
      <c r="M204" s="54">
        <f t="shared" si="198"/>
        <v>0</v>
      </c>
      <c r="N204" s="54">
        <f t="shared" si="198"/>
        <v>0</v>
      </c>
      <c r="O204" s="54">
        <f t="shared" si="198"/>
        <v>0</v>
      </c>
      <c r="P204" s="54">
        <f t="shared" si="198"/>
        <v>0</v>
      </c>
      <c r="Q204" s="54">
        <f t="shared" si="198"/>
        <v>0</v>
      </c>
      <c r="R204" s="54">
        <f t="shared" si="198"/>
        <v>0</v>
      </c>
      <c r="S204" s="135"/>
      <c r="T204" s="55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56"/>
      <c r="BS204" s="56"/>
      <c r="BT204" s="56"/>
      <c r="BU204" s="56"/>
      <c r="BV204" s="56"/>
      <c r="BW204" s="56"/>
      <c r="BX204" s="56"/>
      <c r="BY204" s="56"/>
      <c r="BZ204" s="56"/>
      <c r="CA204" s="56"/>
      <c r="CB204" s="56"/>
      <c r="CC204" s="56"/>
      <c r="CD204" s="56"/>
      <c r="CE204" s="56"/>
      <c r="CF204" s="56"/>
      <c r="CG204" s="56"/>
      <c r="CH204" s="56"/>
      <c r="CI204" s="56"/>
      <c r="CJ204" s="56"/>
      <c r="CK204" s="56"/>
      <c r="CL204" s="56"/>
      <c r="CM204" s="56"/>
      <c r="CN204" s="56"/>
      <c r="CO204" s="56"/>
      <c r="CP204" s="56"/>
      <c r="CQ204" s="56"/>
      <c r="CR204" s="56"/>
      <c r="CS204" s="56"/>
      <c r="CT204" s="56"/>
      <c r="CU204" s="56"/>
      <c r="CV204" s="56"/>
      <c r="CW204" s="56"/>
      <c r="CX204" s="56"/>
      <c r="CY204" s="56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56"/>
      <c r="DL204" s="56"/>
      <c r="DM204" s="56"/>
      <c r="DN204" s="56"/>
      <c r="DO204" s="56"/>
      <c r="DP204" s="56"/>
      <c r="DQ204" s="56"/>
      <c r="DR204" s="56"/>
      <c r="DS204" s="56"/>
      <c r="DT204" s="56"/>
      <c r="DU204" s="56"/>
      <c r="DV204" s="56"/>
      <c r="DW204" s="56"/>
      <c r="DX204" s="56"/>
      <c r="DY204" s="56"/>
      <c r="DZ204" s="56"/>
      <c r="EA204" s="56"/>
      <c r="EB204" s="56"/>
      <c r="EC204" s="56"/>
      <c r="ED204" s="56"/>
    </row>
    <row r="205" spans="1:134" ht="14.25" customHeight="1">
      <c r="A205" s="51">
        <v>198</v>
      </c>
      <c r="B205" s="53" t="str">
        <f>IF('FORM NILAI SIAP'!A205=0,"",'FORM NILAI SIAP'!A205)</f>
        <v/>
      </c>
      <c r="C205" s="53" t="str">
        <f>IF('FORM NILAI SIAP'!B205=0,"",'FORM NILAI SIAP'!B205)</f>
        <v/>
      </c>
      <c r="D205" s="54" t="str">
        <f t="shared" si="187"/>
        <v/>
      </c>
      <c r="E205" s="54">
        <f t="shared" ref="E205:R205" si="199">IFERROR(($T205*IF($T$6=E$6,$T$7,0)+$U205*IF($U$6=E$6,$U$7,0)+$V205*IF($V$6=E$6,$V$7,0)+$W205*IF($W$6=E$6,$W$7,0)+$X205*IF($X$6=E$6,$X$7,0)+$Y205*IF($Y$6=E$6,$Y$7,0)+$Z205*IF($Z$6=E$6,$Z$7,0)+$AA205*IF($AA$6=E$6,$AA$7,0)+$AB205*IF($AB$6=E$6,$AB$7,0)+$DO205*IF($DO$6=E$6,$DO$7,0)+$DP205*IF($DP$6=E$6,$DP$7,0)+$DQ205*IF($DQ$6=E$6,$DQ$7,0)+$DR205*IF($DR$6=E$6,$DR$7,0)+$DS205*IF($DS$6=E$6,$DS$7,0)+$DT205*IF($DT$6=E$6,$DT$7,0)+$DU205*IF($DU$6=E$6,$DU$7,0)+$DV205*IF($DV$6=E$6,$DV$7,0)+$DW205*IF($DW$6=E$6,$DW$7,0)+$DX205*IF($DX$6=E$6,$DX$7,0)+$DY205*IF($DY$6=E$6,$DY$7,0)+$DZ205*IF($DZ$6=E$6,$DZ$7,0)+$EA205*IF($EA$6=E$6,$EA$7,0)+$EB205*IF($EB$6=E$6,$EB$7,0)+$EC205*IF($EC$6=E$6,$EC$7,0)+$ED205*IF($ED$6=E$6,$ED$7,0))/E$7,0)</f>
        <v>0</v>
      </c>
      <c r="F205" s="54">
        <f t="shared" si="199"/>
        <v>0</v>
      </c>
      <c r="G205" s="54">
        <f t="shared" si="199"/>
        <v>0</v>
      </c>
      <c r="H205" s="54">
        <f t="shared" si="199"/>
        <v>0</v>
      </c>
      <c r="I205" s="54">
        <f t="shared" si="199"/>
        <v>0</v>
      </c>
      <c r="J205" s="54">
        <f t="shared" si="199"/>
        <v>0</v>
      </c>
      <c r="K205" s="54">
        <f t="shared" si="199"/>
        <v>0</v>
      </c>
      <c r="L205" s="54">
        <f t="shared" si="199"/>
        <v>0</v>
      </c>
      <c r="M205" s="54">
        <f t="shared" si="199"/>
        <v>0</v>
      </c>
      <c r="N205" s="54">
        <f t="shared" si="199"/>
        <v>0</v>
      </c>
      <c r="O205" s="54">
        <f t="shared" si="199"/>
        <v>0</v>
      </c>
      <c r="P205" s="54">
        <f t="shared" si="199"/>
        <v>0</v>
      </c>
      <c r="Q205" s="54">
        <f t="shared" si="199"/>
        <v>0</v>
      </c>
      <c r="R205" s="54">
        <f t="shared" si="199"/>
        <v>0</v>
      </c>
      <c r="S205" s="135"/>
      <c r="T205" s="55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56"/>
      <c r="BS205" s="56"/>
      <c r="BT205" s="56"/>
      <c r="BU205" s="56"/>
      <c r="BV205" s="56"/>
      <c r="BW205" s="56"/>
      <c r="BX205" s="56"/>
      <c r="BY205" s="56"/>
      <c r="BZ205" s="56"/>
      <c r="CA205" s="56"/>
      <c r="CB205" s="56"/>
      <c r="CC205" s="56"/>
      <c r="CD205" s="56"/>
      <c r="CE205" s="56"/>
      <c r="CF205" s="56"/>
      <c r="CG205" s="56"/>
      <c r="CH205" s="56"/>
      <c r="CI205" s="56"/>
      <c r="CJ205" s="56"/>
      <c r="CK205" s="56"/>
      <c r="CL205" s="56"/>
      <c r="CM205" s="56"/>
      <c r="CN205" s="56"/>
      <c r="CO205" s="56"/>
      <c r="CP205" s="56"/>
      <c r="CQ205" s="56"/>
      <c r="CR205" s="56"/>
      <c r="CS205" s="56"/>
      <c r="CT205" s="56"/>
      <c r="CU205" s="56"/>
      <c r="CV205" s="56"/>
      <c r="CW205" s="56"/>
      <c r="CX205" s="56"/>
      <c r="CY205" s="56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56"/>
      <c r="DL205" s="56"/>
      <c r="DM205" s="56"/>
      <c r="DN205" s="56"/>
      <c r="DO205" s="56"/>
      <c r="DP205" s="56"/>
      <c r="DQ205" s="56"/>
      <c r="DR205" s="56"/>
      <c r="DS205" s="56"/>
      <c r="DT205" s="56"/>
      <c r="DU205" s="56"/>
      <c r="DV205" s="56"/>
      <c r="DW205" s="56"/>
      <c r="DX205" s="56"/>
      <c r="DY205" s="56"/>
      <c r="DZ205" s="56"/>
      <c r="EA205" s="56"/>
      <c r="EB205" s="56"/>
      <c r="EC205" s="56"/>
      <c r="ED205" s="56"/>
    </row>
    <row r="206" spans="1:134" ht="14.25" customHeight="1">
      <c r="A206" s="51">
        <v>199</v>
      </c>
      <c r="B206" s="53" t="str">
        <f>IF('FORM NILAI SIAP'!A206=0,"",'FORM NILAI SIAP'!A206)</f>
        <v/>
      </c>
      <c r="C206" s="53" t="str">
        <f>IF('FORM NILAI SIAP'!B206=0,"",'FORM NILAI SIAP'!B206)</f>
        <v/>
      </c>
      <c r="D206" s="54" t="str">
        <f t="shared" si="187"/>
        <v/>
      </c>
      <c r="E206" s="54">
        <f t="shared" ref="E206:R206" si="200">IFERROR(($T206*IF($T$6=E$6,$T$7,0)+$U206*IF($U$6=E$6,$U$7,0)+$V206*IF($V$6=E$6,$V$7,0)+$W206*IF($W$6=E$6,$W$7,0)+$X206*IF($X$6=E$6,$X$7,0)+$Y206*IF($Y$6=E$6,$Y$7,0)+$Z206*IF($Z$6=E$6,$Z$7,0)+$AA206*IF($AA$6=E$6,$AA$7,0)+$AB206*IF($AB$6=E$6,$AB$7,0)+$DO206*IF($DO$6=E$6,$DO$7,0)+$DP206*IF($DP$6=E$6,$DP$7,0)+$DQ206*IF($DQ$6=E$6,$DQ$7,0)+$DR206*IF($DR$6=E$6,$DR$7,0)+$DS206*IF($DS$6=E$6,$DS$7,0)+$DT206*IF($DT$6=E$6,$DT$7,0)+$DU206*IF($DU$6=E$6,$DU$7,0)+$DV206*IF($DV$6=E$6,$DV$7,0)+$DW206*IF($DW$6=E$6,$DW$7,0)+$DX206*IF($DX$6=E$6,$DX$7,0)+$DY206*IF($DY$6=E$6,$DY$7,0)+$DZ206*IF($DZ$6=E$6,$DZ$7,0)+$EA206*IF($EA$6=E$6,$EA$7,0)+$EB206*IF($EB$6=E$6,$EB$7,0)+$EC206*IF($EC$6=E$6,$EC$7,0)+$ED206*IF($ED$6=E$6,$ED$7,0))/E$7,0)</f>
        <v>0</v>
      </c>
      <c r="F206" s="54">
        <f t="shared" si="200"/>
        <v>0</v>
      </c>
      <c r="G206" s="54">
        <f t="shared" si="200"/>
        <v>0</v>
      </c>
      <c r="H206" s="54">
        <f t="shared" si="200"/>
        <v>0</v>
      </c>
      <c r="I206" s="54">
        <f t="shared" si="200"/>
        <v>0</v>
      </c>
      <c r="J206" s="54">
        <f t="shared" si="200"/>
        <v>0</v>
      </c>
      <c r="K206" s="54">
        <f t="shared" si="200"/>
        <v>0</v>
      </c>
      <c r="L206" s="54">
        <f t="shared" si="200"/>
        <v>0</v>
      </c>
      <c r="M206" s="54">
        <f t="shared" si="200"/>
        <v>0</v>
      </c>
      <c r="N206" s="54">
        <f t="shared" si="200"/>
        <v>0</v>
      </c>
      <c r="O206" s="54">
        <f t="shared" si="200"/>
        <v>0</v>
      </c>
      <c r="P206" s="54">
        <f t="shared" si="200"/>
        <v>0</v>
      </c>
      <c r="Q206" s="54">
        <f t="shared" si="200"/>
        <v>0</v>
      </c>
      <c r="R206" s="54">
        <f t="shared" si="200"/>
        <v>0</v>
      </c>
      <c r="S206" s="135"/>
      <c r="T206" s="55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56"/>
      <c r="BX206" s="56"/>
      <c r="BY206" s="56"/>
      <c r="BZ206" s="56"/>
      <c r="CA206" s="56"/>
      <c r="CB206" s="56"/>
      <c r="CC206" s="56"/>
      <c r="CD206" s="56"/>
      <c r="CE206" s="56"/>
      <c r="CF206" s="56"/>
      <c r="CG206" s="56"/>
      <c r="CH206" s="56"/>
      <c r="CI206" s="56"/>
      <c r="CJ206" s="56"/>
      <c r="CK206" s="56"/>
      <c r="CL206" s="56"/>
      <c r="CM206" s="56"/>
      <c r="CN206" s="56"/>
      <c r="CO206" s="56"/>
      <c r="CP206" s="56"/>
      <c r="CQ206" s="56"/>
      <c r="CR206" s="56"/>
      <c r="CS206" s="56"/>
      <c r="CT206" s="56"/>
      <c r="CU206" s="56"/>
      <c r="CV206" s="56"/>
      <c r="CW206" s="56"/>
      <c r="CX206" s="56"/>
      <c r="CY206" s="56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56"/>
      <c r="DL206" s="56"/>
      <c r="DM206" s="56"/>
      <c r="DN206" s="56"/>
      <c r="DO206" s="56"/>
      <c r="DP206" s="56"/>
      <c r="DQ206" s="56"/>
      <c r="DR206" s="56"/>
      <c r="DS206" s="56"/>
      <c r="DT206" s="56"/>
      <c r="DU206" s="56"/>
      <c r="DV206" s="56"/>
      <c r="DW206" s="56"/>
      <c r="DX206" s="56"/>
      <c r="DY206" s="56"/>
      <c r="DZ206" s="56"/>
      <c r="EA206" s="56"/>
      <c r="EB206" s="56"/>
      <c r="EC206" s="56"/>
      <c r="ED206" s="56"/>
    </row>
    <row r="207" spans="1:134" ht="14.25" customHeight="1">
      <c r="A207" s="51">
        <v>200</v>
      </c>
      <c r="B207" s="53" t="str">
        <f>IF('FORM NILAI SIAP'!A207=0,"",'FORM NILAI SIAP'!A207)</f>
        <v/>
      </c>
      <c r="C207" s="53" t="str">
        <f>IF('FORM NILAI SIAP'!B207=0,"",'FORM NILAI SIAP'!B207)</f>
        <v/>
      </c>
      <c r="D207" s="54" t="str">
        <f t="shared" si="187"/>
        <v/>
      </c>
      <c r="E207" s="54">
        <f t="shared" ref="E207:R207" si="201">IFERROR(($T207*IF($T$6=E$6,$T$7,0)+$U207*IF($U$6=E$6,$U$7,0)+$V207*IF($V$6=E$6,$V$7,0)+$W207*IF($W$6=E$6,$W$7,0)+$X207*IF($X$6=E$6,$X$7,0)+$Y207*IF($Y$6=E$6,$Y$7,0)+$Z207*IF($Z$6=E$6,$Z$7,0)+$AA207*IF($AA$6=E$6,$AA$7,0)+$AB207*IF($AB$6=E$6,$AB$7,0)+$DO207*IF($DO$6=E$6,$DO$7,0)+$DP207*IF($DP$6=E$6,$DP$7,0)+$DQ207*IF($DQ$6=E$6,$DQ$7,0)+$DR207*IF($DR$6=E$6,$DR$7,0)+$DS207*IF($DS$6=E$6,$DS$7,0)+$DT207*IF($DT$6=E$6,$DT$7,0)+$DU207*IF($DU$6=E$6,$DU$7,0)+$DV207*IF($DV$6=E$6,$DV$7,0)+$DW207*IF($DW$6=E$6,$DW$7,0)+$DX207*IF($DX$6=E$6,$DX$7,0)+$DY207*IF($DY$6=E$6,$DY$7,0)+$DZ207*IF($DZ$6=E$6,$DZ$7,0)+$EA207*IF($EA$6=E$6,$EA$7,0)+$EB207*IF($EB$6=E$6,$EB$7,0)+$EC207*IF($EC$6=E$6,$EC$7,0)+$ED207*IF($ED$6=E$6,$ED$7,0))/E$7,0)</f>
        <v>0</v>
      </c>
      <c r="F207" s="54">
        <f t="shared" si="201"/>
        <v>0</v>
      </c>
      <c r="G207" s="54">
        <f t="shared" si="201"/>
        <v>0</v>
      </c>
      <c r="H207" s="54">
        <f t="shared" si="201"/>
        <v>0</v>
      </c>
      <c r="I207" s="54">
        <f t="shared" si="201"/>
        <v>0</v>
      </c>
      <c r="J207" s="54">
        <f t="shared" si="201"/>
        <v>0</v>
      </c>
      <c r="K207" s="54">
        <f t="shared" si="201"/>
        <v>0</v>
      </c>
      <c r="L207" s="54">
        <f t="shared" si="201"/>
        <v>0</v>
      </c>
      <c r="M207" s="54">
        <f t="shared" si="201"/>
        <v>0</v>
      </c>
      <c r="N207" s="54">
        <f t="shared" si="201"/>
        <v>0</v>
      </c>
      <c r="O207" s="54">
        <f t="shared" si="201"/>
        <v>0</v>
      </c>
      <c r="P207" s="54">
        <f t="shared" si="201"/>
        <v>0</v>
      </c>
      <c r="Q207" s="54">
        <f t="shared" si="201"/>
        <v>0</v>
      </c>
      <c r="R207" s="54">
        <f t="shared" si="201"/>
        <v>0</v>
      </c>
      <c r="S207" s="135"/>
      <c r="T207" s="55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56"/>
      <c r="BY207" s="56"/>
      <c r="BZ207" s="56"/>
      <c r="CA207" s="56"/>
      <c r="CB207" s="56"/>
      <c r="CC207" s="56"/>
      <c r="CD207" s="56"/>
      <c r="CE207" s="56"/>
      <c r="CF207" s="56"/>
      <c r="CG207" s="56"/>
      <c r="CH207" s="56"/>
      <c r="CI207" s="56"/>
      <c r="CJ207" s="56"/>
      <c r="CK207" s="56"/>
      <c r="CL207" s="56"/>
      <c r="CM207" s="56"/>
      <c r="CN207" s="56"/>
      <c r="CO207" s="56"/>
      <c r="CP207" s="56"/>
      <c r="CQ207" s="56"/>
      <c r="CR207" s="56"/>
      <c r="CS207" s="56"/>
      <c r="CT207" s="56"/>
      <c r="CU207" s="56"/>
      <c r="CV207" s="56"/>
      <c r="CW207" s="56"/>
      <c r="CX207" s="56"/>
      <c r="CY207" s="56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56"/>
      <c r="DL207" s="56"/>
      <c r="DM207" s="56"/>
      <c r="DN207" s="56"/>
      <c r="DO207" s="56"/>
      <c r="DP207" s="56"/>
      <c r="DQ207" s="56"/>
      <c r="DR207" s="56"/>
      <c r="DS207" s="56"/>
      <c r="DT207" s="56"/>
      <c r="DU207" s="56"/>
      <c r="DV207" s="56"/>
      <c r="DW207" s="56"/>
      <c r="DX207" s="56"/>
      <c r="DY207" s="56"/>
      <c r="DZ207" s="56"/>
      <c r="EA207" s="56"/>
      <c r="EB207" s="56"/>
      <c r="EC207" s="56"/>
      <c r="ED207" s="56"/>
    </row>
    <row r="208" spans="1:134" ht="14.25" customHeight="1">
      <c r="A208" s="51">
        <v>201</v>
      </c>
      <c r="B208" s="53" t="str">
        <f>IF('FORM NILAI SIAP'!A208=0,"",'FORM NILAI SIAP'!A208)</f>
        <v/>
      </c>
      <c r="C208" s="53" t="str">
        <f>IF('FORM NILAI SIAP'!B208=0,"",'FORM NILAI SIAP'!B208)</f>
        <v/>
      </c>
      <c r="D208" s="54" t="str">
        <f t="shared" si="187"/>
        <v/>
      </c>
      <c r="E208" s="54">
        <f t="shared" ref="E208:R208" si="202">IFERROR(($T208*IF($T$6=E$6,$T$7,0)+$U208*IF($U$6=E$6,$U$7,0)+$V208*IF($V$6=E$6,$V$7,0)+$W208*IF($W$6=E$6,$W$7,0)+$X208*IF($X$6=E$6,$X$7,0)+$Y208*IF($Y$6=E$6,$Y$7,0)+$Z208*IF($Z$6=E$6,$Z$7,0)+$AA208*IF($AA$6=E$6,$AA$7,0)+$AB208*IF($AB$6=E$6,$AB$7,0)+$DO208*IF($DO$6=E$6,$DO$7,0)+$DP208*IF($DP$6=E$6,$DP$7,0)+$DQ208*IF($DQ$6=E$6,$DQ$7,0)+$DR208*IF($DR$6=E$6,$DR$7,0)+$DS208*IF($DS$6=E$6,$DS$7,0)+$DT208*IF($DT$6=E$6,$DT$7,0)+$DU208*IF($DU$6=E$6,$DU$7,0)+$DV208*IF($DV$6=E$6,$DV$7,0)+$DW208*IF($DW$6=E$6,$DW$7,0)+$DX208*IF($DX$6=E$6,$DX$7,0)+$DY208*IF($DY$6=E$6,$DY$7,0)+$DZ208*IF($DZ$6=E$6,$DZ$7,0)+$EA208*IF($EA$6=E$6,$EA$7,0)+$EB208*IF($EB$6=E$6,$EB$7,0)+$EC208*IF($EC$6=E$6,$EC$7,0)+$ED208*IF($ED$6=E$6,$ED$7,0))/E$7,0)</f>
        <v>0</v>
      </c>
      <c r="F208" s="54">
        <f t="shared" si="202"/>
        <v>0</v>
      </c>
      <c r="G208" s="54">
        <f t="shared" si="202"/>
        <v>0</v>
      </c>
      <c r="H208" s="54">
        <f t="shared" si="202"/>
        <v>0</v>
      </c>
      <c r="I208" s="54">
        <f t="shared" si="202"/>
        <v>0</v>
      </c>
      <c r="J208" s="54">
        <f t="shared" si="202"/>
        <v>0</v>
      </c>
      <c r="K208" s="54">
        <f t="shared" si="202"/>
        <v>0</v>
      </c>
      <c r="L208" s="54">
        <f t="shared" si="202"/>
        <v>0</v>
      </c>
      <c r="M208" s="54">
        <f t="shared" si="202"/>
        <v>0</v>
      </c>
      <c r="N208" s="54">
        <f t="shared" si="202"/>
        <v>0</v>
      </c>
      <c r="O208" s="54">
        <f t="shared" si="202"/>
        <v>0</v>
      </c>
      <c r="P208" s="54">
        <f t="shared" si="202"/>
        <v>0</v>
      </c>
      <c r="Q208" s="54">
        <f t="shared" si="202"/>
        <v>0</v>
      </c>
      <c r="R208" s="54">
        <f t="shared" si="202"/>
        <v>0</v>
      </c>
      <c r="S208" s="135"/>
      <c r="T208" s="55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56"/>
      <c r="BX208" s="56"/>
      <c r="BY208" s="56"/>
      <c r="BZ208" s="56"/>
      <c r="CA208" s="56"/>
      <c r="CB208" s="56"/>
      <c r="CC208" s="56"/>
      <c r="CD208" s="56"/>
      <c r="CE208" s="56"/>
      <c r="CF208" s="56"/>
      <c r="CG208" s="56"/>
      <c r="CH208" s="56"/>
      <c r="CI208" s="56"/>
      <c r="CJ208" s="56"/>
      <c r="CK208" s="56"/>
      <c r="CL208" s="56"/>
      <c r="CM208" s="56"/>
      <c r="CN208" s="56"/>
      <c r="CO208" s="56"/>
      <c r="CP208" s="56"/>
      <c r="CQ208" s="56"/>
      <c r="CR208" s="56"/>
      <c r="CS208" s="56"/>
      <c r="CT208" s="56"/>
      <c r="CU208" s="56"/>
      <c r="CV208" s="56"/>
      <c r="CW208" s="56"/>
      <c r="CX208" s="56"/>
      <c r="CY208" s="56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56"/>
      <c r="DL208" s="56"/>
      <c r="DM208" s="56"/>
      <c r="DN208" s="56"/>
      <c r="DO208" s="56"/>
      <c r="DP208" s="56"/>
      <c r="DQ208" s="56"/>
      <c r="DR208" s="56"/>
      <c r="DS208" s="56"/>
      <c r="DT208" s="56"/>
      <c r="DU208" s="56"/>
      <c r="DV208" s="56"/>
      <c r="DW208" s="56"/>
      <c r="DX208" s="56"/>
      <c r="DY208" s="56"/>
      <c r="DZ208" s="56"/>
      <c r="EA208" s="56"/>
      <c r="EB208" s="56"/>
      <c r="EC208" s="56"/>
      <c r="ED208" s="56"/>
    </row>
    <row r="209" spans="1:134" ht="14.25" customHeight="1">
      <c r="A209" s="51">
        <v>202</v>
      </c>
      <c r="B209" s="53" t="str">
        <f>IF('FORM NILAI SIAP'!A209=0,"",'FORM NILAI SIAP'!A209)</f>
        <v/>
      </c>
      <c r="C209" s="53" t="str">
        <f>IF('FORM NILAI SIAP'!B209=0,"",'FORM NILAI SIAP'!B209)</f>
        <v/>
      </c>
      <c r="D209" s="54" t="str">
        <f t="shared" si="187"/>
        <v/>
      </c>
      <c r="E209" s="54">
        <f t="shared" ref="E209:R209" si="203">IFERROR(($T209*IF($T$6=E$6,$T$7,0)+$U209*IF($U$6=E$6,$U$7,0)+$V209*IF($V$6=E$6,$V$7,0)+$W209*IF($W$6=E$6,$W$7,0)+$X209*IF($X$6=E$6,$X$7,0)+$Y209*IF($Y$6=E$6,$Y$7,0)+$Z209*IF($Z$6=E$6,$Z$7,0)+$AA209*IF($AA$6=E$6,$AA$7,0)+$AB209*IF($AB$6=E$6,$AB$7,0)+$DO209*IF($DO$6=E$6,$DO$7,0)+$DP209*IF($DP$6=E$6,$DP$7,0)+$DQ209*IF($DQ$6=E$6,$DQ$7,0)+$DR209*IF($DR$6=E$6,$DR$7,0)+$DS209*IF($DS$6=E$6,$DS$7,0)+$DT209*IF($DT$6=E$6,$DT$7,0)+$DU209*IF($DU$6=E$6,$DU$7,0)+$DV209*IF($DV$6=E$6,$DV$7,0)+$DW209*IF($DW$6=E$6,$DW$7,0)+$DX209*IF($DX$6=E$6,$DX$7,0)+$DY209*IF($DY$6=E$6,$DY$7,0)+$DZ209*IF($DZ$6=E$6,$DZ$7,0)+$EA209*IF($EA$6=E$6,$EA$7,0)+$EB209*IF($EB$6=E$6,$EB$7,0)+$EC209*IF($EC$6=E$6,$EC$7,0)+$ED209*IF($ED$6=E$6,$ED$7,0))/E$7,0)</f>
        <v>0</v>
      </c>
      <c r="F209" s="54">
        <f t="shared" si="203"/>
        <v>0</v>
      </c>
      <c r="G209" s="54">
        <f t="shared" si="203"/>
        <v>0</v>
      </c>
      <c r="H209" s="54">
        <f t="shared" si="203"/>
        <v>0</v>
      </c>
      <c r="I209" s="54">
        <f t="shared" si="203"/>
        <v>0</v>
      </c>
      <c r="J209" s="54">
        <f t="shared" si="203"/>
        <v>0</v>
      </c>
      <c r="K209" s="54">
        <f t="shared" si="203"/>
        <v>0</v>
      </c>
      <c r="L209" s="54">
        <f t="shared" si="203"/>
        <v>0</v>
      </c>
      <c r="M209" s="54">
        <f t="shared" si="203"/>
        <v>0</v>
      </c>
      <c r="N209" s="54">
        <f t="shared" si="203"/>
        <v>0</v>
      </c>
      <c r="O209" s="54">
        <f t="shared" si="203"/>
        <v>0</v>
      </c>
      <c r="P209" s="54">
        <f t="shared" si="203"/>
        <v>0</v>
      </c>
      <c r="Q209" s="54">
        <f t="shared" si="203"/>
        <v>0</v>
      </c>
      <c r="R209" s="54">
        <f t="shared" si="203"/>
        <v>0</v>
      </c>
      <c r="S209" s="135"/>
      <c r="T209" s="55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56"/>
      <c r="BY209" s="56"/>
      <c r="BZ209" s="56"/>
      <c r="CA209" s="56"/>
      <c r="CB209" s="56"/>
      <c r="CC209" s="56"/>
      <c r="CD209" s="56"/>
      <c r="CE209" s="56"/>
      <c r="CF209" s="56"/>
      <c r="CG209" s="56"/>
      <c r="CH209" s="56"/>
      <c r="CI209" s="56"/>
      <c r="CJ209" s="56"/>
      <c r="CK209" s="56"/>
      <c r="CL209" s="56"/>
      <c r="CM209" s="56"/>
      <c r="CN209" s="56"/>
      <c r="CO209" s="56"/>
      <c r="CP209" s="56"/>
      <c r="CQ209" s="56"/>
      <c r="CR209" s="56"/>
      <c r="CS209" s="56"/>
      <c r="CT209" s="56"/>
      <c r="CU209" s="56"/>
      <c r="CV209" s="56"/>
      <c r="CW209" s="56"/>
      <c r="CX209" s="56"/>
      <c r="CY209" s="56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56"/>
      <c r="DL209" s="56"/>
      <c r="DM209" s="56"/>
      <c r="DN209" s="56"/>
      <c r="DO209" s="56"/>
      <c r="DP209" s="56"/>
      <c r="DQ209" s="56"/>
      <c r="DR209" s="56"/>
      <c r="DS209" s="56"/>
      <c r="DT209" s="56"/>
      <c r="DU209" s="56"/>
      <c r="DV209" s="56"/>
      <c r="DW209" s="56"/>
      <c r="DX209" s="56"/>
      <c r="DY209" s="56"/>
      <c r="DZ209" s="56"/>
      <c r="EA209" s="56"/>
      <c r="EB209" s="56"/>
      <c r="EC209" s="56"/>
      <c r="ED209" s="56"/>
    </row>
    <row r="210" spans="1:134" ht="14.25" customHeight="1">
      <c r="A210" s="51">
        <v>203</v>
      </c>
      <c r="B210" s="53" t="str">
        <f>IF('FORM NILAI SIAP'!A210=0,"",'FORM NILAI SIAP'!A210)</f>
        <v/>
      </c>
      <c r="C210" s="53" t="str">
        <f>IF('FORM NILAI SIAP'!B210=0,"",'FORM NILAI SIAP'!B210)</f>
        <v/>
      </c>
      <c r="D210" s="54" t="str">
        <f t="shared" si="187"/>
        <v/>
      </c>
      <c r="E210" s="54">
        <f t="shared" ref="E210:R210" si="204">IFERROR(($T210*IF($T$6=E$6,$T$7,0)+$U210*IF($U$6=E$6,$U$7,0)+$V210*IF($V$6=E$6,$V$7,0)+$W210*IF($W$6=E$6,$W$7,0)+$X210*IF($X$6=E$6,$X$7,0)+$Y210*IF($Y$6=E$6,$Y$7,0)+$Z210*IF($Z$6=E$6,$Z$7,0)+$AA210*IF($AA$6=E$6,$AA$7,0)+$AB210*IF($AB$6=E$6,$AB$7,0)+$DO210*IF($DO$6=E$6,$DO$7,0)+$DP210*IF($DP$6=E$6,$DP$7,0)+$DQ210*IF($DQ$6=E$6,$DQ$7,0)+$DR210*IF($DR$6=E$6,$DR$7,0)+$DS210*IF($DS$6=E$6,$DS$7,0)+$DT210*IF($DT$6=E$6,$DT$7,0)+$DU210*IF($DU$6=E$6,$DU$7,0)+$DV210*IF($DV$6=E$6,$DV$7,0)+$DW210*IF($DW$6=E$6,$DW$7,0)+$DX210*IF($DX$6=E$6,$DX$7,0)+$DY210*IF($DY$6=E$6,$DY$7,0)+$DZ210*IF($DZ$6=E$6,$DZ$7,0)+$EA210*IF($EA$6=E$6,$EA$7,0)+$EB210*IF($EB$6=E$6,$EB$7,0)+$EC210*IF($EC$6=E$6,$EC$7,0)+$ED210*IF($ED$6=E$6,$ED$7,0))/E$7,0)</f>
        <v>0</v>
      </c>
      <c r="F210" s="54">
        <f t="shared" si="204"/>
        <v>0</v>
      </c>
      <c r="G210" s="54">
        <f t="shared" si="204"/>
        <v>0</v>
      </c>
      <c r="H210" s="54">
        <f t="shared" si="204"/>
        <v>0</v>
      </c>
      <c r="I210" s="54">
        <f t="shared" si="204"/>
        <v>0</v>
      </c>
      <c r="J210" s="54">
        <f t="shared" si="204"/>
        <v>0</v>
      </c>
      <c r="K210" s="54">
        <f t="shared" si="204"/>
        <v>0</v>
      </c>
      <c r="L210" s="54">
        <f t="shared" si="204"/>
        <v>0</v>
      </c>
      <c r="M210" s="54">
        <f t="shared" si="204"/>
        <v>0</v>
      </c>
      <c r="N210" s="54">
        <f t="shared" si="204"/>
        <v>0</v>
      </c>
      <c r="O210" s="54">
        <f t="shared" si="204"/>
        <v>0</v>
      </c>
      <c r="P210" s="54">
        <f t="shared" si="204"/>
        <v>0</v>
      </c>
      <c r="Q210" s="54">
        <f t="shared" si="204"/>
        <v>0</v>
      </c>
      <c r="R210" s="54">
        <f t="shared" si="204"/>
        <v>0</v>
      </c>
      <c r="S210" s="135"/>
      <c r="T210" s="55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  <c r="BD210" s="56"/>
      <c r="BE210" s="56"/>
      <c r="BF210" s="56"/>
      <c r="BG210" s="56"/>
      <c r="BH210" s="56"/>
      <c r="BI210" s="56"/>
      <c r="BJ210" s="56"/>
      <c r="BK210" s="56"/>
      <c r="BL210" s="56"/>
      <c r="BM210" s="56"/>
      <c r="BN210" s="56"/>
      <c r="BO210" s="56"/>
      <c r="BP210" s="56"/>
      <c r="BQ210" s="56"/>
      <c r="BR210" s="56"/>
      <c r="BS210" s="56"/>
      <c r="BT210" s="56"/>
      <c r="BU210" s="56"/>
      <c r="BV210" s="56"/>
      <c r="BW210" s="56"/>
      <c r="BX210" s="56"/>
      <c r="BY210" s="56"/>
      <c r="BZ210" s="56"/>
      <c r="CA210" s="56"/>
      <c r="CB210" s="56"/>
      <c r="CC210" s="56"/>
      <c r="CD210" s="56"/>
      <c r="CE210" s="56"/>
      <c r="CF210" s="56"/>
      <c r="CG210" s="56"/>
      <c r="CH210" s="56"/>
      <c r="CI210" s="56"/>
      <c r="CJ210" s="56"/>
      <c r="CK210" s="56"/>
      <c r="CL210" s="56"/>
      <c r="CM210" s="56"/>
      <c r="CN210" s="56"/>
      <c r="CO210" s="56"/>
      <c r="CP210" s="56"/>
      <c r="CQ210" s="56"/>
      <c r="CR210" s="56"/>
      <c r="CS210" s="56"/>
      <c r="CT210" s="56"/>
      <c r="CU210" s="56"/>
      <c r="CV210" s="56"/>
      <c r="CW210" s="56"/>
      <c r="CX210" s="56"/>
      <c r="CY210" s="56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56"/>
      <c r="DL210" s="56"/>
      <c r="DM210" s="56"/>
      <c r="DN210" s="56"/>
      <c r="DO210" s="56"/>
      <c r="DP210" s="56"/>
      <c r="DQ210" s="56"/>
      <c r="DR210" s="56"/>
      <c r="DS210" s="56"/>
      <c r="DT210" s="56"/>
      <c r="DU210" s="56"/>
      <c r="DV210" s="56"/>
      <c r="DW210" s="56"/>
      <c r="DX210" s="56"/>
      <c r="DY210" s="56"/>
      <c r="DZ210" s="56"/>
      <c r="EA210" s="56"/>
      <c r="EB210" s="56"/>
      <c r="EC210" s="56"/>
      <c r="ED210" s="56"/>
    </row>
    <row r="211" spans="1:134" ht="14.25" customHeight="1">
      <c r="A211" s="51">
        <v>204</v>
      </c>
      <c r="B211" s="53" t="str">
        <f>IF('FORM NILAI SIAP'!A211=0,"",'FORM NILAI SIAP'!A211)</f>
        <v/>
      </c>
      <c r="C211" s="53" t="str">
        <f>IF('FORM NILAI SIAP'!B211=0,"",'FORM NILAI SIAP'!B211)</f>
        <v/>
      </c>
      <c r="D211" s="54" t="str">
        <f t="shared" si="187"/>
        <v/>
      </c>
      <c r="E211" s="54">
        <f t="shared" ref="E211:R211" si="205">IFERROR(($T211*IF($T$6=E$6,$T$7,0)+$U211*IF($U$6=E$6,$U$7,0)+$V211*IF($V$6=E$6,$V$7,0)+$W211*IF($W$6=E$6,$W$7,0)+$X211*IF($X$6=E$6,$X$7,0)+$Y211*IF($Y$6=E$6,$Y$7,0)+$Z211*IF($Z$6=E$6,$Z$7,0)+$AA211*IF($AA$6=E$6,$AA$7,0)+$AB211*IF($AB$6=E$6,$AB$7,0)+$DO211*IF($DO$6=E$6,$DO$7,0)+$DP211*IF($DP$6=E$6,$DP$7,0)+$DQ211*IF($DQ$6=E$6,$DQ$7,0)+$DR211*IF($DR$6=E$6,$DR$7,0)+$DS211*IF($DS$6=E$6,$DS$7,0)+$DT211*IF($DT$6=E$6,$DT$7,0)+$DU211*IF($DU$6=E$6,$DU$7,0)+$DV211*IF($DV$6=E$6,$DV$7,0)+$DW211*IF($DW$6=E$6,$DW$7,0)+$DX211*IF($DX$6=E$6,$DX$7,0)+$DY211*IF($DY$6=E$6,$DY$7,0)+$DZ211*IF($DZ$6=E$6,$DZ$7,0)+$EA211*IF($EA$6=E$6,$EA$7,0)+$EB211*IF($EB$6=E$6,$EB$7,0)+$EC211*IF($EC$6=E$6,$EC$7,0)+$ED211*IF($ED$6=E$6,$ED$7,0))/E$7,0)</f>
        <v>0</v>
      </c>
      <c r="F211" s="54">
        <f t="shared" si="205"/>
        <v>0</v>
      </c>
      <c r="G211" s="54">
        <f t="shared" si="205"/>
        <v>0</v>
      </c>
      <c r="H211" s="54">
        <f t="shared" si="205"/>
        <v>0</v>
      </c>
      <c r="I211" s="54">
        <f t="shared" si="205"/>
        <v>0</v>
      </c>
      <c r="J211" s="54">
        <f t="shared" si="205"/>
        <v>0</v>
      </c>
      <c r="K211" s="54">
        <f t="shared" si="205"/>
        <v>0</v>
      </c>
      <c r="L211" s="54">
        <f t="shared" si="205"/>
        <v>0</v>
      </c>
      <c r="M211" s="54">
        <f t="shared" si="205"/>
        <v>0</v>
      </c>
      <c r="N211" s="54">
        <f t="shared" si="205"/>
        <v>0</v>
      </c>
      <c r="O211" s="54">
        <f t="shared" si="205"/>
        <v>0</v>
      </c>
      <c r="P211" s="54">
        <f t="shared" si="205"/>
        <v>0</v>
      </c>
      <c r="Q211" s="54">
        <f t="shared" si="205"/>
        <v>0</v>
      </c>
      <c r="R211" s="54">
        <f t="shared" si="205"/>
        <v>0</v>
      </c>
      <c r="S211" s="135"/>
      <c r="T211" s="55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  <c r="BD211" s="56"/>
      <c r="BE211" s="56"/>
      <c r="BF211" s="56"/>
      <c r="BG211" s="56"/>
      <c r="BH211" s="56"/>
      <c r="BI211" s="56"/>
      <c r="BJ211" s="56"/>
      <c r="BK211" s="56"/>
      <c r="BL211" s="56"/>
      <c r="BM211" s="56"/>
      <c r="BN211" s="56"/>
      <c r="BO211" s="56"/>
      <c r="BP211" s="56"/>
      <c r="BQ211" s="56"/>
      <c r="BR211" s="56"/>
      <c r="BS211" s="56"/>
      <c r="BT211" s="56"/>
      <c r="BU211" s="56"/>
      <c r="BV211" s="56"/>
      <c r="BW211" s="56"/>
      <c r="BX211" s="56"/>
      <c r="BY211" s="56"/>
      <c r="BZ211" s="56"/>
      <c r="CA211" s="56"/>
      <c r="CB211" s="56"/>
      <c r="CC211" s="56"/>
      <c r="CD211" s="56"/>
      <c r="CE211" s="56"/>
      <c r="CF211" s="56"/>
      <c r="CG211" s="56"/>
      <c r="CH211" s="56"/>
      <c r="CI211" s="56"/>
      <c r="CJ211" s="56"/>
      <c r="CK211" s="56"/>
      <c r="CL211" s="56"/>
      <c r="CM211" s="56"/>
      <c r="CN211" s="56"/>
      <c r="CO211" s="56"/>
      <c r="CP211" s="56"/>
      <c r="CQ211" s="56"/>
      <c r="CR211" s="56"/>
      <c r="CS211" s="56"/>
      <c r="CT211" s="56"/>
      <c r="CU211" s="56"/>
      <c r="CV211" s="56"/>
      <c r="CW211" s="56"/>
      <c r="CX211" s="56"/>
      <c r="CY211" s="56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56"/>
      <c r="DL211" s="56"/>
      <c r="DM211" s="56"/>
      <c r="DN211" s="56"/>
      <c r="DO211" s="56"/>
      <c r="DP211" s="56"/>
      <c r="DQ211" s="56"/>
      <c r="DR211" s="56"/>
      <c r="DS211" s="56"/>
      <c r="DT211" s="56"/>
      <c r="DU211" s="56"/>
      <c r="DV211" s="56"/>
      <c r="DW211" s="56"/>
      <c r="DX211" s="56"/>
      <c r="DY211" s="56"/>
      <c r="DZ211" s="56"/>
      <c r="EA211" s="56"/>
      <c r="EB211" s="56"/>
      <c r="EC211" s="56"/>
      <c r="ED211" s="56"/>
    </row>
    <row r="212" spans="1:134" ht="14.25" customHeight="1">
      <c r="A212" s="51">
        <v>205</v>
      </c>
      <c r="B212" s="53" t="str">
        <f>IF('FORM NILAI SIAP'!A212=0,"",'FORM NILAI SIAP'!A212)</f>
        <v/>
      </c>
      <c r="C212" s="53" t="str">
        <f>IF('FORM NILAI SIAP'!B212=0,"",'FORM NILAI SIAP'!B212)</f>
        <v/>
      </c>
      <c r="D212" s="54" t="str">
        <f t="shared" si="187"/>
        <v/>
      </c>
      <c r="E212" s="54">
        <f t="shared" ref="E212:R212" si="206">IFERROR(($T212*IF($T$6=E$6,$T$7,0)+$U212*IF($U$6=E$6,$U$7,0)+$V212*IF($V$6=E$6,$V$7,0)+$W212*IF($W$6=E$6,$W$7,0)+$X212*IF($X$6=E$6,$X$7,0)+$Y212*IF($Y$6=E$6,$Y$7,0)+$Z212*IF($Z$6=E$6,$Z$7,0)+$AA212*IF($AA$6=E$6,$AA$7,0)+$AB212*IF($AB$6=E$6,$AB$7,0)+$DO212*IF($DO$6=E$6,$DO$7,0)+$DP212*IF($DP$6=E$6,$DP$7,0)+$DQ212*IF($DQ$6=E$6,$DQ$7,0)+$DR212*IF($DR$6=E$6,$DR$7,0)+$DS212*IF($DS$6=E$6,$DS$7,0)+$DT212*IF($DT$6=E$6,$DT$7,0)+$DU212*IF($DU$6=E$6,$DU$7,0)+$DV212*IF($DV$6=E$6,$DV$7,0)+$DW212*IF($DW$6=E$6,$DW$7,0)+$DX212*IF($DX$6=E$6,$DX$7,0)+$DY212*IF($DY$6=E$6,$DY$7,0)+$DZ212*IF($DZ$6=E$6,$DZ$7,0)+$EA212*IF($EA$6=E$6,$EA$7,0)+$EB212*IF($EB$6=E$6,$EB$7,0)+$EC212*IF($EC$6=E$6,$EC$7,0)+$ED212*IF($ED$6=E$6,$ED$7,0))/E$7,0)</f>
        <v>0</v>
      </c>
      <c r="F212" s="54">
        <f t="shared" si="206"/>
        <v>0</v>
      </c>
      <c r="G212" s="54">
        <f t="shared" si="206"/>
        <v>0</v>
      </c>
      <c r="H212" s="54">
        <f t="shared" si="206"/>
        <v>0</v>
      </c>
      <c r="I212" s="54">
        <f t="shared" si="206"/>
        <v>0</v>
      </c>
      <c r="J212" s="54">
        <f t="shared" si="206"/>
        <v>0</v>
      </c>
      <c r="K212" s="54">
        <f t="shared" si="206"/>
        <v>0</v>
      </c>
      <c r="L212" s="54">
        <f t="shared" si="206"/>
        <v>0</v>
      </c>
      <c r="M212" s="54">
        <f t="shared" si="206"/>
        <v>0</v>
      </c>
      <c r="N212" s="54">
        <f t="shared" si="206"/>
        <v>0</v>
      </c>
      <c r="O212" s="54">
        <f t="shared" si="206"/>
        <v>0</v>
      </c>
      <c r="P212" s="54">
        <f t="shared" si="206"/>
        <v>0</v>
      </c>
      <c r="Q212" s="54">
        <f t="shared" si="206"/>
        <v>0</v>
      </c>
      <c r="R212" s="54">
        <f t="shared" si="206"/>
        <v>0</v>
      </c>
      <c r="S212" s="135"/>
      <c r="T212" s="55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  <c r="BD212" s="56"/>
      <c r="BE212" s="56"/>
      <c r="BF212" s="56"/>
      <c r="BG212" s="56"/>
      <c r="BH212" s="56"/>
      <c r="BI212" s="56"/>
      <c r="BJ212" s="56"/>
      <c r="BK212" s="56"/>
      <c r="BL212" s="56"/>
      <c r="BM212" s="56"/>
      <c r="BN212" s="56"/>
      <c r="BO212" s="56"/>
      <c r="BP212" s="56"/>
      <c r="BQ212" s="56"/>
      <c r="BR212" s="56"/>
      <c r="BS212" s="56"/>
      <c r="BT212" s="56"/>
      <c r="BU212" s="56"/>
      <c r="BV212" s="56"/>
      <c r="BW212" s="56"/>
      <c r="BX212" s="56"/>
      <c r="BY212" s="56"/>
      <c r="BZ212" s="56"/>
      <c r="CA212" s="56"/>
      <c r="CB212" s="56"/>
      <c r="CC212" s="56"/>
      <c r="CD212" s="56"/>
      <c r="CE212" s="56"/>
      <c r="CF212" s="56"/>
      <c r="CG212" s="56"/>
      <c r="CH212" s="56"/>
      <c r="CI212" s="56"/>
      <c r="CJ212" s="56"/>
      <c r="CK212" s="56"/>
      <c r="CL212" s="56"/>
      <c r="CM212" s="56"/>
      <c r="CN212" s="56"/>
      <c r="CO212" s="56"/>
      <c r="CP212" s="56"/>
      <c r="CQ212" s="56"/>
      <c r="CR212" s="56"/>
      <c r="CS212" s="56"/>
      <c r="CT212" s="56"/>
      <c r="CU212" s="56"/>
      <c r="CV212" s="56"/>
      <c r="CW212" s="56"/>
      <c r="CX212" s="56"/>
      <c r="CY212" s="56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56"/>
      <c r="DL212" s="56"/>
      <c r="DM212" s="56"/>
      <c r="DN212" s="56"/>
      <c r="DO212" s="56"/>
      <c r="DP212" s="56"/>
      <c r="DQ212" s="56"/>
      <c r="DR212" s="56"/>
      <c r="DS212" s="56"/>
      <c r="DT212" s="56"/>
      <c r="DU212" s="56"/>
      <c r="DV212" s="56"/>
      <c r="DW212" s="56"/>
      <c r="DX212" s="56"/>
      <c r="DY212" s="56"/>
      <c r="DZ212" s="56"/>
      <c r="EA212" s="56"/>
      <c r="EB212" s="56"/>
      <c r="EC212" s="56"/>
      <c r="ED212" s="56"/>
    </row>
    <row r="213" spans="1:134" ht="14.25" customHeight="1">
      <c r="A213" s="51">
        <v>206</v>
      </c>
      <c r="B213" s="53" t="str">
        <f>IF('FORM NILAI SIAP'!A213=0,"",'FORM NILAI SIAP'!A213)</f>
        <v/>
      </c>
      <c r="C213" s="53" t="str">
        <f>IF('FORM NILAI SIAP'!B213=0,"",'FORM NILAI SIAP'!B213)</f>
        <v/>
      </c>
      <c r="D213" s="54" t="str">
        <f t="shared" si="187"/>
        <v/>
      </c>
      <c r="E213" s="54">
        <f t="shared" ref="E213:R213" si="207">IFERROR(($T213*IF($T$6=E$6,$T$7,0)+$U213*IF($U$6=E$6,$U$7,0)+$V213*IF($V$6=E$6,$V$7,0)+$W213*IF($W$6=E$6,$W$7,0)+$X213*IF($X$6=E$6,$X$7,0)+$Y213*IF($Y$6=E$6,$Y$7,0)+$Z213*IF($Z$6=E$6,$Z$7,0)+$AA213*IF($AA$6=E$6,$AA$7,0)+$AB213*IF($AB$6=E$6,$AB$7,0)+$DO213*IF($DO$6=E$6,$DO$7,0)+$DP213*IF($DP$6=E$6,$DP$7,0)+$DQ213*IF($DQ$6=E$6,$DQ$7,0)+$DR213*IF($DR$6=E$6,$DR$7,0)+$DS213*IF($DS$6=E$6,$DS$7,0)+$DT213*IF($DT$6=E$6,$DT$7,0)+$DU213*IF($DU$6=E$6,$DU$7,0)+$DV213*IF($DV$6=E$6,$DV$7,0)+$DW213*IF($DW$6=E$6,$DW$7,0)+$DX213*IF($DX$6=E$6,$DX$7,0)+$DY213*IF($DY$6=E$6,$DY$7,0)+$DZ213*IF($DZ$6=E$6,$DZ$7,0)+$EA213*IF($EA$6=E$6,$EA$7,0)+$EB213*IF($EB$6=E$6,$EB$7,0)+$EC213*IF($EC$6=E$6,$EC$7,0)+$ED213*IF($ED$6=E$6,$ED$7,0))/E$7,0)</f>
        <v>0</v>
      </c>
      <c r="F213" s="54">
        <f t="shared" si="207"/>
        <v>0</v>
      </c>
      <c r="G213" s="54">
        <f t="shared" si="207"/>
        <v>0</v>
      </c>
      <c r="H213" s="54">
        <f t="shared" si="207"/>
        <v>0</v>
      </c>
      <c r="I213" s="54">
        <f t="shared" si="207"/>
        <v>0</v>
      </c>
      <c r="J213" s="54">
        <f t="shared" si="207"/>
        <v>0</v>
      </c>
      <c r="K213" s="54">
        <f t="shared" si="207"/>
        <v>0</v>
      </c>
      <c r="L213" s="54">
        <f t="shared" si="207"/>
        <v>0</v>
      </c>
      <c r="M213" s="54">
        <f t="shared" si="207"/>
        <v>0</v>
      </c>
      <c r="N213" s="54">
        <f t="shared" si="207"/>
        <v>0</v>
      </c>
      <c r="O213" s="54">
        <f t="shared" si="207"/>
        <v>0</v>
      </c>
      <c r="P213" s="54">
        <f t="shared" si="207"/>
        <v>0</v>
      </c>
      <c r="Q213" s="54">
        <f t="shared" si="207"/>
        <v>0</v>
      </c>
      <c r="R213" s="54">
        <f t="shared" si="207"/>
        <v>0</v>
      </c>
      <c r="S213" s="135"/>
      <c r="T213" s="55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  <c r="BD213" s="56"/>
      <c r="BE213" s="56"/>
      <c r="BF213" s="56"/>
      <c r="BG213" s="56"/>
      <c r="BH213" s="56"/>
      <c r="BI213" s="56"/>
      <c r="BJ213" s="56"/>
      <c r="BK213" s="56"/>
      <c r="BL213" s="56"/>
      <c r="BM213" s="56"/>
      <c r="BN213" s="56"/>
      <c r="BO213" s="56"/>
      <c r="BP213" s="56"/>
      <c r="BQ213" s="56"/>
      <c r="BR213" s="56"/>
      <c r="BS213" s="56"/>
      <c r="BT213" s="56"/>
      <c r="BU213" s="56"/>
      <c r="BV213" s="56"/>
      <c r="BW213" s="56"/>
      <c r="BX213" s="56"/>
      <c r="BY213" s="56"/>
      <c r="BZ213" s="56"/>
      <c r="CA213" s="56"/>
      <c r="CB213" s="56"/>
      <c r="CC213" s="56"/>
      <c r="CD213" s="56"/>
      <c r="CE213" s="56"/>
      <c r="CF213" s="56"/>
      <c r="CG213" s="56"/>
      <c r="CH213" s="56"/>
      <c r="CI213" s="56"/>
      <c r="CJ213" s="56"/>
      <c r="CK213" s="56"/>
      <c r="CL213" s="56"/>
      <c r="CM213" s="56"/>
      <c r="CN213" s="56"/>
      <c r="CO213" s="56"/>
      <c r="CP213" s="56"/>
      <c r="CQ213" s="56"/>
      <c r="CR213" s="56"/>
      <c r="CS213" s="56"/>
      <c r="CT213" s="56"/>
      <c r="CU213" s="56"/>
      <c r="CV213" s="56"/>
      <c r="CW213" s="56"/>
      <c r="CX213" s="56"/>
      <c r="CY213" s="56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56"/>
      <c r="DL213" s="56"/>
      <c r="DM213" s="56"/>
      <c r="DN213" s="56"/>
      <c r="DO213" s="56"/>
      <c r="DP213" s="56"/>
      <c r="DQ213" s="56"/>
      <c r="DR213" s="56"/>
      <c r="DS213" s="56"/>
      <c r="DT213" s="56"/>
      <c r="DU213" s="56"/>
      <c r="DV213" s="56"/>
      <c r="DW213" s="56"/>
      <c r="DX213" s="56"/>
      <c r="DY213" s="56"/>
      <c r="DZ213" s="56"/>
      <c r="EA213" s="56"/>
      <c r="EB213" s="56"/>
      <c r="EC213" s="56"/>
      <c r="ED213" s="56"/>
    </row>
    <row r="214" spans="1:134" ht="14.25" customHeight="1">
      <c r="A214" s="51">
        <v>207</v>
      </c>
      <c r="B214" s="53" t="str">
        <f>IF('FORM NILAI SIAP'!A214=0,"",'FORM NILAI SIAP'!A214)</f>
        <v/>
      </c>
      <c r="C214" s="53" t="str">
        <f>IF('FORM NILAI SIAP'!B214=0,"",'FORM NILAI SIAP'!B214)</f>
        <v/>
      </c>
      <c r="D214" s="54" t="str">
        <f t="shared" si="187"/>
        <v/>
      </c>
      <c r="E214" s="54">
        <f t="shared" ref="E214:R214" si="208">IFERROR(($T214*IF($T$6=E$6,$T$7,0)+$U214*IF($U$6=E$6,$U$7,0)+$V214*IF($V$6=E$6,$V$7,0)+$W214*IF($W$6=E$6,$W$7,0)+$X214*IF($X$6=E$6,$X$7,0)+$Y214*IF($Y$6=E$6,$Y$7,0)+$Z214*IF($Z$6=E$6,$Z$7,0)+$AA214*IF($AA$6=E$6,$AA$7,0)+$AB214*IF($AB$6=E$6,$AB$7,0)+$DO214*IF($DO$6=E$6,$DO$7,0)+$DP214*IF($DP$6=E$6,$DP$7,0)+$DQ214*IF($DQ$6=E$6,$DQ$7,0)+$DR214*IF($DR$6=E$6,$DR$7,0)+$DS214*IF($DS$6=E$6,$DS$7,0)+$DT214*IF($DT$6=E$6,$DT$7,0)+$DU214*IF($DU$6=E$6,$DU$7,0)+$DV214*IF($DV$6=E$6,$DV$7,0)+$DW214*IF($DW$6=E$6,$DW$7,0)+$DX214*IF($DX$6=E$6,$DX$7,0)+$DY214*IF($DY$6=E$6,$DY$7,0)+$DZ214*IF($DZ$6=E$6,$DZ$7,0)+$EA214*IF($EA$6=E$6,$EA$7,0)+$EB214*IF($EB$6=E$6,$EB$7,0)+$EC214*IF($EC$6=E$6,$EC$7,0)+$ED214*IF($ED$6=E$6,$ED$7,0))/E$7,0)</f>
        <v>0</v>
      </c>
      <c r="F214" s="54">
        <f t="shared" si="208"/>
        <v>0</v>
      </c>
      <c r="G214" s="54">
        <f t="shared" si="208"/>
        <v>0</v>
      </c>
      <c r="H214" s="54">
        <f t="shared" si="208"/>
        <v>0</v>
      </c>
      <c r="I214" s="54">
        <f t="shared" si="208"/>
        <v>0</v>
      </c>
      <c r="J214" s="54">
        <f t="shared" si="208"/>
        <v>0</v>
      </c>
      <c r="K214" s="54">
        <f t="shared" si="208"/>
        <v>0</v>
      </c>
      <c r="L214" s="54">
        <f t="shared" si="208"/>
        <v>0</v>
      </c>
      <c r="M214" s="54">
        <f t="shared" si="208"/>
        <v>0</v>
      </c>
      <c r="N214" s="54">
        <f t="shared" si="208"/>
        <v>0</v>
      </c>
      <c r="O214" s="54">
        <f t="shared" si="208"/>
        <v>0</v>
      </c>
      <c r="P214" s="54">
        <f t="shared" si="208"/>
        <v>0</v>
      </c>
      <c r="Q214" s="54">
        <f t="shared" si="208"/>
        <v>0</v>
      </c>
      <c r="R214" s="54">
        <f t="shared" si="208"/>
        <v>0</v>
      </c>
      <c r="S214" s="135"/>
      <c r="T214" s="55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  <c r="BD214" s="56"/>
      <c r="BE214" s="56"/>
      <c r="BF214" s="56"/>
      <c r="BG214" s="56"/>
      <c r="BH214" s="56"/>
      <c r="BI214" s="56"/>
      <c r="BJ214" s="56"/>
      <c r="BK214" s="56"/>
      <c r="BL214" s="56"/>
      <c r="BM214" s="56"/>
      <c r="BN214" s="56"/>
      <c r="BO214" s="56"/>
      <c r="BP214" s="56"/>
      <c r="BQ214" s="56"/>
      <c r="BR214" s="56"/>
      <c r="BS214" s="56"/>
      <c r="BT214" s="56"/>
      <c r="BU214" s="56"/>
      <c r="BV214" s="56"/>
      <c r="BW214" s="56"/>
      <c r="BX214" s="56"/>
      <c r="BY214" s="56"/>
      <c r="BZ214" s="56"/>
      <c r="CA214" s="56"/>
      <c r="CB214" s="56"/>
      <c r="CC214" s="56"/>
      <c r="CD214" s="56"/>
      <c r="CE214" s="56"/>
      <c r="CF214" s="56"/>
      <c r="CG214" s="56"/>
      <c r="CH214" s="56"/>
      <c r="CI214" s="56"/>
      <c r="CJ214" s="56"/>
      <c r="CK214" s="56"/>
      <c r="CL214" s="56"/>
      <c r="CM214" s="56"/>
      <c r="CN214" s="56"/>
      <c r="CO214" s="56"/>
      <c r="CP214" s="56"/>
      <c r="CQ214" s="56"/>
      <c r="CR214" s="56"/>
      <c r="CS214" s="56"/>
      <c r="CT214" s="56"/>
      <c r="CU214" s="56"/>
      <c r="CV214" s="56"/>
      <c r="CW214" s="56"/>
      <c r="CX214" s="56"/>
      <c r="CY214" s="56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56"/>
      <c r="DL214" s="56"/>
      <c r="DM214" s="56"/>
      <c r="DN214" s="56"/>
      <c r="DO214" s="56"/>
      <c r="DP214" s="56"/>
      <c r="DQ214" s="56"/>
      <c r="DR214" s="56"/>
      <c r="DS214" s="56"/>
      <c r="DT214" s="56"/>
      <c r="DU214" s="56"/>
      <c r="DV214" s="56"/>
      <c r="DW214" s="56"/>
      <c r="DX214" s="56"/>
      <c r="DY214" s="56"/>
      <c r="DZ214" s="56"/>
      <c r="EA214" s="56"/>
      <c r="EB214" s="56"/>
      <c r="EC214" s="56"/>
      <c r="ED214" s="56"/>
    </row>
    <row r="215" spans="1:134" ht="14.25" customHeight="1">
      <c r="A215" s="51">
        <v>208</v>
      </c>
      <c r="B215" s="53" t="str">
        <f>IF('FORM NILAI SIAP'!A215=0,"",'FORM NILAI SIAP'!A215)</f>
        <v/>
      </c>
      <c r="C215" s="53" t="str">
        <f>IF('FORM NILAI SIAP'!B215=0,"",'FORM NILAI SIAP'!B215)</f>
        <v/>
      </c>
      <c r="D215" s="54" t="str">
        <f t="shared" si="187"/>
        <v/>
      </c>
      <c r="E215" s="54">
        <f t="shared" ref="E215:R215" si="209">IFERROR(($T215*IF($T$6=E$6,$T$7,0)+$U215*IF($U$6=E$6,$U$7,0)+$V215*IF($V$6=E$6,$V$7,0)+$W215*IF($W$6=E$6,$W$7,0)+$X215*IF($X$6=E$6,$X$7,0)+$Y215*IF($Y$6=E$6,$Y$7,0)+$Z215*IF($Z$6=E$6,$Z$7,0)+$AA215*IF($AA$6=E$6,$AA$7,0)+$AB215*IF($AB$6=E$6,$AB$7,0)+$DO215*IF($DO$6=E$6,$DO$7,0)+$DP215*IF($DP$6=E$6,$DP$7,0)+$DQ215*IF($DQ$6=E$6,$DQ$7,0)+$DR215*IF($DR$6=E$6,$DR$7,0)+$DS215*IF($DS$6=E$6,$DS$7,0)+$DT215*IF($DT$6=E$6,$DT$7,0)+$DU215*IF($DU$6=E$6,$DU$7,0)+$DV215*IF($DV$6=E$6,$DV$7,0)+$DW215*IF($DW$6=E$6,$DW$7,0)+$DX215*IF($DX$6=E$6,$DX$7,0)+$DY215*IF($DY$6=E$6,$DY$7,0)+$DZ215*IF($DZ$6=E$6,$DZ$7,0)+$EA215*IF($EA$6=E$6,$EA$7,0)+$EB215*IF($EB$6=E$6,$EB$7,0)+$EC215*IF($EC$6=E$6,$EC$7,0)+$ED215*IF($ED$6=E$6,$ED$7,0))/E$7,0)</f>
        <v>0</v>
      </c>
      <c r="F215" s="54">
        <f t="shared" si="209"/>
        <v>0</v>
      </c>
      <c r="G215" s="54">
        <f t="shared" si="209"/>
        <v>0</v>
      </c>
      <c r="H215" s="54">
        <f t="shared" si="209"/>
        <v>0</v>
      </c>
      <c r="I215" s="54">
        <f t="shared" si="209"/>
        <v>0</v>
      </c>
      <c r="J215" s="54">
        <f t="shared" si="209"/>
        <v>0</v>
      </c>
      <c r="K215" s="54">
        <f t="shared" si="209"/>
        <v>0</v>
      </c>
      <c r="L215" s="54">
        <f t="shared" si="209"/>
        <v>0</v>
      </c>
      <c r="M215" s="54">
        <f t="shared" si="209"/>
        <v>0</v>
      </c>
      <c r="N215" s="54">
        <f t="shared" si="209"/>
        <v>0</v>
      </c>
      <c r="O215" s="54">
        <f t="shared" si="209"/>
        <v>0</v>
      </c>
      <c r="P215" s="54">
        <f t="shared" si="209"/>
        <v>0</v>
      </c>
      <c r="Q215" s="54">
        <f t="shared" si="209"/>
        <v>0</v>
      </c>
      <c r="R215" s="54">
        <f t="shared" si="209"/>
        <v>0</v>
      </c>
      <c r="S215" s="135"/>
      <c r="T215" s="55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56"/>
      <c r="BP215" s="56"/>
      <c r="BQ215" s="56"/>
      <c r="BR215" s="56"/>
      <c r="BS215" s="56"/>
      <c r="BT215" s="56"/>
      <c r="BU215" s="56"/>
      <c r="BV215" s="56"/>
      <c r="BW215" s="56"/>
      <c r="BX215" s="56"/>
      <c r="BY215" s="56"/>
      <c r="BZ215" s="56"/>
      <c r="CA215" s="56"/>
      <c r="CB215" s="56"/>
      <c r="CC215" s="56"/>
      <c r="CD215" s="56"/>
      <c r="CE215" s="56"/>
      <c r="CF215" s="56"/>
      <c r="CG215" s="56"/>
      <c r="CH215" s="56"/>
      <c r="CI215" s="56"/>
      <c r="CJ215" s="56"/>
      <c r="CK215" s="56"/>
      <c r="CL215" s="56"/>
      <c r="CM215" s="56"/>
      <c r="CN215" s="56"/>
      <c r="CO215" s="56"/>
      <c r="CP215" s="56"/>
      <c r="CQ215" s="56"/>
      <c r="CR215" s="56"/>
      <c r="CS215" s="56"/>
      <c r="CT215" s="56"/>
      <c r="CU215" s="56"/>
      <c r="CV215" s="56"/>
      <c r="CW215" s="56"/>
      <c r="CX215" s="56"/>
      <c r="CY215" s="56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56"/>
      <c r="DL215" s="56"/>
      <c r="DM215" s="56"/>
      <c r="DN215" s="56"/>
      <c r="DO215" s="56"/>
      <c r="DP215" s="56"/>
      <c r="DQ215" s="56"/>
      <c r="DR215" s="56"/>
      <c r="DS215" s="56"/>
      <c r="DT215" s="56"/>
      <c r="DU215" s="56"/>
      <c r="DV215" s="56"/>
      <c r="DW215" s="56"/>
      <c r="DX215" s="56"/>
      <c r="DY215" s="56"/>
      <c r="DZ215" s="56"/>
      <c r="EA215" s="56"/>
      <c r="EB215" s="56"/>
      <c r="EC215" s="56"/>
      <c r="ED215" s="56"/>
    </row>
    <row r="216" spans="1:134" ht="14.25" customHeight="1">
      <c r="A216" s="51">
        <v>209</v>
      </c>
      <c r="B216" s="53" t="str">
        <f>IF('FORM NILAI SIAP'!A216=0,"",'FORM NILAI SIAP'!A216)</f>
        <v/>
      </c>
      <c r="C216" s="53" t="str">
        <f>IF('FORM NILAI SIAP'!B216=0,"",'FORM NILAI SIAP'!B216)</f>
        <v/>
      </c>
      <c r="D216" s="54" t="str">
        <f t="shared" si="187"/>
        <v/>
      </c>
      <c r="E216" s="54">
        <f t="shared" ref="E216:R216" si="210">IFERROR(($T216*IF($T$6=E$6,$T$7,0)+$U216*IF($U$6=E$6,$U$7,0)+$V216*IF($V$6=E$6,$V$7,0)+$W216*IF($W$6=E$6,$W$7,0)+$X216*IF($X$6=E$6,$X$7,0)+$Y216*IF($Y$6=E$6,$Y$7,0)+$Z216*IF($Z$6=E$6,$Z$7,0)+$AA216*IF($AA$6=E$6,$AA$7,0)+$AB216*IF($AB$6=E$6,$AB$7,0)+$DO216*IF($DO$6=E$6,$DO$7,0)+$DP216*IF($DP$6=E$6,$DP$7,0)+$DQ216*IF($DQ$6=E$6,$DQ$7,0)+$DR216*IF($DR$6=E$6,$DR$7,0)+$DS216*IF($DS$6=E$6,$DS$7,0)+$DT216*IF($DT$6=E$6,$DT$7,0)+$DU216*IF($DU$6=E$6,$DU$7,0)+$DV216*IF($DV$6=E$6,$DV$7,0)+$DW216*IF($DW$6=E$6,$DW$7,0)+$DX216*IF($DX$6=E$6,$DX$7,0)+$DY216*IF($DY$6=E$6,$DY$7,0)+$DZ216*IF($DZ$6=E$6,$DZ$7,0)+$EA216*IF($EA$6=E$6,$EA$7,0)+$EB216*IF($EB$6=E$6,$EB$7,0)+$EC216*IF($EC$6=E$6,$EC$7,0)+$ED216*IF($ED$6=E$6,$ED$7,0))/E$7,0)</f>
        <v>0</v>
      </c>
      <c r="F216" s="54">
        <f t="shared" si="210"/>
        <v>0</v>
      </c>
      <c r="G216" s="54">
        <f t="shared" si="210"/>
        <v>0</v>
      </c>
      <c r="H216" s="54">
        <f t="shared" si="210"/>
        <v>0</v>
      </c>
      <c r="I216" s="54">
        <f t="shared" si="210"/>
        <v>0</v>
      </c>
      <c r="J216" s="54">
        <f t="shared" si="210"/>
        <v>0</v>
      </c>
      <c r="K216" s="54">
        <f t="shared" si="210"/>
        <v>0</v>
      </c>
      <c r="L216" s="54">
        <f t="shared" si="210"/>
        <v>0</v>
      </c>
      <c r="M216" s="54">
        <f t="shared" si="210"/>
        <v>0</v>
      </c>
      <c r="N216" s="54">
        <f t="shared" si="210"/>
        <v>0</v>
      </c>
      <c r="O216" s="54">
        <f t="shared" si="210"/>
        <v>0</v>
      </c>
      <c r="P216" s="54">
        <f t="shared" si="210"/>
        <v>0</v>
      </c>
      <c r="Q216" s="54">
        <f t="shared" si="210"/>
        <v>0</v>
      </c>
      <c r="R216" s="54">
        <f t="shared" si="210"/>
        <v>0</v>
      </c>
      <c r="S216" s="135"/>
      <c r="T216" s="55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  <c r="BD216" s="56"/>
      <c r="BE216" s="56"/>
      <c r="BF216" s="56"/>
      <c r="BG216" s="56"/>
      <c r="BH216" s="56"/>
      <c r="BI216" s="56"/>
      <c r="BJ216" s="56"/>
      <c r="BK216" s="56"/>
      <c r="BL216" s="56"/>
      <c r="BM216" s="56"/>
      <c r="BN216" s="56"/>
      <c r="BO216" s="56"/>
      <c r="BP216" s="56"/>
      <c r="BQ216" s="56"/>
      <c r="BR216" s="56"/>
      <c r="BS216" s="56"/>
      <c r="BT216" s="56"/>
      <c r="BU216" s="56"/>
      <c r="BV216" s="56"/>
      <c r="BW216" s="56"/>
      <c r="BX216" s="56"/>
      <c r="BY216" s="56"/>
      <c r="BZ216" s="56"/>
      <c r="CA216" s="56"/>
      <c r="CB216" s="56"/>
      <c r="CC216" s="56"/>
      <c r="CD216" s="56"/>
      <c r="CE216" s="56"/>
      <c r="CF216" s="56"/>
      <c r="CG216" s="56"/>
      <c r="CH216" s="56"/>
      <c r="CI216" s="56"/>
      <c r="CJ216" s="56"/>
      <c r="CK216" s="56"/>
      <c r="CL216" s="56"/>
      <c r="CM216" s="56"/>
      <c r="CN216" s="56"/>
      <c r="CO216" s="56"/>
      <c r="CP216" s="56"/>
      <c r="CQ216" s="56"/>
      <c r="CR216" s="56"/>
      <c r="CS216" s="56"/>
      <c r="CT216" s="56"/>
      <c r="CU216" s="56"/>
      <c r="CV216" s="56"/>
      <c r="CW216" s="56"/>
      <c r="CX216" s="56"/>
      <c r="CY216" s="56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56"/>
      <c r="DL216" s="56"/>
      <c r="DM216" s="56"/>
      <c r="DN216" s="56"/>
      <c r="DO216" s="56"/>
      <c r="DP216" s="56"/>
      <c r="DQ216" s="56"/>
      <c r="DR216" s="56"/>
      <c r="DS216" s="56"/>
      <c r="DT216" s="56"/>
      <c r="DU216" s="56"/>
      <c r="DV216" s="56"/>
      <c r="DW216" s="56"/>
      <c r="DX216" s="56"/>
      <c r="DY216" s="56"/>
      <c r="DZ216" s="56"/>
      <c r="EA216" s="56"/>
      <c r="EB216" s="56"/>
      <c r="EC216" s="56"/>
      <c r="ED216" s="56"/>
    </row>
    <row r="217" spans="1:134" ht="14.25" customHeight="1">
      <c r="A217" s="51">
        <v>210</v>
      </c>
      <c r="B217" s="53" t="str">
        <f>IF('FORM NILAI SIAP'!A217=0,"",'FORM NILAI SIAP'!A217)</f>
        <v/>
      </c>
      <c r="C217" s="53" t="str">
        <f>IF('FORM NILAI SIAP'!B217=0,"",'FORM NILAI SIAP'!B217)</f>
        <v/>
      </c>
      <c r="D217" s="54" t="str">
        <f t="shared" si="187"/>
        <v/>
      </c>
      <c r="E217" s="54">
        <f t="shared" ref="E217:R217" si="211">IFERROR(($T217*IF($T$6=E$6,$T$7,0)+$U217*IF($U$6=E$6,$U$7,0)+$V217*IF($V$6=E$6,$V$7,0)+$W217*IF($W$6=E$6,$W$7,0)+$X217*IF($X$6=E$6,$X$7,0)+$Y217*IF($Y$6=E$6,$Y$7,0)+$Z217*IF($Z$6=E$6,$Z$7,0)+$AA217*IF($AA$6=E$6,$AA$7,0)+$AB217*IF($AB$6=E$6,$AB$7,0)+$DO217*IF($DO$6=E$6,$DO$7,0)+$DP217*IF($DP$6=E$6,$DP$7,0)+$DQ217*IF($DQ$6=E$6,$DQ$7,0)+$DR217*IF($DR$6=E$6,$DR$7,0)+$DS217*IF($DS$6=E$6,$DS$7,0)+$DT217*IF($DT$6=E$6,$DT$7,0)+$DU217*IF($DU$6=E$6,$DU$7,0)+$DV217*IF($DV$6=E$6,$DV$7,0)+$DW217*IF($DW$6=E$6,$DW$7,0)+$DX217*IF($DX$6=E$6,$DX$7,0)+$DY217*IF($DY$6=E$6,$DY$7,0)+$DZ217*IF($DZ$6=E$6,$DZ$7,0)+$EA217*IF($EA$6=E$6,$EA$7,0)+$EB217*IF($EB$6=E$6,$EB$7,0)+$EC217*IF($EC$6=E$6,$EC$7,0)+$ED217*IF($ED$6=E$6,$ED$7,0))/E$7,0)</f>
        <v>0</v>
      </c>
      <c r="F217" s="54">
        <f t="shared" si="211"/>
        <v>0</v>
      </c>
      <c r="G217" s="54">
        <f t="shared" si="211"/>
        <v>0</v>
      </c>
      <c r="H217" s="54">
        <f t="shared" si="211"/>
        <v>0</v>
      </c>
      <c r="I217" s="54">
        <f t="shared" si="211"/>
        <v>0</v>
      </c>
      <c r="J217" s="54">
        <f t="shared" si="211"/>
        <v>0</v>
      </c>
      <c r="K217" s="54">
        <f t="shared" si="211"/>
        <v>0</v>
      </c>
      <c r="L217" s="54">
        <f t="shared" si="211"/>
        <v>0</v>
      </c>
      <c r="M217" s="54">
        <f t="shared" si="211"/>
        <v>0</v>
      </c>
      <c r="N217" s="54">
        <f t="shared" si="211"/>
        <v>0</v>
      </c>
      <c r="O217" s="54">
        <f t="shared" si="211"/>
        <v>0</v>
      </c>
      <c r="P217" s="54">
        <f t="shared" si="211"/>
        <v>0</v>
      </c>
      <c r="Q217" s="54">
        <f t="shared" si="211"/>
        <v>0</v>
      </c>
      <c r="R217" s="54">
        <f t="shared" si="211"/>
        <v>0</v>
      </c>
      <c r="S217" s="135"/>
      <c r="T217" s="55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  <c r="BD217" s="56"/>
      <c r="BE217" s="56"/>
      <c r="BF217" s="56"/>
      <c r="BG217" s="56"/>
      <c r="BH217" s="56"/>
      <c r="BI217" s="56"/>
      <c r="BJ217" s="56"/>
      <c r="BK217" s="56"/>
      <c r="BL217" s="56"/>
      <c r="BM217" s="56"/>
      <c r="BN217" s="56"/>
      <c r="BO217" s="56"/>
      <c r="BP217" s="56"/>
      <c r="BQ217" s="56"/>
      <c r="BR217" s="56"/>
      <c r="BS217" s="56"/>
      <c r="BT217" s="56"/>
      <c r="BU217" s="56"/>
      <c r="BV217" s="56"/>
      <c r="BW217" s="56"/>
      <c r="BX217" s="56"/>
      <c r="BY217" s="56"/>
      <c r="BZ217" s="56"/>
      <c r="CA217" s="56"/>
      <c r="CB217" s="56"/>
      <c r="CC217" s="56"/>
      <c r="CD217" s="56"/>
      <c r="CE217" s="56"/>
      <c r="CF217" s="56"/>
      <c r="CG217" s="56"/>
      <c r="CH217" s="56"/>
      <c r="CI217" s="56"/>
      <c r="CJ217" s="56"/>
      <c r="CK217" s="56"/>
      <c r="CL217" s="56"/>
      <c r="CM217" s="56"/>
      <c r="CN217" s="56"/>
      <c r="CO217" s="56"/>
      <c r="CP217" s="56"/>
      <c r="CQ217" s="56"/>
      <c r="CR217" s="56"/>
      <c r="CS217" s="56"/>
      <c r="CT217" s="56"/>
      <c r="CU217" s="56"/>
      <c r="CV217" s="56"/>
      <c r="CW217" s="56"/>
      <c r="CX217" s="56"/>
      <c r="CY217" s="56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56"/>
      <c r="DL217" s="56"/>
      <c r="DM217" s="56"/>
      <c r="DN217" s="56"/>
      <c r="DO217" s="56"/>
      <c r="DP217" s="56"/>
      <c r="DQ217" s="56"/>
      <c r="DR217" s="56"/>
      <c r="DS217" s="56"/>
      <c r="DT217" s="56"/>
      <c r="DU217" s="56"/>
      <c r="DV217" s="56"/>
      <c r="DW217" s="56"/>
      <c r="DX217" s="56"/>
      <c r="DY217" s="56"/>
      <c r="DZ217" s="56"/>
      <c r="EA217" s="56"/>
      <c r="EB217" s="56"/>
      <c r="EC217" s="56"/>
      <c r="ED217" s="56"/>
    </row>
    <row r="218" spans="1:134" ht="14.25" customHeight="1">
      <c r="A218" s="51">
        <v>211</v>
      </c>
      <c r="B218" s="53" t="str">
        <f>IF('FORM NILAI SIAP'!A218=0,"",'FORM NILAI SIAP'!A218)</f>
        <v/>
      </c>
      <c r="C218" s="53" t="str">
        <f>IF('FORM NILAI SIAP'!B218=0,"",'FORM NILAI SIAP'!B218)</f>
        <v/>
      </c>
      <c r="D218" s="54" t="str">
        <f t="shared" si="187"/>
        <v/>
      </c>
      <c r="E218" s="54">
        <f t="shared" ref="E218:R218" si="212">IFERROR(($T218*IF($T$6=E$6,$T$7,0)+$U218*IF($U$6=E$6,$U$7,0)+$V218*IF($V$6=E$6,$V$7,0)+$W218*IF($W$6=E$6,$W$7,0)+$X218*IF($X$6=E$6,$X$7,0)+$Y218*IF($Y$6=E$6,$Y$7,0)+$Z218*IF($Z$6=E$6,$Z$7,0)+$AA218*IF($AA$6=E$6,$AA$7,0)+$AB218*IF($AB$6=E$6,$AB$7,0)+$DO218*IF($DO$6=E$6,$DO$7,0)+$DP218*IF($DP$6=E$6,$DP$7,0)+$DQ218*IF($DQ$6=E$6,$DQ$7,0)+$DR218*IF($DR$6=E$6,$DR$7,0)+$DS218*IF($DS$6=E$6,$DS$7,0)+$DT218*IF($DT$6=E$6,$DT$7,0)+$DU218*IF($DU$6=E$6,$DU$7,0)+$DV218*IF($DV$6=E$6,$DV$7,0)+$DW218*IF($DW$6=E$6,$DW$7,0)+$DX218*IF($DX$6=E$6,$DX$7,0)+$DY218*IF($DY$6=E$6,$DY$7,0)+$DZ218*IF($DZ$6=E$6,$DZ$7,0)+$EA218*IF($EA$6=E$6,$EA$7,0)+$EB218*IF($EB$6=E$6,$EB$7,0)+$EC218*IF($EC$6=E$6,$EC$7,0)+$ED218*IF($ED$6=E$6,$ED$7,0))/E$7,0)</f>
        <v>0</v>
      </c>
      <c r="F218" s="54">
        <f t="shared" si="212"/>
        <v>0</v>
      </c>
      <c r="G218" s="54">
        <f t="shared" si="212"/>
        <v>0</v>
      </c>
      <c r="H218" s="54">
        <f t="shared" si="212"/>
        <v>0</v>
      </c>
      <c r="I218" s="54">
        <f t="shared" si="212"/>
        <v>0</v>
      </c>
      <c r="J218" s="54">
        <f t="shared" si="212"/>
        <v>0</v>
      </c>
      <c r="K218" s="54">
        <f t="shared" si="212"/>
        <v>0</v>
      </c>
      <c r="L218" s="54">
        <f t="shared" si="212"/>
        <v>0</v>
      </c>
      <c r="M218" s="54">
        <f t="shared" si="212"/>
        <v>0</v>
      </c>
      <c r="N218" s="54">
        <f t="shared" si="212"/>
        <v>0</v>
      </c>
      <c r="O218" s="54">
        <f t="shared" si="212"/>
        <v>0</v>
      </c>
      <c r="P218" s="54">
        <f t="shared" si="212"/>
        <v>0</v>
      </c>
      <c r="Q218" s="54">
        <f t="shared" si="212"/>
        <v>0</v>
      </c>
      <c r="R218" s="54">
        <f t="shared" si="212"/>
        <v>0</v>
      </c>
      <c r="S218" s="135"/>
      <c r="T218" s="55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  <c r="BD218" s="56"/>
      <c r="BE218" s="56"/>
      <c r="BF218" s="56"/>
      <c r="BG218" s="56"/>
      <c r="BH218" s="56"/>
      <c r="BI218" s="56"/>
      <c r="BJ218" s="56"/>
      <c r="BK218" s="56"/>
      <c r="BL218" s="56"/>
      <c r="BM218" s="56"/>
      <c r="BN218" s="56"/>
      <c r="BO218" s="56"/>
      <c r="BP218" s="56"/>
      <c r="BQ218" s="56"/>
      <c r="BR218" s="56"/>
      <c r="BS218" s="56"/>
      <c r="BT218" s="56"/>
      <c r="BU218" s="56"/>
      <c r="BV218" s="56"/>
      <c r="BW218" s="56"/>
      <c r="BX218" s="56"/>
      <c r="BY218" s="56"/>
      <c r="BZ218" s="56"/>
      <c r="CA218" s="56"/>
      <c r="CB218" s="56"/>
      <c r="CC218" s="56"/>
      <c r="CD218" s="56"/>
      <c r="CE218" s="56"/>
      <c r="CF218" s="56"/>
      <c r="CG218" s="56"/>
      <c r="CH218" s="56"/>
      <c r="CI218" s="56"/>
      <c r="CJ218" s="56"/>
      <c r="CK218" s="56"/>
      <c r="CL218" s="56"/>
      <c r="CM218" s="56"/>
      <c r="CN218" s="56"/>
      <c r="CO218" s="56"/>
      <c r="CP218" s="56"/>
      <c r="CQ218" s="56"/>
      <c r="CR218" s="56"/>
      <c r="CS218" s="56"/>
      <c r="CT218" s="56"/>
      <c r="CU218" s="56"/>
      <c r="CV218" s="56"/>
      <c r="CW218" s="56"/>
      <c r="CX218" s="56"/>
      <c r="CY218" s="56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56"/>
      <c r="DL218" s="56"/>
      <c r="DM218" s="56"/>
      <c r="DN218" s="56"/>
      <c r="DO218" s="56"/>
      <c r="DP218" s="56"/>
      <c r="DQ218" s="56"/>
      <c r="DR218" s="56"/>
      <c r="DS218" s="56"/>
      <c r="DT218" s="56"/>
      <c r="DU218" s="56"/>
      <c r="DV218" s="56"/>
      <c r="DW218" s="56"/>
      <c r="DX218" s="56"/>
      <c r="DY218" s="56"/>
      <c r="DZ218" s="56"/>
      <c r="EA218" s="56"/>
      <c r="EB218" s="56"/>
      <c r="EC218" s="56"/>
      <c r="ED218" s="56"/>
    </row>
    <row r="219" spans="1:134" ht="14.25" customHeight="1">
      <c r="A219" s="51">
        <v>212</v>
      </c>
      <c r="B219" s="53" t="str">
        <f>IF('FORM NILAI SIAP'!A219=0,"",'FORM NILAI SIAP'!A219)</f>
        <v/>
      </c>
      <c r="C219" s="53" t="str">
        <f>IF('FORM NILAI SIAP'!B219=0,"",'FORM NILAI SIAP'!B219)</f>
        <v/>
      </c>
      <c r="D219" s="54" t="str">
        <f t="shared" si="187"/>
        <v/>
      </c>
      <c r="E219" s="54">
        <f t="shared" ref="E219:R219" si="213">IFERROR(($T219*IF($T$6=E$6,$T$7,0)+$U219*IF($U$6=E$6,$U$7,0)+$V219*IF($V$6=E$6,$V$7,0)+$W219*IF($W$6=E$6,$W$7,0)+$X219*IF($X$6=E$6,$X$7,0)+$Y219*IF($Y$6=E$6,$Y$7,0)+$Z219*IF($Z$6=E$6,$Z$7,0)+$AA219*IF($AA$6=E$6,$AA$7,0)+$AB219*IF($AB$6=E$6,$AB$7,0)+$DO219*IF($DO$6=E$6,$DO$7,0)+$DP219*IF($DP$6=E$6,$DP$7,0)+$DQ219*IF($DQ$6=E$6,$DQ$7,0)+$DR219*IF($DR$6=E$6,$DR$7,0)+$DS219*IF($DS$6=E$6,$DS$7,0)+$DT219*IF($DT$6=E$6,$DT$7,0)+$DU219*IF($DU$6=E$6,$DU$7,0)+$DV219*IF($DV$6=E$6,$DV$7,0)+$DW219*IF($DW$6=E$6,$DW$7,0)+$DX219*IF($DX$6=E$6,$DX$7,0)+$DY219*IF($DY$6=E$6,$DY$7,0)+$DZ219*IF($DZ$6=E$6,$DZ$7,0)+$EA219*IF($EA$6=E$6,$EA$7,0)+$EB219*IF($EB$6=E$6,$EB$7,0)+$EC219*IF($EC$6=E$6,$EC$7,0)+$ED219*IF($ED$6=E$6,$ED$7,0))/E$7,0)</f>
        <v>0</v>
      </c>
      <c r="F219" s="54">
        <f t="shared" si="213"/>
        <v>0</v>
      </c>
      <c r="G219" s="54">
        <f t="shared" si="213"/>
        <v>0</v>
      </c>
      <c r="H219" s="54">
        <f t="shared" si="213"/>
        <v>0</v>
      </c>
      <c r="I219" s="54">
        <f t="shared" si="213"/>
        <v>0</v>
      </c>
      <c r="J219" s="54">
        <f t="shared" si="213"/>
        <v>0</v>
      </c>
      <c r="K219" s="54">
        <f t="shared" si="213"/>
        <v>0</v>
      </c>
      <c r="L219" s="54">
        <f t="shared" si="213"/>
        <v>0</v>
      </c>
      <c r="M219" s="54">
        <f t="shared" si="213"/>
        <v>0</v>
      </c>
      <c r="N219" s="54">
        <f t="shared" si="213"/>
        <v>0</v>
      </c>
      <c r="O219" s="54">
        <f t="shared" si="213"/>
        <v>0</v>
      </c>
      <c r="P219" s="54">
        <f t="shared" si="213"/>
        <v>0</v>
      </c>
      <c r="Q219" s="54">
        <f t="shared" si="213"/>
        <v>0</v>
      </c>
      <c r="R219" s="54">
        <f t="shared" si="213"/>
        <v>0</v>
      </c>
      <c r="S219" s="135"/>
      <c r="T219" s="55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  <c r="BD219" s="56"/>
      <c r="BE219" s="56"/>
      <c r="BF219" s="56"/>
      <c r="BG219" s="56"/>
      <c r="BH219" s="56"/>
      <c r="BI219" s="56"/>
      <c r="BJ219" s="56"/>
      <c r="BK219" s="56"/>
      <c r="BL219" s="56"/>
      <c r="BM219" s="56"/>
      <c r="BN219" s="56"/>
      <c r="BO219" s="56"/>
      <c r="BP219" s="56"/>
      <c r="BQ219" s="56"/>
      <c r="BR219" s="56"/>
      <c r="BS219" s="56"/>
      <c r="BT219" s="56"/>
      <c r="BU219" s="56"/>
      <c r="BV219" s="56"/>
      <c r="BW219" s="56"/>
      <c r="BX219" s="56"/>
      <c r="BY219" s="56"/>
      <c r="BZ219" s="56"/>
      <c r="CA219" s="56"/>
      <c r="CB219" s="56"/>
      <c r="CC219" s="56"/>
      <c r="CD219" s="56"/>
      <c r="CE219" s="56"/>
      <c r="CF219" s="56"/>
      <c r="CG219" s="56"/>
      <c r="CH219" s="56"/>
      <c r="CI219" s="56"/>
      <c r="CJ219" s="56"/>
      <c r="CK219" s="56"/>
      <c r="CL219" s="56"/>
      <c r="CM219" s="56"/>
      <c r="CN219" s="56"/>
      <c r="CO219" s="56"/>
      <c r="CP219" s="56"/>
      <c r="CQ219" s="56"/>
      <c r="CR219" s="56"/>
      <c r="CS219" s="56"/>
      <c r="CT219" s="56"/>
      <c r="CU219" s="56"/>
      <c r="CV219" s="56"/>
      <c r="CW219" s="56"/>
      <c r="CX219" s="56"/>
      <c r="CY219" s="56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56"/>
      <c r="DL219" s="56"/>
      <c r="DM219" s="56"/>
      <c r="DN219" s="56"/>
      <c r="DO219" s="56"/>
      <c r="DP219" s="56"/>
      <c r="DQ219" s="56"/>
      <c r="DR219" s="56"/>
      <c r="DS219" s="56"/>
      <c r="DT219" s="56"/>
      <c r="DU219" s="56"/>
      <c r="DV219" s="56"/>
      <c r="DW219" s="56"/>
      <c r="DX219" s="56"/>
      <c r="DY219" s="56"/>
      <c r="DZ219" s="56"/>
      <c r="EA219" s="56"/>
      <c r="EB219" s="56"/>
      <c r="EC219" s="56"/>
      <c r="ED219" s="56"/>
    </row>
    <row r="220" spans="1:134" ht="14.25" customHeight="1">
      <c r="A220" s="51">
        <v>213</v>
      </c>
      <c r="B220" s="53" t="str">
        <f>IF('FORM NILAI SIAP'!A220=0,"",'FORM NILAI SIAP'!A220)</f>
        <v/>
      </c>
      <c r="C220" s="53" t="str">
        <f>IF('FORM NILAI SIAP'!B220=0,"",'FORM NILAI SIAP'!B220)</f>
        <v/>
      </c>
      <c r="D220" s="54" t="str">
        <f t="shared" si="187"/>
        <v/>
      </c>
      <c r="E220" s="54">
        <f t="shared" ref="E220:R220" si="214">IFERROR(($T220*IF($T$6=E$6,$T$7,0)+$U220*IF($U$6=E$6,$U$7,0)+$V220*IF($V$6=E$6,$V$7,0)+$W220*IF($W$6=E$6,$W$7,0)+$X220*IF($X$6=E$6,$X$7,0)+$Y220*IF($Y$6=E$6,$Y$7,0)+$Z220*IF($Z$6=E$6,$Z$7,0)+$AA220*IF($AA$6=E$6,$AA$7,0)+$AB220*IF($AB$6=E$6,$AB$7,0)+$DO220*IF($DO$6=E$6,$DO$7,0)+$DP220*IF($DP$6=E$6,$DP$7,0)+$DQ220*IF($DQ$6=E$6,$DQ$7,0)+$DR220*IF($DR$6=E$6,$DR$7,0)+$DS220*IF($DS$6=E$6,$DS$7,0)+$DT220*IF($DT$6=E$6,$DT$7,0)+$DU220*IF($DU$6=E$6,$DU$7,0)+$DV220*IF($DV$6=E$6,$DV$7,0)+$DW220*IF($DW$6=E$6,$DW$7,0)+$DX220*IF($DX$6=E$6,$DX$7,0)+$DY220*IF($DY$6=E$6,$DY$7,0)+$DZ220*IF($DZ$6=E$6,$DZ$7,0)+$EA220*IF($EA$6=E$6,$EA$7,0)+$EB220*IF($EB$6=E$6,$EB$7,0)+$EC220*IF($EC$6=E$6,$EC$7,0)+$ED220*IF($ED$6=E$6,$ED$7,0))/E$7,0)</f>
        <v>0</v>
      </c>
      <c r="F220" s="54">
        <f t="shared" si="214"/>
        <v>0</v>
      </c>
      <c r="G220" s="54">
        <f t="shared" si="214"/>
        <v>0</v>
      </c>
      <c r="H220" s="54">
        <f t="shared" si="214"/>
        <v>0</v>
      </c>
      <c r="I220" s="54">
        <f t="shared" si="214"/>
        <v>0</v>
      </c>
      <c r="J220" s="54">
        <f t="shared" si="214"/>
        <v>0</v>
      </c>
      <c r="K220" s="54">
        <f t="shared" si="214"/>
        <v>0</v>
      </c>
      <c r="L220" s="54">
        <f t="shared" si="214"/>
        <v>0</v>
      </c>
      <c r="M220" s="54">
        <f t="shared" si="214"/>
        <v>0</v>
      </c>
      <c r="N220" s="54">
        <f t="shared" si="214"/>
        <v>0</v>
      </c>
      <c r="O220" s="54">
        <f t="shared" si="214"/>
        <v>0</v>
      </c>
      <c r="P220" s="54">
        <f t="shared" si="214"/>
        <v>0</v>
      </c>
      <c r="Q220" s="54">
        <f t="shared" si="214"/>
        <v>0</v>
      </c>
      <c r="R220" s="54">
        <f t="shared" si="214"/>
        <v>0</v>
      </c>
      <c r="S220" s="135"/>
      <c r="T220" s="55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  <c r="BD220" s="56"/>
      <c r="BE220" s="56"/>
      <c r="BF220" s="56"/>
      <c r="BG220" s="56"/>
      <c r="BH220" s="56"/>
      <c r="BI220" s="56"/>
      <c r="BJ220" s="56"/>
      <c r="BK220" s="56"/>
      <c r="BL220" s="56"/>
      <c r="BM220" s="56"/>
      <c r="BN220" s="56"/>
      <c r="BO220" s="56"/>
      <c r="BP220" s="56"/>
      <c r="BQ220" s="56"/>
      <c r="BR220" s="56"/>
      <c r="BS220" s="56"/>
      <c r="BT220" s="56"/>
      <c r="BU220" s="56"/>
      <c r="BV220" s="56"/>
      <c r="BW220" s="56"/>
      <c r="BX220" s="56"/>
      <c r="BY220" s="56"/>
      <c r="BZ220" s="56"/>
      <c r="CA220" s="56"/>
      <c r="CB220" s="56"/>
      <c r="CC220" s="56"/>
      <c r="CD220" s="56"/>
      <c r="CE220" s="56"/>
      <c r="CF220" s="56"/>
      <c r="CG220" s="56"/>
      <c r="CH220" s="56"/>
      <c r="CI220" s="56"/>
      <c r="CJ220" s="56"/>
      <c r="CK220" s="56"/>
      <c r="CL220" s="56"/>
      <c r="CM220" s="56"/>
      <c r="CN220" s="56"/>
      <c r="CO220" s="56"/>
      <c r="CP220" s="56"/>
      <c r="CQ220" s="56"/>
      <c r="CR220" s="56"/>
      <c r="CS220" s="56"/>
      <c r="CT220" s="56"/>
      <c r="CU220" s="56"/>
      <c r="CV220" s="56"/>
      <c r="CW220" s="56"/>
      <c r="CX220" s="56"/>
      <c r="CY220" s="56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56"/>
      <c r="DL220" s="56"/>
      <c r="DM220" s="56"/>
      <c r="DN220" s="56"/>
      <c r="DO220" s="56"/>
      <c r="DP220" s="56"/>
      <c r="DQ220" s="56"/>
      <c r="DR220" s="56"/>
      <c r="DS220" s="56"/>
      <c r="DT220" s="56"/>
      <c r="DU220" s="56"/>
      <c r="DV220" s="56"/>
      <c r="DW220" s="56"/>
      <c r="DX220" s="56"/>
      <c r="DY220" s="56"/>
      <c r="DZ220" s="56"/>
      <c r="EA220" s="56"/>
      <c r="EB220" s="56"/>
      <c r="EC220" s="56"/>
      <c r="ED220" s="56"/>
    </row>
    <row r="221" spans="1:134" ht="14.25" customHeight="1">
      <c r="A221" s="51">
        <v>214</v>
      </c>
      <c r="B221" s="53" t="str">
        <f>IF('FORM NILAI SIAP'!A221=0,"",'FORM NILAI SIAP'!A221)</f>
        <v/>
      </c>
      <c r="C221" s="53" t="str">
        <f>IF('FORM NILAI SIAP'!B221=0,"",'FORM NILAI SIAP'!B221)</f>
        <v/>
      </c>
      <c r="D221" s="54" t="str">
        <f t="shared" si="187"/>
        <v/>
      </c>
      <c r="E221" s="54">
        <f t="shared" ref="E221:R221" si="215">IFERROR(($T221*IF($T$6=E$6,$T$7,0)+$U221*IF($U$6=E$6,$U$7,0)+$V221*IF($V$6=E$6,$V$7,0)+$W221*IF($W$6=E$6,$W$7,0)+$X221*IF($X$6=E$6,$X$7,0)+$Y221*IF($Y$6=E$6,$Y$7,0)+$Z221*IF($Z$6=E$6,$Z$7,0)+$AA221*IF($AA$6=E$6,$AA$7,0)+$AB221*IF($AB$6=E$6,$AB$7,0)+$DO221*IF($DO$6=E$6,$DO$7,0)+$DP221*IF($DP$6=E$6,$DP$7,0)+$DQ221*IF($DQ$6=E$6,$DQ$7,0)+$DR221*IF($DR$6=E$6,$DR$7,0)+$DS221*IF($DS$6=E$6,$DS$7,0)+$DT221*IF($DT$6=E$6,$DT$7,0)+$DU221*IF($DU$6=E$6,$DU$7,0)+$DV221*IF($DV$6=E$6,$DV$7,0)+$DW221*IF($DW$6=E$6,$DW$7,0)+$DX221*IF($DX$6=E$6,$DX$7,0)+$DY221*IF($DY$6=E$6,$DY$7,0)+$DZ221*IF($DZ$6=E$6,$DZ$7,0)+$EA221*IF($EA$6=E$6,$EA$7,0)+$EB221*IF($EB$6=E$6,$EB$7,0)+$EC221*IF($EC$6=E$6,$EC$7,0)+$ED221*IF($ED$6=E$6,$ED$7,0))/E$7,0)</f>
        <v>0</v>
      </c>
      <c r="F221" s="54">
        <f t="shared" si="215"/>
        <v>0</v>
      </c>
      <c r="G221" s="54">
        <f t="shared" si="215"/>
        <v>0</v>
      </c>
      <c r="H221" s="54">
        <f t="shared" si="215"/>
        <v>0</v>
      </c>
      <c r="I221" s="54">
        <f t="shared" si="215"/>
        <v>0</v>
      </c>
      <c r="J221" s="54">
        <f t="shared" si="215"/>
        <v>0</v>
      </c>
      <c r="K221" s="54">
        <f t="shared" si="215"/>
        <v>0</v>
      </c>
      <c r="L221" s="54">
        <f t="shared" si="215"/>
        <v>0</v>
      </c>
      <c r="M221" s="54">
        <f t="shared" si="215"/>
        <v>0</v>
      </c>
      <c r="N221" s="54">
        <f t="shared" si="215"/>
        <v>0</v>
      </c>
      <c r="O221" s="54">
        <f t="shared" si="215"/>
        <v>0</v>
      </c>
      <c r="P221" s="54">
        <f t="shared" si="215"/>
        <v>0</v>
      </c>
      <c r="Q221" s="54">
        <f t="shared" si="215"/>
        <v>0</v>
      </c>
      <c r="R221" s="54">
        <f t="shared" si="215"/>
        <v>0</v>
      </c>
      <c r="S221" s="135"/>
      <c r="T221" s="55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  <c r="BD221" s="56"/>
      <c r="BE221" s="56"/>
      <c r="BF221" s="56"/>
      <c r="BG221" s="56"/>
      <c r="BH221" s="56"/>
      <c r="BI221" s="56"/>
      <c r="BJ221" s="56"/>
      <c r="BK221" s="56"/>
      <c r="BL221" s="56"/>
      <c r="BM221" s="56"/>
      <c r="BN221" s="56"/>
      <c r="BO221" s="56"/>
      <c r="BP221" s="56"/>
      <c r="BQ221" s="56"/>
      <c r="BR221" s="56"/>
      <c r="BS221" s="56"/>
      <c r="BT221" s="56"/>
      <c r="BU221" s="56"/>
      <c r="BV221" s="56"/>
      <c r="BW221" s="56"/>
      <c r="BX221" s="56"/>
      <c r="BY221" s="56"/>
      <c r="BZ221" s="56"/>
      <c r="CA221" s="56"/>
      <c r="CB221" s="56"/>
      <c r="CC221" s="56"/>
      <c r="CD221" s="56"/>
      <c r="CE221" s="56"/>
      <c r="CF221" s="56"/>
      <c r="CG221" s="56"/>
      <c r="CH221" s="56"/>
      <c r="CI221" s="56"/>
      <c r="CJ221" s="56"/>
      <c r="CK221" s="56"/>
      <c r="CL221" s="56"/>
      <c r="CM221" s="56"/>
      <c r="CN221" s="56"/>
      <c r="CO221" s="56"/>
      <c r="CP221" s="56"/>
      <c r="CQ221" s="56"/>
      <c r="CR221" s="56"/>
      <c r="CS221" s="56"/>
      <c r="CT221" s="56"/>
      <c r="CU221" s="56"/>
      <c r="CV221" s="56"/>
      <c r="CW221" s="56"/>
      <c r="CX221" s="56"/>
      <c r="CY221" s="56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56"/>
      <c r="DL221" s="56"/>
      <c r="DM221" s="56"/>
      <c r="DN221" s="56"/>
      <c r="DO221" s="56"/>
      <c r="DP221" s="56"/>
      <c r="DQ221" s="56"/>
      <c r="DR221" s="56"/>
      <c r="DS221" s="56"/>
      <c r="DT221" s="56"/>
      <c r="DU221" s="56"/>
      <c r="DV221" s="56"/>
      <c r="DW221" s="56"/>
      <c r="DX221" s="56"/>
      <c r="DY221" s="56"/>
      <c r="DZ221" s="56"/>
      <c r="EA221" s="56"/>
      <c r="EB221" s="56"/>
      <c r="EC221" s="56"/>
      <c r="ED221" s="56"/>
    </row>
    <row r="222" spans="1:134" ht="14.25" customHeight="1">
      <c r="A222" s="51">
        <v>215</v>
      </c>
      <c r="B222" s="53" t="str">
        <f>IF('FORM NILAI SIAP'!A222=0,"",'FORM NILAI SIAP'!A222)</f>
        <v/>
      </c>
      <c r="C222" s="53" t="str">
        <f>IF('FORM NILAI SIAP'!B222=0,"",'FORM NILAI SIAP'!B222)</f>
        <v/>
      </c>
      <c r="D222" s="54" t="str">
        <f t="shared" si="187"/>
        <v/>
      </c>
      <c r="E222" s="54">
        <f t="shared" ref="E222:R222" si="216">IFERROR(($T222*IF($T$6=E$6,$T$7,0)+$U222*IF($U$6=E$6,$U$7,0)+$V222*IF($V$6=E$6,$V$7,0)+$W222*IF($W$6=E$6,$W$7,0)+$X222*IF($X$6=E$6,$X$7,0)+$Y222*IF($Y$6=E$6,$Y$7,0)+$Z222*IF($Z$6=E$6,$Z$7,0)+$AA222*IF($AA$6=E$6,$AA$7,0)+$AB222*IF($AB$6=E$6,$AB$7,0)+$DO222*IF($DO$6=E$6,$DO$7,0)+$DP222*IF($DP$6=E$6,$DP$7,0)+$DQ222*IF($DQ$6=E$6,$DQ$7,0)+$DR222*IF($DR$6=E$6,$DR$7,0)+$DS222*IF($DS$6=E$6,$DS$7,0)+$DT222*IF($DT$6=E$6,$DT$7,0)+$DU222*IF($DU$6=E$6,$DU$7,0)+$DV222*IF($DV$6=E$6,$DV$7,0)+$DW222*IF($DW$6=E$6,$DW$7,0)+$DX222*IF($DX$6=E$6,$DX$7,0)+$DY222*IF($DY$6=E$6,$DY$7,0)+$DZ222*IF($DZ$6=E$6,$DZ$7,0)+$EA222*IF($EA$6=E$6,$EA$7,0)+$EB222*IF($EB$6=E$6,$EB$7,0)+$EC222*IF($EC$6=E$6,$EC$7,0)+$ED222*IF($ED$6=E$6,$ED$7,0))/E$7,0)</f>
        <v>0</v>
      </c>
      <c r="F222" s="54">
        <f t="shared" si="216"/>
        <v>0</v>
      </c>
      <c r="G222" s="54">
        <f t="shared" si="216"/>
        <v>0</v>
      </c>
      <c r="H222" s="54">
        <f t="shared" si="216"/>
        <v>0</v>
      </c>
      <c r="I222" s="54">
        <f t="shared" si="216"/>
        <v>0</v>
      </c>
      <c r="J222" s="54">
        <f t="shared" si="216"/>
        <v>0</v>
      </c>
      <c r="K222" s="54">
        <f t="shared" si="216"/>
        <v>0</v>
      </c>
      <c r="L222" s="54">
        <f t="shared" si="216"/>
        <v>0</v>
      </c>
      <c r="M222" s="54">
        <f t="shared" si="216"/>
        <v>0</v>
      </c>
      <c r="N222" s="54">
        <f t="shared" si="216"/>
        <v>0</v>
      </c>
      <c r="O222" s="54">
        <f t="shared" si="216"/>
        <v>0</v>
      </c>
      <c r="P222" s="54">
        <f t="shared" si="216"/>
        <v>0</v>
      </c>
      <c r="Q222" s="54">
        <f t="shared" si="216"/>
        <v>0</v>
      </c>
      <c r="R222" s="54">
        <f t="shared" si="216"/>
        <v>0</v>
      </c>
      <c r="S222" s="135"/>
      <c r="T222" s="55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  <c r="BD222" s="56"/>
      <c r="BE222" s="56"/>
      <c r="BF222" s="56"/>
      <c r="BG222" s="56"/>
      <c r="BH222" s="56"/>
      <c r="BI222" s="56"/>
      <c r="BJ222" s="56"/>
      <c r="BK222" s="56"/>
      <c r="BL222" s="56"/>
      <c r="BM222" s="56"/>
      <c r="BN222" s="56"/>
      <c r="BO222" s="56"/>
      <c r="BP222" s="56"/>
      <c r="BQ222" s="56"/>
      <c r="BR222" s="56"/>
      <c r="BS222" s="56"/>
      <c r="BT222" s="56"/>
      <c r="BU222" s="56"/>
      <c r="BV222" s="56"/>
      <c r="BW222" s="56"/>
      <c r="BX222" s="56"/>
      <c r="BY222" s="56"/>
      <c r="BZ222" s="56"/>
      <c r="CA222" s="56"/>
      <c r="CB222" s="56"/>
      <c r="CC222" s="56"/>
      <c r="CD222" s="56"/>
      <c r="CE222" s="56"/>
      <c r="CF222" s="56"/>
      <c r="CG222" s="56"/>
      <c r="CH222" s="56"/>
      <c r="CI222" s="56"/>
      <c r="CJ222" s="56"/>
      <c r="CK222" s="56"/>
      <c r="CL222" s="56"/>
      <c r="CM222" s="56"/>
      <c r="CN222" s="56"/>
      <c r="CO222" s="56"/>
      <c r="CP222" s="56"/>
      <c r="CQ222" s="56"/>
      <c r="CR222" s="56"/>
      <c r="CS222" s="56"/>
      <c r="CT222" s="56"/>
      <c r="CU222" s="56"/>
      <c r="CV222" s="56"/>
      <c r="CW222" s="56"/>
      <c r="CX222" s="56"/>
      <c r="CY222" s="56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56"/>
      <c r="DL222" s="56"/>
      <c r="DM222" s="56"/>
      <c r="DN222" s="56"/>
      <c r="DO222" s="56"/>
      <c r="DP222" s="56"/>
      <c r="DQ222" s="56"/>
      <c r="DR222" s="56"/>
      <c r="DS222" s="56"/>
      <c r="DT222" s="56"/>
      <c r="DU222" s="56"/>
      <c r="DV222" s="56"/>
      <c r="DW222" s="56"/>
      <c r="DX222" s="56"/>
      <c r="DY222" s="56"/>
      <c r="DZ222" s="56"/>
      <c r="EA222" s="56"/>
      <c r="EB222" s="56"/>
      <c r="EC222" s="56"/>
      <c r="ED222" s="56"/>
    </row>
    <row r="223" spans="1:134" ht="14.25" customHeight="1">
      <c r="A223" s="51">
        <v>216</v>
      </c>
      <c r="B223" s="53" t="str">
        <f>IF('FORM NILAI SIAP'!A223=0,"",'FORM NILAI SIAP'!A223)</f>
        <v/>
      </c>
      <c r="C223" s="53" t="str">
        <f>IF('FORM NILAI SIAP'!B223=0,"",'FORM NILAI SIAP'!B223)</f>
        <v/>
      </c>
      <c r="D223" s="54" t="str">
        <f t="shared" si="187"/>
        <v/>
      </c>
      <c r="E223" s="54">
        <f t="shared" ref="E223:R223" si="217">IFERROR(($T223*IF($T$6=E$6,$T$7,0)+$U223*IF($U$6=E$6,$U$7,0)+$V223*IF($V$6=E$6,$V$7,0)+$W223*IF($W$6=E$6,$W$7,0)+$X223*IF($X$6=E$6,$X$7,0)+$Y223*IF($Y$6=E$6,$Y$7,0)+$Z223*IF($Z$6=E$6,$Z$7,0)+$AA223*IF($AA$6=E$6,$AA$7,0)+$AB223*IF($AB$6=E$6,$AB$7,0)+$DO223*IF($DO$6=E$6,$DO$7,0)+$DP223*IF($DP$6=E$6,$DP$7,0)+$DQ223*IF($DQ$6=E$6,$DQ$7,0)+$DR223*IF($DR$6=E$6,$DR$7,0)+$DS223*IF($DS$6=E$6,$DS$7,0)+$DT223*IF($DT$6=E$6,$DT$7,0)+$DU223*IF($DU$6=E$6,$DU$7,0)+$DV223*IF($DV$6=E$6,$DV$7,0)+$DW223*IF($DW$6=E$6,$DW$7,0)+$DX223*IF($DX$6=E$6,$DX$7,0)+$DY223*IF($DY$6=E$6,$DY$7,0)+$DZ223*IF($DZ$6=E$6,$DZ$7,0)+$EA223*IF($EA$6=E$6,$EA$7,0)+$EB223*IF($EB$6=E$6,$EB$7,0)+$EC223*IF($EC$6=E$6,$EC$7,0)+$ED223*IF($ED$6=E$6,$ED$7,0))/E$7,0)</f>
        <v>0</v>
      </c>
      <c r="F223" s="54">
        <f t="shared" si="217"/>
        <v>0</v>
      </c>
      <c r="G223" s="54">
        <f t="shared" si="217"/>
        <v>0</v>
      </c>
      <c r="H223" s="54">
        <f t="shared" si="217"/>
        <v>0</v>
      </c>
      <c r="I223" s="54">
        <f t="shared" si="217"/>
        <v>0</v>
      </c>
      <c r="J223" s="54">
        <f t="shared" si="217"/>
        <v>0</v>
      </c>
      <c r="K223" s="54">
        <f t="shared" si="217"/>
        <v>0</v>
      </c>
      <c r="L223" s="54">
        <f t="shared" si="217"/>
        <v>0</v>
      </c>
      <c r="M223" s="54">
        <f t="shared" si="217"/>
        <v>0</v>
      </c>
      <c r="N223" s="54">
        <f t="shared" si="217"/>
        <v>0</v>
      </c>
      <c r="O223" s="54">
        <f t="shared" si="217"/>
        <v>0</v>
      </c>
      <c r="P223" s="54">
        <f t="shared" si="217"/>
        <v>0</v>
      </c>
      <c r="Q223" s="54">
        <f t="shared" si="217"/>
        <v>0</v>
      </c>
      <c r="R223" s="54">
        <f t="shared" si="217"/>
        <v>0</v>
      </c>
      <c r="S223" s="135"/>
      <c r="T223" s="55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  <c r="BD223" s="56"/>
      <c r="BE223" s="56"/>
      <c r="BF223" s="56"/>
      <c r="BG223" s="56"/>
      <c r="BH223" s="56"/>
      <c r="BI223" s="56"/>
      <c r="BJ223" s="56"/>
      <c r="BK223" s="56"/>
      <c r="BL223" s="56"/>
      <c r="BM223" s="56"/>
      <c r="BN223" s="56"/>
      <c r="BO223" s="56"/>
      <c r="BP223" s="56"/>
      <c r="BQ223" s="56"/>
      <c r="BR223" s="56"/>
      <c r="BS223" s="56"/>
      <c r="BT223" s="56"/>
      <c r="BU223" s="56"/>
      <c r="BV223" s="56"/>
      <c r="BW223" s="56"/>
      <c r="BX223" s="56"/>
      <c r="BY223" s="56"/>
      <c r="BZ223" s="56"/>
      <c r="CA223" s="56"/>
      <c r="CB223" s="56"/>
      <c r="CC223" s="56"/>
      <c r="CD223" s="56"/>
      <c r="CE223" s="56"/>
      <c r="CF223" s="56"/>
      <c r="CG223" s="56"/>
      <c r="CH223" s="56"/>
      <c r="CI223" s="56"/>
      <c r="CJ223" s="56"/>
      <c r="CK223" s="56"/>
      <c r="CL223" s="56"/>
      <c r="CM223" s="56"/>
      <c r="CN223" s="56"/>
      <c r="CO223" s="56"/>
      <c r="CP223" s="56"/>
      <c r="CQ223" s="56"/>
      <c r="CR223" s="56"/>
      <c r="CS223" s="56"/>
      <c r="CT223" s="56"/>
      <c r="CU223" s="56"/>
      <c r="CV223" s="56"/>
      <c r="CW223" s="56"/>
      <c r="CX223" s="56"/>
      <c r="CY223" s="56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56"/>
      <c r="DL223" s="56"/>
      <c r="DM223" s="56"/>
      <c r="DN223" s="56"/>
      <c r="DO223" s="56"/>
      <c r="DP223" s="56"/>
      <c r="DQ223" s="56"/>
      <c r="DR223" s="56"/>
      <c r="DS223" s="56"/>
      <c r="DT223" s="56"/>
      <c r="DU223" s="56"/>
      <c r="DV223" s="56"/>
      <c r="DW223" s="56"/>
      <c r="DX223" s="56"/>
      <c r="DY223" s="56"/>
      <c r="DZ223" s="56"/>
      <c r="EA223" s="56"/>
      <c r="EB223" s="56"/>
      <c r="EC223" s="56"/>
      <c r="ED223" s="56"/>
    </row>
    <row r="224" spans="1:134" ht="14.25" customHeight="1">
      <c r="A224" s="51">
        <v>217</v>
      </c>
      <c r="B224" s="53" t="str">
        <f>IF('FORM NILAI SIAP'!A224=0,"",'FORM NILAI SIAP'!A224)</f>
        <v/>
      </c>
      <c r="C224" s="53" t="str">
        <f>IF('FORM NILAI SIAP'!B224=0,"",'FORM NILAI SIAP'!B224)</f>
        <v/>
      </c>
      <c r="D224" s="54" t="str">
        <f t="shared" si="187"/>
        <v/>
      </c>
      <c r="E224" s="54">
        <f t="shared" ref="E224:R224" si="218">IFERROR(($T224*IF($T$6=E$6,$T$7,0)+$U224*IF($U$6=E$6,$U$7,0)+$V224*IF($V$6=E$6,$V$7,0)+$W224*IF($W$6=E$6,$W$7,0)+$X224*IF($X$6=E$6,$X$7,0)+$Y224*IF($Y$6=E$6,$Y$7,0)+$Z224*IF($Z$6=E$6,$Z$7,0)+$AA224*IF($AA$6=E$6,$AA$7,0)+$AB224*IF($AB$6=E$6,$AB$7,0)+$DO224*IF($DO$6=E$6,$DO$7,0)+$DP224*IF($DP$6=E$6,$DP$7,0)+$DQ224*IF($DQ$6=E$6,$DQ$7,0)+$DR224*IF($DR$6=E$6,$DR$7,0)+$DS224*IF($DS$6=E$6,$DS$7,0)+$DT224*IF($DT$6=E$6,$DT$7,0)+$DU224*IF($DU$6=E$6,$DU$7,0)+$DV224*IF($DV$6=E$6,$DV$7,0)+$DW224*IF($DW$6=E$6,$DW$7,0)+$DX224*IF($DX$6=E$6,$DX$7,0)+$DY224*IF($DY$6=E$6,$DY$7,0)+$DZ224*IF($DZ$6=E$6,$DZ$7,0)+$EA224*IF($EA$6=E$6,$EA$7,0)+$EB224*IF($EB$6=E$6,$EB$7,0)+$EC224*IF($EC$6=E$6,$EC$7,0)+$ED224*IF($ED$6=E$6,$ED$7,0))/E$7,0)</f>
        <v>0</v>
      </c>
      <c r="F224" s="54">
        <f t="shared" si="218"/>
        <v>0</v>
      </c>
      <c r="G224" s="54">
        <f t="shared" si="218"/>
        <v>0</v>
      </c>
      <c r="H224" s="54">
        <f t="shared" si="218"/>
        <v>0</v>
      </c>
      <c r="I224" s="54">
        <f t="shared" si="218"/>
        <v>0</v>
      </c>
      <c r="J224" s="54">
        <f t="shared" si="218"/>
        <v>0</v>
      </c>
      <c r="K224" s="54">
        <f t="shared" si="218"/>
        <v>0</v>
      </c>
      <c r="L224" s="54">
        <f t="shared" si="218"/>
        <v>0</v>
      </c>
      <c r="M224" s="54">
        <f t="shared" si="218"/>
        <v>0</v>
      </c>
      <c r="N224" s="54">
        <f t="shared" si="218"/>
        <v>0</v>
      </c>
      <c r="O224" s="54">
        <f t="shared" si="218"/>
        <v>0</v>
      </c>
      <c r="P224" s="54">
        <f t="shared" si="218"/>
        <v>0</v>
      </c>
      <c r="Q224" s="54">
        <f t="shared" si="218"/>
        <v>0</v>
      </c>
      <c r="R224" s="54">
        <f t="shared" si="218"/>
        <v>0</v>
      </c>
      <c r="S224" s="135"/>
      <c r="T224" s="55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  <c r="BD224" s="56"/>
      <c r="BE224" s="56"/>
      <c r="BF224" s="56"/>
      <c r="BG224" s="56"/>
      <c r="BH224" s="56"/>
      <c r="BI224" s="56"/>
      <c r="BJ224" s="56"/>
      <c r="BK224" s="56"/>
      <c r="BL224" s="56"/>
      <c r="BM224" s="56"/>
      <c r="BN224" s="56"/>
      <c r="BO224" s="56"/>
      <c r="BP224" s="56"/>
      <c r="BQ224" s="56"/>
      <c r="BR224" s="56"/>
      <c r="BS224" s="56"/>
      <c r="BT224" s="56"/>
      <c r="BU224" s="56"/>
      <c r="BV224" s="56"/>
      <c r="BW224" s="56"/>
      <c r="BX224" s="56"/>
      <c r="BY224" s="56"/>
      <c r="BZ224" s="56"/>
      <c r="CA224" s="56"/>
      <c r="CB224" s="56"/>
      <c r="CC224" s="56"/>
      <c r="CD224" s="56"/>
      <c r="CE224" s="56"/>
      <c r="CF224" s="56"/>
      <c r="CG224" s="56"/>
      <c r="CH224" s="56"/>
      <c r="CI224" s="56"/>
      <c r="CJ224" s="56"/>
      <c r="CK224" s="56"/>
      <c r="CL224" s="56"/>
      <c r="CM224" s="56"/>
      <c r="CN224" s="56"/>
      <c r="CO224" s="56"/>
      <c r="CP224" s="56"/>
      <c r="CQ224" s="56"/>
      <c r="CR224" s="56"/>
      <c r="CS224" s="56"/>
      <c r="CT224" s="56"/>
      <c r="CU224" s="56"/>
      <c r="CV224" s="56"/>
      <c r="CW224" s="56"/>
      <c r="CX224" s="56"/>
      <c r="CY224" s="56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56"/>
      <c r="DL224" s="56"/>
      <c r="DM224" s="56"/>
      <c r="DN224" s="56"/>
      <c r="DO224" s="56"/>
      <c r="DP224" s="56"/>
      <c r="DQ224" s="56"/>
      <c r="DR224" s="56"/>
      <c r="DS224" s="56"/>
      <c r="DT224" s="56"/>
      <c r="DU224" s="56"/>
      <c r="DV224" s="56"/>
      <c r="DW224" s="56"/>
      <c r="DX224" s="56"/>
      <c r="DY224" s="56"/>
      <c r="DZ224" s="56"/>
      <c r="EA224" s="56"/>
      <c r="EB224" s="56"/>
      <c r="EC224" s="56"/>
      <c r="ED224" s="56"/>
    </row>
    <row r="225" spans="1:134" ht="14.25" customHeight="1">
      <c r="A225" s="51">
        <v>218</v>
      </c>
      <c r="B225" s="53" t="str">
        <f>IF('FORM NILAI SIAP'!A225=0,"",'FORM NILAI SIAP'!A225)</f>
        <v/>
      </c>
      <c r="C225" s="53" t="str">
        <f>IF('FORM NILAI SIAP'!B225=0,"",'FORM NILAI SIAP'!B225)</f>
        <v/>
      </c>
      <c r="D225" s="54" t="str">
        <f t="shared" si="187"/>
        <v/>
      </c>
      <c r="E225" s="54">
        <f t="shared" ref="E225:R225" si="219">IFERROR(($T225*IF($T$6=E$6,$T$7,0)+$U225*IF($U$6=E$6,$U$7,0)+$V225*IF($V$6=E$6,$V$7,0)+$W225*IF($W$6=E$6,$W$7,0)+$X225*IF($X$6=E$6,$X$7,0)+$Y225*IF($Y$6=E$6,$Y$7,0)+$Z225*IF($Z$6=E$6,$Z$7,0)+$AA225*IF($AA$6=E$6,$AA$7,0)+$AB225*IF($AB$6=E$6,$AB$7,0)+$DO225*IF($DO$6=E$6,$DO$7,0)+$DP225*IF($DP$6=E$6,$DP$7,0)+$DQ225*IF($DQ$6=E$6,$DQ$7,0)+$DR225*IF($DR$6=E$6,$DR$7,0)+$DS225*IF($DS$6=E$6,$DS$7,0)+$DT225*IF($DT$6=E$6,$DT$7,0)+$DU225*IF($DU$6=E$6,$DU$7,0)+$DV225*IF($DV$6=E$6,$DV$7,0)+$DW225*IF($DW$6=E$6,$DW$7,0)+$DX225*IF($DX$6=E$6,$DX$7,0)+$DY225*IF($DY$6=E$6,$DY$7,0)+$DZ225*IF($DZ$6=E$6,$DZ$7,0)+$EA225*IF($EA$6=E$6,$EA$7,0)+$EB225*IF($EB$6=E$6,$EB$7,0)+$EC225*IF($EC$6=E$6,$EC$7,0)+$ED225*IF($ED$6=E$6,$ED$7,0))/E$7,0)</f>
        <v>0</v>
      </c>
      <c r="F225" s="54">
        <f t="shared" si="219"/>
        <v>0</v>
      </c>
      <c r="G225" s="54">
        <f t="shared" si="219"/>
        <v>0</v>
      </c>
      <c r="H225" s="54">
        <f t="shared" si="219"/>
        <v>0</v>
      </c>
      <c r="I225" s="54">
        <f t="shared" si="219"/>
        <v>0</v>
      </c>
      <c r="J225" s="54">
        <f t="shared" si="219"/>
        <v>0</v>
      </c>
      <c r="K225" s="54">
        <f t="shared" si="219"/>
        <v>0</v>
      </c>
      <c r="L225" s="54">
        <f t="shared" si="219"/>
        <v>0</v>
      </c>
      <c r="M225" s="54">
        <f t="shared" si="219"/>
        <v>0</v>
      </c>
      <c r="N225" s="54">
        <f t="shared" si="219"/>
        <v>0</v>
      </c>
      <c r="O225" s="54">
        <f t="shared" si="219"/>
        <v>0</v>
      </c>
      <c r="P225" s="54">
        <f t="shared" si="219"/>
        <v>0</v>
      </c>
      <c r="Q225" s="54">
        <f t="shared" si="219"/>
        <v>0</v>
      </c>
      <c r="R225" s="54">
        <f t="shared" si="219"/>
        <v>0</v>
      </c>
      <c r="S225" s="135"/>
      <c r="T225" s="55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  <c r="BD225" s="56"/>
      <c r="BE225" s="56"/>
      <c r="BF225" s="56"/>
      <c r="BG225" s="56"/>
      <c r="BH225" s="56"/>
      <c r="BI225" s="56"/>
      <c r="BJ225" s="56"/>
      <c r="BK225" s="56"/>
      <c r="BL225" s="56"/>
      <c r="BM225" s="56"/>
      <c r="BN225" s="56"/>
      <c r="BO225" s="56"/>
      <c r="BP225" s="56"/>
      <c r="BQ225" s="56"/>
      <c r="BR225" s="56"/>
      <c r="BS225" s="56"/>
      <c r="BT225" s="56"/>
      <c r="BU225" s="56"/>
      <c r="BV225" s="56"/>
      <c r="BW225" s="56"/>
      <c r="BX225" s="56"/>
      <c r="BY225" s="56"/>
      <c r="BZ225" s="56"/>
      <c r="CA225" s="56"/>
      <c r="CB225" s="56"/>
      <c r="CC225" s="56"/>
      <c r="CD225" s="56"/>
      <c r="CE225" s="56"/>
      <c r="CF225" s="56"/>
      <c r="CG225" s="56"/>
      <c r="CH225" s="56"/>
      <c r="CI225" s="56"/>
      <c r="CJ225" s="56"/>
      <c r="CK225" s="56"/>
      <c r="CL225" s="56"/>
      <c r="CM225" s="56"/>
      <c r="CN225" s="56"/>
      <c r="CO225" s="56"/>
      <c r="CP225" s="56"/>
      <c r="CQ225" s="56"/>
      <c r="CR225" s="56"/>
      <c r="CS225" s="56"/>
      <c r="CT225" s="56"/>
      <c r="CU225" s="56"/>
      <c r="CV225" s="56"/>
      <c r="CW225" s="56"/>
      <c r="CX225" s="56"/>
      <c r="CY225" s="56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56"/>
      <c r="DL225" s="56"/>
      <c r="DM225" s="56"/>
      <c r="DN225" s="56"/>
      <c r="DO225" s="56"/>
      <c r="DP225" s="56"/>
      <c r="DQ225" s="56"/>
      <c r="DR225" s="56"/>
      <c r="DS225" s="56"/>
      <c r="DT225" s="56"/>
      <c r="DU225" s="56"/>
      <c r="DV225" s="56"/>
      <c r="DW225" s="56"/>
      <c r="DX225" s="56"/>
      <c r="DY225" s="56"/>
      <c r="DZ225" s="56"/>
      <c r="EA225" s="56"/>
      <c r="EB225" s="56"/>
      <c r="EC225" s="56"/>
      <c r="ED225" s="56"/>
    </row>
    <row r="226" spans="1:134" ht="14.25" customHeight="1">
      <c r="A226" s="51">
        <v>219</v>
      </c>
      <c r="B226" s="53" t="str">
        <f>IF('FORM NILAI SIAP'!A226=0,"",'FORM NILAI SIAP'!A226)</f>
        <v/>
      </c>
      <c r="C226" s="53" t="str">
        <f>IF('FORM NILAI SIAP'!B226=0,"",'FORM NILAI SIAP'!B226)</f>
        <v/>
      </c>
      <c r="D226" s="54" t="str">
        <f t="shared" si="187"/>
        <v/>
      </c>
      <c r="E226" s="54">
        <f t="shared" ref="E226:R226" si="220">IFERROR(($T226*IF($T$6=E$6,$T$7,0)+$U226*IF($U$6=E$6,$U$7,0)+$V226*IF($V$6=E$6,$V$7,0)+$W226*IF($W$6=E$6,$W$7,0)+$X226*IF($X$6=E$6,$X$7,0)+$Y226*IF($Y$6=E$6,$Y$7,0)+$Z226*IF($Z$6=E$6,$Z$7,0)+$AA226*IF($AA$6=E$6,$AA$7,0)+$AB226*IF($AB$6=E$6,$AB$7,0)+$DO226*IF($DO$6=E$6,$DO$7,0)+$DP226*IF($DP$6=E$6,$DP$7,0)+$DQ226*IF($DQ$6=E$6,$DQ$7,0)+$DR226*IF($DR$6=E$6,$DR$7,0)+$DS226*IF($DS$6=E$6,$DS$7,0)+$DT226*IF($DT$6=E$6,$DT$7,0)+$DU226*IF($DU$6=E$6,$DU$7,0)+$DV226*IF($DV$6=E$6,$DV$7,0)+$DW226*IF($DW$6=E$6,$DW$7,0)+$DX226*IF($DX$6=E$6,$DX$7,0)+$DY226*IF($DY$6=E$6,$DY$7,0)+$DZ226*IF($DZ$6=E$6,$DZ$7,0)+$EA226*IF($EA$6=E$6,$EA$7,0)+$EB226*IF($EB$6=E$6,$EB$7,0)+$EC226*IF($EC$6=E$6,$EC$7,0)+$ED226*IF($ED$6=E$6,$ED$7,0))/E$7,0)</f>
        <v>0</v>
      </c>
      <c r="F226" s="54">
        <f t="shared" si="220"/>
        <v>0</v>
      </c>
      <c r="G226" s="54">
        <f t="shared" si="220"/>
        <v>0</v>
      </c>
      <c r="H226" s="54">
        <f t="shared" si="220"/>
        <v>0</v>
      </c>
      <c r="I226" s="54">
        <f t="shared" si="220"/>
        <v>0</v>
      </c>
      <c r="J226" s="54">
        <f t="shared" si="220"/>
        <v>0</v>
      </c>
      <c r="K226" s="54">
        <f t="shared" si="220"/>
        <v>0</v>
      </c>
      <c r="L226" s="54">
        <f t="shared" si="220"/>
        <v>0</v>
      </c>
      <c r="M226" s="54">
        <f t="shared" si="220"/>
        <v>0</v>
      </c>
      <c r="N226" s="54">
        <f t="shared" si="220"/>
        <v>0</v>
      </c>
      <c r="O226" s="54">
        <f t="shared" si="220"/>
        <v>0</v>
      </c>
      <c r="P226" s="54">
        <f t="shared" si="220"/>
        <v>0</v>
      </c>
      <c r="Q226" s="54">
        <f t="shared" si="220"/>
        <v>0</v>
      </c>
      <c r="R226" s="54">
        <f t="shared" si="220"/>
        <v>0</v>
      </c>
      <c r="S226" s="135"/>
      <c r="T226" s="55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  <c r="BD226" s="56"/>
      <c r="BE226" s="56"/>
      <c r="BF226" s="56"/>
      <c r="BG226" s="56"/>
      <c r="BH226" s="56"/>
      <c r="BI226" s="56"/>
      <c r="BJ226" s="56"/>
      <c r="BK226" s="56"/>
      <c r="BL226" s="56"/>
      <c r="BM226" s="56"/>
      <c r="BN226" s="56"/>
      <c r="BO226" s="56"/>
      <c r="BP226" s="56"/>
      <c r="BQ226" s="56"/>
      <c r="BR226" s="56"/>
      <c r="BS226" s="56"/>
      <c r="BT226" s="56"/>
      <c r="BU226" s="56"/>
      <c r="BV226" s="56"/>
      <c r="BW226" s="56"/>
      <c r="BX226" s="56"/>
      <c r="BY226" s="56"/>
      <c r="BZ226" s="56"/>
      <c r="CA226" s="56"/>
      <c r="CB226" s="56"/>
      <c r="CC226" s="56"/>
      <c r="CD226" s="56"/>
      <c r="CE226" s="56"/>
      <c r="CF226" s="56"/>
      <c r="CG226" s="56"/>
      <c r="CH226" s="56"/>
      <c r="CI226" s="56"/>
      <c r="CJ226" s="56"/>
      <c r="CK226" s="56"/>
      <c r="CL226" s="56"/>
      <c r="CM226" s="56"/>
      <c r="CN226" s="56"/>
      <c r="CO226" s="56"/>
      <c r="CP226" s="56"/>
      <c r="CQ226" s="56"/>
      <c r="CR226" s="56"/>
      <c r="CS226" s="56"/>
      <c r="CT226" s="56"/>
      <c r="CU226" s="56"/>
      <c r="CV226" s="56"/>
      <c r="CW226" s="56"/>
      <c r="CX226" s="56"/>
      <c r="CY226" s="56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56"/>
      <c r="DL226" s="56"/>
      <c r="DM226" s="56"/>
      <c r="DN226" s="56"/>
      <c r="DO226" s="56"/>
      <c r="DP226" s="56"/>
      <c r="DQ226" s="56"/>
      <c r="DR226" s="56"/>
      <c r="DS226" s="56"/>
      <c r="DT226" s="56"/>
      <c r="DU226" s="56"/>
      <c r="DV226" s="56"/>
      <c r="DW226" s="56"/>
      <c r="DX226" s="56"/>
      <c r="DY226" s="56"/>
      <c r="DZ226" s="56"/>
      <c r="EA226" s="56"/>
      <c r="EB226" s="56"/>
      <c r="EC226" s="56"/>
      <c r="ED226" s="56"/>
    </row>
    <row r="227" spans="1:134" ht="14.25" customHeight="1">
      <c r="A227" s="51">
        <v>220</v>
      </c>
      <c r="B227" s="53" t="str">
        <f>IF('FORM NILAI SIAP'!A227=0,"",'FORM NILAI SIAP'!A227)</f>
        <v/>
      </c>
      <c r="C227" s="53" t="str">
        <f>IF('FORM NILAI SIAP'!B227=0,"",'FORM NILAI SIAP'!B227)</f>
        <v/>
      </c>
      <c r="D227" s="54" t="str">
        <f t="shared" si="187"/>
        <v/>
      </c>
      <c r="E227" s="54">
        <f t="shared" ref="E227:R227" si="221">IFERROR(($T227*IF($T$6=E$6,$T$7,0)+$U227*IF($U$6=E$6,$U$7,0)+$V227*IF($V$6=E$6,$V$7,0)+$W227*IF($W$6=E$6,$W$7,0)+$X227*IF($X$6=E$6,$X$7,0)+$Y227*IF($Y$6=E$6,$Y$7,0)+$Z227*IF($Z$6=E$6,$Z$7,0)+$AA227*IF($AA$6=E$6,$AA$7,0)+$AB227*IF($AB$6=E$6,$AB$7,0)+$DO227*IF($DO$6=E$6,$DO$7,0)+$DP227*IF($DP$6=E$6,$DP$7,0)+$DQ227*IF($DQ$6=E$6,$DQ$7,0)+$DR227*IF($DR$6=E$6,$DR$7,0)+$DS227*IF($DS$6=E$6,$DS$7,0)+$DT227*IF($DT$6=E$6,$DT$7,0)+$DU227*IF($DU$6=E$6,$DU$7,0)+$DV227*IF($DV$6=E$6,$DV$7,0)+$DW227*IF($DW$6=E$6,$DW$7,0)+$DX227*IF($DX$6=E$6,$DX$7,0)+$DY227*IF($DY$6=E$6,$DY$7,0)+$DZ227*IF($DZ$6=E$6,$DZ$7,0)+$EA227*IF($EA$6=E$6,$EA$7,0)+$EB227*IF($EB$6=E$6,$EB$7,0)+$EC227*IF($EC$6=E$6,$EC$7,0)+$ED227*IF($ED$6=E$6,$ED$7,0))/E$7,0)</f>
        <v>0</v>
      </c>
      <c r="F227" s="54">
        <f t="shared" si="221"/>
        <v>0</v>
      </c>
      <c r="G227" s="54">
        <f t="shared" si="221"/>
        <v>0</v>
      </c>
      <c r="H227" s="54">
        <f t="shared" si="221"/>
        <v>0</v>
      </c>
      <c r="I227" s="54">
        <f t="shared" si="221"/>
        <v>0</v>
      </c>
      <c r="J227" s="54">
        <f t="shared" si="221"/>
        <v>0</v>
      </c>
      <c r="K227" s="54">
        <f t="shared" si="221"/>
        <v>0</v>
      </c>
      <c r="L227" s="54">
        <f t="shared" si="221"/>
        <v>0</v>
      </c>
      <c r="M227" s="54">
        <f t="shared" si="221"/>
        <v>0</v>
      </c>
      <c r="N227" s="54">
        <f t="shared" si="221"/>
        <v>0</v>
      </c>
      <c r="O227" s="54">
        <f t="shared" si="221"/>
        <v>0</v>
      </c>
      <c r="P227" s="54">
        <f t="shared" si="221"/>
        <v>0</v>
      </c>
      <c r="Q227" s="54">
        <f t="shared" si="221"/>
        <v>0</v>
      </c>
      <c r="R227" s="54">
        <f t="shared" si="221"/>
        <v>0</v>
      </c>
      <c r="S227" s="135"/>
      <c r="T227" s="55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  <c r="BD227" s="56"/>
      <c r="BE227" s="56"/>
      <c r="BF227" s="56"/>
      <c r="BG227" s="56"/>
      <c r="BH227" s="56"/>
      <c r="BI227" s="56"/>
      <c r="BJ227" s="56"/>
      <c r="BK227" s="56"/>
      <c r="BL227" s="56"/>
      <c r="BM227" s="56"/>
      <c r="BN227" s="56"/>
      <c r="BO227" s="56"/>
      <c r="BP227" s="56"/>
      <c r="BQ227" s="56"/>
      <c r="BR227" s="56"/>
      <c r="BS227" s="56"/>
      <c r="BT227" s="56"/>
      <c r="BU227" s="56"/>
      <c r="BV227" s="56"/>
      <c r="BW227" s="56"/>
      <c r="BX227" s="56"/>
      <c r="BY227" s="56"/>
      <c r="BZ227" s="56"/>
      <c r="CA227" s="56"/>
      <c r="CB227" s="56"/>
      <c r="CC227" s="56"/>
      <c r="CD227" s="56"/>
      <c r="CE227" s="56"/>
      <c r="CF227" s="56"/>
      <c r="CG227" s="56"/>
      <c r="CH227" s="56"/>
      <c r="CI227" s="56"/>
      <c r="CJ227" s="56"/>
      <c r="CK227" s="56"/>
      <c r="CL227" s="56"/>
      <c r="CM227" s="56"/>
      <c r="CN227" s="56"/>
      <c r="CO227" s="56"/>
      <c r="CP227" s="56"/>
      <c r="CQ227" s="56"/>
      <c r="CR227" s="56"/>
      <c r="CS227" s="56"/>
      <c r="CT227" s="56"/>
      <c r="CU227" s="56"/>
      <c r="CV227" s="56"/>
      <c r="CW227" s="56"/>
      <c r="CX227" s="56"/>
      <c r="CY227" s="56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56"/>
      <c r="DL227" s="56"/>
      <c r="DM227" s="56"/>
      <c r="DN227" s="56"/>
      <c r="DO227" s="56"/>
      <c r="DP227" s="56"/>
      <c r="DQ227" s="56"/>
      <c r="DR227" s="56"/>
      <c r="DS227" s="56"/>
      <c r="DT227" s="56"/>
      <c r="DU227" s="56"/>
      <c r="DV227" s="56"/>
      <c r="DW227" s="56"/>
      <c r="DX227" s="56"/>
      <c r="DY227" s="56"/>
      <c r="DZ227" s="56"/>
      <c r="EA227" s="56"/>
      <c r="EB227" s="56"/>
      <c r="EC227" s="56"/>
      <c r="ED227" s="56"/>
    </row>
    <row r="228" spans="1:134" ht="14.25" customHeight="1">
      <c r="A228" s="51">
        <v>221</v>
      </c>
      <c r="B228" s="53" t="str">
        <f>IF('FORM NILAI SIAP'!A228=0,"",'FORM NILAI SIAP'!A228)</f>
        <v/>
      </c>
      <c r="C228" s="53" t="str">
        <f>IF('FORM NILAI SIAP'!B228=0,"",'FORM NILAI SIAP'!B228)</f>
        <v/>
      </c>
      <c r="D228" s="54" t="str">
        <f t="shared" si="187"/>
        <v/>
      </c>
      <c r="E228" s="54">
        <f t="shared" ref="E228:R228" si="222">IFERROR(($T228*IF($T$6=E$6,$T$7,0)+$U228*IF($U$6=E$6,$U$7,0)+$V228*IF($V$6=E$6,$V$7,0)+$W228*IF($W$6=E$6,$W$7,0)+$X228*IF($X$6=E$6,$X$7,0)+$Y228*IF($Y$6=E$6,$Y$7,0)+$Z228*IF($Z$6=E$6,$Z$7,0)+$AA228*IF($AA$6=E$6,$AA$7,0)+$AB228*IF($AB$6=E$6,$AB$7,0)+$DO228*IF($DO$6=E$6,$DO$7,0)+$DP228*IF($DP$6=E$6,$DP$7,0)+$DQ228*IF($DQ$6=E$6,$DQ$7,0)+$DR228*IF($DR$6=E$6,$DR$7,0)+$DS228*IF($DS$6=E$6,$DS$7,0)+$DT228*IF($DT$6=E$6,$DT$7,0)+$DU228*IF($DU$6=E$6,$DU$7,0)+$DV228*IF($DV$6=E$6,$DV$7,0)+$DW228*IF($DW$6=E$6,$DW$7,0)+$DX228*IF($DX$6=E$6,$DX$7,0)+$DY228*IF($DY$6=E$6,$DY$7,0)+$DZ228*IF($DZ$6=E$6,$DZ$7,0)+$EA228*IF($EA$6=E$6,$EA$7,0)+$EB228*IF($EB$6=E$6,$EB$7,0)+$EC228*IF($EC$6=E$6,$EC$7,0)+$ED228*IF($ED$6=E$6,$ED$7,0))/E$7,0)</f>
        <v>0</v>
      </c>
      <c r="F228" s="54">
        <f t="shared" si="222"/>
        <v>0</v>
      </c>
      <c r="G228" s="54">
        <f t="shared" si="222"/>
        <v>0</v>
      </c>
      <c r="H228" s="54">
        <f t="shared" si="222"/>
        <v>0</v>
      </c>
      <c r="I228" s="54">
        <f t="shared" si="222"/>
        <v>0</v>
      </c>
      <c r="J228" s="54">
        <f t="shared" si="222"/>
        <v>0</v>
      </c>
      <c r="K228" s="54">
        <f t="shared" si="222"/>
        <v>0</v>
      </c>
      <c r="L228" s="54">
        <f t="shared" si="222"/>
        <v>0</v>
      </c>
      <c r="M228" s="54">
        <f t="shared" si="222"/>
        <v>0</v>
      </c>
      <c r="N228" s="54">
        <f t="shared" si="222"/>
        <v>0</v>
      </c>
      <c r="O228" s="54">
        <f t="shared" si="222"/>
        <v>0</v>
      </c>
      <c r="P228" s="54">
        <f t="shared" si="222"/>
        <v>0</v>
      </c>
      <c r="Q228" s="54">
        <f t="shared" si="222"/>
        <v>0</v>
      </c>
      <c r="R228" s="54">
        <f t="shared" si="222"/>
        <v>0</v>
      </c>
      <c r="S228" s="135"/>
      <c r="T228" s="55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  <c r="BD228" s="56"/>
      <c r="BE228" s="56"/>
      <c r="BF228" s="56"/>
      <c r="BG228" s="56"/>
      <c r="BH228" s="56"/>
      <c r="BI228" s="56"/>
      <c r="BJ228" s="56"/>
      <c r="BK228" s="56"/>
      <c r="BL228" s="56"/>
      <c r="BM228" s="56"/>
      <c r="BN228" s="56"/>
      <c r="BO228" s="56"/>
      <c r="BP228" s="56"/>
      <c r="BQ228" s="56"/>
      <c r="BR228" s="56"/>
      <c r="BS228" s="56"/>
      <c r="BT228" s="56"/>
      <c r="BU228" s="56"/>
      <c r="BV228" s="56"/>
      <c r="BW228" s="56"/>
      <c r="BX228" s="56"/>
      <c r="BY228" s="56"/>
      <c r="BZ228" s="56"/>
      <c r="CA228" s="56"/>
      <c r="CB228" s="56"/>
      <c r="CC228" s="56"/>
      <c r="CD228" s="56"/>
      <c r="CE228" s="56"/>
      <c r="CF228" s="56"/>
      <c r="CG228" s="56"/>
      <c r="CH228" s="56"/>
      <c r="CI228" s="56"/>
      <c r="CJ228" s="56"/>
      <c r="CK228" s="56"/>
      <c r="CL228" s="56"/>
      <c r="CM228" s="56"/>
      <c r="CN228" s="56"/>
      <c r="CO228" s="56"/>
      <c r="CP228" s="56"/>
      <c r="CQ228" s="56"/>
      <c r="CR228" s="56"/>
      <c r="CS228" s="56"/>
      <c r="CT228" s="56"/>
      <c r="CU228" s="56"/>
      <c r="CV228" s="56"/>
      <c r="CW228" s="56"/>
      <c r="CX228" s="56"/>
      <c r="CY228" s="56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56"/>
      <c r="DL228" s="56"/>
      <c r="DM228" s="56"/>
      <c r="DN228" s="56"/>
      <c r="DO228" s="56"/>
      <c r="DP228" s="56"/>
      <c r="DQ228" s="56"/>
      <c r="DR228" s="56"/>
      <c r="DS228" s="56"/>
      <c r="DT228" s="56"/>
      <c r="DU228" s="56"/>
      <c r="DV228" s="56"/>
      <c r="DW228" s="56"/>
      <c r="DX228" s="56"/>
      <c r="DY228" s="56"/>
      <c r="DZ228" s="56"/>
      <c r="EA228" s="56"/>
      <c r="EB228" s="56"/>
      <c r="EC228" s="56"/>
      <c r="ED228" s="56"/>
    </row>
    <row r="229" spans="1:134" ht="14.25" customHeight="1">
      <c r="A229" s="51">
        <v>222</v>
      </c>
      <c r="B229" s="53" t="str">
        <f>IF('FORM NILAI SIAP'!A229=0,"",'FORM NILAI SIAP'!A229)</f>
        <v/>
      </c>
      <c r="C229" s="53" t="str">
        <f>IF('FORM NILAI SIAP'!B229=0,"",'FORM NILAI SIAP'!B229)</f>
        <v/>
      </c>
      <c r="D229" s="54" t="str">
        <f t="shared" si="187"/>
        <v/>
      </c>
      <c r="E229" s="54">
        <f t="shared" ref="E229:R229" si="223">IFERROR(($T229*IF($T$6=E$6,$T$7,0)+$U229*IF($U$6=E$6,$U$7,0)+$V229*IF($V$6=E$6,$V$7,0)+$W229*IF($W$6=E$6,$W$7,0)+$X229*IF($X$6=E$6,$X$7,0)+$Y229*IF($Y$6=E$6,$Y$7,0)+$Z229*IF($Z$6=E$6,$Z$7,0)+$AA229*IF($AA$6=E$6,$AA$7,0)+$AB229*IF($AB$6=E$6,$AB$7,0)+$DO229*IF($DO$6=E$6,$DO$7,0)+$DP229*IF($DP$6=E$6,$DP$7,0)+$DQ229*IF($DQ$6=E$6,$DQ$7,0)+$DR229*IF($DR$6=E$6,$DR$7,0)+$DS229*IF($DS$6=E$6,$DS$7,0)+$DT229*IF($DT$6=E$6,$DT$7,0)+$DU229*IF($DU$6=E$6,$DU$7,0)+$DV229*IF($DV$6=E$6,$DV$7,0)+$DW229*IF($DW$6=E$6,$DW$7,0)+$DX229*IF($DX$6=E$6,$DX$7,0)+$DY229*IF($DY$6=E$6,$DY$7,0)+$DZ229*IF($DZ$6=E$6,$DZ$7,0)+$EA229*IF($EA$6=E$6,$EA$7,0)+$EB229*IF($EB$6=E$6,$EB$7,0)+$EC229*IF($EC$6=E$6,$EC$7,0)+$ED229*IF($ED$6=E$6,$ED$7,0))/E$7,0)</f>
        <v>0</v>
      </c>
      <c r="F229" s="54">
        <f t="shared" si="223"/>
        <v>0</v>
      </c>
      <c r="G229" s="54">
        <f t="shared" si="223"/>
        <v>0</v>
      </c>
      <c r="H229" s="54">
        <f t="shared" si="223"/>
        <v>0</v>
      </c>
      <c r="I229" s="54">
        <f t="shared" si="223"/>
        <v>0</v>
      </c>
      <c r="J229" s="54">
        <f t="shared" si="223"/>
        <v>0</v>
      </c>
      <c r="K229" s="54">
        <f t="shared" si="223"/>
        <v>0</v>
      </c>
      <c r="L229" s="54">
        <f t="shared" si="223"/>
        <v>0</v>
      </c>
      <c r="M229" s="54">
        <f t="shared" si="223"/>
        <v>0</v>
      </c>
      <c r="N229" s="54">
        <f t="shared" si="223"/>
        <v>0</v>
      </c>
      <c r="O229" s="54">
        <f t="shared" si="223"/>
        <v>0</v>
      </c>
      <c r="P229" s="54">
        <f t="shared" si="223"/>
        <v>0</v>
      </c>
      <c r="Q229" s="54">
        <f t="shared" si="223"/>
        <v>0</v>
      </c>
      <c r="R229" s="54">
        <f t="shared" si="223"/>
        <v>0</v>
      </c>
      <c r="S229" s="135"/>
      <c r="T229" s="55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  <c r="BD229" s="56"/>
      <c r="BE229" s="56"/>
      <c r="BF229" s="56"/>
      <c r="BG229" s="56"/>
      <c r="BH229" s="56"/>
      <c r="BI229" s="56"/>
      <c r="BJ229" s="56"/>
      <c r="BK229" s="56"/>
      <c r="BL229" s="56"/>
      <c r="BM229" s="56"/>
      <c r="BN229" s="56"/>
      <c r="BO229" s="56"/>
      <c r="BP229" s="56"/>
      <c r="BQ229" s="56"/>
      <c r="BR229" s="56"/>
      <c r="BS229" s="56"/>
      <c r="BT229" s="56"/>
      <c r="BU229" s="56"/>
      <c r="BV229" s="56"/>
      <c r="BW229" s="56"/>
      <c r="BX229" s="56"/>
      <c r="BY229" s="56"/>
      <c r="BZ229" s="56"/>
      <c r="CA229" s="56"/>
      <c r="CB229" s="56"/>
      <c r="CC229" s="56"/>
      <c r="CD229" s="56"/>
      <c r="CE229" s="56"/>
      <c r="CF229" s="56"/>
      <c r="CG229" s="56"/>
      <c r="CH229" s="56"/>
      <c r="CI229" s="56"/>
      <c r="CJ229" s="56"/>
      <c r="CK229" s="56"/>
      <c r="CL229" s="56"/>
      <c r="CM229" s="56"/>
      <c r="CN229" s="56"/>
      <c r="CO229" s="56"/>
      <c r="CP229" s="56"/>
      <c r="CQ229" s="56"/>
      <c r="CR229" s="56"/>
      <c r="CS229" s="56"/>
      <c r="CT229" s="56"/>
      <c r="CU229" s="56"/>
      <c r="CV229" s="56"/>
      <c r="CW229" s="56"/>
      <c r="CX229" s="56"/>
      <c r="CY229" s="56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56"/>
      <c r="DL229" s="56"/>
      <c r="DM229" s="56"/>
      <c r="DN229" s="56"/>
      <c r="DO229" s="56"/>
      <c r="DP229" s="56"/>
      <c r="DQ229" s="56"/>
      <c r="DR229" s="56"/>
      <c r="DS229" s="56"/>
      <c r="DT229" s="56"/>
      <c r="DU229" s="56"/>
      <c r="DV229" s="56"/>
      <c r="DW229" s="56"/>
      <c r="DX229" s="56"/>
      <c r="DY229" s="56"/>
      <c r="DZ229" s="56"/>
      <c r="EA229" s="56"/>
      <c r="EB229" s="56"/>
      <c r="EC229" s="56"/>
      <c r="ED229" s="56"/>
    </row>
    <row r="230" spans="1:134" ht="14.25" customHeight="1">
      <c r="A230" s="51">
        <v>223</v>
      </c>
      <c r="B230" s="53" t="str">
        <f>IF('FORM NILAI SIAP'!A230=0,"",'FORM NILAI SIAP'!A230)</f>
        <v/>
      </c>
      <c r="C230" s="53" t="str">
        <f>IF('FORM NILAI SIAP'!B230=0,"",'FORM NILAI SIAP'!B230)</f>
        <v/>
      </c>
      <c r="D230" s="54" t="str">
        <f t="shared" si="187"/>
        <v/>
      </c>
      <c r="E230" s="54">
        <f t="shared" ref="E230:R230" si="224">IFERROR(($T230*IF($T$6=E$6,$T$7,0)+$U230*IF($U$6=E$6,$U$7,0)+$V230*IF($V$6=E$6,$V$7,0)+$W230*IF($W$6=E$6,$W$7,0)+$X230*IF($X$6=E$6,$X$7,0)+$Y230*IF($Y$6=E$6,$Y$7,0)+$Z230*IF($Z$6=E$6,$Z$7,0)+$AA230*IF($AA$6=E$6,$AA$7,0)+$AB230*IF($AB$6=E$6,$AB$7,0)+$DO230*IF($DO$6=E$6,$DO$7,0)+$DP230*IF($DP$6=E$6,$DP$7,0)+$DQ230*IF($DQ$6=E$6,$DQ$7,0)+$DR230*IF($DR$6=E$6,$DR$7,0)+$DS230*IF($DS$6=E$6,$DS$7,0)+$DT230*IF($DT$6=E$6,$DT$7,0)+$DU230*IF($DU$6=E$6,$DU$7,0)+$DV230*IF($DV$6=E$6,$DV$7,0)+$DW230*IF($DW$6=E$6,$DW$7,0)+$DX230*IF($DX$6=E$6,$DX$7,0)+$DY230*IF($DY$6=E$6,$DY$7,0)+$DZ230*IF($DZ$6=E$6,$DZ$7,0)+$EA230*IF($EA$6=E$6,$EA$7,0)+$EB230*IF($EB$6=E$6,$EB$7,0)+$EC230*IF($EC$6=E$6,$EC$7,0)+$ED230*IF($ED$6=E$6,$ED$7,0))/E$7,0)</f>
        <v>0</v>
      </c>
      <c r="F230" s="54">
        <f t="shared" si="224"/>
        <v>0</v>
      </c>
      <c r="G230" s="54">
        <f t="shared" si="224"/>
        <v>0</v>
      </c>
      <c r="H230" s="54">
        <f t="shared" si="224"/>
        <v>0</v>
      </c>
      <c r="I230" s="54">
        <f t="shared" si="224"/>
        <v>0</v>
      </c>
      <c r="J230" s="54">
        <f t="shared" si="224"/>
        <v>0</v>
      </c>
      <c r="K230" s="54">
        <f t="shared" si="224"/>
        <v>0</v>
      </c>
      <c r="L230" s="54">
        <f t="shared" si="224"/>
        <v>0</v>
      </c>
      <c r="M230" s="54">
        <f t="shared" si="224"/>
        <v>0</v>
      </c>
      <c r="N230" s="54">
        <f t="shared" si="224"/>
        <v>0</v>
      </c>
      <c r="O230" s="54">
        <f t="shared" si="224"/>
        <v>0</v>
      </c>
      <c r="P230" s="54">
        <f t="shared" si="224"/>
        <v>0</v>
      </c>
      <c r="Q230" s="54">
        <f t="shared" si="224"/>
        <v>0</v>
      </c>
      <c r="R230" s="54">
        <f t="shared" si="224"/>
        <v>0</v>
      </c>
      <c r="S230" s="135"/>
      <c r="T230" s="55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  <c r="BD230" s="56"/>
      <c r="BE230" s="56"/>
      <c r="BF230" s="56"/>
      <c r="BG230" s="56"/>
      <c r="BH230" s="56"/>
      <c r="BI230" s="56"/>
      <c r="BJ230" s="56"/>
      <c r="BK230" s="56"/>
      <c r="BL230" s="56"/>
      <c r="BM230" s="56"/>
      <c r="BN230" s="56"/>
      <c r="BO230" s="56"/>
      <c r="BP230" s="56"/>
      <c r="BQ230" s="56"/>
      <c r="BR230" s="56"/>
      <c r="BS230" s="56"/>
      <c r="BT230" s="56"/>
      <c r="BU230" s="56"/>
      <c r="BV230" s="56"/>
      <c r="BW230" s="56"/>
      <c r="BX230" s="56"/>
      <c r="BY230" s="56"/>
      <c r="BZ230" s="56"/>
      <c r="CA230" s="56"/>
      <c r="CB230" s="56"/>
      <c r="CC230" s="56"/>
      <c r="CD230" s="56"/>
      <c r="CE230" s="56"/>
      <c r="CF230" s="56"/>
      <c r="CG230" s="56"/>
      <c r="CH230" s="56"/>
      <c r="CI230" s="56"/>
      <c r="CJ230" s="56"/>
      <c r="CK230" s="56"/>
      <c r="CL230" s="56"/>
      <c r="CM230" s="56"/>
      <c r="CN230" s="56"/>
      <c r="CO230" s="56"/>
      <c r="CP230" s="56"/>
      <c r="CQ230" s="56"/>
      <c r="CR230" s="56"/>
      <c r="CS230" s="56"/>
      <c r="CT230" s="56"/>
      <c r="CU230" s="56"/>
      <c r="CV230" s="56"/>
      <c r="CW230" s="56"/>
      <c r="CX230" s="56"/>
      <c r="CY230" s="56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56"/>
      <c r="DL230" s="56"/>
      <c r="DM230" s="56"/>
      <c r="DN230" s="56"/>
      <c r="DO230" s="56"/>
      <c r="DP230" s="56"/>
      <c r="DQ230" s="56"/>
      <c r="DR230" s="56"/>
      <c r="DS230" s="56"/>
      <c r="DT230" s="56"/>
      <c r="DU230" s="56"/>
      <c r="DV230" s="56"/>
      <c r="DW230" s="56"/>
      <c r="DX230" s="56"/>
      <c r="DY230" s="56"/>
      <c r="DZ230" s="56"/>
      <c r="EA230" s="56"/>
      <c r="EB230" s="56"/>
      <c r="EC230" s="56"/>
      <c r="ED230" s="56"/>
    </row>
    <row r="231" spans="1:134" ht="14.25" customHeight="1">
      <c r="A231" s="51">
        <v>224</v>
      </c>
      <c r="B231" s="53" t="str">
        <f>IF('FORM NILAI SIAP'!A231=0,"",'FORM NILAI SIAP'!A231)</f>
        <v/>
      </c>
      <c r="C231" s="53" t="str">
        <f>IF('FORM NILAI SIAP'!B231=0,"",'FORM NILAI SIAP'!B231)</f>
        <v/>
      </c>
      <c r="D231" s="54" t="str">
        <f t="shared" si="187"/>
        <v/>
      </c>
      <c r="E231" s="54">
        <f t="shared" ref="E231:R231" si="225">IFERROR(($T231*IF($T$6=E$6,$T$7,0)+$U231*IF($U$6=E$6,$U$7,0)+$V231*IF($V$6=E$6,$V$7,0)+$W231*IF($W$6=E$6,$W$7,0)+$X231*IF($X$6=E$6,$X$7,0)+$Y231*IF($Y$6=E$6,$Y$7,0)+$Z231*IF($Z$6=E$6,$Z$7,0)+$AA231*IF($AA$6=E$6,$AA$7,0)+$AB231*IF($AB$6=E$6,$AB$7,0)+$DO231*IF($DO$6=E$6,$DO$7,0)+$DP231*IF($DP$6=E$6,$DP$7,0)+$DQ231*IF($DQ$6=E$6,$DQ$7,0)+$DR231*IF($DR$6=E$6,$DR$7,0)+$DS231*IF($DS$6=E$6,$DS$7,0)+$DT231*IF($DT$6=E$6,$DT$7,0)+$DU231*IF($DU$6=E$6,$DU$7,0)+$DV231*IF($DV$6=E$6,$DV$7,0)+$DW231*IF($DW$6=E$6,$DW$7,0)+$DX231*IF($DX$6=E$6,$DX$7,0)+$DY231*IF($DY$6=E$6,$DY$7,0)+$DZ231*IF($DZ$6=E$6,$DZ$7,0)+$EA231*IF($EA$6=E$6,$EA$7,0)+$EB231*IF($EB$6=E$6,$EB$7,0)+$EC231*IF($EC$6=E$6,$EC$7,0)+$ED231*IF($ED$6=E$6,$ED$7,0))/E$7,0)</f>
        <v>0</v>
      </c>
      <c r="F231" s="54">
        <f t="shared" si="225"/>
        <v>0</v>
      </c>
      <c r="G231" s="54">
        <f t="shared" si="225"/>
        <v>0</v>
      </c>
      <c r="H231" s="54">
        <f t="shared" si="225"/>
        <v>0</v>
      </c>
      <c r="I231" s="54">
        <f t="shared" si="225"/>
        <v>0</v>
      </c>
      <c r="J231" s="54">
        <f t="shared" si="225"/>
        <v>0</v>
      </c>
      <c r="K231" s="54">
        <f t="shared" si="225"/>
        <v>0</v>
      </c>
      <c r="L231" s="54">
        <f t="shared" si="225"/>
        <v>0</v>
      </c>
      <c r="M231" s="54">
        <f t="shared" si="225"/>
        <v>0</v>
      </c>
      <c r="N231" s="54">
        <f t="shared" si="225"/>
        <v>0</v>
      </c>
      <c r="O231" s="54">
        <f t="shared" si="225"/>
        <v>0</v>
      </c>
      <c r="P231" s="54">
        <f t="shared" si="225"/>
        <v>0</v>
      </c>
      <c r="Q231" s="54">
        <f t="shared" si="225"/>
        <v>0</v>
      </c>
      <c r="R231" s="54">
        <f t="shared" si="225"/>
        <v>0</v>
      </c>
      <c r="S231" s="135"/>
      <c r="T231" s="55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  <c r="BD231" s="56"/>
      <c r="BE231" s="56"/>
      <c r="BF231" s="56"/>
      <c r="BG231" s="56"/>
      <c r="BH231" s="56"/>
      <c r="BI231" s="56"/>
      <c r="BJ231" s="56"/>
      <c r="BK231" s="56"/>
      <c r="BL231" s="56"/>
      <c r="BM231" s="56"/>
      <c r="BN231" s="56"/>
      <c r="BO231" s="56"/>
      <c r="BP231" s="56"/>
      <c r="BQ231" s="56"/>
      <c r="BR231" s="56"/>
      <c r="BS231" s="56"/>
      <c r="BT231" s="56"/>
      <c r="BU231" s="56"/>
      <c r="BV231" s="56"/>
      <c r="BW231" s="56"/>
      <c r="BX231" s="56"/>
      <c r="BY231" s="56"/>
      <c r="BZ231" s="56"/>
      <c r="CA231" s="56"/>
      <c r="CB231" s="56"/>
      <c r="CC231" s="56"/>
      <c r="CD231" s="56"/>
      <c r="CE231" s="56"/>
      <c r="CF231" s="56"/>
      <c r="CG231" s="56"/>
      <c r="CH231" s="56"/>
      <c r="CI231" s="56"/>
      <c r="CJ231" s="56"/>
      <c r="CK231" s="56"/>
      <c r="CL231" s="56"/>
      <c r="CM231" s="56"/>
      <c r="CN231" s="56"/>
      <c r="CO231" s="56"/>
      <c r="CP231" s="56"/>
      <c r="CQ231" s="56"/>
      <c r="CR231" s="56"/>
      <c r="CS231" s="56"/>
      <c r="CT231" s="56"/>
      <c r="CU231" s="56"/>
      <c r="CV231" s="56"/>
      <c r="CW231" s="56"/>
      <c r="CX231" s="56"/>
      <c r="CY231" s="56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56"/>
      <c r="DL231" s="56"/>
      <c r="DM231" s="56"/>
      <c r="DN231" s="56"/>
      <c r="DO231" s="56"/>
      <c r="DP231" s="56"/>
      <c r="DQ231" s="56"/>
      <c r="DR231" s="56"/>
      <c r="DS231" s="56"/>
      <c r="DT231" s="56"/>
      <c r="DU231" s="56"/>
      <c r="DV231" s="56"/>
      <c r="DW231" s="56"/>
      <c r="DX231" s="56"/>
      <c r="DY231" s="56"/>
      <c r="DZ231" s="56"/>
      <c r="EA231" s="56"/>
      <c r="EB231" s="56"/>
      <c r="EC231" s="56"/>
      <c r="ED231" s="56"/>
    </row>
    <row r="232" spans="1:134" ht="14.25" customHeight="1">
      <c r="A232" s="51">
        <v>225</v>
      </c>
      <c r="B232" s="53" t="str">
        <f>IF('FORM NILAI SIAP'!A232=0,"",'FORM NILAI SIAP'!A232)</f>
        <v/>
      </c>
      <c r="C232" s="53" t="str">
        <f>IF('FORM NILAI SIAP'!B232=0,"",'FORM NILAI SIAP'!B232)</f>
        <v/>
      </c>
      <c r="D232" s="54" t="str">
        <f t="shared" si="187"/>
        <v/>
      </c>
      <c r="E232" s="54">
        <f t="shared" ref="E232:R232" si="226">IFERROR(($T232*IF($T$6=E$6,$T$7,0)+$U232*IF($U$6=E$6,$U$7,0)+$V232*IF($V$6=E$6,$V$7,0)+$W232*IF($W$6=E$6,$W$7,0)+$X232*IF($X$6=E$6,$X$7,0)+$Y232*IF($Y$6=E$6,$Y$7,0)+$Z232*IF($Z$6=E$6,$Z$7,0)+$AA232*IF($AA$6=E$6,$AA$7,0)+$AB232*IF($AB$6=E$6,$AB$7,0)+$DO232*IF($DO$6=E$6,$DO$7,0)+$DP232*IF($DP$6=E$6,$DP$7,0)+$DQ232*IF($DQ$6=E$6,$DQ$7,0)+$DR232*IF($DR$6=E$6,$DR$7,0)+$DS232*IF($DS$6=E$6,$DS$7,0)+$DT232*IF($DT$6=E$6,$DT$7,0)+$DU232*IF($DU$6=E$6,$DU$7,0)+$DV232*IF($DV$6=E$6,$DV$7,0)+$DW232*IF($DW$6=E$6,$DW$7,0)+$DX232*IF($DX$6=E$6,$DX$7,0)+$DY232*IF($DY$6=E$6,$DY$7,0)+$DZ232*IF($DZ$6=E$6,$DZ$7,0)+$EA232*IF($EA$6=E$6,$EA$7,0)+$EB232*IF($EB$6=E$6,$EB$7,0)+$EC232*IF($EC$6=E$6,$EC$7,0)+$ED232*IF($ED$6=E$6,$ED$7,0))/E$7,0)</f>
        <v>0</v>
      </c>
      <c r="F232" s="54">
        <f t="shared" si="226"/>
        <v>0</v>
      </c>
      <c r="G232" s="54">
        <f t="shared" si="226"/>
        <v>0</v>
      </c>
      <c r="H232" s="54">
        <f t="shared" si="226"/>
        <v>0</v>
      </c>
      <c r="I232" s="54">
        <f t="shared" si="226"/>
        <v>0</v>
      </c>
      <c r="J232" s="54">
        <f t="shared" si="226"/>
        <v>0</v>
      </c>
      <c r="K232" s="54">
        <f t="shared" si="226"/>
        <v>0</v>
      </c>
      <c r="L232" s="54">
        <f t="shared" si="226"/>
        <v>0</v>
      </c>
      <c r="M232" s="54">
        <f t="shared" si="226"/>
        <v>0</v>
      </c>
      <c r="N232" s="54">
        <f t="shared" si="226"/>
        <v>0</v>
      </c>
      <c r="O232" s="54">
        <f t="shared" si="226"/>
        <v>0</v>
      </c>
      <c r="P232" s="54">
        <f t="shared" si="226"/>
        <v>0</v>
      </c>
      <c r="Q232" s="54">
        <f t="shared" si="226"/>
        <v>0</v>
      </c>
      <c r="R232" s="54">
        <f t="shared" si="226"/>
        <v>0</v>
      </c>
      <c r="S232" s="135"/>
      <c r="T232" s="55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  <c r="BD232" s="56"/>
      <c r="BE232" s="56"/>
      <c r="BF232" s="56"/>
      <c r="BG232" s="56"/>
      <c r="BH232" s="56"/>
      <c r="BI232" s="56"/>
      <c r="BJ232" s="56"/>
      <c r="BK232" s="56"/>
      <c r="BL232" s="56"/>
      <c r="BM232" s="56"/>
      <c r="BN232" s="56"/>
      <c r="BO232" s="56"/>
      <c r="BP232" s="56"/>
      <c r="BQ232" s="56"/>
      <c r="BR232" s="56"/>
      <c r="BS232" s="56"/>
      <c r="BT232" s="56"/>
      <c r="BU232" s="56"/>
      <c r="BV232" s="56"/>
      <c r="BW232" s="56"/>
      <c r="BX232" s="56"/>
      <c r="BY232" s="56"/>
      <c r="BZ232" s="56"/>
      <c r="CA232" s="56"/>
      <c r="CB232" s="56"/>
      <c r="CC232" s="56"/>
      <c r="CD232" s="56"/>
      <c r="CE232" s="56"/>
      <c r="CF232" s="56"/>
      <c r="CG232" s="56"/>
      <c r="CH232" s="56"/>
      <c r="CI232" s="56"/>
      <c r="CJ232" s="56"/>
      <c r="CK232" s="56"/>
      <c r="CL232" s="56"/>
      <c r="CM232" s="56"/>
      <c r="CN232" s="56"/>
      <c r="CO232" s="56"/>
      <c r="CP232" s="56"/>
      <c r="CQ232" s="56"/>
      <c r="CR232" s="56"/>
      <c r="CS232" s="56"/>
      <c r="CT232" s="56"/>
      <c r="CU232" s="56"/>
      <c r="CV232" s="56"/>
      <c r="CW232" s="56"/>
      <c r="CX232" s="56"/>
      <c r="CY232" s="56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56"/>
      <c r="DL232" s="56"/>
      <c r="DM232" s="56"/>
      <c r="DN232" s="56"/>
      <c r="DO232" s="56"/>
      <c r="DP232" s="56"/>
      <c r="DQ232" s="56"/>
      <c r="DR232" s="56"/>
      <c r="DS232" s="56"/>
      <c r="DT232" s="56"/>
      <c r="DU232" s="56"/>
      <c r="DV232" s="56"/>
      <c r="DW232" s="56"/>
      <c r="DX232" s="56"/>
      <c r="DY232" s="56"/>
      <c r="DZ232" s="56"/>
      <c r="EA232" s="56"/>
      <c r="EB232" s="56"/>
      <c r="EC232" s="56"/>
      <c r="ED232" s="56"/>
    </row>
    <row r="233" spans="1:134" ht="14.25" customHeight="1">
      <c r="A233" s="51">
        <v>226</v>
      </c>
      <c r="B233" s="53" t="str">
        <f>IF('FORM NILAI SIAP'!A233=0,"",'FORM NILAI SIAP'!A233)</f>
        <v/>
      </c>
      <c r="C233" s="53" t="str">
        <f>IF('FORM NILAI SIAP'!B233=0,"",'FORM NILAI SIAP'!B233)</f>
        <v/>
      </c>
      <c r="D233" s="54" t="str">
        <f t="shared" si="187"/>
        <v/>
      </c>
      <c r="E233" s="54">
        <f t="shared" ref="E233:R233" si="227">IFERROR(($T233*IF($T$6=E$6,$T$7,0)+$U233*IF($U$6=E$6,$U$7,0)+$V233*IF($V$6=E$6,$V$7,0)+$W233*IF($W$6=E$6,$W$7,0)+$X233*IF($X$6=E$6,$X$7,0)+$Y233*IF($Y$6=E$6,$Y$7,0)+$Z233*IF($Z$6=E$6,$Z$7,0)+$AA233*IF($AA$6=E$6,$AA$7,0)+$AB233*IF($AB$6=E$6,$AB$7,0)+$DO233*IF($DO$6=E$6,$DO$7,0)+$DP233*IF($DP$6=E$6,$DP$7,0)+$DQ233*IF($DQ$6=E$6,$DQ$7,0)+$DR233*IF($DR$6=E$6,$DR$7,0)+$DS233*IF($DS$6=E$6,$DS$7,0)+$DT233*IF($DT$6=E$6,$DT$7,0)+$DU233*IF($DU$6=E$6,$DU$7,0)+$DV233*IF($DV$6=E$6,$DV$7,0)+$DW233*IF($DW$6=E$6,$DW$7,0)+$DX233*IF($DX$6=E$6,$DX$7,0)+$DY233*IF($DY$6=E$6,$DY$7,0)+$DZ233*IF($DZ$6=E$6,$DZ$7,0)+$EA233*IF($EA$6=E$6,$EA$7,0)+$EB233*IF($EB$6=E$6,$EB$7,0)+$EC233*IF($EC$6=E$6,$EC$7,0)+$ED233*IF($ED$6=E$6,$ED$7,0))/E$7,0)</f>
        <v>0</v>
      </c>
      <c r="F233" s="54">
        <f t="shared" si="227"/>
        <v>0</v>
      </c>
      <c r="G233" s="54">
        <f t="shared" si="227"/>
        <v>0</v>
      </c>
      <c r="H233" s="54">
        <f t="shared" si="227"/>
        <v>0</v>
      </c>
      <c r="I233" s="54">
        <f t="shared" si="227"/>
        <v>0</v>
      </c>
      <c r="J233" s="54">
        <f t="shared" si="227"/>
        <v>0</v>
      </c>
      <c r="K233" s="54">
        <f t="shared" si="227"/>
        <v>0</v>
      </c>
      <c r="L233" s="54">
        <f t="shared" si="227"/>
        <v>0</v>
      </c>
      <c r="M233" s="54">
        <f t="shared" si="227"/>
        <v>0</v>
      </c>
      <c r="N233" s="54">
        <f t="shared" si="227"/>
        <v>0</v>
      </c>
      <c r="O233" s="54">
        <f t="shared" si="227"/>
        <v>0</v>
      </c>
      <c r="P233" s="54">
        <f t="shared" si="227"/>
        <v>0</v>
      </c>
      <c r="Q233" s="54">
        <f t="shared" si="227"/>
        <v>0</v>
      </c>
      <c r="R233" s="54">
        <f t="shared" si="227"/>
        <v>0</v>
      </c>
      <c r="S233" s="135"/>
      <c r="T233" s="55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  <c r="BD233" s="56"/>
      <c r="BE233" s="56"/>
      <c r="BF233" s="56"/>
      <c r="BG233" s="56"/>
      <c r="BH233" s="56"/>
      <c r="BI233" s="56"/>
      <c r="BJ233" s="56"/>
      <c r="BK233" s="56"/>
      <c r="BL233" s="56"/>
      <c r="BM233" s="56"/>
      <c r="BN233" s="56"/>
      <c r="BO233" s="56"/>
      <c r="BP233" s="56"/>
      <c r="BQ233" s="56"/>
      <c r="BR233" s="56"/>
      <c r="BS233" s="56"/>
      <c r="BT233" s="56"/>
      <c r="BU233" s="56"/>
      <c r="BV233" s="56"/>
      <c r="BW233" s="56"/>
      <c r="BX233" s="56"/>
      <c r="BY233" s="56"/>
      <c r="BZ233" s="56"/>
      <c r="CA233" s="56"/>
      <c r="CB233" s="56"/>
      <c r="CC233" s="56"/>
      <c r="CD233" s="56"/>
      <c r="CE233" s="56"/>
      <c r="CF233" s="56"/>
      <c r="CG233" s="56"/>
      <c r="CH233" s="56"/>
      <c r="CI233" s="56"/>
      <c r="CJ233" s="56"/>
      <c r="CK233" s="56"/>
      <c r="CL233" s="56"/>
      <c r="CM233" s="56"/>
      <c r="CN233" s="56"/>
      <c r="CO233" s="56"/>
      <c r="CP233" s="56"/>
      <c r="CQ233" s="56"/>
      <c r="CR233" s="56"/>
      <c r="CS233" s="56"/>
      <c r="CT233" s="56"/>
      <c r="CU233" s="56"/>
      <c r="CV233" s="56"/>
      <c r="CW233" s="56"/>
      <c r="CX233" s="56"/>
      <c r="CY233" s="56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56"/>
      <c r="DL233" s="56"/>
      <c r="DM233" s="56"/>
      <c r="DN233" s="56"/>
      <c r="DO233" s="56"/>
      <c r="DP233" s="56"/>
      <c r="DQ233" s="56"/>
      <c r="DR233" s="56"/>
      <c r="DS233" s="56"/>
      <c r="DT233" s="56"/>
      <c r="DU233" s="56"/>
      <c r="DV233" s="56"/>
      <c r="DW233" s="56"/>
      <c r="DX233" s="56"/>
      <c r="DY233" s="56"/>
      <c r="DZ233" s="56"/>
      <c r="EA233" s="56"/>
      <c r="EB233" s="56"/>
      <c r="EC233" s="56"/>
      <c r="ED233" s="56"/>
    </row>
    <row r="234" spans="1:134" ht="14.25" customHeight="1">
      <c r="A234" s="51">
        <v>227</v>
      </c>
      <c r="B234" s="53" t="str">
        <f>IF('FORM NILAI SIAP'!A234=0,"",'FORM NILAI SIAP'!A234)</f>
        <v/>
      </c>
      <c r="C234" s="53" t="str">
        <f>IF('FORM NILAI SIAP'!B234=0,"",'FORM NILAI SIAP'!B234)</f>
        <v/>
      </c>
      <c r="D234" s="54" t="str">
        <f t="shared" si="187"/>
        <v/>
      </c>
      <c r="E234" s="54">
        <f t="shared" ref="E234:R234" si="228">IFERROR(($T234*IF($T$6=E$6,$T$7,0)+$U234*IF($U$6=E$6,$U$7,0)+$V234*IF($V$6=E$6,$V$7,0)+$W234*IF($W$6=E$6,$W$7,0)+$X234*IF($X$6=E$6,$X$7,0)+$Y234*IF($Y$6=E$6,$Y$7,0)+$Z234*IF($Z$6=E$6,$Z$7,0)+$AA234*IF($AA$6=E$6,$AA$7,0)+$AB234*IF($AB$6=E$6,$AB$7,0)+$DO234*IF($DO$6=E$6,$DO$7,0)+$DP234*IF($DP$6=E$6,$DP$7,0)+$DQ234*IF($DQ$6=E$6,$DQ$7,0)+$DR234*IF($DR$6=E$6,$DR$7,0)+$DS234*IF($DS$6=E$6,$DS$7,0)+$DT234*IF($DT$6=E$6,$DT$7,0)+$DU234*IF($DU$6=E$6,$DU$7,0)+$DV234*IF($DV$6=E$6,$DV$7,0)+$DW234*IF($DW$6=E$6,$DW$7,0)+$DX234*IF($DX$6=E$6,$DX$7,0)+$DY234*IF($DY$6=E$6,$DY$7,0)+$DZ234*IF($DZ$6=E$6,$DZ$7,0)+$EA234*IF($EA$6=E$6,$EA$7,0)+$EB234*IF($EB$6=E$6,$EB$7,0)+$EC234*IF($EC$6=E$6,$EC$7,0)+$ED234*IF($ED$6=E$6,$ED$7,0))/E$7,0)</f>
        <v>0</v>
      </c>
      <c r="F234" s="54">
        <f t="shared" si="228"/>
        <v>0</v>
      </c>
      <c r="G234" s="54">
        <f t="shared" si="228"/>
        <v>0</v>
      </c>
      <c r="H234" s="54">
        <f t="shared" si="228"/>
        <v>0</v>
      </c>
      <c r="I234" s="54">
        <f t="shared" si="228"/>
        <v>0</v>
      </c>
      <c r="J234" s="54">
        <f t="shared" si="228"/>
        <v>0</v>
      </c>
      <c r="K234" s="54">
        <f t="shared" si="228"/>
        <v>0</v>
      </c>
      <c r="L234" s="54">
        <f t="shared" si="228"/>
        <v>0</v>
      </c>
      <c r="M234" s="54">
        <f t="shared" si="228"/>
        <v>0</v>
      </c>
      <c r="N234" s="54">
        <f t="shared" si="228"/>
        <v>0</v>
      </c>
      <c r="O234" s="54">
        <f t="shared" si="228"/>
        <v>0</v>
      </c>
      <c r="P234" s="54">
        <f t="shared" si="228"/>
        <v>0</v>
      </c>
      <c r="Q234" s="54">
        <f t="shared" si="228"/>
        <v>0</v>
      </c>
      <c r="R234" s="54">
        <f t="shared" si="228"/>
        <v>0</v>
      </c>
      <c r="S234" s="135"/>
      <c r="T234" s="55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  <c r="BD234" s="56"/>
      <c r="BE234" s="56"/>
      <c r="BF234" s="56"/>
      <c r="BG234" s="56"/>
      <c r="BH234" s="56"/>
      <c r="BI234" s="56"/>
      <c r="BJ234" s="56"/>
      <c r="BK234" s="56"/>
      <c r="BL234" s="56"/>
      <c r="BM234" s="56"/>
      <c r="BN234" s="56"/>
      <c r="BO234" s="56"/>
      <c r="BP234" s="56"/>
      <c r="BQ234" s="56"/>
      <c r="BR234" s="56"/>
      <c r="BS234" s="56"/>
      <c r="BT234" s="56"/>
      <c r="BU234" s="56"/>
      <c r="BV234" s="56"/>
      <c r="BW234" s="56"/>
      <c r="BX234" s="56"/>
      <c r="BY234" s="56"/>
      <c r="BZ234" s="56"/>
      <c r="CA234" s="56"/>
      <c r="CB234" s="56"/>
      <c r="CC234" s="56"/>
      <c r="CD234" s="56"/>
      <c r="CE234" s="56"/>
      <c r="CF234" s="56"/>
      <c r="CG234" s="56"/>
      <c r="CH234" s="56"/>
      <c r="CI234" s="56"/>
      <c r="CJ234" s="56"/>
      <c r="CK234" s="56"/>
      <c r="CL234" s="56"/>
      <c r="CM234" s="56"/>
      <c r="CN234" s="56"/>
      <c r="CO234" s="56"/>
      <c r="CP234" s="56"/>
      <c r="CQ234" s="56"/>
      <c r="CR234" s="56"/>
      <c r="CS234" s="56"/>
      <c r="CT234" s="56"/>
      <c r="CU234" s="56"/>
      <c r="CV234" s="56"/>
      <c r="CW234" s="56"/>
      <c r="CX234" s="56"/>
      <c r="CY234" s="56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56"/>
      <c r="DL234" s="56"/>
      <c r="DM234" s="56"/>
      <c r="DN234" s="56"/>
      <c r="DO234" s="56"/>
      <c r="DP234" s="56"/>
      <c r="DQ234" s="56"/>
      <c r="DR234" s="56"/>
      <c r="DS234" s="56"/>
      <c r="DT234" s="56"/>
      <c r="DU234" s="56"/>
      <c r="DV234" s="56"/>
      <c r="DW234" s="56"/>
      <c r="DX234" s="56"/>
      <c r="DY234" s="56"/>
      <c r="DZ234" s="56"/>
      <c r="EA234" s="56"/>
      <c r="EB234" s="56"/>
      <c r="EC234" s="56"/>
      <c r="ED234" s="56"/>
    </row>
    <row r="235" spans="1:134" ht="14.25" customHeight="1">
      <c r="A235" s="51">
        <v>228</v>
      </c>
      <c r="B235" s="53" t="str">
        <f>IF('FORM NILAI SIAP'!A235=0,"",'FORM NILAI SIAP'!A235)</f>
        <v/>
      </c>
      <c r="C235" s="53" t="str">
        <f>IF('FORM NILAI SIAP'!B235=0,"",'FORM NILAI SIAP'!B235)</f>
        <v/>
      </c>
      <c r="D235" s="54" t="str">
        <f t="shared" si="187"/>
        <v/>
      </c>
      <c r="E235" s="54">
        <f t="shared" ref="E235:R235" si="229">IFERROR(($T235*IF($T$6=E$6,$T$7,0)+$U235*IF($U$6=E$6,$U$7,0)+$V235*IF($V$6=E$6,$V$7,0)+$W235*IF($W$6=E$6,$W$7,0)+$X235*IF($X$6=E$6,$X$7,0)+$Y235*IF($Y$6=E$6,$Y$7,0)+$Z235*IF($Z$6=E$6,$Z$7,0)+$AA235*IF($AA$6=E$6,$AA$7,0)+$AB235*IF($AB$6=E$6,$AB$7,0)+$DO235*IF($DO$6=E$6,$DO$7,0)+$DP235*IF($DP$6=E$6,$DP$7,0)+$DQ235*IF($DQ$6=E$6,$DQ$7,0)+$DR235*IF($DR$6=E$6,$DR$7,0)+$DS235*IF($DS$6=E$6,$DS$7,0)+$DT235*IF($DT$6=E$6,$DT$7,0)+$DU235*IF($DU$6=E$6,$DU$7,0)+$DV235*IF($DV$6=E$6,$DV$7,0)+$DW235*IF($DW$6=E$6,$DW$7,0)+$DX235*IF($DX$6=E$6,$DX$7,0)+$DY235*IF($DY$6=E$6,$DY$7,0)+$DZ235*IF($DZ$6=E$6,$DZ$7,0)+$EA235*IF($EA$6=E$6,$EA$7,0)+$EB235*IF($EB$6=E$6,$EB$7,0)+$EC235*IF($EC$6=E$6,$EC$7,0)+$ED235*IF($ED$6=E$6,$ED$7,0))/E$7,0)</f>
        <v>0</v>
      </c>
      <c r="F235" s="54">
        <f t="shared" si="229"/>
        <v>0</v>
      </c>
      <c r="G235" s="54">
        <f t="shared" si="229"/>
        <v>0</v>
      </c>
      <c r="H235" s="54">
        <f t="shared" si="229"/>
        <v>0</v>
      </c>
      <c r="I235" s="54">
        <f t="shared" si="229"/>
        <v>0</v>
      </c>
      <c r="J235" s="54">
        <f t="shared" si="229"/>
        <v>0</v>
      </c>
      <c r="K235" s="54">
        <f t="shared" si="229"/>
        <v>0</v>
      </c>
      <c r="L235" s="54">
        <f t="shared" si="229"/>
        <v>0</v>
      </c>
      <c r="M235" s="54">
        <f t="shared" si="229"/>
        <v>0</v>
      </c>
      <c r="N235" s="54">
        <f t="shared" si="229"/>
        <v>0</v>
      </c>
      <c r="O235" s="54">
        <f t="shared" si="229"/>
        <v>0</v>
      </c>
      <c r="P235" s="54">
        <f t="shared" si="229"/>
        <v>0</v>
      </c>
      <c r="Q235" s="54">
        <f t="shared" si="229"/>
        <v>0</v>
      </c>
      <c r="R235" s="54">
        <f t="shared" si="229"/>
        <v>0</v>
      </c>
      <c r="S235" s="135"/>
      <c r="T235" s="55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  <c r="BD235" s="56"/>
      <c r="BE235" s="56"/>
      <c r="BF235" s="56"/>
      <c r="BG235" s="56"/>
      <c r="BH235" s="56"/>
      <c r="BI235" s="56"/>
      <c r="BJ235" s="56"/>
      <c r="BK235" s="56"/>
      <c r="BL235" s="56"/>
      <c r="BM235" s="56"/>
      <c r="BN235" s="56"/>
      <c r="BO235" s="56"/>
      <c r="BP235" s="56"/>
      <c r="BQ235" s="56"/>
      <c r="BR235" s="56"/>
      <c r="BS235" s="56"/>
      <c r="BT235" s="56"/>
      <c r="BU235" s="56"/>
      <c r="BV235" s="56"/>
      <c r="BW235" s="56"/>
      <c r="BX235" s="56"/>
      <c r="BY235" s="56"/>
      <c r="BZ235" s="56"/>
      <c r="CA235" s="56"/>
      <c r="CB235" s="56"/>
      <c r="CC235" s="56"/>
      <c r="CD235" s="56"/>
      <c r="CE235" s="56"/>
      <c r="CF235" s="56"/>
      <c r="CG235" s="56"/>
      <c r="CH235" s="56"/>
      <c r="CI235" s="56"/>
      <c r="CJ235" s="56"/>
      <c r="CK235" s="56"/>
      <c r="CL235" s="56"/>
      <c r="CM235" s="56"/>
      <c r="CN235" s="56"/>
      <c r="CO235" s="56"/>
      <c r="CP235" s="56"/>
      <c r="CQ235" s="56"/>
      <c r="CR235" s="56"/>
      <c r="CS235" s="56"/>
      <c r="CT235" s="56"/>
      <c r="CU235" s="56"/>
      <c r="CV235" s="56"/>
      <c r="CW235" s="56"/>
      <c r="CX235" s="56"/>
      <c r="CY235" s="56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56"/>
      <c r="DL235" s="56"/>
      <c r="DM235" s="56"/>
      <c r="DN235" s="56"/>
      <c r="DO235" s="56"/>
      <c r="DP235" s="56"/>
      <c r="DQ235" s="56"/>
      <c r="DR235" s="56"/>
      <c r="DS235" s="56"/>
      <c r="DT235" s="56"/>
      <c r="DU235" s="56"/>
      <c r="DV235" s="56"/>
      <c r="DW235" s="56"/>
      <c r="DX235" s="56"/>
      <c r="DY235" s="56"/>
      <c r="DZ235" s="56"/>
      <c r="EA235" s="56"/>
      <c r="EB235" s="56"/>
      <c r="EC235" s="56"/>
      <c r="ED235" s="56"/>
    </row>
    <row r="236" spans="1:134" ht="14.25" customHeight="1">
      <c r="A236" s="51">
        <v>229</v>
      </c>
      <c r="B236" s="53" t="str">
        <f>IF('FORM NILAI SIAP'!A236=0,"",'FORM NILAI SIAP'!A236)</f>
        <v/>
      </c>
      <c r="C236" s="53" t="str">
        <f>IF('FORM NILAI SIAP'!B236=0,"",'FORM NILAI SIAP'!B236)</f>
        <v/>
      </c>
      <c r="D236" s="54" t="str">
        <f t="shared" si="187"/>
        <v/>
      </c>
      <c r="E236" s="54">
        <f t="shared" ref="E236:R236" si="230">IFERROR(($T236*IF($T$6=E$6,$T$7,0)+$U236*IF($U$6=E$6,$U$7,0)+$V236*IF($V$6=E$6,$V$7,0)+$W236*IF($W$6=E$6,$W$7,0)+$X236*IF($X$6=E$6,$X$7,0)+$Y236*IF($Y$6=E$6,$Y$7,0)+$Z236*IF($Z$6=E$6,$Z$7,0)+$AA236*IF($AA$6=E$6,$AA$7,0)+$AB236*IF($AB$6=E$6,$AB$7,0)+$DO236*IF($DO$6=E$6,$DO$7,0)+$DP236*IF($DP$6=E$6,$DP$7,0)+$DQ236*IF($DQ$6=E$6,$DQ$7,0)+$DR236*IF($DR$6=E$6,$DR$7,0)+$DS236*IF($DS$6=E$6,$DS$7,0)+$DT236*IF($DT$6=E$6,$DT$7,0)+$DU236*IF($DU$6=E$6,$DU$7,0)+$DV236*IF($DV$6=E$6,$DV$7,0)+$DW236*IF($DW$6=E$6,$DW$7,0)+$DX236*IF($DX$6=E$6,$DX$7,0)+$DY236*IF($DY$6=E$6,$DY$7,0)+$DZ236*IF($DZ$6=E$6,$DZ$7,0)+$EA236*IF($EA$6=E$6,$EA$7,0)+$EB236*IF($EB$6=E$6,$EB$7,0)+$EC236*IF($EC$6=E$6,$EC$7,0)+$ED236*IF($ED$6=E$6,$ED$7,0))/E$7,0)</f>
        <v>0</v>
      </c>
      <c r="F236" s="54">
        <f t="shared" si="230"/>
        <v>0</v>
      </c>
      <c r="G236" s="54">
        <f t="shared" si="230"/>
        <v>0</v>
      </c>
      <c r="H236" s="54">
        <f t="shared" si="230"/>
        <v>0</v>
      </c>
      <c r="I236" s="54">
        <f t="shared" si="230"/>
        <v>0</v>
      </c>
      <c r="J236" s="54">
        <f t="shared" si="230"/>
        <v>0</v>
      </c>
      <c r="K236" s="54">
        <f t="shared" si="230"/>
        <v>0</v>
      </c>
      <c r="L236" s="54">
        <f t="shared" si="230"/>
        <v>0</v>
      </c>
      <c r="M236" s="54">
        <f t="shared" si="230"/>
        <v>0</v>
      </c>
      <c r="N236" s="54">
        <f t="shared" si="230"/>
        <v>0</v>
      </c>
      <c r="O236" s="54">
        <f t="shared" si="230"/>
        <v>0</v>
      </c>
      <c r="P236" s="54">
        <f t="shared" si="230"/>
        <v>0</v>
      </c>
      <c r="Q236" s="54">
        <f t="shared" si="230"/>
        <v>0</v>
      </c>
      <c r="R236" s="54">
        <f t="shared" si="230"/>
        <v>0</v>
      </c>
      <c r="S236" s="135"/>
      <c r="T236" s="55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  <c r="BD236" s="56"/>
      <c r="BE236" s="56"/>
      <c r="BF236" s="56"/>
      <c r="BG236" s="56"/>
      <c r="BH236" s="56"/>
      <c r="BI236" s="56"/>
      <c r="BJ236" s="56"/>
      <c r="BK236" s="56"/>
      <c r="BL236" s="56"/>
      <c r="BM236" s="56"/>
      <c r="BN236" s="56"/>
      <c r="BO236" s="56"/>
      <c r="BP236" s="56"/>
      <c r="BQ236" s="56"/>
      <c r="BR236" s="56"/>
      <c r="BS236" s="56"/>
      <c r="BT236" s="56"/>
      <c r="BU236" s="56"/>
      <c r="BV236" s="56"/>
      <c r="BW236" s="56"/>
      <c r="BX236" s="56"/>
      <c r="BY236" s="56"/>
      <c r="BZ236" s="56"/>
      <c r="CA236" s="56"/>
      <c r="CB236" s="56"/>
      <c r="CC236" s="56"/>
      <c r="CD236" s="56"/>
      <c r="CE236" s="56"/>
      <c r="CF236" s="56"/>
      <c r="CG236" s="56"/>
      <c r="CH236" s="56"/>
      <c r="CI236" s="56"/>
      <c r="CJ236" s="56"/>
      <c r="CK236" s="56"/>
      <c r="CL236" s="56"/>
      <c r="CM236" s="56"/>
      <c r="CN236" s="56"/>
      <c r="CO236" s="56"/>
      <c r="CP236" s="56"/>
      <c r="CQ236" s="56"/>
      <c r="CR236" s="56"/>
      <c r="CS236" s="56"/>
      <c r="CT236" s="56"/>
      <c r="CU236" s="56"/>
      <c r="CV236" s="56"/>
      <c r="CW236" s="56"/>
      <c r="CX236" s="56"/>
      <c r="CY236" s="56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56"/>
      <c r="DL236" s="56"/>
      <c r="DM236" s="56"/>
      <c r="DN236" s="56"/>
      <c r="DO236" s="56"/>
      <c r="DP236" s="56"/>
      <c r="DQ236" s="56"/>
      <c r="DR236" s="56"/>
      <c r="DS236" s="56"/>
      <c r="DT236" s="56"/>
      <c r="DU236" s="56"/>
      <c r="DV236" s="56"/>
      <c r="DW236" s="56"/>
      <c r="DX236" s="56"/>
      <c r="DY236" s="56"/>
      <c r="DZ236" s="56"/>
      <c r="EA236" s="56"/>
      <c r="EB236" s="56"/>
      <c r="EC236" s="56"/>
      <c r="ED236" s="56"/>
    </row>
    <row r="237" spans="1:134" ht="14.25" customHeight="1">
      <c r="A237" s="51">
        <v>230</v>
      </c>
      <c r="B237" s="53" t="str">
        <f>IF('FORM NILAI SIAP'!A237=0,"",'FORM NILAI SIAP'!A237)</f>
        <v/>
      </c>
      <c r="C237" s="53" t="str">
        <f>IF('FORM NILAI SIAP'!B237=0,"",'FORM NILAI SIAP'!B237)</f>
        <v/>
      </c>
      <c r="D237" s="54" t="str">
        <f t="shared" si="187"/>
        <v/>
      </c>
      <c r="E237" s="54">
        <f t="shared" ref="E237:R237" si="231">IFERROR(($T237*IF($T$6=E$6,$T$7,0)+$U237*IF($U$6=E$6,$U$7,0)+$V237*IF($V$6=E$6,$V$7,0)+$W237*IF($W$6=E$6,$W$7,0)+$X237*IF($X$6=E$6,$X$7,0)+$Y237*IF($Y$6=E$6,$Y$7,0)+$Z237*IF($Z$6=E$6,$Z$7,0)+$AA237*IF($AA$6=E$6,$AA$7,0)+$AB237*IF($AB$6=E$6,$AB$7,0)+$DO237*IF($DO$6=E$6,$DO$7,0)+$DP237*IF($DP$6=E$6,$DP$7,0)+$DQ237*IF($DQ$6=E$6,$DQ$7,0)+$DR237*IF($DR$6=E$6,$DR$7,0)+$DS237*IF($DS$6=E$6,$DS$7,0)+$DT237*IF($DT$6=E$6,$DT$7,0)+$DU237*IF($DU$6=E$6,$DU$7,0)+$DV237*IF($DV$6=E$6,$DV$7,0)+$DW237*IF($DW$6=E$6,$DW$7,0)+$DX237*IF($DX$6=E$6,$DX$7,0)+$DY237*IF($DY$6=E$6,$DY$7,0)+$DZ237*IF($DZ$6=E$6,$DZ$7,0)+$EA237*IF($EA$6=E$6,$EA$7,0)+$EB237*IF($EB$6=E$6,$EB$7,0)+$EC237*IF($EC$6=E$6,$EC$7,0)+$ED237*IF($ED$6=E$6,$ED$7,0))/E$7,0)</f>
        <v>0</v>
      </c>
      <c r="F237" s="54">
        <f t="shared" si="231"/>
        <v>0</v>
      </c>
      <c r="G237" s="54">
        <f t="shared" si="231"/>
        <v>0</v>
      </c>
      <c r="H237" s="54">
        <f t="shared" si="231"/>
        <v>0</v>
      </c>
      <c r="I237" s="54">
        <f t="shared" si="231"/>
        <v>0</v>
      </c>
      <c r="J237" s="54">
        <f t="shared" si="231"/>
        <v>0</v>
      </c>
      <c r="K237" s="54">
        <f t="shared" si="231"/>
        <v>0</v>
      </c>
      <c r="L237" s="54">
        <f t="shared" si="231"/>
        <v>0</v>
      </c>
      <c r="M237" s="54">
        <f t="shared" si="231"/>
        <v>0</v>
      </c>
      <c r="N237" s="54">
        <f t="shared" si="231"/>
        <v>0</v>
      </c>
      <c r="O237" s="54">
        <f t="shared" si="231"/>
        <v>0</v>
      </c>
      <c r="P237" s="54">
        <f t="shared" si="231"/>
        <v>0</v>
      </c>
      <c r="Q237" s="54">
        <f t="shared" si="231"/>
        <v>0</v>
      </c>
      <c r="R237" s="54">
        <f t="shared" si="231"/>
        <v>0</v>
      </c>
      <c r="S237" s="135"/>
      <c r="T237" s="55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  <c r="BD237" s="56"/>
      <c r="BE237" s="56"/>
      <c r="BF237" s="56"/>
      <c r="BG237" s="56"/>
      <c r="BH237" s="56"/>
      <c r="BI237" s="56"/>
      <c r="BJ237" s="56"/>
      <c r="BK237" s="56"/>
      <c r="BL237" s="56"/>
      <c r="BM237" s="56"/>
      <c r="BN237" s="56"/>
      <c r="BO237" s="56"/>
      <c r="BP237" s="56"/>
      <c r="BQ237" s="56"/>
      <c r="BR237" s="56"/>
      <c r="BS237" s="56"/>
      <c r="BT237" s="56"/>
      <c r="BU237" s="56"/>
      <c r="BV237" s="56"/>
      <c r="BW237" s="56"/>
      <c r="BX237" s="56"/>
      <c r="BY237" s="56"/>
      <c r="BZ237" s="56"/>
      <c r="CA237" s="56"/>
      <c r="CB237" s="56"/>
      <c r="CC237" s="56"/>
      <c r="CD237" s="56"/>
      <c r="CE237" s="56"/>
      <c r="CF237" s="56"/>
      <c r="CG237" s="56"/>
      <c r="CH237" s="56"/>
      <c r="CI237" s="56"/>
      <c r="CJ237" s="56"/>
      <c r="CK237" s="56"/>
      <c r="CL237" s="56"/>
      <c r="CM237" s="56"/>
      <c r="CN237" s="56"/>
      <c r="CO237" s="56"/>
      <c r="CP237" s="56"/>
      <c r="CQ237" s="56"/>
      <c r="CR237" s="56"/>
      <c r="CS237" s="56"/>
      <c r="CT237" s="56"/>
      <c r="CU237" s="56"/>
      <c r="CV237" s="56"/>
      <c r="CW237" s="56"/>
      <c r="CX237" s="56"/>
      <c r="CY237" s="56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56"/>
      <c r="DL237" s="56"/>
      <c r="DM237" s="56"/>
      <c r="DN237" s="56"/>
      <c r="DO237" s="56"/>
      <c r="DP237" s="56"/>
      <c r="DQ237" s="56"/>
      <c r="DR237" s="56"/>
      <c r="DS237" s="56"/>
      <c r="DT237" s="56"/>
      <c r="DU237" s="56"/>
      <c r="DV237" s="56"/>
      <c r="DW237" s="56"/>
      <c r="DX237" s="56"/>
      <c r="DY237" s="56"/>
      <c r="DZ237" s="56"/>
      <c r="EA237" s="56"/>
      <c r="EB237" s="56"/>
      <c r="EC237" s="56"/>
      <c r="ED237" s="56"/>
    </row>
    <row r="238" spans="1:134" ht="14.25" customHeight="1">
      <c r="A238" s="51">
        <v>231</v>
      </c>
      <c r="B238" s="53" t="str">
        <f>IF('FORM NILAI SIAP'!A238=0,"",'FORM NILAI SIAP'!A238)</f>
        <v/>
      </c>
      <c r="C238" s="53" t="str">
        <f>IF('FORM NILAI SIAP'!B238=0,"",'FORM NILAI SIAP'!B238)</f>
        <v/>
      </c>
      <c r="D238" s="54" t="str">
        <f t="shared" si="187"/>
        <v/>
      </c>
      <c r="E238" s="54">
        <f t="shared" ref="E238:R238" si="232">IFERROR(($T238*IF($T$6=E$6,$T$7,0)+$U238*IF($U$6=E$6,$U$7,0)+$V238*IF($V$6=E$6,$V$7,0)+$W238*IF($W$6=E$6,$W$7,0)+$X238*IF($X$6=E$6,$X$7,0)+$Y238*IF($Y$6=E$6,$Y$7,0)+$Z238*IF($Z$6=E$6,$Z$7,0)+$AA238*IF($AA$6=E$6,$AA$7,0)+$AB238*IF($AB$6=E$6,$AB$7,0)+$DO238*IF($DO$6=E$6,$DO$7,0)+$DP238*IF($DP$6=E$6,$DP$7,0)+$DQ238*IF($DQ$6=E$6,$DQ$7,0)+$DR238*IF($DR$6=E$6,$DR$7,0)+$DS238*IF($DS$6=E$6,$DS$7,0)+$DT238*IF($DT$6=E$6,$DT$7,0)+$DU238*IF($DU$6=E$6,$DU$7,0)+$DV238*IF($DV$6=E$6,$DV$7,0)+$DW238*IF($DW$6=E$6,$DW$7,0)+$DX238*IF($DX$6=E$6,$DX$7,0)+$DY238*IF($DY$6=E$6,$DY$7,0)+$DZ238*IF($DZ$6=E$6,$DZ$7,0)+$EA238*IF($EA$6=E$6,$EA$7,0)+$EB238*IF($EB$6=E$6,$EB$7,0)+$EC238*IF($EC$6=E$6,$EC$7,0)+$ED238*IF($ED$6=E$6,$ED$7,0))/E$7,0)</f>
        <v>0</v>
      </c>
      <c r="F238" s="54">
        <f t="shared" si="232"/>
        <v>0</v>
      </c>
      <c r="G238" s="54">
        <f t="shared" si="232"/>
        <v>0</v>
      </c>
      <c r="H238" s="54">
        <f t="shared" si="232"/>
        <v>0</v>
      </c>
      <c r="I238" s="54">
        <f t="shared" si="232"/>
        <v>0</v>
      </c>
      <c r="J238" s="54">
        <f t="shared" si="232"/>
        <v>0</v>
      </c>
      <c r="K238" s="54">
        <f t="shared" si="232"/>
        <v>0</v>
      </c>
      <c r="L238" s="54">
        <f t="shared" si="232"/>
        <v>0</v>
      </c>
      <c r="M238" s="54">
        <f t="shared" si="232"/>
        <v>0</v>
      </c>
      <c r="N238" s="54">
        <f t="shared" si="232"/>
        <v>0</v>
      </c>
      <c r="O238" s="54">
        <f t="shared" si="232"/>
        <v>0</v>
      </c>
      <c r="P238" s="54">
        <f t="shared" si="232"/>
        <v>0</v>
      </c>
      <c r="Q238" s="54">
        <f t="shared" si="232"/>
        <v>0</v>
      </c>
      <c r="R238" s="54">
        <f t="shared" si="232"/>
        <v>0</v>
      </c>
      <c r="S238" s="135"/>
      <c r="T238" s="55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  <c r="BD238" s="56"/>
      <c r="BE238" s="56"/>
      <c r="BF238" s="56"/>
      <c r="BG238" s="56"/>
      <c r="BH238" s="56"/>
      <c r="BI238" s="56"/>
      <c r="BJ238" s="56"/>
      <c r="BK238" s="56"/>
      <c r="BL238" s="56"/>
      <c r="BM238" s="56"/>
      <c r="BN238" s="56"/>
      <c r="BO238" s="56"/>
      <c r="BP238" s="56"/>
      <c r="BQ238" s="56"/>
      <c r="BR238" s="56"/>
      <c r="BS238" s="56"/>
      <c r="BT238" s="56"/>
      <c r="BU238" s="56"/>
      <c r="BV238" s="56"/>
      <c r="BW238" s="56"/>
      <c r="BX238" s="56"/>
      <c r="BY238" s="56"/>
      <c r="BZ238" s="56"/>
      <c r="CA238" s="56"/>
      <c r="CB238" s="56"/>
      <c r="CC238" s="56"/>
      <c r="CD238" s="56"/>
      <c r="CE238" s="56"/>
      <c r="CF238" s="56"/>
      <c r="CG238" s="56"/>
      <c r="CH238" s="56"/>
      <c r="CI238" s="56"/>
      <c r="CJ238" s="56"/>
      <c r="CK238" s="56"/>
      <c r="CL238" s="56"/>
      <c r="CM238" s="56"/>
      <c r="CN238" s="56"/>
      <c r="CO238" s="56"/>
      <c r="CP238" s="56"/>
      <c r="CQ238" s="56"/>
      <c r="CR238" s="56"/>
      <c r="CS238" s="56"/>
      <c r="CT238" s="56"/>
      <c r="CU238" s="56"/>
      <c r="CV238" s="56"/>
      <c r="CW238" s="56"/>
      <c r="CX238" s="56"/>
      <c r="CY238" s="56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56"/>
      <c r="DL238" s="56"/>
      <c r="DM238" s="56"/>
      <c r="DN238" s="56"/>
      <c r="DO238" s="56"/>
      <c r="DP238" s="56"/>
      <c r="DQ238" s="56"/>
      <c r="DR238" s="56"/>
      <c r="DS238" s="56"/>
      <c r="DT238" s="56"/>
      <c r="DU238" s="56"/>
      <c r="DV238" s="56"/>
      <c r="DW238" s="56"/>
      <c r="DX238" s="56"/>
      <c r="DY238" s="56"/>
      <c r="DZ238" s="56"/>
      <c r="EA238" s="56"/>
      <c r="EB238" s="56"/>
      <c r="EC238" s="56"/>
      <c r="ED238" s="56"/>
    </row>
    <row r="239" spans="1:134" ht="14.25" customHeight="1">
      <c r="A239" s="51">
        <v>232</v>
      </c>
      <c r="B239" s="53" t="str">
        <f>IF('FORM NILAI SIAP'!A239=0,"",'FORM NILAI SIAP'!A239)</f>
        <v/>
      </c>
      <c r="C239" s="53" t="str">
        <f>IF('FORM NILAI SIAP'!B239=0,"",'FORM NILAI SIAP'!B239)</f>
        <v/>
      </c>
      <c r="D239" s="54" t="str">
        <f t="shared" si="187"/>
        <v/>
      </c>
      <c r="E239" s="54">
        <f t="shared" ref="E239:R239" si="233">IFERROR(($T239*IF($T$6=E$6,$T$7,0)+$U239*IF($U$6=E$6,$U$7,0)+$V239*IF($V$6=E$6,$V$7,0)+$W239*IF($W$6=E$6,$W$7,0)+$X239*IF($X$6=E$6,$X$7,0)+$Y239*IF($Y$6=E$6,$Y$7,0)+$Z239*IF($Z$6=E$6,$Z$7,0)+$AA239*IF($AA$6=E$6,$AA$7,0)+$AB239*IF($AB$6=E$6,$AB$7,0)+$DO239*IF($DO$6=E$6,$DO$7,0)+$DP239*IF($DP$6=E$6,$DP$7,0)+$DQ239*IF($DQ$6=E$6,$DQ$7,0)+$DR239*IF($DR$6=E$6,$DR$7,0)+$DS239*IF($DS$6=E$6,$DS$7,0)+$DT239*IF($DT$6=E$6,$DT$7,0)+$DU239*IF($DU$6=E$6,$DU$7,0)+$DV239*IF($DV$6=E$6,$DV$7,0)+$DW239*IF($DW$6=E$6,$DW$7,0)+$DX239*IF($DX$6=E$6,$DX$7,0)+$DY239*IF($DY$6=E$6,$DY$7,0)+$DZ239*IF($DZ$6=E$6,$DZ$7,0)+$EA239*IF($EA$6=E$6,$EA$7,0)+$EB239*IF($EB$6=E$6,$EB$7,0)+$EC239*IF($EC$6=E$6,$EC$7,0)+$ED239*IF($ED$6=E$6,$ED$7,0))/E$7,0)</f>
        <v>0</v>
      </c>
      <c r="F239" s="54">
        <f t="shared" si="233"/>
        <v>0</v>
      </c>
      <c r="G239" s="54">
        <f t="shared" si="233"/>
        <v>0</v>
      </c>
      <c r="H239" s="54">
        <f t="shared" si="233"/>
        <v>0</v>
      </c>
      <c r="I239" s="54">
        <f t="shared" si="233"/>
        <v>0</v>
      </c>
      <c r="J239" s="54">
        <f t="shared" si="233"/>
        <v>0</v>
      </c>
      <c r="K239" s="54">
        <f t="shared" si="233"/>
        <v>0</v>
      </c>
      <c r="L239" s="54">
        <f t="shared" si="233"/>
        <v>0</v>
      </c>
      <c r="M239" s="54">
        <f t="shared" si="233"/>
        <v>0</v>
      </c>
      <c r="N239" s="54">
        <f t="shared" si="233"/>
        <v>0</v>
      </c>
      <c r="O239" s="54">
        <f t="shared" si="233"/>
        <v>0</v>
      </c>
      <c r="P239" s="54">
        <f t="shared" si="233"/>
        <v>0</v>
      </c>
      <c r="Q239" s="54">
        <f t="shared" si="233"/>
        <v>0</v>
      </c>
      <c r="R239" s="54">
        <f t="shared" si="233"/>
        <v>0</v>
      </c>
      <c r="S239" s="135"/>
      <c r="T239" s="55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  <c r="BD239" s="56"/>
      <c r="BE239" s="56"/>
      <c r="BF239" s="56"/>
      <c r="BG239" s="56"/>
      <c r="BH239" s="56"/>
      <c r="BI239" s="56"/>
      <c r="BJ239" s="56"/>
      <c r="BK239" s="56"/>
      <c r="BL239" s="56"/>
      <c r="BM239" s="56"/>
      <c r="BN239" s="56"/>
      <c r="BO239" s="56"/>
      <c r="BP239" s="56"/>
      <c r="BQ239" s="56"/>
      <c r="BR239" s="56"/>
      <c r="BS239" s="56"/>
      <c r="BT239" s="56"/>
      <c r="BU239" s="56"/>
      <c r="BV239" s="56"/>
      <c r="BW239" s="56"/>
      <c r="BX239" s="56"/>
      <c r="BY239" s="56"/>
      <c r="BZ239" s="56"/>
      <c r="CA239" s="56"/>
      <c r="CB239" s="56"/>
      <c r="CC239" s="56"/>
      <c r="CD239" s="56"/>
      <c r="CE239" s="56"/>
      <c r="CF239" s="56"/>
      <c r="CG239" s="56"/>
      <c r="CH239" s="56"/>
      <c r="CI239" s="56"/>
      <c r="CJ239" s="56"/>
      <c r="CK239" s="56"/>
      <c r="CL239" s="56"/>
      <c r="CM239" s="56"/>
      <c r="CN239" s="56"/>
      <c r="CO239" s="56"/>
      <c r="CP239" s="56"/>
      <c r="CQ239" s="56"/>
      <c r="CR239" s="56"/>
      <c r="CS239" s="56"/>
      <c r="CT239" s="56"/>
      <c r="CU239" s="56"/>
      <c r="CV239" s="56"/>
      <c r="CW239" s="56"/>
      <c r="CX239" s="56"/>
      <c r="CY239" s="56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56"/>
      <c r="DL239" s="56"/>
      <c r="DM239" s="56"/>
      <c r="DN239" s="56"/>
      <c r="DO239" s="56"/>
      <c r="DP239" s="56"/>
      <c r="DQ239" s="56"/>
      <c r="DR239" s="56"/>
      <c r="DS239" s="56"/>
      <c r="DT239" s="56"/>
      <c r="DU239" s="56"/>
      <c r="DV239" s="56"/>
      <c r="DW239" s="56"/>
      <c r="DX239" s="56"/>
      <c r="DY239" s="56"/>
      <c r="DZ239" s="56"/>
      <c r="EA239" s="56"/>
      <c r="EB239" s="56"/>
      <c r="EC239" s="56"/>
      <c r="ED239" s="56"/>
    </row>
    <row r="240" spans="1:134" ht="14.25" customHeight="1">
      <c r="A240" s="51">
        <v>233</v>
      </c>
      <c r="B240" s="53" t="str">
        <f>IF('FORM NILAI SIAP'!A240=0,"",'FORM NILAI SIAP'!A240)</f>
        <v/>
      </c>
      <c r="C240" s="53" t="str">
        <f>IF('FORM NILAI SIAP'!B240=0,"",'FORM NILAI SIAP'!B240)</f>
        <v/>
      </c>
      <c r="D240" s="54" t="str">
        <f t="shared" si="187"/>
        <v/>
      </c>
      <c r="E240" s="54">
        <f t="shared" ref="E240:R240" si="234">IFERROR(($T240*IF($T$6=E$6,$T$7,0)+$U240*IF($U$6=E$6,$U$7,0)+$V240*IF($V$6=E$6,$V$7,0)+$W240*IF($W$6=E$6,$W$7,0)+$X240*IF($X$6=E$6,$X$7,0)+$Y240*IF($Y$6=E$6,$Y$7,0)+$Z240*IF($Z$6=E$6,$Z$7,0)+$AA240*IF($AA$6=E$6,$AA$7,0)+$AB240*IF($AB$6=E$6,$AB$7,0)+$DO240*IF($DO$6=E$6,$DO$7,0)+$DP240*IF($DP$6=E$6,$DP$7,0)+$DQ240*IF($DQ$6=E$6,$DQ$7,0)+$DR240*IF($DR$6=E$6,$DR$7,0)+$DS240*IF($DS$6=E$6,$DS$7,0)+$DT240*IF($DT$6=E$6,$DT$7,0)+$DU240*IF($DU$6=E$6,$DU$7,0)+$DV240*IF($DV$6=E$6,$DV$7,0)+$DW240*IF($DW$6=E$6,$DW$7,0)+$DX240*IF($DX$6=E$6,$DX$7,0)+$DY240*IF($DY$6=E$6,$DY$7,0)+$DZ240*IF($DZ$6=E$6,$DZ$7,0)+$EA240*IF($EA$6=E$6,$EA$7,0)+$EB240*IF($EB$6=E$6,$EB$7,0)+$EC240*IF($EC$6=E$6,$EC$7,0)+$ED240*IF($ED$6=E$6,$ED$7,0))/E$7,0)</f>
        <v>0</v>
      </c>
      <c r="F240" s="54">
        <f t="shared" si="234"/>
        <v>0</v>
      </c>
      <c r="G240" s="54">
        <f t="shared" si="234"/>
        <v>0</v>
      </c>
      <c r="H240" s="54">
        <f t="shared" si="234"/>
        <v>0</v>
      </c>
      <c r="I240" s="54">
        <f t="shared" si="234"/>
        <v>0</v>
      </c>
      <c r="J240" s="54">
        <f t="shared" si="234"/>
        <v>0</v>
      </c>
      <c r="K240" s="54">
        <f t="shared" si="234"/>
        <v>0</v>
      </c>
      <c r="L240" s="54">
        <f t="shared" si="234"/>
        <v>0</v>
      </c>
      <c r="M240" s="54">
        <f t="shared" si="234"/>
        <v>0</v>
      </c>
      <c r="N240" s="54">
        <f t="shared" si="234"/>
        <v>0</v>
      </c>
      <c r="O240" s="54">
        <f t="shared" si="234"/>
        <v>0</v>
      </c>
      <c r="P240" s="54">
        <f t="shared" si="234"/>
        <v>0</v>
      </c>
      <c r="Q240" s="54">
        <f t="shared" si="234"/>
        <v>0</v>
      </c>
      <c r="R240" s="54">
        <f t="shared" si="234"/>
        <v>0</v>
      </c>
      <c r="S240" s="135"/>
      <c r="T240" s="55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  <c r="BD240" s="56"/>
      <c r="BE240" s="56"/>
      <c r="BF240" s="56"/>
      <c r="BG240" s="56"/>
      <c r="BH240" s="56"/>
      <c r="BI240" s="56"/>
      <c r="BJ240" s="56"/>
      <c r="BK240" s="56"/>
      <c r="BL240" s="56"/>
      <c r="BM240" s="56"/>
      <c r="BN240" s="56"/>
      <c r="BO240" s="56"/>
      <c r="BP240" s="56"/>
      <c r="BQ240" s="56"/>
      <c r="BR240" s="56"/>
      <c r="BS240" s="56"/>
      <c r="BT240" s="56"/>
      <c r="BU240" s="56"/>
      <c r="BV240" s="56"/>
      <c r="BW240" s="56"/>
      <c r="BX240" s="56"/>
      <c r="BY240" s="56"/>
      <c r="BZ240" s="56"/>
      <c r="CA240" s="56"/>
      <c r="CB240" s="56"/>
      <c r="CC240" s="56"/>
      <c r="CD240" s="56"/>
      <c r="CE240" s="56"/>
      <c r="CF240" s="56"/>
      <c r="CG240" s="56"/>
      <c r="CH240" s="56"/>
      <c r="CI240" s="56"/>
      <c r="CJ240" s="56"/>
      <c r="CK240" s="56"/>
      <c r="CL240" s="56"/>
      <c r="CM240" s="56"/>
      <c r="CN240" s="56"/>
      <c r="CO240" s="56"/>
      <c r="CP240" s="56"/>
      <c r="CQ240" s="56"/>
      <c r="CR240" s="56"/>
      <c r="CS240" s="56"/>
      <c r="CT240" s="56"/>
      <c r="CU240" s="56"/>
      <c r="CV240" s="56"/>
      <c r="CW240" s="56"/>
      <c r="CX240" s="56"/>
      <c r="CY240" s="56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56"/>
      <c r="DL240" s="56"/>
      <c r="DM240" s="56"/>
      <c r="DN240" s="56"/>
      <c r="DO240" s="56"/>
      <c r="DP240" s="56"/>
      <c r="DQ240" s="56"/>
      <c r="DR240" s="56"/>
      <c r="DS240" s="56"/>
      <c r="DT240" s="56"/>
      <c r="DU240" s="56"/>
      <c r="DV240" s="56"/>
      <c r="DW240" s="56"/>
      <c r="DX240" s="56"/>
      <c r="DY240" s="56"/>
      <c r="DZ240" s="56"/>
      <c r="EA240" s="56"/>
      <c r="EB240" s="56"/>
      <c r="EC240" s="56"/>
      <c r="ED240" s="56"/>
    </row>
    <row r="241" spans="1:134" ht="14.25" customHeight="1">
      <c r="A241" s="51">
        <v>234</v>
      </c>
      <c r="B241" s="53" t="str">
        <f>IF('FORM NILAI SIAP'!A241=0,"",'FORM NILAI SIAP'!A241)</f>
        <v/>
      </c>
      <c r="C241" s="53" t="str">
        <f>IF('FORM NILAI SIAP'!B241=0,"",'FORM NILAI SIAP'!B241)</f>
        <v/>
      </c>
      <c r="D241" s="54" t="str">
        <f t="shared" si="187"/>
        <v/>
      </c>
      <c r="E241" s="54">
        <f t="shared" ref="E241:R241" si="235">IFERROR(($T241*IF($T$6=E$6,$T$7,0)+$U241*IF($U$6=E$6,$U$7,0)+$V241*IF($V$6=E$6,$V$7,0)+$W241*IF($W$6=E$6,$W$7,0)+$X241*IF($X$6=E$6,$X$7,0)+$Y241*IF($Y$6=E$6,$Y$7,0)+$Z241*IF($Z$6=E$6,$Z$7,0)+$AA241*IF($AA$6=E$6,$AA$7,0)+$AB241*IF($AB$6=E$6,$AB$7,0)+$DO241*IF($DO$6=E$6,$DO$7,0)+$DP241*IF($DP$6=E$6,$DP$7,0)+$DQ241*IF($DQ$6=E$6,$DQ$7,0)+$DR241*IF($DR$6=E$6,$DR$7,0)+$DS241*IF($DS$6=E$6,$DS$7,0)+$DT241*IF($DT$6=E$6,$DT$7,0)+$DU241*IF($DU$6=E$6,$DU$7,0)+$DV241*IF($DV$6=E$6,$DV$7,0)+$DW241*IF($DW$6=E$6,$DW$7,0)+$DX241*IF($DX$6=E$6,$DX$7,0)+$DY241*IF($DY$6=E$6,$DY$7,0)+$DZ241*IF($DZ$6=E$6,$DZ$7,0)+$EA241*IF($EA$6=E$6,$EA$7,0)+$EB241*IF($EB$6=E$6,$EB$7,0)+$EC241*IF($EC$6=E$6,$EC$7,0)+$ED241*IF($ED$6=E$6,$ED$7,0))/E$7,0)</f>
        <v>0</v>
      </c>
      <c r="F241" s="54">
        <f t="shared" si="235"/>
        <v>0</v>
      </c>
      <c r="G241" s="54">
        <f t="shared" si="235"/>
        <v>0</v>
      </c>
      <c r="H241" s="54">
        <f t="shared" si="235"/>
        <v>0</v>
      </c>
      <c r="I241" s="54">
        <f t="shared" si="235"/>
        <v>0</v>
      </c>
      <c r="J241" s="54">
        <f t="shared" si="235"/>
        <v>0</v>
      </c>
      <c r="K241" s="54">
        <f t="shared" si="235"/>
        <v>0</v>
      </c>
      <c r="L241" s="54">
        <f t="shared" si="235"/>
        <v>0</v>
      </c>
      <c r="M241" s="54">
        <f t="shared" si="235"/>
        <v>0</v>
      </c>
      <c r="N241" s="54">
        <f t="shared" si="235"/>
        <v>0</v>
      </c>
      <c r="O241" s="54">
        <f t="shared" si="235"/>
        <v>0</v>
      </c>
      <c r="P241" s="54">
        <f t="shared" si="235"/>
        <v>0</v>
      </c>
      <c r="Q241" s="54">
        <f t="shared" si="235"/>
        <v>0</v>
      </c>
      <c r="R241" s="54">
        <f t="shared" si="235"/>
        <v>0</v>
      </c>
      <c r="S241" s="135"/>
      <c r="T241" s="55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  <c r="BD241" s="56"/>
      <c r="BE241" s="56"/>
      <c r="BF241" s="56"/>
      <c r="BG241" s="56"/>
      <c r="BH241" s="56"/>
      <c r="BI241" s="56"/>
      <c r="BJ241" s="56"/>
      <c r="BK241" s="56"/>
      <c r="BL241" s="56"/>
      <c r="BM241" s="56"/>
      <c r="BN241" s="56"/>
      <c r="BO241" s="56"/>
      <c r="BP241" s="56"/>
      <c r="BQ241" s="56"/>
      <c r="BR241" s="56"/>
      <c r="BS241" s="56"/>
      <c r="BT241" s="56"/>
      <c r="BU241" s="56"/>
      <c r="BV241" s="56"/>
      <c r="BW241" s="56"/>
      <c r="BX241" s="56"/>
      <c r="BY241" s="56"/>
      <c r="BZ241" s="56"/>
      <c r="CA241" s="56"/>
      <c r="CB241" s="56"/>
      <c r="CC241" s="56"/>
      <c r="CD241" s="56"/>
      <c r="CE241" s="56"/>
      <c r="CF241" s="56"/>
      <c r="CG241" s="56"/>
      <c r="CH241" s="56"/>
      <c r="CI241" s="56"/>
      <c r="CJ241" s="56"/>
      <c r="CK241" s="56"/>
      <c r="CL241" s="56"/>
      <c r="CM241" s="56"/>
      <c r="CN241" s="56"/>
      <c r="CO241" s="56"/>
      <c r="CP241" s="56"/>
      <c r="CQ241" s="56"/>
      <c r="CR241" s="56"/>
      <c r="CS241" s="56"/>
      <c r="CT241" s="56"/>
      <c r="CU241" s="56"/>
      <c r="CV241" s="56"/>
      <c r="CW241" s="56"/>
      <c r="CX241" s="56"/>
      <c r="CY241" s="56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56"/>
      <c r="DL241" s="56"/>
      <c r="DM241" s="56"/>
      <c r="DN241" s="56"/>
      <c r="DO241" s="56"/>
      <c r="DP241" s="56"/>
      <c r="DQ241" s="56"/>
      <c r="DR241" s="56"/>
      <c r="DS241" s="56"/>
      <c r="DT241" s="56"/>
      <c r="DU241" s="56"/>
      <c r="DV241" s="56"/>
      <c r="DW241" s="56"/>
      <c r="DX241" s="56"/>
      <c r="DY241" s="56"/>
      <c r="DZ241" s="56"/>
      <c r="EA241" s="56"/>
      <c r="EB241" s="56"/>
      <c r="EC241" s="56"/>
      <c r="ED241" s="56"/>
    </row>
    <row r="242" spans="1:134" ht="14.25" customHeight="1">
      <c r="A242" s="51">
        <v>235</v>
      </c>
      <c r="B242" s="53" t="str">
        <f>IF('FORM NILAI SIAP'!A242=0,"",'FORM NILAI SIAP'!A242)</f>
        <v/>
      </c>
      <c r="C242" s="53" t="str">
        <f>IF('FORM NILAI SIAP'!B242=0,"",'FORM NILAI SIAP'!B242)</f>
        <v/>
      </c>
      <c r="D242" s="54" t="str">
        <f t="shared" si="187"/>
        <v/>
      </c>
      <c r="E242" s="54">
        <f t="shared" ref="E242:R242" si="236">IFERROR(($T242*IF($T$6=E$6,$T$7,0)+$U242*IF($U$6=E$6,$U$7,0)+$V242*IF($V$6=E$6,$V$7,0)+$W242*IF($W$6=E$6,$W$7,0)+$X242*IF($X$6=E$6,$X$7,0)+$Y242*IF($Y$6=E$6,$Y$7,0)+$Z242*IF($Z$6=E$6,$Z$7,0)+$AA242*IF($AA$6=E$6,$AA$7,0)+$AB242*IF($AB$6=E$6,$AB$7,0)+$DO242*IF($DO$6=E$6,$DO$7,0)+$DP242*IF($DP$6=E$6,$DP$7,0)+$DQ242*IF($DQ$6=E$6,$DQ$7,0)+$DR242*IF($DR$6=E$6,$DR$7,0)+$DS242*IF($DS$6=E$6,$DS$7,0)+$DT242*IF($DT$6=E$6,$DT$7,0)+$DU242*IF($DU$6=E$6,$DU$7,0)+$DV242*IF($DV$6=E$6,$DV$7,0)+$DW242*IF($DW$6=E$6,$DW$7,0)+$DX242*IF($DX$6=E$6,$DX$7,0)+$DY242*IF($DY$6=E$6,$DY$7,0)+$DZ242*IF($DZ$6=E$6,$DZ$7,0)+$EA242*IF($EA$6=E$6,$EA$7,0)+$EB242*IF($EB$6=E$6,$EB$7,0)+$EC242*IF($EC$6=E$6,$EC$7,0)+$ED242*IF($ED$6=E$6,$ED$7,0))/E$7,0)</f>
        <v>0</v>
      </c>
      <c r="F242" s="54">
        <f t="shared" si="236"/>
        <v>0</v>
      </c>
      <c r="G242" s="54">
        <f t="shared" si="236"/>
        <v>0</v>
      </c>
      <c r="H242" s="54">
        <f t="shared" si="236"/>
        <v>0</v>
      </c>
      <c r="I242" s="54">
        <f t="shared" si="236"/>
        <v>0</v>
      </c>
      <c r="J242" s="54">
        <f t="shared" si="236"/>
        <v>0</v>
      </c>
      <c r="K242" s="54">
        <f t="shared" si="236"/>
        <v>0</v>
      </c>
      <c r="L242" s="54">
        <f t="shared" si="236"/>
        <v>0</v>
      </c>
      <c r="M242" s="54">
        <f t="shared" si="236"/>
        <v>0</v>
      </c>
      <c r="N242" s="54">
        <f t="shared" si="236"/>
        <v>0</v>
      </c>
      <c r="O242" s="54">
        <f t="shared" si="236"/>
        <v>0</v>
      </c>
      <c r="P242" s="54">
        <f t="shared" si="236"/>
        <v>0</v>
      </c>
      <c r="Q242" s="54">
        <f t="shared" si="236"/>
        <v>0</v>
      </c>
      <c r="R242" s="54">
        <f t="shared" si="236"/>
        <v>0</v>
      </c>
      <c r="S242" s="135"/>
      <c r="T242" s="55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  <c r="BD242" s="56"/>
      <c r="BE242" s="56"/>
      <c r="BF242" s="56"/>
      <c r="BG242" s="56"/>
      <c r="BH242" s="56"/>
      <c r="BI242" s="56"/>
      <c r="BJ242" s="56"/>
      <c r="BK242" s="56"/>
      <c r="BL242" s="56"/>
      <c r="BM242" s="56"/>
      <c r="BN242" s="56"/>
      <c r="BO242" s="56"/>
      <c r="BP242" s="56"/>
      <c r="BQ242" s="56"/>
      <c r="BR242" s="56"/>
      <c r="BS242" s="56"/>
      <c r="BT242" s="56"/>
      <c r="BU242" s="56"/>
      <c r="BV242" s="56"/>
      <c r="BW242" s="56"/>
      <c r="BX242" s="56"/>
      <c r="BY242" s="56"/>
      <c r="BZ242" s="56"/>
      <c r="CA242" s="56"/>
      <c r="CB242" s="56"/>
      <c r="CC242" s="56"/>
      <c r="CD242" s="56"/>
      <c r="CE242" s="56"/>
      <c r="CF242" s="56"/>
      <c r="CG242" s="56"/>
      <c r="CH242" s="56"/>
      <c r="CI242" s="56"/>
      <c r="CJ242" s="56"/>
      <c r="CK242" s="56"/>
      <c r="CL242" s="56"/>
      <c r="CM242" s="56"/>
      <c r="CN242" s="56"/>
      <c r="CO242" s="56"/>
      <c r="CP242" s="56"/>
      <c r="CQ242" s="56"/>
      <c r="CR242" s="56"/>
      <c r="CS242" s="56"/>
      <c r="CT242" s="56"/>
      <c r="CU242" s="56"/>
      <c r="CV242" s="56"/>
      <c r="CW242" s="56"/>
      <c r="CX242" s="56"/>
      <c r="CY242" s="56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56"/>
      <c r="DL242" s="56"/>
      <c r="DM242" s="56"/>
      <c r="DN242" s="56"/>
      <c r="DO242" s="56"/>
      <c r="DP242" s="56"/>
      <c r="DQ242" s="56"/>
      <c r="DR242" s="56"/>
      <c r="DS242" s="56"/>
      <c r="DT242" s="56"/>
      <c r="DU242" s="56"/>
      <c r="DV242" s="56"/>
      <c r="DW242" s="56"/>
      <c r="DX242" s="56"/>
      <c r="DY242" s="56"/>
      <c r="DZ242" s="56"/>
      <c r="EA242" s="56"/>
      <c r="EB242" s="56"/>
      <c r="EC242" s="56"/>
      <c r="ED242" s="56"/>
    </row>
    <row r="243" spans="1:134" ht="14.25" customHeight="1">
      <c r="A243" s="51">
        <v>236</v>
      </c>
      <c r="B243" s="53" t="str">
        <f>IF('FORM NILAI SIAP'!A243=0,"",'FORM NILAI SIAP'!A243)</f>
        <v/>
      </c>
      <c r="C243" s="53" t="str">
        <f>IF('FORM NILAI SIAP'!B243=0,"",'FORM NILAI SIAP'!B243)</f>
        <v/>
      </c>
      <c r="D243" s="54" t="str">
        <f t="shared" si="187"/>
        <v/>
      </c>
      <c r="E243" s="54">
        <f t="shared" ref="E243:R243" si="237">IFERROR(($T243*IF($T$6=E$6,$T$7,0)+$U243*IF($U$6=E$6,$U$7,0)+$V243*IF($V$6=E$6,$V$7,0)+$W243*IF($W$6=E$6,$W$7,0)+$X243*IF($X$6=E$6,$X$7,0)+$Y243*IF($Y$6=E$6,$Y$7,0)+$Z243*IF($Z$6=E$6,$Z$7,0)+$AA243*IF($AA$6=E$6,$AA$7,0)+$AB243*IF($AB$6=E$6,$AB$7,0)+$DO243*IF($DO$6=E$6,$DO$7,0)+$DP243*IF($DP$6=E$6,$DP$7,0)+$DQ243*IF($DQ$6=E$6,$DQ$7,0)+$DR243*IF($DR$6=E$6,$DR$7,0)+$DS243*IF($DS$6=E$6,$DS$7,0)+$DT243*IF($DT$6=E$6,$DT$7,0)+$DU243*IF($DU$6=E$6,$DU$7,0)+$DV243*IF($DV$6=E$6,$DV$7,0)+$DW243*IF($DW$6=E$6,$DW$7,0)+$DX243*IF($DX$6=E$6,$DX$7,0)+$DY243*IF($DY$6=E$6,$DY$7,0)+$DZ243*IF($DZ$6=E$6,$DZ$7,0)+$EA243*IF($EA$6=E$6,$EA$7,0)+$EB243*IF($EB$6=E$6,$EB$7,0)+$EC243*IF($EC$6=E$6,$EC$7,0)+$ED243*IF($ED$6=E$6,$ED$7,0))/E$7,0)</f>
        <v>0</v>
      </c>
      <c r="F243" s="54">
        <f t="shared" si="237"/>
        <v>0</v>
      </c>
      <c r="G243" s="54">
        <f t="shared" si="237"/>
        <v>0</v>
      </c>
      <c r="H243" s="54">
        <f t="shared" si="237"/>
        <v>0</v>
      </c>
      <c r="I243" s="54">
        <f t="shared" si="237"/>
        <v>0</v>
      </c>
      <c r="J243" s="54">
        <f t="shared" si="237"/>
        <v>0</v>
      </c>
      <c r="K243" s="54">
        <f t="shared" si="237"/>
        <v>0</v>
      </c>
      <c r="L243" s="54">
        <f t="shared" si="237"/>
        <v>0</v>
      </c>
      <c r="M243" s="54">
        <f t="shared" si="237"/>
        <v>0</v>
      </c>
      <c r="N243" s="54">
        <f t="shared" si="237"/>
        <v>0</v>
      </c>
      <c r="O243" s="54">
        <f t="shared" si="237"/>
        <v>0</v>
      </c>
      <c r="P243" s="54">
        <f t="shared" si="237"/>
        <v>0</v>
      </c>
      <c r="Q243" s="54">
        <f t="shared" si="237"/>
        <v>0</v>
      </c>
      <c r="R243" s="54">
        <f t="shared" si="237"/>
        <v>0</v>
      </c>
      <c r="S243" s="135"/>
      <c r="T243" s="55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  <c r="BD243" s="56"/>
      <c r="BE243" s="56"/>
      <c r="BF243" s="56"/>
      <c r="BG243" s="56"/>
      <c r="BH243" s="56"/>
      <c r="BI243" s="56"/>
      <c r="BJ243" s="56"/>
      <c r="BK243" s="56"/>
      <c r="BL243" s="56"/>
      <c r="BM243" s="56"/>
      <c r="BN243" s="56"/>
      <c r="BO243" s="56"/>
      <c r="BP243" s="56"/>
      <c r="BQ243" s="56"/>
      <c r="BR243" s="56"/>
      <c r="BS243" s="56"/>
      <c r="BT243" s="56"/>
      <c r="BU243" s="56"/>
      <c r="BV243" s="56"/>
      <c r="BW243" s="56"/>
      <c r="BX243" s="56"/>
      <c r="BY243" s="56"/>
      <c r="BZ243" s="56"/>
      <c r="CA243" s="56"/>
      <c r="CB243" s="56"/>
      <c r="CC243" s="56"/>
      <c r="CD243" s="56"/>
      <c r="CE243" s="56"/>
      <c r="CF243" s="56"/>
      <c r="CG243" s="56"/>
      <c r="CH243" s="56"/>
      <c r="CI243" s="56"/>
      <c r="CJ243" s="56"/>
      <c r="CK243" s="56"/>
      <c r="CL243" s="56"/>
      <c r="CM243" s="56"/>
      <c r="CN243" s="56"/>
      <c r="CO243" s="56"/>
      <c r="CP243" s="56"/>
      <c r="CQ243" s="56"/>
      <c r="CR243" s="56"/>
      <c r="CS243" s="56"/>
      <c r="CT243" s="56"/>
      <c r="CU243" s="56"/>
      <c r="CV243" s="56"/>
      <c r="CW243" s="56"/>
      <c r="CX243" s="56"/>
      <c r="CY243" s="56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56"/>
      <c r="DL243" s="56"/>
      <c r="DM243" s="56"/>
      <c r="DN243" s="56"/>
      <c r="DO243" s="56"/>
      <c r="DP243" s="56"/>
      <c r="DQ243" s="56"/>
      <c r="DR243" s="56"/>
      <c r="DS243" s="56"/>
      <c r="DT243" s="56"/>
      <c r="DU243" s="56"/>
      <c r="DV243" s="56"/>
      <c r="DW243" s="56"/>
      <c r="DX243" s="56"/>
      <c r="DY243" s="56"/>
      <c r="DZ243" s="56"/>
      <c r="EA243" s="56"/>
      <c r="EB243" s="56"/>
      <c r="EC243" s="56"/>
      <c r="ED243" s="56"/>
    </row>
    <row r="244" spans="1:134" ht="14.25" customHeight="1">
      <c r="A244" s="51">
        <v>237</v>
      </c>
      <c r="B244" s="53" t="str">
        <f>IF('FORM NILAI SIAP'!A244=0,"",'FORM NILAI SIAP'!A244)</f>
        <v/>
      </c>
      <c r="C244" s="53" t="str">
        <f>IF('FORM NILAI SIAP'!B244=0,"",'FORM NILAI SIAP'!B244)</f>
        <v/>
      </c>
      <c r="D244" s="54" t="str">
        <f t="shared" si="187"/>
        <v/>
      </c>
      <c r="E244" s="54">
        <f t="shared" ref="E244:R244" si="238">IFERROR(($T244*IF($T$6=E$6,$T$7,0)+$U244*IF($U$6=E$6,$U$7,0)+$V244*IF($V$6=E$6,$V$7,0)+$W244*IF($W$6=E$6,$W$7,0)+$X244*IF($X$6=E$6,$X$7,0)+$Y244*IF($Y$6=E$6,$Y$7,0)+$Z244*IF($Z$6=E$6,$Z$7,0)+$AA244*IF($AA$6=E$6,$AA$7,0)+$AB244*IF($AB$6=E$6,$AB$7,0)+$DO244*IF($DO$6=E$6,$DO$7,0)+$DP244*IF($DP$6=E$6,$DP$7,0)+$DQ244*IF($DQ$6=E$6,$DQ$7,0)+$DR244*IF($DR$6=E$6,$DR$7,0)+$DS244*IF($DS$6=E$6,$DS$7,0)+$DT244*IF($DT$6=E$6,$DT$7,0)+$DU244*IF($DU$6=E$6,$DU$7,0)+$DV244*IF($DV$6=E$6,$DV$7,0)+$DW244*IF($DW$6=E$6,$DW$7,0)+$DX244*IF($DX$6=E$6,$DX$7,0)+$DY244*IF($DY$6=E$6,$DY$7,0)+$DZ244*IF($DZ$6=E$6,$DZ$7,0)+$EA244*IF($EA$6=E$6,$EA$7,0)+$EB244*IF($EB$6=E$6,$EB$7,0)+$EC244*IF($EC$6=E$6,$EC$7,0)+$ED244*IF($ED$6=E$6,$ED$7,0))/E$7,0)</f>
        <v>0</v>
      </c>
      <c r="F244" s="54">
        <f t="shared" si="238"/>
        <v>0</v>
      </c>
      <c r="G244" s="54">
        <f t="shared" si="238"/>
        <v>0</v>
      </c>
      <c r="H244" s="54">
        <f t="shared" si="238"/>
        <v>0</v>
      </c>
      <c r="I244" s="54">
        <f t="shared" si="238"/>
        <v>0</v>
      </c>
      <c r="J244" s="54">
        <f t="shared" si="238"/>
        <v>0</v>
      </c>
      <c r="K244" s="54">
        <f t="shared" si="238"/>
        <v>0</v>
      </c>
      <c r="L244" s="54">
        <f t="shared" si="238"/>
        <v>0</v>
      </c>
      <c r="M244" s="54">
        <f t="shared" si="238"/>
        <v>0</v>
      </c>
      <c r="N244" s="54">
        <f t="shared" si="238"/>
        <v>0</v>
      </c>
      <c r="O244" s="54">
        <f t="shared" si="238"/>
        <v>0</v>
      </c>
      <c r="P244" s="54">
        <f t="shared" si="238"/>
        <v>0</v>
      </c>
      <c r="Q244" s="54">
        <f t="shared" si="238"/>
        <v>0</v>
      </c>
      <c r="R244" s="54">
        <f t="shared" si="238"/>
        <v>0</v>
      </c>
      <c r="S244" s="135"/>
      <c r="T244" s="55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  <c r="BD244" s="56"/>
      <c r="BE244" s="56"/>
      <c r="BF244" s="56"/>
      <c r="BG244" s="56"/>
      <c r="BH244" s="56"/>
      <c r="BI244" s="56"/>
      <c r="BJ244" s="56"/>
      <c r="BK244" s="56"/>
      <c r="BL244" s="56"/>
      <c r="BM244" s="56"/>
      <c r="BN244" s="56"/>
      <c r="BO244" s="56"/>
      <c r="BP244" s="56"/>
      <c r="BQ244" s="56"/>
      <c r="BR244" s="56"/>
      <c r="BS244" s="56"/>
      <c r="BT244" s="56"/>
      <c r="BU244" s="56"/>
      <c r="BV244" s="56"/>
      <c r="BW244" s="56"/>
      <c r="BX244" s="56"/>
      <c r="BY244" s="56"/>
      <c r="BZ244" s="56"/>
      <c r="CA244" s="56"/>
      <c r="CB244" s="56"/>
      <c r="CC244" s="56"/>
      <c r="CD244" s="56"/>
      <c r="CE244" s="56"/>
      <c r="CF244" s="56"/>
      <c r="CG244" s="56"/>
      <c r="CH244" s="56"/>
      <c r="CI244" s="56"/>
      <c r="CJ244" s="56"/>
      <c r="CK244" s="56"/>
      <c r="CL244" s="56"/>
      <c r="CM244" s="56"/>
      <c r="CN244" s="56"/>
      <c r="CO244" s="56"/>
      <c r="CP244" s="56"/>
      <c r="CQ244" s="56"/>
      <c r="CR244" s="56"/>
      <c r="CS244" s="56"/>
      <c r="CT244" s="56"/>
      <c r="CU244" s="56"/>
      <c r="CV244" s="56"/>
      <c r="CW244" s="56"/>
      <c r="CX244" s="56"/>
      <c r="CY244" s="56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56"/>
      <c r="DL244" s="56"/>
      <c r="DM244" s="56"/>
      <c r="DN244" s="56"/>
      <c r="DO244" s="56"/>
      <c r="DP244" s="56"/>
      <c r="DQ244" s="56"/>
      <c r="DR244" s="56"/>
      <c r="DS244" s="56"/>
      <c r="DT244" s="56"/>
      <c r="DU244" s="56"/>
      <c r="DV244" s="56"/>
      <c r="DW244" s="56"/>
      <c r="DX244" s="56"/>
      <c r="DY244" s="56"/>
      <c r="DZ244" s="56"/>
      <c r="EA244" s="56"/>
      <c r="EB244" s="56"/>
      <c r="EC244" s="56"/>
      <c r="ED244" s="56"/>
    </row>
    <row r="245" spans="1:134" ht="14.25" customHeight="1">
      <c r="A245" s="51">
        <v>238</v>
      </c>
      <c r="B245" s="53" t="str">
        <f>IF('FORM NILAI SIAP'!A245=0,"",'FORM NILAI SIAP'!A245)</f>
        <v/>
      </c>
      <c r="C245" s="53" t="str">
        <f>IF('FORM NILAI SIAP'!B245=0,"",'FORM NILAI SIAP'!B245)</f>
        <v/>
      </c>
      <c r="D245" s="54" t="str">
        <f t="shared" si="187"/>
        <v/>
      </c>
      <c r="E245" s="54">
        <f t="shared" ref="E245:R245" si="239">IFERROR(($T245*IF($T$6=E$6,$T$7,0)+$U245*IF($U$6=E$6,$U$7,0)+$V245*IF($V$6=E$6,$V$7,0)+$W245*IF($W$6=E$6,$W$7,0)+$X245*IF($X$6=E$6,$X$7,0)+$Y245*IF($Y$6=E$6,$Y$7,0)+$Z245*IF($Z$6=E$6,$Z$7,0)+$AA245*IF($AA$6=E$6,$AA$7,0)+$AB245*IF($AB$6=E$6,$AB$7,0)+$DO245*IF($DO$6=E$6,$DO$7,0)+$DP245*IF($DP$6=E$6,$DP$7,0)+$DQ245*IF($DQ$6=E$6,$DQ$7,0)+$DR245*IF($DR$6=E$6,$DR$7,0)+$DS245*IF($DS$6=E$6,$DS$7,0)+$DT245*IF($DT$6=E$6,$DT$7,0)+$DU245*IF($DU$6=E$6,$DU$7,0)+$DV245*IF($DV$6=E$6,$DV$7,0)+$DW245*IF($DW$6=E$6,$DW$7,0)+$DX245*IF($DX$6=E$6,$DX$7,0)+$DY245*IF($DY$6=E$6,$DY$7,0)+$DZ245*IF($DZ$6=E$6,$DZ$7,0)+$EA245*IF($EA$6=E$6,$EA$7,0)+$EB245*IF($EB$6=E$6,$EB$7,0)+$EC245*IF($EC$6=E$6,$EC$7,0)+$ED245*IF($ED$6=E$6,$ED$7,0))/E$7,0)</f>
        <v>0</v>
      </c>
      <c r="F245" s="54">
        <f t="shared" si="239"/>
        <v>0</v>
      </c>
      <c r="G245" s="54">
        <f t="shared" si="239"/>
        <v>0</v>
      </c>
      <c r="H245" s="54">
        <f t="shared" si="239"/>
        <v>0</v>
      </c>
      <c r="I245" s="54">
        <f t="shared" si="239"/>
        <v>0</v>
      </c>
      <c r="J245" s="54">
        <f t="shared" si="239"/>
        <v>0</v>
      </c>
      <c r="K245" s="54">
        <f t="shared" si="239"/>
        <v>0</v>
      </c>
      <c r="L245" s="54">
        <f t="shared" si="239"/>
        <v>0</v>
      </c>
      <c r="M245" s="54">
        <f t="shared" si="239"/>
        <v>0</v>
      </c>
      <c r="N245" s="54">
        <f t="shared" si="239"/>
        <v>0</v>
      </c>
      <c r="O245" s="54">
        <f t="shared" si="239"/>
        <v>0</v>
      </c>
      <c r="P245" s="54">
        <f t="shared" si="239"/>
        <v>0</v>
      </c>
      <c r="Q245" s="54">
        <f t="shared" si="239"/>
        <v>0</v>
      </c>
      <c r="R245" s="54">
        <f t="shared" si="239"/>
        <v>0</v>
      </c>
      <c r="S245" s="135"/>
      <c r="T245" s="55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/>
      <c r="BH245" s="56"/>
      <c r="BI245" s="56"/>
      <c r="BJ245" s="56"/>
      <c r="BK245" s="56"/>
      <c r="BL245" s="56"/>
      <c r="BM245" s="56"/>
      <c r="BN245" s="56"/>
      <c r="BO245" s="56"/>
      <c r="BP245" s="56"/>
      <c r="BQ245" s="56"/>
      <c r="BR245" s="56"/>
      <c r="BS245" s="56"/>
      <c r="BT245" s="56"/>
      <c r="BU245" s="56"/>
      <c r="BV245" s="56"/>
      <c r="BW245" s="56"/>
      <c r="BX245" s="56"/>
      <c r="BY245" s="56"/>
      <c r="BZ245" s="56"/>
      <c r="CA245" s="56"/>
      <c r="CB245" s="56"/>
      <c r="CC245" s="56"/>
      <c r="CD245" s="56"/>
      <c r="CE245" s="56"/>
      <c r="CF245" s="56"/>
      <c r="CG245" s="56"/>
      <c r="CH245" s="56"/>
      <c r="CI245" s="56"/>
      <c r="CJ245" s="56"/>
      <c r="CK245" s="56"/>
      <c r="CL245" s="56"/>
      <c r="CM245" s="56"/>
      <c r="CN245" s="56"/>
      <c r="CO245" s="56"/>
      <c r="CP245" s="56"/>
      <c r="CQ245" s="56"/>
      <c r="CR245" s="56"/>
      <c r="CS245" s="56"/>
      <c r="CT245" s="56"/>
      <c r="CU245" s="56"/>
      <c r="CV245" s="56"/>
      <c r="CW245" s="56"/>
      <c r="CX245" s="56"/>
      <c r="CY245" s="56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56"/>
      <c r="DL245" s="56"/>
      <c r="DM245" s="56"/>
      <c r="DN245" s="56"/>
      <c r="DO245" s="56"/>
      <c r="DP245" s="56"/>
      <c r="DQ245" s="56"/>
      <c r="DR245" s="56"/>
      <c r="DS245" s="56"/>
      <c r="DT245" s="56"/>
      <c r="DU245" s="56"/>
      <c r="DV245" s="56"/>
      <c r="DW245" s="56"/>
      <c r="DX245" s="56"/>
      <c r="DY245" s="56"/>
      <c r="DZ245" s="56"/>
      <c r="EA245" s="56"/>
      <c r="EB245" s="56"/>
      <c r="EC245" s="56"/>
      <c r="ED245" s="56"/>
    </row>
    <row r="246" spans="1:134" ht="14.25" customHeight="1">
      <c r="A246" s="51">
        <v>239</v>
      </c>
      <c r="B246" s="53" t="str">
        <f>IF('FORM NILAI SIAP'!A246=0,"",'FORM NILAI SIAP'!A246)</f>
        <v/>
      </c>
      <c r="C246" s="53" t="str">
        <f>IF('FORM NILAI SIAP'!B246=0,"",'FORM NILAI SIAP'!B246)</f>
        <v/>
      </c>
      <c r="D246" s="54" t="str">
        <f t="shared" si="187"/>
        <v/>
      </c>
      <c r="E246" s="54">
        <f t="shared" ref="E246:R246" si="240">IFERROR(($T246*IF($T$6=E$6,$T$7,0)+$U246*IF($U$6=E$6,$U$7,0)+$V246*IF($V$6=E$6,$V$7,0)+$W246*IF($W$6=E$6,$W$7,0)+$X246*IF($X$6=E$6,$X$7,0)+$Y246*IF($Y$6=E$6,$Y$7,0)+$Z246*IF($Z$6=E$6,$Z$7,0)+$AA246*IF($AA$6=E$6,$AA$7,0)+$AB246*IF($AB$6=E$6,$AB$7,0)+$DO246*IF($DO$6=E$6,$DO$7,0)+$DP246*IF($DP$6=E$6,$DP$7,0)+$DQ246*IF($DQ$6=E$6,$DQ$7,0)+$DR246*IF($DR$6=E$6,$DR$7,0)+$DS246*IF($DS$6=E$6,$DS$7,0)+$DT246*IF($DT$6=E$6,$DT$7,0)+$DU246*IF($DU$6=E$6,$DU$7,0)+$DV246*IF($DV$6=E$6,$DV$7,0)+$DW246*IF($DW$6=E$6,$DW$7,0)+$DX246*IF($DX$6=E$6,$DX$7,0)+$DY246*IF($DY$6=E$6,$DY$7,0)+$DZ246*IF($DZ$6=E$6,$DZ$7,0)+$EA246*IF($EA$6=E$6,$EA$7,0)+$EB246*IF($EB$6=E$6,$EB$7,0)+$EC246*IF($EC$6=E$6,$EC$7,0)+$ED246*IF($ED$6=E$6,$ED$7,0))/E$7,0)</f>
        <v>0</v>
      </c>
      <c r="F246" s="54">
        <f t="shared" si="240"/>
        <v>0</v>
      </c>
      <c r="G246" s="54">
        <f t="shared" si="240"/>
        <v>0</v>
      </c>
      <c r="H246" s="54">
        <f t="shared" si="240"/>
        <v>0</v>
      </c>
      <c r="I246" s="54">
        <f t="shared" si="240"/>
        <v>0</v>
      </c>
      <c r="J246" s="54">
        <f t="shared" si="240"/>
        <v>0</v>
      </c>
      <c r="K246" s="54">
        <f t="shared" si="240"/>
        <v>0</v>
      </c>
      <c r="L246" s="54">
        <f t="shared" si="240"/>
        <v>0</v>
      </c>
      <c r="M246" s="54">
        <f t="shared" si="240"/>
        <v>0</v>
      </c>
      <c r="N246" s="54">
        <f t="shared" si="240"/>
        <v>0</v>
      </c>
      <c r="O246" s="54">
        <f t="shared" si="240"/>
        <v>0</v>
      </c>
      <c r="P246" s="54">
        <f t="shared" si="240"/>
        <v>0</v>
      </c>
      <c r="Q246" s="54">
        <f t="shared" si="240"/>
        <v>0</v>
      </c>
      <c r="R246" s="54">
        <f t="shared" si="240"/>
        <v>0</v>
      </c>
      <c r="S246" s="135"/>
      <c r="T246" s="55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  <c r="BD246" s="56"/>
      <c r="BE246" s="56"/>
      <c r="BF246" s="56"/>
      <c r="BG246" s="56"/>
      <c r="BH246" s="56"/>
      <c r="BI246" s="56"/>
      <c r="BJ246" s="56"/>
      <c r="BK246" s="56"/>
      <c r="BL246" s="56"/>
      <c r="BM246" s="56"/>
      <c r="BN246" s="56"/>
      <c r="BO246" s="56"/>
      <c r="BP246" s="56"/>
      <c r="BQ246" s="56"/>
      <c r="BR246" s="56"/>
      <c r="BS246" s="56"/>
      <c r="BT246" s="56"/>
      <c r="BU246" s="56"/>
      <c r="BV246" s="56"/>
      <c r="BW246" s="56"/>
      <c r="BX246" s="56"/>
      <c r="BY246" s="56"/>
      <c r="BZ246" s="56"/>
      <c r="CA246" s="56"/>
      <c r="CB246" s="56"/>
      <c r="CC246" s="56"/>
      <c r="CD246" s="56"/>
      <c r="CE246" s="56"/>
      <c r="CF246" s="56"/>
      <c r="CG246" s="56"/>
      <c r="CH246" s="56"/>
      <c r="CI246" s="56"/>
      <c r="CJ246" s="56"/>
      <c r="CK246" s="56"/>
      <c r="CL246" s="56"/>
      <c r="CM246" s="56"/>
      <c r="CN246" s="56"/>
      <c r="CO246" s="56"/>
      <c r="CP246" s="56"/>
      <c r="CQ246" s="56"/>
      <c r="CR246" s="56"/>
      <c r="CS246" s="56"/>
      <c r="CT246" s="56"/>
      <c r="CU246" s="56"/>
      <c r="CV246" s="56"/>
      <c r="CW246" s="56"/>
      <c r="CX246" s="56"/>
      <c r="CY246" s="56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56"/>
      <c r="DL246" s="56"/>
      <c r="DM246" s="56"/>
      <c r="DN246" s="56"/>
      <c r="DO246" s="56"/>
      <c r="DP246" s="56"/>
      <c r="DQ246" s="56"/>
      <c r="DR246" s="56"/>
      <c r="DS246" s="56"/>
      <c r="DT246" s="56"/>
      <c r="DU246" s="56"/>
      <c r="DV246" s="56"/>
      <c r="DW246" s="56"/>
      <c r="DX246" s="56"/>
      <c r="DY246" s="56"/>
      <c r="DZ246" s="56"/>
      <c r="EA246" s="56"/>
      <c r="EB246" s="56"/>
      <c r="EC246" s="56"/>
      <c r="ED246" s="56"/>
    </row>
    <row r="247" spans="1:134" ht="14.25" customHeight="1">
      <c r="A247" s="51">
        <v>240</v>
      </c>
      <c r="B247" s="53" t="str">
        <f>IF('FORM NILAI SIAP'!A247=0,"",'FORM NILAI SIAP'!A247)</f>
        <v/>
      </c>
      <c r="C247" s="53" t="str">
        <f>IF('FORM NILAI SIAP'!B247=0,"",'FORM NILAI SIAP'!B247)</f>
        <v/>
      </c>
      <c r="D247" s="54" t="str">
        <f t="shared" si="187"/>
        <v/>
      </c>
      <c r="E247" s="54">
        <f t="shared" ref="E247:R247" si="241">IFERROR(($T247*IF($T$6=E$6,$T$7,0)+$U247*IF($U$6=E$6,$U$7,0)+$V247*IF($V$6=E$6,$V$7,0)+$W247*IF($W$6=E$6,$W$7,0)+$X247*IF($X$6=E$6,$X$7,0)+$Y247*IF($Y$6=E$6,$Y$7,0)+$Z247*IF($Z$6=E$6,$Z$7,0)+$AA247*IF($AA$6=E$6,$AA$7,0)+$AB247*IF($AB$6=E$6,$AB$7,0)+$DO247*IF($DO$6=E$6,$DO$7,0)+$DP247*IF($DP$6=E$6,$DP$7,0)+$DQ247*IF($DQ$6=E$6,$DQ$7,0)+$DR247*IF($DR$6=E$6,$DR$7,0)+$DS247*IF($DS$6=E$6,$DS$7,0)+$DT247*IF($DT$6=E$6,$DT$7,0)+$DU247*IF($DU$6=E$6,$DU$7,0)+$DV247*IF($DV$6=E$6,$DV$7,0)+$DW247*IF($DW$6=E$6,$DW$7,0)+$DX247*IF($DX$6=E$6,$DX$7,0)+$DY247*IF($DY$6=E$6,$DY$7,0)+$DZ247*IF($DZ$6=E$6,$DZ$7,0)+$EA247*IF($EA$6=E$6,$EA$7,0)+$EB247*IF($EB$6=E$6,$EB$7,0)+$EC247*IF($EC$6=E$6,$EC$7,0)+$ED247*IF($ED$6=E$6,$ED$7,0))/E$7,0)</f>
        <v>0</v>
      </c>
      <c r="F247" s="54">
        <f t="shared" si="241"/>
        <v>0</v>
      </c>
      <c r="G247" s="54">
        <f t="shared" si="241"/>
        <v>0</v>
      </c>
      <c r="H247" s="54">
        <f t="shared" si="241"/>
        <v>0</v>
      </c>
      <c r="I247" s="54">
        <f t="shared" si="241"/>
        <v>0</v>
      </c>
      <c r="J247" s="54">
        <f t="shared" si="241"/>
        <v>0</v>
      </c>
      <c r="K247" s="54">
        <f t="shared" si="241"/>
        <v>0</v>
      </c>
      <c r="L247" s="54">
        <f t="shared" si="241"/>
        <v>0</v>
      </c>
      <c r="M247" s="54">
        <f t="shared" si="241"/>
        <v>0</v>
      </c>
      <c r="N247" s="54">
        <f t="shared" si="241"/>
        <v>0</v>
      </c>
      <c r="O247" s="54">
        <f t="shared" si="241"/>
        <v>0</v>
      </c>
      <c r="P247" s="54">
        <f t="shared" si="241"/>
        <v>0</v>
      </c>
      <c r="Q247" s="54">
        <f t="shared" si="241"/>
        <v>0</v>
      </c>
      <c r="R247" s="54">
        <f t="shared" si="241"/>
        <v>0</v>
      </c>
      <c r="S247" s="135"/>
      <c r="T247" s="55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  <c r="BD247" s="56"/>
      <c r="BE247" s="56"/>
      <c r="BF247" s="56"/>
      <c r="BG247" s="56"/>
      <c r="BH247" s="56"/>
      <c r="BI247" s="56"/>
      <c r="BJ247" s="56"/>
      <c r="BK247" s="56"/>
      <c r="BL247" s="56"/>
      <c r="BM247" s="56"/>
      <c r="BN247" s="56"/>
      <c r="BO247" s="56"/>
      <c r="BP247" s="56"/>
      <c r="BQ247" s="56"/>
      <c r="BR247" s="56"/>
      <c r="BS247" s="56"/>
      <c r="BT247" s="56"/>
      <c r="BU247" s="56"/>
      <c r="BV247" s="56"/>
      <c r="BW247" s="56"/>
      <c r="BX247" s="56"/>
      <c r="BY247" s="56"/>
      <c r="BZ247" s="56"/>
      <c r="CA247" s="56"/>
      <c r="CB247" s="56"/>
      <c r="CC247" s="56"/>
      <c r="CD247" s="56"/>
      <c r="CE247" s="56"/>
      <c r="CF247" s="56"/>
      <c r="CG247" s="56"/>
      <c r="CH247" s="56"/>
      <c r="CI247" s="56"/>
      <c r="CJ247" s="56"/>
      <c r="CK247" s="56"/>
      <c r="CL247" s="56"/>
      <c r="CM247" s="56"/>
      <c r="CN247" s="56"/>
      <c r="CO247" s="56"/>
      <c r="CP247" s="56"/>
      <c r="CQ247" s="56"/>
      <c r="CR247" s="56"/>
      <c r="CS247" s="56"/>
      <c r="CT247" s="56"/>
      <c r="CU247" s="56"/>
      <c r="CV247" s="56"/>
      <c r="CW247" s="56"/>
      <c r="CX247" s="56"/>
      <c r="CY247" s="56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56"/>
      <c r="DL247" s="56"/>
      <c r="DM247" s="56"/>
      <c r="DN247" s="56"/>
      <c r="DO247" s="56"/>
      <c r="DP247" s="56"/>
      <c r="DQ247" s="56"/>
      <c r="DR247" s="56"/>
      <c r="DS247" s="56"/>
      <c r="DT247" s="56"/>
      <c r="DU247" s="56"/>
      <c r="DV247" s="56"/>
      <c r="DW247" s="56"/>
      <c r="DX247" s="56"/>
      <c r="DY247" s="56"/>
      <c r="DZ247" s="56"/>
      <c r="EA247" s="56"/>
      <c r="EB247" s="56"/>
      <c r="EC247" s="56"/>
      <c r="ED247" s="56"/>
    </row>
    <row r="248" spans="1:134" ht="14.25" customHeight="1">
      <c r="A248" s="51">
        <v>241</v>
      </c>
      <c r="B248" s="53" t="str">
        <f>IF('FORM NILAI SIAP'!A248=0,"",'FORM NILAI SIAP'!A248)</f>
        <v/>
      </c>
      <c r="C248" s="53" t="str">
        <f>IF('FORM NILAI SIAP'!B248=0,"",'FORM NILAI SIAP'!B248)</f>
        <v/>
      </c>
      <c r="D248" s="54" t="str">
        <f t="shared" si="187"/>
        <v/>
      </c>
      <c r="E248" s="54">
        <f t="shared" ref="E248:R248" si="242">IFERROR(($T248*IF($T$6=E$6,$T$7,0)+$U248*IF($U$6=E$6,$U$7,0)+$V248*IF($V$6=E$6,$V$7,0)+$W248*IF($W$6=E$6,$W$7,0)+$X248*IF($X$6=E$6,$X$7,0)+$Y248*IF($Y$6=E$6,$Y$7,0)+$Z248*IF($Z$6=E$6,$Z$7,0)+$AA248*IF($AA$6=E$6,$AA$7,0)+$AB248*IF($AB$6=E$6,$AB$7,0)+$DO248*IF($DO$6=E$6,$DO$7,0)+$DP248*IF($DP$6=E$6,$DP$7,0)+$DQ248*IF($DQ$6=E$6,$DQ$7,0)+$DR248*IF($DR$6=E$6,$DR$7,0)+$DS248*IF($DS$6=E$6,$DS$7,0)+$DT248*IF($DT$6=E$6,$DT$7,0)+$DU248*IF($DU$6=E$6,$DU$7,0)+$DV248*IF($DV$6=E$6,$DV$7,0)+$DW248*IF($DW$6=E$6,$DW$7,0)+$DX248*IF($DX$6=E$6,$DX$7,0)+$DY248*IF($DY$6=E$6,$DY$7,0)+$DZ248*IF($DZ$6=E$6,$DZ$7,0)+$EA248*IF($EA$6=E$6,$EA$7,0)+$EB248*IF($EB$6=E$6,$EB$7,0)+$EC248*IF($EC$6=E$6,$EC$7,0)+$ED248*IF($ED$6=E$6,$ED$7,0))/E$7,0)</f>
        <v>0</v>
      </c>
      <c r="F248" s="54">
        <f t="shared" si="242"/>
        <v>0</v>
      </c>
      <c r="G248" s="54">
        <f t="shared" si="242"/>
        <v>0</v>
      </c>
      <c r="H248" s="54">
        <f t="shared" si="242"/>
        <v>0</v>
      </c>
      <c r="I248" s="54">
        <f t="shared" si="242"/>
        <v>0</v>
      </c>
      <c r="J248" s="54">
        <f t="shared" si="242"/>
        <v>0</v>
      </c>
      <c r="K248" s="54">
        <f t="shared" si="242"/>
        <v>0</v>
      </c>
      <c r="L248" s="54">
        <f t="shared" si="242"/>
        <v>0</v>
      </c>
      <c r="M248" s="54">
        <f t="shared" si="242"/>
        <v>0</v>
      </c>
      <c r="N248" s="54">
        <f t="shared" si="242"/>
        <v>0</v>
      </c>
      <c r="O248" s="54">
        <f t="shared" si="242"/>
        <v>0</v>
      </c>
      <c r="P248" s="54">
        <f t="shared" si="242"/>
        <v>0</v>
      </c>
      <c r="Q248" s="54">
        <f t="shared" si="242"/>
        <v>0</v>
      </c>
      <c r="R248" s="54">
        <f t="shared" si="242"/>
        <v>0</v>
      </c>
      <c r="S248" s="135"/>
      <c r="T248" s="55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I248" s="56"/>
      <c r="BJ248" s="56"/>
      <c r="BK248" s="56"/>
      <c r="BL248" s="56"/>
      <c r="BM248" s="56"/>
      <c r="BN248" s="56"/>
      <c r="BO248" s="56"/>
      <c r="BP248" s="56"/>
      <c r="BQ248" s="56"/>
      <c r="BR248" s="56"/>
      <c r="BS248" s="56"/>
      <c r="BT248" s="56"/>
      <c r="BU248" s="56"/>
      <c r="BV248" s="56"/>
      <c r="BW248" s="56"/>
      <c r="BX248" s="56"/>
      <c r="BY248" s="56"/>
      <c r="BZ248" s="56"/>
      <c r="CA248" s="56"/>
      <c r="CB248" s="56"/>
      <c r="CC248" s="56"/>
      <c r="CD248" s="56"/>
      <c r="CE248" s="56"/>
      <c r="CF248" s="56"/>
      <c r="CG248" s="56"/>
      <c r="CH248" s="56"/>
      <c r="CI248" s="56"/>
      <c r="CJ248" s="56"/>
      <c r="CK248" s="56"/>
      <c r="CL248" s="56"/>
      <c r="CM248" s="56"/>
      <c r="CN248" s="56"/>
      <c r="CO248" s="56"/>
      <c r="CP248" s="56"/>
      <c r="CQ248" s="56"/>
      <c r="CR248" s="56"/>
      <c r="CS248" s="56"/>
      <c r="CT248" s="56"/>
      <c r="CU248" s="56"/>
      <c r="CV248" s="56"/>
      <c r="CW248" s="56"/>
      <c r="CX248" s="56"/>
      <c r="CY248" s="56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56"/>
      <c r="DL248" s="56"/>
      <c r="DM248" s="56"/>
      <c r="DN248" s="56"/>
      <c r="DO248" s="56"/>
      <c r="DP248" s="56"/>
      <c r="DQ248" s="56"/>
      <c r="DR248" s="56"/>
      <c r="DS248" s="56"/>
      <c r="DT248" s="56"/>
      <c r="DU248" s="56"/>
      <c r="DV248" s="56"/>
      <c r="DW248" s="56"/>
      <c r="DX248" s="56"/>
      <c r="DY248" s="56"/>
      <c r="DZ248" s="56"/>
      <c r="EA248" s="56"/>
      <c r="EB248" s="56"/>
      <c r="EC248" s="56"/>
      <c r="ED248" s="56"/>
    </row>
    <row r="249" spans="1:134" ht="14.25" customHeight="1">
      <c r="A249" s="51">
        <v>242</v>
      </c>
      <c r="B249" s="53" t="str">
        <f>IF('FORM NILAI SIAP'!A249=0,"",'FORM NILAI SIAP'!A249)</f>
        <v/>
      </c>
      <c r="C249" s="53" t="str">
        <f>IF('FORM NILAI SIAP'!B249=0,"",'FORM NILAI SIAP'!B249)</f>
        <v/>
      </c>
      <c r="D249" s="54" t="str">
        <f t="shared" si="187"/>
        <v/>
      </c>
      <c r="E249" s="54">
        <f t="shared" ref="E249:R249" si="243">IFERROR(($T249*IF($T$6=E$6,$T$7,0)+$U249*IF($U$6=E$6,$U$7,0)+$V249*IF($V$6=E$6,$V$7,0)+$W249*IF($W$6=E$6,$W$7,0)+$X249*IF($X$6=E$6,$X$7,0)+$Y249*IF($Y$6=E$6,$Y$7,0)+$Z249*IF($Z$6=E$6,$Z$7,0)+$AA249*IF($AA$6=E$6,$AA$7,0)+$AB249*IF($AB$6=E$6,$AB$7,0)+$DO249*IF($DO$6=E$6,$DO$7,0)+$DP249*IF($DP$6=E$6,$DP$7,0)+$DQ249*IF($DQ$6=E$6,$DQ$7,0)+$DR249*IF($DR$6=E$6,$DR$7,0)+$DS249*IF($DS$6=E$6,$DS$7,0)+$DT249*IF($DT$6=E$6,$DT$7,0)+$DU249*IF($DU$6=E$6,$DU$7,0)+$DV249*IF($DV$6=E$6,$DV$7,0)+$DW249*IF($DW$6=E$6,$DW$7,0)+$DX249*IF($DX$6=E$6,$DX$7,0)+$DY249*IF($DY$6=E$6,$DY$7,0)+$DZ249*IF($DZ$6=E$6,$DZ$7,0)+$EA249*IF($EA$6=E$6,$EA$7,0)+$EB249*IF($EB$6=E$6,$EB$7,0)+$EC249*IF($EC$6=E$6,$EC$7,0)+$ED249*IF($ED$6=E$6,$ED$7,0))/E$7,0)</f>
        <v>0</v>
      </c>
      <c r="F249" s="54">
        <f t="shared" si="243"/>
        <v>0</v>
      </c>
      <c r="G249" s="54">
        <f t="shared" si="243"/>
        <v>0</v>
      </c>
      <c r="H249" s="54">
        <f t="shared" si="243"/>
        <v>0</v>
      </c>
      <c r="I249" s="54">
        <f t="shared" si="243"/>
        <v>0</v>
      </c>
      <c r="J249" s="54">
        <f t="shared" si="243"/>
        <v>0</v>
      </c>
      <c r="K249" s="54">
        <f t="shared" si="243"/>
        <v>0</v>
      </c>
      <c r="L249" s="54">
        <f t="shared" si="243"/>
        <v>0</v>
      </c>
      <c r="M249" s="54">
        <f t="shared" si="243"/>
        <v>0</v>
      </c>
      <c r="N249" s="54">
        <f t="shared" si="243"/>
        <v>0</v>
      </c>
      <c r="O249" s="54">
        <f t="shared" si="243"/>
        <v>0</v>
      </c>
      <c r="P249" s="54">
        <f t="shared" si="243"/>
        <v>0</v>
      </c>
      <c r="Q249" s="54">
        <f t="shared" si="243"/>
        <v>0</v>
      </c>
      <c r="R249" s="54">
        <f t="shared" si="243"/>
        <v>0</v>
      </c>
      <c r="S249" s="135"/>
      <c r="T249" s="55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56"/>
      <c r="BP249" s="56"/>
      <c r="BQ249" s="56"/>
      <c r="BR249" s="56"/>
      <c r="BS249" s="56"/>
      <c r="BT249" s="56"/>
      <c r="BU249" s="56"/>
      <c r="BV249" s="56"/>
      <c r="BW249" s="56"/>
      <c r="BX249" s="56"/>
      <c r="BY249" s="56"/>
      <c r="BZ249" s="56"/>
      <c r="CA249" s="56"/>
      <c r="CB249" s="56"/>
      <c r="CC249" s="56"/>
      <c r="CD249" s="56"/>
      <c r="CE249" s="56"/>
      <c r="CF249" s="56"/>
      <c r="CG249" s="56"/>
      <c r="CH249" s="56"/>
      <c r="CI249" s="56"/>
      <c r="CJ249" s="56"/>
      <c r="CK249" s="56"/>
      <c r="CL249" s="56"/>
      <c r="CM249" s="56"/>
      <c r="CN249" s="56"/>
      <c r="CO249" s="56"/>
      <c r="CP249" s="56"/>
      <c r="CQ249" s="56"/>
      <c r="CR249" s="56"/>
      <c r="CS249" s="56"/>
      <c r="CT249" s="56"/>
      <c r="CU249" s="56"/>
      <c r="CV249" s="56"/>
      <c r="CW249" s="56"/>
      <c r="CX249" s="56"/>
      <c r="CY249" s="56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56"/>
      <c r="DL249" s="56"/>
      <c r="DM249" s="56"/>
      <c r="DN249" s="56"/>
      <c r="DO249" s="56"/>
      <c r="DP249" s="56"/>
      <c r="DQ249" s="56"/>
      <c r="DR249" s="56"/>
      <c r="DS249" s="56"/>
      <c r="DT249" s="56"/>
      <c r="DU249" s="56"/>
      <c r="DV249" s="56"/>
      <c r="DW249" s="56"/>
      <c r="DX249" s="56"/>
      <c r="DY249" s="56"/>
      <c r="DZ249" s="56"/>
      <c r="EA249" s="56"/>
      <c r="EB249" s="56"/>
      <c r="EC249" s="56"/>
      <c r="ED249" s="56"/>
    </row>
    <row r="250" spans="1:134" ht="14.25" customHeight="1">
      <c r="A250" s="51">
        <v>243</v>
      </c>
      <c r="B250" s="53" t="str">
        <f>IF('FORM NILAI SIAP'!A250=0,"",'FORM NILAI SIAP'!A250)</f>
        <v/>
      </c>
      <c r="C250" s="53" t="str">
        <f>IF('FORM NILAI SIAP'!B250=0,"",'FORM NILAI SIAP'!B250)</f>
        <v/>
      </c>
      <c r="D250" s="54" t="str">
        <f t="shared" si="187"/>
        <v/>
      </c>
      <c r="E250" s="54">
        <f t="shared" ref="E250:R250" si="244">IFERROR(($T250*IF($T$6=E$6,$T$7,0)+$U250*IF($U$6=E$6,$U$7,0)+$V250*IF($V$6=E$6,$V$7,0)+$W250*IF($W$6=E$6,$W$7,0)+$X250*IF($X$6=E$6,$X$7,0)+$Y250*IF($Y$6=E$6,$Y$7,0)+$Z250*IF($Z$6=E$6,$Z$7,0)+$AA250*IF($AA$6=E$6,$AA$7,0)+$AB250*IF($AB$6=E$6,$AB$7,0)+$DO250*IF($DO$6=E$6,$DO$7,0)+$DP250*IF($DP$6=E$6,$DP$7,0)+$DQ250*IF($DQ$6=E$6,$DQ$7,0)+$DR250*IF($DR$6=E$6,$DR$7,0)+$DS250*IF($DS$6=E$6,$DS$7,0)+$DT250*IF($DT$6=E$6,$DT$7,0)+$DU250*IF($DU$6=E$6,$DU$7,0)+$DV250*IF($DV$6=E$6,$DV$7,0)+$DW250*IF($DW$6=E$6,$DW$7,0)+$DX250*IF($DX$6=E$6,$DX$7,0)+$DY250*IF($DY$6=E$6,$DY$7,0)+$DZ250*IF($DZ$6=E$6,$DZ$7,0)+$EA250*IF($EA$6=E$6,$EA$7,0)+$EB250*IF($EB$6=E$6,$EB$7,0)+$EC250*IF($EC$6=E$6,$EC$7,0)+$ED250*IF($ED$6=E$6,$ED$7,0))/E$7,0)</f>
        <v>0</v>
      </c>
      <c r="F250" s="54">
        <f t="shared" si="244"/>
        <v>0</v>
      </c>
      <c r="G250" s="54">
        <f t="shared" si="244"/>
        <v>0</v>
      </c>
      <c r="H250" s="54">
        <f t="shared" si="244"/>
        <v>0</v>
      </c>
      <c r="I250" s="54">
        <f t="shared" si="244"/>
        <v>0</v>
      </c>
      <c r="J250" s="54">
        <f t="shared" si="244"/>
        <v>0</v>
      </c>
      <c r="K250" s="54">
        <f t="shared" si="244"/>
        <v>0</v>
      </c>
      <c r="L250" s="54">
        <f t="shared" si="244"/>
        <v>0</v>
      </c>
      <c r="M250" s="54">
        <f t="shared" si="244"/>
        <v>0</v>
      </c>
      <c r="N250" s="54">
        <f t="shared" si="244"/>
        <v>0</v>
      </c>
      <c r="O250" s="54">
        <f t="shared" si="244"/>
        <v>0</v>
      </c>
      <c r="P250" s="54">
        <f t="shared" si="244"/>
        <v>0</v>
      </c>
      <c r="Q250" s="54">
        <f t="shared" si="244"/>
        <v>0</v>
      </c>
      <c r="R250" s="54">
        <f t="shared" si="244"/>
        <v>0</v>
      </c>
      <c r="S250" s="135"/>
      <c r="T250" s="55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  <c r="BD250" s="56"/>
      <c r="BE250" s="56"/>
      <c r="BF250" s="56"/>
      <c r="BG250" s="56"/>
      <c r="BH250" s="56"/>
      <c r="BI250" s="56"/>
      <c r="BJ250" s="56"/>
      <c r="BK250" s="56"/>
      <c r="BL250" s="56"/>
      <c r="BM250" s="56"/>
      <c r="BN250" s="56"/>
      <c r="BO250" s="56"/>
      <c r="BP250" s="56"/>
      <c r="BQ250" s="56"/>
      <c r="BR250" s="56"/>
      <c r="BS250" s="56"/>
      <c r="BT250" s="56"/>
      <c r="BU250" s="56"/>
      <c r="BV250" s="56"/>
      <c r="BW250" s="56"/>
      <c r="BX250" s="56"/>
      <c r="BY250" s="56"/>
      <c r="BZ250" s="56"/>
      <c r="CA250" s="56"/>
      <c r="CB250" s="56"/>
      <c r="CC250" s="56"/>
      <c r="CD250" s="56"/>
      <c r="CE250" s="56"/>
      <c r="CF250" s="56"/>
      <c r="CG250" s="56"/>
      <c r="CH250" s="56"/>
      <c r="CI250" s="56"/>
      <c r="CJ250" s="56"/>
      <c r="CK250" s="56"/>
      <c r="CL250" s="56"/>
      <c r="CM250" s="56"/>
      <c r="CN250" s="56"/>
      <c r="CO250" s="56"/>
      <c r="CP250" s="56"/>
      <c r="CQ250" s="56"/>
      <c r="CR250" s="56"/>
      <c r="CS250" s="56"/>
      <c r="CT250" s="56"/>
      <c r="CU250" s="56"/>
      <c r="CV250" s="56"/>
      <c r="CW250" s="56"/>
      <c r="CX250" s="56"/>
      <c r="CY250" s="56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56"/>
      <c r="DL250" s="56"/>
      <c r="DM250" s="56"/>
      <c r="DN250" s="56"/>
      <c r="DO250" s="56"/>
      <c r="DP250" s="56"/>
      <c r="DQ250" s="56"/>
      <c r="DR250" s="56"/>
      <c r="DS250" s="56"/>
      <c r="DT250" s="56"/>
      <c r="DU250" s="56"/>
      <c r="DV250" s="56"/>
      <c r="DW250" s="56"/>
      <c r="DX250" s="56"/>
      <c r="DY250" s="56"/>
      <c r="DZ250" s="56"/>
      <c r="EA250" s="56"/>
      <c r="EB250" s="56"/>
      <c r="EC250" s="56"/>
      <c r="ED250" s="56"/>
    </row>
    <row r="251" spans="1:134" ht="14.25" customHeight="1">
      <c r="A251" s="57">
        <v>244</v>
      </c>
      <c r="B251" s="58" t="str">
        <f>IF('FORM NILAI SIAP'!A251=0,"",'FORM NILAI SIAP'!A251)</f>
        <v/>
      </c>
      <c r="C251" s="58" t="str">
        <f>IF('FORM NILAI SIAP'!B251=0,"",'FORM NILAI SIAP'!B251)</f>
        <v/>
      </c>
      <c r="D251" s="54" t="str">
        <f t="shared" si="187"/>
        <v/>
      </c>
      <c r="E251" s="59">
        <f t="shared" ref="E251:R251" si="245">IFERROR(($T251*IF($T$6=E$6,$T$7,0)+$U251*IF($U$6=E$6,$U$7,0)+$V251*IF($V$6=E$6,$V$7,0)+$W251*IF($W$6=E$6,$W$7,0)+$X251*IF($X$6=E$6,$X$7,0)+$Y251*IF($Y$6=E$6,$Y$7,0)+$Z251*IF($Z$6=E$6,$Z$7,0)+$AA251*IF($AA$6=E$6,$AA$7,0)+$AB251*IF($AB$6=E$6,$AB$7,0)+$DO251*IF($DO$6=E$6,$DO$7,0)+$DP251*IF($DP$6=E$6,$DP$7,0)+$DQ251*IF($DQ$6=E$6,$DQ$7,0)+$DR251*IF($DR$6=E$6,$DR$7,0)+$DS251*IF($DS$6=E$6,$DS$7,0)+$DT251*IF($DT$6=E$6,$DT$7,0)+$DU251*IF($DU$6=E$6,$DU$7,0)+$DV251*IF($DV$6=E$6,$DV$7,0)+$DW251*IF($DW$6=E$6,$DW$7,0)+$DX251*IF($DX$6=E$6,$DX$7,0)+$DY251*IF($DY$6=E$6,$DY$7,0)+$DZ251*IF($DZ$6=E$6,$DZ$7,0)+$EA251*IF($EA$6=E$6,$EA$7,0)+$EB251*IF($EB$6=E$6,$EB$7,0)+$EC251*IF($EC$6=E$6,$EC$7,0)+$ED251*IF($ED$6=E$6,$ED$7,0))/E$7,0)</f>
        <v>0</v>
      </c>
      <c r="F251" s="59">
        <f t="shared" si="245"/>
        <v>0</v>
      </c>
      <c r="G251" s="59">
        <f t="shared" si="245"/>
        <v>0</v>
      </c>
      <c r="H251" s="59">
        <f t="shared" si="245"/>
        <v>0</v>
      </c>
      <c r="I251" s="59">
        <f t="shared" si="245"/>
        <v>0</v>
      </c>
      <c r="J251" s="59">
        <f t="shared" si="245"/>
        <v>0</v>
      </c>
      <c r="K251" s="59">
        <f t="shared" si="245"/>
        <v>0</v>
      </c>
      <c r="L251" s="59">
        <f t="shared" si="245"/>
        <v>0</v>
      </c>
      <c r="M251" s="59">
        <f t="shared" si="245"/>
        <v>0</v>
      </c>
      <c r="N251" s="59">
        <f t="shared" si="245"/>
        <v>0</v>
      </c>
      <c r="O251" s="59">
        <f t="shared" si="245"/>
        <v>0</v>
      </c>
      <c r="P251" s="59">
        <f t="shared" si="245"/>
        <v>0</v>
      </c>
      <c r="Q251" s="59">
        <f t="shared" si="245"/>
        <v>0</v>
      </c>
      <c r="R251" s="59">
        <f t="shared" si="245"/>
        <v>0</v>
      </c>
      <c r="S251" s="136"/>
      <c r="T251" s="60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  <c r="BW251" s="61"/>
      <c r="BX251" s="61"/>
      <c r="BY251" s="61"/>
      <c r="BZ251" s="61"/>
      <c r="CA251" s="61"/>
      <c r="CB251" s="61"/>
      <c r="CC251" s="61"/>
      <c r="CD251" s="61"/>
      <c r="CE251" s="61"/>
      <c r="CF251" s="61"/>
      <c r="CG251" s="61"/>
      <c r="CH251" s="61"/>
      <c r="CI251" s="61"/>
      <c r="CJ251" s="61"/>
      <c r="CK251" s="61"/>
      <c r="CL251" s="61"/>
      <c r="CM251" s="61"/>
      <c r="CN251" s="61"/>
      <c r="CO251" s="61"/>
      <c r="CP251" s="61"/>
      <c r="CQ251" s="61"/>
      <c r="CR251" s="61"/>
      <c r="CS251" s="61"/>
      <c r="CT251" s="61"/>
      <c r="CU251" s="61"/>
      <c r="CV251" s="61"/>
      <c r="CW251" s="61"/>
      <c r="CX251" s="61"/>
      <c r="CY251" s="61"/>
      <c r="CZ251" s="61"/>
      <c r="DA251" s="61"/>
      <c r="DB251" s="61"/>
      <c r="DC251" s="61"/>
      <c r="DD251" s="61"/>
      <c r="DE251" s="61"/>
      <c r="DF251" s="61"/>
      <c r="DG251" s="61"/>
      <c r="DH251" s="61"/>
      <c r="DI251" s="61"/>
      <c r="DJ251" s="61"/>
      <c r="DK251" s="61"/>
      <c r="DL251" s="61"/>
      <c r="DM251" s="61"/>
      <c r="DN251" s="61"/>
      <c r="DO251" s="61"/>
      <c r="DP251" s="61"/>
      <c r="DQ251" s="61"/>
      <c r="DR251" s="61"/>
      <c r="DS251" s="61"/>
      <c r="DT251" s="61"/>
      <c r="DU251" s="61"/>
      <c r="DV251" s="61"/>
      <c r="DW251" s="61"/>
      <c r="DX251" s="61"/>
      <c r="DY251" s="61"/>
      <c r="DZ251" s="61"/>
      <c r="EA251" s="61"/>
      <c r="EB251" s="61"/>
      <c r="EC251" s="61"/>
      <c r="ED251" s="61"/>
    </row>
  </sheetData>
  <mergeCells count="5">
    <mergeCell ref="A6:A7"/>
    <mergeCell ref="B6:B7"/>
    <mergeCell ref="C6:C7"/>
    <mergeCell ref="D6:D7"/>
    <mergeCell ref="S8:S251"/>
  </mergeCells>
  <pageMargins left="0.7" right="0.7" top="0.75" bottom="0.75" header="0" footer="0"/>
  <pageSetup orientation="portrait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200-000000000000}">
          <x14:formula1>
            <xm:f>'CPMK-CPL'!$B$11:$B$24</xm:f>
          </x14:formula1>
          <xm:sqref>T6:ED6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1000"/>
  <sheetViews>
    <sheetView showGridLines="0" workbookViewId="0">
      <selection activeCell="B8" sqref="B8"/>
    </sheetView>
  </sheetViews>
  <sheetFormatPr defaultColWidth="14.42578125" defaultRowHeight="15" customHeight="1"/>
  <cols>
    <col min="1" max="1" width="6.42578125" customWidth="1"/>
    <col min="2" max="2" width="15.5703125" customWidth="1"/>
    <col min="3" max="3" width="34.28515625" customWidth="1"/>
    <col min="4" max="4" width="11.85546875" customWidth="1"/>
    <col min="5" max="13" width="7.28515625" hidden="1" customWidth="1"/>
    <col min="14" max="18" width="8.28515625" hidden="1" customWidth="1"/>
    <col min="19" max="19" width="16" customWidth="1"/>
    <col min="20" max="44" width="10.7109375" customWidth="1"/>
  </cols>
  <sheetData>
    <row r="1" spans="1:44" ht="14.2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</row>
    <row r="2" spans="1:44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</row>
    <row r="3" spans="1:44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</row>
    <row r="4" spans="1:44" ht="14.2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41" t="str">
        <f>IF(SUM(T7:BW7)=100%,"","TOTAL BOBOT NILAI ("&amp;SUM(T7:BW7)*100&amp;"%) TIDAK SAMA DENGAN 100% ")</f>
        <v/>
      </c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</row>
    <row r="5" spans="1:44" ht="14.2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1" t="s">
        <v>260</v>
      </c>
      <c r="T5" s="56" t="s">
        <v>261</v>
      </c>
      <c r="U5" s="56" t="s">
        <v>262</v>
      </c>
      <c r="V5" s="56" t="s">
        <v>263</v>
      </c>
      <c r="W5" s="56" t="s">
        <v>264</v>
      </c>
      <c r="X5" s="56" t="s">
        <v>265</v>
      </c>
      <c r="Y5" s="56" t="s">
        <v>266</v>
      </c>
      <c r="Z5" s="56" t="s">
        <v>267</v>
      </c>
      <c r="AA5" s="56" t="s">
        <v>268</v>
      </c>
      <c r="AB5" s="56" t="s">
        <v>269</v>
      </c>
      <c r="AC5" s="56" t="s">
        <v>270</v>
      </c>
      <c r="AD5" s="56" t="s">
        <v>271</v>
      </c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</row>
    <row r="6" spans="1:44" ht="14.25" customHeight="1">
      <c r="A6" s="137" t="s">
        <v>194</v>
      </c>
      <c r="B6" s="138" t="s">
        <v>195</v>
      </c>
      <c r="C6" s="138" t="s">
        <v>196</v>
      </c>
      <c r="D6" s="139" t="s">
        <v>272</v>
      </c>
      <c r="E6" s="62" t="s">
        <v>106</v>
      </c>
      <c r="F6" s="62" t="s">
        <v>109</v>
      </c>
      <c r="G6" s="62" t="s">
        <v>113</v>
      </c>
      <c r="H6" s="62" t="s">
        <v>117</v>
      </c>
      <c r="I6" s="62" t="s">
        <v>121</v>
      </c>
      <c r="J6" s="62" t="s">
        <v>124</v>
      </c>
      <c r="K6" s="62" t="s">
        <v>127</v>
      </c>
      <c r="L6" s="62" t="s">
        <v>130</v>
      </c>
      <c r="M6" s="62" t="s">
        <v>133</v>
      </c>
      <c r="N6" s="62" t="s">
        <v>135</v>
      </c>
      <c r="O6" s="62" t="s">
        <v>137</v>
      </c>
      <c r="P6" s="62" t="s">
        <v>139</v>
      </c>
      <c r="Q6" s="62" t="s">
        <v>141</v>
      </c>
      <c r="R6" s="62" t="s">
        <v>143</v>
      </c>
      <c r="S6" s="1" t="s">
        <v>198</v>
      </c>
      <c r="T6" s="63" t="s">
        <v>106</v>
      </c>
      <c r="U6" s="63" t="s">
        <v>109</v>
      </c>
      <c r="V6" s="63" t="s">
        <v>113</v>
      </c>
      <c r="W6" s="63" t="s">
        <v>117</v>
      </c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</row>
    <row r="7" spans="1:44" ht="14.25" customHeight="1">
      <c r="A7" s="132"/>
      <c r="B7" s="132"/>
      <c r="C7" s="132"/>
      <c r="D7" s="132"/>
      <c r="E7" s="62">
        <f t="shared" ref="E7:R7" si="0">SUMIFS($T$7:$BN$7,$T$6:$BN$6,E6)</f>
        <v>0.25</v>
      </c>
      <c r="F7" s="62">
        <f t="shared" si="0"/>
        <v>0.25</v>
      </c>
      <c r="G7" s="62">
        <f t="shared" si="0"/>
        <v>0.25</v>
      </c>
      <c r="H7" s="62">
        <f t="shared" si="0"/>
        <v>0.25</v>
      </c>
      <c r="I7" s="62">
        <f t="shared" si="0"/>
        <v>0</v>
      </c>
      <c r="J7" s="62">
        <f t="shared" si="0"/>
        <v>0</v>
      </c>
      <c r="K7" s="62">
        <f t="shared" si="0"/>
        <v>0</v>
      </c>
      <c r="L7" s="62">
        <f t="shared" si="0"/>
        <v>0</v>
      </c>
      <c r="M7" s="62">
        <f t="shared" si="0"/>
        <v>0</v>
      </c>
      <c r="N7" s="62">
        <f t="shared" si="0"/>
        <v>0</v>
      </c>
      <c r="O7" s="62">
        <f t="shared" si="0"/>
        <v>0</v>
      </c>
      <c r="P7" s="62">
        <f t="shared" si="0"/>
        <v>0</v>
      </c>
      <c r="Q7" s="62">
        <f t="shared" si="0"/>
        <v>0</v>
      </c>
      <c r="R7" s="62">
        <f t="shared" si="0"/>
        <v>0</v>
      </c>
      <c r="S7" s="1" t="s">
        <v>273</v>
      </c>
      <c r="T7" s="48">
        <v>0.25</v>
      </c>
      <c r="U7" s="48">
        <v>0.25</v>
      </c>
      <c r="V7" s="48">
        <v>0.25</v>
      </c>
      <c r="W7" s="48">
        <v>0.25</v>
      </c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9"/>
      <c r="AJ7" s="49"/>
      <c r="AK7" s="49"/>
      <c r="AL7" s="49"/>
      <c r="AM7" s="49"/>
      <c r="AN7" s="49"/>
      <c r="AO7" s="49"/>
      <c r="AP7" s="49"/>
      <c r="AQ7" s="49"/>
      <c r="AR7" s="49"/>
    </row>
    <row r="8" spans="1:44" ht="14.25" customHeight="1">
      <c r="A8" s="51">
        <v>1</v>
      </c>
      <c r="B8" s="64">
        <v>21120120140099</v>
      </c>
      <c r="C8" s="5" t="s">
        <v>199</v>
      </c>
      <c r="D8" s="54">
        <f t="shared" ref="D8:D251" si="1">IF(C8="","",T8*$T$7+U8*$U$7+V8*$V$7+W8*$W$7+X8*$X$7+Y8*$Y$7+Z8*$Z$7+AA8*$AA$7+AB8*$AB$7+AC8*$AC$7+AD8*$AD$7+AE8*$AE$7+AF8*$AF$7+AG8*$AG$7+AH8*$AH$7+AI8*$AI$7+AI8*$AI$7+AJ8*$AJ$7+AK8*$AK$7+AL8*$AL$7+AM8*$AM$7+AN8*$AN$7+AO8*$AO$7+AP8*$AP$7+AQ8*$AQ$7+AR8*$AR$7)</f>
        <v>0</v>
      </c>
      <c r="E8" s="54">
        <f t="shared" ref="E8:R8" si="2">IFERROR(($T8*IF($T$6=E$6,$T$7,0)+$U8*IF($U$6=E$6,$U$7,0)+$V8*IF($V$6=E$6,$V$7,0)+$W8*IF($W$6=E$6,$W$7,0)+$X8*IF($X$6=E$6,$X$7,0)+$Y8*IF($Y$6=E$6,$Y$7,0)+$Z8*IF($Z$6=E$6,$Z$7,0)+$AA8*IF($AA$6=E$6,$AA$7,0)+$AB8*IF($AB$6=E$6,$AB$7,0)+$AC8*IF($AC$6=E$6,$AC$7,0)+$AD8*IF($AD$6=E$6,$AD$7,0)+$AE8*IF($AE$6=E$6,$AE$7,0)+$AF8*IF($AF$6=E$6,$AF$7,0)+$AG8*IF($AG$6=E$6,$AG$7,0)+$AH8*IF($AH$6=E$6,$AH$7,0)+$AI8*IF($AI$6=E$6,$AI$7,0)+$AJ8*IF($AJ$6=E$6,$AJ$7,0)+$AK8*IF($AK$6=E$6,$AK$7,0)+$AL8*IF($AL$6=E$6,$AL$7,0)+$AM8*IF($AM$6=E$6,$AM$7,0)+$AN8*IF($AN$6=E$6,$AN$7,0)+$AO8*IF($AO$6=E$6,$AO$7,0)+$AP8*IF($AP$6=E$6,$AP$7,0)+$AQ8*IF($AQ$6=E$6,$AQ$7,0)+$AR8*IF($AR$6=E$6,$AR$7,0))/E$7,0)</f>
        <v>0</v>
      </c>
      <c r="F8" s="54">
        <f t="shared" si="2"/>
        <v>0</v>
      </c>
      <c r="G8" s="54">
        <f t="shared" si="2"/>
        <v>0</v>
      </c>
      <c r="H8" s="54">
        <f t="shared" si="2"/>
        <v>0</v>
      </c>
      <c r="I8" s="54">
        <f t="shared" si="2"/>
        <v>0</v>
      </c>
      <c r="J8" s="54">
        <f t="shared" si="2"/>
        <v>0</v>
      </c>
      <c r="K8" s="54">
        <f t="shared" si="2"/>
        <v>0</v>
      </c>
      <c r="L8" s="54">
        <f t="shared" si="2"/>
        <v>0</v>
      </c>
      <c r="M8" s="54">
        <f t="shared" si="2"/>
        <v>0</v>
      </c>
      <c r="N8" s="54">
        <f t="shared" si="2"/>
        <v>0</v>
      </c>
      <c r="O8" s="54">
        <f t="shared" si="2"/>
        <v>0</v>
      </c>
      <c r="P8" s="54">
        <f t="shared" si="2"/>
        <v>0</v>
      </c>
      <c r="Q8" s="54">
        <f t="shared" si="2"/>
        <v>0</v>
      </c>
      <c r="R8" s="54">
        <f t="shared" si="2"/>
        <v>0</v>
      </c>
      <c r="S8" s="140" t="s">
        <v>200</v>
      </c>
      <c r="T8" s="65">
        <v>0</v>
      </c>
      <c r="U8" s="55">
        <v>0</v>
      </c>
      <c r="V8" s="55">
        <v>0</v>
      </c>
      <c r="W8" s="56">
        <v>0</v>
      </c>
      <c r="X8" s="56"/>
      <c r="Y8" s="55"/>
      <c r="Z8" s="56"/>
      <c r="AA8" s="55"/>
      <c r="AB8" s="56"/>
      <c r="AC8" s="55"/>
      <c r="AD8" s="56"/>
      <c r="AE8" s="55"/>
      <c r="AF8" s="56"/>
      <c r="AG8" s="55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</row>
    <row r="9" spans="1:44" ht="14.25" customHeight="1">
      <c r="A9" s="51">
        <v>2</v>
      </c>
      <c r="B9" s="5">
        <v>21120120140100</v>
      </c>
      <c r="C9" s="5" t="s">
        <v>201</v>
      </c>
      <c r="D9" s="54">
        <f t="shared" si="1"/>
        <v>0</v>
      </c>
      <c r="E9" s="54">
        <f t="shared" ref="E9:R9" si="3">IFERROR(($T9*IF($T$6=E$6,$T$7,0)+$U9*IF($U$6=E$6,$U$7,0)+$V9*IF($V$6=E$6,$V$7,0)+$W9*IF($W$6=E$6,$W$7,0)+$X9*IF($X$6=E$6,$X$7,0)+$Y9*IF($Y$6=E$6,$Y$7,0)+$Z9*IF($Z$6=E$6,$Z$7,0)+$AA9*IF($AA$6=E$6,$AA$7,0)+$AB9*IF($AB$6=E$6,$AB$7,0)+$AC9*IF($AC$6=E$6,$AC$7,0)+$AD9*IF($AD$6=E$6,$AD$7,0)+$AE9*IF($AE$6=E$6,$AE$7,0)+$AF9*IF($AF$6=E$6,$AF$7,0)+$AG9*IF($AG$6=E$6,$AG$7,0)+$AH9*IF($AH$6=E$6,$AH$7,0)+$AI9*IF($AI$6=E$6,$AI$7,0)+$AJ9*IF($AJ$6=E$6,$AJ$7,0)+$AK9*IF($AK$6=E$6,$AK$7,0)+$AL9*IF($AL$6=E$6,$AL$7,0)+$AM9*IF($AM$6=E$6,$AM$7,0)+$AN9*IF($AN$6=E$6,$AN$7,0)+$AO9*IF($AO$6=E$6,$AO$7,0)+$AP9*IF($AP$6=E$6,$AP$7,0)+$AQ9*IF($AQ$6=E$6,$AQ$7,0)+$AR9*IF($AR$6=E$6,$AR$7,0))/E$7,0)</f>
        <v>0</v>
      </c>
      <c r="F9" s="54">
        <f t="shared" si="3"/>
        <v>0</v>
      </c>
      <c r="G9" s="54">
        <f t="shared" si="3"/>
        <v>0</v>
      </c>
      <c r="H9" s="54">
        <f t="shared" si="3"/>
        <v>0</v>
      </c>
      <c r="I9" s="54">
        <f t="shared" si="3"/>
        <v>0</v>
      </c>
      <c r="J9" s="54">
        <f t="shared" si="3"/>
        <v>0</v>
      </c>
      <c r="K9" s="54">
        <f t="shared" si="3"/>
        <v>0</v>
      </c>
      <c r="L9" s="54">
        <f t="shared" si="3"/>
        <v>0</v>
      </c>
      <c r="M9" s="54">
        <f t="shared" si="3"/>
        <v>0</v>
      </c>
      <c r="N9" s="54">
        <f t="shared" si="3"/>
        <v>0</v>
      </c>
      <c r="O9" s="54">
        <f t="shared" si="3"/>
        <v>0</v>
      </c>
      <c r="P9" s="54">
        <f t="shared" si="3"/>
        <v>0</v>
      </c>
      <c r="Q9" s="54">
        <f t="shared" si="3"/>
        <v>0</v>
      </c>
      <c r="R9" s="54">
        <f t="shared" si="3"/>
        <v>0</v>
      </c>
      <c r="S9" s="135"/>
      <c r="T9" s="65">
        <v>0</v>
      </c>
      <c r="U9" s="55">
        <v>0</v>
      </c>
      <c r="V9" s="55">
        <v>0</v>
      </c>
      <c r="W9" s="56">
        <v>0</v>
      </c>
      <c r="X9" s="56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6"/>
      <c r="AJ9" s="56"/>
      <c r="AK9" s="56"/>
      <c r="AL9" s="56"/>
      <c r="AM9" s="56"/>
      <c r="AN9" s="56"/>
      <c r="AO9" s="56"/>
      <c r="AP9" s="56"/>
      <c r="AQ9" s="56"/>
      <c r="AR9" s="56"/>
    </row>
    <row r="10" spans="1:44" ht="14.25" customHeight="1">
      <c r="A10" s="51">
        <v>3</v>
      </c>
      <c r="B10" s="5">
        <v>21120120140108</v>
      </c>
      <c r="C10" s="5" t="s">
        <v>202</v>
      </c>
      <c r="D10" s="54">
        <f t="shared" si="1"/>
        <v>0</v>
      </c>
      <c r="E10" s="54">
        <f t="shared" ref="E10:R10" si="4">IFERROR(($T10*IF($T$6=E$6,$T$7,0)+$U10*IF($U$6=E$6,$U$7,0)+$V10*IF($V$6=E$6,$V$7,0)+$W10*IF($W$6=E$6,$W$7,0)+$X10*IF($X$6=E$6,$X$7,0)+$Y10*IF($Y$6=E$6,$Y$7,0)+$Z10*IF($Z$6=E$6,$Z$7,0)+$AA10*IF($AA$6=E$6,$AA$7,0)+$AB10*IF($AB$6=E$6,$AB$7,0)+$AC10*IF($AC$6=E$6,$AC$7,0)+$AD10*IF($AD$6=E$6,$AD$7,0)+$AE10*IF($AE$6=E$6,$AE$7,0)+$AF10*IF($AF$6=E$6,$AF$7,0)+$AG10*IF($AG$6=E$6,$AG$7,0)+$AH10*IF($AH$6=E$6,$AH$7,0)+$AI10*IF($AI$6=E$6,$AI$7,0)+$AJ10*IF($AJ$6=E$6,$AJ$7,0)+$AK10*IF($AK$6=E$6,$AK$7,0)+$AL10*IF($AL$6=E$6,$AL$7,0)+$AM10*IF($AM$6=E$6,$AM$7,0)+$AN10*IF($AN$6=E$6,$AN$7,0)+$AO10*IF($AO$6=E$6,$AO$7,0)+$AP10*IF($AP$6=E$6,$AP$7,0)+$AQ10*IF($AQ$6=E$6,$AQ$7,0)+$AR10*IF($AR$6=E$6,$AR$7,0))/E$7,0)</f>
        <v>0</v>
      </c>
      <c r="F10" s="54">
        <f t="shared" si="4"/>
        <v>0</v>
      </c>
      <c r="G10" s="54">
        <f t="shared" si="4"/>
        <v>0</v>
      </c>
      <c r="H10" s="54">
        <f t="shared" si="4"/>
        <v>0</v>
      </c>
      <c r="I10" s="54">
        <f t="shared" si="4"/>
        <v>0</v>
      </c>
      <c r="J10" s="54">
        <f t="shared" si="4"/>
        <v>0</v>
      </c>
      <c r="K10" s="54">
        <f t="shared" si="4"/>
        <v>0</v>
      </c>
      <c r="L10" s="54">
        <f t="shared" si="4"/>
        <v>0</v>
      </c>
      <c r="M10" s="54">
        <f t="shared" si="4"/>
        <v>0</v>
      </c>
      <c r="N10" s="54">
        <f t="shared" si="4"/>
        <v>0</v>
      </c>
      <c r="O10" s="54">
        <f t="shared" si="4"/>
        <v>0</v>
      </c>
      <c r="P10" s="54">
        <f t="shared" si="4"/>
        <v>0</v>
      </c>
      <c r="Q10" s="54">
        <f t="shared" si="4"/>
        <v>0</v>
      </c>
      <c r="R10" s="54">
        <f t="shared" si="4"/>
        <v>0</v>
      </c>
      <c r="S10" s="135"/>
      <c r="T10" s="65">
        <v>0</v>
      </c>
      <c r="U10" s="55">
        <v>0</v>
      </c>
      <c r="V10" s="55">
        <v>0</v>
      </c>
      <c r="W10" s="55">
        <v>0</v>
      </c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6"/>
      <c r="AJ10" s="56"/>
      <c r="AK10" s="56"/>
      <c r="AL10" s="56"/>
      <c r="AM10" s="56"/>
      <c r="AN10" s="56"/>
      <c r="AO10" s="56"/>
      <c r="AP10" s="56"/>
      <c r="AQ10" s="56"/>
      <c r="AR10" s="56"/>
    </row>
    <row r="11" spans="1:44" ht="14.25" customHeight="1">
      <c r="A11" s="51">
        <v>4</v>
      </c>
      <c r="B11" s="5">
        <v>21120120140111</v>
      </c>
      <c r="C11" s="5" t="s">
        <v>203</v>
      </c>
      <c r="D11" s="54">
        <f t="shared" si="1"/>
        <v>0</v>
      </c>
      <c r="E11" s="54">
        <f t="shared" ref="E11:R11" si="5">IFERROR(($T11*IF($T$6=E$6,$T$7,0)+$U11*IF($U$6=E$6,$U$7,0)+$V11*IF($V$6=E$6,$V$7,0)+$W11*IF($W$6=E$6,$W$7,0)+$X11*IF($X$6=E$6,$X$7,0)+$Y11*IF($Y$6=E$6,$Y$7,0)+$Z11*IF($Z$6=E$6,$Z$7,0)+$AA11*IF($AA$6=E$6,$AA$7,0)+$AB11*IF($AB$6=E$6,$AB$7,0)+$AC11*IF($AC$6=E$6,$AC$7,0)+$AD11*IF($AD$6=E$6,$AD$7,0)+$AE11*IF($AE$6=E$6,$AE$7,0)+$AF11*IF($AF$6=E$6,$AF$7,0)+$AG11*IF($AG$6=E$6,$AG$7,0)+$AH11*IF($AH$6=E$6,$AH$7,0)+$AI11*IF($AI$6=E$6,$AI$7,0)+$AJ11*IF($AJ$6=E$6,$AJ$7,0)+$AK11*IF($AK$6=E$6,$AK$7,0)+$AL11*IF($AL$6=E$6,$AL$7,0)+$AM11*IF($AM$6=E$6,$AM$7,0)+$AN11*IF($AN$6=E$6,$AN$7,0)+$AO11*IF($AO$6=E$6,$AO$7,0)+$AP11*IF($AP$6=E$6,$AP$7,0)+$AQ11*IF($AQ$6=E$6,$AQ$7,0)+$AR11*IF($AR$6=E$6,$AR$7,0))/E$7,0)</f>
        <v>0</v>
      </c>
      <c r="F11" s="54">
        <f t="shared" si="5"/>
        <v>0</v>
      </c>
      <c r="G11" s="54">
        <f t="shared" si="5"/>
        <v>0</v>
      </c>
      <c r="H11" s="54">
        <f t="shared" si="5"/>
        <v>0</v>
      </c>
      <c r="I11" s="54">
        <f t="shared" si="5"/>
        <v>0</v>
      </c>
      <c r="J11" s="54">
        <f t="shared" si="5"/>
        <v>0</v>
      </c>
      <c r="K11" s="54">
        <f t="shared" si="5"/>
        <v>0</v>
      </c>
      <c r="L11" s="54">
        <f t="shared" si="5"/>
        <v>0</v>
      </c>
      <c r="M11" s="54">
        <f t="shared" si="5"/>
        <v>0</v>
      </c>
      <c r="N11" s="54">
        <f t="shared" si="5"/>
        <v>0</v>
      </c>
      <c r="O11" s="54">
        <f t="shared" si="5"/>
        <v>0</v>
      </c>
      <c r="P11" s="54">
        <f t="shared" si="5"/>
        <v>0</v>
      </c>
      <c r="Q11" s="54">
        <f t="shared" si="5"/>
        <v>0</v>
      </c>
      <c r="R11" s="54">
        <f t="shared" si="5"/>
        <v>0</v>
      </c>
      <c r="S11" s="135"/>
      <c r="T11" s="66">
        <v>0</v>
      </c>
      <c r="U11" s="56">
        <v>0</v>
      </c>
      <c r="V11" s="56">
        <v>0</v>
      </c>
      <c r="W11" s="56">
        <v>0</v>
      </c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</row>
    <row r="12" spans="1:44" ht="14.25" customHeight="1">
      <c r="A12" s="51">
        <v>5</v>
      </c>
      <c r="B12" s="5">
        <v>21120120140112</v>
      </c>
      <c r="C12" s="5" t="s">
        <v>204</v>
      </c>
      <c r="D12" s="54">
        <f t="shared" si="1"/>
        <v>0</v>
      </c>
      <c r="E12" s="54">
        <f t="shared" ref="E12:R12" si="6">IFERROR(($T12*IF($T$6=E$6,$T$7,0)+$U12*IF($U$6=E$6,$U$7,0)+$V12*IF($V$6=E$6,$V$7,0)+$W12*IF($W$6=E$6,$W$7,0)+$X12*IF($X$6=E$6,$X$7,0)+$Y12*IF($Y$6=E$6,$Y$7,0)+$Z12*IF($Z$6=E$6,$Z$7,0)+$AA12*IF($AA$6=E$6,$AA$7,0)+$AB12*IF($AB$6=E$6,$AB$7,0)+$AC12*IF($AC$6=E$6,$AC$7,0)+$AD12*IF($AD$6=E$6,$AD$7,0)+$AE12*IF($AE$6=E$6,$AE$7,0)+$AF12*IF($AF$6=E$6,$AF$7,0)+$AG12*IF($AG$6=E$6,$AG$7,0)+$AH12*IF($AH$6=E$6,$AH$7,0)+$AI12*IF($AI$6=E$6,$AI$7,0)+$AJ12*IF($AJ$6=E$6,$AJ$7,0)+$AK12*IF($AK$6=E$6,$AK$7,0)+$AL12*IF($AL$6=E$6,$AL$7,0)+$AM12*IF($AM$6=E$6,$AM$7,0)+$AN12*IF($AN$6=E$6,$AN$7,0)+$AO12*IF($AO$6=E$6,$AO$7,0)+$AP12*IF($AP$6=E$6,$AP$7,0)+$AQ12*IF($AQ$6=E$6,$AQ$7,0)+$AR12*IF($AR$6=E$6,$AR$7,0))/E$7,0)</f>
        <v>0</v>
      </c>
      <c r="F12" s="54">
        <f t="shared" si="6"/>
        <v>0</v>
      </c>
      <c r="G12" s="54">
        <f t="shared" si="6"/>
        <v>0</v>
      </c>
      <c r="H12" s="54">
        <f t="shared" si="6"/>
        <v>0</v>
      </c>
      <c r="I12" s="54">
        <f t="shared" si="6"/>
        <v>0</v>
      </c>
      <c r="J12" s="54">
        <f t="shared" si="6"/>
        <v>0</v>
      </c>
      <c r="K12" s="54">
        <f t="shared" si="6"/>
        <v>0</v>
      </c>
      <c r="L12" s="54">
        <f t="shared" si="6"/>
        <v>0</v>
      </c>
      <c r="M12" s="54">
        <f t="shared" si="6"/>
        <v>0</v>
      </c>
      <c r="N12" s="54">
        <f t="shared" si="6"/>
        <v>0</v>
      </c>
      <c r="O12" s="54">
        <f t="shared" si="6"/>
        <v>0</v>
      </c>
      <c r="P12" s="54">
        <f t="shared" si="6"/>
        <v>0</v>
      </c>
      <c r="Q12" s="54">
        <f t="shared" si="6"/>
        <v>0</v>
      </c>
      <c r="R12" s="54">
        <f t="shared" si="6"/>
        <v>0</v>
      </c>
      <c r="S12" s="135"/>
      <c r="T12" s="66">
        <v>0</v>
      </c>
      <c r="U12" s="56">
        <v>0</v>
      </c>
      <c r="V12" s="56">
        <v>0</v>
      </c>
      <c r="W12" s="56">
        <v>0</v>
      </c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</row>
    <row r="13" spans="1:44" ht="14.25" customHeight="1">
      <c r="A13" s="51">
        <v>6</v>
      </c>
      <c r="B13" s="5">
        <v>21120120140114</v>
      </c>
      <c r="C13" s="5" t="s">
        <v>205</v>
      </c>
      <c r="D13" s="54">
        <f t="shared" si="1"/>
        <v>0</v>
      </c>
      <c r="E13" s="54">
        <f t="shared" ref="E13:R13" si="7">IFERROR(($T13*IF($T$6=E$6,$T$7,0)+$U13*IF($U$6=E$6,$U$7,0)+$V13*IF($V$6=E$6,$V$7,0)+$W13*IF($W$6=E$6,$W$7,0)+$X13*IF($X$6=E$6,$X$7,0)+$Y13*IF($Y$6=E$6,$Y$7,0)+$Z13*IF($Z$6=E$6,$Z$7,0)+$AA13*IF($AA$6=E$6,$AA$7,0)+$AB13*IF($AB$6=E$6,$AB$7,0)+$AC13*IF($AC$6=E$6,$AC$7,0)+$AD13*IF($AD$6=E$6,$AD$7,0)+$AE13*IF($AE$6=E$6,$AE$7,0)+$AF13*IF($AF$6=E$6,$AF$7,0)+$AG13*IF($AG$6=E$6,$AG$7,0)+$AH13*IF($AH$6=E$6,$AH$7,0)+$AI13*IF($AI$6=E$6,$AI$7,0)+$AJ13*IF($AJ$6=E$6,$AJ$7,0)+$AK13*IF($AK$6=E$6,$AK$7,0)+$AL13*IF($AL$6=E$6,$AL$7,0)+$AM13*IF($AM$6=E$6,$AM$7,0)+$AN13*IF($AN$6=E$6,$AN$7,0)+$AO13*IF($AO$6=E$6,$AO$7,0)+$AP13*IF($AP$6=E$6,$AP$7,0)+$AQ13*IF($AQ$6=E$6,$AQ$7,0)+$AR13*IF($AR$6=E$6,$AR$7,0))/E$7,0)</f>
        <v>0</v>
      </c>
      <c r="F13" s="54">
        <f t="shared" si="7"/>
        <v>0</v>
      </c>
      <c r="G13" s="54">
        <f t="shared" si="7"/>
        <v>0</v>
      </c>
      <c r="H13" s="54">
        <f t="shared" si="7"/>
        <v>0</v>
      </c>
      <c r="I13" s="54">
        <f t="shared" si="7"/>
        <v>0</v>
      </c>
      <c r="J13" s="54">
        <f t="shared" si="7"/>
        <v>0</v>
      </c>
      <c r="K13" s="54">
        <f t="shared" si="7"/>
        <v>0</v>
      </c>
      <c r="L13" s="54">
        <f t="shared" si="7"/>
        <v>0</v>
      </c>
      <c r="M13" s="54">
        <f t="shared" si="7"/>
        <v>0</v>
      </c>
      <c r="N13" s="54">
        <f t="shared" si="7"/>
        <v>0</v>
      </c>
      <c r="O13" s="54">
        <f t="shared" si="7"/>
        <v>0</v>
      </c>
      <c r="P13" s="54">
        <f t="shared" si="7"/>
        <v>0</v>
      </c>
      <c r="Q13" s="54">
        <f t="shared" si="7"/>
        <v>0</v>
      </c>
      <c r="R13" s="54">
        <f t="shared" si="7"/>
        <v>0</v>
      </c>
      <c r="S13" s="135"/>
      <c r="T13" s="66">
        <v>0</v>
      </c>
      <c r="U13" s="56">
        <v>0</v>
      </c>
      <c r="V13" s="56">
        <v>0</v>
      </c>
      <c r="W13" s="56">
        <v>0</v>
      </c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</row>
    <row r="14" spans="1:44" ht="14.25" customHeight="1">
      <c r="A14" s="51">
        <v>7</v>
      </c>
      <c r="B14" s="5">
        <v>21120120140121</v>
      </c>
      <c r="C14" s="5" t="s">
        <v>206</v>
      </c>
      <c r="D14" s="54">
        <f t="shared" si="1"/>
        <v>0</v>
      </c>
      <c r="E14" s="54">
        <f t="shared" ref="E14:R14" si="8">IFERROR(($T14*IF($T$6=E$6,$T$7,0)+$U14*IF($U$6=E$6,$U$7,0)+$V14*IF($V$6=E$6,$V$7,0)+$W14*IF($W$6=E$6,$W$7,0)+$X14*IF($X$6=E$6,$X$7,0)+$Y14*IF($Y$6=E$6,$Y$7,0)+$Z14*IF($Z$6=E$6,$Z$7,0)+$AA14*IF($AA$6=E$6,$AA$7,0)+$AB14*IF($AB$6=E$6,$AB$7,0)+$AC14*IF($AC$6=E$6,$AC$7,0)+$AD14*IF($AD$6=E$6,$AD$7,0)+$AE14*IF($AE$6=E$6,$AE$7,0)+$AF14*IF($AF$6=E$6,$AF$7,0)+$AG14*IF($AG$6=E$6,$AG$7,0)+$AH14*IF($AH$6=E$6,$AH$7,0)+$AI14*IF($AI$6=E$6,$AI$7,0)+$AJ14*IF($AJ$6=E$6,$AJ$7,0)+$AK14*IF($AK$6=E$6,$AK$7,0)+$AL14*IF($AL$6=E$6,$AL$7,0)+$AM14*IF($AM$6=E$6,$AM$7,0)+$AN14*IF($AN$6=E$6,$AN$7,0)+$AO14*IF($AO$6=E$6,$AO$7,0)+$AP14*IF($AP$6=E$6,$AP$7,0)+$AQ14*IF($AQ$6=E$6,$AQ$7,0)+$AR14*IF($AR$6=E$6,$AR$7,0))/E$7,0)</f>
        <v>0</v>
      </c>
      <c r="F14" s="54">
        <f t="shared" si="8"/>
        <v>0</v>
      </c>
      <c r="G14" s="54">
        <f t="shared" si="8"/>
        <v>0</v>
      </c>
      <c r="H14" s="54">
        <f t="shared" si="8"/>
        <v>0</v>
      </c>
      <c r="I14" s="54">
        <f t="shared" si="8"/>
        <v>0</v>
      </c>
      <c r="J14" s="54">
        <f t="shared" si="8"/>
        <v>0</v>
      </c>
      <c r="K14" s="54">
        <f t="shared" si="8"/>
        <v>0</v>
      </c>
      <c r="L14" s="54">
        <f t="shared" si="8"/>
        <v>0</v>
      </c>
      <c r="M14" s="54">
        <f t="shared" si="8"/>
        <v>0</v>
      </c>
      <c r="N14" s="54">
        <f t="shared" si="8"/>
        <v>0</v>
      </c>
      <c r="O14" s="54">
        <f t="shared" si="8"/>
        <v>0</v>
      </c>
      <c r="P14" s="54">
        <f t="shared" si="8"/>
        <v>0</v>
      </c>
      <c r="Q14" s="54">
        <f t="shared" si="8"/>
        <v>0</v>
      </c>
      <c r="R14" s="54">
        <f t="shared" si="8"/>
        <v>0</v>
      </c>
      <c r="S14" s="135"/>
      <c r="T14" s="66">
        <v>0</v>
      </c>
      <c r="U14" s="56">
        <v>0</v>
      </c>
      <c r="V14" s="56">
        <v>0</v>
      </c>
      <c r="W14" s="56">
        <v>0</v>
      </c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</row>
    <row r="15" spans="1:44" ht="14.25" customHeight="1">
      <c r="A15" s="51">
        <v>8</v>
      </c>
      <c r="B15" s="5">
        <v>21120120140173</v>
      </c>
      <c r="C15" s="5" t="s">
        <v>207</v>
      </c>
      <c r="D15" s="54">
        <f t="shared" si="1"/>
        <v>0</v>
      </c>
      <c r="E15" s="54">
        <f t="shared" ref="E15:R15" si="9">IFERROR(($T15*IF($T$6=E$6,$T$7,0)+$U15*IF($U$6=E$6,$U$7,0)+$V15*IF($V$6=E$6,$V$7,0)+$W15*IF($W$6=E$6,$W$7,0)+$X15*IF($X$6=E$6,$X$7,0)+$Y15*IF($Y$6=E$6,$Y$7,0)+$Z15*IF($Z$6=E$6,$Z$7,0)+$AA15*IF($AA$6=E$6,$AA$7,0)+$AB15*IF($AB$6=E$6,$AB$7,0)+$AC15*IF($AC$6=E$6,$AC$7,0)+$AD15*IF($AD$6=E$6,$AD$7,0)+$AE15*IF($AE$6=E$6,$AE$7,0)+$AF15*IF($AF$6=E$6,$AF$7,0)+$AG15*IF($AG$6=E$6,$AG$7,0)+$AH15*IF($AH$6=E$6,$AH$7,0)+$AI15*IF($AI$6=E$6,$AI$7,0)+$AJ15*IF($AJ$6=E$6,$AJ$7,0)+$AK15*IF($AK$6=E$6,$AK$7,0)+$AL15*IF($AL$6=E$6,$AL$7,0)+$AM15*IF($AM$6=E$6,$AM$7,0)+$AN15*IF($AN$6=E$6,$AN$7,0)+$AO15*IF($AO$6=E$6,$AO$7,0)+$AP15*IF($AP$6=E$6,$AP$7,0)+$AQ15*IF($AQ$6=E$6,$AQ$7,0)+$AR15*IF($AR$6=E$6,$AR$7,0))/E$7,0)</f>
        <v>0</v>
      </c>
      <c r="F15" s="54">
        <f t="shared" si="9"/>
        <v>0</v>
      </c>
      <c r="G15" s="54">
        <f t="shared" si="9"/>
        <v>0</v>
      </c>
      <c r="H15" s="54">
        <f t="shared" si="9"/>
        <v>0</v>
      </c>
      <c r="I15" s="54">
        <f t="shared" si="9"/>
        <v>0</v>
      </c>
      <c r="J15" s="54">
        <f t="shared" si="9"/>
        <v>0</v>
      </c>
      <c r="K15" s="54">
        <f t="shared" si="9"/>
        <v>0</v>
      </c>
      <c r="L15" s="54">
        <f t="shared" si="9"/>
        <v>0</v>
      </c>
      <c r="M15" s="54">
        <f t="shared" si="9"/>
        <v>0</v>
      </c>
      <c r="N15" s="54">
        <f t="shared" si="9"/>
        <v>0</v>
      </c>
      <c r="O15" s="54">
        <f t="shared" si="9"/>
        <v>0</v>
      </c>
      <c r="P15" s="54">
        <f t="shared" si="9"/>
        <v>0</v>
      </c>
      <c r="Q15" s="54">
        <f t="shared" si="9"/>
        <v>0</v>
      </c>
      <c r="R15" s="54">
        <f t="shared" si="9"/>
        <v>0</v>
      </c>
      <c r="S15" s="135"/>
      <c r="T15" s="66">
        <v>0</v>
      </c>
      <c r="U15" s="56">
        <v>0</v>
      </c>
      <c r="V15" s="56">
        <v>0</v>
      </c>
      <c r="W15" s="56">
        <v>0</v>
      </c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</row>
    <row r="16" spans="1:44" ht="14.25" customHeight="1">
      <c r="A16" s="51">
        <v>9</v>
      </c>
      <c r="B16" s="5">
        <v>21120119130111</v>
      </c>
      <c r="C16" s="5" t="s">
        <v>208</v>
      </c>
      <c r="D16" s="54">
        <f t="shared" si="1"/>
        <v>0</v>
      </c>
      <c r="E16" s="54">
        <f t="shared" ref="E16:R16" si="10">IFERROR(($T16*IF($T$6=E$6,$T$7,0)+$U16*IF($U$6=E$6,$U$7,0)+$V16*IF($V$6=E$6,$V$7,0)+$W16*IF($W$6=E$6,$W$7,0)+$X16*IF($X$6=E$6,$X$7,0)+$Y16*IF($Y$6=E$6,$Y$7,0)+$Z16*IF($Z$6=E$6,$Z$7,0)+$AA16*IF($AA$6=E$6,$AA$7,0)+$AB16*IF($AB$6=E$6,$AB$7,0)+$AC16*IF($AC$6=E$6,$AC$7,0)+$AD16*IF($AD$6=E$6,$AD$7,0)+$AE16*IF($AE$6=E$6,$AE$7,0)+$AF16*IF($AF$6=E$6,$AF$7,0)+$AG16*IF($AG$6=E$6,$AG$7,0)+$AH16*IF($AH$6=E$6,$AH$7,0)+$AI16*IF($AI$6=E$6,$AI$7,0)+$AJ16*IF($AJ$6=E$6,$AJ$7,0)+$AK16*IF($AK$6=E$6,$AK$7,0)+$AL16*IF($AL$6=E$6,$AL$7,0)+$AM16*IF($AM$6=E$6,$AM$7,0)+$AN16*IF($AN$6=E$6,$AN$7,0)+$AO16*IF($AO$6=E$6,$AO$7,0)+$AP16*IF($AP$6=E$6,$AP$7,0)+$AQ16*IF($AQ$6=E$6,$AQ$7,0)+$AR16*IF($AR$6=E$6,$AR$7,0))/E$7,0)</f>
        <v>0</v>
      </c>
      <c r="F16" s="54">
        <f t="shared" si="10"/>
        <v>0</v>
      </c>
      <c r="G16" s="54">
        <f t="shared" si="10"/>
        <v>0</v>
      </c>
      <c r="H16" s="54">
        <f t="shared" si="10"/>
        <v>0</v>
      </c>
      <c r="I16" s="54">
        <f t="shared" si="10"/>
        <v>0</v>
      </c>
      <c r="J16" s="54">
        <f t="shared" si="10"/>
        <v>0</v>
      </c>
      <c r="K16" s="54">
        <f t="shared" si="10"/>
        <v>0</v>
      </c>
      <c r="L16" s="54">
        <f t="shared" si="10"/>
        <v>0</v>
      </c>
      <c r="M16" s="54">
        <f t="shared" si="10"/>
        <v>0</v>
      </c>
      <c r="N16" s="54">
        <f t="shared" si="10"/>
        <v>0</v>
      </c>
      <c r="O16" s="54">
        <f t="shared" si="10"/>
        <v>0</v>
      </c>
      <c r="P16" s="54">
        <f t="shared" si="10"/>
        <v>0</v>
      </c>
      <c r="Q16" s="54">
        <f t="shared" si="10"/>
        <v>0</v>
      </c>
      <c r="R16" s="54">
        <f t="shared" si="10"/>
        <v>0</v>
      </c>
      <c r="S16" s="135"/>
      <c r="T16" s="66">
        <v>0</v>
      </c>
      <c r="U16" s="56">
        <v>0</v>
      </c>
      <c r="V16" s="56">
        <v>0</v>
      </c>
      <c r="W16" s="56">
        <v>0</v>
      </c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</row>
    <row r="17" spans="1:44" ht="14.25" customHeight="1">
      <c r="A17" s="51">
        <v>10</v>
      </c>
      <c r="B17" s="5">
        <v>21120120130074</v>
      </c>
      <c r="C17" s="5" t="s">
        <v>209</v>
      </c>
      <c r="D17" s="54">
        <f t="shared" si="1"/>
        <v>0</v>
      </c>
      <c r="E17" s="54">
        <f t="shared" ref="E17:R17" si="11">IFERROR(($T17*IF($T$6=E$6,$T$7,0)+$U17*IF($U$6=E$6,$U$7,0)+$V17*IF($V$6=E$6,$V$7,0)+$W17*IF($W$6=E$6,$W$7,0)+$X17*IF($X$6=E$6,$X$7,0)+$Y17*IF($Y$6=E$6,$Y$7,0)+$Z17*IF($Z$6=E$6,$Z$7,0)+$AA17*IF($AA$6=E$6,$AA$7,0)+$AB17*IF($AB$6=E$6,$AB$7,0)+$AC17*IF($AC$6=E$6,$AC$7,0)+$AD17*IF($AD$6=E$6,$AD$7,0)+$AE17*IF($AE$6=E$6,$AE$7,0)+$AF17*IF($AF$6=E$6,$AF$7,0)+$AG17*IF($AG$6=E$6,$AG$7,0)+$AH17*IF($AH$6=E$6,$AH$7,0)+$AI17*IF($AI$6=E$6,$AI$7,0)+$AJ17*IF($AJ$6=E$6,$AJ$7,0)+$AK17*IF($AK$6=E$6,$AK$7,0)+$AL17*IF($AL$6=E$6,$AL$7,0)+$AM17*IF($AM$6=E$6,$AM$7,0)+$AN17*IF($AN$6=E$6,$AN$7,0)+$AO17*IF($AO$6=E$6,$AO$7,0)+$AP17*IF($AP$6=E$6,$AP$7,0)+$AQ17*IF($AQ$6=E$6,$AQ$7,0)+$AR17*IF($AR$6=E$6,$AR$7,0))/E$7,0)</f>
        <v>0</v>
      </c>
      <c r="F17" s="54">
        <f t="shared" si="11"/>
        <v>0</v>
      </c>
      <c r="G17" s="54">
        <f t="shared" si="11"/>
        <v>0</v>
      </c>
      <c r="H17" s="54">
        <f t="shared" si="11"/>
        <v>0</v>
      </c>
      <c r="I17" s="54">
        <f t="shared" si="11"/>
        <v>0</v>
      </c>
      <c r="J17" s="54">
        <f t="shared" si="11"/>
        <v>0</v>
      </c>
      <c r="K17" s="54">
        <f t="shared" si="11"/>
        <v>0</v>
      </c>
      <c r="L17" s="54">
        <f t="shared" si="11"/>
        <v>0</v>
      </c>
      <c r="M17" s="54">
        <f t="shared" si="11"/>
        <v>0</v>
      </c>
      <c r="N17" s="54">
        <f t="shared" si="11"/>
        <v>0</v>
      </c>
      <c r="O17" s="54">
        <f t="shared" si="11"/>
        <v>0</v>
      </c>
      <c r="P17" s="54">
        <f t="shared" si="11"/>
        <v>0</v>
      </c>
      <c r="Q17" s="54">
        <f t="shared" si="11"/>
        <v>0</v>
      </c>
      <c r="R17" s="54">
        <f t="shared" si="11"/>
        <v>0</v>
      </c>
      <c r="S17" s="135"/>
      <c r="T17" s="66">
        <v>0</v>
      </c>
      <c r="U17" s="56">
        <v>0</v>
      </c>
      <c r="V17" s="56">
        <v>0</v>
      </c>
      <c r="W17" s="56">
        <v>0</v>
      </c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</row>
    <row r="18" spans="1:44" ht="14.25" customHeight="1">
      <c r="A18" s="51">
        <v>11</v>
      </c>
      <c r="B18" s="5">
        <v>21120120130082</v>
      </c>
      <c r="C18" s="5" t="s">
        <v>210</v>
      </c>
      <c r="D18" s="54">
        <f t="shared" si="1"/>
        <v>0</v>
      </c>
      <c r="E18" s="54">
        <f t="shared" ref="E18:R18" si="12">IFERROR(($T18*IF($T$6=E$6,$T$7,0)+$U18*IF($U$6=E$6,$U$7,0)+$V18*IF($V$6=E$6,$V$7,0)+$W18*IF($W$6=E$6,$W$7,0)+$X18*IF($X$6=E$6,$X$7,0)+$Y18*IF($Y$6=E$6,$Y$7,0)+$Z18*IF($Z$6=E$6,$Z$7,0)+$AA18*IF($AA$6=E$6,$AA$7,0)+$AB18*IF($AB$6=E$6,$AB$7,0)+$AC18*IF($AC$6=E$6,$AC$7,0)+$AD18*IF($AD$6=E$6,$AD$7,0)+$AE18*IF($AE$6=E$6,$AE$7,0)+$AF18*IF($AF$6=E$6,$AF$7,0)+$AG18*IF($AG$6=E$6,$AG$7,0)+$AH18*IF($AH$6=E$6,$AH$7,0)+$AI18*IF($AI$6=E$6,$AI$7,0)+$AJ18*IF($AJ$6=E$6,$AJ$7,0)+$AK18*IF($AK$6=E$6,$AK$7,0)+$AL18*IF($AL$6=E$6,$AL$7,0)+$AM18*IF($AM$6=E$6,$AM$7,0)+$AN18*IF($AN$6=E$6,$AN$7,0)+$AO18*IF($AO$6=E$6,$AO$7,0)+$AP18*IF($AP$6=E$6,$AP$7,0)+$AQ18*IF($AQ$6=E$6,$AQ$7,0)+$AR18*IF($AR$6=E$6,$AR$7,0))/E$7,0)</f>
        <v>0</v>
      </c>
      <c r="F18" s="54">
        <f t="shared" si="12"/>
        <v>0</v>
      </c>
      <c r="G18" s="54">
        <f t="shared" si="12"/>
        <v>0</v>
      </c>
      <c r="H18" s="54">
        <f t="shared" si="12"/>
        <v>0</v>
      </c>
      <c r="I18" s="54">
        <f t="shared" si="12"/>
        <v>0</v>
      </c>
      <c r="J18" s="54">
        <f t="shared" si="12"/>
        <v>0</v>
      </c>
      <c r="K18" s="54">
        <f t="shared" si="12"/>
        <v>0</v>
      </c>
      <c r="L18" s="54">
        <f t="shared" si="12"/>
        <v>0</v>
      </c>
      <c r="M18" s="54">
        <f t="shared" si="12"/>
        <v>0</v>
      </c>
      <c r="N18" s="54">
        <f t="shared" si="12"/>
        <v>0</v>
      </c>
      <c r="O18" s="54">
        <f t="shared" si="12"/>
        <v>0</v>
      </c>
      <c r="P18" s="54">
        <f t="shared" si="12"/>
        <v>0</v>
      </c>
      <c r="Q18" s="54">
        <f t="shared" si="12"/>
        <v>0</v>
      </c>
      <c r="R18" s="54">
        <f t="shared" si="12"/>
        <v>0</v>
      </c>
      <c r="S18" s="135"/>
      <c r="T18" s="66">
        <v>0</v>
      </c>
      <c r="U18" s="56">
        <v>0</v>
      </c>
      <c r="V18" s="56">
        <v>0</v>
      </c>
      <c r="W18" s="56">
        <v>0</v>
      </c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</row>
    <row r="19" spans="1:44" ht="14.25" customHeight="1">
      <c r="A19" s="51">
        <v>12</v>
      </c>
      <c r="B19" s="5">
        <v>21120120130083</v>
      </c>
      <c r="C19" s="5" t="s">
        <v>211</v>
      </c>
      <c r="D19" s="54">
        <f t="shared" si="1"/>
        <v>0</v>
      </c>
      <c r="E19" s="54">
        <f t="shared" ref="E19:R19" si="13">IFERROR(($T19*IF($T$6=E$6,$T$7,0)+$U19*IF($U$6=E$6,$U$7,0)+$V19*IF($V$6=E$6,$V$7,0)+$W19*IF($W$6=E$6,$W$7,0)+$X19*IF($X$6=E$6,$X$7,0)+$Y19*IF($Y$6=E$6,$Y$7,0)+$Z19*IF($Z$6=E$6,$Z$7,0)+$AA19*IF($AA$6=E$6,$AA$7,0)+$AB19*IF($AB$6=E$6,$AB$7,0)+$AC19*IF($AC$6=E$6,$AC$7,0)+$AD19*IF($AD$6=E$6,$AD$7,0)+$AE19*IF($AE$6=E$6,$AE$7,0)+$AF19*IF($AF$6=E$6,$AF$7,0)+$AG19*IF($AG$6=E$6,$AG$7,0)+$AH19*IF($AH$6=E$6,$AH$7,0)+$AI19*IF($AI$6=E$6,$AI$7,0)+$AJ19*IF($AJ$6=E$6,$AJ$7,0)+$AK19*IF($AK$6=E$6,$AK$7,0)+$AL19*IF($AL$6=E$6,$AL$7,0)+$AM19*IF($AM$6=E$6,$AM$7,0)+$AN19*IF($AN$6=E$6,$AN$7,0)+$AO19*IF($AO$6=E$6,$AO$7,0)+$AP19*IF($AP$6=E$6,$AP$7,0)+$AQ19*IF($AQ$6=E$6,$AQ$7,0)+$AR19*IF($AR$6=E$6,$AR$7,0))/E$7,0)</f>
        <v>0</v>
      </c>
      <c r="F19" s="54">
        <f t="shared" si="13"/>
        <v>0</v>
      </c>
      <c r="G19" s="54">
        <f t="shared" si="13"/>
        <v>0</v>
      </c>
      <c r="H19" s="54">
        <f t="shared" si="13"/>
        <v>0</v>
      </c>
      <c r="I19" s="54">
        <f t="shared" si="13"/>
        <v>0</v>
      </c>
      <c r="J19" s="54">
        <f t="shared" si="13"/>
        <v>0</v>
      </c>
      <c r="K19" s="54">
        <f t="shared" si="13"/>
        <v>0</v>
      </c>
      <c r="L19" s="54">
        <f t="shared" si="13"/>
        <v>0</v>
      </c>
      <c r="M19" s="54">
        <f t="shared" si="13"/>
        <v>0</v>
      </c>
      <c r="N19" s="54">
        <f t="shared" si="13"/>
        <v>0</v>
      </c>
      <c r="O19" s="54">
        <f t="shared" si="13"/>
        <v>0</v>
      </c>
      <c r="P19" s="54">
        <f t="shared" si="13"/>
        <v>0</v>
      </c>
      <c r="Q19" s="54">
        <f t="shared" si="13"/>
        <v>0</v>
      </c>
      <c r="R19" s="54">
        <f t="shared" si="13"/>
        <v>0</v>
      </c>
      <c r="S19" s="135"/>
      <c r="T19" s="66">
        <v>0</v>
      </c>
      <c r="U19" s="56">
        <v>0</v>
      </c>
      <c r="V19" s="56">
        <v>0</v>
      </c>
      <c r="W19" s="56">
        <v>0</v>
      </c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</row>
    <row r="20" spans="1:44" ht="14.25" customHeight="1">
      <c r="A20" s="51">
        <v>13</v>
      </c>
      <c r="B20" s="5">
        <v>21120120130106</v>
      </c>
      <c r="C20" s="5" t="s">
        <v>212</v>
      </c>
      <c r="D20" s="54">
        <f t="shared" si="1"/>
        <v>0</v>
      </c>
      <c r="E20" s="54">
        <f t="shared" ref="E20:R20" si="14">IFERROR(($T20*IF($T$6=E$6,$T$7,0)+$U20*IF($U$6=E$6,$U$7,0)+$V20*IF($V$6=E$6,$V$7,0)+$W20*IF($W$6=E$6,$W$7,0)+$X20*IF($X$6=E$6,$X$7,0)+$Y20*IF($Y$6=E$6,$Y$7,0)+$Z20*IF($Z$6=E$6,$Z$7,0)+$AA20*IF($AA$6=E$6,$AA$7,0)+$AB20*IF($AB$6=E$6,$AB$7,0)+$AC20*IF($AC$6=E$6,$AC$7,0)+$AD20*IF($AD$6=E$6,$AD$7,0)+$AE20*IF($AE$6=E$6,$AE$7,0)+$AF20*IF($AF$6=E$6,$AF$7,0)+$AG20*IF($AG$6=E$6,$AG$7,0)+$AH20*IF($AH$6=E$6,$AH$7,0)+$AI20*IF($AI$6=E$6,$AI$7,0)+$AJ20*IF($AJ$6=E$6,$AJ$7,0)+$AK20*IF($AK$6=E$6,$AK$7,0)+$AL20*IF($AL$6=E$6,$AL$7,0)+$AM20*IF($AM$6=E$6,$AM$7,0)+$AN20*IF($AN$6=E$6,$AN$7,0)+$AO20*IF($AO$6=E$6,$AO$7,0)+$AP20*IF($AP$6=E$6,$AP$7,0)+$AQ20*IF($AQ$6=E$6,$AQ$7,0)+$AR20*IF($AR$6=E$6,$AR$7,0))/E$7,0)</f>
        <v>0</v>
      </c>
      <c r="F20" s="54">
        <f t="shared" si="14"/>
        <v>0</v>
      </c>
      <c r="G20" s="54">
        <f t="shared" si="14"/>
        <v>0</v>
      </c>
      <c r="H20" s="54">
        <f t="shared" si="14"/>
        <v>0</v>
      </c>
      <c r="I20" s="54">
        <f t="shared" si="14"/>
        <v>0</v>
      </c>
      <c r="J20" s="54">
        <f t="shared" si="14"/>
        <v>0</v>
      </c>
      <c r="K20" s="54">
        <f t="shared" si="14"/>
        <v>0</v>
      </c>
      <c r="L20" s="54">
        <f t="shared" si="14"/>
        <v>0</v>
      </c>
      <c r="M20" s="54">
        <f t="shared" si="14"/>
        <v>0</v>
      </c>
      <c r="N20" s="54">
        <f t="shared" si="14"/>
        <v>0</v>
      </c>
      <c r="O20" s="54">
        <f t="shared" si="14"/>
        <v>0</v>
      </c>
      <c r="P20" s="54">
        <f t="shared" si="14"/>
        <v>0</v>
      </c>
      <c r="Q20" s="54">
        <f t="shared" si="14"/>
        <v>0</v>
      </c>
      <c r="R20" s="54">
        <f t="shared" si="14"/>
        <v>0</v>
      </c>
      <c r="S20" s="135"/>
      <c r="T20" s="66">
        <v>0</v>
      </c>
      <c r="U20" s="56">
        <v>0</v>
      </c>
      <c r="V20" s="56">
        <v>0</v>
      </c>
      <c r="W20" s="56">
        <v>0</v>
      </c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</row>
    <row r="21" spans="1:44" ht="14.25" customHeight="1">
      <c r="A21" s="51">
        <v>14</v>
      </c>
      <c r="B21" s="5">
        <v>21120120130107</v>
      </c>
      <c r="C21" s="5" t="s">
        <v>213</v>
      </c>
      <c r="D21" s="54">
        <f t="shared" si="1"/>
        <v>0</v>
      </c>
      <c r="E21" s="54">
        <f t="shared" ref="E21:R21" si="15">IFERROR(($T21*IF($T$6=E$6,$T$7,0)+$U21*IF($U$6=E$6,$U$7,0)+$V21*IF($V$6=E$6,$V$7,0)+$W21*IF($W$6=E$6,$W$7,0)+$X21*IF($X$6=E$6,$X$7,0)+$Y21*IF($Y$6=E$6,$Y$7,0)+$Z21*IF($Z$6=E$6,$Z$7,0)+$AA21*IF($AA$6=E$6,$AA$7,0)+$AB21*IF($AB$6=E$6,$AB$7,0)+$AC21*IF($AC$6=E$6,$AC$7,0)+$AD21*IF($AD$6=E$6,$AD$7,0)+$AE21*IF($AE$6=E$6,$AE$7,0)+$AF21*IF($AF$6=E$6,$AF$7,0)+$AG21*IF($AG$6=E$6,$AG$7,0)+$AH21*IF($AH$6=E$6,$AH$7,0)+$AI21*IF($AI$6=E$6,$AI$7,0)+$AJ21*IF($AJ$6=E$6,$AJ$7,0)+$AK21*IF($AK$6=E$6,$AK$7,0)+$AL21*IF($AL$6=E$6,$AL$7,0)+$AM21*IF($AM$6=E$6,$AM$7,0)+$AN21*IF($AN$6=E$6,$AN$7,0)+$AO21*IF($AO$6=E$6,$AO$7,0)+$AP21*IF($AP$6=E$6,$AP$7,0)+$AQ21*IF($AQ$6=E$6,$AQ$7,0)+$AR21*IF($AR$6=E$6,$AR$7,0))/E$7,0)</f>
        <v>0</v>
      </c>
      <c r="F21" s="54">
        <f t="shared" si="15"/>
        <v>0</v>
      </c>
      <c r="G21" s="54">
        <f t="shared" si="15"/>
        <v>0</v>
      </c>
      <c r="H21" s="54">
        <f t="shared" si="15"/>
        <v>0</v>
      </c>
      <c r="I21" s="54">
        <f t="shared" si="15"/>
        <v>0</v>
      </c>
      <c r="J21" s="54">
        <f t="shared" si="15"/>
        <v>0</v>
      </c>
      <c r="K21" s="54">
        <f t="shared" si="15"/>
        <v>0</v>
      </c>
      <c r="L21" s="54">
        <f t="shared" si="15"/>
        <v>0</v>
      </c>
      <c r="M21" s="54">
        <f t="shared" si="15"/>
        <v>0</v>
      </c>
      <c r="N21" s="54">
        <f t="shared" si="15"/>
        <v>0</v>
      </c>
      <c r="O21" s="54">
        <f t="shared" si="15"/>
        <v>0</v>
      </c>
      <c r="P21" s="54">
        <f t="shared" si="15"/>
        <v>0</v>
      </c>
      <c r="Q21" s="54">
        <f t="shared" si="15"/>
        <v>0</v>
      </c>
      <c r="R21" s="54">
        <f t="shared" si="15"/>
        <v>0</v>
      </c>
      <c r="S21" s="135"/>
      <c r="T21" s="66">
        <v>0</v>
      </c>
      <c r="U21" s="56">
        <v>0</v>
      </c>
      <c r="V21" s="56">
        <v>0</v>
      </c>
      <c r="W21" s="56">
        <v>0</v>
      </c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</row>
    <row r="22" spans="1:44" ht="14.25" customHeight="1">
      <c r="A22" s="51">
        <v>15</v>
      </c>
      <c r="B22" s="5">
        <v>21120120130113</v>
      </c>
      <c r="C22" s="5" t="s">
        <v>214</v>
      </c>
      <c r="D22" s="54">
        <f t="shared" si="1"/>
        <v>0</v>
      </c>
      <c r="E22" s="54">
        <f t="shared" ref="E22:R22" si="16">IFERROR(($T22*IF($T$6=E$6,$T$7,0)+$U22*IF($U$6=E$6,$U$7,0)+$V22*IF($V$6=E$6,$V$7,0)+$W22*IF($W$6=E$6,$W$7,0)+$X22*IF($X$6=E$6,$X$7,0)+$Y22*IF($Y$6=E$6,$Y$7,0)+$Z22*IF($Z$6=E$6,$Z$7,0)+$AA22*IF($AA$6=E$6,$AA$7,0)+$AB22*IF($AB$6=E$6,$AB$7,0)+$AC22*IF($AC$6=E$6,$AC$7,0)+$AD22*IF($AD$6=E$6,$AD$7,0)+$AE22*IF($AE$6=E$6,$AE$7,0)+$AF22*IF($AF$6=E$6,$AF$7,0)+$AG22*IF($AG$6=E$6,$AG$7,0)+$AH22*IF($AH$6=E$6,$AH$7,0)+$AI22*IF($AI$6=E$6,$AI$7,0)+$AJ22*IF($AJ$6=E$6,$AJ$7,0)+$AK22*IF($AK$6=E$6,$AK$7,0)+$AL22*IF($AL$6=E$6,$AL$7,0)+$AM22*IF($AM$6=E$6,$AM$7,0)+$AN22*IF($AN$6=E$6,$AN$7,0)+$AO22*IF($AO$6=E$6,$AO$7,0)+$AP22*IF($AP$6=E$6,$AP$7,0)+$AQ22*IF($AQ$6=E$6,$AQ$7,0)+$AR22*IF($AR$6=E$6,$AR$7,0))/E$7,0)</f>
        <v>0</v>
      </c>
      <c r="F22" s="54">
        <f t="shared" si="16"/>
        <v>0</v>
      </c>
      <c r="G22" s="54">
        <f t="shared" si="16"/>
        <v>0</v>
      </c>
      <c r="H22" s="54">
        <f t="shared" si="16"/>
        <v>0</v>
      </c>
      <c r="I22" s="54">
        <f t="shared" si="16"/>
        <v>0</v>
      </c>
      <c r="J22" s="54">
        <f t="shared" si="16"/>
        <v>0</v>
      </c>
      <c r="K22" s="54">
        <f t="shared" si="16"/>
        <v>0</v>
      </c>
      <c r="L22" s="54">
        <f t="shared" si="16"/>
        <v>0</v>
      </c>
      <c r="M22" s="54">
        <f t="shared" si="16"/>
        <v>0</v>
      </c>
      <c r="N22" s="54">
        <f t="shared" si="16"/>
        <v>0</v>
      </c>
      <c r="O22" s="54">
        <f t="shared" si="16"/>
        <v>0</v>
      </c>
      <c r="P22" s="54">
        <f t="shared" si="16"/>
        <v>0</v>
      </c>
      <c r="Q22" s="54">
        <f t="shared" si="16"/>
        <v>0</v>
      </c>
      <c r="R22" s="54">
        <f t="shared" si="16"/>
        <v>0</v>
      </c>
      <c r="S22" s="135"/>
      <c r="T22" s="66">
        <v>0</v>
      </c>
      <c r="U22" s="56">
        <v>0</v>
      </c>
      <c r="V22" s="56">
        <v>0</v>
      </c>
      <c r="W22" s="56">
        <v>0</v>
      </c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</row>
    <row r="23" spans="1:44" ht="14.25" customHeight="1">
      <c r="A23" s="51">
        <v>16</v>
      </c>
      <c r="B23" s="5">
        <v>21120120130116</v>
      </c>
      <c r="C23" s="5" t="s">
        <v>215</v>
      </c>
      <c r="D23" s="54">
        <f t="shared" si="1"/>
        <v>0</v>
      </c>
      <c r="E23" s="54">
        <f t="shared" ref="E23:R23" si="17">IFERROR(($T23*IF($T$6=E$6,$T$7,0)+$U23*IF($U$6=E$6,$U$7,0)+$V23*IF($V$6=E$6,$V$7,0)+$W23*IF($W$6=E$6,$W$7,0)+$X23*IF($X$6=E$6,$X$7,0)+$Y23*IF($Y$6=E$6,$Y$7,0)+$Z23*IF($Z$6=E$6,$Z$7,0)+$AA23*IF($AA$6=E$6,$AA$7,0)+$AB23*IF($AB$6=E$6,$AB$7,0)+$AC23*IF($AC$6=E$6,$AC$7,0)+$AD23*IF($AD$6=E$6,$AD$7,0)+$AE23*IF($AE$6=E$6,$AE$7,0)+$AF23*IF($AF$6=E$6,$AF$7,0)+$AG23*IF($AG$6=E$6,$AG$7,0)+$AH23*IF($AH$6=E$6,$AH$7,0)+$AI23*IF($AI$6=E$6,$AI$7,0)+$AJ23*IF($AJ$6=E$6,$AJ$7,0)+$AK23*IF($AK$6=E$6,$AK$7,0)+$AL23*IF($AL$6=E$6,$AL$7,0)+$AM23*IF($AM$6=E$6,$AM$7,0)+$AN23*IF($AN$6=E$6,$AN$7,0)+$AO23*IF($AO$6=E$6,$AO$7,0)+$AP23*IF($AP$6=E$6,$AP$7,0)+$AQ23*IF($AQ$6=E$6,$AQ$7,0)+$AR23*IF($AR$6=E$6,$AR$7,0))/E$7,0)</f>
        <v>0</v>
      </c>
      <c r="F23" s="54">
        <f t="shared" si="17"/>
        <v>0</v>
      </c>
      <c r="G23" s="54">
        <f t="shared" si="17"/>
        <v>0</v>
      </c>
      <c r="H23" s="54">
        <f t="shared" si="17"/>
        <v>0</v>
      </c>
      <c r="I23" s="54">
        <f t="shared" si="17"/>
        <v>0</v>
      </c>
      <c r="J23" s="54">
        <f t="shared" si="17"/>
        <v>0</v>
      </c>
      <c r="K23" s="54">
        <f t="shared" si="17"/>
        <v>0</v>
      </c>
      <c r="L23" s="54">
        <f t="shared" si="17"/>
        <v>0</v>
      </c>
      <c r="M23" s="54">
        <f t="shared" si="17"/>
        <v>0</v>
      </c>
      <c r="N23" s="54">
        <f t="shared" si="17"/>
        <v>0</v>
      </c>
      <c r="O23" s="54">
        <f t="shared" si="17"/>
        <v>0</v>
      </c>
      <c r="P23" s="54">
        <f t="shared" si="17"/>
        <v>0</v>
      </c>
      <c r="Q23" s="54">
        <f t="shared" si="17"/>
        <v>0</v>
      </c>
      <c r="R23" s="54">
        <f t="shared" si="17"/>
        <v>0</v>
      </c>
      <c r="S23" s="135"/>
      <c r="T23" s="66">
        <v>0</v>
      </c>
      <c r="U23" s="56">
        <v>0</v>
      </c>
      <c r="V23" s="56">
        <v>0</v>
      </c>
      <c r="W23" s="56">
        <v>0</v>
      </c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</row>
    <row r="24" spans="1:44" ht="14.25" customHeight="1">
      <c r="A24" s="51">
        <v>17</v>
      </c>
      <c r="B24" s="5">
        <v>21120120130118</v>
      </c>
      <c r="C24" s="5" t="s">
        <v>216</v>
      </c>
      <c r="D24" s="54">
        <f t="shared" si="1"/>
        <v>0</v>
      </c>
      <c r="E24" s="54">
        <f t="shared" ref="E24:R24" si="18">IFERROR(($T24*IF($T$6=E$6,$T$7,0)+$U24*IF($U$6=E$6,$U$7,0)+$V24*IF($V$6=E$6,$V$7,0)+$W24*IF($W$6=E$6,$W$7,0)+$X24*IF($X$6=E$6,$X$7,0)+$Y24*IF($Y$6=E$6,$Y$7,0)+$Z24*IF($Z$6=E$6,$Z$7,0)+$AA24*IF($AA$6=E$6,$AA$7,0)+$AB24*IF($AB$6=E$6,$AB$7,0)+$AC24*IF($AC$6=E$6,$AC$7,0)+$AD24*IF($AD$6=E$6,$AD$7,0)+$AE24*IF($AE$6=E$6,$AE$7,0)+$AF24*IF($AF$6=E$6,$AF$7,0)+$AG24*IF($AG$6=E$6,$AG$7,0)+$AH24*IF($AH$6=E$6,$AH$7,0)+$AI24*IF($AI$6=E$6,$AI$7,0)+$AJ24*IF($AJ$6=E$6,$AJ$7,0)+$AK24*IF($AK$6=E$6,$AK$7,0)+$AL24*IF($AL$6=E$6,$AL$7,0)+$AM24*IF($AM$6=E$6,$AM$7,0)+$AN24*IF($AN$6=E$6,$AN$7,0)+$AO24*IF($AO$6=E$6,$AO$7,0)+$AP24*IF($AP$6=E$6,$AP$7,0)+$AQ24*IF($AQ$6=E$6,$AQ$7,0)+$AR24*IF($AR$6=E$6,$AR$7,0))/E$7,0)</f>
        <v>0</v>
      </c>
      <c r="F24" s="54">
        <f t="shared" si="18"/>
        <v>0</v>
      </c>
      <c r="G24" s="54">
        <f t="shared" si="18"/>
        <v>0</v>
      </c>
      <c r="H24" s="54">
        <f t="shared" si="18"/>
        <v>0</v>
      </c>
      <c r="I24" s="54">
        <f t="shared" si="18"/>
        <v>0</v>
      </c>
      <c r="J24" s="54">
        <f t="shared" si="18"/>
        <v>0</v>
      </c>
      <c r="K24" s="54">
        <f t="shared" si="18"/>
        <v>0</v>
      </c>
      <c r="L24" s="54">
        <f t="shared" si="18"/>
        <v>0</v>
      </c>
      <c r="M24" s="54">
        <f t="shared" si="18"/>
        <v>0</v>
      </c>
      <c r="N24" s="54">
        <f t="shared" si="18"/>
        <v>0</v>
      </c>
      <c r="O24" s="54">
        <f t="shared" si="18"/>
        <v>0</v>
      </c>
      <c r="P24" s="54">
        <f t="shared" si="18"/>
        <v>0</v>
      </c>
      <c r="Q24" s="54">
        <f t="shared" si="18"/>
        <v>0</v>
      </c>
      <c r="R24" s="54">
        <f t="shared" si="18"/>
        <v>0</v>
      </c>
      <c r="S24" s="135"/>
      <c r="T24" s="66">
        <v>0</v>
      </c>
      <c r="U24" s="56">
        <v>0</v>
      </c>
      <c r="V24" s="56">
        <v>0</v>
      </c>
      <c r="W24" s="56">
        <v>0</v>
      </c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</row>
    <row r="25" spans="1:44" ht="14.25" customHeight="1">
      <c r="A25" s="51">
        <v>18</v>
      </c>
      <c r="B25" s="5">
        <v>21120120130120</v>
      </c>
      <c r="C25" s="5" t="s">
        <v>217</v>
      </c>
      <c r="D25" s="54">
        <f t="shared" si="1"/>
        <v>0</v>
      </c>
      <c r="E25" s="54">
        <f t="shared" ref="E25:R25" si="19">IFERROR(($T25*IF($T$6=E$6,$T$7,0)+$U25*IF($U$6=E$6,$U$7,0)+$V25*IF($V$6=E$6,$V$7,0)+$W25*IF($W$6=E$6,$W$7,0)+$X25*IF($X$6=E$6,$X$7,0)+$Y25*IF($Y$6=E$6,$Y$7,0)+$Z25*IF($Z$6=E$6,$Z$7,0)+$AA25*IF($AA$6=E$6,$AA$7,0)+$AB25*IF($AB$6=E$6,$AB$7,0)+$AC25*IF($AC$6=E$6,$AC$7,0)+$AD25*IF($AD$6=E$6,$AD$7,0)+$AE25*IF($AE$6=E$6,$AE$7,0)+$AF25*IF($AF$6=E$6,$AF$7,0)+$AG25*IF($AG$6=E$6,$AG$7,0)+$AH25*IF($AH$6=E$6,$AH$7,0)+$AI25*IF($AI$6=E$6,$AI$7,0)+$AJ25*IF($AJ$6=E$6,$AJ$7,0)+$AK25*IF($AK$6=E$6,$AK$7,0)+$AL25*IF($AL$6=E$6,$AL$7,0)+$AM25*IF($AM$6=E$6,$AM$7,0)+$AN25*IF($AN$6=E$6,$AN$7,0)+$AO25*IF($AO$6=E$6,$AO$7,0)+$AP25*IF($AP$6=E$6,$AP$7,0)+$AQ25*IF($AQ$6=E$6,$AQ$7,0)+$AR25*IF($AR$6=E$6,$AR$7,0))/E$7,0)</f>
        <v>0</v>
      </c>
      <c r="F25" s="54">
        <f t="shared" si="19"/>
        <v>0</v>
      </c>
      <c r="G25" s="54">
        <f t="shared" si="19"/>
        <v>0</v>
      </c>
      <c r="H25" s="54">
        <f t="shared" si="19"/>
        <v>0</v>
      </c>
      <c r="I25" s="54">
        <f t="shared" si="19"/>
        <v>0</v>
      </c>
      <c r="J25" s="54">
        <f t="shared" si="19"/>
        <v>0</v>
      </c>
      <c r="K25" s="54">
        <f t="shared" si="19"/>
        <v>0</v>
      </c>
      <c r="L25" s="54">
        <f t="shared" si="19"/>
        <v>0</v>
      </c>
      <c r="M25" s="54">
        <f t="shared" si="19"/>
        <v>0</v>
      </c>
      <c r="N25" s="54">
        <f t="shared" si="19"/>
        <v>0</v>
      </c>
      <c r="O25" s="54">
        <f t="shared" si="19"/>
        <v>0</v>
      </c>
      <c r="P25" s="54">
        <f t="shared" si="19"/>
        <v>0</v>
      </c>
      <c r="Q25" s="54">
        <f t="shared" si="19"/>
        <v>0</v>
      </c>
      <c r="R25" s="54">
        <f t="shared" si="19"/>
        <v>0</v>
      </c>
      <c r="S25" s="135"/>
      <c r="T25" s="66">
        <v>0</v>
      </c>
      <c r="U25" s="56">
        <v>0</v>
      </c>
      <c r="V25" s="56">
        <v>0</v>
      </c>
      <c r="W25" s="56">
        <v>0</v>
      </c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</row>
    <row r="26" spans="1:44" ht="14.25" customHeight="1">
      <c r="A26" s="51">
        <v>19</v>
      </c>
      <c r="B26" s="5">
        <v>21120120130122</v>
      </c>
      <c r="C26" s="5" t="s">
        <v>218</v>
      </c>
      <c r="D26" s="54">
        <f t="shared" si="1"/>
        <v>0</v>
      </c>
      <c r="E26" s="54">
        <f t="shared" ref="E26:R26" si="20">IFERROR(($T26*IF($T$6=E$6,$T$7,0)+$U26*IF($U$6=E$6,$U$7,0)+$V26*IF($V$6=E$6,$V$7,0)+$W26*IF($W$6=E$6,$W$7,0)+$X26*IF($X$6=E$6,$X$7,0)+$Y26*IF($Y$6=E$6,$Y$7,0)+$Z26*IF($Z$6=E$6,$Z$7,0)+$AA26*IF($AA$6=E$6,$AA$7,0)+$AB26*IF($AB$6=E$6,$AB$7,0)+$AC26*IF($AC$6=E$6,$AC$7,0)+$AD26*IF($AD$6=E$6,$AD$7,0)+$AE26*IF($AE$6=E$6,$AE$7,0)+$AF26*IF($AF$6=E$6,$AF$7,0)+$AG26*IF($AG$6=E$6,$AG$7,0)+$AH26*IF($AH$6=E$6,$AH$7,0)+$AI26*IF($AI$6=E$6,$AI$7,0)+$AJ26*IF($AJ$6=E$6,$AJ$7,0)+$AK26*IF($AK$6=E$6,$AK$7,0)+$AL26*IF($AL$6=E$6,$AL$7,0)+$AM26*IF($AM$6=E$6,$AM$7,0)+$AN26*IF($AN$6=E$6,$AN$7,0)+$AO26*IF($AO$6=E$6,$AO$7,0)+$AP26*IF($AP$6=E$6,$AP$7,0)+$AQ26*IF($AQ$6=E$6,$AQ$7,0)+$AR26*IF($AR$6=E$6,$AR$7,0))/E$7,0)</f>
        <v>0</v>
      </c>
      <c r="F26" s="54">
        <f t="shared" si="20"/>
        <v>0</v>
      </c>
      <c r="G26" s="54">
        <f t="shared" si="20"/>
        <v>0</v>
      </c>
      <c r="H26" s="54">
        <f t="shared" si="20"/>
        <v>0</v>
      </c>
      <c r="I26" s="54">
        <f t="shared" si="20"/>
        <v>0</v>
      </c>
      <c r="J26" s="54">
        <f t="shared" si="20"/>
        <v>0</v>
      </c>
      <c r="K26" s="54">
        <f t="shared" si="20"/>
        <v>0</v>
      </c>
      <c r="L26" s="54">
        <f t="shared" si="20"/>
        <v>0</v>
      </c>
      <c r="M26" s="54">
        <f t="shared" si="20"/>
        <v>0</v>
      </c>
      <c r="N26" s="54">
        <f t="shared" si="20"/>
        <v>0</v>
      </c>
      <c r="O26" s="54">
        <f t="shared" si="20"/>
        <v>0</v>
      </c>
      <c r="P26" s="54">
        <f t="shared" si="20"/>
        <v>0</v>
      </c>
      <c r="Q26" s="54">
        <f t="shared" si="20"/>
        <v>0</v>
      </c>
      <c r="R26" s="54">
        <f t="shared" si="20"/>
        <v>0</v>
      </c>
      <c r="S26" s="135"/>
      <c r="T26" s="66">
        <v>0</v>
      </c>
      <c r="U26" s="56">
        <v>0</v>
      </c>
      <c r="V26" s="56">
        <v>0</v>
      </c>
      <c r="W26" s="56">
        <v>0</v>
      </c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</row>
    <row r="27" spans="1:44" ht="14.25" customHeight="1">
      <c r="A27" s="51">
        <v>20</v>
      </c>
      <c r="B27" s="5">
        <v>21120120140157</v>
      </c>
      <c r="C27" s="5" t="s">
        <v>219</v>
      </c>
      <c r="D27" s="54">
        <f t="shared" si="1"/>
        <v>0</v>
      </c>
      <c r="E27" s="54">
        <f t="shared" ref="E27:R27" si="21">IFERROR(($T27*IF($T$6=E$6,$T$7,0)+$U27*IF($U$6=E$6,$U$7,0)+$V27*IF($V$6=E$6,$V$7,0)+$W27*IF($W$6=E$6,$W$7,0)+$X27*IF($X$6=E$6,$X$7,0)+$Y27*IF($Y$6=E$6,$Y$7,0)+$Z27*IF($Z$6=E$6,$Z$7,0)+$AA27*IF($AA$6=E$6,$AA$7,0)+$AB27*IF($AB$6=E$6,$AB$7,0)+$AC27*IF($AC$6=E$6,$AC$7,0)+$AD27*IF($AD$6=E$6,$AD$7,0)+$AE27*IF($AE$6=E$6,$AE$7,0)+$AF27*IF($AF$6=E$6,$AF$7,0)+$AG27*IF($AG$6=E$6,$AG$7,0)+$AH27*IF($AH$6=E$6,$AH$7,0)+$AI27*IF($AI$6=E$6,$AI$7,0)+$AJ27*IF($AJ$6=E$6,$AJ$7,0)+$AK27*IF($AK$6=E$6,$AK$7,0)+$AL27*IF($AL$6=E$6,$AL$7,0)+$AM27*IF($AM$6=E$6,$AM$7,0)+$AN27*IF($AN$6=E$6,$AN$7,0)+$AO27*IF($AO$6=E$6,$AO$7,0)+$AP27*IF($AP$6=E$6,$AP$7,0)+$AQ27*IF($AQ$6=E$6,$AQ$7,0)+$AR27*IF($AR$6=E$6,$AR$7,0))/E$7,0)</f>
        <v>0</v>
      </c>
      <c r="F27" s="54">
        <f t="shared" si="21"/>
        <v>0</v>
      </c>
      <c r="G27" s="54">
        <f t="shared" si="21"/>
        <v>0</v>
      </c>
      <c r="H27" s="54">
        <f t="shared" si="21"/>
        <v>0</v>
      </c>
      <c r="I27" s="54">
        <f t="shared" si="21"/>
        <v>0</v>
      </c>
      <c r="J27" s="54">
        <f t="shared" si="21"/>
        <v>0</v>
      </c>
      <c r="K27" s="54">
        <f t="shared" si="21"/>
        <v>0</v>
      </c>
      <c r="L27" s="54">
        <f t="shared" si="21"/>
        <v>0</v>
      </c>
      <c r="M27" s="54">
        <f t="shared" si="21"/>
        <v>0</v>
      </c>
      <c r="N27" s="54">
        <f t="shared" si="21"/>
        <v>0</v>
      </c>
      <c r="O27" s="54">
        <f t="shared" si="21"/>
        <v>0</v>
      </c>
      <c r="P27" s="54">
        <f t="shared" si="21"/>
        <v>0</v>
      </c>
      <c r="Q27" s="54">
        <f t="shared" si="21"/>
        <v>0</v>
      </c>
      <c r="R27" s="54">
        <f t="shared" si="21"/>
        <v>0</v>
      </c>
      <c r="S27" s="135"/>
      <c r="T27" s="66">
        <v>0</v>
      </c>
      <c r="U27" s="56">
        <v>0</v>
      </c>
      <c r="V27" s="56">
        <v>0</v>
      </c>
      <c r="W27" s="56">
        <v>0</v>
      </c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</row>
    <row r="28" spans="1:44" ht="14.25" customHeight="1">
      <c r="A28" s="51">
        <v>21</v>
      </c>
      <c r="B28" s="5">
        <v>21120120140159</v>
      </c>
      <c r="C28" s="5" t="s">
        <v>220</v>
      </c>
      <c r="D28" s="54">
        <f t="shared" si="1"/>
        <v>0</v>
      </c>
      <c r="E28" s="54">
        <f t="shared" ref="E28:R28" si="22">IFERROR(($T28*IF($T$6=E$6,$T$7,0)+$U28*IF($U$6=E$6,$U$7,0)+$V28*IF($V$6=E$6,$V$7,0)+$W28*IF($W$6=E$6,$W$7,0)+$X28*IF($X$6=E$6,$X$7,0)+$Y28*IF($Y$6=E$6,$Y$7,0)+$Z28*IF($Z$6=E$6,$Z$7,0)+$AA28*IF($AA$6=E$6,$AA$7,0)+$AB28*IF($AB$6=E$6,$AB$7,0)+$AC28*IF($AC$6=E$6,$AC$7,0)+$AD28*IF($AD$6=E$6,$AD$7,0)+$AE28*IF($AE$6=E$6,$AE$7,0)+$AF28*IF($AF$6=E$6,$AF$7,0)+$AG28*IF($AG$6=E$6,$AG$7,0)+$AH28*IF($AH$6=E$6,$AH$7,0)+$AI28*IF($AI$6=E$6,$AI$7,0)+$AJ28*IF($AJ$6=E$6,$AJ$7,0)+$AK28*IF($AK$6=E$6,$AK$7,0)+$AL28*IF($AL$6=E$6,$AL$7,0)+$AM28*IF($AM$6=E$6,$AM$7,0)+$AN28*IF($AN$6=E$6,$AN$7,0)+$AO28*IF($AO$6=E$6,$AO$7,0)+$AP28*IF($AP$6=E$6,$AP$7,0)+$AQ28*IF($AQ$6=E$6,$AQ$7,0)+$AR28*IF($AR$6=E$6,$AR$7,0))/E$7,0)</f>
        <v>0</v>
      </c>
      <c r="F28" s="54">
        <f t="shared" si="22"/>
        <v>0</v>
      </c>
      <c r="G28" s="54">
        <f t="shared" si="22"/>
        <v>0</v>
      </c>
      <c r="H28" s="54">
        <f t="shared" si="22"/>
        <v>0</v>
      </c>
      <c r="I28" s="54">
        <f t="shared" si="22"/>
        <v>0</v>
      </c>
      <c r="J28" s="54">
        <f t="shared" si="22"/>
        <v>0</v>
      </c>
      <c r="K28" s="54">
        <f t="shared" si="22"/>
        <v>0</v>
      </c>
      <c r="L28" s="54">
        <f t="shared" si="22"/>
        <v>0</v>
      </c>
      <c r="M28" s="54">
        <f t="shared" si="22"/>
        <v>0</v>
      </c>
      <c r="N28" s="54">
        <f t="shared" si="22"/>
        <v>0</v>
      </c>
      <c r="O28" s="54">
        <f t="shared" si="22"/>
        <v>0</v>
      </c>
      <c r="P28" s="54">
        <f t="shared" si="22"/>
        <v>0</v>
      </c>
      <c r="Q28" s="54">
        <f t="shared" si="22"/>
        <v>0</v>
      </c>
      <c r="R28" s="54">
        <f t="shared" si="22"/>
        <v>0</v>
      </c>
      <c r="S28" s="135"/>
      <c r="T28" s="66">
        <v>0</v>
      </c>
      <c r="U28" s="56">
        <v>0</v>
      </c>
      <c r="V28" s="56">
        <v>0</v>
      </c>
      <c r="W28" s="56">
        <v>0</v>
      </c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</row>
    <row r="29" spans="1:44" ht="14.25" customHeight="1">
      <c r="A29" s="51">
        <v>22</v>
      </c>
      <c r="B29" s="5">
        <v>21120120140160</v>
      </c>
      <c r="C29" s="5" t="s">
        <v>221</v>
      </c>
      <c r="D29" s="54">
        <f t="shared" si="1"/>
        <v>0</v>
      </c>
      <c r="E29" s="54">
        <f t="shared" ref="E29:R29" si="23">IFERROR(($T29*IF($T$6=E$6,$T$7,0)+$U29*IF($U$6=E$6,$U$7,0)+$V29*IF($V$6=E$6,$V$7,0)+$W29*IF($W$6=E$6,$W$7,0)+$X29*IF($X$6=E$6,$X$7,0)+$Y29*IF($Y$6=E$6,$Y$7,0)+$Z29*IF($Z$6=E$6,$Z$7,0)+$AA29*IF($AA$6=E$6,$AA$7,0)+$AB29*IF($AB$6=E$6,$AB$7,0)+$AC29*IF($AC$6=E$6,$AC$7,0)+$AD29*IF($AD$6=E$6,$AD$7,0)+$AE29*IF($AE$6=E$6,$AE$7,0)+$AF29*IF($AF$6=E$6,$AF$7,0)+$AG29*IF($AG$6=E$6,$AG$7,0)+$AH29*IF($AH$6=E$6,$AH$7,0)+$AI29*IF($AI$6=E$6,$AI$7,0)+$AJ29*IF($AJ$6=E$6,$AJ$7,0)+$AK29*IF($AK$6=E$6,$AK$7,0)+$AL29*IF($AL$6=E$6,$AL$7,0)+$AM29*IF($AM$6=E$6,$AM$7,0)+$AN29*IF($AN$6=E$6,$AN$7,0)+$AO29*IF($AO$6=E$6,$AO$7,0)+$AP29*IF($AP$6=E$6,$AP$7,0)+$AQ29*IF($AQ$6=E$6,$AQ$7,0)+$AR29*IF($AR$6=E$6,$AR$7,0))/E$7,0)</f>
        <v>0</v>
      </c>
      <c r="F29" s="54">
        <f t="shared" si="23"/>
        <v>0</v>
      </c>
      <c r="G29" s="54">
        <f t="shared" si="23"/>
        <v>0</v>
      </c>
      <c r="H29" s="54">
        <f t="shared" si="23"/>
        <v>0</v>
      </c>
      <c r="I29" s="54">
        <f t="shared" si="23"/>
        <v>0</v>
      </c>
      <c r="J29" s="54">
        <f t="shared" si="23"/>
        <v>0</v>
      </c>
      <c r="K29" s="54">
        <f t="shared" si="23"/>
        <v>0</v>
      </c>
      <c r="L29" s="54">
        <f t="shared" si="23"/>
        <v>0</v>
      </c>
      <c r="M29" s="54">
        <f t="shared" si="23"/>
        <v>0</v>
      </c>
      <c r="N29" s="54">
        <f t="shared" si="23"/>
        <v>0</v>
      </c>
      <c r="O29" s="54">
        <f t="shared" si="23"/>
        <v>0</v>
      </c>
      <c r="P29" s="54">
        <f t="shared" si="23"/>
        <v>0</v>
      </c>
      <c r="Q29" s="54">
        <f t="shared" si="23"/>
        <v>0</v>
      </c>
      <c r="R29" s="54">
        <f t="shared" si="23"/>
        <v>0</v>
      </c>
      <c r="S29" s="135"/>
      <c r="T29" s="66">
        <v>0</v>
      </c>
      <c r="U29" s="56">
        <v>0</v>
      </c>
      <c r="V29" s="56">
        <v>0</v>
      </c>
      <c r="W29" s="56">
        <v>0</v>
      </c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</row>
    <row r="30" spans="1:44" ht="14.25" customHeight="1">
      <c r="A30" s="51">
        <v>23</v>
      </c>
      <c r="B30" s="5">
        <v>21120120140041</v>
      </c>
      <c r="C30" s="5" t="s">
        <v>222</v>
      </c>
      <c r="D30" s="54">
        <f t="shared" si="1"/>
        <v>0</v>
      </c>
      <c r="E30" s="54">
        <f t="shared" ref="E30:R30" si="24">IFERROR(($T30*IF($T$6=E$6,$T$7,0)+$U30*IF($U$6=E$6,$U$7,0)+$V30*IF($V$6=E$6,$V$7,0)+$W30*IF($W$6=E$6,$W$7,0)+$X30*IF($X$6=E$6,$X$7,0)+$Y30*IF($Y$6=E$6,$Y$7,0)+$Z30*IF($Z$6=E$6,$Z$7,0)+$AA30*IF($AA$6=E$6,$AA$7,0)+$AB30*IF($AB$6=E$6,$AB$7,0)+$AC30*IF($AC$6=E$6,$AC$7,0)+$AD30*IF($AD$6=E$6,$AD$7,0)+$AE30*IF($AE$6=E$6,$AE$7,0)+$AF30*IF($AF$6=E$6,$AF$7,0)+$AG30*IF($AG$6=E$6,$AG$7,0)+$AH30*IF($AH$6=E$6,$AH$7,0)+$AI30*IF($AI$6=E$6,$AI$7,0)+$AJ30*IF($AJ$6=E$6,$AJ$7,0)+$AK30*IF($AK$6=E$6,$AK$7,0)+$AL30*IF($AL$6=E$6,$AL$7,0)+$AM30*IF($AM$6=E$6,$AM$7,0)+$AN30*IF($AN$6=E$6,$AN$7,0)+$AO30*IF($AO$6=E$6,$AO$7,0)+$AP30*IF($AP$6=E$6,$AP$7,0)+$AQ30*IF($AQ$6=E$6,$AQ$7,0)+$AR30*IF($AR$6=E$6,$AR$7,0))/E$7,0)</f>
        <v>0</v>
      </c>
      <c r="F30" s="54">
        <f t="shared" si="24"/>
        <v>0</v>
      </c>
      <c r="G30" s="54">
        <f t="shared" si="24"/>
        <v>0</v>
      </c>
      <c r="H30" s="54">
        <f t="shared" si="24"/>
        <v>0</v>
      </c>
      <c r="I30" s="54">
        <f t="shared" si="24"/>
        <v>0</v>
      </c>
      <c r="J30" s="54">
        <f t="shared" si="24"/>
        <v>0</v>
      </c>
      <c r="K30" s="54">
        <f t="shared" si="24"/>
        <v>0</v>
      </c>
      <c r="L30" s="54">
        <f t="shared" si="24"/>
        <v>0</v>
      </c>
      <c r="M30" s="54">
        <f t="shared" si="24"/>
        <v>0</v>
      </c>
      <c r="N30" s="54">
        <f t="shared" si="24"/>
        <v>0</v>
      </c>
      <c r="O30" s="54">
        <f t="shared" si="24"/>
        <v>0</v>
      </c>
      <c r="P30" s="54">
        <f t="shared" si="24"/>
        <v>0</v>
      </c>
      <c r="Q30" s="54">
        <f t="shared" si="24"/>
        <v>0</v>
      </c>
      <c r="R30" s="54">
        <f t="shared" si="24"/>
        <v>0</v>
      </c>
      <c r="S30" s="135"/>
      <c r="T30" s="66">
        <v>0</v>
      </c>
      <c r="U30" s="56">
        <v>0</v>
      </c>
      <c r="V30" s="56">
        <v>0</v>
      </c>
      <c r="W30" s="56">
        <v>0</v>
      </c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</row>
    <row r="31" spans="1:44" ht="14.25" customHeight="1">
      <c r="A31" s="51">
        <v>24</v>
      </c>
      <c r="B31" s="5">
        <v>21120120140046</v>
      </c>
      <c r="C31" s="5" t="s">
        <v>223</v>
      </c>
      <c r="D31" s="54">
        <f t="shared" si="1"/>
        <v>0</v>
      </c>
      <c r="E31" s="54">
        <f t="shared" ref="E31:R31" si="25">IFERROR(($T31*IF($T$6=E$6,$T$7,0)+$U31*IF($U$6=E$6,$U$7,0)+$V31*IF($V$6=E$6,$V$7,0)+$W31*IF($W$6=E$6,$W$7,0)+$X31*IF($X$6=E$6,$X$7,0)+$Y31*IF($Y$6=E$6,$Y$7,0)+$Z31*IF($Z$6=E$6,$Z$7,0)+$AA31*IF($AA$6=E$6,$AA$7,0)+$AB31*IF($AB$6=E$6,$AB$7,0)+$AC31*IF($AC$6=E$6,$AC$7,0)+$AD31*IF($AD$6=E$6,$AD$7,0)+$AE31*IF($AE$6=E$6,$AE$7,0)+$AF31*IF($AF$6=E$6,$AF$7,0)+$AG31*IF($AG$6=E$6,$AG$7,0)+$AH31*IF($AH$6=E$6,$AH$7,0)+$AI31*IF($AI$6=E$6,$AI$7,0)+$AJ31*IF($AJ$6=E$6,$AJ$7,0)+$AK31*IF($AK$6=E$6,$AK$7,0)+$AL31*IF($AL$6=E$6,$AL$7,0)+$AM31*IF($AM$6=E$6,$AM$7,0)+$AN31*IF($AN$6=E$6,$AN$7,0)+$AO31*IF($AO$6=E$6,$AO$7,0)+$AP31*IF($AP$6=E$6,$AP$7,0)+$AQ31*IF($AQ$6=E$6,$AQ$7,0)+$AR31*IF($AR$6=E$6,$AR$7,0))/E$7,0)</f>
        <v>0</v>
      </c>
      <c r="F31" s="54">
        <f t="shared" si="25"/>
        <v>0</v>
      </c>
      <c r="G31" s="54">
        <f t="shared" si="25"/>
        <v>0</v>
      </c>
      <c r="H31" s="54">
        <f t="shared" si="25"/>
        <v>0</v>
      </c>
      <c r="I31" s="54">
        <f t="shared" si="25"/>
        <v>0</v>
      </c>
      <c r="J31" s="54">
        <f t="shared" si="25"/>
        <v>0</v>
      </c>
      <c r="K31" s="54">
        <f t="shared" si="25"/>
        <v>0</v>
      </c>
      <c r="L31" s="54">
        <f t="shared" si="25"/>
        <v>0</v>
      </c>
      <c r="M31" s="54">
        <f t="shared" si="25"/>
        <v>0</v>
      </c>
      <c r="N31" s="54">
        <f t="shared" si="25"/>
        <v>0</v>
      </c>
      <c r="O31" s="54">
        <f t="shared" si="25"/>
        <v>0</v>
      </c>
      <c r="P31" s="54">
        <f t="shared" si="25"/>
        <v>0</v>
      </c>
      <c r="Q31" s="54">
        <f t="shared" si="25"/>
        <v>0</v>
      </c>
      <c r="R31" s="54">
        <f t="shared" si="25"/>
        <v>0</v>
      </c>
      <c r="S31" s="135"/>
      <c r="T31" s="66">
        <v>0</v>
      </c>
      <c r="U31" s="56">
        <v>0</v>
      </c>
      <c r="V31" s="56">
        <v>0</v>
      </c>
      <c r="W31" s="56">
        <v>0</v>
      </c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</row>
    <row r="32" spans="1:44" ht="14.25" customHeight="1">
      <c r="A32" s="51">
        <v>25</v>
      </c>
      <c r="B32" s="5">
        <v>21120120140048</v>
      </c>
      <c r="C32" s="5" t="s">
        <v>224</v>
      </c>
      <c r="D32" s="54">
        <f t="shared" si="1"/>
        <v>0</v>
      </c>
      <c r="E32" s="54">
        <f t="shared" ref="E32:R32" si="26">IFERROR(($T32*IF($T$6=E$6,$T$7,0)+$U32*IF($U$6=E$6,$U$7,0)+$V32*IF($V$6=E$6,$V$7,0)+$W32*IF($W$6=E$6,$W$7,0)+$X32*IF($X$6=E$6,$X$7,0)+$Y32*IF($Y$6=E$6,$Y$7,0)+$Z32*IF($Z$6=E$6,$Z$7,0)+$AA32*IF($AA$6=E$6,$AA$7,0)+$AB32*IF($AB$6=E$6,$AB$7,0)+$AC32*IF($AC$6=E$6,$AC$7,0)+$AD32*IF($AD$6=E$6,$AD$7,0)+$AE32*IF($AE$6=E$6,$AE$7,0)+$AF32*IF($AF$6=E$6,$AF$7,0)+$AG32*IF($AG$6=E$6,$AG$7,0)+$AH32*IF($AH$6=E$6,$AH$7,0)+$AI32*IF($AI$6=E$6,$AI$7,0)+$AJ32*IF($AJ$6=E$6,$AJ$7,0)+$AK32*IF($AK$6=E$6,$AK$7,0)+$AL32*IF($AL$6=E$6,$AL$7,0)+$AM32*IF($AM$6=E$6,$AM$7,0)+$AN32*IF($AN$6=E$6,$AN$7,0)+$AO32*IF($AO$6=E$6,$AO$7,0)+$AP32*IF($AP$6=E$6,$AP$7,0)+$AQ32*IF($AQ$6=E$6,$AQ$7,0)+$AR32*IF($AR$6=E$6,$AR$7,0))/E$7,0)</f>
        <v>0</v>
      </c>
      <c r="F32" s="54">
        <f t="shared" si="26"/>
        <v>0</v>
      </c>
      <c r="G32" s="54">
        <f t="shared" si="26"/>
        <v>0</v>
      </c>
      <c r="H32" s="54">
        <f t="shared" si="26"/>
        <v>0</v>
      </c>
      <c r="I32" s="54">
        <f t="shared" si="26"/>
        <v>0</v>
      </c>
      <c r="J32" s="54">
        <f t="shared" si="26"/>
        <v>0</v>
      </c>
      <c r="K32" s="54">
        <f t="shared" si="26"/>
        <v>0</v>
      </c>
      <c r="L32" s="54">
        <f t="shared" si="26"/>
        <v>0</v>
      </c>
      <c r="M32" s="54">
        <f t="shared" si="26"/>
        <v>0</v>
      </c>
      <c r="N32" s="54">
        <f t="shared" si="26"/>
        <v>0</v>
      </c>
      <c r="O32" s="54">
        <f t="shared" si="26"/>
        <v>0</v>
      </c>
      <c r="P32" s="54">
        <f t="shared" si="26"/>
        <v>0</v>
      </c>
      <c r="Q32" s="54">
        <f t="shared" si="26"/>
        <v>0</v>
      </c>
      <c r="R32" s="54">
        <f t="shared" si="26"/>
        <v>0</v>
      </c>
      <c r="S32" s="135"/>
      <c r="T32" s="66">
        <v>0</v>
      </c>
      <c r="U32" s="56">
        <v>0</v>
      </c>
      <c r="V32" s="56">
        <v>0</v>
      </c>
      <c r="W32" s="56">
        <v>0</v>
      </c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</row>
    <row r="33" spans="1:44" ht="14.25" customHeight="1">
      <c r="A33" s="51">
        <v>26</v>
      </c>
      <c r="B33" s="5">
        <v>21120120140049</v>
      </c>
      <c r="C33" s="5" t="s">
        <v>225</v>
      </c>
      <c r="D33" s="54">
        <f t="shared" si="1"/>
        <v>0</v>
      </c>
      <c r="E33" s="54">
        <f t="shared" ref="E33:R33" si="27">IFERROR(($T33*IF($T$6=E$6,$T$7,0)+$U33*IF($U$6=E$6,$U$7,0)+$V33*IF($V$6=E$6,$V$7,0)+$W33*IF($W$6=E$6,$W$7,0)+$X33*IF($X$6=E$6,$X$7,0)+$Y33*IF($Y$6=E$6,$Y$7,0)+$Z33*IF($Z$6=E$6,$Z$7,0)+$AA33*IF($AA$6=E$6,$AA$7,0)+$AB33*IF($AB$6=E$6,$AB$7,0)+$AC33*IF($AC$6=E$6,$AC$7,0)+$AD33*IF($AD$6=E$6,$AD$7,0)+$AE33*IF($AE$6=E$6,$AE$7,0)+$AF33*IF($AF$6=E$6,$AF$7,0)+$AG33*IF($AG$6=E$6,$AG$7,0)+$AH33*IF($AH$6=E$6,$AH$7,0)+$AI33*IF($AI$6=E$6,$AI$7,0)+$AJ33*IF($AJ$6=E$6,$AJ$7,0)+$AK33*IF($AK$6=E$6,$AK$7,0)+$AL33*IF($AL$6=E$6,$AL$7,0)+$AM33*IF($AM$6=E$6,$AM$7,0)+$AN33*IF($AN$6=E$6,$AN$7,0)+$AO33*IF($AO$6=E$6,$AO$7,0)+$AP33*IF($AP$6=E$6,$AP$7,0)+$AQ33*IF($AQ$6=E$6,$AQ$7,0)+$AR33*IF($AR$6=E$6,$AR$7,0))/E$7,0)</f>
        <v>0</v>
      </c>
      <c r="F33" s="54">
        <f t="shared" si="27"/>
        <v>0</v>
      </c>
      <c r="G33" s="54">
        <f t="shared" si="27"/>
        <v>0</v>
      </c>
      <c r="H33" s="54">
        <f t="shared" si="27"/>
        <v>0</v>
      </c>
      <c r="I33" s="54">
        <f t="shared" si="27"/>
        <v>0</v>
      </c>
      <c r="J33" s="54">
        <f t="shared" si="27"/>
        <v>0</v>
      </c>
      <c r="K33" s="54">
        <f t="shared" si="27"/>
        <v>0</v>
      </c>
      <c r="L33" s="54">
        <f t="shared" si="27"/>
        <v>0</v>
      </c>
      <c r="M33" s="54">
        <f t="shared" si="27"/>
        <v>0</v>
      </c>
      <c r="N33" s="54">
        <f t="shared" si="27"/>
        <v>0</v>
      </c>
      <c r="O33" s="54">
        <f t="shared" si="27"/>
        <v>0</v>
      </c>
      <c r="P33" s="54">
        <f t="shared" si="27"/>
        <v>0</v>
      </c>
      <c r="Q33" s="54">
        <f t="shared" si="27"/>
        <v>0</v>
      </c>
      <c r="R33" s="54">
        <f t="shared" si="27"/>
        <v>0</v>
      </c>
      <c r="S33" s="135"/>
      <c r="T33" s="66">
        <v>0</v>
      </c>
      <c r="U33" s="56">
        <v>0</v>
      </c>
      <c r="V33" s="56">
        <v>0</v>
      </c>
      <c r="W33" s="56">
        <v>0</v>
      </c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</row>
    <row r="34" spans="1:44" ht="14.25" customHeight="1">
      <c r="A34" s="51">
        <v>27</v>
      </c>
      <c r="B34" s="5">
        <v>21120120140051</v>
      </c>
      <c r="C34" s="5" t="s">
        <v>226</v>
      </c>
      <c r="D34" s="54">
        <f t="shared" si="1"/>
        <v>0</v>
      </c>
      <c r="E34" s="54">
        <f t="shared" ref="E34:R34" si="28">IFERROR(($T34*IF($T$6=E$6,$T$7,0)+$U34*IF($U$6=E$6,$U$7,0)+$V34*IF($V$6=E$6,$V$7,0)+$W34*IF($W$6=E$6,$W$7,0)+$X34*IF($X$6=E$6,$X$7,0)+$Y34*IF($Y$6=E$6,$Y$7,0)+$Z34*IF($Z$6=E$6,$Z$7,0)+$AA34*IF($AA$6=E$6,$AA$7,0)+$AB34*IF($AB$6=E$6,$AB$7,0)+$AC34*IF($AC$6=E$6,$AC$7,0)+$AD34*IF($AD$6=E$6,$AD$7,0)+$AE34*IF($AE$6=E$6,$AE$7,0)+$AF34*IF($AF$6=E$6,$AF$7,0)+$AG34*IF($AG$6=E$6,$AG$7,0)+$AH34*IF($AH$6=E$6,$AH$7,0)+$AI34*IF($AI$6=E$6,$AI$7,0)+$AJ34*IF($AJ$6=E$6,$AJ$7,0)+$AK34*IF($AK$6=E$6,$AK$7,0)+$AL34*IF($AL$6=E$6,$AL$7,0)+$AM34*IF($AM$6=E$6,$AM$7,0)+$AN34*IF($AN$6=E$6,$AN$7,0)+$AO34*IF($AO$6=E$6,$AO$7,0)+$AP34*IF($AP$6=E$6,$AP$7,0)+$AQ34*IF($AQ$6=E$6,$AQ$7,0)+$AR34*IF($AR$6=E$6,$AR$7,0))/E$7,0)</f>
        <v>0</v>
      </c>
      <c r="F34" s="54">
        <f t="shared" si="28"/>
        <v>0</v>
      </c>
      <c r="G34" s="54">
        <f t="shared" si="28"/>
        <v>0</v>
      </c>
      <c r="H34" s="54">
        <f t="shared" si="28"/>
        <v>0</v>
      </c>
      <c r="I34" s="54">
        <f t="shared" si="28"/>
        <v>0</v>
      </c>
      <c r="J34" s="54">
        <f t="shared" si="28"/>
        <v>0</v>
      </c>
      <c r="K34" s="54">
        <f t="shared" si="28"/>
        <v>0</v>
      </c>
      <c r="L34" s="54">
        <f t="shared" si="28"/>
        <v>0</v>
      </c>
      <c r="M34" s="54">
        <f t="shared" si="28"/>
        <v>0</v>
      </c>
      <c r="N34" s="54">
        <f t="shared" si="28"/>
        <v>0</v>
      </c>
      <c r="O34" s="54">
        <f t="shared" si="28"/>
        <v>0</v>
      </c>
      <c r="P34" s="54">
        <f t="shared" si="28"/>
        <v>0</v>
      </c>
      <c r="Q34" s="54">
        <f t="shared" si="28"/>
        <v>0</v>
      </c>
      <c r="R34" s="54">
        <f t="shared" si="28"/>
        <v>0</v>
      </c>
      <c r="S34" s="135"/>
      <c r="T34" s="66">
        <v>0</v>
      </c>
      <c r="U34" s="56">
        <v>0</v>
      </c>
      <c r="V34" s="56">
        <v>0</v>
      </c>
      <c r="W34" s="56">
        <v>0</v>
      </c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</row>
    <row r="35" spans="1:44" ht="14.25" customHeight="1">
      <c r="A35" s="51">
        <v>28</v>
      </c>
      <c r="B35" s="5">
        <v>21120120140054</v>
      </c>
      <c r="C35" s="5" t="s">
        <v>227</v>
      </c>
      <c r="D35" s="54">
        <f t="shared" si="1"/>
        <v>0</v>
      </c>
      <c r="E35" s="54">
        <f t="shared" ref="E35:R35" si="29">IFERROR(($T35*IF($T$6=E$6,$T$7,0)+$U35*IF($U$6=E$6,$U$7,0)+$V35*IF($V$6=E$6,$V$7,0)+$W35*IF($W$6=E$6,$W$7,0)+$X35*IF($X$6=E$6,$X$7,0)+$Y35*IF($Y$6=E$6,$Y$7,0)+$Z35*IF($Z$6=E$6,$Z$7,0)+$AA35*IF($AA$6=E$6,$AA$7,0)+$AB35*IF($AB$6=E$6,$AB$7,0)+$AC35*IF($AC$6=E$6,$AC$7,0)+$AD35*IF($AD$6=E$6,$AD$7,0)+$AE35*IF($AE$6=E$6,$AE$7,0)+$AF35*IF($AF$6=E$6,$AF$7,0)+$AG35*IF($AG$6=E$6,$AG$7,0)+$AH35*IF($AH$6=E$6,$AH$7,0)+$AI35*IF($AI$6=E$6,$AI$7,0)+$AJ35*IF($AJ$6=E$6,$AJ$7,0)+$AK35*IF($AK$6=E$6,$AK$7,0)+$AL35*IF($AL$6=E$6,$AL$7,0)+$AM35*IF($AM$6=E$6,$AM$7,0)+$AN35*IF($AN$6=E$6,$AN$7,0)+$AO35*IF($AO$6=E$6,$AO$7,0)+$AP35*IF($AP$6=E$6,$AP$7,0)+$AQ35*IF($AQ$6=E$6,$AQ$7,0)+$AR35*IF($AR$6=E$6,$AR$7,0))/E$7,0)</f>
        <v>0</v>
      </c>
      <c r="F35" s="54">
        <f t="shared" si="29"/>
        <v>0</v>
      </c>
      <c r="G35" s="54">
        <f t="shared" si="29"/>
        <v>0</v>
      </c>
      <c r="H35" s="54">
        <f t="shared" si="29"/>
        <v>0</v>
      </c>
      <c r="I35" s="54">
        <f t="shared" si="29"/>
        <v>0</v>
      </c>
      <c r="J35" s="54">
        <f t="shared" si="29"/>
        <v>0</v>
      </c>
      <c r="K35" s="54">
        <f t="shared" si="29"/>
        <v>0</v>
      </c>
      <c r="L35" s="54">
        <f t="shared" si="29"/>
        <v>0</v>
      </c>
      <c r="M35" s="54">
        <f t="shared" si="29"/>
        <v>0</v>
      </c>
      <c r="N35" s="54">
        <f t="shared" si="29"/>
        <v>0</v>
      </c>
      <c r="O35" s="54">
        <f t="shared" si="29"/>
        <v>0</v>
      </c>
      <c r="P35" s="54">
        <f t="shared" si="29"/>
        <v>0</v>
      </c>
      <c r="Q35" s="54">
        <f t="shared" si="29"/>
        <v>0</v>
      </c>
      <c r="R35" s="54">
        <f t="shared" si="29"/>
        <v>0</v>
      </c>
      <c r="S35" s="135"/>
      <c r="T35" s="66">
        <v>0</v>
      </c>
      <c r="U35" s="56">
        <v>0</v>
      </c>
      <c r="V35" s="56">
        <v>0</v>
      </c>
      <c r="W35" s="56">
        <v>0</v>
      </c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</row>
    <row r="36" spans="1:44" ht="14.25" customHeight="1">
      <c r="A36" s="51">
        <v>29</v>
      </c>
      <c r="B36" s="5">
        <v>21120120140056</v>
      </c>
      <c r="C36" s="5" t="s">
        <v>228</v>
      </c>
      <c r="D36" s="54">
        <f t="shared" si="1"/>
        <v>0</v>
      </c>
      <c r="E36" s="54">
        <f t="shared" ref="E36:R36" si="30">IFERROR(($T36*IF($T$6=E$6,$T$7,0)+$U36*IF($U$6=E$6,$U$7,0)+$V36*IF($V$6=E$6,$V$7,0)+$W36*IF($W$6=E$6,$W$7,0)+$X36*IF($X$6=E$6,$X$7,0)+$Y36*IF($Y$6=E$6,$Y$7,0)+$Z36*IF($Z$6=E$6,$Z$7,0)+$AA36*IF($AA$6=E$6,$AA$7,0)+$AB36*IF($AB$6=E$6,$AB$7,0)+$AC36*IF($AC$6=E$6,$AC$7,0)+$AD36*IF($AD$6=E$6,$AD$7,0)+$AE36*IF($AE$6=E$6,$AE$7,0)+$AF36*IF($AF$6=E$6,$AF$7,0)+$AG36*IF($AG$6=E$6,$AG$7,0)+$AH36*IF($AH$6=E$6,$AH$7,0)+$AI36*IF($AI$6=E$6,$AI$7,0)+$AJ36*IF($AJ$6=E$6,$AJ$7,0)+$AK36*IF($AK$6=E$6,$AK$7,0)+$AL36*IF($AL$6=E$6,$AL$7,0)+$AM36*IF($AM$6=E$6,$AM$7,0)+$AN36*IF($AN$6=E$6,$AN$7,0)+$AO36*IF($AO$6=E$6,$AO$7,0)+$AP36*IF($AP$6=E$6,$AP$7,0)+$AQ36*IF($AQ$6=E$6,$AQ$7,0)+$AR36*IF($AR$6=E$6,$AR$7,0))/E$7,0)</f>
        <v>0</v>
      </c>
      <c r="F36" s="54">
        <f t="shared" si="30"/>
        <v>0</v>
      </c>
      <c r="G36" s="54">
        <f t="shared" si="30"/>
        <v>0</v>
      </c>
      <c r="H36" s="54">
        <f t="shared" si="30"/>
        <v>0</v>
      </c>
      <c r="I36" s="54">
        <f t="shared" si="30"/>
        <v>0</v>
      </c>
      <c r="J36" s="54">
        <f t="shared" si="30"/>
        <v>0</v>
      </c>
      <c r="K36" s="54">
        <f t="shared" si="30"/>
        <v>0</v>
      </c>
      <c r="L36" s="54">
        <f t="shared" si="30"/>
        <v>0</v>
      </c>
      <c r="M36" s="54">
        <f t="shared" si="30"/>
        <v>0</v>
      </c>
      <c r="N36" s="54">
        <f t="shared" si="30"/>
        <v>0</v>
      </c>
      <c r="O36" s="54">
        <f t="shared" si="30"/>
        <v>0</v>
      </c>
      <c r="P36" s="54">
        <f t="shared" si="30"/>
        <v>0</v>
      </c>
      <c r="Q36" s="54">
        <f t="shared" si="30"/>
        <v>0</v>
      </c>
      <c r="R36" s="54">
        <f t="shared" si="30"/>
        <v>0</v>
      </c>
      <c r="S36" s="135"/>
      <c r="T36" s="66">
        <v>0</v>
      </c>
      <c r="U36" s="56">
        <v>0</v>
      </c>
      <c r="V36" s="56">
        <v>0</v>
      </c>
      <c r="W36" s="56">
        <v>0</v>
      </c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</row>
    <row r="37" spans="1:44" ht="14.25" customHeight="1">
      <c r="A37" s="51">
        <v>30</v>
      </c>
      <c r="B37" s="5">
        <v>21120120140064</v>
      </c>
      <c r="C37" s="5" t="s">
        <v>229</v>
      </c>
      <c r="D37" s="54">
        <f t="shared" si="1"/>
        <v>0</v>
      </c>
      <c r="E37" s="54">
        <f t="shared" ref="E37:R37" si="31">IFERROR(($T37*IF($T$6=E$6,$T$7,0)+$U37*IF($U$6=E$6,$U$7,0)+$V37*IF($V$6=E$6,$V$7,0)+$W37*IF($W$6=E$6,$W$7,0)+$X37*IF($X$6=E$6,$X$7,0)+$Y37*IF($Y$6=E$6,$Y$7,0)+$Z37*IF($Z$6=E$6,$Z$7,0)+$AA37*IF($AA$6=E$6,$AA$7,0)+$AB37*IF($AB$6=E$6,$AB$7,0)+$AC37*IF($AC$6=E$6,$AC$7,0)+$AD37*IF($AD$6=E$6,$AD$7,0)+$AE37*IF($AE$6=E$6,$AE$7,0)+$AF37*IF($AF$6=E$6,$AF$7,0)+$AG37*IF($AG$6=E$6,$AG$7,0)+$AH37*IF($AH$6=E$6,$AH$7,0)+$AI37*IF($AI$6=E$6,$AI$7,0)+$AJ37*IF($AJ$6=E$6,$AJ$7,0)+$AK37*IF($AK$6=E$6,$AK$7,0)+$AL37*IF($AL$6=E$6,$AL$7,0)+$AM37*IF($AM$6=E$6,$AM$7,0)+$AN37*IF($AN$6=E$6,$AN$7,0)+$AO37*IF($AO$6=E$6,$AO$7,0)+$AP37*IF($AP$6=E$6,$AP$7,0)+$AQ37*IF($AQ$6=E$6,$AQ$7,0)+$AR37*IF($AR$6=E$6,$AR$7,0))/E$7,0)</f>
        <v>0</v>
      </c>
      <c r="F37" s="54">
        <f t="shared" si="31"/>
        <v>0</v>
      </c>
      <c r="G37" s="54">
        <f t="shared" si="31"/>
        <v>0</v>
      </c>
      <c r="H37" s="54">
        <f t="shared" si="31"/>
        <v>0</v>
      </c>
      <c r="I37" s="54">
        <f t="shared" si="31"/>
        <v>0</v>
      </c>
      <c r="J37" s="54">
        <f t="shared" si="31"/>
        <v>0</v>
      </c>
      <c r="K37" s="54">
        <f t="shared" si="31"/>
        <v>0</v>
      </c>
      <c r="L37" s="54">
        <f t="shared" si="31"/>
        <v>0</v>
      </c>
      <c r="M37" s="54">
        <f t="shared" si="31"/>
        <v>0</v>
      </c>
      <c r="N37" s="54">
        <f t="shared" si="31"/>
        <v>0</v>
      </c>
      <c r="O37" s="54">
        <f t="shared" si="31"/>
        <v>0</v>
      </c>
      <c r="P37" s="54">
        <f t="shared" si="31"/>
        <v>0</v>
      </c>
      <c r="Q37" s="54">
        <f t="shared" si="31"/>
        <v>0</v>
      </c>
      <c r="R37" s="54">
        <f t="shared" si="31"/>
        <v>0</v>
      </c>
      <c r="S37" s="135"/>
      <c r="T37" s="66">
        <v>0</v>
      </c>
      <c r="U37" s="56">
        <v>0</v>
      </c>
      <c r="V37" s="56">
        <v>0</v>
      </c>
      <c r="W37" s="56">
        <v>0</v>
      </c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</row>
    <row r="38" spans="1:44" ht="14.25" customHeight="1">
      <c r="A38" s="51">
        <v>31</v>
      </c>
      <c r="B38" s="5">
        <v>21120120140076</v>
      </c>
      <c r="C38" s="5" t="s">
        <v>230</v>
      </c>
      <c r="D38" s="54">
        <f t="shared" si="1"/>
        <v>0</v>
      </c>
      <c r="E38" s="54">
        <f t="shared" ref="E38:R38" si="32">IFERROR(($T38*IF($T$6=E$6,$T$7,0)+$U38*IF($U$6=E$6,$U$7,0)+$V38*IF($V$6=E$6,$V$7,0)+$W38*IF($W$6=E$6,$W$7,0)+$X38*IF($X$6=E$6,$X$7,0)+$Y38*IF($Y$6=E$6,$Y$7,0)+$Z38*IF($Z$6=E$6,$Z$7,0)+$AA38*IF($AA$6=E$6,$AA$7,0)+$AB38*IF($AB$6=E$6,$AB$7,0)+$AC38*IF($AC$6=E$6,$AC$7,0)+$AD38*IF($AD$6=E$6,$AD$7,0)+$AE38*IF($AE$6=E$6,$AE$7,0)+$AF38*IF($AF$6=E$6,$AF$7,0)+$AG38*IF($AG$6=E$6,$AG$7,0)+$AH38*IF($AH$6=E$6,$AH$7,0)+$AI38*IF($AI$6=E$6,$AI$7,0)+$AJ38*IF($AJ$6=E$6,$AJ$7,0)+$AK38*IF($AK$6=E$6,$AK$7,0)+$AL38*IF($AL$6=E$6,$AL$7,0)+$AM38*IF($AM$6=E$6,$AM$7,0)+$AN38*IF($AN$6=E$6,$AN$7,0)+$AO38*IF($AO$6=E$6,$AO$7,0)+$AP38*IF($AP$6=E$6,$AP$7,0)+$AQ38*IF($AQ$6=E$6,$AQ$7,0)+$AR38*IF($AR$6=E$6,$AR$7,0))/E$7,0)</f>
        <v>0</v>
      </c>
      <c r="F38" s="54">
        <f t="shared" si="32"/>
        <v>0</v>
      </c>
      <c r="G38" s="54">
        <f t="shared" si="32"/>
        <v>0</v>
      </c>
      <c r="H38" s="54">
        <f t="shared" si="32"/>
        <v>0</v>
      </c>
      <c r="I38" s="54">
        <f t="shared" si="32"/>
        <v>0</v>
      </c>
      <c r="J38" s="54">
        <f t="shared" si="32"/>
        <v>0</v>
      </c>
      <c r="K38" s="54">
        <f t="shared" si="32"/>
        <v>0</v>
      </c>
      <c r="L38" s="54">
        <f t="shared" si="32"/>
        <v>0</v>
      </c>
      <c r="M38" s="54">
        <f t="shared" si="32"/>
        <v>0</v>
      </c>
      <c r="N38" s="54">
        <f t="shared" si="32"/>
        <v>0</v>
      </c>
      <c r="O38" s="54">
        <f t="shared" si="32"/>
        <v>0</v>
      </c>
      <c r="P38" s="54">
        <f t="shared" si="32"/>
        <v>0</v>
      </c>
      <c r="Q38" s="54">
        <f t="shared" si="32"/>
        <v>0</v>
      </c>
      <c r="R38" s="54">
        <f t="shared" si="32"/>
        <v>0</v>
      </c>
      <c r="S38" s="135"/>
      <c r="T38" s="66">
        <v>0</v>
      </c>
      <c r="U38" s="56">
        <v>0</v>
      </c>
      <c r="V38" s="56">
        <v>0</v>
      </c>
      <c r="W38" s="56">
        <v>0</v>
      </c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</row>
    <row r="39" spans="1:44" ht="14.25" customHeight="1">
      <c r="A39" s="51">
        <v>32</v>
      </c>
      <c r="B39" s="5">
        <v>21120120140077</v>
      </c>
      <c r="C39" s="5" t="s">
        <v>231</v>
      </c>
      <c r="D39" s="54">
        <f t="shared" si="1"/>
        <v>0</v>
      </c>
      <c r="E39" s="54">
        <f t="shared" ref="E39:R39" si="33">IFERROR(($T39*IF($T$6=E$6,$T$7,0)+$U39*IF($U$6=E$6,$U$7,0)+$V39*IF($V$6=E$6,$V$7,0)+$W39*IF($W$6=E$6,$W$7,0)+$X39*IF($X$6=E$6,$X$7,0)+$Y39*IF($Y$6=E$6,$Y$7,0)+$Z39*IF($Z$6=E$6,$Z$7,0)+$AA39*IF($AA$6=E$6,$AA$7,0)+$AB39*IF($AB$6=E$6,$AB$7,0)+$AC39*IF($AC$6=E$6,$AC$7,0)+$AD39*IF($AD$6=E$6,$AD$7,0)+$AE39*IF($AE$6=E$6,$AE$7,0)+$AF39*IF($AF$6=E$6,$AF$7,0)+$AG39*IF($AG$6=E$6,$AG$7,0)+$AH39*IF($AH$6=E$6,$AH$7,0)+$AI39*IF($AI$6=E$6,$AI$7,0)+$AJ39*IF($AJ$6=E$6,$AJ$7,0)+$AK39*IF($AK$6=E$6,$AK$7,0)+$AL39*IF($AL$6=E$6,$AL$7,0)+$AM39*IF($AM$6=E$6,$AM$7,0)+$AN39*IF($AN$6=E$6,$AN$7,0)+$AO39*IF($AO$6=E$6,$AO$7,0)+$AP39*IF($AP$6=E$6,$AP$7,0)+$AQ39*IF($AQ$6=E$6,$AQ$7,0)+$AR39*IF($AR$6=E$6,$AR$7,0))/E$7,0)</f>
        <v>0</v>
      </c>
      <c r="F39" s="54">
        <f t="shared" si="33"/>
        <v>0</v>
      </c>
      <c r="G39" s="54">
        <f t="shared" si="33"/>
        <v>0</v>
      </c>
      <c r="H39" s="54">
        <f t="shared" si="33"/>
        <v>0</v>
      </c>
      <c r="I39" s="54">
        <f t="shared" si="33"/>
        <v>0</v>
      </c>
      <c r="J39" s="54">
        <f t="shared" si="33"/>
        <v>0</v>
      </c>
      <c r="K39" s="54">
        <f t="shared" si="33"/>
        <v>0</v>
      </c>
      <c r="L39" s="54">
        <f t="shared" si="33"/>
        <v>0</v>
      </c>
      <c r="M39" s="54">
        <f t="shared" si="33"/>
        <v>0</v>
      </c>
      <c r="N39" s="54">
        <f t="shared" si="33"/>
        <v>0</v>
      </c>
      <c r="O39" s="54">
        <f t="shared" si="33"/>
        <v>0</v>
      </c>
      <c r="P39" s="54">
        <f t="shared" si="33"/>
        <v>0</v>
      </c>
      <c r="Q39" s="54">
        <f t="shared" si="33"/>
        <v>0</v>
      </c>
      <c r="R39" s="54">
        <f t="shared" si="33"/>
        <v>0</v>
      </c>
      <c r="S39" s="135"/>
      <c r="T39" s="66">
        <v>0</v>
      </c>
      <c r="U39" s="56">
        <v>0</v>
      </c>
      <c r="V39" s="56">
        <v>0</v>
      </c>
      <c r="W39" s="56">
        <v>0</v>
      </c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</row>
    <row r="40" spans="1:44" ht="14.25" customHeight="1">
      <c r="A40" s="51">
        <v>33</v>
      </c>
      <c r="B40" s="5">
        <v>21120120140094</v>
      </c>
      <c r="C40" s="5" t="s">
        <v>232</v>
      </c>
      <c r="D40" s="54">
        <f t="shared" si="1"/>
        <v>0</v>
      </c>
      <c r="E40" s="54">
        <f t="shared" ref="E40:R40" si="34">IFERROR(($T40*IF($T$6=E$6,$T$7,0)+$U40*IF($U$6=E$6,$U$7,0)+$V40*IF($V$6=E$6,$V$7,0)+$W40*IF($W$6=E$6,$W$7,0)+$X40*IF($X$6=E$6,$X$7,0)+$Y40*IF($Y$6=E$6,$Y$7,0)+$Z40*IF($Z$6=E$6,$Z$7,0)+$AA40*IF($AA$6=E$6,$AA$7,0)+$AB40*IF($AB$6=E$6,$AB$7,0)+$AC40*IF($AC$6=E$6,$AC$7,0)+$AD40*IF($AD$6=E$6,$AD$7,0)+$AE40*IF($AE$6=E$6,$AE$7,0)+$AF40*IF($AF$6=E$6,$AF$7,0)+$AG40*IF($AG$6=E$6,$AG$7,0)+$AH40*IF($AH$6=E$6,$AH$7,0)+$AI40*IF($AI$6=E$6,$AI$7,0)+$AJ40*IF($AJ$6=E$6,$AJ$7,0)+$AK40*IF($AK$6=E$6,$AK$7,0)+$AL40*IF($AL$6=E$6,$AL$7,0)+$AM40*IF($AM$6=E$6,$AM$7,0)+$AN40*IF($AN$6=E$6,$AN$7,0)+$AO40*IF($AO$6=E$6,$AO$7,0)+$AP40*IF($AP$6=E$6,$AP$7,0)+$AQ40*IF($AQ$6=E$6,$AQ$7,0)+$AR40*IF($AR$6=E$6,$AR$7,0))/E$7,0)</f>
        <v>0</v>
      </c>
      <c r="F40" s="54">
        <f t="shared" si="34"/>
        <v>0</v>
      </c>
      <c r="G40" s="54">
        <f t="shared" si="34"/>
        <v>0</v>
      </c>
      <c r="H40" s="54">
        <f t="shared" si="34"/>
        <v>0</v>
      </c>
      <c r="I40" s="54">
        <f t="shared" si="34"/>
        <v>0</v>
      </c>
      <c r="J40" s="54">
        <f t="shared" si="34"/>
        <v>0</v>
      </c>
      <c r="K40" s="54">
        <f t="shared" si="34"/>
        <v>0</v>
      </c>
      <c r="L40" s="54">
        <f t="shared" si="34"/>
        <v>0</v>
      </c>
      <c r="M40" s="54">
        <f t="shared" si="34"/>
        <v>0</v>
      </c>
      <c r="N40" s="54">
        <f t="shared" si="34"/>
        <v>0</v>
      </c>
      <c r="O40" s="54">
        <f t="shared" si="34"/>
        <v>0</v>
      </c>
      <c r="P40" s="54">
        <f t="shared" si="34"/>
        <v>0</v>
      </c>
      <c r="Q40" s="54">
        <f t="shared" si="34"/>
        <v>0</v>
      </c>
      <c r="R40" s="54">
        <f t="shared" si="34"/>
        <v>0</v>
      </c>
      <c r="S40" s="135"/>
      <c r="T40" s="66">
        <v>0</v>
      </c>
      <c r="U40" s="56">
        <v>0</v>
      </c>
      <c r="V40" s="56">
        <v>0</v>
      </c>
      <c r="W40" s="56">
        <v>0</v>
      </c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</row>
    <row r="41" spans="1:44" ht="14.25" customHeight="1">
      <c r="A41" s="51">
        <v>34</v>
      </c>
      <c r="B41" s="5">
        <v>21120119100083</v>
      </c>
      <c r="C41" s="5" t="s">
        <v>233</v>
      </c>
      <c r="D41" s="54">
        <f t="shared" si="1"/>
        <v>0</v>
      </c>
      <c r="E41" s="54">
        <f t="shared" ref="E41:R41" si="35">IFERROR(($T41*IF($T$6=E$6,$T$7,0)+$U41*IF($U$6=E$6,$U$7,0)+$V41*IF($V$6=E$6,$V$7,0)+$W41*IF($W$6=E$6,$W$7,0)+$X41*IF($X$6=E$6,$X$7,0)+$Y41*IF($Y$6=E$6,$Y$7,0)+$Z41*IF($Z$6=E$6,$Z$7,0)+$AA41*IF($AA$6=E$6,$AA$7,0)+$AB41*IF($AB$6=E$6,$AB$7,0)+$AC41*IF($AC$6=E$6,$AC$7,0)+$AD41*IF($AD$6=E$6,$AD$7,0)+$AE41*IF($AE$6=E$6,$AE$7,0)+$AF41*IF($AF$6=E$6,$AF$7,0)+$AG41*IF($AG$6=E$6,$AG$7,0)+$AH41*IF($AH$6=E$6,$AH$7,0)+$AI41*IF($AI$6=E$6,$AI$7,0)+$AJ41*IF($AJ$6=E$6,$AJ$7,0)+$AK41*IF($AK$6=E$6,$AK$7,0)+$AL41*IF($AL$6=E$6,$AL$7,0)+$AM41*IF($AM$6=E$6,$AM$7,0)+$AN41*IF($AN$6=E$6,$AN$7,0)+$AO41*IF($AO$6=E$6,$AO$7,0)+$AP41*IF($AP$6=E$6,$AP$7,0)+$AQ41*IF($AQ$6=E$6,$AQ$7,0)+$AR41*IF($AR$6=E$6,$AR$7,0))/E$7,0)</f>
        <v>0</v>
      </c>
      <c r="F41" s="54">
        <f t="shared" si="35"/>
        <v>0</v>
      </c>
      <c r="G41" s="54">
        <f t="shared" si="35"/>
        <v>0</v>
      </c>
      <c r="H41" s="54">
        <f t="shared" si="35"/>
        <v>0</v>
      </c>
      <c r="I41" s="54">
        <f t="shared" si="35"/>
        <v>0</v>
      </c>
      <c r="J41" s="54">
        <f t="shared" si="35"/>
        <v>0</v>
      </c>
      <c r="K41" s="54">
        <f t="shared" si="35"/>
        <v>0</v>
      </c>
      <c r="L41" s="54">
        <f t="shared" si="35"/>
        <v>0</v>
      </c>
      <c r="M41" s="54">
        <f t="shared" si="35"/>
        <v>0</v>
      </c>
      <c r="N41" s="54">
        <f t="shared" si="35"/>
        <v>0</v>
      </c>
      <c r="O41" s="54">
        <f t="shared" si="35"/>
        <v>0</v>
      </c>
      <c r="P41" s="54">
        <f t="shared" si="35"/>
        <v>0</v>
      </c>
      <c r="Q41" s="54">
        <f t="shared" si="35"/>
        <v>0</v>
      </c>
      <c r="R41" s="54">
        <f t="shared" si="35"/>
        <v>0</v>
      </c>
      <c r="S41" s="135"/>
      <c r="T41" s="66">
        <v>0</v>
      </c>
      <c r="U41" s="56">
        <v>0</v>
      </c>
      <c r="V41" s="56">
        <v>0</v>
      </c>
      <c r="W41" s="56">
        <v>0</v>
      </c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</row>
    <row r="42" spans="1:44" ht="14.25" customHeight="1">
      <c r="A42" s="51">
        <v>35</v>
      </c>
      <c r="B42" s="5">
        <v>21120119120005</v>
      </c>
      <c r="C42" s="5" t="s">
        <v>234</v>
      </c>
      <c r="D42" s="54">
        <f t="shared" si="1"/>
        <v>0</v>
      </c>
      <c r="E42" s="54">
        <f t="shared" ref="E42:R42" si="36">IFERROR(($T42*IF($T$6=E$6,$T$7,0)+$U42*IF($U$6=E$6,$U$7,0)+$V42*IF($V$6=E$6,$V$7,0)+$W42*IF($W$6=E$6,$W$7,0)+$X42*IF($X$6=E$6,$X$7,0)+$Y42*IF($Y$6=E$6,$Y$7,0)+$Z42*IF($Z$6=E$6,$Z$7,0)+$AA42*IF($AA$6=E$6,$AA$7,0)+$AB42*IF($AB$6=E$6,$AB$7,0)+$AC42*IF($AC$6=E$6,$AC$7,0)+$AD42*IF($AD$6=E$6,$AD$7,0)+$AE42*IF($AE$6=E$6,$AE$7,0)+$AF42*IF($AF$6=E$6,$AF$7,0)+$AG42*IF($AG$6=E$6,$AG$7,0)+$AH42*IF($AH$6=E$6,$AH$7,0)+$AI42*IF($AI$6=E$6,$AI$7,0)+$AJ42*IF($AJ$6=E$6,$AJ$7,0)+$AK42*IF($AK$6=E$6,$AK$7,0)+$AL42*IF($AL$6=E$6,$AL$7,0)+$AM42*IF($AM$6=E$6,$AM$7,0)+$AN42*IF($AN$6=E$6,$AN$7,0)+$AO42*IF($AO$6=E$6,$AO$7,0)+$AP42*IF($AP$6=E$6,$AP$7,0)+$AQ42*IF($AQ$6=E$6,$AQ$7,0)+$AR42*IF($AR$6=E$6,$AR$7,0))/E$7,0)</f>
        <v>0</v>
      </c>
      <c r="F42" s="54">
        <f t="shared" si="36"/>
        <v>0</v>
      </c>
      <c r="G42" s="54">
        <f t="shared" si="36"/>
        <v>0</v>
      </c>
      <c r="H42" s="54">
        <f t="shared" si="36"/>
        <v>0</v>
      </c>
      <c r="I42" s="54">
        <f t="shared" si="36"/>
        <v>0</v>
      </c>
      <c r="J42" s="54">
        <f t="shared" si="36"/>
        <v>0</v>
      </c>
      <c r="K42" s="54">
        <f t="shared" si="36"/>
        <v>0</v>
      </c>
      <c r="L42" s="54">
        <f t="shared" si="36"/>
        <v>0</v>
      </c>
      <c r="M42" s="54">
        <f t="shared" si="36"/>
        <v>0</v>
      </c>
      <c r="N42" s="54">
        <f t="shared" si="36"/>
        <v>0</v>
      </c>
      <c r="O42" s="54">
        <f t="shared" si="36"/>
        <v>0</v>
      </c>
      <c r="P42" s="54">
        <f t="shared" si="36"/>
        <v>0</v>
      </c>
      <c r="Q42" s="54">
        <f t="shared" si="36"/>
        <v>0</v>
      </c>
      <c r="R42" s="54">
        <f t="shared" si="36"/>
        <v>0</v>
      </c>
      <c r="S42" s="135"/>
      <c r="T42" s="66">
        <v>0</v>
      </c>
      <c r="U42" s="56">
        <v>0</v>
      </c>
      <c r="V42" s="56">
        <v>0</v>
      </c>
      <c r="W42" s="56">
        <v>0</v>
      </c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</row>
    <row r="43" spans="1:44" ht="14.25" customHeight="1">
      <c r="A43" s="51">
        <v>36</v>
      </c>
      <c r="B43" s="5">
        <v>21120120120003</v>
      </c>
      <c r="C43" s="5" t="s">
        <v>235</v>
      </c>
      <c r="D43" s="54">
        <f t="shared" si="1"/>
        <v>0</v>
      </c>
      <c r="E43" s="54">
        <f t="shared" ref="E43:R43" si="37">IFERROR(($T43*IF($T$6=E$6,$T$7,0)+$U43*IF($U$6=E$6,$U$7,0)+$V43*IF($V$6=E$6,$V$7,0)+$W43*IF($W$6=E$6,$W$7,0)+$X43*IF($X$6=E$6,$X$7,0)+$Y43*IF($Y$6=E$6,$Y$7,0)+$Z43*IF($Z$6=E$6,$Z$7,0)+$AA43*IF($AA$6=E$6,$AA$7,0)+$AB43*IF($AB$6=E$6,$AB$7,0)+$AC43*IF($AC$6=E$6,$AC$7,0)+$AD43*IF($AD$6=E$6,$AD$7,0)+$AE43*IF($AE$6=E$6,$AE$7,0)+$AF43*IF($AF$6=E$6,$AF$7,0)+$AG43*IF($AG$6=E$6,$AG$7,0)+$AH43*IF($AH$6=E$6,$AH$7,0)+$AI43*IF($AI$6=E$6,$AI$7,0)+$AJ43*IF($AJ$6=E$6,$AJ$7,0)+$AK43*IF($AK$6=E$6,$AK$7,0)+$AL43*IF($AL$6=E$6,$AL$7,0)+$AM43*IF($AM$6=E$6,$AM$7,0)+$AN43*IF($AN$6=E$6,$AN$7,0)+$AO43*IF($AO$6=E$6,$AO$7,0)+$AP43*IF($AP$6=E$6,$AP$7,0)+$AQ43*IF($AQ$6=E$6,$AQ$7,0)+$AR43*IF($AR$6=E$6,$AR$7,0))/E$7,0)</f>
        <v>0</v>
      </c>
      <c r="F43" s="54">
        <f t="shared" si="37"/>
        <v>0</v>
      </c>
      <c r="G43" s="54">
        <f t="shared" si="37"/>
        <v>0</v>
      </c>
      <c r="H43" s="54">
        <f t="shared" si="37"/>
        <v>0</v>
      </c>
      <c r="I43" s="54">
        <f t="shared" si="37"/>
        <v>0</v>
      </c>
      <c r="J43" s="54">
        <f t="shared" si="37"/>
        <v>0</v>
      </c>
      <c r="K43" s="54">
        <f t="shared" si="37"/>
        <v>0</v>
      </c>
      <c r="L43" s="54">
        <f t="shared" si="37"/>
        <v>0</v>
      </c>
      <c r="M43" s="54">
        <f t="shared" si="37"/>
        <v>0</v>
      </c>
      <c r="N43" s="54">
        <f t="shared" si="37"/>
        <v>0</v>
      </c>
      <c r="O43" s="54">
        <f t="shared" si="37"/>
        <v>0</v>
      </c>
      <c r="P43" s="54">
        <f t="shared" si="37"/>
        <v>0</v>
      </c>
      <c r="Q43" s="54">
        <f t="shared" si="37"/>
        <v>0</v>
      </c>
      <c r="R43" s="54">
        <f t="shared" si="37"/>
        <v>0</v>
      </c>
      <c r="S43" s="135"/>
      <c r="T43" s="66">
        <v>0</v>
      </c>
      <c r="U43" s="56">
        <v>0</v>
      </c>
      <c r="V43" s="56">
        <v>0</v>
      </c>
      <c r="W43" s="56">
        <v>0</v>
      </c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</row>
    <row r="44" spans="1:44" ht="14.25" customHeight="1">
      <c r="A44" s="51">
        <v>37</v>
      </c>
      <c r="B44" s="5">
        <v>21120120120004</v>
      </c>
      <c r="C44" s="5" t="s">
        <v>236</v>
      </c>
      <c r="D44" s="54">
        <f t="shared" si="1"/>
        <v>0</v>
      </c>
      <c r="E44" s="54">
        <f t="shared" ref="E44:R44" si="38">IFERROR(($T44*IF($T$6=E$6,$T$7,0)+$U44*IF($U$6=E$6,$U$7,0)+$V44*IF($V$6=E$6,$V$7,0)+$W44*IF($W$6=E$6,$W$7,0)+$X44*IF($X$6=E$6,$X$7,0)+$Y44*IF($Y$6=E$6,$Y$7,0)+$Z44*IF($Z$6=E$6,$Z$7,0)+$AA44*IF($AA$6=E$6,$AA$7,0)+$AB44*IF($AB$6=E$6,$AB$7,0)+$AC44*IF($AC$6=E$6,$AC$7,0)+$AD44*IF($AD$6=E$6,$AD$7,0)+$AE44*IF($AE$6=E$6,$AE$7,0)+$AF44*IF($AF$6=E$6,$AF$7,0)+$AG44*IF($AG$6=E$6,$AG$7,0)+$AH44*IF($AH$6=E$6,$AH$7,0)+$AI44*IF($AI$6=E$6,$AI$7,0)+$AJ44*IF($AJ$6=E$6,$AJ$7,0)+$AK44*IF($AK$6=E$6,$AK$7,0)+$AL44*IF($AL$6=E$6,$AL$7,0)+$AM44*IF($AM$6=E$6,$AM$7,0)+$AN44*IF($AN$6=E$6,$AN$7,0)+$AO44*IF($AO$6=E$6,$AO$7,0)+$AP44*IF($AP$6=E$6,$AP$7,0)+$AQ44*IF($AQ$6=E$6,$AQ$7,0)+$AR44*IF($AR$6=E$6,$AR$7,0))/E$7,0)</f>
        <v>0</v>
      </c>
      <c r="F44" s="54">
        <f t="shared" si="38"/>
        <v>0</v>
      </c>
      <c r="G44" s="54">
        <f t="shared" si="38"/>
        <v>0</v>
      </c>
      <c r="H44" s="54">
        <f t="shared" si="38"/>
        <v>0</v>
      </c>
      <c r="I44" s="54">
        <f t="shared" si="38"/>
        <v>0</v>
      </c>
      <c r="J44" s="54">
        <f t="shared" si="38"/>
        <v>0</v>
      </c>
      <c r="K44" s="54">
        <f t="shared" si="38"/>
        <v>0</v>
      </c>
      <c r="L44" s="54">
        <f t="shared" si="38"/>
        <v>0</v>
      </c>
      <c r="M44" s="54">
        <f t="shared" si="38"/>
        <v>0</v>
      </c>
      <c r="N44" s="54">
        <f t="shared" si="38"/>
        <v>0</v>
      </c>
      <c r="O44" s="54">
        <f t="shared" si="38"/>
        <v>0</v>
      </c>
      <c r="P44" s="54">
        <f t="shared" si="38"/>
        <v>0</v>
      </c>
      <c r="Q44" s="54">
        <f t="shared" si="38"/>
        <v>0</v>
      </c>
      <c r="R44" s="54">
        <f t="shared" si="38"/>
        <v>0</v>
      </c>
      <c r="S44" s="135"/>
      <c r="T44" s="66">
        <v>0</v>
      </c>
      <c r="U44" s="56">
        <v>0</v>
      </c>
      <c r="V44" s="56">
        <v>0</v>
      </c>
      <c r="W44" s="56">
        <v>0</v>
      </c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</row>
    <row r="45" spans="1:44" ht="14.25" customHeight="1">
      <c r="A45" s="51">
        <v>38</v>
      </c>
      <c r="B45" s="5">
        <v>21120120120005</v>
      </c>
      <c r="C45" s="5" t="s">
        <v>237</v>
      </c>
      <c r="D45" s="54">
        <f t="shared" si="1"/>
        <v>0</v>
      </c>
      <c r="E45" s="54">
        <f t="shared" ref="E45:R45" si="39">IFERROR(($T45*IF($T$6=E$6,$T$7,0)+$U45*IF($U$6=E$6,$U$7,0)+$V45*IF($V$6=E$6,$V$7,0)+$W45*IF($W$6=E$6,$W$7,0)+$X45*IF($X$6=E$6,$X$7,0)+$Y45*IF($Y$6=E$6,$Y$7,0)+$Z45*IF($Z$6=E$6,$Z$7,0)+$AA45*IF($AA$6=E$6,$AA$7,0)+$AB45*IF($AB$6=E$6,$AB$7,0)+$AC45*IF($AC$6=E$6,$AC$7,0)+$AD45*IF($AD$6=E$6,$AD$7,0)+$AE45*IF($AE$6=E$6,$AE$7,0)+$AF45*IF($AF$6=E$6,$AF$7,0)+$AG45*IF($AG$6=E$6,$AG$7,0)+$AH45*IF($AH$6=E$6,$AH$7,0)+$AI45*IF($AI$6=E$6,$AI$7,0)+$AJ45*IF($AJ$6=E$6,$AJ$7,0)+$AK45*IF($AK$6=E$6,$AK$7,0)+$AL45*IF($AL$6=E$6,$AL$7,0)+$AM45*IF($AM$6=E$6,$AM$7,0)+$AN45*IF($AN$6=E$6,$AN$7,0)+$AO45*IF($AO$6=E$6,$AO$7,0)+$AP45*IF($AP$6=E$6,$AP$7,0)+$AQ45*IF($AQ$6=E$6,$AQ$7,0)+$AR45*IF($AR$6=E$6,$AR$7,0))/E$7,0)</f>
        <v>0</v>
      </c>
      <c r="F45" s="54">
        <f t="shared" si="39"/>
        <v>0</v>
      </c>
      <c r="G45" s="54">
        <f t="shared" si="39"/>
        <v>0</v>
      </c>
      <c r="H45" s="54">
        <f t="shared" si="39"/>
        <v>0</v>
      </c>
      <c r="I45" s="54">
        <f t="shared" si="39"/>
        <v>0</v>
      </c>
      <c r="J45" s="54">
        <f t="shared" si="39"/>
        <v>0</v>
      </c>
      <c r="K45" s="54">
        <f t="shared" si="39"/>
        <v>0</v>
      </c>
      <c r="L45" s="54">
        <f t="shared" si="39"/>
        <v>0</v>
      </c>
      <c r="M45" s="54">
        <f t="shared" si="39"/>
        <v>0</v>
      </c>
      <c r="N45" s="54">
        <f t="shared" si="39"/>
        <v>0</v>
      </c>
      <c r="O45" s="54">
        <f t="shared" si="39"/>
        <v>0</v>
      </c>
      <c r="P45" s="54">
        <f t="shared" si="39"/>
        <v>0</v>
      </c>
      <c r="Q45" s="54">
        <f t="shared" si="39"/>
        <v>0</v>
      </c>
      <c r="R45" s="54">
        <f t="shared" si="39"/>
        <v>0</v>
      </c>
      <c r="S45" s="135"/>
      <c r="T45" s="66">
        <v>0</v>
      </c>
      <c r="U45" s="56">
        <v>0</v>
      </c>
      <c r="V45" s="56">
        <v>0</v>
      </c>
      <c r="W45" s="56">
        <v>0</v>
      </c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</row>
    <row r="46" spans="1:44" ht="14.25" customHeight="1">
      <c r="A46" s="51">
        <v>39</v>
      </c>
      <c r="B46" s="5">
        <v>21120120120007</v>
      </c>
      <c r="C46" s="5" t="s">
        <v>238</v>
      </c>
      <c r="D46" s="54">
        <f t="shared" si="1"/>
        <v>0</v>
      </c>
      <c r="E46" s="54">
        <f t="shared" ref="E46:R46" si="40">IFERROR(($T46*IF($T$6=E$6,$T$7,0)+$U46*IF($U$6=E$6,$U$7,0)+$V46*IF($V$6=E$6,$V$7,0)+$W46*IF($W$6=E$6,$W$7,0)+$X46*IF($X$6=E$6,$X$7,0)+$Y46*IF($Y$6=E$6,$Y$7,0)+$Z46*IF($Z$6=E$6,$Z$7,0)+$AA46*IF($AA$6=E$6,$AA$7,0)+$AB46*IF($AB$6=E$6,$AB$7,0)+$AC46*IF($AC$6=E$6,$AC$7,0)+$AD46*IF($AD$6=E$6,$AD$7,0)+$AE46*IF($AE$6=E$6,$AE$7,0)+$AF46*IF($AF$6=E$6,$AF$7,0)+$AG46*IF($AG$6=E$6,$AG$7,0)+$AH46*IF($AH$6=E$6,$AH$7,0)+$AI46*IF($AI$6=E$6,$AI$7,0)+$AJ46*IF($AJ$6=E$6,$AJ$7,0)+$AK46*IF($AK$6=E$6,$AK$7,0)+$AL46*IF($AL$6=E$6,$AL$7,0)+$AM46*IF($AM$6=E$6,$AM$7,0)+$AN46*IF($AN$6=E$6,$AN$7,0)+$AO46*IF($AO$6=E$6,$AO$7,0)+$AP46*IF($AP$6=E$6,$AP$7,0)+$AQ46*IF($AQ$6=E$6,$AQ$7,0)+$AR46*IF($AR$6=E$6,$AR$7,0))/E$7,0)</f>
        <v>0</v>
      </c>
      <c r="F46" s="54">
        <f t="shared" si="40"/>
        <v>0</v>
      </c>
      <c r="G46" s="54">
        <f t="shared" si="40"/>
        <v>0</v>
      </c>
      <c r="H46" s="54">
        <f t="shared" si="40"/>
        <v>0</v>
      </c>
      <c r="I46" s="54">
        <f t="shared" si="40"/>
        <v>0</v>
      </c>
      <c r="J46" s="54">
        <f t="shared" si="40"/>
        <v>0</v>
      </c>
      <c r="K46" s="54">
        <f t="shared" si="40"/>
        <v>0</v>
      </c>
      <c r="L46" s="54">
        <f t="shared" si="40"/>
        <v>0</v>
      </c>
      <c r="M46" s="54">
        <f t="shared" si="40"/>
        <v>0</v>
      </c>
      <c r="N46" s="54">
        <f t="shared" si="40"/>
        <v>0</v>
      </c>
      <c r="O46" s="54">
        <f t="shared" si="40"/>
        <v>0</v>
      </c>
      <c r="P46" s="54">
        <f t="shared" si="40"/>
        <v>0</v>
      </c>
      <c r="Q46" s="54">
        <f t="shared" si="40"/>
        <v>0</v>
      </c>
      <c r="R46" s="54">
        <f t="shared" si="40"/>
        <v>0</v>
      </c>
      <c r="S46" s="135"/>
      <c r="T46" s="66">
        <v>0</v>
      </c>
      <c r="U46" s="56">
        <v>0</v>
      </c>
      <c r="V46" s="56">
        <v>0</v>
      </c>
      <c r="W46" s="56">
        <v>0</v>
      </c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</row>
    <row r="47" spans="1:44" ht="14.25" customHeight="1">
      <c r="A47" s="51">
        <v>40</v>
      </c>
      <c r="B47" s="5">
        <v>21120120120009</v>
      </c>
      <c r="C47" s="5" t="s">
        <v>239</v>
      </c>
      <c r="D47" s="54">
        <f t="shared" si="1"/>
        <v>0</v>
      </c>
      <c r="E47" s="54">
        <f t="shared" ref="E47:R47" si="41">IFERROR(($T47*IF($T$6=E$6,$T$7,0)+$U47*IF($U$6=E$6,$U$7,0)+$V47*IF($V$6=E$6,$V$7,0)+$W47*IF($W$6=E$6,$W$7,0)+$X47*IF($X$6=E$6,$X$7,0)+$Y47*IF($Y$6=E$6,$Y$7,0)+$Z47*IF($Z$6=E$6,$Z$7,0)+$AA47*IF($AA$6=E$6,$AA$7,0)+$AB47*IF($AB$6=E$6,$AB$7,0)+$AC47*IF($AC$6=E$6,$AC$7,0)+$AD47*IF($AD$6=E$6,$AD$7,0)+$AE47*IF($AE$6=E$6,$AE$7,0)+$AF47*IF($AF$6=E$6,$AF$7,0)+$AG47*IF($AG$6=E$6,$AG$7,0)+$AH47*IF($AH$6=E$6,$AH$7,0)+$AI47*IF($AI$6=E$6,$AI$7,0)+$AJ47*IF($AJ$6=E$6,$AJ$7,0)+$AK47*IF($AK$6=E$6,$AK$7,0)+$AL47*IF($AL$6=E$6,$AL$7,0)+$AM47*IF($AM$6=E$6,$AM$7,0)+$AN47*IF($AN$6=E$6,$AN$7,0)+$AO47*IF($AO$6=E$6,$AO$7,0)+$AP47*IF($AP$6=E$6,$AP$7,0)+$AQ47*IF($AQ$6=E$6,$AQ$7,0)+$AR47*IF($AR$6=E$6,$AR$7,0))/E$7,0)</f>
        <v>0</v>
      </c>
      <c r="F47" s="54">
        <f t="shared" si="41"/>
        <v>0</v>
      </c>
      <c r="G47" s="54">
        <f t="shared" si="41"/>
        <v>0</v>
      </c>
      <c r="H47" s="54">
        <f t="shared" si="41"/>
        <v>0</v>
      </c>
      <c r="I47" s="54">
        <f t="shared" si="41"/>
        <v>0</v>
      </c>
      <c r="J47" s="54">
        <f t="shared" si="41"/>
        <v>0</v>
      </c>
      <c r="K47" s="54">
        <f t="shared" si="41"/>
        <v>0</v>
      </c>
      <c r="L47" s="54">
        <f t="shared" si="41"/>
        <v>0</v>
      </c>
      <c r="M47" s="54">
        <f t="shared" si="41"/>
        <v>0</v>
      </c>
      <c r="N47" s="54">
        <f t="shared" si="41"/>
        <v>0</v>
      </c>
      <c r="O47" s="54">
        <f t="shared" si="41"/>
        <v>0</v>
      </c>
      <c r="P47" s="54">
        <f t="shared" si="41"/>
        <v>0</v>
      </c>
      <c r="Q47" s="54">
        <f t="shared" si="41"/>
        <v>0</v>
      </c>
      <c r="R47" s="54">
        <f t="shared" si="41"/>
        <v>0</v>
      </c>
      <c r="S47" s="135"/>
      <c r="T47" s="66">
        <v>0</v>
      </c>
      <c r="U47" s="56">
        <v>0</v>
      </c>
      <c r="V47" s="56">
        <v>0</v>
      </c>
      <c r="W47" s="56">
        <v>0</v>
      </c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</row>
    <row r="48" spans="1:44" ht="14.25" customHeight="1">
      <c r="A48" s="51">
        <v>41</v>
      </c>
      <c r="B48" s="5">
        <v>21120120120010</v>
      </c>
      <c r="C48" s="5" t="s">
        <v>240</v>
      </c>
      <c r="D48" s="54">
        <f t="shared" si="1"/>
        <v>0</v>
      </c>
      <c r="E48" s="54">
        <f t="shared" ref="E48:R48" si="42">IFERROR(($T48*IF($T$6=E$6,$T$7,0)+$U48*IF($U$6=E$6,$U$7,0)+$V48*IF($V$6=E$6,$V$7,0)+$W48*IF($W$6=E$6,$W$7,0)+$X48*IF($X$6=E$6,$X$7,0)+$Y48*IF($Y$6=E$6,$Y$7,0)+$Z48*IF($Z$6=E$6,$Z$7,0)+$AA48*IF($AA$6=E$6,$AA$7,0)+$AB48*IF($AB$6=E$6,$AB$7,0)+$AC48*IF($AC$6=E$6,$AC$7,0)+$AD48*IF($AD$6=E$6,$AD$7,0)+$AE48*IF($AE$6=E$6,$AE$7,0)+$AF48*IF($AF$6=E$6,$AF$7,0)+$AG48*IF($AG$6=E$6,$AG$7,0)+$AH48*IF($AH$6=E$6,$AH$7,0)+$AI48*IF($AI$6=E$6,$AI$7,0)+$AJ48*IF($AJ$6=E$6,$AJ$7,0)+$AK48*IF($AK$6=E$6,$AK$7,0)+$AL48*IF($AL$6=E$6,$AL$7,0)+$AM48*IF($AM$6=E$6,$AM$7,0)+$AN48*IF($AN$6=E$6,$AN$7,0)+$AO48*IF($AO$6=E$6,$AO$7,0)+$AP48*IF($AP$6=E$6,$AP$7,0)+$AQ48*IF($AQ$6=E$6,$AQ$7,0)+$AR48*IF($AR$6=E$6,$AR$7,0))/E$7,0)</f>
        <v>0</v>
      </c>
      <c r="F48" s="54">
        <f t="shared" si="42"/>
        <v>0</v>
      </c>
      <c r="G48" s="54">
        <f t="shared" si="42"/>
        <v>0</v>
      </c>
      <c r="H48" s="54">
        <f t="shared" si="42"/>
        <v>0</v>
      </c>
      <c r="I48" s="54">
        <f t="shared" si="42"/>
        <v>0</v>
      </c>
      <c r="J48" s="54">
        <f t="shared" si="42"/>
        <v>0</v>
      </c>
      <c r="K48" s="54">
        <f t="shared" si="42"/>
        <v>0</v>
      </c>
      <c r="L48" s="54">
        <f t="shared" si="42"/>
        <v>0</v>
      </c>
      <c r="M48" s="54">
        <f t="shared" si="42"/>
        <v>0</v>
      </c>
      <c r="N48" s="54">
        <f t="shared" si="42"/>
        <v>0</v>
      </c>
      <c r="O48" s="54">
        <f t="shared" si="42"/>
        <v>0</v>
      </c>
      <c r="P48" s="54">
        <f t="shared" si="42"/>
        <v>0</v>
      </c>
      <c r="Q48" s="54">
        <f t="shared" si="42"/>
        <v>0</v>
      </c>
      <c r="R48" s="54">
        <f t="shared" si="42"/>
        <v>0</v>
      </c>
      <c r="S48" s="135"/>
      <c r="T48" s="66">
        <v>0</v>
      </c>
      <c r="U48" s="56">
        <v>0</v>
      </c>
      <c r="V48" s="56">
        <v>0</v>
      </c>
      <c r="W48" s="56">
        <v>0</v>
      </c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</row>
    <row r="49" spans="1:44" ht="14.25" customHeight="1">
      <c r="A49" s="51">
        <v>42</v>
      </c>
      <c r="B49" s="5">
        <v>21120120120017</v>
      </c>
      <c r="C49" s="5" t="s">
        <v>241</v>
      </c>
      <c r="D49" s="54">
        <f t="shared" si="1"/>
        <v>0</v>
      </c>
      <c r="E49" s="54">
        <f t="shared" ref="E49:R49" si="43">IFERROR(($T49*IF($T$6=E$6,$T$7,0)+$U49*IF($U$6=E$6,$U$7,0)+$V49*IF($V$6=E$6,$V$7,0)+$W49*IF($W$6=E$6,$W$7,0)+$X49*IF($X$6=E$6,$X$7,0)+$Y49*IF($Y$6=E$6,$Y$7,0)+$Z49*IF($Z$6=E$6,$Z$7,0)+$AA49*IF($AA$6=E$6,$AA$7,0)+$AB49*IF($AB$6=E$6,$AB$7,0)+$AC49*IF($AC$6=E$6,$AC$7,0)+$AD49*IF($AD$6=E$6,$AD$7,0)+$AE49*IF($AE$6=E$6,$AE$7,0)+$AF49*IF($AF$6=E$6,$AF$7,0)+$AG49*IF($AG$6=E$6,$AG$7,0)+$AH49*IF($AH$6=E$6,$AH$7,0)+$AI49*IF($AI$6=E$6,$AI$7,0)+$AJ49*IF($AJ$6=E$6,$AJ$7,0)+$AK49*IF($AK$6=E$6,$AK$7,0)+$AL49*IF($AL$6=E$6,$AL$7,0)+$AM49*IF($AM$6=E$6,$AM$7,0)+$AN49*IF($AN$6=E$6,$AN$7,0)+$AO49*IF($AO$6=E$6,$AO$7,0)+$AP49*IF($AP$6=E$6,$AP$7,0)+$AQ49*IF($AQ$6=E$6,$AQ$7,0)+$AR49*IF($AR$6=E$6,$AR$7,0))/E$7,0)</f>
        <v>0</v>
      </c>
      <c r="F49" s="54">
        <f t="shared" si="43"/>
        <v>0</v>
      </c>
      <c r="G49" s="54">
        <f t="shared" si="43"/>
        <v>0</v>
      </c>
      <c r="H49" s="54">
        <f t="shared" si="43"/>
        <v>0</v>
      </c>
      <c r="I49" s="54">
        <f t="shared" si="43"/>
        <v>0</v>
      </c>
      <c r="J49" s="54">
        <f t="shared" si="43"/>
        <v>0</v>
      </c>
      <c r="K49" s="54">
        <f t="shared" si="43"/>
        <v>0</v>
      </c>
      <c r="L49" s="54">
        <f t="shared" si="43"/>
        <v>0</v>
      </c>
      <c r="M49" s="54">
        <f t="shared" si="43"/>
        <v>0</v>
      </c>
      <c r="N49" s="54">
        <f t="shared" si="43"/>
        <v>0</v>
      </c>
      <c r="O49" s="54">
        <f t="shared" si="43"/>
        <v>0</v>
      </c>
      <c r="P49" s="54">
        <f t="shared" si="43"/>
        <v>0</v>
      </c>
      <c r="Q49" s="54">
        <f t="shared" si="43"/>
        <v>0</v>
      </c>
      <c r="R49" s="54">
        <f t="shared" si="43"/>
        <v>0</v>
      </c>
      <c r="S49" s="135"/>
      <c r="T49" s="66">
        <v>0</v>
      </c>
      <c r="U49" s="56">
        <v>0</v>
      </c>
      <c r="V49" s="56">
        <v>0</v>
      </c>
      <c r="W49" s="56">
        <v>0</v>
      </c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</row>
    <row r="50" spans="1:44" ht="14.25" customHeight="1">
      <c r="A50" s="51">
        <v>43</v>
      </c>
      <c r="B50" s="5">
        <v>21120120120019</v>
      </c>
      <c r="C50" s="5" t="s">
        <v>242</v>
      </c>
      <c r="D50" s="54">
        <f t="shared" si="1"/>
        <v>0</v>
      </c>
      <c r="E50" s="54">
        <f t="shared" ref="E50:R50" si="44">IFERROR(($T50*IF($T$6=E$6,$T$7,0)+$U50*IF($U$6=E$6,$U$7,0)+$V50*IF($V$6=E$6,$V$7,0)+$W50*IF($W$6=E$6,$W$7,0)+$X50*IF($X$6=E$6,$X$7,0)+$Y50*IF($Y$6=E$6,$Y$7,0)+$Z50*IF($Z$6=E$6,$Z$7,0)+$AA50*IF($AA$6=E$6,$AA$7,0)+$AB50*IF($AB$6=E$6,$AB$7,0)+$AC50*IF($AC$6=E$6,$AC$7,0)+$AD50*IF($AD$6=E$6,$AD$7,0)+$AE50*IF($AE$6=E$6,$AE$7,0)+$AF50*IF($AF$6=E$6,$AF$7,0)+$AG50*IF($AG$6=E$6,$AG$7,0)+$AH50*IF($AH$6=E$6,$AH$7,0)+$AI50*IF($AI$6=E$6,$AI$7,0)+$AJ50*IF($AJ$6=E$6,$AJ$7,0)+$AK50*IF($AK$6=E$6,$AK$7,0)+$AL50*IF($AL$6=E$6,$AL$7,0)+$AM50*IF($AM$6=E$6,$AM$7,0)+$AN50*IF($AN$6=E$6,$AN$7,0)+$AO50*IF($AO$6=E$6,$AO$7,0)+$AP50*IF($AP$6=E$6,$AP$7,0)+$AQ50*IF($AQ$6=E$6,$AQ$7,0)+$AR50*IF($AR$6=E$6,$AR$7,0))/E$7,0)</f>
        <v>0</v>
      </c>
      <c r="F50" s="54">
        <f t="shared" si="44"/>
        <v>0</v>
      </c>
      <c r="G50" s="54">
        <f t="shared" si="44"/>
        <v>0</v>
      </c>
      <c r="H50" s="54">
        <f t="shared" si="44"/>
        <v>0</v>
      </c>
      <c r="I50" s="54">
        <f t="shared" si="44"/>
        <v>0</v>
      </c>
      <c r="J50" s="54">
        <f t="shared" si="44"/>
        <v>0</v>
      </c>
      <c r="K50" s="54">
        <f t="shared" si="44"/>
        <v>0</v>
      </c>
      <c r="L50" s="54">
        <f t="shared" si="44"/>
        <v>0</v>
      </c>
      <c r="M50" s="54">
        <f t="shared" si="44"/>
        <v>0</v>
      </c>
      <c r="N50" s="54">
        <f t="shared" si="44"/>
        <v>0</v>
      </c>
      <c r="O50" s="54">
        <f t="shared" si="44"/>
        <v>0</v>
      </c>
      <c r="P50" s="54">
        <f t="shared" si="44"/>
        <v>0</v>
      </c>
      <c r="Q50" s="54">
        <f t="shared" si="44"/>
        <v>0</v>
      </c>
      <c r="R50" s="54">
        <f t="shared" si="44"/>
        <v>0</v>
      </c>
      <c r="S50" s="135"/>
      <c r="T50" s="66">
        <v>0</v>
      </c>
      <c r="U50" s="56">
        <v>0</v>
      </c>
      <c r="V50" s="56">
        <v>0</v>
      </c>
      <c r="W50" s="56">
        <v>0</v>
      </c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</row>
    <row r="51" spans="1:44" ht="14.25" customHeight="1">
      <c r="A51" s="51">
        <v>44</v>
      </c>
      <c r="B51" s="5">
        <v>21120120120024</v>
      </c>
      <c r="C51" s="5" t="s">
        <v>243</v>
      </c>
      <c r="D51" s="54">
        <f t="shared" si="1"/>
        <v>0</v>
      </c>
      <c r="E51" s="54">
        <f t="shared" ref="E51:R51" si="45">IFERROR(($T51*IF($T$6=E$6,$T$7,0)+$U51*IF($U$6=E$6,$U$7,0)+$V51*IF($V$6=E$6,$V$7,0)+$W51*IF($W$6=E$6,$W$7,0)+$X51*IF($X$6=E$6,$X$7,0)+$Y51*IF($Y$6=E$6,$Y$7,0)+$Z51*IF($Z$6=E$6,$Z$7,0)+$AA51*IF($AA$6=E$6,$AA$7,0)+$AB51*IF($AB$6=E$6,$AB$7,0)+$AC51*IF($AC$6=E$6,$AC$7,0)+$AD51*IF($AD$6=E$6,$AD$7,0)+$AE51*IF($AE$6=E$6,$AE$7,0)+$AF51*IF($AF$6=E$6,$AF$7,0)+$AG51*IF($AG$6=E$6,$AG$7,0)+$AH51*IF($AH$6=E$6,$AH$7,0)+$AI51*IF($AI$6=E$6,$AI$7,0)+$AJ51*IF($AJ$6=E$6,$AJ$7,0)+$AK51*IF($AK$6=E$6,$AK$7,0)+$AL51*IF($AL$6=E$6,$AL$7,0)+$AM51*IF($AM$6=E$6,$AM$7,0)+$AN51*IF($AN$6=E$6,$AN$7,0)+$AO51*IF($AO$6=E$6,$AO$7,0)+$AP51*IF($AP$6=E$6,$AP$7,0)+$AQ51*IF($AQ$6=E$6,$AQ$7,0)+$AR51*IF($AR$6=E$6,$AR$7,0))/E$7,0)</f>
        <v>0</v>
      </c>
      <c r="F51" s="54">
        <f t="shared" si="45"/>
        <v>0</v>
      </c>
      <c r="G51" s="54">
        <f t="shared" si="45"/>
        <v>0</v>
      </c>
      <c r="H51" s="54">
        <f t="shared" si="45"/>
        <v>0</v>
      </c>
      <c r="I51" s="54">
        <f t="shared" si="45"/>
        <v>0</v>
      </c>
      <c r="J51" s="54">
        <f t="shared" si="45"/>
        <v>0</v>
      </c>
      <c r="K51" s="54">
        <f t="shared" si="45"/>
        <v>0</v>
      </c>
      <c r="L51" s="54">
        <f t="shared" si="45"/>
        <v>0</v>
      </c>
      <c r="M51" s="54">
        <f t="shared" si="45"/>
        <v>0</v>
      </c>
      <c r="N51" s="54">
        <f t="shared" si="45"/>
        <v>0</v>
      </c>
      <c r="O51" s="54">
        <f t="shared" si="45"/>
        <v>0</v>
      </c>
      <c r="P51" s="54">
        <f t="shared" si="45"/>
        <v>0</v>
      </c>
      <c r="Q51" s="54">
        <f t="shared" si="45"/>
        <v>0</v>
      </c>
      <c r="R51" s="54">
        <f t="shared" si="45"/>
        <v>0</v>
      </c>
      <c r="S51" s="135"/>
      <c r="T51" s="66">
        <v>0</v>
      </c>
      <c r="U51" s="56">
        <v>0</v>
      </c>
      <c r="V51" s="56">
        <v>0</v>
      </c>
      <c r="W51" s="56">
        <v>0</v>
      </c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</row>
    <row r="52" spans="1:44" ht="14.25" customHeight="1">
      <c r="A52" s="51">
        <v>45</v>
      </c>
      <c r="B52" s="5">
        <v>21120120120025</v>
      </c>
      <c r="C52" s="5" t="s">
        <v>244</v>
      </c>
      <c r="D52" s="54">
        <f t="shared" si="1"/>
        <v>0</v>
      </c>
      <c r="E52" s="54">
        <f t="shared" ref="E52:R52" si="46">IFERROR(($T52*IF($T$6=E$6,$T$7,0)+$U52*IF($U$6=E$6,$U$7,0)+$V52*IF($V$6=E$6,$V$7,0)+$W52*IF($W$6=E$6,$W$7,0)+$X52*IF($X$6=E$6,$X$7,0)+$Y52*IF($Y$6=E$6,$Y$7,0)+$Z52*IF($Z$6=E$6,$Z$7,0)+$AA52*IF($AA$6=E$6,$AA$7,0)+$AB52*IF($AB$6=E$6,$AB$7,0)+$AC52*IF($AC$6=E$6,$AC$7,0)+$AD52*IF($AD$6=E$6,$AD$7,0)+$AE52*IF($AE$6=E$6,$AE$7,0)+$AF52*IF($AF$6=E$6,$AF$7,0)+$AG52*IF($AG$6=E$6,$AG$7,0)+$AH52*IF($AH$6=E$6,$AH$7,0)+$AI52*IF($AI$6=E$6,$AI$7,0)+$AJ52*IF($AJ$6=E$6,$AJ$7,0)+$AK52*IF($AK$6=E$6,$AK$7,0)+$AL52*IF($AL$6=E$6,$AL$7,0)+$AM52*IF($AM$6=E$6,$AM$7,0)+$AN52*IF($AN$6=E$6,$AN$7,0)+$AO52*IF($AO$6=E$6,$AO$7,0)+$AP52*IF($AP$6=E$6,$AP$7,0)+$AQ52*IF($AQ$6=E$6,$AQ$7,0)+$AR52*IF($AR$6=E$6,$AR$7,0))/E$7,0)</f>
        <v>0</v>
      </c>
      <c r="F52" s="54">
        <f t="shared" si="46"/>
        <v>0</v>
      </c>
      <c r="G52" s="54">
        <f t="shared" si="46"/>
        <v>0</v>
      </c>
      <c r="H52" s="54">
        <f t="shared" si="46"/>
        <v>0</v>
      </c>
      <c r="I52" s="54">
        <f t="shared" si="46"/>
        <v>0</v>
      </c>
      <c r="J52" s="54">
        <f t="shared" si="46"/>
        <v>0</v>
      </c>
      <c r="K52" s="54">
        <f t="shared" si="46"/>
        <v>0</v>
      </c>
      <c r="L52" s="54">
        <f t="shared" si="46"/>
        <v>0</v>
      </c>
      <c r="M52" s="54">
        <f t="shared" si="46"/>
        <v>0</v>
      </c>
      <c r="N52" s="54">
        <f t="shared" si="46"/>
        <v>0</v>
      </c>
      <c r="O52" s="54">
        <f t="shared" si="46"/>
        <v>0</v>
      </c>
      <c r="P52" s="54">
        <f t="shared" si="46"/>
        <v>0</v>
      </c>
      <c r="Q52" s="54">
        <f t="shared" si="46"/>
        <v>0</v>
      </c>
      <c r="R52" s="54">
        <f t="shared" si="46"/>
        <v>0</v>
      </c>
      <c r="S52" s="135"/>
      <c r="T52" s="66">
        <v>0</v>
      </c>
      <c r="U52" s="56">
        <v>0</v>
      </c>
      <c r="V52" s="56">
        <v>0</v>
      </c>
      <c r="W52" s="56">
        <v>0</v>
      </c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</row>
    <row r="53" spans="1:44" ht="14.25" customHeight="1">
      <c r="A53" s="51">
        <v>46</v>
      </c>
      <c r="B53" s="5">
        <v>21120120120027</v>
      </c>
      <c r="C53" s="5" t="s">
        <v>245</v>
      </c>
      <c r="D53" s="54">
        <f t="shared" si="1"/>
        <v>0</v>
      </c>
      <c r="E53" s="54">
        <f t="shared" ref="E53:R53" si="47">IFERROR(($T53*IF($T$6=E$6,$T$7,0)+$U53*IF($U$6=E$6,$U$7,0)+$V53*IF($V$6=E$6,$V$7,0)+$W53*IF($W$6=E$6,$W$7,0)+$X53*IF($X$6=E$6,$X$7,0)+$Y53*IF($Y$6=E$6,$Y$7,0)+$Z53*IF($Z$6=E$6,$Z$7,0)+$AA53*IF($AA$6=E$6,$AA$7,0)+$AB53*IF($AB$6=E$6,$AB$7,0)+$AC53*IF($AC$6=E$6,$AC$7,0)+$AD53*IF($AD$6=E$6,$AD$7,0)+$AE53*IF($AE$6=E$6,$AE$7,0)+$AF53*IF($AF$6=E$6,$AF$7,0)+$AG53*IF($AG$6=E$6,$AG$7,0)+$AH53*IF($AH$6=E$6,$AH$7,0)+$AI53*IF($AI$6=E$6,$AI$7,0)+$AJ53*IF($AJ$6=E$6,$AJ$7,0)+$AK53*IF($AK$6=E$6,$AK$7,0)+$AL53*IF($AL$6=E$6,$AL$7,0)+$AM53*IF($AM$6=E$6,$AM$7,0)+$AN53*IF($AN$6=E$6,$AN$7,0)+$AO53*IF($AO$6=E$6,$AO$7,0)+$AP53*IF($AP$6=E$6,$AP$7,0)+$AQ53*IF($AQ$6=E$6,$AQ$7,0)+$AR53*IF($AR$6=E$6,$AR$7,0))/E$7,0)</f>
        <v>0</v>
      </c>
      <c r="F53" s="54">
        <f t="shared" si="47"/>
        <v>0</v>
      </c>
      <c r="G53" s="54">
        <f t="shared" si="47"/>
        <v>0</v>
      </c>
      <c r="H53" s="54">
        <f t="shared" si="47"/>
        <v>0</v>
      </c>
      <c r="I53" s="54">
        <f t="shared" si="47"/>
        <v>0</v>
      </c>
      <c r="J53" s="54">
        <f t="shared" si="47"/>
        <v>0</v>
      </c>
      <c r="K53" s="54">
        <f t="shared" si="47"/>
        <v>0</v>
      </c>
      <c r="L53" s="54">
        <f t="shared" si="47"/>
        <v>0</v>
      </c>
      <c r="M53" s="54">
        <f t="shared" si="47"/>
        <v>0</v>
      </c>
      <c r="N53" s="54">
        <f t="shared" si="47"/>
        <v>0</v>
      </c>
      <c r="O53" s="54">
        <f t="shared" si="47"/>
        <v>0</v>
      </c>
      <c r="P53" s="54">
        <f t="shared" si="47"/>
        <v>0</v>
      </c>
      <c r="Q53" s="54">
        <f t="shared" si="47"/>
        <v>0</v>
      </c>
      <c r="R53" s="54">
        <f t="shared" si="47"/>
        <v>0</v>
      </c>
      <c r="S53" s="135"/>
      <c r="T53" s="66">
        <v>0</v>
      </c>
      <c r="U53" s="56">
        <v>0</v>
      </c>
      <c r="V53" s="56">
        <v>0</v>
      </c>
      <c r="W53" s="56">
        <v>0</v>
      </c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</row>
    <row r="54" spans="1:44" ht="14.25" customHeight="1">
      <c r="A54" s="51">
        <v>47</v>
      </c>
      <c r="B54" s="5">
        <v>21120120140145</v>
      </c>
      <c r="C54" s="5" t="s">
        <v>246</v>
      </c>
      <c r="D54" s="54">
        <f t="shared" si="1"/>
        <v>0</v>
      </c>
      <c r="E54" s="54">
        <f t="shared" ref="E54:R54" si="48">IFERROR(($T54*IF($T$6=E$6,$T$7,0)+$U54*IF($U$6=E$6,$U$7,0)+$V54*IF($V$6=E$6,$V$7,0)+$W54*IF($W$6=E$6,$W$7,0)+$X54*IF($X$6=E$6,$X$7,0)+$Y54*IF($Y$6=E$6,$Y$7,0)+$Z54*IF($Z$6=E$6,$Z$7,0)+$AA54*IF($AA$6=E$6,$AA$7,0)+$AB54*IF($AB$6=E$6,$AB$7,0)+$AC54*IF($AC$6=E$6,$AC$7,0)+$AD54*IF($AD$6=E$6,$AD$7,0)+$AE54*IF($AE$6=E$6,$AE$7,0)+$AF54*IF($AF$6=E$6,$AF$7,0)+$AG54*IF($AG$6=E$6,$AG$7,0)+$AH54*IF($AH$6=E$6,$AH$7,0)+$AI54*IF($AI$6=E$6,$AI$7,0)+$AJ54*IF($AJ$6=E$6,$AJ$7,0)+$AK54*IF($AK$6=E$6,$AK$7,0)+$AL54*IF($AL$6=E$6,$AL$7,0)+$AM54*IF($AM$6=E$6,$AM$7,0)+$AN54*IF($AN$6=E$6,$AN$7,0)+$AO54*IF($AO$6=E$6,$AO$7,0)+$AP54*IF($AP$6=E$6,$AP$7,0)+$AQ54*IF($AQ$6=E$6,$AQ$7,0)+$AR54*IF($AR$6=E$6,$AR$7,0))/E$7,0)</f>
        <v>0</v>
      </c>
      <c r="F54" s="54">
        <f t="shared" si="48"/>
        <v>0</v>
      </c>
      <c r="G54" s="54">
        <f t="shared" si="48"/>
        <v>0</v>
      </c>
      <c r="H54" s="54">
        <f t="shared" si="48"/>
        <v>0</v>
      </c>
      <c r="I54" s="54">
        <f t="shared" si="48"/>
        <v>0</v>
      </c>
      <c r="J54" s="54">
        <f t="shared" si="48"/>
        <v>0</v>
      </c>
      <c r="K54" s="54">
        <f t="shared" si="48"/>
        <v>0</v>
      </c>
      <c r="L54" s="54">
        <f t="shared" si="48"/>
        <v>0</v>
      </c>
      <c r="M54" s="54">
        <f t="shared" si="48"/>
        <v>0</v>
      </c>
      <c r="N54" s="54">
        <f t="shared" si="48"/>
        <v>0</v>
      </c>
      <c r="O54" s="54">
        <f t="shared" si="48"/>
        <v>0</v>
      </c>
      <c r="P54" s="54">
        <f t="shared" si="48"/>
        <v>0</v>
      </c>
      <c r="Q54" s="54">
        <f t="shared" si="48"/>
        <v>0</v>
      </c>
      <c r="R54" s="54">
        <f t="shared" si="48"/>
        <v>0</v>
      </c>
      <c r="S54" s="135"/>
      <c r="T54" s="66">
        <v>0</v>
      </c>
      <c r="U54" s="56">
        <v>0</v>
      </c>
      <c r="V54" s="56">
        <v>0</v>
      </c>
      <c r="W54" s="56">
        <v>0</v>
      </c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</row>
    <row r="55" spans="1:44" ht="14.25" customHeight="1">
      <c r="A55" s="51">
        <v>48</v>
      </c>
      <c r="B55" s="5">
        <v>21120119140141</v>
      </c>
      <c r="C55" s="5" t="s">
        <v>247</v>
      </c>
      <c r="D55" s="54">
        <f t="shared" si="1"/>
        <v>0</v>
      </c>
      <c r="E55" s="54">
        <f t="shared" ref="E55:R55" si="49">IFERROR(($T55*IF($T$6=E$6,$T$7,0)+$U55*IF($U$6=E$6,$U$7,0)+$V55*IF($V$6=E$6,$V$7,0)+$W55*IF($W$6=E$6,$W$7,0)+$X55*IF($X$6=E$6,$X$7,0)+$Y55*IF($Y$6=E$6,$Y$7,0)+$Z55*IF($Z$6=E$6,$Z$7,0)+$AA55*IF($AA$6=E$6,$AA$7,0)+$AB55*IF($AB$6=E$6,$AB$7,0)+$AC55*IF($AC$6=E$6,$AC$7,0)+$AD55*IF($AD$6=E$6,$AD$7,0)+$AE55*IF($AE$6=E$6,$AE$7,0)+$AF55*IF($AF$6=E$6,$AF$7,0)+$AG55*IF($AG$6=E$6,$AG$7,0)+$AH55*IF($AH$6=E$6,$AH$7,0)+$AI55*IF($AI$6=E$6,$AI$7,0)+$AJ55*IF($AJ$6=E$6,$AJ$7,0)+$AK55*IF($AK$6=E$6,$AK$7,0)+$AL55*IF($AL$6=E$6,$AL$7,0)+$AM55*IF($AM$6=E$6,$AM$7,0)+$AN55*IF($AN$6=E$6,$AN$7,0)+$AO55*IF($AO$6=E$6,$AO$7,0)+$AP55*IF($AP$6=E$6,$AP$7,0)+$AQ55*IF($AQ$6=E$6,$AQ$7,0)+$AR55*IF($AR$6=E$6,$AR$7,0))/E$7,0)</f>
        <v>0</v>
      </c>
      <c r="F55" s="54">
        <f t="shared" si="49"/>
        <v>0</v>
      </c>
      <c r="G55" s="54">
        <f t="shared" si="49"/>
        <v>0</v>
      </c>
      <c r="H55" s="54">
        <f t="shared" si="49"/>
        <v>0</v>
      </c>
      <c r="I55" s="54">
        <f t="shared" si="49"/>
        <v>0</v>
      </c>
      <c r="J55" s="54">
        <f t="shared" si="49"/>
        <v>0</v>
      </c>
      <c r="K55" s="54">
        <f t="shared" si="49"/>
        <v>0</v>
      </c>
      <c r="L55" s="54">
        <f t="shared" si="49"/>
        <v>0</v>
      </c>
      <c r="M55" s="54">
        <f t="shared" si="49"/>
        <v>0</v>
      </c>
      <c r="N55" s="54">
        <f t="shared" si="49"/>
        <v>0</v>
      </c>
      <c r="O55" s="54">
        <f t="shared" si="49"/>
        <v>0</v>
      </c>
      <c r="P55" s="54">
        <f t="shared" si="49"/>
        <v>0</v>
      </c>
      <c r="Q55" s="54">
        <f t="shared" si="49"/>
        <v>0</v>
      </c>
      <c r="R55" s="54">
        <f t="shared" si="49"/>
        <v>0</v>
      </c>
      <c r="S55" s="135"/>
      <c r="T55" s="66">
        <v>0</v>
      </c>
      <c r="U55" s="56">
        <v>0</v>
      </c>
      <c r="V55" s="56">
        <v>0</v>
      </c>
      <c r="W55" s="56">
        <v>0</v>
      </c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</row>
    <row r="56" spans="1:44" ht="14.25" customHeight="1">
      <c r="A56" s="51">
        <v>49</v>
      </c>
      <c r="B56" s="5">
        <v>21120118140043</v>
      </c>
      <c r="C56" s="5" t="s">
        <v>248</v>
      </c>
      <c r="D56" s="54">
        <f t="shared" si="1"/>
        <v>0</v>
      </c>
      <c r="E56" s="54">
        <f t="shared" ref="E56:R56" si="50">IFERROR(($T56*IF($T$6=E$6,$T$7,0)+$U56*IF($U$6=E$6,$U$7,0)+$V56*IF($V$6=E$6,$V$7,0)+$W56*IF($W$6=E$6,$W$7,0)+$X56*IF($X$6=E$6,$X$7,0)+$Y56*IF($Y$6=E$6,$Y$7,0)+$Z56*IF($Z$6=E$6,$Z$7,0)+$AA56*IF($AA$6=E$6,$AA$7,0)+$AB56*IF($AB$6=E$6,$AB$7,0)+$AC56*IF($AC$6=E$6,$AC$7,0)+$AD56*IF($AD$6=E$6,$AD$7,0)+$AE56*IF($AE$6=E$6,$AE$7,0)+$AF56*IF($AF$6=E$6,$AF$7,0)+$AG56*IF($AG$6=E$6,$AG$7,0)+$AH56*IF($AH$6=E$6,$AH$7,0)+$AI56*IF($AI$6=E$6,$AI$7,0)+$AJ56*IF($AJ$6=E$6,$AJ$7,0)+$AK56*IF($AK$6=E$6,$AK$7,0)+$AL56*IF($AL$6=E$6,$AL$7,0)+$AM56*IF($AM$6=E$6,$AM$7,0)+$AN56*IF($AN$6=E$6,$AN$7,0)+$AO56*IF($AO$6=E$6,$AO$7,0)+$AP56*IF($AP$6=E$6,$AP$7,0)+$AQ56*IF($AQ$6=E$6,$AQ$7,0)+$AR56*IF($AR$6=E$6,$AR$7,0))/E$7,0)</f>
        <v>0</v>
      </c>
      <c r="F56" s="54">
        <f t="shared" si="50"/>
        <v>0</v>
      </c>
      <c r="G56" s="54">
        <f t="shared" si="50"/>
        <v>0</v>
      </c>
      <c r="H56" s="54">
        <f t="shared" si="50"/>
        <v>0</v>
      </c>
      <c r="I56" s="54">
        <f t="shared" si="50"/>
        <v>0</v>
      </c>
      <c r="J56" s="54">
        <f t="shared" si="50"/>
        <v>0</v>
      </c>
      <c r="K56" s="54">
        <f t="shared" si="50"/>
        <v>0</v>
      </c>
      <c r="L56" s="54">
        <f t="shared" si="50"/>
        <v>0</v>
      </c>
      <c r="M56" s="54">
        <f t="shared" si="50"/>
        <v>0</v>
      </c>
      <c r="N56" s="54">
        <f t="shared" si="50"/>
        <v>0</v>
      </c>
      <c r="O56" s="54">
        <f t="shared" si="50"/>
        <v>0</v>
      </c>
      <c r="P56" s="54">
        <f t="shared" si="50"/>
        <v>0</v>
      </c>
      <c r="Q56" s="54">
        <f t="shared" si="50"/>
        <v>0</v>
      </c>
      <c r="R56" s="54">
        <f t="shared" si="50"/>
        <v>0</v>
      </c>
      <c r="S56" s="135"/>
      <c r="T56" s="66">
        <v>0</v>
      </c>
      <c r="U56" s="56">
        <v>0</v>
      </c>
      <c r="V56" s="56">
        <v>0</v>
      </c>
      <c r="W56" s="56">
        <v>0</v>
      </c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</row>
    <row r="57" spans="1:44" ht="14.25" customHeight="1">
      <c r="A57" s="51">
        <v>50</v>
      </c>
      <c r="B57" s="5">
        <v>21120120120029</v>
      </c>
      <c r="C57" s="5" t="s">
        <v>249</v>
      </c>
      <c r="D57" s="54">
        <f t="shared" si="1"/>
        <v>0</v>
      </c>
      <c r="E57" s="54">
        <f t="shared" ref="E57:R57" si="51">IFERROR(($T57*IF($T$6=E$6,$T$7,0)+$U57*IF($U$6=E$6,$U$7,0)+$V57*IF($V$6=E$6,$V$7,0)+$W57*IF($W$6=E$6,$W$7,0)+$X57*IF($X$6=E$6,$X$7,0)+$Y57*IF($Y$6=E$6,$Y$7,0)+$Z57*IF($Z$6=E$6,$Z$7,0)+$AA57*IF($AA$6=E$6,$AA$7,0)+$AB57*IF($AB$6=E$6,$AB$7,0)+$AC57*IF($AC$6=E$6,$AC$7,0)+$AD57*IF($AD$6=E$6,$AD$7,0)+$AE57*IF($AE$6=E$6,$AE$7,0)+$AF57*IF($AF$6=E$6,$AF$7,0)+$AG57*IF($AG$6=E$6,$AG$7,0)+$AH57*IF($AH$6=E$6,$AH$7,0)+$AI57*IF($AI$6=E$6,$AI$7,0)+$AJ57*IF($AJ$6=E$6,$AJ$7,0)+$AK57*IF($AK$6=E$6,$AK$7,0)+$AL57*IF($AL$6=E$6,$AL$7,0)+$AM57*IF($AM$6=E$6,$AM$7,0)+$AN57*IF($AN$6=E$6,$AN$7,0)+$AO57*IF($AO$6=E$6,$AO$7,0)+$AP57*IF($AP$6=E$6,$AP$7,0)+$AQ57*IF($AQ$6=E$6,$AQ$7,0)+$AR57*IF($AR$6=E$6,$AR$7,0))/E$7,0)</f>
        <v>0</v>
      </c>
      <c r="F57" s="54">
        <f t="shared" si="51"/>
        <v>0</v>
      </c>
      <c r="G57" s="54">
        <f t="shared" si="51"/>
        <v>0</v>
      </c>
      <c r="H57" s="54">
        <f t="shared" si="51"/>
        <v>0</v>
      </c>
      <c r="I57" s="54">
        <f t="shared" si="51"/>
        <v>0</v>
      </c>
      <c r="J57" s="54">
        <f t="shared" si="51"/>
        <v>0</v>
      </c>
      <c r="K57" s="54">
        <f t="shared" si="51"/>
        <v>0</v>
      </c>
      <c r="L57" s="54">
        <f t="shared" si="51"/>
        <v>0</v>
      </c>
      <c r="M57" s="54">
        <f t="shared" si="51"/>
        <v>0</v>
      </c>
      <c r="N57" s="54">
        <f t="shared" si="51"/>
        <v>0</v>
      </c>
      <c r="O57" s="54">
        <f t="shared" si="51"/>
        <v>0</v>
      </c>
      <c r="P57" s="54">
        <f t="shared" si="51"/>
        <v>0</v>
      </c>
      <c r="Q57" s="54">
        <f t="shared" si="51"/>
        <v>0</v>
      </c>
      <c r="R57" s="54">
        <f t="shared" si="51"/>
        <v>0</v>
      </c>
      <c r="S57" s="135"/>
      <c r="T57" s="66">
        <v>0</v>
      </c>
      <c r="U57" s="56">
        <v>0</v>
      </c>
      <c r="V57" s="56">
        <v>0</v>
      </c>
      <c r="W57" s="56">
        <v>0</v>
      </c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</row>
    <row r="58" spans="1:44" ht="14.25" customHeight="1">
      <c r="A58" s="51">
        <v>51</v>
      </c>
      <c r="B58" s="5">
        <v>21120120120030</v>
      </c>
      <c r="C58" s="5" t="s">
        <v>250</v>
      </c>
      <c r="D58" s="54">
        <f t="shared" si="1"/>
        <v>0</v>
      </c>
      <c r="E58" s="54">
        <f t="shared" ref="E58:R58" si="52">IFERROR(($T58*IF($T$6=E$6,$T$7,0)+$U58*IF($U$6=E$6,$U$7,0)+$V58*IF($V$6=E$6,$V$7,0)+$W58*IF($W$6=E$6,$W$7,0)+$X58*IF($X$6=E$6,$X$7,0)+$Y58*IF($Y$6=E$6,$Y$7,0)+$Z58*IF($Z$6=E$6,$Z$7,0)+$AA58*IF($AA$6=E$6,$AA$7,0)+$AB58*IF($AB$6=E$6,$AB$7,0)+$AC58*IF($AC$6=E$6,$AC$7,0)+$AD58*IF($AD$6=E$6,$AD$7,0)+$AE58*IF($AE$6=E$6,$AE$7,0)+$AF58*IF($AF$6=E$6,$AF$7,0)+$AG58*IF($AG$6=E$6,$AG$7,0)+$AH58*IF($AH$6=E$6,$AH$7,0)+$AI58*IF($AI$6=E$6,$AI$7,0)+$AJ58*IF($AJ$6=E$6,$AJ$7,0)+$AK58*IF($AK$6=E$6,$AK$7,0)+$AL58*IF($AL$6=E$6,$AL$7,0)+$AM58*IF($AM$6=E$6,$AM$7,0)+$AN58*IF($AN$6=E$6,$AN$7,0)+$AO58*IF($AO$6=E$6,$AO$7,0)+$AP58*IF($AP$6=E$6,$AP$7,0)+$AQ58*IF($AQ$6=E$6,$AQ$7,0)+$AR58*IF($AR$6=E$6,$AR$7,0))/E$7,0)</f>
        <v>0</v>
      </c>
      <c r="F58" s="54">
        <f t="shared" si="52"/>
        <v>0</v>
      </c>
      <c r="G58" s="54">
        <f t="shared" si="52"/>
        <v>0</v>
      </c>
      <c r="H58" s="54">
        <f t="shared" si="52"/>
        <v>0</v>
      </c>
      <c r="I58" s="54">
        <f t="shared" si="52"/>
        <v>0</v>
      </c>
      <c r="J58" s="54">
        <f t="shared" si="52"/>
        <v>0</v>
      </c>
      <c r="K58" s="54">
        <f t="shared" si="52"/>
        <v>0</v>
      </c>
      <c r="L58" s="54">
        <f t="shared" si="52"/>
        <v>0</v>
      </c>
      <c r="M58" s="54">
        <f t="shared" si="52"/>
        <v>0</v>
      </c>
      <c r="N58" s="54">
        <f t="shared" si="52"/>
        <v>0</v>
      </c>
      <c r="O58" s="54">
        <f t="shared" si="52"/>
        <v>0</v>
      </c>
      <c r="P58" s="54">
        <f t="shared" si="52"/>
        <v>0</v>
      </c>
      <c r="Q58" s="54">
        <f t="shared" si="52"/>
        <v>0</v>
      </c>
      <c r="R58" s="54">
        <f t="shared" si="52"/>
        <v>0</v>
      </c>
      <c r="S58" s="135"/>
      <c r="T58" s="66">
        <v>0</v>
      </c>
      <c r="U58" s="56">
        <v>0</v>
      </c>
      <c r="V58" s="56">
        <v>0</v>
      </c>
      <c r="W58" s="56">
        <v>0</v>
      </c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</row>
    <row r="59" spans="1:44" ht="14.25" customHeight="1">
      <c r="A59" s="51">
        <v>52</v>
      </c>
      <c r="B59" s="5">
        <v>21120120120034</v>
      </c>
      <c r="C59" s="5" t="s">
        <v>251</v>
      </c>
      <c r="D59" s="54">
        <f t="shared" si="1"/>
        <v>0</v>
      </c>
      <c r="E59" s="54">
        <f t="shared" ref="E59:R59" si="53">IFERROR(($T59*IF($T$6=E$6,$T$7,0)+$U59*IF($U$6=E$6,$U$7,0)+$V59*IF($V$6=E$6,$V$7,0)+$W59*IF($W$6=E$6,$W$7,0)+$X59*IF($X$6=E$6,$X$7,0)+$Y59*IF($Y$6=E$6,$Y$7,0)+$Z59*IF($Z$6=E$6,$Z$7,0)+$AA59*IF($AA$6=E$6,$AA$7,0)+$AB59*IF($AB$6=E$6,$AB$7,0)+$AC59*IF($AC$6=E$6,$AC$7,0)+$AD59*IF($AD$6=E$6,$AD$7,0)+$AE59*IF($AE$6=E$6,$AE$7,0)+$AF59*IF($AF$6=E$6,$AF$7,0)+$AG59*IF($AG$6=E$6,$AG$7,0)+$AH59*IF($AH$6=E$6,$AH$7,0)+$AI59*IF($AI$6=E$6,$AI$7,0)+$AJ59*IF($AJ$6=E$6,$AJ$7,0)+$AK59*IF($AK$6=E$6,$AK$7,0)+$AL59*IF($AL$6=E$6,$AL$7,0)+$AM59*IF($AM$6=E$6,$AM$7,0)+$AN59*IF($AN$6=E$6,$AN$7,0)+$AO59*IF($AO$6=E$6,$AO$7,0)+$AP59*IF($AP$6=E$6,$AP$7,0)+$AQ59*IF($AQ$6=E$6,$AQ$7,0)+$AR59*IF($AR$6=E$6,$AR$7,0))/E$7,0)</f>
        <v>0</v>
      </c>
      <c r="F59" s="54">
        <f t="shared" si="53"/>
        <v>0</v>
      </c>
      <c r="G59" s="54">
        <f t="shared" si="53"/>
        <v>0</v>
      </c>
      <c r="H59" s="54">
        <f t="shared" si="53"/>
        <v>0</v>
      </c>
      <c r="I59" s="54">
        <f t="shared" si="53"/>
        <v>0</v>
      </c>
      <c r="J59" s="54">
        <f t="shared" si="53"/>
        <v>0</v>
      </c>
      <c r="K59" s="54">
        <f t="shared" si="53"/>
        <v>0</v>
      </c>
      <c r="L59" s="54">
        <f t="shared" si="53"/>
        <v>0</v>
      </c>
      <c r="M59" s="54">
        <f t="shared" si="53"/>
        <v>0</v>
      </c>
      <c r="N59" s="54">
        <f t="shared" si="53"/>
        <v>0</v>
      </c>
      <c r="O59" s="54">
        <f t="shared" si="53"/>
        <v>0</v>
      </c>
      <c r="P59" s="54">
        <f t="shared" si="53"/>
        <v>0</v>
      </c>
      <c r="Q59" s="54">
        <f t="shared" si="53"/>
        <v>0</v>
      </c>
      <c r="R59" s="54">
        <f t="shared" si="53"/>
        <v>0</v>
      </c>
      <c r="S59" s="135"/>
      <c r="T59" s="66">
        <v>0</v>
      </c>
      <c r="U59" s="56">
        <v>0</v>
      </c>
      <c r="V59" s="56">
        <v>0</v>
      </c>
      <c r="W59" s="56">
        <v>0</v>
      </c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</row>
    <row r="60" spans="1:44" ht="14.25" customHeight="1">
      <c r="A60" s="51">
        <v>53</v>
      </c>
      <c r="B60" s="5">
        <v>21120120130042</v>
      </c>
      <c r="C60" s="5" t="s">
        <v>252</v>
      </c>
      <c r="D60" s="54">
        <f t="shared" si="1"/>
        <v>0</v>
      </c>
      <c r="E60" s="54">
        <f t="shared" ref="E60:R60" si="54">IFERROR(($T60*IF($T$6=E$6,$T$7,0)+$U60*IF($U$6=E$6,$U$7,0)+$V60*IF($V$6=E$6,$V$7,0)+$W60*IF($W$6=E$6,$W$7,0)+$X60*IF($X$6=E$6,$X$7,0)+$Y60*IF($Y$6=E$6,$Y$7,0)+$Z60*IF($Z$6=E$6,$Z$7,0)+$AA60*IF($AA$6=E$6,$AA$7,0)+$AB60*IF($AB$6=E$6,$AB$7,0)+$AC60*IF($AC$6=E$6,$AC$7,0)+$AD60*IF($AD$6=E$6,$AD$7,0)+$AE60*IF($AE$6=E$6,$AE$7,0)+$AF60*IF($AF$6=E$6,$AF$7,0)+$AG60*IF($AG$6=E$6,$AG$7,0)+$AH60*IF($AH$6=E$6,$AH$7,0)+$AI60*IF($AI$6=E$6,$AI$7,0)+$AJ60*IF($AJ$6=E$6,$AJ$7,0)+$AK60*IF($AK$6=E$6,$AK$7,0)+$AL60*IF($AL$6=E$6,$AL$7,0)+$AM60*IF($AM$6=E$6,$AM$7,0)+$AN60*IF($AN$6=E$6,$AN$7,0)+$AO60*IF($AO$6=E$6,$AO$7,0)+$AP60*IF($AP$6=E$6,$AP$7,0)+$AQ60*IF($AQ$6=E$6,$AQ$7,0)+$AR60*IF($AR$6=E$6,$AR$7,0))/E$7,0)</f>
        <v>0</v>
      </c>
      <c r="F60" s="54">
        <f t="shared" si="54"/>
        <v>0</v>
      </c>
      <c r="G60" s="54">
        <f t="shared" si="54"/>
        <v>0</v>
      </c>
      <c r="H60" s="54">
        <f t="shared" si="54"/>
        <v>0</v>
      </c>
      <c r="I60" s="54">
        <f t="shared" si="54"/>
        <v>0</v>
      </c>
      <c r="J60" s="54">
        <f t="shared" si="54"/>
        <v>0</v>
      </c>
      <c r="K60" s="54">
        <f t="shared" si="54"/>
        <v>0</v>
      </c>
      <c r="L60" s="54">
        <f t="shared" si="54"/>
        <v>0</v>
      </c>
      <c r="M60" s="54">
        <f t="shared" si="54"/>
        <v>0</v>
      </c>
      <c r="N60" s="54">
        <f t="shared" si="54"/>
        <v>0</v>
      </c>
      <c r="O60" s="54">
        <f t="shared" si="54"/>
        <v>0</v>
      </c>
      <c r="P60" s="54">
        <f t="shared" si="54"/>
        <v>0</v>
      </c>
      <c r="Q60" s="54">
        <f t="shared" si="54"/>
        <v>0</v>
      </c>
      <c r="R60" s="54">
        <f t="shared" si="54"/>
        <v>0</v>
      </c>
      <c r="S60" s="135"/>
      <c r="T60" s="66">
        <v>0</v>
      </c>
      <c r="U60" s="56">
        <v>0</v>
      </c>
      <c r="V60" s="56">
        <v>0</v>
      </c>
      <c r="W60" s="56">
        <v>0</v>
      </c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</row>
    <row r="61" spans="1:44" ht="14.25" customHeight="1">
      <c r="A61" s="51">
        <v>54</v>
      </c>
      <c r="B61" s="5">
        <v>21120120130045</v>
      </c>
      <c r="C61" s="5" t="s">
        <v>253</v>
      </c>
      <c r="D61" s="54">
        <f t="shared" si="1"/>
        <v>0</v>
      </c>
      <c r="E61" s="54">
        <f t="shared" ref="E61:R61" si="55">IFERROR(($T61*IF($T$6=E$6,$T$7,0)+$U61*IF($U$6=E$6,$U$7,0)+$V61*IF($V$6=E$6,$V$7,0)+$W61*IF($W$6=E$6,$W$7,0)+$X61*IF($X$6=E$6,$X$7,0)+$Y61*IF($Y$6=E$6,$Y$7,0)+$Z61*IF($Z$6=E$6,$Z$7,0)+$AA61*IF($AA$6=E$6,$AA$7,0)+$AB61*IF($AB$6=E$6,$AB$7,0)+$AC61*IF($AC$6=E$6,$AC$7,0)+$AD61*IF($AD$6=E$6,$AD$7,0)+$AE61*IF($AE$6=E$6,$AE$7,0)+$AF61*IF($AF$6=E$6,$AF$7,0)+$AG61*IF($AG$6=E$6,$AG$7,0)+$AH61*IF($AH$6=E$6,$AH$7,0)+$AI61*IF($AI$6=E$6,$AI$7,0)+$AJ61*IF($AJ$6=E$6,$AJ$7,0)+$AK61*IF($AK$6=E$6,$AK$7,0)+$AL61*IF($AL$6=E$6,$AL$7,0)+$AM61*IF($AM$6=E$6,$AM$7,0)+$AN61*IF($AN$6=E$6,$AN$7,0)+$AO61*IF($AO$6=E$6,$AO$7,0)+$AP61*IF($AP$6=E$6,$AP$7,0)+$AQ61*IF($AQ$6=E$6,$AQ$7,0)+$AR61*IF($AR$6=E$6,$AR$7,0))/E$7,0)</f>
        <v>0</v>
      </c>
      <c r="F61" s="54">
        <f t="shared" si="55"/>
        <v>0</v>
      </c>
      <c r="G61" s="54">
        <f t="shared" si="55"/>
        <v>0</v>
      </c>
      <c r="H61" s="54">
        <f t="shared" si="55"/>
        <v>0</v>
      </c>
      <c r="I61" s="54">
        <f t="shared" si="55"/>
        <v>0</v>
      </c>
      <c r="J61" s="54">
        <f t="shared" si="55"/>
        <v>0</v>
      </c>
      <c r="K61" s="54">
        <f t="shared" si="55"/>
        <v>0</v>
      </c>
      <c r="L61" s="54">
        <f t="shared" si="55"/>
        <v>0</v>
      </c>
      <c r="M61" s="54">
        <f t="shared" si="55"/>
        <v>0</v>
      </c>
      <c r="N61" s="54">
        <f t="shared" si="55"/>
        <v>0</v>
      </c>
      <c r="O61" s="54">
        <f t="shared" si="55"/>
        <v>0</v>
      </c>
      <c r="P61" s="54">
        <f t="shared" si="55"/>
        <v>0</v>
      </c>
      <c r="Q61" s="54">
        <f t="shared" si="55"/>
        <v>0</v>
      </c>
      <c r="R61" s="54">
        <f t="shared" si="55"/>
        <v>0</v>
      </c>
      <c r="S61" s="135"/>
      <c r="T61" s="66">
        <v>0</v>
      </c>
      <c r="U61" s="56">
        <v>0</v>
      </c>
      <c r="V61" s="56">
        <v>0</v>
      </c>
      <c r="W61" s="56">
        <v>0</v>
      </c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</row>
    <row r="62" spans="1:44" ht="14.25" customHeight="1">
      <c r="A62" s="51">
        <v>55</v>
      </c>
      <c r="B62" s="5">
        <v>21120120130047</v>
      </c>
      <c r="C62" s="5" t="s">
        <v>254</v>
      </c>
      <c r="D62" s="54">
        <f t="shared" si="1"/>
        <v>0</v>
      </c>
      <c r="E62" s="54">
        <f t="shared" ref="E62:R62" si="56">IFERROR(($T62*IF($T$6=E$6,$T$7,0)+$U62*IF($U$6=E$6,$U$7,0)+$V62*IF($V$6=E$6,$V$7,0)+$W62*IF($W$6=E$6,$W$7,0)+$X62*IF($X$6=E$6,$X$7,0)+$Y62*IF($Y$6=E$6,$Y$7,0)+$Z62*IF($Z$6=E$6,$Z$7,0)+$AA62*IF($AA$6=E$6,$AA$7,0)+$AB62*IF($AB$6=E$6,$AB$7,0)+$AC62*IF($AC$6=E$6,$AC$7,0)+$AD62*IF($AD$6=E$6,$AD$7,0)+$AE62*IF($AE$6=E$6,$AE$7,0)+$AF62*IF($AF$6=E$6,$AF$7,0)+$AG62*IF($AG$6=E$6,$AG$7,0)+$AH62*IF($AH$6=E$6,$AH$7,0)+$AI62*IF($AI$6=E$6,$AI$7,0)+$AJ62*IF($AJ$6=E$6,$AJ$7,0)+$AK62*IF($AK$6=E$6,$AK$7,0)+$AL62*IF($AL$6=E$6,$AL$7,0)+$AM62*IF($AM$6=E$6,$AM$7,0)+$AN62*IF($AN$6=E$6,$AN$7,0)+$AO62*IF($AO$6=E$6,$AO$7,0)+$AP62*IF($AP$6=E$6,$AP$7,0)+$AQ62*IF($AQ$6=E$6,$AQ$7,0)+$AR62*IF($AR$6=E$6,$AR$7,0))/E$7,0)</f>
        <v>0</v>
      </c>
      <c r="F62" s="54">
        <f t="shared" si="56"/>
        <v>0</v>
      </c>
      <c r="G62" s="54">
        <f t="shared" si="56"/>
        <v>0</v>
      </c>
      <c r="H62" s="54">
        <f t="shared" si="56"/>
        <v>0</v>
      </c>
      <c r="I62" s="54">
        <f t="shared" si="56"/>
        <v>0</v>
      </c>
      <c r="J62" s="54">
        <f t="shared" si="56"/>
        <v>0</v>
      </c>
      <c r="K62" s="54">
        <f t="shared" si="56"/>
        <v>0</v>
      </c>
      <c r="L62" s="54">
        <f t="shared" si="56"/>
        <v>0</v>
      </c>
      <c r="M62" s="54">
        <f t="shared" si="56"/>
        <v>0</v>
      </c>
      <c r="N62" s="54">
        <f t="shared" si="56"/>
        <v>0</v>
      </c>
      <c r="O62" s="54">
        <f t="shared" si="56"/>
        <v>0</v>
      </c>
      <c r="P62" s="54">
        <f t="shared" si="56"/>
        <v>0</v>
      </c>
      <c r="Q62" s="54">
        <f t="shared" si="56"/>
        <v>0</v>
      </c>
      <c r="R62" s="54">
        <f t="shared" si="56"/>
        <v>0</v>
      </c>
      <c r="S62" s="135"/>
      <c r="T62" s="66">
        <v>0</v>
      </c>
      <c r="U62" s="56">
        <v>0</v>
      </c>
      <c r="V62" s="56">
        <v>0</v>
      </c>
      <c r="W62" s="56">
        <v>0</v>
      </c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</row>
    <row r="63" spans="1:44" ht="14.25" customHeight="1">
      <c r="A63" s="51">
        <v>56</v>
      </c>
      <c r="B63" s="5">
        <v>21120120130050</v>
      </c>
      <c r="C63" s="5" t="s">
        <v>255</v>
      </c>
      <c r="D63" s="54">
        <f t="shared" si="1"/>
        <v>0</v>
      </c>
      <c r="E63" s="54">
        <f t="shared" ref="E63:R63" si="57">IFERROR(($T63*IF($T$6=E$6,$T$7,0)+$U63*IF($U$6=E$6,$U$7,0)+$V63*IF($V$6=E$6,$V$7,0)+$W63*IF($W$6=E$6,$W$7,0)+$X63*IF($X$6=E$6,$X$7,0)+$Y63*IF($Y$6=E$6,$Y$7,0)+$Z63*IF($Z$6=E$6,$Z$7,0)+$AA63*IF($AA$6=E$6,$AA$7,0)+$AB63*IF($AB$6=E$6,$AB$7,0)+$AC63*IF($AC$6=E$6,$AC$7,0)+$AD63*IF($AD$6=E$6,$AD$7,0)+$AE63*IF($AE$6=E$6,$AE$7,0)+$AF63*IF($AF$6=E$6,$AF$7,0)+$AG63*IF($AG$6=E$6,$AG$7,0)+$AH63*IF($AH$6=E$6,$AH$7,0)+$AI63*IF($AI$6=E$6,$AI$7,0)+$AJ63*IF($AJ$6=E$6,$AJ$7,0)+$AK63*IF($AK$6=E$6,$AK$7,0)+$AL63*IF($AL$6=E$6,$AL$7,0)+$AM63*IF($AM$6=E$6,$AM$7,0)+$AN63*IF($AN$6=E$6,$AN$7,0)+$AO63*IF($AO$6=E$6,$AO$7,0)+$AP63*IF($AP$6=E$6,$AP$7,0)+$AQ63*IF($AQ$6=E$6,$AQ$7,0)+$AR63*IF($AR$6=E$6,$AR$7,0))/E$7,0)</f>
        <v>0</v>
      </c>
      <c r="F63" s="54">
        <f t="shared" si="57"/>
        <v>0</v>
      </c>
      <c r="G63" s="54">
        <f t="shared" si="57"/>
        <v>0</v>
      </c>
      <c r="H63" s="54">
        <f t="shared" si="57"/>
        <v>0</v>
      </c>
      <c r="I63" s="54">
        <f t="shared" si="57"/>
        <v>0</v>
      </c>
      <c r="J63" s="54">
        <f t="shared" si="57"/>
        <v>0</v>
      </c>
      <c r="K63" s="54">
        <f t="shared" si="57"/>
        <v>0</v>
      </c>
      <c r="L63" s="54">
        <f t="shared" si="57"/>
        <v>0</v>
      </c>
      <c r="M63" s="54">
        <f t="shared" si="57"/>
        <v>0</v>
      </c>
      <c r="N63" s="54">
        <f t="shared" si="57"/>
        <v>0</v>
      </c>
      <c r="O63" s="54">
        <f t="shared" si="57"/>
        <v>0</v>
      </c>
      <c r="P63" s="54">
        <f t="shared" si="57"/>
        <v>0</v>
      </c>
      <c r="Q63" s="54">
        <f t="shared" si="57"/>
        <v>0</v>
      </c>
      <c r="R63" s="54">
        <f t="shared" si="57"/>
        <v>0</v>
      </c>
      <c r="S63" s="135"/>
      <c r="T63" s="66">
        <v>0</v>
      </c>
      <c r="U63" s="56">
        <v>0</v>
      </c>
      <c r="V63" s="56">
        <v>0</v>
      </c>
      <c r="W63" s="56">
        <v>0</v>
      </c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</row>
    <row r="64" spans="1:44" ht="14.25" customHeight="1">
      <c r="A64" s="51">
        <v>57</v>
      </c>
      <c r="B64" s="5">
        <v>21120120130052</v>
      </c>
      <c r="C64" s="5" t="s">
        <v>256</v>
      </c>
      <c r="D64" s="54">
        <f t="shared" si="1"/>
        <v>0</v>
      </c>
      <c r="E64" s="54">
        <f t="shared" ref="E64:R64" si="58">IFERROR(($T64*IF($T$6=E$6,$T$7,0)+$U64*IF($U$6=E$6,$U$7,0)+$V64*IF($V$6=E$6,$V$7,0)+$W64*IF($W$6=E$6,$W$7,0)+$X64*IF($X$6=E$6,$X$7,0)+$Y64*IF($Y$6=E$6,$Y$7,0)+$Z64*IF($Z$6=E$6,$Z$7,0)+$AA64*IF($AA$6=E$6,$AA$7,0)+$AB64*IF($AB$6=E$6,$AB$7,0)+$AC64*IF($AC$6=E$6,$AC$7,0)+$AD64*IF($AD$6=E$6,$AD$7,0)+$AE64*IF($AE$6=E$6,$AE$7,0)+$AF64*IF($AF$6=E$6,$AF$7,0)+$AG64*IF($AG$6=E$6,$AG$7,0)+$AH64*IF($AH$6=E$6,$AH$7,0)+$AI64*IF($AI$6=E$6,$AI$7,0)+$AJ64*IF($AJ$6=E$6,$AJ$7,0)+$AK64*IF($AK$6=E$6,$AK$7,0)+$AL64*IF($AL$6=E$6,$AL$7,0)+$AM64*IF($AM$6=E$6,$AM$7,0)+$AN64*IF($AN$6=E$6,$AN$7,0)+$AO64*IF($AO$6=E$6,$AO$7,0)+$AP64*IF($AP$6=E$6,$AP$7,0)+$AQ64*IF($AQ$6=E$6,$AQ$7,0)+$AR64*IF($AR$6=E$6,$AR$7,0))/E$7,0)</f>
        <v>0</v>
      </c>
      <c r="F64" s="54">
        <f t="shared" si="58"/>
        <v>0</v>
      </c>
      <c r="G64" s="54">
        <f t="shared" si="58"/>
        <v>0</v>
      </c>
      <c r="H64" s="54">
        <f t="shared" si="58"/>
        <v>0</v>
      </c>
      <c r="I64" s="54">
        <f t="shared" si="58"/>
        <v>0</v>
      </c>
      <c r="J64" s="54">
        <f t="shared" si="58"/>
        <v>0</v>
      </c>
      <c r="K64" s="54">
        <f t="shared" si="58"/>
        <v>0</v>
      </c>
      <c r="L64" s="54">
        <f t="shared" si="58"/>
        <v>0</v>
      </c>
      <c r="M64" s="54">
        <f t="shared" si="58"/>
        <v>0</v>
      </c>
      <c r="N64" s="54">
        <f t="shared" si="58"/>
        <v>0</v>
      </c>
      <c r="O64" s="54">
        <f t="shared" si="58"/>
        <v>0</v>
      </c>
      <c r="P64" s="54">
        <f t="shared" si="58"/>
        <v>0</v>
      </c>
      <c r="Q64" s="54">
        <f t="shared" si="58"/>
        <v>0</v>
      </c>
      <c r="R64" s="54">
        <f t="shared" si="58"/>
        <v>0</v>
      </c>
      <c r="S64" s="135"/>
      <c r="T64" s="66">
        <v>0</v>
      </c>
      <c r="U64" s="56">
        <v>0</v>
      </c>
      <c r="V64" s="56">
        <v>0</v>
      </c>
      <c r="W64" s="56">
        <v>0</v>
      </c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</row>
    <row r="65" spans="1:44" ht="14.25" customHeight="1">
      <c r="A65" s="51">
        <v>58</v>
      </c>
      <c r="B65" s="5">
        <v>21120120130060</v>
      </c>
      <c r="C65" s="5" t="s">
        <v>257</v>
      </c>
      <c r="D65" s="54">
        <f t="shared" si="1"/>
        <v>0</v>
      </c>
      <c r="E65" s="54">
        <f t="shared" ref="E65:R65" si="59">IFERROR(($T65*IF($T$6=E$6,$T$7,0)+$U65*IF($U$6=E$6,$U$7,0)+$V65*IF($V$6=E$6,$V$7,0)+$W65*IF($W$6=E$6,$W$7,0)+$X65*IF($X$6=E$6,$X$7,0)+$Y65*IF($Y$6=E$6,$Y$7,0)+$Z65*IF($Z$6=E$6,$Z$7,0)+$AA65*IF($AA$6=E$6,$AA$7,0)+$AB65*IF($AB$6=E$6,$AB$7,0)+$AC65*IF($AC$6=E$6,$AC$7,0)+$AD65*IF($AD$6=E$6,$AD$7,0)+$AE65*IF($AE$6=E$6,$AE$7,0)+$AF65*IF($AF$6=E$6,$AF$7,0)+$AG65*IF($AG$6=E$6,$AG$7,0)+$AH65*IF($AH$6=E$6,$AH$7,0)+$AI65*IF($AI$6=E$6,$AI$7,0)+$AJ65*IF($AJ$6=E$6,$AJ$7,0)+$AK65*IF($AK$6=E$6,$AK$7,0)+$AL65*IF($AL$6=E$6,$AL$7,0)+$AM65*IF($AM$6=E$6,$AM$7,0)+$AN65*IF($AN$6=E$6,$AN$7,0)+$AO65*IF($AO$6=E$6,$AO$7,0)+$AP65*IF($AP$6=E$6,$AP$7,0)+$AQ65*IF($AQ$6=E$6,$AQ$7,0)+$AR65*IF($AR$6=E$6,$AR$7,0))/E$7,0)</f>
        <v>0</v>
      </c>
      <c r="F65" s="54">
        <f t="shared" si="59"/>
        <v>0</v>
      </c>
      <c r="G65" s="54">
        <f t="shared" si="59"/>
        <v>0</v>
      </c>
      <c r="H65" s="54">
        <f t="shared" si="59"/>
        <v>0</v>
      </c>
      <c r="I65" s="54">
        <f t="shared" si="59"/>
        <v>0</v>
      </c>
      <c r="J65" s="54">
        <f t="shared" si="59"/>
        <v>0</v>
      </c>
      <c r="K65" s="54">
        <f t="shared" si="59"/>
        <v>0</v>
      </c>
      <c r="L65" s="54">
        <f t="shared" si="59"/>
        <v>0</v>
      </c>
      <c r="M65" s="54">
        <f t="shared" si="59"/>
        <v>0</v>
      </c>
      <c r="N65" s="54">
        <f t="shared" si="59"/>
        <v>0</v>
      </c>
      <c r="O65" s="54">
        <f t="shared" si="59"/>
        <v>0</v>
      </c>
      <c r="P65" s="54">
        <f t="shared" si="59"/>
        <v>0</v>
      </c>
      <c r="Q65" s="54">
        <f t="shared" si="59"/>
        <v>0</v>
      </c>
      <c r="R65" s="54">
        <f t="shared" si="59"/>
        <v>0</v>
      </c>
      <c r="S65" s="135"/>
      <c r="T65" s="66">
        <v>0</v>
      </c>
      <c r="U65" s="56">
        <v>0</v>
      </c>
      <c r="V65" s="56">
        <v>0</v>
      </c>
      <c r="W65" s="56">
        <v>0</v>
      </c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</row>
    <row r="66" spans="1:44" ht="14.25" customHeight="1">
      <c r="A66" s="51">
        <v>59</v>
      </c>
      <c r="B66" s="5">
        <v>21120120130063</v>
      </c>
      <c r="C66" s="5" t="s">
        <v>258</v>
      </c>
      <c r="D66" s="54">
        <f t="shared" si="1"/>
        <v>0</v>
      </c>
      <c r="E66" s="54">
        <f t="shared" ref="E66:R66" si="60">IFERROR(($T66*IF($T$6=E$6,$T$7,0)+$U66*IF($U$6=E$6,$U$7,0)+$V66*IF($V$6=E$6,$V$7,0)+$W66*IF($W$6=E$6,$W$7,0)+$X66*IF($X$6=E$6,$X$7,0)+$Y66*IF($Y$6=E$6,$Y$7,0)+$Z66*IF($Z$6=E$6,$Z$7,0)+$AA66*IF($AA$6=E$6,$AA$7,0)+$AB66*IF($AB$6=E$6,$AB$7,0)+$AC66*IF($AC$6=E$6,$AC$7,0)+$AD66*IF($AD$6=E$6,$AD$7,0)+$AE66*IF($AE$6=E$6,$AE$7,0)+$AF66*IF($AF$6=E$6,$AF$7,0)+$AG66*IF($AG$6=E$6,$AG$7,0)+$AH66*IF($AH$6=E$6,$AH$7,0)+$AI66*IF($AI$6=E$6,$AI$7,0)+$AJ66*IF($AJ$6=E$6,$AJ$7,0)+$AK66*IF($AK$6=E$6,$AK$7,0)+$AL66*IF($AL$6=E$6,$AL$7,0)+$AM66*IF($AM$6=E$6,$AM$7,0)+$AN66*IF($AN$6=E$6,$AN$7,0)+$AO66*IF($AO$6=E$6,$AO$7,0)+$AP66*IF($AP$6=E$6,$AP$7,0)+$AQ66*IF($AQ$6=E$6,$AQ$7,0)+$AR66*IF($AR$6=E$6,$AR$7,0))/E$7,0)</f>
        <v>0</v>
      </c>
      <c r="F66" s="54">
        <f t="shared" si="60"/>
        <v>0</v>
      </c>
      <c r="G66" s="54">
        <f t="shared" si="60"/>
        <v>0</v>
      </c>
      <c r="H66" s="54">
        <f t="shared" si="60"/>
        <v>0</v>
      </c>
      <c r="I66" s="54">
        <f t="shared" si="60"/>
        <v>0</v>
      </c>
      <c r="J66" s="54">
        <f t="shared" si="60"/>
        <v>0</v>
      </c>
      <c r="K66" s="54">
        <f t="shared" si="60"/>
        <v>0</v>
      </c>
      <c r="L66" s="54">
        <f t="shared" si="60"/>
        <v>0</v>
      </c>
      <c r="M66" s="54">
        <f t="shared" si="60"/>
        <v>0</v>
      </c>
      <c r="N66" s="54">
        <f t="shared" si="60"/>
        <v>0</v>
      </c>
      <c r="O66" s="54">
        <f t="shared" si="60"/>
        <v>0</v>
      </c>
      <c r="P66" s="54">
        <f t="shared" si="60"/>
        <v>0</v>
      </c>
      <c r="Q66" s="54">
        <f t="shared" si="60"/>
        <v>0</v>
      </c>
      <c r="R66" s="54">
        <f t="shared" si="60"/>
        <v>0</v>
      </c>
      <c r="S66" s="135"/>
      <c r="T66" s="66">
        <v>0</v>
      </c>
      <c r="U66" s="56">
        <v>0</v>
      </c>
      <c r="V66" s="56">
        <v>0</v>
      </c>
      <c r="W66" s="56">
        <v>0</v>
      </c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</row>
    <row r="67" spans="1:44" ht="14.25" customHeight="1">
      <c r="A67" s="51">
        <v>60</v>
      </c>
      <c r="B67" s="5">
        <v>21120120140153</v>
      </c>
      <c r="C67" s="5" t="s">
        <v>259</v>
      </c>
      <c r="D67" s="54">
        <f t="shared" si="1"/>
        <v>0</v>
      </c>
      <c r="E67" s="54">
        <f t="shared" ref="E67:R67" si="61">IFERROR(($T67*IF($T$6=E$6,$T$7,0)+$U67*IF($U$6=E$6,$U$7,0)+$V67*IF($V$6=E$6,$V$7,0)+$W67*IF($W$6=E$6,$W$7,0)+$X67*IF($X$6=E$6,$X$7,0)+$Y67*IF($Y$6=E$6,$Y$7,0)+$Z67*IF($Z$6=E$6,$Z$7,0)+$AA67*IF($AA$6=E$6,$AA$7,0)+$AB67*IF($AB$6=E$6,$AB$7,0)+$AC67*IF($AC$6=E$6,$AC$7,0)+$AD67*IF($AD$6=E$6,$AD$7,0)+$AE67*IF($AE$6=E$6,$AE$7,0)+$AF67*IF($AF$6=E$6,$AF$7,0)+$AG67*IF($AG$6=E$6,$AG$7,0)+$AH67*IF($AH$6=E$6,$AH$7,0)+$AI67*IF($AI$6=E$6,$AI$7,0)+$AJ67*IF($AJ$6=E$6,$AJ$7,0)+$AK67*IF($AK$6=E$6,$AK$7,0)+$AL67*IF($AL$6=E$6,$AL$7,0)+$AM67*IF($AM$6=E$6,$AM$7,0)+$AN67*IF($AN$6=E$6,$AN$7,0)+$AO67*IF($AO$6=E$6,$AO$7,0)+$AP67*IF($AP$6=E$6,$AP$7,0)+$AQ67*IF($AQ$6=E$6,$AQ$7,0)+$AR67*IF($AR$6=E$6,$AR$7,0))/E$7,0)</f>
        <v>0</v>
      </c>
      <c r="F67" s="54">
        <f t="shared" si="61"/>
        <v>0</v>
      </c>
      <c r="G67" s="54">
        <f t="shared" si="61"/>
        <v>0</v>
      </c>
      <c r="H67" s="54">
        <f t="shared" si="61"/>
        <v>0</v>
      </c>
      <c r="I67" s="54">
        <f t="shared" si="61"/>
        <v>0</v>
      </c>
      <c r="J67" s="54">
        <f t="shared" si="61"/>
        <v>0</v>
      </c>
      <c r="K67" s="54">
        <f t="shared" si="61"/>
        <v>0</v>
      </c>
      <c r="L67" s="54">
        <f t="shared" si="61"/>
        <v>0</v>
      </c>
      <c r="M67" s="54">
        <f t="shared" si="61"/>
        <v>0</v>
      </c>
      <c r="N67" s="54">
        <f t="shared" si="61"/>
        <v>0</v>
      </c>
      <c r="O67" s="54">
        <f t="shared" si="61"/>
        <v>0</v>
      </c>
      <c r="P67" s="54">
        <f t="shared" si="61"/>
        <v>0</v>
      </c>
      <c r="Q67" s="54">
        <f t="shared" si="61"/>
        <v>0</v>
      </c>
      <c r="R67" s="54">
        <f t="shared" si="61"/>
        <v>0</v>
      </c>
      <c r="S67" s="135"/>
      <c r="T67" s="66">
        <v>0</v>
      </c>
      <c r="U67" s="56">
        <v>0</v>
      </c>
      <c r="V67" s="56">
        <v>0</v>
      </c>
      <c r="W67" s="56">
        <v>0</v>
      </c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</row>
    <row r="68" spans="1:44" ht="14.25" customHeight="1">
      <c r="A68" s="51">
        <v>61</v>
      </c>
      <c r="B68" s="5">
        <f>IF('FORM NILAI SIAP'!A68=0,"",'FORM NILAI SIAP'!A68)</f>
        <v>21120120140099</v>
      </c>
      <c r="C68" s="5" t="str">
        <f>IF('FORM NILAI SIAP'!B68=0,"",'FORM NILAI SIAP'!B68)</f>
        <v>DIMSA MUTIARA FIRSTAYODI</v>
      </c>
      <c r="D68" s="54">
        <f t="shared" si="1"/>
        <v>0</v>
      </c>
      <c r="E68" s="54">
        <f t="shared" ref="E68:R68" si="62">IFERROR(($T68*IF($T$6=E$6,$T$7,0)+$U68*IF($U$6=E$6,$U$7,0)+$V68*IF($V$6=E$6,$V$7,0)+$W68*IF($W$6=E$6,$W$7,0)+$X68*IF($X$6=E$6,$X$7,0)+$Y68*IF($Y$6=E$6,$Y$7,0)+$Z68*IF($Z$6=E$6,$Z$7,0)+$AA68*IF($AA$6=E$6,$AA$7,0)+$AB68*IF($AB$6=E$6,$AB$7,0)+$AC68*IF($AC$6=E$6,$AC$7,0)+$AD68*IF($AD$6=E$6,$AD$7,0)+$AE68*IF($AE$6=E$6,$AE$7,0)+$AF68*IF($AF$6=E$6,$AF$7,0)+$AG68*IF($AG$6=E$6,$AG$7,0)+$AH68*IF($AH$6=E$6,$AH$7,0)+$AI68*IF($AI$6=E$6,$AI$7,0)+$AJ68*IF($AJ$6=E$6,$AJ$7,0)+$AK68*IF($AK$6=E$6,$AK$7,0)+$AL68*IF($AL$6=E$6,$AL$7,0)+$AM68*IF($AM$6=E$6,$AM$7,0)+$AN68*IF($AN$6=E$6,$AN$7,0)+$AO68*IF($AO$6=E$6,$AO$7,0)+$AP68*IF($AP$6=E$6,$AP$7,0)+$AQ68*IF($AQ$6=E$6,$AQ$7,0)+$AR68*IF($AR$6=E$6,$AR$7,0))/E$7,0)</f>
        <v>0</v>
      </c>
      <c r="F68" s="54">
        <f t="shared" si="62"/>
        <v>0</v>
      </c>
      <c r="G68" s="54">
        <f t="shared" si="62"/>
        <v>0</v>
      </c>
      <c r="H68" s="54">
        <f t="shared" si="62"/>
        <v>0</v>
      </c>
      <c r="I68" s="54">
        <f t="shared" si="62"/>
        <v>0</v>
      </c>
      <c r="J68" s="54">
        <f t="shared" si="62"/>
        <v>0</v>
      </c>
      <c r="K68" s="54">
        <f t="shared" si="62"/>
        <v>0</v>
      </c>
      <c r="L68" s="54">
        <f t="shared" si="62"/>
        <v>0</v>
      </c>
      <c r="M68" s="54">
        <f t="shared" si="62"/>
        <v>0</v>
      </c>
      <c r="N68" s="54">
        <f t="shared" si="62"/>
        <v>0</v>
      </c>
      <c r="O68" s="54">
        <f t="shared" si="62"/>
        <v>0</v>
      </c>
      <c r="P68" s="54">
        <f t="shared" si="62"/>
        <v>0</v>
      </c>
      <c r="Q68" s="54">
        <f t="shared" si="62"/>
        <v>0</v>
      </c>
      <c r="R68" s="54">
        <f t="shared" si="62"/>
        <v>0</v>
      </c>
      <c r="S68" s="135"/>
      <c r="T68" s="66">
        <v>0</v>
      </c>
      <c r="U68" s="56">
        <v>0</v>
      </c>
      <c r="V68" s="56">
        <v>0</v>
      </c>
      <c r="W68" s="56">
        <v>0</v>
      </c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</row>
    <row r="69" spans="1:44" ht="14.25" customHeight="1">
      <c r="A69" s="51">
        <v>62</v>
      </c>
      <c r="B69" s="5">
        <f>IF('FORM NILAI SIAP'!A69=0,"",'FORM NILAI SIAP'!A69)</f>
        <v>21120120140099</v>
      </c>
      <c r="C69" s="5" t="str">
        <f>IF('FORM NILAI SIAP'!B69=0,"",'FORM NILAI SIAP'!B69)</f>
        <v>SUGIYATMI</v>
      </c>
      <c r="D69" s="54">
        <f t="shared" si="1"/>
        <v>0</v>
      </c>
      <c r="E69" s="54">
        <f t="shared" ref="E69:R69" si="63">IFERROR(($T69*IF($T$6=E$6,$T$7,0)+$U69*IF($U$6=E$6,$U$7,0)+$V69*IF($V$6=E$6,$V$7,0)+$W69*IF($W$6=E$6,$W$7,0)+$X69*IF($X$6=E$6,$X$7,0)+$Y69*IF($Y$6=E$6,$Y$7,0)+$Z69*IF($Z$6=E$6,$Z$7,0)+$AA69*IF($AA$6=E$6,$AA$7,0)+$AB69*IF($AB$6=E$6,$AB$7,0)+$AC69*IF($AC$6=E$6,$AC$7,0)+$AD69*IF($AD$6=E$6,$AD$7,0)+$AE69*IF($AE$6=E$6,$AE$7,0)+$AF69*IF($AF$6=E$6,$AF$7,0)+$AG69*IF($AG$6=E$6,$AG$7,0)+$AH69*IF($AH$6=E$6,$AH$7,0)+$AI69*IF($AI$6=E$6,$AI$7,0)+$AJ69*IF($AJ$6=E$6,$AJ$7,0)+$AK69*IF($AK$6=E$6,$AK$7,0)+$AL69*IF($AL$6=E$6,$AL$7,0)+$AM69*IF($AM$6=E$6,$AM$7,0)+$AN69*IF($AN$6=E$6,$AN$7,0)+$AO69*IF($AO$6=E$6,$AO$7,0)+$AP69*IF($AP$6=E$6,$AP$7,0)+$AQ69*IF($AQ$6=E$6,$AQ$7,0)+$AR69*IF($AR$6=E$6,$AR$7,0))/E$7,0)</f>
        <v>0</v>
      </c>
      <c r="F69" s="54">
        <f t="shared" si="63"/>
        <v>0</v>
      </c>
      <c r="G69" s="54">
        <f t="shared" si="63"/>
        <v>0</v>
      </c>
      <c r="H69" s="54">
        <f t="shared" si="63"/>
        <v>0</v>
      </c>
      <c r="I69" s="54">
        <f t="shared" si="63"/>
        <v>0</v>
      </c>
      <c r="J69" s="54">
        <f t="shared" si="63"/>
        <v>0</v>
      </c>
      <c r="K69" s="54">
        <f t="shared" si="63"/>
        <v>0</v>
      </c>
      <c r="L69" s="54">
        <f t="shared" si="63"/>
        <v>0</v>
      </c>
      <c r="M69" s="54">
        <f t="shared" si="63"/>
        <v>0</v>
      </c>
      <c r="N69" s="54">
        <f t="shared" si="63"/>
        <v>0</v>
      </c>
      <c r="O69" s="54">
        <f t="shared" si="63"/>
        <v>0</v>
      </c>
      <c r="P69" s="54">
        <f t="shared" si="63"/>
        <v>0</v>
      </c>
      <c r="Q69" s="54">
        <f t="shared" si="63"/>
        <v>0</v>
      </c>
      <c r="R69" s="54">
        <f t="shared" si="63"/>
        <v>0</v>
      </c>
      <c r="S69" s="135"/>
      <c r="T69" s="66">
        <v>0</v>
      </c>
      <c r="U69" s="56">
        <v>0</v>
      </c>
      <c r="V69" s="56">
        <v>0</v>
      </c>
      <c r="W69" s="56">
        <v>0</v>
      </c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</row>
    <row r="70" spans="1:44" ht="14.25" customHeight="1">
      <c r="A70" s="51">
        <v>63</v>
      </c>
      <c r="B70" s="5">
        <f>IF('FORM NILAI SIAP'!A70=0,"",'FORM NILAI SIAP'!A70)</f>
        <v>21120120140099</v>
      </c>
      <c r="C70" s="5" t="str">
        <f>IF('FORM NILAI SIAP'!B70=0,"",'FORM NILAI SIAP'!B70)</f>
        <v>KHANUUN MAULIDA PUSPITA HASYIM</v>
      </c>
      <c r="D70" s="54">
        <f t="shared" si="1"/>
        <v>0</v>
      </c>
      <c r="E70" s="54">
        <f t="shared" ref="E70:R70" si="64">IFERROR(($T70*IF($T$6=E$6,$T$7,0)+$U70*IF($U$6=E$6,$U$7,0)+$V70*IF($V$6=E$6,$V$7,0)+$W70*IF($W$6=E$6,$W$7,0)+$X70*IF($X$6=E$6,$X$7,0)+$Y70*IF($Y$6=E$6,$Y$7,0)+$Z70*IF($Z$6=E$6,$Z$7,0)+$AA70*IF($AA$6=E$6,$AA$7,0)+$AB70*IF($AB$6=E$6,$AB$7,0)+$AC70*IF($AC$6=E$6,$AC$7,0)+$AD70*IF($AD$6=E$6,$AD$7,0)+$AE70*IF($AE$6=E$6,$AE$7,0)+$AF70*IF($AF$6=E$6,$AF$7,0)+$AG70*IF($AG$6=E$6,$AG$7,0)+$AH70*IF($AH$6=E$6,$AH$7,0)+$AI70*IF($AI$6=E$6,$AI$7,0)+$AJ70*IF($AJ$6=E$6,$AJ$7,0)+$AK70*IF($AK$6=E$6,$AK$7,0)+$AL70*IF($AL$6=E$6,$AL$7,0)+$AM70*IF($AM$6=E$6,$AM$7,0)+$AN70*IF($AN$6=E$6,$AN$7,0)+$AO70*IF($AO$6=E$6,$AO$7,0)+$AP70*IF($AP$6=E$6,$AP$7,0)+$AQ70*IF($AQ$6=E$6,$AQ$7,0)+$AR70*IF($AR$6=E$6,$AR$7,0))/E$7,0)</f>
        <v>0</v>
      </c>
      <c r="F70" s="54">
        <f t="shared" si="64"/>
        <v>0</v>
      </c>
      <c r="G70" s="54">
        <f t="shared" si="64"/>
        <v>0</v>
      </c>
      <c r="H70" s="54">
        <f t="shared" si="64"/>
        <v>0</v>
      </c>
      <c r="I70" s="54">
        <f t="shared" si="64"/>
        <v>0</v>
      </c>
      <c r="J70" s="54">
        <f t="shared" si="64"/>
        <v>0</v>
      </c>
      <c r="K70" s="54">
        <f t="shared" si="64"/>
        <v>0</v>
      </c>
      <c r="L70" s="54">
        <f t="shared" si="64"/>
        <v>0</v>
      </c>
      <c r="M70" s="54">
        <f t="shared" si="64"/>
        <v>0</v>
      </c>
      <c r="N70" s="54">
        <f t="shared" si="64"/>
        <v>0</v>
      </c>
      <c r="O70" s="54">
        <f t="shared" si="64"/>
        <v>0</v>
      </c>
      <c r="P70" s="54">
        <f t="shared" si="64"/>
        <v>0</v>
      </c>
      <c r="Q70" s="54">
        <f t="shared" si="64"/>
        <v>0</v>
      </c>
      <c r="R70" s="54">
        <f t="shared" si="64"/>
        <v>0</v>
      </c>
      <c r="S70" s="135"/>
      <c r="T70" s="66">
        <v>0</v>
      </c>
      <c r="U70" s="56">
        <v>0</v>
      </c>
      <c r="V70" s="56">
        <v>0</v>
      </c>
      <c r="W70" s="56">
        <v>0</v>
      </c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</row>
    <row r="71" spans="1:44" ht="14.25" customHeight="1">
      <c r="A71" s="51">
        <v>64</v>
      </c>
      <c r="B71" s="5">
        <f>IF('FORM NILAI SIAP'!A71=0,"",'FORM NILAI SIAP'!A71)</f>
        <v>21120120140099</v>
      </c>
      <c r="C71" s="5" t="str">
        <f>IF('FORM NILAI SIAP'!B71=0,"",'FORM NILAI SIAP'!B71)</f>
        <v>DANIEL RITZ</v>
      </c>
      <c r="D71" s="54">
        <f t="shared" si="1"/>
        <v>0</v>
      </c>
      <c r="E71" s="54">
        <f t="shared" ref="E71:R71" si="65">IFERROR(($T71*IF($T$6=E$6,$T$7,0)+$U71*IF($U$6=E$6,$U$7,0)+$V71*IF($V$6=E$6,$V$7,0)+$W71*IF($W$6=E$6,$W$7,0)+$X71*IF($X$6=E$6,$X$7,0)+$Y71*IF($Y$6=E$6,$Y$7,0)+$Z71*IF($Z$6=E$6,$Z$7,0)+$AA71*IF($AA$6=E$6,$AA$7,0)+$AB71*IF($AB$6=E$6,$AB$7,0)+$AC71*IF($AC$6=E$6,$AC$7,0)+$AD71*IF($AD$6=E$6,$AD$7,0)+$AE71*IF($AE$6=E$6,$AE$7,0)+$AF71*IF($AF$6=E$6,$AF$7,0)+$AG71*IF($AG$6=E$6,$AG$7,0)+$AH71*IF($AH$6=E$6,$AH$7,0)+$AI71*IF($AI$6=E$6,$AI$7,0)+$AJ71*IF($AJ$6=E$6,$AJ$7,0)+$AK71*IF($AK$6=E$6,$AK$7,0)+$AL71*IF($AL$6=E$6,$AL$7,0)+$AM71*IF($AM$6=E$6,$AM$7,0)+$AN71*IF($AN$6=E$6,$AN$7,0)+$AO71*IF($AO$6=E$6,$AO$7,0)+$AP71*IF($AP$6=E$6,$AP$7,0)+$AQ71*IF($AQ$6=E$6,$AQ$7,0)+$AR71*IF($AR$6=E$6,$AR$7,0))/E$7,0)</f>
        <v>0</v>
      </c>
      <c r="F71" s="54">
        <f t="shared" si="65"/>
        <v>0</v>
      </c>
      <c r="G71" s="54">
        <f t="shared" si="65"/>
        <v>0</v>
      </c>
      <c r="H71" s="54">
        <f t="shared" si="65"/>
        <v>0</v>
      </c>
      <c r="I71" s="54">
        <f t="shared" si="65"/>
        <v>0</v>
      </c>
      <c r="J71" s="54">
        <f t="shared" si="65"/>
        <v>0</v>
      </c>
      <c r="K71" s="54">
        <f t="shared" si="65"/>
        <v>0</v>
      </c>
      <c r="L71" s="54">
        <f t="shared" si="65"/>
        <v>0</v>
      </c>
      <c r="M71" s="54">
        <f t="shared" si="65"/>
        <v>0</v>
      </c>
      <c r="N71" s="54">
        <f t="shared" si="65"/>
        <v>0</v>
      </c>
      <c r="O71" s="54">
        <f t="shared" si="65"/>
        <v>0</v>
      </c>
      <c r="P71" s="54">
        <f t="shared" si="65"/>
        <v>0</v>
      </c>
      <c r="Q71" s="54">
        <f t="shared" si="65"/>
        <v>0</v>
      </c>
      <c r="R71" s="54">
        <f t="shared" si="65"/>
        <v>0</v>
      </c>
      <c r="S71" s="135"/>
      <c r="T71" s="66">
        <v>0</v>
      </c>
      <c r="U71" s="56">
        <v>0</v>
      </c>
      <c r="V71" s="56">
        <v>0</v>
      </c>
      <c r="W71" s="56">
        <v>0</v>
      </c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</row>
    <row r="72" spans="1:44" ht="14.25" customHeight="1">
      <c r="A72" s="51">
        <v>65</v>
      </c>
      <c r="B72" s="5">
        <f>IF('FORM NILAI SIAP'!A72=0,"",'FORM NILAI SIAP'!A72)</f>
        <v>21120120140099</v>
      </c>
      <c r="C72" s="5" t="str">
        <f>IF('FORM NILAI SIAP'!B72=0,"",'FORM NILAI SIAP'!B72)</f>
        <v>REFANDA SURYA SAPUTRA</v>
      </c>
      <c r="D72" s="54">
        <f t="shared" si="1"/>
        <v>0</v>
      </c>
      <c r="E72" s="54">
        <f t="shared" ref="E72:R72" si="66">IFERROR(($T72*IF($T$6=E$6,$T$7,0)+$U72*IF($U$6=E$6,$U$7,0)+$V72*IF($V$6=E$6,$V$7,0)+$W72*IF($W$6=E$6,$W$7,0)+$X72*IF($X$6=E$6,$X$7,0)+$Y72*IF($Y$6=E$6,$Y$7,0)+$Z72*IF($Z$6=E$6,$Z$7,0)+$AA72*IF($AA$6=E$6,$AA$7,0)+$AB72*IF($AB$6=E$6,$AB$7,0)+$AC72*IF($AC$6=E$6,$AC$7,0)+$AD72*IF($AD$6=E$6,$AD$7,0)+$AE72*IF($AE$6=E$6,$AE$7,0)+$AF72*IF($AF$6=E$6,$AF$7,0)+$AG72*IF($AG$6=E$6,$AG$7,0)+$AH72*IF($AH$6=E$6,$AH$7,0)+$AI72*IF($AI$6=E$6,$AI$7,0)+$AJ72*IF($AJ$6=E$6,$AJ$7,0)+$AK72*IF($AK$6=E$6,$AK$7,0)+$AL72*IF($AL$6=E$6,$AL$7,0)+$AM72*IF($AM$6=E$6,$AM$7,0)+$AN72*IF($AN$6=E$6,$AN$7,0)+$AO72*IF($AO$6=E$6,$AO$7,0)+$AP72*IF($AP$6=E$6,$AP$7,0)+$AQ72*IF($AQ$6=E$6,$AQ$7,0)+$AR72*IF($AR$6=E$6,$AR$7,0))/E$7,0)</f>
        <v>0</v>
      </c>
      <c r="F72" s="54">
        <f t="shared" si="66"/>
        <v>0</v>
      </c>
      <c r="G72" s="54">
        <f t="shared" si="66"/>
        <v>0</v>
      </c>
      <c r="H72" s="54">
        <f t="shared" si="66"/>
        <v>0</v>
      </c>
      <c r="I72" s="54">
        <f t="shared" si="66"/>
        <v>0</v>
      </c>
      <c r="J72" s="54">
        <f t="shared" si="66"/>
        <v>0</v>
      </c>
      <c r="K72" s="54">
        <f t="shared" si="66"/>
        <v>0</v>
      </c>
      <c r="L72" s="54">
        <f t="shared" si="66"/>
        <v>0</v>
      </c>
      <c r="M72" s="54">
        <f t="shared" si="66"/>
        <v>0</v>
      </c>
      <c r="N72" s="54">
        <f t="shared" si="66"/>
        <v>0</v>
      </c>
      <c r="O72" s="54">
        <f t="shared" si="66"/>
        <v>0</v>
      </c>
      <c r="P72" s="54">
        <f t="shared" si="66"/>
        <v>0</v>
      </c>
      <c r="Q72" s="54">
        <f t="shared" si="66"/>
        <v>0</v>
      </c>
      <c r="R72" s="54">
        <f t="shared" si="66"/>
        <v>0</v>
      </c>
      <c r="S72" s="135"/>
      <c r="T72" s="66">
        <v>0</v>
      </c>
      <c r="U72" s="56">
        <v>0</v>
      </c>
      <c r="V72" s="56">
        <v>0</v>
      </c>
      <c r="W72" s="56">
        <v>0</v>
      </c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</row>
    <row r="73" spans="1:44" ht="14.25" customHeight="1">
      <c r="A73" s="51">
        <v>66</v>
      </c>
      <c r="B73" s="5">
        <f>IF('FORM NILAI SIAP'!A73=0,"",'FORM NILAI SIAP'!A73)</f>
        <v>21120120140099</v>
      </c>
      <c r="C73" s="5" t="str">
        <f>IF('FORM NILAI SIAP'!B73=0,"",'FORM NILAI SIAP'!B73)</f>
        <v>DIDAN HASAN MURTAQI</v>
      </c>
      <c r="D73" s="54">
        <f t="shared" si="1"/>
        <v>0</v>
      </c>
      <c r="E73" s="54">
        <f t="shared" ref="E73:R73" si="67">IFERROR(($T73*IF($T$6=E$6,$T$7,0)+$U73*IF($U$6=E$6,$U$7,0)+$V73*IF($V$6=E$6,$V$7,0)+$W73*IF($W$6=E$6,$W$7,0)+$X73*IF($X$6=E$6,$X$7,0)+$Y73*IF($Y$6=E$6,$Y$7,0)+$Z73*IF($Z$6=E$6,$Z$7,0)+$AA73*IF($AA$6=E$6,$AA$7,0)+$AB73*IF($AB$6=E$6,$AB$7,0)+$AC73*IF($AC$6=E$6,$AC$7,0)+$AD73*IF($AD$6=E$6,$AD$7,0)+$AE73*IF($AE$6=E$6,$AE$7,0)+$AF73*IF($AF$6=E$6,$AF$7,0)+$AG73*IF($AG$6=E$6,$AG$7,0)+$AH73*IF($AH$6=E$6,$AH$7,0)+$AI73*IF($AI$6=E$6,$AI$7,0)+$AJ73*IF($AJ$6=E$6,$AJ$7,0)+$AK73*IF($AK$6=E$6,$AK$7,0)+$AL73*IF($AL$6=E$6,$AL$7,0)+$AM73*IF($AM$6=E$6,$AM$7,0)+$AN73*IF($AN$6=E$6,$AN$7,0)+$AO73*IF($AO$6=E$6,$AO$7,0)+$AP73*IF($AP$6=E$6,$AP$7,0)+$AQ73*IF($AQ$6=E$6,$AQ$7,0)+$AR73*IF($AR$6=E$6,$AR$7,0))/E$7,0)</f>
        <v>0</v>
      </c>
      <c r="F73" s="54">
        <f t="shared" si="67"/>
        <v>0</v>
      </c>
      <c r="G73" s="54">
        <f t="shared" si="67"/>
        <v>0</v>
      </c>
      <c r="H73" s="54">
        <f t="shared" si="67"/>
        <v>0</v>
      </c>
      <c r="I73" s="54">
        <f t="shared" si="67"/>
        <v>0</v>
      </c>
      <c r="J73" s="54">
        <f t="shared" si="67"/>
        <v>0</v>
      </c>
      <c r="K73" s="54">
        <f t="shared" si="67"/>
        <v>0</v>
      </c>
      <c r="L73" s="54">
        <f t="shared" si="67"/>
        <v>0</v>
      </c>
      <c r="M73" s="54">
        <f t="shared" si="67"/>
        <v>0</v>
      </c>
      <c r="N73" s="54">
        <f t="shared" si="67"/>
        <v>0</v>
      </c>
      <c r="O73" s="54">
        <f t="shared" si="67"/>
        <v>0</v>
      </c>
      <c r="P73" s="54">
        <f t="shared" si="67"/>
        <v>0</v>
      </c>
      <c r="Q73" s="54">
        <f t="shared" si="67"/>
        <v>0</v>
      </c>
      <c r="R73" s="54">
        <f t="shared" si="67"/>
        <v>0</v>
      </c>
      <c r="S73" s="135"/>
      <c r="T73" s="66">
        <v>0</v>
      </c>
      <c r="U73" s="56">
        <v>0</v>
      </c>
      <c r="V73" s="56">
        <v>0</v>
      </c>
      <c r="W73" s="56">
        <v>0</v>
      </c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</row>
    <row r="74" spans="1:44" ht="14.25" customHeight="1">
      <c r="A74" s="51">
        <v>67</v>
      </c>
      <c r="B74" s="5">
        <f>IF('FORM NILAI SIAP'!A74=0,"",'FORM NILAI SIAP'!A74)</f>
        <v>21120120140099</v>
      </c>
      <c r="C74" s="5" t="str">
        <f>IF('FORM NILAI SIAP'!B74=0,"",'FORM NILAI SIAP'!B74)</f>
        <v>MUHAMMAD DZAKY NAUFAL</v>
      </c>
      <c r="D74" s="54">
        <f t="shared" si="1"/>
        <v>0</v>
      </c>
      <c r="E74" s="54">
        <f t="shared" ref="E74:R74" si="68">IFERROR(($T74*IF($T$6=E$6,$T$7,0)+$U74*IF($U$6=E$6,$U$7,0)+$V74*IF($V$6=E$6,$V$7,0)+$W74*IF($W$6=E$6,$W$7,0)+$X74*IF($X$6=E$6,$X$7,0)+$Y74*IF($Y$6=E$6,$Y$7,0)+$Z74*IF($Z$6=E$6,$Z$7,0)+$AA74*IF($AA$6=E$6,$AA$7,0)+$AB74*IF($AB$6=E$6,$AB$7,0)+$AC74*IF($AC$6=E$6,$AC$7,0)+$AD74*IF($AD$6=E$6,$AD$7,0)+$AE74*IF($AE$6=E$6,$AE$7,0)+$AF74*IF($AF$6=E$6,$AF$7,0)+$AG74*IF($AG$6=E$6,$AG$7,0)+$AH74*IF($AH$6=E$6,$AH$7,0)+$AI74*IF($AI$6=E$6,$AI$7,0)+$AJ74*IF($AJ$6=E$6,$AJ$7,0)+$AK74*IF($AK$6=E$6,$AK$7,0)+$AL74*IF($AL$6=E$6,$AL$7,0)+$AM74*IF($AM$6=E$6,$AM$7,0)+$AN74*IF($AN$6=E$6,$AN$7,0)+$AO74*IF($AO$6=E$6,$AO$7,0)+$AP74*IF($AP$6=E$6,$AP$7,0)+$AQ74*IF($AQ$6=E$6,$AQ$7,0)+$AR74*IF($AR$6=E$6,$AR$7,0))/E$7,0)</f>
        <v>0</v>
      </c>
      <c r="F74" s="54">
        <f t="shared" si="68"/>
        <v>0</v>
      </c>
      <c r="G74" s="54">
        <f t="shared" si="68"/>
        <v>0</v>
      </c>
      <c r="H74" s="54">
        <f t="shared" si="68"/>
        <v>0</v>
      </c>
      <c r="I74" s="54">
        <f t="shared" si="68"/>
        <v>0</v>
      </c>
      <c r="J74" s="54">
        <f t="shared" si="68"/>
        <v>0</v>
      </c>
      <c r="K74" s="54">
        <f t="shared" si="68"/>
        <v>0</v>
      </c>
      <c r="L74" s="54">
        <f t="shared" si="68"/>
        <v>0</v>
      </c>
      <c r="M74" s="54">
        <f t="shared" si="68"/>
        <v>0</v>
      </c>
      <c r="N74" s="54">
        <f t="shared" si="68"/>
        <v>0</v>
      </c>
      <c r="O74" s="54">
        <f t="shared" si="68"/>
        <v>0</v>
      </c>
      <c r="P74" s="54">
        <f t="shared" si="68"/>
        <v>0</v>
      </c>
      <c r="Q74" s="54">
        <f t="shared" si="68"/>
        <v>0</v>
      </c>
      <c r="R74" s="54">
        <f t="shared" si="68"/>
        <v>0</v>
      </c>
      <c r="S74" s="135"/>
      <c r="T74" s="66">
        <v>0</v>
      </c>
      <c r="U74" s="56">
        <v>0</v>
      </c>
      <c r="V74" s="56">
        <v>0</v>
      </c>
      <c r="W74" s="56">
        <v>0</v>
      </c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</row>
    <row r="75" spans="1:44" ht="14.25" customHeight="1">
      <c r="A75" s="51">
        <v>68</v>
      </c>
      <c r="B75" s="5">
        <f>IF('FORM NILAI SIAP'!A75=0,"",'FORM NILAI SIAP'!A75)</f>
        <v>21120120140099</v>
      </c>
      <c r="C75" s="5" t="str">
        <f>IF('FORM NILAI SIAP'!B75=0,"",'FORM NILAI SIAP'!B75)</f>
        <v>Mohammad Rifqi Satriamas</v>
      </c>
      <c r="D75" s="54">
        <f t="shared" si="1"/>
        <v>0</v>
      </c>
      <c r="E75" s="54">
        <f t="shared" ref="E75:R75" si="69">IFERROR(($T75*IF($T$6=E$6,$T$7,0)+$U75*IF($U$6=E$6,$U$7,0)+$V75*IF($V$6=E$6,$V$7,0)+$W75*IF($W$6=E$6,$W$7,0)+$X75*IF($X$6=E$6,$X$7,0)+$Y75*IF($Y$6=E$6,$Y$7,0)+$Z75*IF($Z$6=E$6,$Z$7,0)+$AA75*IF($AA$6=E$6,$AA$7,0)+$AB75*IF($AB$6=E$6,$AB$7,0)+$AC75*IF($AC$6=E$6,$AC$7,0)+$AD75*IF($AD$6=E$6,$AD$7,0)+$AE75*IF($AE$6=E$6,$AE$7,0)+$AF75*IF($AF$6=E$6,$AF$7,0)+$AG75*IF($AG$6=E$6,$AG$7,0)+$AH75*IF($AH$6=E$6,$AH$7,0)+$AI75*IF($AI$6=E$6,$AI$7,0)+$AJ75*IF($AJ$6=E$6,$AJ$7,0)+$AK75*IF($AK$6=E$6,$AK$7,0)+$AL75*IF($AL$6=E$6,$AL$7,0)+$AM75*IF($AM$6=E$6,$AM$7,0)+$AN75*IF($AN$6=E$6,$AN$7,0)+$AO75*IF($AO$6=E$6,$AO$7,0)+$AP75*IF($AP$6=E$6,$AP$7,0)+$AQ75*IF($AQ$6=E$6,$AQ$7,0)+$AR75*IF($AR$6=E$6,$AR$7,0))/E$7,0)</f>
        <v>0</v>
      </c>
      <c r="F75" s="54">
        <f t="shared" si="69"/>
        <v>0</v>
      </c>
      <c r="G75" s="54">
        <f t="shared" si="69"/>
        <v>0</v>
      </c>
      <c r="H75" s="54">
        <f t="shared" si="69"/>
        <v>0</v>
      </c>
      <c r="I75" s="54">
        <f t="shared" si="69"/>
        <v>0</v>
      </c>
      <c r="J75" s="54">
        <f t="shared" si="69"/>
        <v>0</v>
      </c>
      <c r="K75" s="54">
        <f t="shared" si="69"/>
        <v>0</v>
      </c>
      <c r="L75" s="54">
        <f t="shared" si="69"/>
        <v>0</v>
      </c>
      <c r="M75" s="54">
        <f t="shared" si="69"/>
        <v>0</v>
      </c>
      <c r="N75" s="54">
        <f t="shared" si="69"/>
        <v>0</v>
      </c>
      <c r="O75" s="54">
        <f t="shared" si="69"/>
        <v>0</v>
      </c>
      <c r="P75" s="54">
        <f t="shared" si="69"/>
        <v>0</v>
      </c>
      <c r="Q75" s="54">
        <f t="shared" si="69"/>
        <v>0</v>
      </c>
      <c r="R75" s="54">
        <f t="shared" si="69"/>
        <v>0</v>
      </c>
      <c r="S75" s="135"/>
      <c r="T75" s="66">
        <v>0</v>
      </c>
      <c r="U75" s="56">
        <v>0</v>
      </c>
      <c r="V75" s="56">
        <v>0</v>
      </c>
      <c r="W75" s="56">
        <v>0</v>
      </c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</row>
    <row r="76" spans="1:44" ht="14.25" customHeight="1">
      <c r="A76" s="51">
        <v>69</v>
      </c>
      <c r="B76" s="5">
        <f>IF('FORM NILAI SIAP'!A76=0,"",'FORM NILAI SIAP'!A76)</f>
        <v>21120120140099</v>
      </c>
      <c r="C76" s="5" t="str">
        <f>IF('FORM NILAI SIAP'!B76=0,"",'FORM NILAI SIAP'!B76)</f>
        <v>AFIF SYARIFUDDIN YAHYA</v>
      </c>
      <c r="D76" s="54">
        <f t="shared" si="1"/>
        <v>0</v>
      </c>
      <c r="E76" s="54">
        <f t="shared" ref="E76:R76" si="70">IFERROR(($T76*IF($T$6=E$6,$T$7,0)+$U76*IF($U$6=E$6,$U$7,0)+$V76*IF($V$6=E$6,$V$7,0)+$W76*IF($W$6=E$6,$W$7,0)+$X76*IF($X$6=E$6,$X$7,0)+$Y76*IF($Y$6=E$6,$Y$7,0)+$Z76*IF($Z$6=E$6,$Z$7,0)+$AA76*IF($AA$6=E$6,$AA$7,0)+$AB76*IF($AB$6=E$6,$AB$7,0)+$AC76*IF($AC$6=E$6,$AC$7,0)+$AD76*IF($AD$6=E$6,$AD$7,0)+$AE76*IF($AE$6=E$6,$AE$7,0)+$AF76*IF($AF$6=E$6,$AF$7,0)+$AG76*IF($AG$6=E$6,$AG$7,0)+$AH76*IF($AH$6=E$6,$AH$7,0)+$AI76*IF($AI$6=E$6,$AI$7,0)+$AJ76*IF($AJ$6=E$6,$AJ$7,0)+$AK76*IF($AK$6=E$6,$AK$7,0)+$AL76*IF($AL$6=E$6,$AL$7,0)+$AM76*IF($AM$6=E$6,$AM$7,0)+$AN76*IF($AN$6=E$6,$AN$7,0)+$AO76*IF($AO$6=E$6,$AO$7,0)+$AP76*IF($AP$6=E$6,$AP$7,0)+$AQ76*IF($AQ$6=E$6,$AQ$7,0)+$AR76*IF($AR$6=E$6,$AR$7,0))/E$7,0)</f>
        <v>0</v>
      </c>
      <c r="F76" s="54">
        <f t="shared" si="70"/>
        <v>0</v>
      </c>
      <c r="G76" s="54">
        <f t="shared" si="70"/>
        <v>0</v>
      </c>
      <c r="H76" s="54">
        <f t="shared" si="70"/>
        <v>0</v>
      </c>
      <c r="I76" s="54">
        <f t="shared" si="70"/>
        <v>0</v>
      </c>
      <c r="J76" s="54">
        <f t="shared" si="70"/>
        <v>0</v>
      </c>
      <c r="K76" s="54">
        <f t="shared" si="70"/>
        <v>0</v>
      </c>
      <c r="L76" s="54">
        <f t="shared" si="70"/>
        <v>0</v>
      </c>
      <c r="M76" s="54">
        <f t="shared" si="70"/>
        <v>0</v>
      </c>
      <c r="N76" s="54">
        <f t="shared" si="70"/>
        <v>0</v>
      </c>
      <c r="O76" s="54">
        <f t="shared" si="70"/>
        <v>0</v>
      </c>
      <c r="P76" s="54">
        <f t="shared" si="70"/>
        <v>0</v>
      </c>
      <c r="Q76" s="54">
        <f t="shared" si="70"/>
        <v>0</v>
      </c>
      <c r="R76" s="54">
        <f t="shared" si="70"/>
        <v>0</v>
      </c>
      <c r="S76" s="135"/>
      <c r="T76" s="66">
        <v>0</v>
      </c>
      <c r="U76" s="56">
        <v>0</v>
      </c>
      <c r="V76" s="56">
        <v>0</v>
      </c>
      <c r="W76" s="56">
        <v>0</v>
      </c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</row>
    <row r="77" spans="1:44" ht="14.25" customHeight="1">
      <c r="A77" s="51">
        <v>70</v>
      </c>
      <c r="B77" s="5">
        <f>IF('FORM NILAI SIAP'!A77=0,"",'FORM NILAI SIAP'!A77)</f>
        <v>21120120140099</v>
      </c>
      <c r="C77" s="5" t="str">
        <f>IF('FORM NILAI SIAP'!B77=0,"",'FORM NILAI SIAP'!B77)</f>
        <v>RIZAL FIRDAUS</v>
      </c>
      <c r="D77" s="54">
        <f t="shared" si="1"/>
        <v>0</v>
      </c>
      <c r="E77" s="54">
        <f t="shared" ref="E77:R77" si="71">IFERROR(($T77*IF($T$6=E$6,$T$7,0)+$U77*IF($U$6=E$6,$U$7,0)+$V77*IF($V$6=E$6,$V$7,0)+$W77*IF($W$6=E$6,$W$7,0)+$X77*IF($X$6=E$6,$X$7,0)+$Y77*IF($Y$6=E$6,$Y$7,0)+$Z77*IF($Z$6=E$6,$Z$7,0)+$AA77*IF($AA$6=E$6,$AA$7,0)+$AB77*IF($AB$6=E$6,$AB$7,0)+$AC77*IF($AC$6=E$6,$AC$7,0)+$AD77*IF($AD$6=E$6,$AD$7,0)+$AE77*IF($AE$6=E$6,$AE$7,0)+$AF77*IF($AF$6=E$6,$AF$7,0)+$AG77*IF($AG$6=E$6,$AG$7,0)+$AH77*IF($AH$6=E$6,$AH$7,0)+$AI77*IF($AI$6=E$6,$AI$7,0)+$AJ77*IF($AJ$6=E$6,$AJ$7,0)+$AK77*IF($AK$6=E$6,$AK$7,0)+$AL77*IF($AL$6=E$6,$AL$7,0)+$AM77*IF($AM$6=E$6,$AM$7,0)+$AN77*IF($AN$6=E$6,$AN$7,0)+$AO77*IF($AO$6=E$6,$AO$7,0)+$AP77*IF($AP$6=E$6,$AP$7,0)+$AQ77*IF($AQ$6=E$6,$AQ$7,0)+$AR77*IF($AR$6=E$6,$AR$7,0))/E$7,0)</f>
        <v>0</v>
      </c>
      <c r="F77" s="54">
        <f t="shared" si="71"/>
        <v>0</v>
      </c>
      <c r="G77" s="54">
        <f t="shared" si="71"/>
        <v>0</v>
      </c>
      <c r="H77" s="54">
        <f t="shared" si="71"/>
        <v>0</v>
      </c>
      <c r="I77" s="54">
        <f t="shared" si="71"/>
        <v>0</v>
      </c>
      <c r="J77" s="54">
        <f t="shared" si="71"/>
        <v>0</v>
      </c>
      <c r="K77" s="54">
        <f t="shared" si="71"/>
        <v>0</v>
      </c>
      <c r="L77" s="54">
        <f t="shared" si="71"/>
        <v>0</v>
      </c>
      <c r="M77" s="54">
        <f t="shared" si="71"/>
        <v>0</v>
      </c>
      <c r="N77" s="54">
        <f t="shared" si="71"/>
        <v>0</v>
      </c>
      <c r="O77" s="54">
        <f t="shared" si="71"/>
        <v>0</v>
      </c>
      <c r="P77" s="54">
        <f t="shared" si="71"/>
        <v>0</v>
      </c>
      <c r="Q77" s="54">
        <f t="shared" si="71"/>
        <v>0</v>
      </c>
      <c r="R77" s="54">
        <f t="shared" si="71"/>
        <v>0</v>
      </c>
      <c r="S77" s="135"/>
      <c r="T77" s="66">
        <v>0</v>
      </c>
      <c r="U77" s="56">
        <v>0</v>
      </c>
      <c r="V77" s="56">
        <v>0</v>
      </c>
      <c r="W77" s="56">
        <v>0</v>
      </c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</row>
    <row r="78" spans="1:44" ht="14.25" customHeight="1">
      <c r="A78" s="51">
        <v>71</v>
      </c>
      <c r="B78" s="5">
        <f>IF('FORM NILAI SIAP'!A78=0,"",'FORM NILAI SIAP'!A78)</f>
        <v>21120120140099</v>
      </c>
      <c r="C78" s="5" t="str">
        <f>IF('FORM NILAI SIAP'!B78=0,"",'FORM NILAI SIAP'!B78)</f>
        <v>DEBORA OKTARIA LUBIS</v>
      </c>
      <c r="D78" s="54">
        <f t="shared" si="1"/>
        <v>0</v>
      </c>
      <c r="E78" s="54">
        <f t="shared" ref="E78:R78" si="72">IFERROR(($T78*IF($T$6=E$6,$T$7,0)+$U78*IF($U$6=E$6,$U$7,0)+$V78*IF($V$6=E$6,$V$7,0)+$W78*IF($W$6=E$6,$W$7,0)+$X78*IF($X$6=E$6,$X$7,0)+$Y78*IF($Y$6=E$6,$Y$7,0)+$Z78*IF($Z$6=E$6,$Z$7,0)+$AA78*IF($AA$6=E$6,$AA$7,0)+$AB78*IF($AB$6=E$6,$AB$7,0)+$AC78*IF($AC$6=E$6,$AC$7,0)+$AD78*IF($AD$6=E$6,$AD$7,0)+$AE78*IF($AE$6=E$6,$AE$7,0)+$AF78*IF($AF$6=E$6,$AF$7,0)+$AG78*IF($AG$6=E$6,$AG$7,0)+$AH78*IF($AH$6=E$6,$AH$7,0)+$AI78*IF($AI$6=E$6,$AI$7,0)+$AJ78*IF($AJ$6=E$6,$AJ$7,0)+$AK78*IF($AK$6=E$6,$AK$7,0)+$AL78*IF($AL$6=E$6,$AL$7,0)+$AM78*IF($AM$6=E$6,$AM$7,0)+$AN78*IF($AN$6=E$6,$AN$7,0)+$AO78*IF($AO$6=E$6,$AO$7,0)+$AP78*IF($AP$6=E$6,$AP$7,0)+$AQ78*IF($AQ$6=E$6,$AQ$7,0)+$AR78*IF($AR$6=E$6,$AR$7,0))/E$7,0)</f>
        <v>0</v>
      </c>
      <c r="F78" s="54">
        <f t="shared" si="72"/>
        <v>0</v>
      </c>
      <c r="G78" s="54">
        <f t="shared" si="72"/>
        <v>0</v>
      </c>
      <c r="H78" s="54">
        <f t="shared" si="72"/>
        <v>0</v>
      </c>
      <c r="I78" s="54">
        <f t="shared" si="72"/>
        <v>0</v>
      </c>
      <c r="J78" s="54">
        <f t="shared" si="72"/>
        <v>0</v>
      </c>
      <c r="K78" s="54">
        <f t="shared" si="72"/>
        <v>0</v>
      </c>
      <c r="L78" s="54">
        <f t="shared" si="72"/>
        <v>0</v>
      </c>
      <c r="M78" s="54">
        <f t="shared" si="72"/>
        <v>0</v>
      </c>
      <c r="N78" s="54">
        <f t="shared" si="72"/>
        <v>0</v>
      </c>
      <c r="O78" s="54">
        <f t="shared" si="72"/>
        <v>0</v>
      </c>
      <c r="P78" s="54">
        <f t="shared" si="72"/>
        <v>0</v>
      </c>
      <c r="Q78" s="54">
        <f t="shared" si="72"/>
        <v>0</v>
      </c>
      <c r="R78" s="54">
        <f t="shared" si="72"/>
        <v>0</v>
      </c>
      <c r="S78" s="135"/>
      <c r="T78" s="66">
        <v>0</v>
      </c>
      <c r="U78" s="56">
        <v>0</v>
      </c>
      <c r="V78" s="56">
        <v>0</v>
      </c>
      <c r="W78" s="56">
        <v>0</v>
      </c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</row>
    <row r="79" spans="1:44" ht="14.25" customHeight="1">
      <c r="A79" s="51">
        <v>72</v>
      </c>
      <c r="B79" s="5">
        <f>IF('FORM NILAI SIAP'!A79=0,"",'FORM NILAI SIAP'!A79)</f>
        <v>21120120140099</v>
      </c>
      <c r="C79" s="5" t="str">
        <f>IF('FORM NILAI SIAP'!B79=0,"",'FORM NILAI SIAP'!B79)</f>
        <v>KIRANI JULI ANDINI</v>
      </c>
      <c r="D79" s="54">
        <f t="shared" si="1"/>
        <v>0</v>
      </c>
      <c r="E79" s="54">
        <f t="shared" ref="E79:R79" si="73">IFERROR(($T79*IF($T$6=E$6,$T$7,0)+$U79*IF($U$6=E$6,$U$7,0)+$V79*IF($V$6=E$6,$V$7,0)+$W79*IF($W$6=E$6,$W$7,0)+$X79*IF($X$6=E$6,$X$7,0)+$Y79*IF($Y$6=E$6,$Y$7,0)+$Z79*IF($Z$6=E$6,$Z$7,0)+$AA79*IF($AA$6=E$6,$AA$7,0)+$AB79*IF($AB$6=E$6,$AB$7,0)+$AC79*IF($AC$6=E$6,$AC$7,0)+$AD79*IF($AD$6=E$6,$AD$7,0)+$AE79*IF($AE$6=E$6,$AE$7,0)+$AF79*IF($AF$6=E$6,$AF$7,0)+$AG79*IF($AG$6=E$6,$AG$7,0)+$AH79*IF($AH$6=E$6,$AH$7,0)+$AI79*IF($AI$6=E$6,$AI$7,0)+$AJ79*IF($AJ$6=E$6,$AJ$7,0)+$AK79*IF($AK$6=E$6,$AK$7,0)+$AL79*IF($AL$6=E$6,$AL$7,0)+$AM79*IF($AM$6=E$6,$AM$7,0)+$AN79*IF($AN$6=E$6,$AN$7,0)+$AO79*IF($AO$6=E$6,$AO$7,0)+$AP79*IF($AP$6=E$6,$AP$7,0)+$AQ79*IF($AQ$6=E$6,$AQ$7,0)+$AR79*IF($AR$6=E$6,$AR$7,0))/E$7,0)</f>
        <v>0</v>
      </c>
      <c r="F79" s="54">
        <f t="shared" si="73"/>
        <v>0</v>
      </c>
      <c r="G79" s="54">
        <f t="shared" si="73"/>
        <v>0</v>
      </c>
      <c r="H79" s="54">
        <f t="shared" si="73"/>
        <v>0</v>
      </c>
      <c r="I79" s="54">
        <f t="shared" si="73"/>
        <v>0</v>
      </c>
      <c r="J79" s="54">
        <f t="shared" si="73"/>
        <v>0</v>
      </c>
      <c r="K79" s="54">
        <f t="shared" si="73"/>
        <v>0</v>
      </c>
      <c r="L79" s="54">
        <f t="shared" si="73"/>
        <v>0</v>
      </c>
      <c r="M79" s="54">
        <f t="shared" si="73"/>
        <v>0</v>
      </c>
      <c r="N79" s="54">
        <f t="shared" si="73"/>
        <v>0</v>
      </c>
      <c r="O79" s="54">
        <f t="shared" si="73"/>
        <v>0</v>
      </c>
      <c r="P79" s="54">
        <f t="shared" si="73"/>
        <v>0</v>
      </c>
      <c r="Q79" s="54">
        <f t="shared" si="73"/>
        <v>0</v>
      </c>
      <c r="R79" s="54">
        <f t="shared" si="73"/>
        <v>0</v>
      </c>
      <c r="S79" s="135"/>
      <c r="T79" s="66">
        <v>0</v>
      </c>
      <c r="U79" s="56">
        <v>0</v>
      </c>
      <c r="V79" s="56">
        <v>0</v>
      </c>
      <c r="W79" s="56">
        <v>0</v>
      </c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</row>
    <row r="80" spans="1:44" ht="14.25" customHeight="1">
      <c r="A80" s="51">
        <v>73</v>
      </c>
      <c r="B80" s="5">
        <f>IF('FORM NILAI SIAP'!A80=0,"",'FORM NILAI SIAP'!A80)</f>
        <v>21120120140099</v>
      </c>
      <c r="C80" s="5" t="str">
        <f>IF('FORM NILAI SIAP'!B80=0,"",'FORM NILAI SIAP'!B80)</f>
        <v>R. ADI WIJAYA SWASTAMA</v>
      </c>
      <c r="D80" s="54">
        <f t="shared" si="1"/>
        <v>0</v>
      </c>
      <c r="E80" s="54">
        <f t="shared" ref="E80:R80" si="74">IFERROR(($T80*IF($T$6=E$6,$T$7,0)+$U80*IF($U$6=E$6,$U$7,0)+$V80*IF($V$6=E$6,$V$7,0)+$W80*IF($W$6=E$6,$W$7,0)+$X80*IF($X$6=E$6,$X$7,0)+$Y80*IF($Y$6=E$6,$Y$7,0)+$Z80*IF($Z$6=E$6,$Z$7,0)+$AA80*IF($AA$6=E$6,$AA$7,0)+$AB80*IF($AB$6=E$6,$AB$7,0)+$AC80*IF($AC$6=E$6,$AC$7,0)+$AD80*IF($AD$6=E$6,$AD$7,0)+$AE80*IF($AE$6=E$6,$AE$7,0)+$AF80*IF($AF$6=E$6,$AF$7,0)+$AG80*IF($AG$6=E$6,$AG$7,0)+$AH80*IF($AH$6=E$6,$AH$7,0)+$AI80*IF($AI$6=E$6,$AI$7,0)+$AJ80*IF($AJ$6=E$6,$AJ$7,0)+$AK80*IF($AK$6=E$6,$AK$7,0)+$AL80*IF($AL$6=E$6,$AL$7,0)+$AM80*IF($AM$6=E$6,$AM$7,0)+$AN80*IF($AN$6=E$6,$AN$7,0)+$AO80*IF($AO$6=E$6,$AO$7,0)+$AP80*IF($AP$6=E$6,$AP$7,0)+$AQ80*IF($AQ$6=E$6,$AQ$7,0)+$AR80*IF($AR$6=E$6,$AR$7,0))/E$7,0)</f>
        <v>0</v>
      </c>
      <c r="F80" s="54">
        <f t="shared" si="74"/>
        <v>0</v>
      </c>
      <c r="G80" s="54">
        <f t="shared" si="74"/>
        <v>0</v>
      </c>
      <c r="H80" s="54">
        <f t="shared" si="74"/>
        <v>0</v>
      </c>
      <c r="I80" s="54">
        <f t="shared" si="74"/>
        <v>0</v>
      </c>
      <c r="J80" s="54">
        <f t="shared" si="74"/>
        <v>0</v>
      </c>
      <c r="K80" s="54">
        <f t="shared" si="74"/>
        <v>0</v>
      </c>
      <c r="L80" s="54">
        <f t="shared" si="74"/>
        <v>0</v>
      </c>
      <c r="M80" s="54">
        <f t="shared" si="74"/>
        <v>0</v>
      </c>
      <c r="N80" s="54">
        <f t="shared" si="74"/>
        <v>0</v>
      </c>
      <c r="O80" s="54">
        <f t="shared" si="74"/>
        <v>0</v>
      </c>
      <c r="P80" s="54">
        <f t="shared" si="74"/>
        <v>0</v>
      </c>
      <c r="Q80" s="54">
        <f t="shared" si="74"/>
        <v>0</v>
      </c>
      <c r="R80" s="54">
        <f t="shared" si="74"/>
        <v>0</v>
      </c>
      <c r="S80" s="135"/>
      <c r="T80" s="66">
        <v>0</v>
      </c>
      <c r="U80" s="56">
        <v>0</v>
      </c>
      <c r="V80" s="56">
        <v>0</v>
      </c>
      <c r="W80" s="56">
        <v>0</v>
      </c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</row>
    <row r="81" spans="1:44" ht="14.25" customHeight="1">
      <c r="A81" s="51">
        <v>74</v>
      </c>
      <c r="B81" s="5">
        <f>IF('FORM NILAI SIAP'!A81=0,"",'FORM NILAI SIAP'!A81)</f>
        <v>21120120140099</v>
      </c>
      <c r="C81" s="5" t="str">
        <f>IF('FORM NILAI SIAP'!B81=0,"",'FORM NILAI SIAP'!B81)</f>
        <v>PRAMUDITA PRABASWARA SUWARDANA SUDRAJAT</v>
      </c>
      <c r="D81" s="54">
        <f t="shared" si="1"/>
        <v>0</v>
      </c>
      <c r="E81" s="54">
        <f t="shared" ref="E81:R81" si="75">IFERROR(($T81*IF($T$6=E$6,$T$7,0)+$U81*IF($U$6=E$6,$U$7,0)+$V81*IF($V$6=E$6,$V$7,0)+$W81*IF($W$6=E$6,$W$7,0)+$X81*IF($X$6=E$6,$X$7,0)+$Y81*IF($Y$6=E$6,$Y$7,0)+$Z81*IF($Z$6=E$6,$Z$7,0)+$AA81*IF($AA$6=E$6,$AA$7,0)+$AB81*IF($AB$6=E$6,$AB$7,0)+$AC81*IF($AC$6=E$6,$AC$7,0)+$AD81*IF($AD$6=E$6,$AD$7,0)+$AE81*IF($AE$6=E$6,$AE$7,0)+$AF81*IF($AF$6=E$6,$AF$7,0)+$AG81*IF($AG$6=E$6,$AG$7,0)+$AH81*IF($AH$6=E$6,$AH$7,0)+$AI81*IF($AI$6=E$6,$AI$7,0)+$AJ81*IF($AJ$6=E$6,$AJ$7,0)+$AK81*IF($AK$6=E$6,$AK$7,0)+$AL81*IF($AL$6=E$6,$AL$7,0)+$AM81*IF($AM$6=E$6,$AM$7,0)+$AN81*IF($AN$6=E$6,$AN$7,0)+$AO81*IF($AO$6=E$6,$AO$7,0)+$AP81*IF($AP$6=E$6,$AP$7,0)+$AQ81*IF($AQ$6=E$6,$AQ$7,0)+$AR81*IF($AR$6=E$6,$AR$7,0))/E$7,0)</f>
        <v>0</v>
      </c>
      <c r="F81" s="54">
        <f t="shared" si="75"/>
        <v>0</v>
      </c>
      <c r="G81" s="54">
        <f t="shared" si="75"/>
        <v>0</v>
      </c>
      <c r="H81" s="54">
        <f t="shared" si="75"/>
        <v>0</v>
      </c>
      <c r="I81" s="54">
        <f t="shared" si="75"/>
        <v>0</v>
      </c>
      <c r="J81" s="54">
        <f t="shared" si="75"/>
        <v>0</v>
      </c>
      <c r="K81" s="54">
        <f t="shared" si="75"/>
        <v>0</v>
      </c>
      <c r="L81" s="54">
        <f t="shared" si="75"/>
        <v>0</v>
      </c>
      <c r="M81" s="54">
        <f t="shared" si="75"/>
        <v>0</v>
      </c>
      <c r="N81" s="54">
        <f t="shared" si="75"/>
        <v>0</v>
      </c>
      <c r="O81" s="54">
        <f t="shared" si="75"/>
        <v>0</v>
      </c>
      <c r="P81" s="54">
        <f t="shared" si="75"/>
        <v>0</v>
      </c>
      <c r="Q81" s="54">
        <f t="shared" si="75"/>
        <v>0</v>
      </c>
      <c r="R81" s="54">
        <f t="shared" si="75"/>
        <v>0</v>
      </c>
      <c r="S81" s="135"/>
      <c r="T81" s="66">
        <v>0</v>
      </c>
      <c r="U81" s="56">
        <v>0</v>
      </c>
      <c r="V81" s="56">
        <v>0</v>
      </c>
      <c r="W81" s="56">
        <v>0</v>
      </c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</row>
    <row r="82" spans="1:44" ht="14.25" customHeight="1">
      <c r="A82" s="51">
        <v>75</v>
      </c>
      <c r="B82" s="5">
        <f>IF('FORM NILAI SIAP'!A82=0,"",'FORM NILAI SIAP'!A82)</f>
        <v>21120120140099</v>
      </c>
      <c r="C82" s="5" t="str">
        <f>IF('FORM NILAI SIAP'!B82=0,"",'FORM NILAI SIAP'!B82)</f>
        <v>MUHANIF RAFI AHMADI</v>
      </c>
      <c r="D82" s="54">
        <f t="shared" si="1"/>
        <v>0</v>
      </c>
      <c r="E82" s="54">
        <f t="shared" ref="E82:R82" si="76">IFERROR(($T82*IF($T$6=E$6,$T$7,0)+$U82*IF($U$6=E$6,$U$7,0)+$V82*IF($V$6=E$6,$V$7,0)+$W82*IF($W$6=E$6,$W$7,0)+$X82*IF($X$6=E$6,$X$7,0)+$Y82*IF($Y$6=E$6,$Y$7,0)+$Z82*IF($Z$6=E$6,$Z$7,0)+$AA82*IF($AA$6=E$6,$AA$7,0)+$AB82*IF($AB$6=E$6,$AB$7,0)+$AC82*IF($AC$6=E$6,$AC$7,0)+$AD82*IF($AD$6=E$6,$AD$7,0)+$AE82*IF($AE$6=E$6,$AE$7,0)+$AF82*IF($AF$6=E$6,$AF$7,0)+$AG82*IF($AG$6=E$6,$AG$7,0)+$AH82*IF($AH$6=E$6,$AH$7,0)+$AI82*IF($AI$6=E$6,$AI$7,0)+$AJ82*IF($AJ$6=E$6,$AJ$7,0)+$AK82*IF($AK$6=E$6,$AK$7,0)+$AL82*IF($AL$6=E$6,$AL$7,0)+$AM82*IF($AM$6=E$6,$AM$7,0)+$AN82*IF($AN$6=E$6,$AN$7,0)+$AO82*IF($AO$6=E$6,$AO$7,0)+$AP82*IF($AP$6=E$6,$AP$7,0)+$AQ82*IF($AQ$6=E$6,$AQ$7,0)+$AR82*IF($AR$6=E$6,$AR$7,0))/E$7,0)</f>
        <v>0</v>
      </c>
      <c r="F82" s="54">
        <f t="shared" si="76"/>
        <v>0</v>
      </c>
      <c r="G82" s="54">
        <f t="shared" si="76"/>
        <v>0</v>
      </c>
      <c r="H82" s="54">
        <f t="shared" si="76"/>
        <v>0</v>
      </c>
      <c r="I82" s="54">
        <f t="shared" si="76"/>
        <v>0</v>
      </c>
      <c r="J82" s="54">
        <f t="shared" si="76"/>
        <v>0</v>
      </c>
      <c r="K82" s="54">
        <f t="shared" si="76"/>
        <v>0</v>
      </c>
      <c r="L82" s="54">
        <f t="shared" si="76"/>
        <v>0</v>
      </c>
      <c r="M82" s="54">
        <f t="shared" si="76"/>
        <v>0</v>
      </c>
      <c r="N82" s="54">
        <f t="shared" si="76"/>
        <v>0</v>
      </c>
      <c r="O82" s="54">
        <f t="shared" si="76"/>
        <v>0</v>
      </c>
      <c r="P82" s="54">
        <f t="shared" si="76"/>
        <v>0</v>
      </c>
      <c r="Q82" s="54">
        <f t="shared" si="76"/>
        <v>0</v>
      </c>
      <c r="R82" s="54">
        <f t="shared" si="76"/>
        <v>0</v>
      </c>
      <c r="S82" s="135"/>
      <c r="T82" s="66">
        <v>0</v>
      </c>
      <c r="U82" s="56">
        <v>0</v>
      </c>
      <c r="V82" s="56">
        <v>0</v>
      </c>
      <c r="W82" s="56">
        <v>0</v>
      </c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</row>
    <row r="83" spans="1:44" ht="14.25" customHeight="1">
      <c r="A83" s="51">
        <v>76</v>
      </c>
      <c r="B83" s="5">
        <f>IF('FORM NILAI SIAP'!A83=0,"",'FORM NILAI SIAP'!A83)</f>
        <v>21120120140099</v>
      </c>
      <c r="C83" s="5" t="str">
        <f>IF('FORM NILAI SIAP'!B83=0,"",'FORM NILAI SIAP'!B83)</f>
        <v>NUR AYUK FEBREYANTI</v>
      </c>
      <c r="D83" s="54">
        <f t="shared" si="1"/>
        <v>0</v>
      </c>
      <c r="E83" s="54">
        <f t="shared" ref="E83:R83" si="77">IFERROR(($T83*IF($T$6=E$6,$T$7,0)+$U83*IF($U$6=E$6,$U$7,0)+$V83*IF($V$6=E$6,$V$7,0)+$W83*IF($W$6=E$6,$W$7,0)+$X83*IF($X$6=E$6,$X$7,0)+$Y83*IF($Y$6=E$6,$Y$7,0)+$Z83*IF($Z$6=E$6,$Z$7,0)+$AA83*IF($AA$6=E$6,$AA$7,0)+$AB83*IF($AB$6=E$6,$AB$7,0)+$AC83*IF($AC$6=E$6,$AC$7,0)+$AD83*IF($AD$6=E$6,$AD$7,0)+$AE83*IF($AE$6=E$6,$AE$7,0)+$AF83*IF($AF$6=E$6,$AF$7,0)+$AG83*IF($AG$6=E$6,$AG$7,0)+$AH83*IF($AH$6=E$6,$AH$7,0)+$AI83*IF($AI$6=E$6,$AI$7,0)+$AJ83*IF($AJ$6=E$6,$AJ$7,0)+$AK83*IF($AK$6=E$6,$AK$7,0)+$AL83*IF($AL$6=E$6,$AL$7,0)+$AM83*IF($AM$6=E$6,$AM$7,0)+$AN83*IF($AN$6=E$6,$AN$7,0)+$AO83*IF($AO$6=E$6,$AO$7,0)+$AP83*IF($AP$6=E$6,$AP$7,0)+$AQ83*IF($AQ$6=E$6,$AQ$7,0)+$AR83*IF($AR$6=E$6,$AR$7,0))/E$7,0)</f>
        <v>0</v>
      </c>
      <c r="F83" s="54">
        <f t="shared" si="77"/>
        <v>0</v>
      </c>
      <c r="G83" s="54">
        <f t="shared" si="77"/>
        <v>0</v>
      </c>
      <c r="H83" s="54">
        <f t="shared" si="77"/>
        <v>0</v>
      </c>
      <c r="I83" s="54">
        <f t="shared" si="77"/>
        <v>0</v>
      </c>
      <c r="J83" s="54">
        <f t="shared" si="77"/>
        <v>0</v>
      </c>
      <c r="K83" s="54">
        <f t="shared" si="77"/>
        <v>0</v>
      </c>
      <c r="L83" s="54">
        <f t="shared" si="77"/>
        <v>0</v>
      </c>
      <c r="M83" s="54">
        <f t="shared" si="77"/>
        <v>0</v>
      </c>
      <c r="N83" s="54">
        <f t="shared" si="77"/>
        <v>0</v>
      </c>
      <c r="O83" s="54">
        <f t="shared" si="77"/>
        <v>0</v>
      </c>
      <c r="P83" s="54">
        <f t="shared" si="77"/>
        <v>0</v>
      </c>
      <c r="Q83" s="54">
        <f t="shared" si="77"/>
        <v>0</v>
      </c>
      <c r="R83" s="54">
        <f t="shared" si="77"/>
        <v>0</v>
      </c>
      <c r="S83" s="135"/>
      <c r="T83" s="66">
        <v>0</v>
      </c>
      <c r="U83" s="56">
        <v>0</v>
      </c>
      <c r="V83" s="56">
        <v>0</v>
      </c>
      <c r="W83" s="56">
        <v>0</v>
      </c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</row>
    <row r="84" spans="1:44" ht="14.25" customHeight="1">
      <c r="A84" s="51">
        <v>77</v>
      </c>
      <c r="B84" s="5">
        <f>IF('FORM NILAI SIAP'!A84=0,"",'FORM NILAI SIAP'!A84)</f>
        <v>21120120140099</v>
      </c>
      <c r="C84" s="5" t="str">
        <f>IF('FORM NILAI SIAP'!B84=0,"",'FORM NILAI SIAP'!B84)</f>
        <v>HIBATULLAH DYFA GRAHATAMA</v>
      </c>
      <c r="D84" s="54">
        <f t="shared" si="1"/>
        <v>0</v>
      </c>
      <c r="E84" s="54">
        <f t="shared" ref="E84:R84" si="78">IFERROR(($T84*IF($T$6=E$6,$T$7,0)+$U84*IF($U$6=E$6,$U$7,0)+$V84*IF($V$6=E$6,$V$7,0)+$W84*IF($W$6=E$6,$W$7,0)+$X84*IF($X$6=E$6,$X$7,0)+$Y84*IF($Y$6=E$6,$Y$7,0)+$Z84*IF($Z$6=E$6,$Z$7,0)+$AA84*IF($AA$6=E$6,$AA$7,0)+$AB84*IF($AB$6=E$6,$AB$7,0)+$AC84*IF($AC$6=E$6,$AC$7,0)+$AD84*IF($AD$6=E$6,$AD$7,0)+$AE84*IF($AE$6=E$6,$AE$7,0)+$AF84*IF($AF$6=E$6,$AF$7,0)+$AG84*IF($AG$6=E$6,$AG$7,0)+$AH84*IF($AH$6=E$6,$AH$7,0)+$AI84*IF($AI$6=E$6,$AI$7,0)+$AJ84*IF($AJ$6=E$6,$AJ$7,0)+$AK84*IF($AK$6=E$6,$AK$7,0)+$AL84*IF($AL$6=E$6,$AL$7,0)+$AM84*IF($AM$6=E$6,$AM$7,0)+$AN84*IF($AN$6=E$6,$AN$7,0)+$AO84*IF($AO$6=E$6,$AO$7,0)+$AP84*IF($AP$6=E$6,$AP$7,0)+$AQ84*IF($AQ$6=E$6,$AQ$7,0)+$AR84*IF($AR$6=E$6,$AR$7,0))/E$7,0)</f>
        <v>0</v>
      </c>
      <c r="F84" s="54">
        <f t="shared" si="78"/>
        <v>0</v>
      </c>
      <c r="G84" s="54">
        <f t="shared" si="78"/>
        <v>0</v>
      </c>
      <c r="H84" s="54">
        <f t="shared" si="78"/>
        <v>0</v>
      </c>
      <c r="I84" s="54">
        <f t="shared" si="78"/>
        <v>0</v>
      </c>
      <c r="J84" s="54">
        <f t="shared" si="78"/>
        <v>0</v>
      </c>
      <c r="K84" s="54">
        <f t="shared" si="78"/>
        <v>0</v>
      </c>
      <c r="L84" s="54">
        <f t="shared" si="78"/>
        <v>0</v>
      </c>
      <c r="M84" s="54">
        <f t="shared" si="78"/>
        <v>0</v>
      </c>
      <c r="N84" s="54">
        <f t="shared" si="78"/>
        <v>0</v>
      </c>
      <c r="O84" s="54">
        <f t="shared" si="78"/>
        <v>0</v>
      </c>
      <c r="P84" s="54">
        <f t="shared" si="78"/>
        <v>0</v>
      </c>
      <c r="Q84" s="54">
        <f t="shared" si="78"/>
        <v>0</v>
      </c>
      <c r="R84" s="54">
        <f t="shared" si="78"/>
        <v>0</v>
      </c>
      <c r="S84" s="135"/>
      <c r="T84" s="66">
        <v>0</v>
      </c>
      <c r="U84" s="56">
        <v>0</v>
      </c>
      <c r="V84" s="56">
        <v>0</v>
      </c>
      <c r="W84" s="56">
        <v>0</v>
      </c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</row>
    <row r="85" spans="1:44" ht="14.25" customHeight="1">
      <c r="A85" s="51">
        <v>78</v>
      </c>
      <c r="B85" s="5">
        <f>IF('FORM NILAI SIAP'!A85=0,"",'FORM NILAI SIAP'!A85)</f>
        <v>21120120140099</v>
      </c>
      <c r="C85" s="5" t="str">
        <f>IF('FORM NILAI SIAP'!B85=0,"",'FORM NILAI SIAP'!B85)</f>
        <v>IVAN DANISWORO ABADI</v>
      </c>
      <c r="D85" s="54">
        <f t="shared" si="1"/>
        <v>0</v>
      </c>
      <c r="E85" s="54">
        <f t="shared" ref="E85:R85" si="79">IFERROR(($T85*IF($T$6=E$6,$T$7,0)+$U85*IF($U$6=E$6,$U$7,0)+$V85*IF($V$6=E$6,$V$7,0)+$W85*IF($W$6=E$6,$W$7,0)+$X85*IF($X$6=E$6,$X$7,0)+$Y85*IF($Y$6=E$6,$Y$7,0)+$Z85*IF($Z$6=E$6,$Z$7,0)+$AA85*IF($AA$6=E$6,$AA$7,0)+$AB85*IF($AB$6=E$6,$AB$7,0)+$AC85*IF($AC$6=E$6,$AC$7,0)+$AD85*IF($AD$6=E$6,$AD$7,0)+$AE85*IF($AE$6=E$6,$AE$7,0)+$AF85*IF($AF$6=E$6,$AF$7,0)+$AG85*IF($AG$6=E$6,$AG$7,0)+$AH85*IF($AH$6=E$6,$AH$7,0)+$AI85*IF($AI$6=E$6,$AI$7,0)+$AJ85*IF($AJ$6=E$6,$AJ$7,0)+$AK85*IF($AK$6=E$6,$AK$7,0)+$AL85*IF($AL$6=E$6,$AL$7,0)+$AM85*IF($AM$6=E$6,$AM$7,0)+$AN85*IF($AN$6=E$6,$AN$7,0)+$AO85*IF($AO$6=E$6,$AO$7,0)+$AP85*IF($AP$6=E$6,$AP$7,0)+$AQ85*IF($AQ$6=E$6,$AQ$7,0)+$AR85*IF($AR$6=E$6,$AR$7,0))/E$7,0)</f>
        <v>0</v>
      </c>
      <c r="F85" s="54">
        <f t="shared" si="79"/>
        <v>0</v>
      </c>
      <c r="G85" s="54">
        <f t="shared" si="79"/>
        <v>0</v>
      </c>
      <c r="H85" s="54">
        <f t="shared" si="79"/>
        <v>0</v>
      </c>
      <c r="I85" s="54">
        <f t="shared" si="79"/>
        <v>0</v>
      </c>
      <c r="J85" s="54">
        <f t="shared" si="79"/>
        <v>0</v>
      </c>
      <c r="K85" s="54">
        <f t="shared" si="79"/>
        <v>0</v>
      </c>
      <c r="L85" s="54">
        <f t="shared" si="79"/>
        <v>0</v>
      </c>
      <c r="M85" s="54">
        <f t="shared" si="79"/>
        <v>0</v>
      </c>
      <c r="N85" s="54">
        <f t="shared" si="79"/>
        <v>0</v>
      </c>
      <c r="O85" s="54">
        <f t="shared" si="79"/>
        <v>0</v>
      </c>
      <c r="P85" s="54">
        <f t="shared" si="79"/>
        <v>0</v>
      </c>
      <c r="Q85" s="54">
        <f t="shared" si="79"/>
        <v>0</v>
      </c>
      <c r="R85" s="54">
        <f t="shared" si="79"/>
        <v>0</v>
      </c>
      <c r="S85" s="135"/>
      <c r="T85" s="66">
        <v>0</v>
      </c>
      <c r="U85" s="56">
        <v>0</v>
      </c>
      <c r="V85" s="56">
        <v>0</v>
      </c>
      <c r="W85" s="56">
        <v>0</v>
      </c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</row>
    <row r="86" spans="1:44" ht="14.25" customHeight="1">
      <c r="A86" s="51">
        <v>79</v>
      </c>
      <c r="B86" s="5">
        <f>IF('FORM NILAI SIAP'!A86=0,"",'FORM NILAI SIAP'!A86)</f>
        <v>21120120140099</v>
      </c>
      <c r="C86" s="5" t="str">
        <f>IF('FORM NILAI SIAP'!B86=0,"",'FORM NILAI SIAP'!B86)</f>
        <v>DIMAS KENANG SURYA ARDANI</v>
      </c>
      <c r="D86" s="54">
        <f t="shared" si="1"/>
        <v>0</v>
      </c>
      <c r="E86" s="54">
        <f t="shared" ref="E86:R86" si="80">IFERROR(($T86*IF($T$6=E$6,$T$7,0)+$U86*IF($U$6=E$6,$U$7,0)+$V86*IF($V$6=E$6,$V$7,0)+$W86*IF($W$6=E$6,$W$7,0)+$X86*IF($X$6=E$6,$X$7,0)+$Y86*IF($Y$6=E$6,$Y$7,0)+$Z86*IF($Z$6=E$6,$Z$7,0)+$AA86*IF($AA$6=E$6,$AA$7,0)+$AB86*IF($AB$6=E$6,$AB$7,0)+$AC86*IF($AC$6=E$6,$AC$7,0)+$AD86*IF($AD$6=E$6,$AD$7,0)+$AE86*IF($AE$6=E$6,$AE$7,0)+$AF86*IF($AF$6=E$6,$AF$7,0)+$AG86*IF($AG$6=E$6,$AG$7,0)+$AH86*IF($AH$6=E$6,$AH$7,0)+$AI86*IF($AI$6=E$6,$AI$7,0)+$AJ86*IF($AJ$6=E$6,$AJ$7,0)+$AK86*IF($AK$6=E$6,$AK$7,0)+$AL86*IF($AL$6=E$6,$AL$7,0)+$AM86*IF($AM$6=E$6,$AM$7,0)+$AN86*IF($AN$6=E$6,$AN$7,0)+$AO86*IF($AO$6=E$6,$AO$7,0)+$AP86*IF($AP$6=E$6,$AP$7,0)+$AQ86*IF($AQ$6=E$6,$AQ$7,0)+$AR86*IF($AR$6=E$6,$AR$7,0))/E$7,0)</f>
        <v>0</v>
      </c>
      <c r="F86" s="54">
        <f t="shared" si="80"/>
        <v>0</v>
      </c>
      <c r="G86" s="54">
        <f t="shared" si="80"/>
        <v>0</v>
      </c>
      <c r="H86" s="54">
        <f t="shared" si="80"/>
        <v>0</v>
      </c>
      <c r="I86" s="54">
        <f t="shared" si="80"/>
        <v>0</v>
      </c>
      <c r="J86" s="54">
        <f t="shared" si="80"/>
        <v>0</v>
      </c>
      <c r="K86" s="54">
        <f t="shared" si="80"/>
        <v>0</v>
      </c>
      <c r="L86" s="54">
        <f t="shared" si="80"/>
        <v>0</v>
      </c>
      <c r="M86" s="54">
        <f t="shared" si="80"/>
        <v>0</v>
      </c>
      <c r="N86" s="54">
        <f t="shared" si="80"/>
        <v>0</v>
      </c>
      <c r="O86" s="54">
        <f t="shared" si="80"/>
        <v>0</v>
      </c>
      <c r="P86" s="54">
        <f t="shared" si="80"/>
        <v>0</v>
      </c>
      <c r="Q86" s="54">
        <f t="shared" si="80"/>
        <v>0</v>
      </c>
      <c r="R86" s="54">
        <f t="shared" si="80"/>
        <v>0</v>
      </c>
      <c r="S86" s="135"/>
      <c r="T86" s="66">
        <v>0</v>
      </c>
      <c r="U86" s="56">
        <v>0</v>
      </c>
      <c r="V86" s="56">
        <v>0</v>
      </c>
      <c r="W86" s="56">
        <v>0</v>
      </c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</row>
    <row r="87" spans="1:44" ht="14.25" customHeight="1">
      <c r="A87" s="51">
        <v>80</v>
      </c>
      <c r="B87" s="5">
        <f>IF('FORM NILAI SIAP'!A87=0,"",'FORM NILAI SIAP'!A87)</f>
        <v>21120120140099</v>
      </c>
      <c r="C87" s="5" t="str">
        <f>IF('FORM NILAI SIAP'!B87=0,"",'FORM NILAI SIAP'!B87)</f>
        <v>RAHMAT MUKHALIN</v>
      </c>
      <c r="D87" s="54">
        <f t="shared" si="1"/>
        <v>0</v>
      </c>
      <c r="E87" s="54">
        <f t="shared" ref="E87:R87" si="81">IFERROR(($T87*IF($T$6=E$6,$T$7,0)+$U87*IF($U$6=E$6,$U$7,0)+$V87*IF($V$6=E$6,$V$7,0)+$W87*IF($W$6=E$6,$W$7,0)+$X87*IF($X$6=E$6,$X$7,0)+$Y87*IF($Y$6=E$6,$Y$7,0)+$Z87*IF($Z$6=E$6,$Z$7,0)+$AA87*IF($AA$6=E$6,$AA$7,0)+$AB87*IF($AB$6=E$6,$AB$7,0)+$AC87*IF($AC$6=E$6,$AC$7,0)+$AD87*IF($AD$6=E$6,$AD$7,0)+$AE87*IF($AE$6=E$6,$AE$7,0)+$AF87*IF($AF$6=E$6,$AF$7,0)+$AG87*IF($AG$6=E$6,$AG$7,0)+$AH87*IF($AH$6=E$6,$AH$7,0)+$AI87*IF($AI$6=E$6,$AI$7,0)+$AJ87*IF($AJ$6=E$6,$AJ$7,0)+$AK87*IF($AK$6=E$6,$AK$7,0)+$AL87*IF($AL$6=E$6,$AL$7,0)+$AM87*IF($AM$6=E$6,$AM$7,0)+$AN87*IF($AN$6=E$6,$AN$7,0)+$AO87*IF($AO$6=E$6,$AO$7,0)+$AP87*IF($AP$6=E$6,$AP$7,0)+$AQ87*IF($AQ$6=E$6,$AQ$7,0)+$AR87*IF($AR$6=E$6,$AR$7,0))/E$7,0)</f>
        <v>0</v>
      </c>
      <c r="F87" s="54">
        <f t="shared" si="81"/>
        <v>0</v>
      </c>
      <c r="G87" s="54">
        <f t="shared" si="81"/>
        <v>0</v>
      </c>
      <c r="H87" s="54">
        <f t="shared" si="81"/>
        <v>0</v>
      </c>
      <c r="I87" s="54">
        <f t="shared" si="81"/>
        <v>0</v>
      </c>
      <c r="J87" s="54">
        <f t="shared" si="81"/>
        <v>0</v>
      </c>
      <c r="K87" s="54">
        <f t="shared" si="81"/>
        <v>0</v>
      </c>
      <c r="L87" s="54">
        <f t="shared" si="81"/>
        <v>0</v>
      </c>
      <c r="M87" s="54">
        <f t="shared" si="81"/>
        <v>0</v>
      </c>
      <c r="N87" s="54">
        <f t="shared" si="81"/>
        <v>0</v>
      </c>
      <c r="O87" s="54">
        <f t="shared" si="81"/>
        <v>0</v>
      </c>
      <c r="P87" s="54">
        <f t="shared" si="81"/>
        <v>0</v>
      </c>
      <c r="Q87" s="54">
        <f t="shared" si="81"/>
        <v>0</v>
      </c>
      <c r="R87" s="54">
        <f t="shared" si="81"/>
        <v>0</v>
      </c>
      <c r="S87" s="135"/>
      <c r="T87" s="66">
        <v>0</v>
      </c>
      <c r="U87" s="56">
        <v>0</v>
      </c>
      <c r="V87" s="56">
        <v>0</v>
      </c>
      <c r="W87" s="56">
        <v>0</v>
      </c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</row>
    <row r="88" spans="1:44" ht="14.25" customHeight="1">
      <c r="A88" s="51">
        <v>81</v>
      </c>
      <c r="B88" s="5">
        <f>IF('FORM NILAI SIAP'!A88=0,"",'FORM NILAI SIAP'!A88)</f>
        <v>21120120140099</v>
      </c>
      <c r="C88" s="5" t="str">
        <f>IF('FORM NILAI SIAP'!B88=0,"",'FORM NILAI SIAP'!B88)</f>
        <v>DIMAS SATRIA PERMANA</v>
      </c>
      <c r="D88" s="54">
        <f t="shared" si="1"/>
        <v>0</v>
      </c>
      <c r="E88" s="54">
        <f t="shared" ref="E88:R88" si="82">IFERROR(($T88*IF($T$6=E$6,$T$7,0)+$U88*IF($U$6=E$6,$U$7,0)+$V88*IF($V$6=E$6,$V$7,0)+$W88*IF($W$6=E$6,$W$7,0)+$X88*IF($X$6=E$6,$X$7,0)+$Y88*IF($Y$6=E$6,$Y$7,0)+$Z88*IF($Z$6=E$6,$Z$7,0)+$AA88*IF($AA$6=E$6,$AA$7,0)+$AB88*IF($AB$6=E$6,$AB$7,0)+$AC88*IF($AC$6=E$6,$AC$7,0)+$AD88*IF($AD$6=E$6,$AD$7,0)+$AE88*IF($AE$6=E$6,$AE$7,0)+$AF88*IF($AF$6=E$6,$AF$7,0)+$AG88*IF($AG$6=E$6,$AG$7,0)+$AH88*IF($AH$6=E$6,$AH$7,0)+$AI88*IF($AI$6=E$6,$AI$7,0)+$AJ88*IF($AJ$6=E$6,$AJ$7,0)+$AK88*IF($AK$6=E$6,$AK$7,0)+$AL88*IF($AL$6=E$6,$AL$7,0)+$AM88*IF($AM$6=E$6,$AM$7,0)+$AN88*IF($AN$6=E$6,$AN$7,0)+$AO88*IF($AO$6=E$6,$AO$7,0)+$AP88*IF($AP$6=E$6,$AP$7,0)+$AQ88*IF($AQ$6=E$6,$AQ$7,0)+$AR88*IF($AR$6=E$6,$AR$7,0))/E$7,0)</f>
        <v>0</v>
      </c>
      <c r="F88" s="54">
        <f t="shared" si="82"/>
        <v>0</v>
      </c>
      <c r="G88" s="54">
        <f t="shared" si="82"/>
        <v>0</v>
      </c>
      <c r="H88" s="54">
        <f t="shared" si="82"/>
        <v>0</v>
      </c>
      <c r="I88" s="54">
        <f t="shared" si="82"/>
        <v>0</v>
      </c>
      <c r="J88" s="54">
        <f t="shared" si="82"/>
        <v>0</v>
      </c>
      <c r="K88" s="54">
        <f t="shared" si="82"/>
        <v>0</v>
      </c>
      <c r="L88" s="54">
        <f t="shared" si="82"/>
        <v>0</v>
      </c>
      <c r="M88" s="54">
        <f t="shared" si="82"/>
        <v>0</v>
      </c>
      <c r="N88" s="54">
        <f t="shared" si="82"/>
        <v>0</v>
      </c>
      <c r="O88" s="54">
        <f t="shared" si="82"/>
        <v>0</v>
      </c>
      <c r="P88" s="54">
        <f t="shared" si="82"/>
        <v>0</v>
      </c>
      <c r="Q88" s="54">
        <f t="shared" si="82"/>
        <v>0</v>
      </c>
      <c r="R88" s="54">
        <f t="shared" si="82"/>
        <v>0</v>
      </c>
      <c r="S88" s="135"/>
      <c r="T88" s="66">
        <v>0</v>
      </c>
      <c r="U88" s="56">
        <v>0</v>
      </c>
      <c r="V88" s="56">
        <v>0</v>
      </c>
      <c r="W88" s="56">
        <v>0</v>
      </c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</row>
    <row r="89" spans="1:44" ht="14.25" customHeight="1">
      <c r="A89" s="51">
        <v>82</v>
      </c>
      <c r="B89" s="5">
        <f>IF('FORM NILAI SIAP'!A89=0,"",'FORM NILAI SIAP'!A89)</f>
        <v>21120120140099</v>
      </c>
      <c r="C89" s="5" t="str">
        <f>IF('FORM NILAI SIAP'!B89=0,"",'FORM NILAI SIAP'!B89)</f>
        <v>SETYAWAN ADHI NUGROHO</v>
      </c>
      <c r="D89" s="54">
        <f t="shared" si="1"/>
        <v>0</v>
      </c>
      <c r="E89" s="54">
        <f t="shared" ref="E89:R89" si="83">IFERROR(($T89*IF($T$6=E$6,$T$7,0)+$U89*IF($U$6=E$6,$U$7,0)+$V89*IF($V$6=E$6,$V$7,0)+$W89*IF($W$6=E$6,$W$7,0)+$X89*IF($X$6=E$6,$X$7,0)+$Y89*IF($Y$6=E$6,$Y$7,0)+$Z89*IF($Z$6=E$6,$Z$7,0)+$AA89*IF($AA$6=E$6,$AA$7,0)+$AB89*IF($AB$6=E$6,$AB$7,0)+$AC89*IF($AC$6=E$6,$AC$7,0)+$AD89*IF($AD$6=E$6,$AD$7,0)+$AE89*IF($AE$6=E$6,$AE$7,0)+$AF89*IF($AF$6=E$6,$AF$7,0)+$AG89*IF($AG$6=E$6,$AG$7,0)+$AH89*IF($AH$6=E$6,$AH$7,0)+$AI89*IF($AI$6=E$6,$AI$7,0)+$AJ89*IF($AJ$6=E$6,$AJ$7,0)+$AK89*IF($AK$6=E$6,$AK$7,0)+$AL89*IF($AL$6=E$6,$AL$7,0)+$AM89*IF($AM$6=E$6,$AM$7,0)+$AN89*IF($AN$6=E$6,$AN$7,0)+$AO89*IF($AO$6=E$6,$AO$7,0)+$AP89*IF($AP$6=E$6,$AP$7,0)+$AQ89*IF($AQ$6=E$6,$AQ$7,0)+$AR89*IF($AR$6=E$6,$AR$7,0))/E$7,0)</f>
        <v>0</v>
      </c>
      <c r="F89" s="54">
        <f t="shared" si="83"/>
        <v>0</v>
      </c>
      <c r="G89" s="54">
        <f t="shared" si="83"/>
        <v>0</v>
      </c>
      <c r="H89" s="54">
        <f t="shared" si="83"/>
        <v>0</v>
      </c>
      <c r="I89" s="54">
        <f t="shared" si="83"/>
        <v>0</v>
      </c>
      <c r="J89" s="54">
        <f t="shared" si="83"/>
        <v>0</v>
      </c>
      <c r="K89" s="54">
        <f t="shared" si="83"/>
        <v>0</v>
      </c>
      <c r="L89" s="54">
        <f t="shared" si="83"/>
        <v>0</v>
      </c>
      <c r="M89" s="54">
        <f t="shared" si="83"/>
        <v>0</v>
      </c>
      <c r="N89" s="54">
        <f t="shared" si="83"/>
        <v>0</v>
      </c>
      <c r="O89" s="54">
        <f t="shared" si="83"/>
        <v>0</v>
      </c>
      <c r="P89" s="54">
        <f t="shared" si="83"/>
        <v>0</v>
      </c>
      <c r="Q89" s="54">
        <f t="shared" si="83"/>
        <v>0</v>
      </c>
      <c r="R89" s="54">
        <f t="shared" si="83"/>
        <v>0</v>
      </c>
      <c r="S89" s="135"/>
      <c r="T89" s="66">
        <v>0</v>
      </c>
      <c r="U89" s="56">
        <v>0</v>
      </c>
      <c r="V89" s="56">
        <v>0</v>
      </c>
      <c r="W89" s="56">
        <v>0</v>
      </c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</row>
    <row r="90" spans="1:44" ht="14.25" customHeight="1">
      <c r="A90" s="51">
        <v>83</v>
      </c>
      <c r="B90" s="5">
        <f>IF('FORM NILAI SIAP'!A90=0,"",'FORM NILAI SIAP'!A90)</f>
        <v>21120120140099</v>
      </c>
      <c r="C90" s="5" t="str">
        <f>IF('FORM NILAI SIAP'!B90=0,"",'FORM NILAI SIAP'!B90)</f>
        <v>KRISHNA FALMAASA MUDYA</v>
      </c>
      <c r="D90" s="54">
        <f t="shared" si="1"/>
        <v>0</v>
      </c>
      <c r="E90" s="54">
        <f t="shared" ref="E90:R90" si="84">IFERROR(($T90*IF($T$6=E$6,$T$7,0)+$U90*IF($U$6=E$6,$U$7,0)+$V90*IF($V$6=E$6,$V$7,0)+$W90*IF($W$6=E$6,$W$7,0)+$X90*IF($X$6=E$6,$X$7,0)+$Y90*IF($Y$6=E$6,$Y$7,0)+$Z90*IF($Z$6=E$6,$Z$7,0)+$AA90*IF($AA$6=E$6,$AA$7,0)+$AB90*IF($AB$6=E$6,$AB$7,0)+$AC90*IF($AC$6=E$6,$AC$7,0)+$AD90*IF($AD$6=E$6,$AD$7,0)+$AE90*IF($AE$6=E$6,$AE$7,0)+$AF90*IF($AF$6=E$6,$AF$7,0)+$AG90*IF($AG$6=E$6,$AG$7,0)+$AH90*IF($AH$6=E$6,$AH$7,0)+$AI90*IF($AI$6=E$6,$AI$7,0)+$AJ90*IF($AJ$6=E$6,$AJ$7,0)+$AK90*IF($AK$6=E$6,$AK$7,0)+$AL90*IF($AL$6=E$6,$AL$7,0)+$AM90*IF($AM$6=E$6,$AM$7,0)+$AN90*IF($AN$6=E$6,$AN$7,0)+$AO90*IF($AO$6=E$6,$AO$7,0)+$AP90*IF($AP$6=E$6,$AP$7,0)+$AQ90*IF($AQ$6=E$6,$AQ$7,0)+$AR90*IF($AR$6=E$6,$AR$7,0))/E$7,0)</f>
        <v>0</v>
      </c>
      <c r="F90" s="54">
        <f t="shared" si="84"/>
        <v>0</v>
      </c>
      <c r="G90" s="54">
        <f t="shared" si="84"/>
        <v>0</v>
      </c>
      <c r="H90" s="54">
        <f t="shared" si="84"/>
        <v>0</v>
      </c>
      <c r="I90" s="54">
        <f t="shared" si="84"/>
        <v>0</v>
      </c>
      <c r="J90" s="54">
        <f t="shared" si="84"/>
        <v>0</v>
      </c>
      <c r="K90" s="54">
        <f t="shared" si="84"/>
        <v>0</v>
      </c>
      <c r="L90" s="54">
        <f t="shared" si="84"/>
        <v>0</v>
      </c>
      <c r="M90" s="54">
        <f t="shared" si="84"/>
        <v>0</v>
      </c>
      <c r="N90" s="54">
        <f t="shared" si="84"/>
        <v>0</v>
      </c>
      <c r="O90" s="54">
        <f t="shared" si="84"/>
        <v>0</v>
      </c>
      <c r="P90" s="54">
        <f t="shared" si="84"/>
        <v>0</v>
      </c>
      <c r="Q90" s="54">
        <f t="shared" si="84"/>
        <v>0</v>
      </c>
      <c r="R90" s="54">
        <f t="shared" si="84"/>
        <v>0</v>
      </c>
      <c r="S90" s="135"/>
      <c r="T90" s="66">
        <v>0</v>
      </c>
      <c r="U90" s="56">
        <v>0</v>
      </c>
      <c r="V90" s="56">
        <v>0</v>
      </c>
      <c r="W90" s="56">
        <v>0</v>
      </c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</row>
    <row r="91" spans="1:44" ht="14.25" customHeight="1">
      <c r="A91" s="51">
        <v>84</v>
      </c>
      <c r="B91" s="5">
        <f>IF('FORM NILAI SIAP'!A91=0,"",'FORM NILAI SIAP'!A91)</f>
        <v>21120120140099</v>
      </c>
      <c r="C91" s="5" t="str">
        <f>IF('FORM NILAI SIAP'!B91=0,"",'FORM NILAI SIAP'!B91)</f>
        <v>SAMUEL MIDUK ANUGRAH PASARIBU</v>
      </c>
      <c r="D91" s="54">
        <f t="shared" si="1"/>
        <v>0</v>
      </c>
      <c r="E91" s="54">
        <f t="shared" ref="E91:R91" si="85">IFERROR(($T91*IF($T$6=E$6,$T$7,0)+$U91*IF($U$6=E$6,$U$7,0)+$V91*IF($V$6=E$6,$V$7,0)+$W91*IF($W$6=E$6,$W$7,0)+$X91*IF($X$6=E$6,$X$7,0)+$Y91*IF($Y$6=E$6,$Y$7,0)+$Z91*IF($Z$6=E$6,$Z$7,0)+$AA91*IF($AA$6=E$6,$AA$7,0)+$AB91*IF($AB$6=E$6,$AB$7,0)+$AC91*IF($AC$6=E$6,$AC$7,0)+$AD91*IF($AD$6=E$6,$AD$7,0)+$AE91*IF($AE$6=E$6,$AE$7,0)+$AF91*IF($AF$6=E$6,$AF$7,0)+$AG91*IF($AG$6=E$6,$AG$7,0)+$AH91*IF($AH$6=E$6,$AH$7,0)+$AI91*IF($AI$6=E$6,$AI$7,0)+$AJ91*IF($AJ$6=E$6,$AJ$7,0)+$AK91*IF($AK$6=E$6,$AK$7,0)+$AL91*IF($AL$6=E$6,$AL$7,0)+$AM91*IF($AM$6=E$6,$AM$7,0)+$AN91*IF($AN$6=E$6,$AN$7,0)+$AO91*IF($AO$6=E$6,$AO$7,0)+$AP91*IF($AP$6=E$6,$AP$7,0)+$AQ91*IF($AQ$6=E$6,$AQ$7,0)+$AR91*IF($AR$6=E$6,$AR$7,0))/E$7,0)</f>
        <v>0</v>
      </c>
      <c r="F91" s="54">
        <f t="shared" si="85"/>
        <v>0</v>
      </c>
      <c r="G91" s="54">
        <f t="shared" si="85"/>
        <v>0</v>
      </c>
      <c r="H91" s="54">
        <f t="shared" si="85"/>
        <v>0</v>
      </c>
      <c r="I91" s="54">
        <f t="shared" si="85"/>
        <v>0</v>
      </c>
      <c r="J91" s="54">
        <f t="shared" si="85"/>
        <v>0</v>
      </c>
      <c r="K91" s="54">
        <f t="shared" si="85"/>
        <v>0</v>
      </c>
      <c r="L91" s="54">
        <f t="shared" si="85"/>
        <v>0</v>
      </c>
      <c r="M91" s="54">
        <f t="shared" si="85"/>
        <v>0</v>
      </c>
      <c r="N91" s="54">
        <f t="shared" si="85"/>
        <v>0</v>
      </c>
      <c r="O91" s="54">
        <f t="shared" si="85"/>
        <v>0</v>
      </c>
      <c r="P91" s="54">
        <f t="shared" si="85"/>
        <v>0</v>
      </c>
      <c r="Q91" s="54">
        <f t="shared" si="85"/>
        <v>0</v>
      </c>
      <c r="R91" s="54">
        <f t="shared" si="85"/>
        <v>0</v>
      </c>
      <c r="S91" s="135"/>
      <c r="T91" s="66">
        <v>0</v>
      </c>
      <c r="U91" s="56">
        <v>0</v>
      </c>
      <c r="V91" s="56">
        <v>0</v>
      </c>
      <c r="W91" s="56">
        <v>0</v>
      </c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</row>
    <row r="92" spans="1:44" ht="14.25" customHeight="1">
      <c r="A92" s="51">
        <v>85</v>
      </c>
      <c r="B92" s="5">
        <f>IF('FORM NILAI SIAP'!A92=0,"",'FORM NILAI SIAP'!A92)</f>
        <v>21120120140099</v>
      </c>
      <c r="C92" s="5" t="str">
        <f>IF('FORM NILAI SIAP'!B92=0,"",'FORM NILAI SIAP'!B92)</f>
        <v>ERINA DEVIANTI</v>
      </c>
      <c r="D92" s="54">
        <f t="shared" si="1"/>
        <v>0</v>
      </c>
      <c r="E92" s="54">
        <f t="shared" ref="E92:R92" si="86">IFERROR(($T92*IF($T$6=E$6,$T$7,0)+$U92*IF($U$6=E$6,$U$7,0)+$V92*IF($V$6=E$6,$V$7,0)+$W92*IF($W$6=E$6,$W$7,0)+$X92*IF($X$6=E$6,$X$7,0)+$Y92*IF($Y$6=E$6,$Y$7,0)+$Z92*IF($Z$6=E$6,$Z$7,0)+$AA92*IF($AA$6=E$6,$AA$7,0)+$AB92*IF($AB$6=E$6,$AB$7,0)+$AC92*IF($AC$6=E$6,$AC$7,0)+$AD92*IF($AD$6=E$6,$AD$7,0)+$AE92*IF($AE$6=E$6,$AE$7,0)+$AF92*IF($AF$6=E$6,$AF$7,0)+$AG92*IF($AG$6=E$6,$AG$7,0)+$AH92*IF($AH$6=E$6,$AH$7,0)+$AI92*IF($AI$6=E$6,$AI$7,0)+$AJ92*IF($AJ$6=E$6,$AJ$7,0)+$AK92*IF($AK$6=E$6,$AK$7,0)+$AL92*IF($AL$6=E$6,$AL$7,0)+$AM92*IF($AM$6=E$6,$AM$7,0)+$AN92*IF($AN$6=E$6,$AN$7,0)+$AO92*IF($AO$6=E$6,$AO$7,0)+$AP92*IF($AP$6=E$6,$AP$7,0)+$AQ92*IF($AQ$6=E$6,$AQ$7,0)+$AR92*IF($AR$6=E$6,$AR$7,0))/E$7,0)</f>
        <v>0</v>
      </c>
      <c r="F92" s="54">
        <f t="shared" si="86"/>
        <v>0</v>
      </c>
      <c r="G92" s="54">
        <f t="shared" si="86"/>
        <v>0</v>
      </c>
      <c r="H92" s="54">
        <f t="shared" si="86"/>
        <v>0</v>
      </c>
      <c r="I92" s="54">
        <f t="shared" si="86"/>
        <v>0</v>
      </c>
      <c r="J92" s="54">
        <f t="shared" si="86"/>
        <v>0</v>
      </c>
      <c r="K92" s="54">
        <f t="shared" si="86"/>
        <v>0</v>
      </c>
      <c r="L92" s="54">
        <f t="shared" si="86"/>
        <v>0</v>
      </c>
      <c r="M92" s="54">
        <f t="shared" si="86"/>
        <v>0</v>
      </c>
      <c r="N92" s="54">
        <f t="shared" si="86"/>
        <v>0</v>
      </c>
      <c r="O92" s="54">
        <f t="shared" si="86"/>
        <v>0</v>
      </c>
      <c r="P92" s="54">
        <f t="shared" si="86"/>
        <v>0</v>
      </c>
      <c r="Q92" s="54">
        <f t="shared" si="86"/>
        <v>0</v>
      </c>
      <c r="R92" s="54">
        <f t="shared" si="86"/>
        <v>0</v>
      </c>
      <c r="S92" s="135"/>
      <c r="T92" s="66">
        <v>0</v>
      </c>
      <c r="U92" s="56">
        <v>0</v>
      </c>
      <c r="V92" s="56">
        <v>0</v>
      </c>
      <c r="W92" s="56">
        <v>0</v>
      </c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</row>
    <row r="93" spans="1:44" ht="14.25" customHeight="1">
      <c r="A93" s="51">
        <v>86</v>
      </c>
      <c r="B93" s="5">
        <f>IF('FORM NILAI SIAP'!A93=0,"",'FORM NILAI SIAP'!A93)</f>
        <v>21120120140099</v>
      </c>
      <c r="C93" s="5" t="str">
        <f>IF('FORM NILAI SIAP'!B93=0,"",'FORM NILAI SIAP'!B93)</f>
        <v>MUHAMMAD RIDWAN</v>
      </c>
      <c r="D93" s="54">
        <f t="shared" si="1"/>
        <v>0</v>
      </c>
      <c r="E93" s="54">
        <f t="shared" ref="E93:R93" si="87">IFERROR(($T93*IF($T$6=E$6,$T$7,0)+$U93*IF($U$6=E$6,$U$7,0)+$V93*IF($V$6=E$6,$V$7,0)+$W93*IF($W$6=E$6,$W$7,0)+$X93*IF($X$6=E$6,$X$7,0)+$Y93*IF($Y$6=E$6,$Y$7,0)+$Z93*IF($Z$6=E$6,$Z$7,0)+$AA93*IF($AA$6=E$6,$AA$7,0)+$AB93*IF($AB$6=E$6,$AB$7,0)+$AC93*IF($AC$6=E$6,$AC$7,0)+$AD93*IF($AD$6=E$6,$AD$7,0)+$AE93*IF($AE$6=E$6,$AE$7,0)+$AF93*IF($AF$6=E$6,$AF$7,0)+$AG93*IF($AG$6=E$6,$AG$7,0)+$AH93*IF($AH$6=E$6,$AH$7,0)+$AI93*IF($AI$6=E$6,$AI$7,0)+$AJ93*IF($AJ$6=E$6,$AJ$7,0)+$AK93*IF($AK$6=E$6,$AK$7,0)+$AL93*IF($AL$6=E$6,$AL$7,0)+$AM93*IF($AM$6=E$6,$AM$7,0)+$AN93*IF($AN$6=E$6,$AN$7,0)+$AO93*IF($AO$6=E$6,$AO$7,0)+$AP93*IF($AP$6=E$6,$AP$7,0)+$AQ93*IF($AQ$6=E$6,$AQ$7,0)+$AR93*IF($AR$6=E$6,$AR$7,0))/E$7,0)</f>
        <v>0</v>
      </c>
      <c r="F93" s="54">
        <f t="shared" si="87"/>
        <v>0</v>
      </c>
      <c r="G93" s="54">
        <f t="shared" si="87"/>
        <v>0</v>
      </c>
      <c r="H93" s="54">
        <f t="shared" si="87"/>
        <v>0</v>
      </c>
      <c r="I93" s="54">
        <f t="shared" si="87"/>
        <v>0</v>
      </c>
      <c r="J93" s="54">
        <f t="shared" si="87"/>
        <v>0</v>
      </c>
      <c r="K93" s="54">
        <f t="shared" si="87"/>
        <v>0</v>
      </c>
      <c r="L93" s="54">
        <f t="shared" si="87"/>
        <v>0</v>
      </c>
      <c r="M93" s="54">
        <f t="shared" si="87"/>
        <v>0</v>
      </c>
      <c r="N93" s="54">
        <f t="shared" si="87"/>
        <v>0</v>
      </c>
      <c r="O93" s="54">
        <f t="shared" si="87"/>
        <v>0</v>
      </c>
      <c r="P93" s="54">
        <f t="shared" si="87"/>
        <v>0</v>
      </c>
      <c r="Q93" s="54">
        <f t="shared" si="87"/>
        <v>0</v>
      </c>
      <c r="R93" s="54">
        <f t="shared" si="87"/>
        <v>0</v>
      </c>
      <c r="S93" s="135"/>
      <c r="T93" s="66">
        <v>0</v>
      </c>
      <c r="U93" s="56">
        <v>0</v>
      </c>
      <c r="V93" s="56">
        <v>0</v>
      </c>
      <c r="W93" s="56">
        <v>0</v>
      </c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</row>
    <row r="94" spans="1:44" ht="14.25" customHeight="1">
      <c r="A94" s="51">
        <v>87</v>
      </c>
      <c r="B94" s="5">
        <f>IF('FORM NILAI SIAP'!A94=0,"",'FORM NILAI SIAP'!A94)</f>
        <v>21120120140099</v>
      </c>
      <c r="C94" s="5" t="str">
        <f>IF('FORM NILAI SIAP'!B94=0,"",'FORM NILAI SIAP'!B94)</f>
        <v>JUANDA RITONGA</v>
      </c>
      <c r="D94" s="54">
        <f t="shared" si="1"/>
        <v>0</v>
      </c>
      <c r="E94" s="54">
        <f t="shared" ref="E94:R94" si="88">IFERROR(($T94*IF($T$6=E$6,$T$7,0)+$U94*IF($U$6=E$6,$U$7,0)+$V94*IF($V$6=E$6,$V$7,0)+$W94*IF($W$6=E$6,$W$7,0)+$X94*IF($X$6=E$6,$X$7,0)+$Y94*IF($Y$6=E$6,$Y$7,0)+$Z94*IF($Z$6=E$6,$Z$7,0)+$AA94*IF($AA$6=E$6,$AA$7,0)+$AB94*IF($AB$6=E$6,$AB$7,0)+$AC94*IF($AC$6=E$6,$AC$7,0)+$AD94*IF($AD$6=E$6,$AD$7,0)+$AE94*IF($AE$6=E$6,$AE$7,0)+$AF94*IF($AF$6=E$6,$AF$7,0)+$AG94*IF($AG$6=E$6,$AG$7,0)+$AH94*IF($AH$6=E$6,$AH$7,0)+$AI94*IF($AI$6=E$6,$AI$7,0)+$AJ94*IF($AJ$6=E$6,$AJ$7,0)+$AK94*IF($AK$6=E$6,$AK$7,0)+$AL94*IF($AL$6=E$6,$AL$7,0)+$AM94*IF($AM$6=E$6,$AM$7,0)+$AN94*IF($AN$6=E$6,$AN$7,0)+$AO94*IF($AO$6=E$6,$AO$7,0)+$AP94*IF($AP$6=E$6,$AP$7,0)+$AQ94*IF($AQ$6=E$6,$AQ$7,0)+$AR94*IF($AR$6=E$6,$AR$7,0))/E$7,0)</f>
        <v>0</v>
      </c>
      <c r="F94" s="54">
        <f t="shared" si="88"/>
        <v>0</v>
      </c>
      <c r="G94" s="54">
        <f t="shared" si="88"/>
        <v>0</v>
      </c>
      <c r="H94" s="54">
        <f t="shared" si="88"/>
        <v>0</v>
      </c>
      <c r="I94" s="54">
        <f t="shared" si="88"/>
        <v>0</v>
      </c>
      <c r="J94" s="54">
        <f t="shared" si="88"/>
        <v>0</v>
      </c>
      <c r="K94" s="54">
        <f t="shared" si="88"/>
        <v>0</v>
      </c>
      <c r="L94" s="54">
        <f t="shared" si="88"/>
        <v>0</v>
      </c>
      <c r="M94" s="54">
        <f t="shared" si="88"/>
        <v>0</v>
      </c>
      <c r="N94" s="54">
        <f t="shared" si="88"/>
        <v>0</v>
      </c>
      <c r="O94" s="54">
        <f t="shared" si="88"/>
        <v>0</v>
      </c>
      <c r="P94" s="54">
        <f t="shared" si="88"/>
        <v>0</v>
      </c>
      <c r="Q94" s="54">
        <f t="shared" si="88"/>
        <v>0</v>
      </c>
      <c r="R94" s="54">
        <f t="shared" si="88"/>
        <v>0</v>
      </c>
      <c r="S94" s="135"/>
      <c r="T94" s="66">
        <v>0</v>
      </c>
      <c r="U94" s="56">
        <v>0</v>
      </c>
      <c r="V94" s="56">
        <v>0</v>
      </c>
      <c r="W94" s="56">
        <v>0</v>
      </c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</row>
    <row r="95" spans="1:44" ht="14.25" customHeight="1">
      <c r="A95" s="51">
        <v>88</v>
      </c>
      <c r="B95" s="5">
        <f>IF('FORM NILAI SIAP'!A95=0,"",'FORM NILAI SIAP'!A95)</f>
        <v>21120120140099</v>
      </c>
      <c r="C95" s="5" t="str">
        <f>IF('FORM NILAI SIAP'!B95=0,"",'FORM NILAI SIAP'!B95)</f>
        <v>DANIEL ALVARO SORMIN</v>
      </c>
      <c r="D95" s="54">
        <f t="shared" si="1"/>
        <v>0</v>
      </c>
      <c r="E95" s="54">
        <f t="shared" ref="E95:R95" si="89">IFERROR(($T95*IF($T$6=E$6,$T$7,0)+$U95*IF($U$6=E$6,$U$7,0)+$V95*IF($V$6=E$6,$V$7,0)+$W95*IF($W$6=E$6,$W$7,0)+$X95*IF($X$6=E$6,$X$7,0)+$Y95*IF($Y$6=E$6,$Y$7,0)+$Z95*IF($Z$6=E$6,$Z$7,0)+$AA95*IF($AA$6=E$6,$AA$7,0)+$AB95*IF($AB$6=E$6,$AB$7,0)+$AC95*IF($AC$6=E$6,$AC$7,0)+$AD95*IF($AD$6=E$6,$AD$7,0)+$AE95*IF($AE$6=E$6,$AE$7,0)+$AF95*IF($AF$6=E$6,$AF$7,0)+$AG95*IF($AG$6=E$6,$AG$7,0)+$AH95*IF($AH$6=E$6,$AH$7,0)+$AI95*IF($AI$6=E$6,$AI$7,0)+$AJ95*IF($AJ$6=E$6,$AJ$7,0)+$AK95*IF($AK$6=E$6,$AK$7,0)+$AL95*IF($AL$6=E$6,$AL$7,0)+$AM95*IF($AM$6=E$6,$AM$7,0)+$AN95*IF($AN$6=E$6,$AN$7,0)+$AO95*IF($AO$6=E$6,$AO$7,0)+$AP95*IF($AP$6=E$6,$AP$7,0)+$AQ95*IF($AQ$6=E$6,$AQ$7,0)+$AR95*IF($AR$6=E$6,$AR$7,0))/E$7,0)</f>
        <v>0</v>
      </c>
      <c r="F95" s="54">
        <f t="shared" si="89"/>
        <v>0</v>
      </c>
      <c r="G95" s="54">
        <f t="shared" si="89"/>
        <v>0</v>
      </c>
      <c r="H95" s="54">
        <f t="shared" si="89"/>
        <v>0</v>
      </c>
      <c r="I95" s="54">
        <f t="shared" si="89"/>
        <v>0</v>
      </c>
      <c r="J95" s="54">
        <f t="shared" si="89"/>
        <v>0</v>
      </c>
      <c r="K95" s="54">
        <f t="shared" si="89"/>
        <v>0</v>
      </c>
      <c r="L95" s="54">
        <f t="shared" si="89"/>
        <v>0</v>
      </c>
      <c r="M95" s="54">
        <f t="shared" si="89"/>
        <v>0</v>
      </c>
      <c r="N95" s="54">
        <f t="shared" si="89"/>
        <v>0</v>
      </c>
      <c r="O95" s="54">
        <f t="shared" si="89"/>
        <v>0</v>
      </c>
      <c r="P95" s="54">
        <f t="shared" si="89"/>
        <v>0</v>
      </c>
      <c r="Q95" s="54">
        <f t="shared" si="89"/>
        <v>0</v>
      </c>
      <c r="R95" s="54">
        <f t="shared" si="89"/>
        <v>0</v>
      </c>
      <c r="S95" s="135"/>
      <c r="T95" s="66">
        <v>0</v>
      </c>
      <c r="U95" s="56">
        <v>0</v>
      </c>
      <c r="V95" s="56">
        <v>0</v>
      </c>
      <c r="W95" s="56">
        <v>0</v>
      </c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</row>
    <row r="96" spans="1:44" ht="14.25" customHeight="1">
      <c r="A96" s="51">
        <v>89</v>
      </c>
      <c r="B96" s="5">
        <f>IF('FORM NILAI SIAP'!A96=0,"",'FORM NILAI SIAP'!A96)</f>
        <v>21120120140099</v>
      </c>
      <c r="C96" s="5" t="str">
        <f>IF('FORM NILAI SIAP'!B96=0,"",'FORM NILAI SIAP'!B96)</f>
        <v>RAUNG KAWIJAYAN</v>
      </c>
      <c r="D96" s="54">
        <f t="shared" si="1"/>
        <v>0</v>
      </c>
      <c r="E96" s="54">
        <f t="shared" ref="E96:R96" si="90">IFERROR(($T96*IF($T$6=E$6,$T$7,0)+$U96*IF($U$6=E$6,$U$7,0)+$V96*IF($V$6=E$6,$V$7,0)+$W96*IF($W$6=E$6,$W$7,0)+$X96*IF($X$6=E$6,$X$7,0)+$Y96*IF($Y$6=E$6,$Y$7,0)+$Z96*IF($Z$6=E$6,$Z$7,0)+$AA96*IF($AA$6=E$6,$AA$7,0)+$AB96*IF($AB$6=E$6,$AB$7,0)+$AC96*IF($AC$6=E$6,$AC$7,0)+$AD96*IF($AD$6=E$6,$AD$7,0)+$AE96*IF($AE$6=E$6,$AE$7,0)+$AF96*IF($AF$6=E$6,$AF$7,0)+$AG96*IF($AG$6=E$6,$AG$7,0)+$AH96*IF($AH$6=E$6,$AH$7,0)+$AI96*IF($AI$6=E$6,$AI$7,0)+$AJ96*IF($AJ$6=E$6,$AJ$7,0)+$AK96*IF($AK$6=E$6,$AK$7,0)+$AL96*IF($AL$6=E$6,$AL$7,0)+$AM96*IF($AM$6=E$6,$AM$7,0)+$AN96*IF($AN$6=E$6,$AN$7,0)+$AO96*IF($AO$6=E$6,$AO$7,0)+$AP96*IF($AP$6=E$6,$AP$7,0)+$AQ96*IF($AQ$6=E$6,$AQ$7,0)+$AR96*IF($AR$6=E$6,$AR$7,0))/E$7,0)</f>
        <v>0</v>
      </c>
      <c r="F96" s="54">
        <f t="shared" si="90"/>
        <v>0</v>
      </c>
      <c r="G96" s="54">
        <f t="shared" si="90"/>
        <v>0</v>
      </c>
      <c r="H96" s="54">
        <f t="shared" si="90"/>
        <v>0</v>
      </c>
      <c r="I96" s="54">
        <f t="shared" si="90"/>
        <v>0</v>
      </c>
      <c r="J96" s="54">
        <f t="shared" si="90"/>
        <v>0</v>
      </c>
      <c r="K96" s="54">
        <f t="shared" si="90"/>
        <v>0</v>
      </c>
      <c r="L96" s="54">
        <f t="shared" si="90"/>
        <v>0</v>
      </c>
      <c r="M96" s="54">
        <f t="shared" si="90"/>
        <v>0</v>
      </c>
      <c r="N96" s="54">
        <f t="shared" si="90"/>
        <v>0</v>
      </c>
      <c r="O96" s="54">
        <f t="shared" si="90"/>
        <v>0</v>
      </c>
      <c r="P96" s="54">
        <f t="shared" si="90"/>
        <v>0</v>
      </c>
      <c r="Q96" s="54">
        <f t="shared" si="90"/>
        <v>0</v>
      </c>
      <c r="R96" s="54">
        <f t="shared" si="90"/>
        <v>0</v>
      </c>
      <c r="S96" s="135"/>
      <c r="T96" s="66">
        <v>0</v>
      </c>
      <c r="U96" s="56">
        <v>0</v>
      </c>
      <c r="V96" s="56">
        <v>0</v>
      </c>
      <c r="W96" s="56">
        <v>0</v>
      </c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</row>
    <row r="97" spans="1:44" ht="14.25" customHeight="1">
      <c r="A97" s="51">
        <v>90</v>
      </c>
      <c r="B97" s="5">
        <f>IF('FORM NILAI SIAP'!A97=0,"",'FORM NILAI SIAP'!A97)</f>
        <v>21120120140099</v>
      </c>
      <c r="C97" s="5" t="str">
        <f>IF('FORM NILAI SIAP'!B97=0,"",'FORM NILAI SIAP'!B97)</f>
        <v>AUDI ALVAN FIKRI</v>
      </c>
      <c r="D97" s="54">
        <f t="shared" si="1"/>
        <v>0</v>
      </c>
      <c r="E97" s="54">
        <f t="shared" ref="E97:R97" si="91">IFERROR(($T97*IF($T$6=E$6,$T$7,0)+$U97*IF($U$6=E$6,$U$7,0)+$V97*IF($V$6=E$6,$V$7,0)+$W97*IF($W$6=E$6,$W$7,0)+$X97*IF($X$6=E$6,$X$7,0)+$Y97*IF($Y$6=E$6,$Y$7,0)+$Z97*IF($Z$6=E$6,$Z$7,0)+$AA97*IF($AA$6=E$6,$AA$7,0)+$AB97*IF($AB$6=E$6,$AB$7,0)+$AC97*IF($AC$6=E$6,$AC$7,0)+$AD97*IF($AD$6=E$6,$AD$7,0)+$AE97*IF($AE$6=E$6,$AE$7,0)+$AF97*IF($AF$6=E$6,$AF$7,0)+$AG97*IF($AG$6=E$6,$AG$7,0)+$AH97*IF($AH$6=E$6,$AH$7,0)+$AI97*IF($AI$6=E$6,$AI$7,0)+$AJ97*IF($AJ$6=E$6,$AJ$7,0)+$AK97*IF($AK$6=E$6,$AK$7,0)+$AL97*IF($AL$6=E$6,$AL$7,0)+$AM97*IF($AM$6=E$6,$AM$7,0)+$AN97*IF($AN$6=E$6,$AN$7,0)+$AO97*IF($AO$6=E$6,$AO$7,0)+$AP97*IF($AP$6=E$6,$AP$7,0)+$AQ97*IF($AQ$6=E$6,$AQ$7,0)+$AR97*IF($AR$6=E$6,$AR$7,0))/E$7,0)</f>
        <v>0</v>
      </c>
      <c r="F97" s="54">
        <f t="shared" si="91"/>
        <v>0</v>
      </c>
      <c r="G97" s="54">
        <f t="shared" si="91"/>
        <v>0</v>
      </c>
      <c r="H97" s="54">
        <f t="shared" si="91"/>
        <v>0</v>
      </c>
      <c r="I97" s="54">
        <f t="shared" si="91"/>
        <v>0</v>
      </c>
      <c r="J97" s="54">
        <f t="shared" si="91"/>
        <v>0</v>
      </c>
      <c r="K97" s="54">
        <f t="shared" si="91"/>
        <v>0</v>
      </c>
      <c r="L97" s="54">
        <f t="shared" si="91"/>
        <v>0</v>
      </c>
      <c r="M97" s="54">
        <f t="shared" si="91"/>
        <v>0</v>
      </c>
      <c r="N97" s="54">
        <f t="shared" si="91"/>
        <v>0</v>
      </c>
      <c r="O97" s="54">
        <f t="shared" si="91"/>
        <v>0</v>
      </c>
      <c r="P97" s="54">
        <f t="shared" si="91"/>
        <v>0</v>
      </c>
      <c r="Q97" s="54">
        <f t="shared" si="91"/>
        <v>0</v>
      </c>
      <c r="R97" s="54">
        <f t="shared" si="91"/>
        <v>0</v>
      </c>
      <c r="S97" s="135"/>
      <c r="T97" s="66">
        <v>0</v>
      </c>
      <c r="U97" s="56">
        <v>0</v>
      </c>
      <c r="V97" s="56">
        <v>0</v>
      </c>
      <c r="W97" s="56">
        <v>0</v>
      </c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</row>
    <row r="98" spans="1:44" ht="14.25" customHeight="1">
      <c r="A98" s="51">
        <v>91</v>
      </c>
      <c r="B98" s="5">
        <f>IF('FORM NILAI SIAP'!A98=0,"",'FORM NILAI SIAP'!A98)</f>
        <v>21120120140099</v>
      </c>
      <c r="C98" s="5" t="str">
        <f>IF('FORM NILAI SIAP'!B98=0,"",'FORM NILAI SIAP'!B98)</f>
        <v>FADEL RIZKY NURFITANTO</v>
      </c>
      <c r="D98" s="54">
        <f t="shared" si="1"/>
        <v>0</v>
      </c>
      <c r="E98" s="54">
        <f t="shared" ref="E98:R98" si="92">IFERROR(($T98*IF($T$6=E$6,$T$7,0)+$U98*IF($U$6=E$6,$U$7,0)+$V98*IF($V$6=E$6,$V$7,0)+$W98*IF($W$6=E$6,$W$7,0)+$X98*IF($X$6=E$6,$X$7,0)+$Y98*IF($Y$6=E$6,$Y$7,0)+$Z98*IF($Z$6=E$6,$Z$7,0)+$AA98*IF($AA$6=E$6,$AA$7,0)+$AB98*IF($AB$6=E$6,$AB$7,0)+$AC98*IF($AC$6=E$6,$AC$7,0)+$AD98*IF($AD$6=E$6,$AD$7,0)+$AE98*IF($AE$6=E$6,$AE$7,0)+$AF98*IF($AF$6=E$6,$AF$7,0)+$AG98*IF($AG$6=E$6,$AG$7,0)+$AH98*IF($AH$6=E$6,$AH$7,0)+$AI98*IF($AI$6=E$6,$AI$7,0)+$AJ98*IF($AJ$6=E$6,$AJ$7,0)+$AK98*IF($AK$6=E$6,$AK$7,0)+$AL98*IF($AL$6=E$6,$AL$7,0)+$AM98*IF($AM$6=E$6,$AM$7,0)+$AN98*IF($AN$6=E$6,$AN$7,0)+$AO98*IF($AO$6=E$6,$AO$7,0)+$AP98*IF($AP$6=E$6,$AP$7,0)+$AQ98*IF($AQ$6=E$6,$AQ$7,0)+$AR98*IF($AR$6=E$6,$AR$7,0))/E$7,0)</f>
        <v>0</v>
      </c>
      <c r="F98" s="54">
        <f t="shared" si="92"/>
        <v>0</v>
      </c>
      <c r="G98" s="54">
        <f t="shared" si="92"/>
        <v>0</v>
      </c>
      <c r="H98" s="54">
        <f t="shared" si="92"/>
        <v>0</v>
      </c>
      <c r="I98" s="54">
        <f t="shared" si="92"/>
        <v>0</v>
      </c>
      <c r="J98" s="54">
        <f t="shared" si="92"/>
        <v>0</v>
      </c>
      <c r="K98" s="54">
        <f t="shared" si="92"/>
        <v>0</v>
      </c>
      <c r="L98" s="54">
        <f t="shared" si="92"/>
        <v>0</v>
      </c>
      <c r="M98" s="54">
        <f t="shared" si="92"/>
        <v>0</v>
      </c>
      <c r="N98" s="54">
        <f t="shared" si="92"/>
        <v>0</v>
      </c>
      <c r="O98" s="54">
        <f t="shared" si="92"/>
        <v>0</v>
      </c>
      <c r="P98" s="54">
        <f t="shared" si="92"/>
        <v>0</v>
      </c>
      <c r="Q98" s="54">
        <f t="shared" si="92"/>
        <v>0</v>
      </c>
      <c r="R98" s="54">
        <f t="shared" si="92"/>
        <v>0</v>
      </c>
      <c r="S98" s="135"/>
      <c r="T98" s="66">
        <v>0</v>
      </c>
      <c r="U98" s="56">
        <v>0</v>
      </c>
      <c r="V98" s="56">
        <v>0</v>
      </c>
      <c r="W98" s="56">
        <v>0</v>
      </c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</row>
    <row r="99" spans="1:44" ht="14.25" customHeight="1">
      <c r="A99" s="51">
        <v>92</v>
      </c>
      <c r="B99" s="5">
        <f>IF('FORM NILAI SIAP'!A99=0,"",'FORM NILAI SIAP'!A99)</f>
        <v>21120120140099</v>
      </c>
      <c r="C99" s="5" t="str">
        <f>IF('FORM NILAI SIAP'!B99=0,"",'FORM NILAI SIAP'!B99)</f>
        <v>SACHIKO FITRIA RAMANDANTI</v>
      </c>
      <c r="D99" s="54">
        <f t="shared" si="1"/>
        <v>0</v>
      </c>
      <c r="E99" s="54">
        <f t="shared" ref="E99:R99" si="93">IFERROR(($T99*IF($T$6=E$6,$T$7,0)+$U99*IF($U$6=E$6,$U$7,0)+$V99*IF($V$6=E$6,$V$7,0)+$W99*IF($W$6=E$6,$W$7,0)+$X99*IF($X$6=E$6,$X$7,0)+$Y99*IF($Y$6=E$6,$Y$7,0)+$Z99*IF($Z$6=E$6,$Z$7,0)+$AA99*IF($AA$6=E$6,$AA$7,0)+$AB99*IF($AB$6=E$6,$AB$7,0)+$AC99*IF($AC$6=E$6,$AC$7,0)+$AD99*IF($AD$6=E$6,$AD$7,0)+$AE99*IF($AE$6=E$6,$AE$7,0)+$AF99*IF($AF$6=E$6,$AF$7,0)+$AG99*IF($AG$6=E$6,$AG$7,0)+$AH99*IF($AH$6=E$6,$AH$7,0)+$AI99*IF($AI$6=E$6,$AI$7,0)+$AJ99*IF($AJ$6=E$6,$AJ$7,0)+$AK99*IF($AK$6=E$6,$AK$7,0)+$AL99*IF($AL$6=E$6,$AL$7,0)+$AM99*IF($AM$6=E$6,$AM$7,0)+$AN99*IF($AN$6=E$6,$AN$7,0)+$AO99*IF($AO$6=E$6,$AO$7,0)+$AP99*IF($AP$6=E$6,$AP$7,0)+$AQ99*IF($AQ$6=E$6,$AQ$7,0)+$AR99*IF($AR$6=E$6,$AR$7,0))/E$7,0)</f>
        <v>0</v>
      </c>
      <c r="F99" s="54">
        <f t="shared" si="93"/>
        <v>0</v>
      </c>
      <c r="G99" s="54">
        <f t="shared" si="93"/>
        <v>0</v>
      </c>
      <c r="H99" s="54">
        <f t="shared" si="93"/>
        <v>0</v>
      </c>
      <c r="I99" s="54">
        <f t="shared" si="93"/>
        <v>0</v>
      </c>
      <c r="J99" s="54">
        <f t="shared" si="93"/>
        <v>0</v>
      </c>
      <c r="K99" s="54">
        <f t="shared" si="93"/>
        <v>0</v>
      </c>
      <c r="L99" s="54">
        <f t="shared" si="93"/>
        <v>0</v>
      </c>
      <c r="M99" s="54">
        <f t="shared" si="93"/>
        <v>0</v>
      </c>
      <c r="N99" s="54">
        <f t="shared" si="93"/>
        <v>0</v>
      </c>
      <c r="O99" s="54">
        <f t="shared" si="93"/>
        <v>0</v>
      </c>
      <c r="P99" s="54">
        <f t="shared" si="93"/>
        <v>0</v>
      </c>
      <c r="Q99" s="54">
        <f t="shared" si="93"/>
        <v>0</v>
      </c>
      <c r="R99" s="54">
        <f t="shared" si="93"/>
        <v>0</v>
      </c>
      <c r="S99" s="135"/>
      <c r="T99" s="66">
        <v>0</v>
      </c>
      <c r="U99" s="56">
        <v>0</v>
      </c>
      <c r="V99" s="56">
        <v>0</v>
      </c>
      <c r="W99" s="56">
        <v>0</v>
      </c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</row>
    <row r="100" spans="1:44" ht="14.25" customHeight="1">
      <c r="A100" s="51">
        <v>93</v>
      </c>
      <c r="B100" s="5">
        <f>IF('FORM NILAI SIAP'!A100=0,"",'FORM NILAI SIAP'!A100)</f>
        <v>21120120140099</v>
      </c>
      <c r="C100" s="5" t="str">
        <f>IF('FORM NILAI SIAP'!B100=0,"",'FORM NILAI SIAP'!B100)</f>
        <v>MUHAMMAD FACHRURAZI</v>
      </c>
      <c r="D100" s="54">
        <f t="shared" si="1"/>
        <v>0</v>
      </c>
      <c r="E100" s="54">
        <f t="shared" ref="E100:R100" si="94">IFERROR(($T100*IF($T$6=E$6,$T$7,0)+$U100*IF($U$6=E$6,$U$7,0)+$V100*IF($V$6=E$6,$V$7,0)+$W100*IF($W$6=E$6,$W$7,0)+$X100*IF($X$6=E$6,$X$7,0)+$Y100*IF($Y$6=E$6,$Y$7,0)+$Z100*IF($Z$6=E$6,$Z$7,0)+$AA100*IF($AA$6=E$6,$AA$7,0)+$AB100*IF($AB$6=E$6,$AB$7,0)+$AC100*IF($AC$6=E$6,$AC$7,0)+$AD100*IF($AD$6=E$6,$AD$7,0)+$AE100*IF($AE$6=E$6,$AE$7,0)+$AF100*IF($AF$6=E$6,$AF$7,0)+$AG100*IF($AG$6=E$6,$AG$7,0)+$AH100*IF($AH$6=E$6,$AH$7,0)+$AI100*IF($AI$6=E$6,$AI$7,0)+$AJ100*IF($AJ$6=E$6,$AJ$7,0)+$AK100*IF($AK$6=E$6,$AK$7,0)+$AL100*IF($AL$6=E$6,$AL$7,0)+$AM100*IF($AM$6=E$6,$AM$7,0)+$AN100*IF($AN$6=E$6,$AN$7,0)+$AO100*IF($AO$6=E$6,$AO$7,0)+$AP100*IF($AP$6=E$6,$AP$7,0)+$AQ100*IF($AQ$6=E$6,$AQ$7,0)+$AR100*IF($AR$6=E$6,$AR$7,0))/E$7,0)</f>
        <v>0</v>
      </c>
      <c r="F100" s="54">
        <f t="shared" si="94"/>
        <v>0</v>
      </c>
      <c r="G100" s="54">
        <f t="shared" si="94"/>
        <v>0</v>
      </c>
      <c r="H100" s="54">
        <f t="shared" si="94"/>
        <v>0</v>
      </c>
      <c r="I100" s="54">
        <f t="shared" si="94"/>
        <v>0</v>
      </c>
      <c r="J100" s="54">
        <f t="shared" si="94"/>
        <v>0</v>
      </c>
      <c r="K100" s="54">
        <f t="shared" si="94"/>
        <v>0</v>
      </c>
      <c r="L100" s="54">
        <f t="shared" si="94"/>
        <v>0</v>
      </c>
      <c r="M100" s="54">
        <f t="shared" si="94"/>
        <v>0</v>
      </c>
      <c r="N100" s="54">
        <f t="shared" si="94"/>
        <v>0</v>
      </c>
      <c r="O100" s="54">
        <f t="shared" si="94"/>
        <v>0</v>
      </c>
      <c r="P100" s="54">
        <f t="shared" si="94"/>
        <v>0</v>
      </c>
      <c r="Q100" s="54">
        <f t="shared" si="94"/>
        <v>0</v>
      </c>
      <c r="R100" s="54">
        <f t="shared" si="94"/>
        <v>0</v>
      </c>
      <c r="S100" s="135"/>
      <c r="T100" s="66">
        <v>0</v>
      </c>
      <c r="U100" s="56">
        <v>0</v>
      </c>
      <c r="V100" s="56">
        <v>0</v>
      </c>
      <c r="W100" s="56">
        <v>0</v>
      </c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</row>
    <row r="101" spans="1:44" ht="14.25" customHeight="1">
      <c r="A101" s="51">
        <v>94</v>
      </c>
      <c r="B101" s="5">
        <f>IF('FORM NILAI SIAP'!A101=0,"",'FORM NILAI SIAP'!A101)</f>
        <v>21120120140099</v>
      </c>
      <c r="C101" s="5" t="str">
        <f>IF('FORM NILAI SIAP'!B101=0,"",'FORM NILAI SIAP'!B101)</f>
        <v>ANANDA MUHAMMAD ZAHIR</v>
      </c>
      <c r="D101" s="54">
        <f t="shared" si="1"/>
        <v>0</v>
      </c>
      <c r="E101" s="54">
        <f t="shared" ref="E101:R101" si="95">IFERROR(($T101*IF($T$6=E$6,$T$7,0)+$U101*IF($U$6=E$6,$U$7,0)+$V101*IF($V$6=E$6,$V$7,0)+$W101*IF($W$6=E$6,$W$7,0)+$X101*IF($X$6=E$6,$X$7,0)+$Y101*IF($Y$6=E$6,$Y$7,0)+$Z101*IF($Z$6=E$6,$Z$7,0)+$AA101*IF($AA$6=E$6,$AA$7,0)+$AB101*IF($AB$6=E$6,$AB$7,0)+$AC101*IF($AC$6=E$6,$AC$7,0)+$AD101*IF($AD$6=E$6,$AD$7,0)+$AE101*IF($AE$6=E$6,$AE$7,0)+$AF101*IF($AF$6=E$6,$AF$7,0)+$AG101*IF($AG$6=E$6,$AG$7,0)+$AH101*IF($AH$6=E$6,$AH$7,0)+$AI101*IF($AI$6=E$6,$AI$7,0)+$AJ101*IF($AJ$6=E$6,$AJ$7,0)+$AK101*IF($AK$6=E$6,$AK$7,0)+$AL101*IF($AL$6=E$6,$AL$7,0)+$AM101*IF($AM$6=E$6,$AM$7,0)+$AN101*IF($AN$6=E$6,$AN$7,0)+$AO101*IF($AO$6=E$6,$AO$7,0)+$AP101*IF($AP$6=E$6,$AP$7,0)+$AQ101*IF($AQ$6=E$6,$AQ$7,0)+$AR101*IF($AR$6=E$6,$AR$7,0))/E$7,0)</f>
        <v>0</v>
      </c>
      <c r="F101" s="54">
        <f t="shared" si="95"/>
        <v>0</v>
      </c>
      <c r="G101" s="54">
        <f t="shared" si="95"/>
        <v>0</v>
      </c>
      <c r="H101" s="54">
        <f t="shared" si="95"/>
        <v>0</v>
      </c>
      <c r="I101" s="54">
        <f t="shared" si="95"/>
        <v>0</v>
      </c>
      <c r="J101" s="54">
        <f t="shared" si="95"/>
        <v>0</v>
      </c>
      <c r="K101" s="54">
        <f t="shared" si="95"/>
        <v>0</v>
      </c>
      <c r="L101" s="54">
        <f t="shared" si="95"/>
        <v>0</v>
      </c>
      <c r="M101" s="54">
        <f t="shared" si="95"/>
        <v>0</v>
      </c>
      <c r="N101" s="54">
        <f t="shared" si="95"/>
        <v>0</v>
      </c>
      <c r="O101" s="54">
        <f t="shared" si="95"/>
        <v>0</v>
      </c>
      <c r="P101" s="54">
        <f t="shared" si="95"/>
        <v>0</v>
      </c>
      <c r="Q101" s="54">
        <f t="shared" si="95"/>
        <v>0</v>
      </c>
      <c r="R101" s="54">
        <f t="shared" si="95"/>
        <v>0</v>
      </c>
      <c r="S101" s="135"/>
      <c r="T101" s="66">
        <v>0</v>
      </c>
      <c r="U101" s="56">
        <v>0</v>
      </c>
      <c r="V101" s="56">
        <v>0</v>
      </c>
      <c r="W101" s="56">
        <v>0</v>
      </c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</row>
    <row r="102" spans="1:44" ht="14.25" customHeight="1">
      <c r="A102" s="51">
        <v>95</v>
      </c>
      <c r="B102" s="5">
        <f>IF('FORM NILAI SIAP'!A102=0,"",'FORM NILAI SIAP'!A102)</f>
        <v>21120120140099</v>
      </c>
      <c r="C102" s="5" t="str">
        <f>IF('FORM NILAI SIAP'!B102=0,"",'FORM NILAI SIAP'!B102)</f>
        <v>AGGY ACHYA FADHLIKA</v>
      </c>
      <c r="D102" s="54">
        <f t="shared" si="1"/>
        <v>0</v>
      </c>
      <c r="E102" s="54">
        <f t="shared" ref="E102:R102" si="96">IFERROR(($T102*IF($T$6=E$6,$T$7,0)+$U102*IF($U$6=E$6,$U$7,0)+$V102*IF($V$6=E$6,$V$7,0)+$W102*IF($W$6=E$6,$W$7,0)+$X102*IF($X$6=E$6,$X$7,0)+$Y102*IF($Y$6=E$6,$Y$7,0)+$Z102*IF($Z$6=E$6,$Z$7,0)+$AA102*IF($AA$6=E$6,$AA$7,0)+$AB102*IF($AB$6=E$6,$AB$7,0)+$AC102*IF($AC$6=E$6,$AC$7,0)+$AD102*IF($AD$6=E$6,$AD$7,0)+$AE102*IF($AE$6=E$6,$AE$7,0)+$AF102*IF($AF$6=E$6,$AF$7,0)+$AG102*IF($AG$6=E$6,$AG$7,0)+$AH102*IF($AH$6=E$6,$AH$7,0)+$AI102*IF($AI$6=E$6,$AI$7,0)+$AJ102*IF($AJ$6=E$6,$AJ$7,0)+$AK102*IF($AK$6=E$6,$AK$7,0)+$AL102*IF($AL$6=E$6,$AL$7,0)+$AM102*IF($AM$6=E$6,$AM$7,0)+$AN102*IF($AN$6=E$6,$AN$7,0)+$AO102*IF($AO$6=E$6,$AO$7,0)+$AP102*IF($AP$6=E$6,$AP$7,0)+$AQ102*IF($AQ$6=E$6,$AQ$7,0)+$AR102*IF($AR$6=E$6,$AR$7,0))/E$7,0)</f>
        <v>0</v>
      </c>
      <c r="F102" s="54">
        <f t="shared" si="96"/>
        <v>0</v>
      </c>
      <c r="G102" s="54">
        <f t="shared" si="96"/>
        <v>0</v>
      </c>
      <c r="H102" s="54">
        <f t="shared" si="96"/>
        <v>0</v>
      </c>
      <c r="I102" s="54">
        <f t="shared" si="96"/>
        <v>0</v>
      </c>
      <c r="J102" s="54">
        <f t="shared" si="96"/>
        <v>0</v>
      </c>
      <c r="K102" s="54">
        <f t="shared" si="96"/>
        <v>0</v>
      </c>
      <c r="L102" s="54">
        <f t="shared" si="96"/>
        <v>0</v>
      </c>
      <c r="M102" s="54">
        <f t="shared" si="96"/>
        <v>0</v>
      </c>
      <c r="N102" s="54">
        <f t="shared" si="96"/>
        <v>0</v>
      </c>
      <c r="O102" s="54">
        <f t="shared" si="96"/>
        <v>0</v>
      </c>
      <c r="P102" s="54">
        <f t="shared" si="96"/>
        <v>0</v>
      </c>
      <c r="Q102" s="54">
        <f t="shared" si="96"/>
        <v>0</v>
      </c>
      <c r="R102" s="54">
        <f t="shared" si="96"/>
        <v>0</v>
      </c>
      <c r="S102" s="135"/>
      <c r="T102" s="66">
        <v>0</v>
      </c>
      <c r="U102" s="56">
        <v>0</v>
      </c>
      <c r="V102" s="56">
        <v>0</v>
      </c>
      <c r="W102" s="56">
        <v>0</v>
      </c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</row>
    <row r="103" spans="1:44" ht="14.25" customHeight="1">
      <c r="A103" s="51">
        <v>96</v>
      </c>
      <c r="B103" s="5">
        <f>IF('FORM NILAI SIAP'!A103=0,"",'FORM NILAI SIAP'!A103)</f>
        <v>21120120140099</v>
      </c>
      <c r="C103" s="5" t="str">
        <f>IF('FORM NILAI SIAP'!B103=0,"",'FORM NILAI SIAP'!B103)</f>
        <v>SEPTIAN AGUNG PERMANA</v>
      </c>
      <c r="D103" s="54">
        <f t="shared" si="1"/>
        <v>0</v>
      </c>
      <c r="E103" s="54">
        <f t="shared" ref="E103:R103" si="97">IFERROR(($T103*IF($T$6=E$6,$T$7,0)+$U103*IF($U$6=E$6,$U$7,0)+$V103*IF($V$6=E$6,$V$7,0)+$W103*IF($W$6=E$6,$W$7,0)+$X103*IF($X$6=E$6,$X$7,0)+$Y103*IF($Y$6=E$6,$Y$7,0)+$Z103*IF($Z$6=E$6,$Z$7,0)+$AA103*IF($AA$6=E$6,$AA$7,0)+$AB103*IF($AB$6=E$6,$AB$7,0)+$AC103*IF($AC$6=E$6,$AC$7,0)+$AD103*IF($AD$6=E$6,$AD$7,0)+$AE103*IF($AE$6=E$6,$AE$7,0)+$AF103*IF($AF$6=E$6,$AF$7,0)+$AG103*IF($AG$6=E$6,$AG$7,0)+$AH103*IF($AH$6=E$6,$AH$7,0)+$AI103*IF($AI$6=E$6,$AI$7,0)+$AJ103*IF($AJ$6=E$6,$AJ$7,0)+$AK103*IF($AK$6=E$6,$AK$7,0)+$AL103*IF($AL$6=E$6,$AL$7,0)+$AM103*IF($AM$6=E$6,$AM$7,0)+$AN103*IF($AN$6=E$6,$AN$7,0)+$AO103*IF($AO$6=E$6,$AO$7,0)+$AP103*IF($AP$6=E$6,$AP$7,0)+$AQ103*IF($AQ$6=E$6,$AQ$7,0)+$AR103*IF($AR$6=E$6,$AR$7,0))/E$7,0)</f>
        <v>0</v>
      </c>
      <c r="F103" s="54">
        <f t="shared" si="97"/>
        <v>0</v>
      </c>
      <c r="G103" s="54">
        <f t="shared" si="97"/>
        <v>0</v>
      </c>
      <c r="H103" s="54">
        <f t="shared" si="97"/>
        <v>0</v>
      </c>
      <c r="I103" s="54">
        <f t="shared" si="97"/>
        <v>0</v>
      </c>
      <c r="J103" s="54">
        <f t="shared" si="97"/>
        <v>0</v>
      </c>
      <c r="K103" s="54">
        <f t="shared" si="97"/>
        <v>0</v>
      </c>
      <c r="L103" s="54">
        <f t="shared" si="97"/>
        <v>0</v>
      </c>
      <c r="M103" s="54">
        <f t="shared" si="97"/>
        <v>0</v>
      </c>
      <c r="N103" s="54">
        <f t="shared" si="97"/>
        <v>0</v>
      </c>
      <c r="O103" s="54">
        <f t="shared" si="97"/>
        <v>0</v>
      </c>
      <c r="P103" s="54">
        <f t="shared" si="97"/>
        <v>0</v>
      </c>
      <c r="Q103" s="54">
        <f t="shared" si="97"/>
        <v>0</v>
      </c>
      <c r="R103" s="54">
        <f t="shared" si="97"/>
        <v>0</v>
      </c>
      <c r="S103" s="135"/>
      <c r="T103" s="66">
        <v>0</v>
      </c>
      <c r="U103" s="56">
        <v>0</v>
      </c>
      <c r="V103" s="56">
        <v>0</v>
      </c>
      <c r="W103" s="56">
        <v>0</v>
      </c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</row>
    <row r="104" spans="1:44" ht="14.25" customHeight="1">
      <c r="A104" s="51">
        <v>97</v>
      </c>
      <c r="B104" s="5">
        <f>IF('FORM NILAI SIAP'!A104=0,"",'FORM NILAI SIAP'!A104)</f>
        <v>21120120140099</v>
      </c>
      <c r="C104" s="5" t="str">
        <f>IF('FORM NILAI SIAP'!B104=0,"",'FORM NILAI SIAP'!B104)</f>
        <v>MUHAMMAD ROFI'UL ANAM</v>
      </c>
      <c r="D104" s="54">
        <f t="shared" si="1"/>
        <v>0</v>
      </c>
      <c r="E104" s="54">
        <f t="shared" ref="E104:R104" si="98">IFERROR(($T104*IF($T$6=E$6,$T$7,0)+$U104*IF($U$6=E$6,$U$7,0)+$V104*IF($V$6=E$6,$V$7,0)+$W104*IF($W$6=E$6,$W$7,0)+$X104*IF($X$6=E$6,$X$7,0)+$Y104*IF($Y$6=E$6,$Y$7,0)+$Z104*IF($Z$6=E$6,$Z$7,0)+$AA104*IF($AA$6=E$6,$AA$7,0)+$AB104*IF($AB$6=E$6,$AB$7,0)+$AC104*IF($AC$6=E$6,$AC$7,0)+$AD104*IF($AD$6=E$6,$AD$7,0)+$AE104*IF($AE$6=E$6,$AE$7,0)+$AF104*IF($AF$6=E$6,$AF$7,0)+$AG104*IF($AG$6=E$6,$AG$7,0)+$AH104*IF($AH$6=E$6,$AH$7,0)+$AI104*IF($AI$6=E$6,$AI$7,0)+$AJ104*IF($AJ$6=E$6,$AJ$7,0)+$AK104*IF($AK$6=E$6,$AK$7,0)+$AL104*IF($AL$6=E$6,$AL$7,0)+$AM104*IF($AM$6=E$6,$AM$7,0)+$AN104*IF($AN$6=E$6,$AN$7,0)+$AO104*IF($AO$6=E$6,$AO$7,0)+$AP104*IF($AP$6=E$6,$AP$7,0)+$AQ104*IF($AQ$6=E$6,$AQ$7,0)+$AR104*IF($AR$6=E$6,$AR$7,0))/E$7,0)</f>
        <v>0</v>
      </c>
      <c r="F104" s="54">
        <f t="shared" si="98"/>
        <v>0</v>
      </c>
      <c r="G104" s="54">
        <f t="shared" si="98"/>
        <v>0</v>
      </c>
      <c r="H104" s="54">
        <f t="shared" si="98"/>
        <v>0</v>
      </c>
      <c r="I104" s="54">
        <f t="shared" si="98"/>
        <v>0</v>
      </c>
      <c r="J104" s="54">
        <f t="shared" si="98"/>
        <v>0</v>
      </c>
      <c r="K104" s="54">
        <f t="shared" si="98"/>
        <v>0</v>
      </c>
      <c r="L104" s="54">
        <f t="shared" si="98"/>
        <v>0</v>
      </c>
      <c r="M104" s="54">
        <f t="shared" si="98"/>
        <v>0</v>
      </c>
      <c r="N104" s="54">
        <f t="shared" si="98"/>
        <v>0</v>
      </c>
      <c r="O104" s="54">
        <f t="shared" si="98"/>
        <v>0</v>
      </c>
      <c r="P104" s="54">
        <f t="shared" si="98"/>
        <v>0</v>
      </c>
      <c r="Q104" s="54">
        <f t="shared" si="98"/>
        <v>0</v>
      </c>
      <c r="R104" s="54">
        <f t="shared" si="98"/>
        <v>0</v>
      </c>
      <c r="S104" s="135"/>
      <c r="T104" s="66">
        <v>0</v>
      </c>
      <c r="U104" s="56">
        <v>0</v>
      </c>
      <c r="V104" s="56">
        <v>0</v>
      </c>
      <c r="W104" s="56">
        <v>0</v>
      </c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</row>
    <row r="105" spans="1:44" ht="14.25" customHeight="1">
      <c r="A105" s="51">
        <v>98</v>
      </c>
      <c r="B105" s="5">
        <f>IF('FORM NILAI SIAP'!A105=0,"",'FORM NILAI SIAP'!A105)</f>
        <v>21120120140099</v>
      </c>
      <c r="C105" s="5" t="str">
        <f>IF('FORM NILAI SIAP'!B105=0,"",'FORM NILAI SIAP'!B105)</f>
        <v>MARUL ANGGARA</v>
      </c>
      <c r="D105" s="54">
        <f t="shared" si="1"/>
        <v>0</v>
      </c>
      <c r="E105" s="54">
        <f t="shared" ref="E105:R105" si="99">IFERROR(($T105*IF($T$6=E$6,$T$7,0)+$U105*IF($U$6=E$6,$U$7,0)+$V105*IF($V$6=E$6,$V$7,0)+$W105*IF($W$6=E$6,$W$7,0)+$X105*IF($X$6=E$6,$X$7,0)+$Y105*IF($Y$6=E$6,$Y$7,0)+$Z105*IF($Z$6=E$6,$Z$7,0)+$AA105*IF($AA$6=E$6,$AA$7,0)+$AB105*IF($AB$6=E$6,$AB$7,0)+$AC105*IF($AC$6=E$6,$AC$7,0)+$AD105*IF($AD$6=E$6,$AD$7,0)+$AE105*IF($AE$6=E$6,$AE$7,0)+$AF105*IF($AF$6=E$6,$AF$7,0)+$AG105*IF($AG$6=E$6,$AG$7,0)+$AH105*IF($AH$6=E$6,$AH$7,0)+$AI105*IF($AI$6=E$6,$AI$7,0)+$AJ105*IF($AJ$6=E$6,$AJ$7,0)+$AK105*IF($AK$6=E$6,$AK$7,0)+$AL105*IF($AL$6=E$6,$AL$7,0)+$AM105*IF($AM$6=E$6,$AM$7,0)+$AN105*IF($AN$6=E$6,$AN$7,0)+$AO105*IF($AO$6=E$6,$AO$7,0)+$AP105*IF($AP$6=E$6,$AP$7,0)+$AQ105*IF($AQ$6=E$6,$AQ$7,0)+$AR105*IF($AR$6=E$6,$AR$7,0))/E$7,0)</f>
        <v>0</v>
      </c>
      <c r="F105" s="54">
        <f t="shared" si="99"/>
        <v>0</v>
      </c>
      <c r="G105" s="54">
        <f t="shared" si="99"/>
        <v>0</v>
      </c>
      <c r="H105" s="54">
        <f t="shared" si="99"/>
        <v>0</v>
      </c>
      <c r="I105" s="54">
        <f t="shared" si="99"/>
        <v>0</v>
      </c>
      <c r="J105" s="54">
        <f t="shared" si="99"/>
        <v>0</v>
      </c>
      <c r="K105" s="54">
        <f t="shared" si="99"/>
        <v>0</v>
      </c>
      <c r="L105" s="54">
        <f t="shared" si="99"/>
        <v>0</v>
      </c>
      <c r="M105" s="54">
        <f t="shared" si="99"/>
        <v>0</v>
      </c>
      <c r="N105" s="54">
        <f t="shared" si="99"/>
        <v>0</v>
      </c>
      <c r="O105" s="54">
        <f t="shared" si="99"/>
        <v>0</v>
      </c>
      <c r="P105" s="54">
        <f t="shared" si="99"/>
        <v>0</v>
      </c>
      <c r="Q105" s="54">
        <f t="shared" si="99"/>
        <v>0</v>
      </c>
      <c r="R105" s="54">
        <f t="shared" si="99"/>
        <v>0</v>
      </c>
      <c r="S105" s="135"/>
      <c r="T105" s="66">
        <v>0</v>
      </c>
      <c r="U105" s="56">
        <v>0</v>
      </c>
      <c r="V105" s="56">
        <v>0</v>
      </c>
      <c r="W105" s="56">
        <v>0</v>
      </c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</row>
    <row r="106" spans="1:44" ht="14.25" customHeight="1">
      <c r="A106" s="51">
        <v>99</v>
      </c>
      <c r="B106" s="5">
        <f>IF('FORM NILAI SIAP'!A106=0,"",'FORM NILAI SIAP'!A106)</f>
        <v>21120120140099</v>
      </c>
      <c r="C106" s="5" t="str">
        <f>IF('FORM NILAI SIAP'!B106=0,"",'FORM NILAI SIAP'!B106)</f>
        <v>MUHAMAD RAFDAN MAULANA</v>
      </c>
      <c r="D106" s="54">
        <f t="shared" si="1"/>
        <v>0</v>
      </c>
      <c r="E106" s="54">
        <f t="shared" ref="E106:R106" si="100">IFERROR(($T106*IF($T$6=E$6,$T$7,0)+$U106*IF($U$6=E$6,$U$7,0)+$V106*IF($V$6=E$6,$V$7,0)+$W106*IF($W$6=E$6,$W$7,0)+$X106*IF($X$6=E$6,$X$7,0)+$Y106*IF($Y$6=E$6,$Y$7,0)+$Z106*IF($Z$6=E$6,$Z$7,0)+$AA106*IF($AA$6=E$6,$AA$7,0)+$AB106*IF($AB$6=E$6,$AB$7,0)+$AC106*IF($AC$6=E$6,$AC$7,0)+$AD106*IF($AD$6=E$6,$AD$7,0)+$AE106*IF($AE$6=E$6,$AE$7,0)+$AF106*IF($AF$6=E$6,$AF$7,0)+$AG106*IF($AG$6=E$6,$AG$7,0)+$AH106*IF($AH$6=E$6,$AH$7,0)+$AI106*IF($AI$6=E$6,$AI$7,0)+$AJ106*IF($AJ$6=E$6,$AJ$7,0)+$AK106*IF($AK$6=E$6,$AK$7,0)+$AL106*IF($AL$6=E$6,$AL$7,0)+$AM106*IF($AM$6=E$6,$AM$7,0)+$AN106*IF($AN$6=E$6,$AN$7,0)+$AO106*IF($AO$6=E$6,$AO$7,0)+$AP106*IF($AP$6=E$6,$AP$7,0)+$AQ106*IF($AQ$6=E$6,$AQ$7,0)+$AR106*IF($AR$6=E$6,$AR$7,0))/E$7,0)</f>
        <v>0</v>
      </c>
      <c r="F106" s="54">
        <f t="shared" si="100"/>
        <v>0</v>
      </c>
      <c r="G106" s="54">
        <f t="shared" si="100"/>
        <v>0</v>
      </c>
      <c r="H106" s="54">
        <f t="shared" si="100"/>
        <v>0</v>
      </c>
      <c r="I106" s="54">
        <f t="shared" si="100"/>
        <v>0</v>
      </c>
      <c r="J106" s="54">
        <f t="shared" si="100"/>
        <v>0</v>
      </c>
      <c r="K106" s="54">
        <f t="shared" si="100"/>
        <v>0</v>
      </c>
      <c r="L106" s="54">
        <f t="shared" si="100"/>
        <v>0</v>
      </c>
      <c r="M106" s="54">
        <f t="shared" si="100"/>
        <v>0</v>
      </c>
      <c r="N106" s="54">
        <f t="shared" si="100"/>
        <v>0</v>
      </c>
      <c r="O106" s="54">
        <f t="shared" si="100"/>
        <v>0</v>
      </c>
      <c r="P106" s="54">
        <f t="shared" si="100"/>
        <v>0</v>
      </c>
      <c r="Q106" s="54">
        <f t="shared" si="100"/>
        <v>0</v>
      </c>
      <c r="R106" s="54">
        <f t="shared" si="100"/>
        <v>0</v>
      </c>
      <c r="S106" s="135"/>
      <c r="T106" s="66">
        <v>0</v>
      </c>
      <c r="U106" s="56">
        <v>0</v>
      </c>
      <c r="V106" s="56">
        <v>0</v>
      </c>
      <c r="W106" s="56">
        <v>0</v>
      </c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</row>
    <row r="107" spans="1:44" ht="14.25" customHeight="1">
      <c r="A107" s="51">
        <v>100</v>
      </c>
      <c r="B107" s="5">
        <f>IF('FORM NILAI SIAP'!A107=0,"",'FORM NILAI SIAP'!A107)</f>
        <v>21120120140099</v>
      </c>
      <c r="C107" s="5" t="str">
        <f>IF('FORM NILAI SIAP'!B107=0,"",'FORM NILAI SIAP'!B107)</f>
        <v>MUHAMMAD ROSHIYFUL KAAMIL (&lt; 75%)</v>
      </c>
      <c r="D107" s="54">
        <f t="shared" si="1"/>
        <v>0</v>
      </c>
      <c r="E107" s="54">
        <f t="shared" ref="E107:R107" si="101">IFERROR(($T107*IF($T$6=E$6,$T$7,0)+$U107*IF($U$6=E$6,$U$7,0)+$V107*IF($V$6=E$6,$V$7,0)+$W107*IF($W$6=E$6,$W$7,0)+$X107*IF($X$6=E$6,$X$7,0)+$Y107*IF($Y$6=E$6,$Y$7,0)+$Z107*IF($Z$6=E$6,$Z$7,0)+$AA107*IF($AA$6=E$6,$AA$7,0)+$AB107*IF($AB$6=E$6,$AB$7,0)+$AC107*IF($AC$6=E$6,$AC$7,0)+$AD107*IF($AD$6=E$6,$AD$7,0)+$AE107*IF($AE$6=E$6,$AE$7,0)+$AF107*IF($AF$6=E$6,$AF$7,0)+$AG107*IF($AG$6=E$6,$AG$7,0)+$AH107*IF($AH$6=E$6,$AH$7,0)+$AI107*IF($AI$6=E$6,$AI$7,0)+$AJ107*IF($AJ$6=E$6,$AJ$7,0)+$AK107*IF($AK$6=E$6,$AK$7,0)+$AL107*IF($AL$6=E$6,$AL$7,0)+$AM107*IF($AM$6=E$6,$AM$7,0)+$AN107*IF($AN$6=E$6,$AN$7,0)+$AO107*IF($AO$6=E$6,$AO$7,0)+$AP107*IF($AP$6=E$6,$AP$7,0)+$AQ107*IF($AQ$6=E$6,$AQ$7,0)+$AR107*IF($AR$6=E$6,$AR$7,0))/E$7,0)</f>
        <v>0</v>
      </c>
      <c r="F107" s="54">
        <f t="shared" si="101"/>
        <v>0</v>
      </c>
      <c r="G107" s="54">
        <f t="shared" si="101"/>
        <v>0</v>
      </c>
      <c r="H107" s="54">
        <f t="shared" si="101"/>
        <v>0</v>
      </c>
      <c r="I107" s="54">
        <f t="shared" si="101"/>
        <v>0</v>
      </c>
      <c r="J107" s="54">
        <f t="shared" si="101"/>
        <v>0</v>
      </c>
      <c r="K107" s="54">
        <f t="shared" si="101"/>
        <v>0</v>
      </c>
      <c r="L107" s="54">
        <f t="shared" si="101"/>
        <v>0</v>
      </c>
      <c r="M107" s="54">
        <f t="shared" si="101"/>
        <v>0</v>
      </c>
      <c r="N107" s="54">
        <f t="shared" si="101"/>
        <v>0</v>
      </c>
      <c r="O107" s="54">
        <f t="shared" si="101"/>
        <v>0</v>
      </c>
      <c r="P107" s="54">
        <f t="shared" si="101"/>
        <v>0</v>
      </c>
      <c r="Q107" s="54">
        <f t="shared" si="101"/>
        <v>0</v>
      </c>
      <c r="R107" s="54">
        <f t="shared" si="101"/>
        <v>0</v>
      </c>
      <c r="S107" s="135"/>
      <c r="T107" s="66">
        <v>0</v>
      </c>
      <c r="U107" s="56">
        <v>0</v>
      </c>
      <c r="V107" s="56">
        <v>0</v>
      </c>
      <c r="W107" s="56">
        <v>0</v>
      </c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</row>
    <row r="108" spans="1:44" ht="14.25" customHeight="1">
      <c r="A108" s="51">
        <v>101</v>
      </c>
      <c r="B108" s="5">
        <f>IF('FORM NILAI SIAP'!A108=0,"",'FORM NILAI SIAP'!A108)</f>
        <v>21120120140099</v>
      </c>
      <c r="C108" s="5" t="str">
        <f>IF('FORM NILAI SIAP'!B108=0,"",'FORM NILAI SIAP'!B108)</f>
        <v>FATIH RIZQY HAKIM</v>
      </c>
      <c r="D108" s="54">
        <f t="shared" si="1"/>
        <v>0</v>
      </c>
      <c r="E108" s="54">
        <f t="shared" ref="E108:R108" si="102">IFERROR(($T108*IF($T$6=E$6,$T$7,0)+$U108*IF($U$6=E$6,$U$7,0)+$V108*IF($V$6=E$6,$V$7,0)+$W108*IF($W$6=E$6,$W$7,0)+$X108*IF($X$6=E$6,$X$7,0)+$Y108*IF($Y$6=E$6,$Y$7,0)+$Z108*IF($Z$6=E$6,$Z$7,0)+$AA108*IF($AA$6=E$6,$AA$7,0)+$AB108*IF($AB$6=E$6,$AB$7,0)+$AC108*IF($AC$6=E$6,$AC$7,0)+$AD108*IF($AD$6=E$6,$AD$7,0)+$AE108*IF($AE$6=E$6,$AE$7,0)+$AF108*IF($AF$6=E$6,$AF$7,0)+$AG108*IF($AG$6=E$6,$AG$7,0)+$AH108*IF($AH$6=E$6,$AH$7,0)+$AI108*IF($AI$6=E$6,$AI$7,0)+$AJ108*IF($AJ$6=E$6,$AJ$7,0)+$AK108*IF($AK$6=E$6,$AK$7,0)+$AL108*IF($AL$6=E$6,$AL$7,0)+$AM108*IF($AM$6=E$6,$AM$7,0)+$AN108*IF($AN$6=E$6,$AN$7,0)+$AO108*IF($AO$6=E$6,$AO$7,0)+$AP108*IF($AP$6=E$6,$AP$7,0)+$AQ108*IF($AQ$6=E$6,$AQ$7,0)+$AR108*IF($AR$6=E$6,$AR$7,0))/E$7,0)</f>
        <v>0</v>
      </c>
      <c r="F108" s="54">
        <f t="shared" si="102"/>
        <v>0</v>
      </c>
      <c r="G108" s="54">
        <f t="shared" si="102"/>
        <v>0</v>
      </c>
      <c r="H108" s="54">
        <f t="shared" si="102"/>
        <v>0</v>
      </c>
      <c r="I108" s="54">
        <f t="shared" si="102"/>
        <v>0</v>
      </c>
      <c r="J108" s="54">
        <f t="shared" si="102"/>
        <v>0</v>
      </c>
      <c r="K108" s="54">
        <f t="shared" si="102"/>
        <v>0</v>
      </c>
      <c r="L108" s="54">
        <f t="shared" si="102"/>
        <v>0</v>
      </c>
      <c r="M108" s="54">
        <f t="shared" si="102"/>
        <v>0</v>
      </c>
      <c r="N108" s="54">
        <f t="shared" si="102"/>
        <v>0</v>
      </c>
      <c r="O108" s="54">
        <f t="shared" si="102"/>
        <v>0</v>
      </c>
      <c r="P108" s="54">
        <f t="shared" si="102"/>
        <v>0</v>
      </c>
      <c r="Q108" s="54">
        <f t="shared" si="102"/>
        <v>0</v>
      </c>
      <c r="R108" s="54">
        <f t="shared" si="102"/>
        <v>0</v>
      </c>
      <c r="S108" s="135"/>
      <c r="T108" s="66">
        <v>0</v>
      </c>
      <c r="U108" s="56">
        <v>0</v>
      </c>
      <c r="V108" s="56">
        <v>0</v>
      </c>
      <c r="W108" s="56">
        <v>0</v>
      </c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</row>
    <row r="109" spans="1:44" ht="14.25" customHeight="1">
      <c r="A109" s="51">
        <v>102</v>
      </c>
      <c r="B109" s="5">
        <f>IF('FORM NILAI SIAP'!A109=0,"",'FORM NILAI SIAP'!A109)</f>
        <v>21120120140099</v>
      </c>
      <c r="C109" s="5" t="str">
        <f>IF('FORM NILAI SIAP'!B109=0,"",'FORM NILAI SIAP'!B109)</f>
        <v>DANIEL SUBERDO MATANARI</v>
      </c>
      <c r="D109" s="54">
        <f t="shared" si="1"/>
        <v>0</v>
      </c>
      <c r="E109" s="54">
        <f t="shared" ref="E109:R109" si="103">IFERROR(($T109*IF($T$6=E$6,$T$7,0)+$U109*IF($U$6=E$6,$U$7,0)+$V109*IF($V$6=E$6,$V$7,0)+$W109*IF($W$6=E$6,$W$7,0)+$X109*IF($X$6=E$6,$X$7,0)+$Y109*IF($Y$6=E$6,$Y$7,0)+$Z109*IF($Z$6=E$6,$Z$7,0)+$AA109*IF($AA$6=E$6,$AA$7,0)+$AB109*IF($AB$6=E$6,$AB$7,0)+$AC109*IF($AC$6=E$6,$AC$7,0)+$AD109*IF($AD$6=E$6,$AD$7,0)+$AE109*IF($AE$6=E$6,$AE$7,0)+$AF109*IF($AF$6=E$6,$AF$7,0)+$AG109*IF($AG$6=E$6,$AG$7,0)+$AH109*IF($AH$6=E$6,$AH$7,0)+$AI109*IF($AI$6=E$6,$AI$7,0)+$AJ109*IF($AJ$6=E$6,$AJ$7,0)+$AK109*IF($AK$6=E$6,$AK$7,0)+$AL109*IF($AL$6=E$6,$AL$7,0)+$AM109*IF($AM$6=E$6,$AM$7,0)+$AN109*IF($AN$6=E$6,$AN$7,0)+$AO109*IF($AO$6=E$6,$AO$7,0)+$AP109*IF($AP$6=E$6,$AP$7,0)+$AQ109*IF($AQ$6=E$6,$AQ$7,0)+$AR109*IF($AR$6=E$6,$AR$7,0))/E$7,0)</f>
        <v>0</v>
      </c>
      <c r="F109" s="54">
        <f t="shared" si="103"/>
        <v>0</v>
      </c>
      <c r="G109" s="54">
        <f t="shared" si="103"/>
        <v>0</v>
      </c>
      <c r="H109" s="54">
        <f t="shared" si="103"/>
        <v>0</v>
      </c>
      <c r="I109" s="54">
        <f t="shared" si="103"/>
        <v>0</v>
      </c>
      <c r="J109" s="54">
        <f t="shared" si="103"/>
        <v>0</v>
      </c>
      <c r="K109" s="54">
        <f t="shared" si="103"/>
        <v>0</v>
      </c>
      <c r="L109" s="54">
        <f t="shared" si="103"/>
        <v>0</v>
      </c>
      <c r="M109" s="54">
        <f t="shared" si="103"/>
        <v>0</v>
      </c>
      <c r="N109" s="54">
        <f t="shared" si="103"/>
        <v>0</v>
      </c>
      <c r="O109" s="54">
        <f t="shared" si="103"/>
        <v>0</v>
      </c>
      <c r="P109" s="54">
        <f t="shared" si="103"/>
        <v>0</v>
      </c>
      <c r="Q109" s="54">
        <f t="shared" si="103"/>
        <v>0</v>
      </c>
      <c r="R109" s="54">
        <f t="shared" si="103"/>
        <v>0</v>
      </c>
      <c r="S109" s="135"/>
      <c r="T109" s="66">
        <v>0</v>
      </c>
      <c r="U109" s="56">
        <v>0</v>
      </c>
      <c r="V109" s="56">
        <v>0</v>
      </c>
      <c r="W109" s="56">
        <v>0</v>
      </c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</row>
    <row r="110" spans="1:44" ht="14.25" customHeight="1">
      <c r="A110" s="51">
        <v>103</v>
      </c>
      <c r="B110" s="5">
        <f>IF('FORM NILAI SIAP'!A110=0,"",'FORM NILAI SIAP'!A110)</f>
        <v>21120120140099</v>
      </c>
      <c r="C110" s="5" t="str">
        <f>IF('FORM NILAI SIAP'!B110=0,"",'FORM NILAI SIAP'!B110)</f>
        <v>WHISNU TAUHID ILHAM SAPUTRA</v>
      </c>
      <c r="D110" s="54">
        <f t="shared" si="1"/>
        <v>0</v>
      </c>
      <c r="E110" s="54">
        <f t="shared" ref="E110:R110" si="104">IFERROR(($T110*IF($T$6=E$6,$T$7,0)+$U110*IF($U$6=E$6,$U$7,0)+$V110*IF($V$6=E$6,$V$7,0)+$W110*IF($W$6=E$6,$W$7,0)+$X110*IF($X$6=E$6,$X$7,0)+$Y110*IF($Y$6=E$6,$Y$7,0)+$Z110*IF($Z$6=E$6,$Z$7,0)+$AA110*IF($AA$6=E$6,$AA$7,0)+$AB110*IF($AB$6=E$6,$AB$7,0)+$AC110*IF($AC$6=E$6,$AC$7,0)+$AD110*IF($AD$6=E$6,$AD$7,0)+$AE110*IF($AE$6=E$6,$AE$7,0)+$AF110*IF($AF$6=E$6,$AF$7,0)+$AG110*IF($AG$6=E$6,$AG$7,0)+$AH110*IF($AH$6=E$6,$AH$7,0)+$AI110*IF($AI$6=E$6,$AI$7,0)+$AJ110*IF($AJ$6=E$6,$AJ$7,0)+$AK110*IF($AK$6=E$6,$AK$7,0)+$AL110*IF($AL$6=E$6,$AL$7,0)+$AM110*IF($AM$6=E$6,$AM$7,0)+$AN110*IF($AN$6=E$6,$AN$7,0)+$AO110*IF($AO$6=E$6,$AO$7,0)+$AP110*IF($AP$6=E$6,$AP$7,0)+$AQ110*IF($AQ$6=E$6,$AQ$7,0)+$AR110*IF($AR$6=E$6,$AR$7,0))/E$7,0)</f>
        <v>0</v>
      </c>
      <c r="F110" s="54">
        <f t="shared" si="104"/>
        <v>0</v>
      </c>
      <c r="G110" s="54">
        <f t="shared" si="104"/>
        <v>0</v>
      </c>
      <c r="H110" s="54">
        <f t="shared" si="104"/>
        <v>0</v>
      </c>
      <c r="I110" s="54">
        <f t="shared" si="104"/>
        <v>0</v>
      </c>
      <c r="J110" s="54">
        <f t="shared" si="104"/>
        <v>0</v>
      </c>
      <c r="K110" s="54">
        <f t="shared" si="104"/>
        <v>0</v>
      </c>
      <c r="L110" s="54">
        <f t="shared" si="104"/>
        <v>0</v>
      </c>
      <c r="M110" s="54">
        <f t="shared" si="104"/>
        <v>0</v>
      </c>
      <c r="N110" s="54">
        <f t="shared" si="104"/>
        <v>0</v>
      </c>
      <c r="O110" s="54">
        <f t="shared" si="104"/>
        <v>0</v>
      </c>
      <c r="P110" s="54">
        <f t="shared" si="104"/>
        <v>0</v>
      </c>
      <c r="Q110" s="54">
        <f t="shared" si="104"/>
        <v>0</v>
      </c>
      <c r="R110" s="54">
        <f t="shared" si="104"/>
        <v>0</v>
      </c>
      <c r="S110" s="135"/>
      <c r="T110" s="66">
        <v>0</v>
      </c>
      <c r="U110" s="56">
        <v>0</v>
      </c>
      <c r="V110" s="56">
        <v>0</v>
      </c>
      <c r="W110" s="56">
        <v>0</v>
      </c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</row>
    <row r="111" spans="1:44" ht="14.25" customHeight="1">
      <c r="A111" s="51">
        <v>104</v>
      </c>
      <c r="B111" s="5">
        <f>IF('FORM NILAI SIAP'!A111=0,"",'FORM NILAI SIAP'!A111)</f>
        <v>21120120140099</v>
      </c>
      <c r="C111" s="5" t="str">
        <f>IF('FORM NILAI SIAP'!B111=0,"",'FORM NILAI SIAP'!B111)</f>
        <v>DAUD DIMAS PRASETYO</v>
      </c>
      <c r="D111" s="54">
        <f t="shared" si="1"/>
        <v>0</v>
      </c>
      <c r="E111" s="54">
        <f t="shared" ref="E111:R111" si="105">IFERROR(($T111*IF($T$6=E$6,$T$7,0)+$U111*IF($U$6=E$6,$U$7,0)+$V111*IF($V$6=E$6,$V$7,0)+$W111*IF($W$6=E$6,$W$7,0)+$X111*IF($X$6=E$6,$X$7,0)+$Y111*IF($Y$6=E$6,$Y$7,0)+$Z111*IF($Z$6=E$6,$Z$7,0)+$AA111*IF($AA$6=E$6,$AA$7,0)+$AB111*IF($AB$6=E$6,$AB$7,0)+$AC111*IF($AC$6=E$6,$AC$7,0)+$AD111*IF($AD$6=E$6,$AD$7,0)+$AE111*IF($AE$6=E$6,$AE$7,0)+$AF111*IF($AF$6=E$6,$AF$7,0)+$AG111*IF($AG$6=E$6,$AG$7,0)+$AH111*IF($AH$6=E$6,$AH$7,0)+$AI111*IF($AI$6=E$6,$AI$7,0)+$AJ111*IF($AJ$6=E$6,$AJ$7,0)+$AK111*IF($AK$6=E$6,$AK$7,0)+$AL111*IF($AL$6=E$6,$AL$7,0)+$AM111*IF($AM$6=E$6,$AM$7,0)+$AN111*IF($AN$6=E$6,$AN$7,0)+$AO111*IF($AO$6=E$6,$AO$7,0)+$AP111*IF($AP$6=E$6,$AP$7,0)+$AQ111*IF($AQ$6=E$6,$AQ$7,0)+$AR111*IF($AR$6=E$6,$AR$7,0))/E$7,0)</f>
        <v>0</v>
      </c>
      <c r="F111" s="54">
        <f t="shared" si="105"/>
        <v>0</v>
      </c>
      <c r="G111" s="54">
        <f t="shared" si="105"/>
        <v>0</v>
      </c>
      <c r="H111" s="54">
        <f t="shared" si="105"/>
        <v>0</v>
      </c>
      <c r="I111" s="54">
        <f t="shared" si="105"/>
        <v>0</v>
      </c>
      <c r="J111" s="54">
        <f t="shared" si="105"/>
        <v>0</v>
      </c>
      <c r="K111" s="54">
        <f t="shared" si="105"/>
        <v>0</v>
      </c>
      <c r="L111" s="54">
        <f t="shared" si="105"/>
        <v>0</v>
      </c>
      <c r="M111" s="54">
        <f t="shared" si="105"/>
        <v>0</v>
      </c>
      <c r="N111" s="54">
        <f t="shared" si="105"/>
        <v>0</v>
      </c>
      <c r="O111" s="54">
        <f t="shared" si="105"/>
        <v>0</v>
      </c>
      <c r="P111" s="54">
        <f t="shared" si="105"/>
        <v>0</v>
      </c>
      <c r="Q111" s="54">
        <f t="shared" si="105"/>
        <v>0</v>
      </c>
      <c r="R111" s="54">
        <f t="shared" si="105"/>
        <v>0</v>
      </c>
      <c r="S111" s="135"/>
      <c r="T111" s="66">
        <v>0</v>
      </c>
      <c r="U111" s="56">
        <v>0</v>
      </c>
      <c r="V111" s="56">
        <v>0</v>
      </c>
      <c r="W111" s="56">
        <v>0</v>
      </c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</row>
    <row r="112" spans="1:44" ht="14.25" customHeight="1">
      <c r="A112" s="51">
        <v>105</v>
      </c>
      <c r="B112" s="5">
        <f>IF('FORM NILAI SIAP'!A112=0,"",'FORM NILAI SIAP'!A112)</f>
        <v>21120120140099</v>
      </c>
      <c r="C112" s="5" t="str">
        <f>IF('FORM NILAI SIAP'!B112=0,"",'FORM NILAI SIAP'!B112)</f>
        <v>JORDANO IQBAL DARMAWAN</v>
      </c>
      <c r="D112" s="54">
        <f t="shared" si="1"/>
        <v>0</v>
      </c>
      <c r="E112" s="54">
        <f t="shared" ref="E112:R112" si="106">IFERROR(($T112*IF($T$6=E$6,$T$7,0)+$U112*IF($U$6=E$6,$U$7,0)+$V112*IF($V$6=E$6,$V$7,0)+$W112*IF($W$6=E$6,$W$7,0)+$X112*IF($X$6=E$6,$X$7,0)+$Y112*IF($Y$6=E$6,$Y$7,0)+$Z112*IF($Z$6=E$6,$Z$7,0)+$AA112*IF($AA$6=E$6,$AA$7,0)+$AB112*IF($AB$6=E$6,$AB$7,0)+$AC112*IF($AC$6=E$6,$AC$7,0)+$AD112*IF($AD$6=E$6,$AD$7,0)+$AE112*IF($AE$6=E$6,$AE$7,0)+$AF112*IF($AF$6=E$6,$AF$7,0)+$AG112*IF($AG$6=E$6,$AG$7,0)+$AH112*IF($AH$6=E$6,$AH$7,0)+$AI112*IF($AI$6=E$6,$AI$7,0)+$AJ112*IF($AJ$6=E$6,$AJ$7,0)+$AK112*IF($AK$6=E$6,$AK$7,0)+$AL112*IF($AL$6=E$6,$AL$7,0)+$AM112*IF($AM$6=E$6,$AM$7,0)+$AN112*IF($AN$6=E$6,$AN$7,0)+$AO112*IF($AO$6=E$6,$AO$7,0)+$AP112*IF($AP$6=E$6,$AP$7,0)+$AQ112*IF($AQ$6=E$6,$AQ$7,0)+$AR112*IF($AR$6=E$6,$AR$7,0))/E$7,0)</f>
        <v>0</v>
      </c>
      <c r="F112" s="54">
        <f t="shared" si="106"/>
        <v>0</v>
      </c>
      <c r="G112" s="54">
        <f t="shared" si="106"/>
        <v>0</v>
      </c>
      <c r="H112" s="54">
        <f t="shared" si="106"/>
        <v>0</v>
      </c>
      <c r="I112" s="54">
        <f t="shared" si="106"/>
        <v>0</v>
      </c>
      <c r="J112" s="54">
        <f t="shared" si="106"/>
        <v>0</v>
      </c>
      <c r="K112" s="54">
        <f t="shared" si="106"/>
        <v>0</v>
      </c>
      <c r="L112" s="54">
        <f t="shared" si="106"/>
        <v>0</v>
      </c>
      <c r="M112" s="54">
        <f t="shared" si="106"/>
        <v>0</v>
      </c>
      <c r="N112" s="54">
        <f t="shared" si="106"/>
        <v>0</v>
      </c>
      <c r="O112" s="54">
        <f t="shared" si="106"/>
        <v>0</v>
      </c>
      <c r="P112" s="54">
        <f t="shared" si="106"/>
        <v>0</v>
      </c>
      <c r="Q112" s="54">
        <f t="shared" si="106"/>
        <v>0</v>
      </c>
      <c r="R112" s="54">
        <f t="shared" si="106"/>
        <v>0</v>
      </c>
      <c r="S112" s="135"/>
      <c r="T112" s="66">
        <v>0</v>
      </c>
      <c r="U112" s="56">
        <v>0</v>
      </c>
      <c r="V112" s="56">
        <v>0</v>
      </c>
      <c r="W112" s="56">
        <v>0</v>
      </c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</row>
    <row r="113" spans="1:44" ht="14.25" customHeight="1">
      <c r="A113" s="51">
        <v>106</v>
      </c>
      <c r="B113" s="5">
        <f>IF('FORM NILAI SIAP'!A113=0,"",'FORM NILAI SIAP'!A113)</f>
        <v>21120120140099</v>
      </c>
      <c r="C113" s="5" t="str">
        <f>IF('FORM NILAI SIAP'!B113=0,"",'FORM NILAI SIAP'!B113)</f>
        <v>GERHAD RUBEN RUSSEL ANGGORO</v>
      </c>
      <c r="D113" s="54">
        <f t="shared" si="1"/>
        <v>0</v>
      </c>
      <c r="E113" s="54">
        <f t="shared" ref="E113:R113" si="107">IFERROR(($T113*IF($T$6=E$6,$T$7,0)+$U113*IF($U$6=E$6,$U$7,0)+$V113*IF($V$6=E$6,$V$7,0)+$W113*IF($W$6=E$6,$W$7,0)+$X113*IF($X$6=E$6,$X$7,0)+$Y113*IF($Y$6=E$6,$Y$7,0)+$Z113*IF($Z$6=E$6,$Z$7,0)+$AA113*IF($AA$6=E$6,$AA$7,0)+$AB113*IF($AB$6=E$6,$AB$7,0)+$AC113*IF($AC$6=E$6,$AC$7,0)+$AD113*IF($AD$6=E$6,$AD$7,0)+$AE113*IF($AE$6=E$6,$AE$7,0)+$AF113*IF($AF$6=E$6,$AF$7,0)+$AG113*IF($AG$6=E$6,$AG$7,0)+$AH113*IF($AH$6=E$6,$AH$7,0)+$AI113*IF($AI$6=E$6,$AI$7,0)+$AJ113*IF($AJ$6=E$6,$AJ$7,0)+$AK113*IF($AK$6=E$6,$AK$7,0)+$AL113*IF($AL$6=E$6,$AL$7,0)+$AM113*IF($AM$6=E$6,$AM$7,0)+$AN113*IF($AN$6=E$6,$AN$7,0)+$AO113*IF($AO$6=E$6,$AO$7,0)+$AP113*IF($AP$6=E$6,$AP$7,0)+$AQ113*IF($AQ$6=E$6,$AQ$7,0)+$AR113*IF($AR$6=E$6,$AR$7,0))/E$7,0)</f>
        <v>0</v>
      </c>
      <c r="F113" s="54">
        <f t="shared" si="107"/>
        <v>0</v>
      </c>
      <c r="G113" s="54">
        <f t="shared" si="107"/>
        <v>0</v>
      </c>
      <c r="H113" s="54">
        <f t="shared" si="107"/>
        <v>0</v>
      </c>
      <c r="I113" s="54">
        <f t="shared" si="107"/>
        <v>0</v>
      </c>
      <c r="J113" s="54">
        <f t="shared" si="107"/>
        <v>0</v>
      </c>
      <c r="K113" s="54">
        <f t="shared" si="107"/>
        <v>0</v>
      </c>
      <c r="L113" s="54">
        <f t="shared" si="107"/>
        <v>0</v>
      </c>
      <c r="M113" s="54">
        <f t="shared" si="107"/>
        <v>0</v>
      </c>
      <c r="N113" s="54">
        <f t="shared" si="107"/>
        <v>0</v>
      </c>
      <c r="O113" s="54">
        <f t="shared" si="107"/>
        <v>0</v>
      </c>
      <c r="P113" s="54">
        <f t="shared" si="107"/>
        <v>0</v>
      </c>
      <c r="Q113" s="54">
        <f t="shared" si="107"/>
        <v>0</v>
      </c>
      <c r="R113" s="54">
        <f t="shared" si="107"/>
        <v>0</v>
      </c>
      <c r="S113" s="135"/>
      <c r="T113" s="66">
        <v>0</v>
      </c>
      <c r="U113" s="56">
        <v>0</v>
      </c>
      <c r="V113" s="56">
        <v>0</v>
      </c>
      <c r="W113" s="56">
        <v>0</v>
      </c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</row>
    <row r="114" spans="1:44" ht="14.25" customHeight="1">
      <c r="A114" s="51">
        <v>107</v>
      </c>
      <c r="B114" s="5">
        <f>IF('FORM NILAI SIAP'!A114=0,"",'FORM NILAI SIAP'!A114)</f>
        <v>21120120140099</v>
      </c>
      <c r="C114" s="5" t="str">
        <f>IF('FORM NILAI SIAP'!B114=0,"",'FORM NILAI SIAP'!B114)</f>
        <v>SYAHIRA ISNAENI DEWI</v>
      </c>
      <c r="D114" s="54">
        <f t="shared" si="1"/>
        <v>0</v>
      </c>
      <c r="E114" s="54">
        <f t="shared" ref="E114:R114" si="108">IFERROR(($T114*IF($T$6=E$6,$T$7,0)+$U114*IF($U$6=E$6,$U$7,0)+$V114*IF($V$6=E$6,$V$7,0)+$W114*IF($W$6=E$6,$W$7,0)+$X114*IF($X$6=E$6,$X$7,0)+$Y114*IF($Y$6=E$6,$Y$7,0)+$Z114*IF($Z$6=E$6,$Z$7,0)+$AA114*IF($AA$6=E$6,$AA$7,0)+$AB114*IF($AB$6=E$6,$AB$7,0)+$AC114*IF($AC$6=E$6,$AC$7,0)+$AD114*IF($AD$6=E$6,$AD$7,0)+$AE114*IF($AE$6=E$6,$AE$7,0)+$AF114*IF($AF$6=E$6,$AF$7,0)+$AG114*IF($AG$6=E$6,$AG$7,0)+$AH114*IF($AH$6=E$6,$AH$7,0)+$AI114*IF($AI$6=E$6,$AI$7,0)+$AJ114*IF($AJ$6=E$6,$AJ$7,0)+$AK114*IF($AK$6=E$6,$AK$7,0)+$AL114*IF($AL$6=E$6,$AL$7,0)+$AM114*IF($AM$6=E$6,$AM$7,0)+$AN114*IF($AN$6=E$6,$AN$7,0)+$AO114*IF($AO$6=E$6,$AO$7,0)+$AP114*IF($AP$6=E$6,$AP$7,0)+$AQ114*IF($AQ$6=E$6,$AQ$7,0)+$AR114*IF($AR$6=E$6,$AR$7,0))/E$7,0)</f>
        <v>0</v>
      </c>
      <c r="F114" s="54">
        <f t="shared" si="108"/>
        <v>0</v>
      </c>
      <c r="G114" s="54">
        <f t="shared" si="108"/>
        <v>0</v>
      </c>
      <c r="H114" s="54">
        <f t="shared" si="108"/>
        <v>0</v>
      </c>
      <c r="I114" s="54">
        <f t="shared" si="108"/>
        <v>0</v>
      </c>
      <c r="J114" s="54">
        <f t="shared" si="108"/>
        <v>0</v>
      </c>
      <c r="K114" s="54">
        <f t="shared" si="108"/>
        <v>0</v>
      </c>
      <c r="L114" s="54">
        <f t="shared" si="108"/>
        <v>0</v>
      </c>
      <c r="M114" s="54">
        <f t="shared" si="108"/>
        <v>0</v>
      </c>
      <c r="N114" s="54">
        <f t="shared" si="108"/>
        <v>0</v>
      </c>
      <c r="O114" s="54">
        <f t="shared" si="108"/>
        <v>0</v>
      </c>
      <c r="P114" s="54">
        <f t="shared" si="108"/>
        <v>0</v>
      </c>
      <c r="Q114" s="54">
        <f t="shared" si="108"/>
        <v>0</v>
      </c>
      <c r="R114" s="54">
        <f t="shared" si="108"/>
        <v>0</v>
      </c>
      <c r="S114" s="135"/>
      <c r="T114" s="66">
        <v>0</v>
      </c>
      <c r="U114" s="56">
        <v>0</v>
      </c>
      <c r="V114" s="56">
        <v>0</v>
      </c>
      <c r="W114" s="56">
        <v>0</v>
      </c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</row>
    <row r="115" spans="1:44" ht="14.25" customHeight="1">
      <c r="A115" s="51">
        <v>108</v>
      </c>
      <c r="B115" s="5">
        <f>IF('FORM NILAI SIAP'!A115=0,"",'FORM NILAI SIAP'!A115)</f>
        <v>21120120140099</v>
      </c>
      <c r="C115" s="5" t="str">
        <f>IF('FORM NILAI SIAP'!B115=0,"",'FORM NILAI SIAP'!B115)</f>
        <v>ANDRA PUTRA NURRAFI</v>
      </c>
      <c r="D115" s="54">
        <f t="shared" si="1"/>
        <v>0</v>
      </c>
      <c r="E115" s="54">
        <f t="shared" ref="E115:R115" si="109">IFERROR(($T115*IF($T$6=E$6,$T$7,0)+$U115*IF($U$6=E$6,$U$7,0)+$V115*IF($V$6=E$6,$V$7,0)+$W115*IF($W$6=E$6,$W$7,0)+$X115*IF($X$6=E$6,$X$7,0)+$Y115*IF($Y$6=E$6,$Y$7,0)+$Z115*IF($Z$6=E$6,$Z$7,0)+$AA115*IF($AA$6=E$6,$AA$7,0)+$AB115*IF($AB$6=E$6,$AB$7,0)+$AC115*IF($AC$6=E$6,$AC$7,0)+$AD115*IF($AD$6=E$6,$AD$7,0)+$AE115*IF($AE$6=E$6,$AE$7,0)+$AF115*IF($AF$6=E$6,$AF$7,0)+$AG115*IF($AG$6=E$6,$AG$7,0)+$AH115*IF($AH$6=E$6,$AH$7,0)+$AI115*IF($AI$6=E$6,$AI$7,0)+$AJ115*IF($AJ$6=E$6,$AJ$7,0)+$AK115*IF($AK$6=E$6,$AK$7,0)+$AL115*IF($AL$6=E$6,$AL$7,0)+$AM115*IF($AM$6=E$6,$AM$7,0)+$AN115*IF($AN$6=E$6,$AN$7,0)+$AO115*IF($AO$6=E$6,$AO$7,0)+$AP115*IF($AP$6=E$6,$AP$7,0)+$AQ115*IF($AQ$6=E$6,$AQ$7,0)+$AR115*IF($AR$6=E$6,$AR$7,0))/E$7,0)</f>
        <v>0</v>
      </c>
      <c r="F115" s="54">
        <f t="shared" si="109"/>
        <v>0</v>
      </c>
      <c r="G115" s="54">
        <f t="shared" si="109"/>
        <v>0</v>
      </c>
      <c r="H115" s="54">
        <f t="shared" si="109"/>
        <v>0</v>
      </c>
      <c r="I115" s="54">
        <f t="shared" si="109"/>
        <v>0</v>
      </c>
      <c r="J115" s="54">
        <f t="shared" si="109"/>
        <v>0</v>
      </c>
      <c r="K115" s="54">
        <f t="shared" si="109"/>
        <v>0</v>
      </c>
      <c r="L115" s="54">
        <f t="shared" si="109"/>
        <v>0</v>
      </c>
      <c r="M115" s="54">
        <f t="shared" si="109"/>
        <v>0</v>
      </c>
      <c r="N115" s="54">
        <f t="shared" si="109"/>
        <v>0</v>
      </c>
      <c r="O115" s="54">
        <f t="shared" si="109"/>
        <v>0</v>
      </c>
      <c r="P115" s="54">
        <f t="shared" si="109"/>
        <v>0</v>
      </c>
      <c r="Q115" s="54">
        <f t="shared" si="109"/>
        <v>0</v>
      </c>
      <c r="R115" s="54">
        <f t="shared" si="109"/>
        <v>0</v>
      </c>
      <c r="S115" s="135"/>
      <c r="T115" s="66">
        <v>0</v>
      </c>
      <c r="U115" s="56">
        <v>0</v>
      </c>
      <c r="V115" s="56">
        <v>0</v>
      </c>
      <c r="W115" s="56">
        <v>0</v>
      </c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</row>
    <row r="116" spans="1:44" ht="14.25" customHeight="1">
      <c r="A116" s="51">
        <v>109</v>
      </c>
      <c r="B116" s="5">
        <f>IF('FORM NILAI SIAP'!A116=0,"",'FORM NILAI SIAP'!A116)</f>
        <v>21120120140099</v>
      </c>
      <c r="C116" s="5" t="str">
        <f>IF('FORM NILAI SIAP'!B116=0,"",'FORM NILAI SIAP'!B116)</f>
        <v>FITRIYA NUR SAIDAH</v>
      </c>
      <c r="D116" s="54">
        <f t="shared" si="1"/>
        <v>0</v>
      </c>
      <c r="E116" s="54">
        <f t="shared" ref="E116:R116" si="110">IFERROR(($T116*IF($T$6=E$6,$T$7,0)+$U116*IF($U$6=E$6,$U$7,0)+$V116*IF($V$6=E$6,$V$7,0)+$W116*IF($W$6=E$6,$W$7,0)+$X116*IF($X$6=E$6,$X$7,0)+$Y116*IF($Y$6=E$6,$Y$7,0)+$Z116*IF($Z$6=E$6,$Z$7,0)+$AA116*IF($AA$6=E$6,$AA$7,0)+$AB116*IF($AB$6=E$6,$AB$7,0)+$AC116*IF($AC$6=E$6,$AC$7,0)+$AD116*IF($AD$6=E$6,$AD$7,0)+$AE116*IF($AE$6=E$6,$AE$7,0)+$AF116*IF($AF$6=E$6,$AF$7,0)+$AG116*IF($AG$6=E$6,$AG$7,0)+$AH116*IF($AH$6=E$6,$AH$7,0)+$AI116*IF($AI$6=E$6,$AI$7,0)+$AJ116*IF($AJ$6=E$6,$AJ$7,0)+$AK116*IF($AK$6=E$6,$AK$7,0)+$AL116*IF($AL$6=E$6,$AL$7,0)+$AM116*IF($AM$6=E$6,$AM$7,0)+$AN116*IF($AN$6=E$6,$AN$7,0)+$AO116*IF($AO$6=E$6,$AO$7,0)+$AP116*IF($AP$6=E$6,$AP$7,0)+$AQ116*IF($AQ$6=E$6,$AQ$7,0)+$AR116*IF($AR$6=E$6,$AR$7,0))/E$7,0)</f>
        <v>0</v>
      </c>
      <c r="F116" s="54">
        <f t="shared" si="110"/>
        <v>0</v>
      </c>
      <c r="G116" s="54">
        <f t="shared" si="110"/>
        <v>0</v>
      </c>
      <c r="H116" s="54">
        <f t="shared" si="110"/>
        <v>0</v>
      </c>
      <c r="I116" s="54">
        <f t="shared" si="110"/>
        <v>0</v>
      </c>
      <c r="J116" s="54">
        <f t="shared" si="110"/>
        <v>0</v>
      </c>
      <c r="K116" s="54">
        <f t="shared" si="110"/>
        <v>0</v>
      </c>
      <c r="L116" s="54">
        <f t="shared" si="110"/>
        <v>0</v>
      </c>
      <c r="M116" s="54">
        <f t="shared" si="110"/>
        <v>0</v>
      </c>
      <c r="N116" s="54">
        <f t="shared" si="110"/>
        <v>0</v>
      </c>
      <c r="O116" s="54">
        <f t="shared" si="110"/>
        <v>0</v>
      </c>
      <c r="P116" s="54">
        <f t="shared" si="110"/>
        <v>0</v>
      </c>
      <c r="Q116" s="54">
        <f t="shared" si="110"/>
        <v>0</v>
      </c>
      <c r="R116" s="54">
        <f t="shared" si="110"/>
        <v>0</v>
      </c>
      <c r="S116" s="135"/>
      <c r="T116" s="66">
        <v>0</v>
      </c>
      <c r="U116" s="56">
        <v>0</v>
      </c>
      <c r="V116" s="56">
        <v>0</v>
      </c>
      <c r="W116" s="56">
        <v>0</v>
      </c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</row>
    <row r="117" spans="1:44" ht="14.25" customHeight="1">
      <c r="A117" s="51">
        <v>110</v>
      </c>
      <c r="B117" s="5">
        <f>IF('FORM NILAI SIAP'!A117=0,"",'FORM NILAI SIAP'!A117)</f>
        <v>21120120140099</v>
      </c>
      <c r="C117" s="5" t="str">
        <f>IF('FORM NILAI SIAP'!B117=0,"",'FORM NILAI SIAP'!B117)</f>
        <v>NANDA IQBAL HANAFI</v>
      </c>
      <c r="D117" s="54">
        <f t="shared" si="1"/>
        <v>0</v>
      </c>
      <c r="E117" s="54">
        <f t="shared" ref="E117:R117" si="111">IFERROR(($T117*IF($T$6=E$6,$T$7,0)+$U117*IF($U$6=E$6,$U$7,0)+$V117*IF($V$6=E$6,$V$7,0)+$W117*IF($W$6=E$6,$W$7,0)+$X117*IF($X$6=E$6,$X$7,0)+$Y117*IF($Y$6=E$6,$Y$7,0)+$Z117*IF($Z$6=E$6,$Z$7,0)+$AA117*IF($AA$6=E$6,$AA$7,0)+$AB117*IF($AB$6=E$6,$AB$7,0)+$AC117*IF($AC$6=E$6,$AC$7,0)+$AD117*IF($AD$6=E$6,$AD$7,0)+$AE117*IF($AE$6=E$6,$AE$7,0)+$AF117*IF($AF$6=E$6,$AF$7,0)+$AG117*IF($AG$6=E$6,$AG$7,0)+$AH117*IF($AH$6=E$6,$AH$7,0)+$AI117*IF($AI$6=E$6,$AI$7,0)+$AJ117*IF($AJ$6=E$6,$AJ$7,0)+$AK117*IF($AK$6=E$6,$AK$7,0)+$AL117*IF($AL$6=E$6,$AL$7,0)+$AM117*IF($AM$6=E$6,$AM$7,0)+$AN117*IF($AN$6=E$6,$AN$7,0)+$AO117*IF($AO$6=E$6,$AO$7,0)+$AP117*IF($AP$6=E$6,$AP$7,0)+$AQ117*IF($AQ$6=E$6,$AQ$7,0)+$AR117*IF($AR$6=E$6,$AR$7,0))/E$7,0)</f>
        <v>0</v>
      </c>
      <c r="F117" s="54">
        <f t="shared" si="111"/>
        <v>0</v>
      </c>
      <c r="G117" s="54">
        <f t="shared" si="111"/>
        <v>0</v>
      </c>
      <c r="H117" s="54">
        <f t="shared" si="111"/>
        <v>0</v>
      </c>
      <c r="I117" s="54">
        <f t="shared" si="111"/>
        <v>0</v>
      </c>
      <c r="J117" s="54">
        <f t="shared" si="111"/>
        <v>0</v>
      </c>
      <c r="K117" s="54">
        <f t="shared" si="111"/>
        <v>0</v>
      </c>
      <c r="L117" s="54">
        <f t="shared" si="111"/>
        <v>0</v>
      </c>
      <c r="M117" s="54">
        <f t="shared" si="111"/>
        <v>0</v>
      </c>
      <c r="N117" s="54">
        <f t="shared" si="111"/>
        <v>0</v>
      </c>
      <c r="O117" s="54">
        <f t="shared" si="111"/>
        <v>0</v>
      </c>
      <c r="P117" s="54">
        <f t="shared" si="111"/>
        <v>0</v>
      </c>
      <c r="Q117" s="54">
        <f t="shared" si="111"/>
        <v>0</v>
      </c>
      <c r="R117" s="54">
        <f t="shared" si="111"/>
        <v>0</v>
      </c>
      <c r="S117" s="135"/>
      <c r="T117" s="66">
        <v>0</v>
      </c>
      <c r="U117" s="56">
        <v>0</v>
      </c>
      <c r="V117" s="56">
        <v>0</v>
      </c>
      <c r="W117" s="56">
        <v>0</v>
      </c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</row>
    <row r="118" spans="1:44" ht="14.25" customHeight="1">
      <c r="A118" s="51">
        <v>111</v>
      </c>
      <c r="B118" s="5">
        <f>IF('FORM NILAI SIAP'!A118=0,"",'FORM NILAI SIAP'!A118)</f>
        <v>21120120140099</v>
      </c>
      <c r="C118" s="5" t="str">
        <f>IF('FORM NILAI SIAP'!B118=0,"",'FORM NILAI SIAP'!B118)</f>
        <v>FAIRUZSYAH NAUFAL FIKRI</v>
      </c>
      <c r="D118" s="54">
        <f t="shared" si="1"/>
        <v>0</v>
      </c>
      <c r="E118" s="54">
        <f t="shared" ref="E118:R118" si="112">IFERROR(($T118*IF($T$6=E$6,$T$7,0)+$U118*IF($U$6=E$6,$U$7,0)+$V118*IF($V$6=E$6,$V$7,0)+$W118*IF($W$6=E$6,$W$7,0)+$X118*IF($X$6=E$6,$X$7,0)+$Y118*IF($Y$6=E$6,$Y$7,0)+$Z118*IF($Z$6=E$6,$Z$7,0)+$AA118*IF($AA$6=E$6,$AA$7,0)+$AB118*IF($AB$6=E$6,$AB$7,0)+$AC118*IF($AC$6=E$6,$AC$7,0)+$AD118*IF($AD$6=E$6,$AD$7,0)+$AE118*IF($AE$6=E$6,$AE$7,0)+$AF118*IF($AF$6=E$6,$AF$7,0)+$AG118*IF($AG$6=E$6,$AG$7,0)+$AH118*IF($AH$6=E$6,$AH$7,0)+$AI118*IF($AI$6=E$6,$AI$7,0)+$AJ118*IF($AJ$6=E$6,$AJ$7,0)+$AK118*IF($AK$6=E$6,$AK$7,0)+$AL118*IF($AL$6=E$6,$AL$7,0)+$AM118*IF($AM$6=E$6,$AM$7,0)+$AN118*IF($AN$6=E$6,$AN$7,0)+$AO118*IF($AO$6=E$6,$AO$7,0)+$AP118*IF($AP$6=E$6,$AP$7,0)+$AQ118*IF($AQ$6=E$6,$AQ$7,0)+$AR118*IF($AR$6=E$6,$AR$7,0))/E$7,0)</f>
        <v>0</v>
      </c>
      <c r="F118" s="54">
        <f t="shared" si="112"/>
        <v>0</v>
      </c>
      <c r="G118" s="54">
        <f t="shared" si="112"/>
        <v>0</v>
      </c>
      <c r="H118" s="54">
        <f t="shared" si="112"/>
        <v>0</v>
      </c>
      <c r="I118" s="54">
        <f t="shared" si="112"/>
        <v>0</v>
      </c>
      <c r="J118" s="54">
        <f t="shared" si="112"/>
        <v>0</v>
      </c>
      <c r="K118" s="54">
        <f t="shared" si="112"/>
        <v>0</v>
      </c>
      <c r="L118" s="54">
        <f t="shared" si="112"/>
        <v>0</v>
      </c>
      <c r="M118" s="54">
        <f t="shared" si="112"/>
        <v>0</v>
      </c>
      <c r="N118" s="54">
        <f t="shared" si="112"/>
        <v>0</v>
      </c>
      <c r="O118" s="54">
        <f t="shared" si="112"/>
        <v>0</v>
      </c>
      <c r="P118" s="54">
        <f t="shared" si="112"/>
        <v>0</v>
      </c>
      <c r="Q118" s="54">
        <f t="shared" si="112"/>
        <v>0</v>
      </c>
      <c r="R118" s="54">
        <f t="shared" si="112"/>
        <v>0</v>
      </c>
      <c r="S118" s="135"/>
      <c r="T118" s="66">
        <v>0</v>
      </c>
      <c r="U118" s="56">
        <v>0</v>
      </c>
      <c r="V118" s="56">
        <v>0</v>
      </c>
      <c r="W118" s="56">
        <v>0</v>
      </c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</row>
    <row r="119" spans="1:44" ht="14.25" customHeight="1">
      <c r="A119" s="51">
        <v>112</v>
      </c>
      <c r="B119" s="5">
        <f>IF('FORM NILAI SIAP'!A119=0,"",'FORM NILAI SIAP'!A119)</f>
        <v>21120120140099</v>
      </c>
      <c r="C119" s="5" t="str">
        <f>IF('FORM NILAI SIAP'!B119=0,"",'FORM NILAI SIAP'!B119)</f>
        <v>ABRAM DARMAPUTRA</v>
      </c>
      <c r="D119" s="54">
        <f t="shared" si="1"/>
        <v>0</v>
      </c>
      <c r="E119" s="54">
        <f t="shared" ref="E119:R119" si="113">IFERROR(($T119*IF($T$6=E$6,$T$7,0)+$U119*IF($U$6=E$6,$U$7,0)+$V119*IF($V$6=E$6,$V$7,0)+$W119*IF($W$6=E$6,$W$7,0)+$X119*IF($X$6=E$6,$X$7,0)+$Y119*IF($Y$6=E$6,$Y$7,0)+$Z119*IF($Z$6=E$6,$Z$7,0)+$AA119*IF($AA$6=E$6,$AA$7,0)+$AB119*IF($AB$6=E$6,$AB$7,0)+$AC119*IF($AC$6=E$6,$AC$7,0)+$AD119*IF($AD$6=E$6,$AD$7,0)+$AE119*IF($AE$6=E$6,$AE$7,0)+$AF119*IF($AF$6=E$6,$AF$7,0)+$AG119*IF($AG$6=E$6,$AG$7,0)+$AH119*IF($AH$6=E$6,$AH$7,0)+$AI119*IF($AI$6=E$6,$AI$7,0)+$AJ119*IF($AJ$6=E$6,$AJ$7,0)+$AK119*IF($AK$6=E$6,$AK$7,0)+$AL119*IF($AL$6=E$6,$AL$7,0)+$AM119*IF($AM$6=E$6,$AM$7,0)+$AN119*IF($AN$6=E$6,$AN$7,0)+$AO119*IF($AO$6=E$6,$AO$7,0)+$AP119*IF($AP$6=E$6,$AP$7,0)+$AQ119*IF($AQ$6=E$6,$AQ$7,0)+$AR119*IF($AR$6=E$6,$AR$7,0))/E$7,0)</f>
        <v>0</v>
      </c>
      <c r="F119" s="54">
        <f t="shared" si="113"/>
        <v>0</v>
      </c>
      <c r="G119" s="54">
        <f t="shared" si="113"/>
        <v>0</v>
      </c>
      <c r="H119" s="54">
        <f t="shared" si="113"/>
        <v>0</v>
      </c>
      <c r="I119" s="54">
        <f t="shared" si="113"/>
        <v>0</v>
      </c>
      <c r="J119" s="54">
        <f t="shared" si="113"/>
        <v>0</v>
      </c>
      <c r="K119" s="54">
        <f t="shared" si="113"/>
        <v>0</v>
      </c>
      <c r="L119" s="54">
        <f t="shared" si="113"/>
        <v>0</v>
      </c>
      <c r="M119" s="54">
        <f t="shared" si="113"/>
        <v>0</v>
      </c>
      <c r="N119" s="54">
        <f t="shared" si="113"/>
        <v>0</v>
      </c>
      <c r="O119" s="54">
        <f t="shared" si="113"/>
        <v>0</v>
      </c>
      <c r="P119" s="54">
        <f t="shared" si="113"/>
        <v>0</v>
      </c>
      <c r="Q119" s="54">
        <f t="shared" si="113"/>
        <v>0</v>
      </c>
      <c r="R119" s="54">
        <f t="shared" si="113"/>
        <v>0</v>
      </c>
      <c r="S119" s="135"/>
      <c r="T119" s="66">
        <v>0</v>
      </c>
      <c r="U119" s="56">
        <v>0</v>
      </c>
      <c r="V119" s="56">
        <v>0</v>
      </c>
      <c r="W119" s="56">
        <v>0</v>
      </c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</row>
    <row r="120" spans="1:44" ht="14.25" customHeight="1">
      <c r="A120" s="51">
        <v>113</v>
      </c>
      <c r="B120" s="5">
        <f>IF('FORM NILAI SIAP'!A120=0,"",'FORM NILAI SIAP'!A120)</f>
        <v>21120120140099</v>
      </c>
      <c r="C120" s="5" t="str">
        <f>IF('FORM NILAI SIAP'!B120=0,"",'FORM NILAI SIAP'!B120)</f>
        <v>M. IRMAWAN</v>
      </c>
      <c r="D120" s="54">
        <f t="shared" si="1"/>
        <v>0</v>
      </c>
      <c r="E120" s="54">
        <f t="shared" ref="E120:R120" si="114">IFERROR(($T120*IF($T$6=E$6,$T$7,0)+$U120*IF($U$6=E$6,$U$7,0)+$V120*IF($V$6=E$6,$V$7,0)+$W120*IF($W$6=E$6,$W$7,0)+$X120*IF($X$6=E$6,$X$7,0)+$Y120*IF($Y$6=E$6,$Y$7,0)+$Z120*IF($Z$6=E$6,$Z$7,0)+$AA120*IF($AA$6=E$6,$AA$7,0)+$AB120*IF($AB$6=E$6,$AB$7,0)+$AC120*IF($AC$6=E$6,$AC$7,0)+$AD120*IF($AD$6=E$6,$AD$7,0)+$AE120*IF($AE$6=E$6,$AE$7,0)+$AF120*IF($AF$6=E$6,$AF$7,0)+$AG120*IF($AG$6=E$6,$AG$7,0)+$AH120*IF($AH$6=E$6,$AH$7,0)+$AI120*IF($AI$6=E$6,$AI$7,0)+$AJ120*IF($AJ$6=E$6,$AJ$7,0)+$AK120*IF($AK$6=E$6,$AK$7,0)+$AL120*IF($AL$6=E$6,$AL$7,0)+$AM120*IF($AM$6=E$6,$AM$7,0)+$AN120*IF($AN$6=E$6,$AN$7,0)+$AO120*IF($AO$6=E$6,$AO$7,0)+$AP120*IF($AP$6=E$6,$AP$7,0)+$AQ120*IF($AQ$6=E$6,$AQ$7,0)+$AR120*IF($AR$6=E$6,$AR$7,0))/E$7,0)</f>
        <v>0</v>
      </c>
      <c r="F120" s="54">
        <f t="shared" si="114"/>
        <v>0</v>
      </c>
      <c r="G120" s="54">
        <f t="shared" si="114"/>
        <v>0</v>
      </c>
      <c r="H120" s="54">
        <f t="shared" si="114"/>
        <v>0</v>
      </c>
      <c r="I120" s="54">
        <f t="shared" si="114"/>
        <v>0</v>
      </c>
      <c r="J120" s="54">
        <f t="shared" si="114"/>
        <v>0</v>
      </c>
      <c r="K120" s="54">
        <f t="shared" si="114"/>
        <v>0</v>
      </c>
      <c r="L120" s="54">
        <f t="shared" si="114"/>
        <v>0</v>
      </c>
      <c r="M120" s="54">
        <f t="shared" si="114"/>
        <v>0</v>
      </c>
      <c r="N120" s="54">
        <f t="shared" si="114"/>
        <v>0</v>
      </c>
      <c r="O120" s="54">
        <f t="shared" si="114"/>
        <v>0</v>
      </c>
      <c r="P120" s="54">
        <f t="shared" si="114"/>
        <v>0</v>
      </c>
      <c r="Q120" s="54">
        <f t="shared" si="114"/>
        <v>0</v>
      </c>
      <c r="R120" s="54">
        <f t="shared" si="114"/>
        <v>0</v>
      </c>
      <c r="S120" s="135"/>
      <c r="T120" s="66">
        <v>0</v>
      </c>
      <c r="U120" s="56">
        <v>0</v>
      </c>
      <c r="V120" s="56">
        <v>0</v>
      </c>
      <c r="W120" s="56">
        <v>0</v>
      </c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</row>
    <row r="121" spans="1:44" ht="14.25" customHeight="1">
      <c r="A121" s="51">
        <v>114</v>
      </c>
      <c r="B121" s="5">
        <f>IF('FORM NILAI SIAP'!A121=0,"",'FORM NILAI SIAP'!A121)</f>
        <v>21120120140099</v>
      </c>
      <c r="C121" s="5" t="str">
        <f>IF('FORM NILAI SIAP'!B121=0,"",'FORM NILAI SIAP'!B121)</f>
        <v>ROSYAD SHIDQI DIKPIMMAS</v>
      </c>
      <c r="D121" s="54">
        <f t="shared" si="1"/>
        <v>0</v>
      </c>
      <c r="E121" s="54">
        <f t="shared" ref="E121:R121" si="115">IFERROR(($T121*IF($T$6=E$6,$T$7,0)+$U121*IF($U$6=E$6,$U$7,0)+$V121*IF($V$6=E$6,$V$7,0)+$W121*IF($W$6=E$6,$W$7,0)+$X121*IF($X$6=E$6,$X$7,0)+$Y121*IF($Y$6=E$6,$Y$7,0)+$Z121*IF($Z$6=E$6,$Z$7,0)+$AA121*IF($AA$6=E$6,$AA$7,0)+$AB121*IF($AB$6=E$6,$AB$7,0)+$AC121*IF($AC$6=E$6,$AC$7,0)+$AD121*IF($AD$6=E$6,$AD$7,0)+$AE121*IF($AE$6=E$6,$AE$7,0)+$AF121*IF($AF$6=E$6,$AF$7,0)+$AG121*IF($AG$6=E$6,$AG$7,0)+$AH121*IF($AH$6=E$6,$AH$7,0)+$AI121*IF($AI$6=E$6,$AI$7,0)+$AJ121*IF($AJ$6=E$6,$AJ$7,0)+$AK121*IF($AK$6=E$6,$AK$7,0)+$AL121*IF($AL$6=E$6,$AL$7,0)+$AM121*IF($AM$6=E$6,$AM$7,0)+$AN121*IF($AN$6=E$6,$AN$7,0)+$AO121*IF($AO$6=E$6,$AO$7,0)+$AP121*IF($AP$6=E$6,$AP$7,0)+$AQ121*IF($AQ$6=E$6,$AQ$7,0)+$AR121*IF($AR$6=E$6,$AR$7,0))/E$7,0)</f>
        <v>0</v>
      </c>
      <c r="F121" s="54">
        <f t="shared" si="115"/>
        <v>0</v>
      </c>
      <c r="G121" s="54">
        <f t="shared" si="115"/>
        <v>0</v>
      </c>
      <c r="H121" s="54">
        <f t="shared" si="115"/>
        <v>0</v>
      </c>
      <c r="I121" s="54">
        <f t="shared" si="115"/>
        <v>0</v>
      </c>
      <c r="J121" s="54">
        <f t="shared" si="115"/>
        <v>0</v>
      </c>
      <c r="K121" s="54">
        <f t="shared" si="115"/>
        <v>0</v>
      </c>
      <c r="L121" s="54">
        <f t="shared" si="115"/>
        <v>0</v>
      </c>
      <c r="M121" s="54">
        <f t="shared" si="115"/>
        <v>0</v>
      </c>
      <c r="N121" s="54">
        <f t="shared" si="115"/>
        <v>0</v>
      </c>
      <c r="O121" s="54">
        <f t="shared" si="115"/>
        <v>0</v>
      </c>
      <c r="P121" s="54">
        <f t="shared" si="115"/>
        <v>0</v>
      </c>
      <c r="Q121" s="54">
        <f t="shared" si="115"/>
        <v>0</v>
      </c>
      <c r="R121" s="54">
        <f t="shared" si="115"/>
        <v>0</v>
      </c>
      <c r="S121" s="135"/>
      <c r="T121" s="66">
        <v>0</v>
      </c>
      <c r="U121" s="56">
        <v>0</v>
      </c>
      <c r="V121" s="56">
        <v>0</v>
      </c>
      <c r="W121" s="56">
        <v>0</v>
      </c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</row>
    <row r="122" spans="1:44" ht="14.25" customHeight="1">
      <c r="A122" s="51">
        <v>115</v>
      </c>
      <c r="B122" s="5">
        <f>IF('FORM NILAI SIAP'!A122=0,"",'FORM NILAI SIAP'!A122)</f>
        <v>21120120140099</v>
      </c>
      <c r="C122" s="5" t="str">
        <f>IF('FORM NILAI SIAP'!B122=0,"",'FORM NILAI SIAP'!B122)</f>
        <v>Dimas Seto Rizky Goenardi</v>
      </c>
      <c r="D122" s="54">
        <f t="shared" si="1"/>
        <v>0</v>
      </c>
      <c r="E122" s="54">
        <f t="shared" ref="E122:R122" si="116">IFERROR(($T122*IF($T$6=E$6,$T$7,0)+$U122*IF($U$6=E$6,$U$7,0)+$V122*IF($V$6=E$6,$V$7,0)+$W122*IF($W$6=E$6,$W$7,0)+$X122*IF($X$6=E$6,$X$7,0)+$Y122*IF($Y$6=E$6,$Y$7,0)+$Z122*IF($Z$6=E$6,$Z$7,0)+$AA122*IF($AA$6=E$6,$AA$7,0)+$AB122*IF($AB$6=E$6,$AB$7,0)+$AC122*IF($AC$6=E$6,$AC$7,0)+$AD122*IF($AD$6=E$6,$AD$7,0)+$AE122*IF($AE$6=E$6,$AE$7,0)+$AF122*IF($AF$6=E$6,$AF$7,0)+$AG122*IF($AG$6=E$6,$AG$7,0)+$AH122*IF($AH$6=E$6,$AH$7,0)+$AI122*IF($AI$6=E$6,$AI$7,0)+$AJ122*IF($AJ$6=E$6,$AJ$7,0)+$AK122*IF($AK$6=E$6,$AK$7,0)+$AL122*IF($AL$6=E$6,$AL$7,0)+$AM122*IF($AM$6=E$6,$AM$7,0)+$AN122*IF($AN$6=E$6,$AN$7,0)+$AO122*IF($AO$6=E$6,$AO$7,0)+$AP122*IF($AP$6=E$6,$AP$7,0)+$AQ122*IF($AQ$6=E$6,$AQ$7,0)+$AR122*IF($AR$6=E$6,$AR$7,0))/E$7,0)</f>
        <v>0</v>
      </c>
      <c r="F122" s="54">
        <f t="shared" si="116"/>
        <v>0</v>
      </c>
      <c r="G122" s="54">
        <f t="shared" si="116"/>
        <v>0</v>
      </c>
      <c r="H122" s="54">
        <f t="shared" si="116"/>
        <v>0</v>
      </c>
      <c r="I122" s="54">
        <f t="shared" si="116"/>
        <v>0</v>
      </c>
      <c r="J122" s="54">
        <f t="shared" si="116"/>
        <v>0</v>
      </c>
      <c r="K122" s="54">
        <f t="shared" si="116"/>
        <v>0</v>
      </c>
      <c r="L122" s="54">
        <f t="shared" si="116"/>
        <v>0</v>
      </c>
      <c r="M122" s="54">
        <f t="shared" si="116"/>
        <v>0</v>
      </c>
      <c r="N122" s="54">
        <f t="shared" si="116"/>
        <v>0</v>
      </c>
      <c r="O122" s="54">
        <f t="shared" si="116"/>
        <v>0</v>
      </c>
      <c r="P122" s="54">
        <f t="shared" si="116"/>
        <v>0</v>
      </c>
      <c r="Q122" s="54">
        <f t="shared" si="116"/>
        <v>0</v>
      </c>
      <c r="R122" s="54">
        <f t="shared" si="116"/>
        <v>0</v>
      </c>
      <c r="S122" s="135"/>
      <c r="T122" s="66">
        <v>0</v>
      </c>
      <c r="U122" s="56">
        <v>0</v>
      </c>
      <c r="V122" s="56">
        <v>0</v>
      </c>
      <c r="W122" s="56">
        <v>0</v>
      </c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</row>
    <row r="123" spans="1:44" ht="14.25" customHeight="1">
      <c r="A123" s="51">
        <v>116</v>
      </c>
      <c r="B123" s="5">
        <f>IF('FORM NILAI SIAP'!A123=0,"",'FORM NILAI SIAP'!A123)</f>
        <v>21120120140099</v>
      </c>
      <c r="C123" s="5" t="str">
        <f>IF('FORM NILAI SIAP'!B123=0,"",'FORM NILAI SIAP'!B123)</f>
        <v>EGA FAWWAZ KHANSA</v>
      </c>
      <c r="D123" s="54">
        <f t="shared" si="1"/>
        <v>0</v>
      </c>
      <c r="E123" s="54">
        <f t="shared" ref="E123:R123" si="117">IFERROR(($T123*IF($T$6=E$6,$T$7,0)+$U123*IF($U$6=E$6,$U$7,0)+$V123*IF($V$6=E$6,$V$7,0)+$W123*IF($W$6=E$6,$W$7,0)+$X123*IF($X$6=E$6,$X$7,0)+$Y123*IF($Y$6=E$6,$Y$7,0)+$Z123*IF($Z$6=E$6,$Z$7,0)+$AA123*IF($AA$6=E$6,$AA$7,0)+$AB123*IF($AB$6=E$6,$AB$7,0)+$AC123*IF($AC$6=E$6,$AC$7,0)+$AD123*IF($AD$6=E$6,$AD$7,0)+$AE123*IF($AE$6=E$6,$AE$7,0)+$AF123*IF($AF$6=E$6,$AF$7,0)+$AG123*IF($AG$6=E$6,$AG$7,0)+$AH123*IF($AH$6=E$6,$AH$7,0)+$AI123*IF($AI$6=E$6,$AI$7,0)+$AJ123*IF($AJ$6=E$6,$AJ$7,0)+$AK123*IF($AK$6=E$6,$AK$7,0)+$AL123*IF($AL$6=E$6,$AL$7,0)+$AM123*IF($AM$6=E$6,$AM$7,0)+$AN123*IF($AN$6=E$6,$AN$7,0)+$AO123*IF($AO$6=E$6,$AO$7,0)+$AP123*IF($AP$6=E$6,$AP$7,0)+$AQ123*IF($AQ$6=E$6,$AQ$7,0)+$AR123*IF($AR$6=E$6,$AR$7,0))/E$7,0)</f>
        <v>0</v>
      </c>
      <c r="F123" s="54">
        <f t="shared" si="117"/>
        <v>0</v>
      </c>
      <c r="G123" s="54">
        <f t="shared" si="117"/>
        <v>0</v>
      </c>
      <c r="H123" s="54">
        <f t="shared" si="117"/>
        <v>0</v>
      </c>
      <c r="I123" s="54">
        <f t="shared" si="117"/>
        <v>0</v>
      </c>
      <c r="J123" s="54">
        <f t="shared" si="117"/>
        <v>0</v>
      </c>
      <c r="K123" s="54">
        <f t="shared" si="117"/>
        <v>0</v>
      </c>
      <c r="L123" s="54">
        <f t="shared" si="117"/>
        <v>0</v>
      </c>
      <c r="M123" s="54">
        <f t="shared" si="117"/>
        <v>0</v>
      </c>
      <c r="N123" s="54">
        <f t="shared" si="117"/>
        <v>0</v>
      </c>
      <c r="O123" s="54">
        <f t="shared" si="117"/>
        <v>0</v>
      </c>
      <c r="P123" s="54">
        <f t="shared" si="117"/>
        <v>0</v>
      </c>
      <c r="Q123" s="54">
        <f t="shared" si="117"/>
        <v>0</v>
      </c>
      <c r="R123" s="54">
        <f t="shared" si="117"/>
        <v>0</v>
      </c>
      <c r="S123" s="135"/>
      <c r="T123" s="66">
        <v>0</v>
      </c>
      <c r="U123" s="56">
        <v>0</v>
      </c>
      <c r="V123" s="56">
        <v>0</v>
      </c>
      <c r="W123" s="56">
        <v>0</v>
      </c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</row>
    <row r="124" spans="1:44" ht="14.25" customHeight="1">
      <c r="A124" s="51">
        <v>117</v>
      </c>
      <c r="B124" s="5">
        <f>IF('FORM NILAI SIAP'!A124=0,"",'FORM NILAI SIAP'!A124)</f>
        <v>21120120140099</v>
      </c>
      <c r="C124" s="5" t="str">
        <f>IF('FORM NILAI SIAP'!B124=0,"",'FORM NILAI SIAP'!B124)</f>
        <v>MUHAMAD YAHYA OKTARIANSYAH</v>
      </c>
      <c r="D124" s="54">
        <f t="shared" si="1"/>
        <v>0</v>
      </c>
      <c r="E124" s="54">
        <f t="shared" ref="E124:R124" si="118">IFERROR(($T124*IF($T$6=E$6,$T$7,0)+$U124*IF($U$6=E$6,$U$7,0)+$V124*IF($V$6=E$6,$V$7,0)+$W124*IF($W$6=E$6,$W$7,0)+$X124*IF($X$6=E$6,$X$7,0)+$Y124*IF($Y$6=E$6,$Y$7,0)+$Z124*IF($Z$6=E$6,$Z$7,0)+$AA124*IF($AA$6=E$6,$AA$7,0)+$AB124*IF($AB$6=E$6,$AB$7,0)+$AC124*IF($AC$6=E$6,$AC$7,0)+$AD124*IF($AD$6=E$6,$AD$7,0)+$AE124*IF($AE$6=E$6,$AE$7,0)+$AF124*IF($AF$6=E$6,$AF$7,0)+$AG124*IF($AG$6=E$6,$AG$7,0)+$AH124*IF($AH$6=E$6,$AH$7,0)+$AI124*IF($AI$6=E$6,$AI$7,0)+$AJ124*IF($AJ$6=E$6,$AJ$7,0)+$AK124*IF($AK$6=E$6,$AK$7,0)+$AL124*IF($AL$6=E$6,$AL$7,0)+$AM124*IF($AM$6=E$6,$AM$7,0)+$AN124*IF($AN$6=E$6,$AN$7,0)+$AO124*IF($AO$6=E$6,$AO$7,0)+$AP124*IF($AP$6=E$6,$AP$7,0)+$AQ124*IF($AQ$6=E$6,$AQ$7,0)+$AR124*IF($AR$6=E$6,$AR$7,0))/E$7,0)</f>
        <v>0</v>
      </c>
      <c r="F124" s="54">
        <f t="shared" si="118"/>
        <v>0</v>
      </c>
      <c r="G124" s="54">
        <f t="shared" si="118"/>
        <v>0</v>
      </c>
      <c r="H124" s="54">
        <f t="shared" si="118"/>
        <v>0</v>
      </c>
      <c r="I124" s="54">
        <f t="shared" si="118"/>
        <v>0</v>
      </c>
      <c r="J124" s="54">
        <f t="shared" si="118"/>
        <v>0</v>
      </c>
      <c r="K124" s="54">
        <f t="shared" si="118"/>
        <v>0</v>
      </c>
      <c r="L124" s="54">
        <f t="shared" si="118"/>
        <v>0</v>
      </c>
      <c r="M124" s="54">
        <f t="shared" si="118"/>
        <v>0</v>
      </c>
      <c r="N124" s="54">
        <f t="shared" si="118"/>
        <v>0</v>
      </c>
      <c r="O124" s="54">
        <f t="shared" si="118"/>
        <v>0</v>
      </c>
      <c r="P124" s="54">
        <f t="shared" si="118"/>
        <v>0</v>
      </c>
      <c r="Q124" s="54">
        <f t="shared" si="118"/>
        <v>0</v>
      </c>
      <c r="R124" s="54">
        <f t="shared" si="118"/>
        <v>0</v>
      </c>
      <c r="S124" s="135"/>
      <c r="T124" s="66">
        <v>0</v>
      </c>
      <c r="U124" s="56">
        <v>0</v>
      </c>
      <c r="V124" s="56">
        <v>0</v>
      </c>
      <c r="W124" s="56">
        <v>0</v>
      </c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</row>
    <row r="125" spans="1:44" ht="14.25" customHeight="1">
      <c r="A125" s="51">
        <v>118</v>
      </c>
      <c r="B125" s="5">
        <f>IF('FORM NILAI SIAP'!A125=0,"",'FORM NILAI SIAP'!A125)</f>
        <v>21120120140099</v>
      </c>
      <c r="C125" s="5" t="str">
        <f>IF('FORM NILAI SIAP'!B125=0,"",'FORM NILAI SIAP'!B125)</f>
        <v>MUKHAMAD FERRY HENDRAWAN</v>
      </c>
      <c r="D125" s="54">
        <f t="shared" si="1"/>
        <v>0</v>
      </c>
      <c r="E125" s="54">
        <f t="shared" ref="E125:R125" si="119">IFERROR(($T125*IF($T$6=E$6,$T$7,0)+$U125*IF($U$6=E$6,$U$7,0)+$V125*IF($V$6=E$6,$V$7,0)+$W125*IF($W$6=E$6,$W$7,0)+$X125*IF($X$6=E$6,$X$7,0)+$Y125*IF($Y$6=E$6,$Y$7,0)+$Z125*IF($Z$6=E$6,$Z$7,0)+$AA125*IF($AA$6=E$6,$AA$7,0)+$AB125*IF($AB$6=E$6,$AB$7,0)+$AC125*IF($AC$6=E$6,$AC$7,0)+$AD125*IF($AD$6=E$6,$AD$7,0)+$AE125*IF($AE$6=E$6,$AE$7,0)+$AF125*IF($AF$6=E$6,$AF$7,0)+$AG125*IF($AG$6=E$6,$AG$7,0)+$AH125*IF($AH$6=E$6,$AH$7,0)+$AI125*IF($AI$6=E$6,$AI$7,0)+$AJ125*IF($AJ$6=E$6,$AJ$7,0)+$AK125*IF($AK$6=E$6,$AK$7,0)+$AL125*IF($AL$6=E$6,$AL$7,0)+$AM125*IF($AM$6=E$6,$AM$7,0)+$AN125*IF($AN$6=E$6,$AN$7,0)+$AO125*IF($AO$6=E$6,$AO$7,0)+$AP125*IF($AP$6=E$6,$AP$7,0)+$AQ125*IF($AQ$6=E$6,$AQ$7,0)+$AR125*IF($AR$6=E$6,$AR$7,0))/E$7,0)</f>
        <v>0</v>
      </c>
      <c r="F125" s="54">
        <f t="shared" si="119"/>
        <v>0</v>
      </c>
      <c r="G125" s="54">
        <f t="shared" si="119"/>
        <v>0</v>
      </c>
      <c r="H125" s="54">
        <f t="shared" si="119"/>
        <v>0</v>
      </c>
      <c r="I125" s="54">
        <f t="shared" si="119"/>
        <v>0</v>
      </c>
      <c r="J125" s="54">
        <f t="shared" si="119"/>
        <v>0</v>
      </c>
      <c r="K125" s="54">
        <f t="shared" si="119"/>
        <v>0</v>
      </c>
      <c r="L125" s="54">
        <f t="shared" si="119"/>
        <v>0</v>
      </c>
      <c r="M125" s="54">
        <f t="shared" si="119"/>
        <v>0</v>
      </c>
      <c r="N125" s="54">
        <f t="shared" si="119"/>
        <v>0</v>
      </c>
      <c r="O125" s="54">
        <f t="shared" si="119"/>
        <v>0</v>
      </c>
      <c r="P125" s="54">
        <f t="shared" si="119"/>
        <v>0</v>
      </c>
      <c r="Q125" s="54">
        <f t="shared" si="119"/>
        <v>0</v>
      </c>
      <c r="R125" s="54">
        <f t="shared" si="119"/>
        <v>0</v>
      </c>
      <c r="S125" s="135"/>
      <c r="T125" s="66">
        <v>0</v>
      </c>
      <c r="U125" s="56">
        <v>0</v>
      </c>
      <c r="V125" s="56">
        <v>0</v>
      </c>
      <c r="W125" s="56">
        <v>0</v>
      </c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</row>
    <row r="126" spans="1:44" ht="14.25" customHeight="1">
      <c r="A126" s="51">
        <v>119</v>
      </c>
      <c r="B126" s="5">
        <f>IF('FORM NILAI SIAP'!A126=0,"",'FORM NILAI SIAP'!A126)</f>
        <v>21120120140099</v>
      </c>
      <c r="C126" s="5" t="str">
        <f>IF('FORM NILAI SIAP'!B126=0,"",'FORM NILAI SIAP'!B126)</f>
        <v>FAIZAL TRI ARDHANI WIJAYA</v>
      </c>
      <c r="D126" s="54">
        <f t="shared" si="1"/>
        <v>0</v>
      </c>
      <c r="E126" s="54">
        <f t="shared" ref="E126:R126" si="120">IFERROR(($T126*IF($T$6=E$6,$T$7,0)+$U126*IF($U$6=E$6,$U$7,0)+$V126*IF($V$6=E$6,$V$7,0)+$W126*IF($W$6=E$6,$W$7,0)+$X126*IF($X$6=E$6,$X$7,0)+$Y126*IF($Y$6=E$6,$Y$7,0)+$Z126*IF($Z$6=E$6,$Z$7,0)+$AA126*IF($AA$6=E$6,$AA$7,0)+$AB126*IF($AB$6=E$6,$AB$7,0)+$AC126*IF($AC$6=E$6,$AC$7,0)+$AD126*IF($AD$6=E$6,$AD$7,0)+$AE126*IF($AE$6=E$6,$AE$7,0)+$AF126*IF($AF$6=E$6,$AF$7,0)+$AG126*IF($AG$6=E$6,$AG$7,0)+$AH126*IF($AH$6=E$6,$AH$7,0)+$AI126*IF($AI$6=E$6,$AI$7,0)+$AJ126*IF($AJ$6=E$6,$AJ$7,0)+$AK126*IF($AK$6=E$6,$AK$7,0)+$AL126*IF($AL$6=E$6,$AL$7,0)+$AM126*IF($AM$6=E$6,$AM$7,0)+$AN126*IF($AN$6=E$6,$AN$7,0)+$AO126*IF($AO$6=E$6,$AO$7,0)+$AP126*IF($AP$6=E$6,$AP$7,0)+$AQ126*IF($AQ$6=E$6,$AQ$7,0)+$AR126*IF($AR$6=E$6,$AR$7,0))/E$7,0)</f>
        <v>0</v>
      </c>
      <c r="F126" s="54">
        <f t="shared" si="120"/>
        <v>0</v>
      </c>
      <c r="G126" s="54">
        <f t="shared" si="120"/>
        <v>0</v>
      </c>
      <c r="H126" s="54">
        <f t="shared" si="120"/>
        <v>0</v>
      </c>
      <c r="I126" s="54">
        <f t="shared" si="120"/>
        <v>0</v>
      </c>
      <c r="J126" s="54">
        <f t="shared" si="120"/>
        <v>0</v>
      </c>
      <c r="K126" s="54">
        <f t="shared" si="120"/>
        <v>0</v>
      </c>
      <c r="L126" s="54">
        <f t="shared" si="120"/>
        <v>0</v>
      </c>
      <c r="M126" s="54">
        <f t="shared" si="120"/>
        <v>0</v>
      </c>
      <c r="N126" s="54">
        <f t="shared" si="120"/>
        <v>0</v>
      </c>
      <c r="O126" s="54">
        <f t="shared" si="120"/>
        <v>0</v>
      </c>
      <c r="P126" s="54">
        <f t="shared" si="120"/>
        <v>0</v>
      </c>
      <c r="Q126" s="54">
        <f t="shared" si="120"/>
        <v>0</v>
      </c>
      <c r="R126" s="54">
        <f t="shared" si="120"/>
        <v>0</v>
      </c>
      <c r="S126" s="135"/>
      <c r="T126" s="66">
        <v>0</v>
      </c>
      <c r="U126" s="56">
        <v>0</v>
      </c>
      <c r="V126" s="56">
        <v>0</v>
      </c>
      <c r="W126" s="56">
        <v>0</v>
      </c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</row>
    <row r="127" spans="1:44" ht="14.25" customHeight="1">
      <c r="A127" s="51">
        <v>120</v>
      </c>
      <c r="B127" s="5">
        <f>IF('FORM NILAI SIAP'!A127=0,"",'FORM NILAI SIAP'!A127)</f>
        <v>21120120140099</v>
      </c>
      <c r="C127" s="5" t="str">
        <f>IF('FORM NILAI SIAP'!B127=0,"",'FORM NILAI SIAP'!B127)</f>
        <v>SALAHUDIN AL AYUBI</v>
      </c>
      <c r="D127" s="54">
        <f t="shared" si="1"/>
        <v>0</v>
      </c>
      <c r="E127" s="54">
        <f t="shared" ref="E127:R127" si="121">IFERROR(($T127*IF($T$6=E$6,$T$7,0)+$U127*IF($U$6=E$6,$U$7,0)+$V127*IF($V$6=E$6,$V$7,0)+$W127*IF($W$6=E$6,$W$7,0)+$X127*IF($X$6=E$6,$X$7,0)+$Y127*IF($Y$6=E$6,$Y$7,0)+$Z127*IF($Z$6=E$6,$Z$7,0)+$AA127*IF($AA$6=E$6,$AA$7,0)+$AB127*IF($AB$6=E$6,$AB$7,0)+$AC127*IF($AC$6=E$6,$AC$7,0)+$AD127*IF($AD$6=E$6,$AD$7,0)+$AE127*IF($AE$6=E$6,$AE$7,0)+$AF127*IF($AF$6=E$6,$AF$7,0)+$AG127*IF($AG$6=E$6,$AG$7,0)+$AH127*IF($AH$6=E$6,$AH$7,0)+$AI127*IF($AI$6=E$6,$AI$7,0)+$AJ127*IF($AJ$6=E$6,$AJ$7,0)+$AK127*IF($AK$6=E$6,$AK$7,0)+$AL127*IF($AL$6=E$6,$AL$7,0)+$AM127*IF($AM$6=E$6,$AM$7,0)+$AN127*IF($AN$6=E$6,$AN$7,0)+$AO127*IF($AO$6=E$6,$AO$7,0)+$AP127*IF($AP$6=E$6,$AP$7,0)+$AQ127*IF($AQ$6=E$6,$AQ$7,0)+$AR127*IF($AR$6=E$6,$AR$7,0))/E$7,0)</f>
        <v>0</v>
      </c>
      <c r="F127" s="54">
        <f t="shared" si="121"/>
        <v>0</v>
      </c>
      <c r="G127" s="54">
        <f t="shared" si="121"/>
        <v>0</v>
      </c>
      <c r="H127" s="54">
        <f t="shared" si="121"/>
        <v>0</v>
      </c>
      <c r="I127" s="54">
        <f t="shared" si="121"/>
        <v>0</v>
      </c>
      <c r="J127" s="54">
        <f t="shared" si="121"/>
        <v>0</v>
      </c>
      <c r="K127" s="54">
        <f t="shared" si="121"/>
        <v>0</v>
      </c>
      <c r="L127" s="54">
        <f t="shared" si="121"/>
        <v>0</v>
      </c>
      <c r="M127" s="54">
        <f t="shared" si="121"/>
        <v>0</v>
      </c>
      <c r="N127" s="54">
        <f t="shared" si="121"/>
        <v>0</v>
      </c>
      <c r="O127" s="54">
        <f t="shared" si="121"/>
        <v>0</v>
      </c>
      <c r="P127" s="54">
        <f t="shared" si="121"/>
        <v>0</v>
      </c>
      <c r="Q127" s="54">
        <f t="shared" si="121"/>
        <v>0</v>
      </c>
      <c r="R127" s="54">
        <f t="shared" si="121"/>
        <v>0</v>
      </c>
      <c r="S127" s="135"/>
      <c r="T127" s="66">
        <v>0</v>
      </c>
      <c r="U127" s="56">
        <v>0</v>
      </c>
      <c r="V127" s="56">
        <v>0</v>
      </c>
      <c r="W127" s="56">
        <v>0</v>
      </c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</row>
    <row r="128" spans="1:44" ht="14.25" customHeight="1">
      <c r="A128" s="51">
        <v>121</v>
      </c>
      <c r="B128" s="5">
        <f>IF('FORM NILAI SIAP'!A128=0,"",'FORM NILAI SIAP'!A128)</f>
        <v>21120120140099</v>
      </c>
      <c r="C128" s="5" t="str">
        <f>IF('FORM NILAI SIAP'!B128=0,"",'FORM NILAI SIAP'!B128)</f>
        <v>ALYA ADELIA MUMTAZ</v>
      </c>
      <c r="D128" s="54">
        <f t="shared" si="1"/>
        <v>0</v>
      </c>
      <c r="E128" s="54">
        <f t="shared" ref="E128:R128" si="122">IFERROR(($T128*IF($T$6=E$6,$T$7,0)+$U128*IF($U$6=E$6,$U$7,0)+$V128*IF($V$6=E$6,$V$7,0)+$W128*IF($W$6=E$6,$W$7,0)+$X128*IF($X$6=E$6,$X$7,0)+$Y128*IF($Y$6=E$6,$Y$7,0)+$Z128*IF($Z$6=E$6,$Z$7,0)+$AA128*IF($AA$6=E$6,$AA$7,0)+$AB128*IF($AB$6=E$6,$AB$7,0)+$AC128*IF($AC$6=E$6,$AC$7,0)+$AD128*IF($AD$6=E$6,$AD$7,0)+$AE128*IF($AE$6=E$6,$AE$7,0)+$AF128*IF($AF$6=E$6,$AF$7,0)+$AG128*IF($AG$6=E$6,$AG$7,0)+$AH128*IF($AH$6=E$6,$AH$7,0)+$AI128*IF($AI$6=E$6,$AI$7,0)+$AJ128*IF($AJ$6=E$6,$AJ$7,0)+$AK128*IF($AK$6=E$6,$AK$7,0)+$AL128*IF($AL$6=E$6,$AL$7,0)+$AM128*IF($AM$6=E$6,$AM$7,0)+$AN128*IF($AN$6=E$6,$AN$7,0)+$AO128*IF($AO$6=E$6,$AO$7,0)+$AP128*IF($AP$6=E$6,$AP$7,0)+$AQ128*IF($AQ$6=E$6,$AQ$7,0)+$AR128*IF($AR$6=E$6,$AR$7,0))/E$7,0)</f>
        <v>0</v>
      </c>
      <c r="F128" s="54">
        <f t="shared" si="122"/>
        <v>0</v>
      </c>
      <c r="G128" s="54">
        <f t="shared" si="122"/>
        <v>0</v>
      </c>
      <c r="H128" s="54">
        <f t="shared" si="122"/>
        <v>0</v>
      </c>
      <c r="I128" s="54">
        <f t="shared" si="122"/>
        <v>0</v>
      </c>
      <c r="J128" s="54">
        <f t="shared" si="122"/>
        <v>0</v>
      </c>
      <c r="K128" s="54">
        <f t="shared" si="122"/>
        <v>0</v>
      </c>
      <c r="L128" s="54">
        <f t="shared" si="122"/>
        <v>0</v>
      </c>
      <c r="M128" s="54">
        <f t="shared" si="122"/>
        <v>0</v>
      </c>
      <c r="N128" s="54">
        <f t="shared" si="122"/>
        <v>0</v>
      </c>
      <c r="O128" s="54">
        <f t="shared" si="122"/>
        <v>0</v>
      </c>
      <c r="P128" s="54">
        <f t="shared" si="122"/>
        <v>0</v>
      </c>
      <c r="Q128" s="54">
        <f t="shared" si="122"/>
        <v>0</v>
      </c>
      <c r="R128" s="54">
        <f t="shared" si="122"/>
        <v>0</v>
      </c>
      <c r="S128" s="135"/>
      <c r="T128" s="66">
        <v>0</v>
      </c>
      <c r="U128" s="56">
        <v>0</v>
      </c>
      <c r="V128" s="56">
        <v>0</v>
      </c>
      <c r="W128" s="56">
        <v>0</v>
      </c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</row>
    <row r="129" spans="1:44" ht="14.25" customHeight="1">
      <c r="A129" s="51">
        <v>122</v>
      </c>
      <c r="B129" s="5">
        <f>IF('FORM NILAI SIAP'!A129=0,"",'FORM NILAI SIAP'!A129)</f>
        <v>21120120140099</v>
      </c>
      <c r="C129" s="5" t="str">
        <f>IF('FORM NILAI SIAP'!B129=0,"",'FORM NILAI SIAP'!B129)</f>
        <v>MUHAMMAD NURIL HUDA MAULANI (&lt; 75%)</v>
      </c>
      <c r="D129" s="54">
        <f t="shared" si="1"/>
        <v>0</v>
      </c>
      <c r="E129" s="54">
        <f t="shared" ref="E129:R129" si="123">IFERROR(($T129*IF($T$6=E$6,$T$7,0)+$U129*IF($U$6=E$6,$U$7,0)+$V129*IF($V$6=E$6,$V$7,0)+$W129*IF($W$6=E$6,$W$7,0)+$X129*IF($X$6=E$6,$X$7,0)+$Y129*IF($Y$6=E$6,$Y$7,0)+$Z129*IF($Z$6=E$6,$Z$7,0)+$AA129*IF($AA$6=E$6,$AA$7,0)+$AB129*IF($AB$6=E$6,$AB$7,0)+$AC129*IF($AC$6=E$6,$AC$7,0)+$AD129*IF($AD$6=E$6,$AD$7,0)+$AE129*IF($AE$6=E$6,$AE$7,0)+$AF129*IF($AF$6=E$6,$AF$7,0)+$AG129*IF($AG$6=E$6,$AG$7,0)+$AH129*IF($AH$6=E$6,$AH$7,0)+$AI129*IF($AI$6=E$6,$AI$7,0)+$AJ129*IF($AJ$6=E$6,$AJ$7,0)+$AK129*IF($AK$6=E$6,$AK$7,0)+$AL129*IF($AL$6=E$6,$AL$7,0)+$AM129*IF($AM$6=E$6,$AM$7,0)+$AN129*IF($AN$6=E$6,$AN$7,0)+$AO129*IF($AO$6=E$6,$AO$7,0)+$AP129*IF($AP$6=E$6,$AP$7,0)+$AQ129*IF($AQ$6=E$6,$AQ$7,0)+$AR129*IF($AR$6=E$6,$AR$7,0))/E$7,0)</f>
        <v>0</v>
      </c>
      <c r="F129" s="54">
        <f t="shared" si="123"/>
        <v>0</v>
      </c>
      <c r="G129" s="54">
        <f t="shared" si="123"/>
        <v>0</v>
      </c>
      <c r="H129" s="54">
        <f t="shared" si="123"/>
        <v>0</v>
      </c>
      <c r="I129" s="54">
        <f t="shared" si="123"/>
        <v>0</v>
      </c>
      <c r="J129" s="54">
        <f t="shared" si="123"/>
        <v>0</v>
      </c>
      <c r="K129" s="54">
        <f t="shared" si="123"/>
        <v>0</v>
      </c>
      <c r="L129" s="54">
        <f t="shared" si="123"/>
        <v>0</v>
      </c>
      <c r="M129" s="54">
        <f t="shared" si="123"/>
        <v>0</v>
      </c>
      <c r="N129" s="54">
        <f t="shared" si="123"/>
        <v>0</v>
      </c>
      <c r="O129" s="54">
        <f t="shared" si="123"/>
        <v>0</v>
      </c>
      <c r="P129" s="54">
        <f t="shared" si="123"/>
        <v>0</v>
      </c>
      <c r="Q129" s="54">
        <f t="shared" si="123"/>
        <v>0</v>
      </c>
      <c r="R129" s="54">
        <f t="shared" si="123"/>
        <v>0</v>
      </c>
      <c r="S129" s="135"/>
      <c r="T129" s="66">
        <v>0</v>
      </c>
      <c r="U129" s="56">
        <v>0</v>
      </c>
      <c r="V129" s="56">
        <v>0</v>
      </c>
      <c r="W129" s="56">
        <v>0</v>
      </c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</row>
    <row r="130" spans="1:44" ht="14.25" customHeight="1">
      <c r="A130" s="51">
        <v>123</v>
      </c>
      <c r="B130" s="5">
        <f>IF('FORM NILAI SIAP'!A130=0,"",'FORM NILAI SIAP'!A130)</f>
        <v>21120120140099</v>
      </c>
      <c r="C130" s="5" t="str">
        <f>IF('FORM NILAI SIAP'!B130=0,"",'FORM NILAI SIAP'!B130)</f>
        <v>KHASANDRA NUR PRISTIWANING RAHAYU</v>
      </c>
      <c r="D130" s="54">
        <f t="shared" si="1"/>
        <v>0</v>
      </c>
      <c r="E130" s="54">
        <f t="shared" ref="E130:R130" si="124">IFERROR(($T130*IF($T$6=E$6,$T$7,0)+$U130*IF($U$6=E$6,$U$7,0)+$V130*IF($V$6=E$6,$V$7,0)+$W130*IF($W$6=E$6,$W$7,0)+$X130*IF($X$6=E$6,$X$7,0)+$Y130*IF($Y$6=E$6,$Y$7,0)+$Z130*IF($Z$6=E$6,$Z$7,0)+$AA130*IF($AA$6=E$6,$AA$7,0)+$AB130*IF($AB$6=E$6,$AB$7,0)+$AC130*IF($AC$6=E$6,$AC$7,0)+$AD130*IF($AD$6=E$6,$AD$7,0)+$AE130*IF($AE$6=E$6,$AE$7,0)+$AF130*IF($AF$6=E$6,$AF$7,0)+$AG130*IF($AG$6=E$6,$AG$7,0)+$AH130*IF($AH$6=E$6,$AH$7,0)+$AI130*IF($AI$6=E$6,$AI$7,0)+$AJ130*IF($AJ$6=E$6,$AJ$7,0)+$AK130*IF($AK$6=E$6,$AK$7,0)+$AL130*IF($AL$6=E$6,$AL$7,0)+$AM130*IF($AM$6=E$6,$AM$7,0)+$AN130*IF($AN$6=E$6,$AN$7,0)+$AO130*IF($AO$6=E$6,$AO$7,0)+$AP130*IF($AP$6=E$6,$AP$7,0)+$AQ130*IF($AQ$6=E$6,$AQ$7,0)+$AR130*IF($AR$6=E$6,$AR$7,0))/E$7,0)</f>
        <v>0</v>
      </c>
      <c r="F130" s="54">
        <f t="shared" si="124"/>
        <v>0</v>
      </c>
      <c r="G130" s="54">
        <f t="shared" si="124"/>
        <v>0</v>
      </c>
      <c r="H130" s="54">
        <f t="shared" si="124"/>
        <v>0</v>
      </c>
      <c r="I130" s="54">
        <f t="shared" si="124"/>
        <v>0</v>
      </c>
      <c r="J130" s="54">
        <f t="shared" si="124"/>
        <v>0</v>
      </c>
      <c r="K130" s="54">
        <f t="shared" si="124"/>
        <v>0</v>
      </c>
      <c r="L130" s="54">
        <f t="shared" si="124"/>
        <v>0</v>
      </c>
      <c r="M130" s="54">
        <f t="shared" si="124"/>
        <v>0</v>
      </c>
      <c r="N130" s="54">
        <f t="shared" si="124"/>
        <v>0</v>
      </c>
      <c r="O130" s="54">
        <f t="shared" si="124"/>
        <v>0</v>
      </c>
      <c r="P130" s="54">
        <f t="shared" si="124"/>
        <v>0</v>
      </c>
      <c r="Q130" s="54">
        <f t="shared" si="124"/>
        <v>0</v>
      </c>
      <c r="R130" s="54">
        <f t="shared" si="124"/>
        <v>0</v>
      </c>
      <c r="S130" s="135"/>
      <c r="T130" s="66">
        <v>0</v>
      </c>
      <c r="U130" s="56">
        <v>0</v>
      </c>
      <c r="V130" s="56">
        <v>0</v>
      </c>
      <c r="W130" s="56">
        <v>0</v>
      </c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</row>
    <row r="131" spans="1:44" ht="14.25" customHeight="1">
      <c r="A131" s="51">
        <v>124</v>
      </c>
      <c r="B131" s="5">
        <f>IF('FORM NILAI SIAP'!A131=0,"",'FORM NILAI SIAP'!A131)</f>
        <v>21120120140099</v>
      </c>
      <c r="C131" s="5" t="str">
        <f>IF('FORM NILAI SIAP'!B131=0,"",'FORM NILAI SIAP'!B131)</f>
        <v>DHEA RAHMA PUTRI</v>
      </c>
      <c r="D131" s="54">
        <f t="shared" si="1"/>
        <v>0</v>
      </c>
      <c r="E131" s="54">
        <f t="shared" ref="E131:R131" si="125">IFERROR(($T131*IF($T$6=E$6,$T$7,0)+$U131*IF($U$6=E$6,$U$7,0)+$V131*IF($V$6=E$6,$V$7,0)+$W131*IF($W$6=E$6,$W$7,0)+$X131*IF($X$6=E$6,$X$7,0)+$Y131*IF($Y$6=E$6,$Y$7,0)+$Z131*IF($Z$6=E$6,$Z$7,0)+$AA131*IF($AA$6=E$6,$AA$7,0)+$AB131*IF($AB$6=E$6,$AB$7,0)+$AC131*IF($AC$6=E$6,$AC$7,0)+$AD131*IF($AD$6=E$6,$AD$7,0)+$AE131*IF($AE$6=E$6,$AE$7,0)+$AF131*IF($AF$6=E$6,$AF$7,0)+$AG131*IF($AG$6=E$6,$AG$7,0)+$AH131*IF($AH$6=E$6,$AH$7,0)+$AI131*IF($AI$6=E$6,$AI$7,0)+$AJ131*IF($AJ$6=E$6,$AJ$7,0)+$AK131*IF($AK$6=E$6,$AK$7,0)+$AL131*IF($AL$6=E$6,$AL$7,0)+$AM131*IF($AM$6=E$6,$AM$7,0)+$AN131*IF($AN$6=E$6,$AN$7,0)+$AO131*IF($AO$6=E$6,$AO$7,0)+$AP131*IF($AP$6=E$6,$AP$7,0)+$AQ131*IF($AQ$6=E$6,$AQ$7,0)+$AR131*IF($AR$6=E$6,$AR$7,0))/E$7,0)</f>
        <v>0</v>
      </c>
      <c r="F131" s="54">
        <f t="shared" si="125"/>
        <v>0</v>
      </c>
      <c r="G131" s="54">
        <f t="shared" si="125"/>
        <v>0</v>
      </c>
      <c r="H131" s="54">
        <f t="shared" si="125"/>
        <v>0</v>
      </c>
      <c r="I131" s="54">
        <f t="shared" si="125"/>
        <v>0</v>
      </c>
      <c r="J131" s="54">
        <f t="shared" si="125"/>
        <v>0</v>
      </c>
      <c r="K131" s="54">
        <f t="shared" si="125"/>
        <v>0</v>
      </c>
      <c r="L131" s="54">
        <f t="shared" si="125"/>
        <v>0</v>
      </c>
      <c r="M131" s="54">
        <f t="shared" si="125"/>
        <v>0</v>
      </c>
      <c r="N131" s="54">
        <f t="shared" si="125"/>
        <v>0</v>
      </c>
      <c r="O131" s="54">
        <f t="shared" si="125"/>
        <v>0</v>
      </c>
      <c r="P131" s="54">
        <f t="shared" si="125"/>
        <v>0</v>
      </c>
      <c r="Q131" s="54">
        <f t="shared" si="125"/>
        <v>0</v>
      </c>
      <c r="R131" s="54">
        <f t="shared" si="125"/>
        <v>0</v>
      </c>
      <c r="S131" s="135"/>
      <c r="T131" s="66">
        <v>0</v>
      </c>
      <c r="U131" s="56">
        <v>0</v>
      </c>
      <c r="V131" s="56">
        <v>0</v>
      </c>
      <c r="W131" s="56">
        <v>0</v>
      </c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</row>
    <row r="132" spans="1:44" ht="14.25" customHeight="1">
      <c r="A132" s="51">
        <v>125</v>
      </c>
      <c r="B132" s="5">
        <f>IF('FORM NILAI SIAP'!A132=0,"",'FORM NILAI SIAP'!A132)</f>
        <v>21120120140099</v>
      </c>
      <c r="C132" s="5" t="str">
        <f>IF('FORM NILAI SIAP'!B132=0,"",'FORM NILAI SIAP'!B132)</f>
        <v>AHMAD ALDANI HERLANGGA</v>
      </c>
      <c r="D132" s="54">
        <f t="shared" si="1"/>
        <v>0</v>
      </c>
      <c r="E132" s="54">
        <f t="shared" ref="E132:R132" si="126">IFERROR(($T132*IF($T$6=E$6,$T$7,0)+$U132*IF($U$6=E$6,$U$7,0)+$V132*IF($V$6=E$6,$V$7,0)+$W132*IF($W$6=E$6,$W$7,0)+$X132*IF($X$6=E$6,$X$7,0)+$Y132*IF($Y$6=E$6,$Y$7,0)+$Z132*IF($Z$6=E$6,$Z$7,0)+$AA132*IF($AA$6=E$6,$AA$7,0)+$AB132*IF($AB$6=E$6,$AB$7,0)+$AC132*IF($AC$6=E$6,$AC$7,0)+$AD132*IF($AD$6=E$6,$AD$7,0)+$AE132*IF($AE$6=E$6,$AE$7,0)+$AF132*IF($AF$6=E$6,$AF$7,0)+$AG132*IF($AG$6=E$6,$AG$7,0)+$AH132*IF($AH$6=E$6,$AH$7,0)+$AI132*IF($AI$6=E$6,$AI$7,0)+$AJ132*IF($AJ$6=E$6,$AJ$7,0)+$AK132*IF($AK$6=E$6,$AK$7,0)+$AL132*IF($AL$6=E$6,$AL$7,0)+$AM132*IF($AM$6=E$6,$AM$7,0)+$AN132*IF($AN$6=E$6,$AN$7,0)+$AO132*IF($AO$6=E$6,$AO$7,0)+$AP132*IF($AP$6=E$6,$AP$7,0)+$AQ132*IF($AQ$6=E$6,$AQ$7,0)+$AR132*IF($AR$6=E$6,$AR$7,0))/E$7,0)</f>
        <v>0</v>
      </c>
      <c r="F132" s="54">
        <f t="shared" si="126"/>
        <v>0</v>
      </c>
      <c r="G132" s="54">
        <f t="shared" si="126"/>
        <v>0</v>
      </c>
      <c r="H132" s="54">
        <f t="shared" si="126"/>
        <v>0</v>
      </c>
      <c r="I132" s="54">
        <f t="shared" si="126"/>
        <v>0</v>
      </c>
      <c r="J132" s="54">
        <f t="shared" si="126"/>
        <v>0</v>
      </c>
      <c r="K132" s="54">
        <f t="shared" si="126"/>
        <v>0</v>
      </c>
      <c r="L132" s="54">
        <f t="shared" si="126"/>
        <v>0</v>
      </c>
      <c r="M132" s="54">
        <f t="shared" si="126"/>
        <v>0</v>
      </c>
      <c r="N132" s="54">
        <f t="shared" si="126"/>
        <v>0</v>
      </c>
      <c r="O132" s="54">
        <f t="shared" si="126"/>
        <v>0</v>
      </c>
      <c r="P132" s="54">
        <f t="shared" si="126"/>
        <v>0</v>
      </c>
      <c r="Q132" s="54">
        <f t="shared" si="126"/>
        <v>0</v>
      </c>
      <c r="R132" s="54">
        <f t="shared" si="126"/>
        <v>0</v>
      </c>
      <c r="S132" s="135"/>
      <c r="T132" s="66">
        <v>0</v>
      </c>
      <c r="U132" s="56">
        <v>0</v>
      </c>
      <c r="V132" s="56">
        <v>0</v>
      </c>
      <c r="W132" s="56">
        <v>0</v>
      </c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</row>
    <row r="133" spans="1:44" ht="14.25" customHeight="1">
      <c r="A133" s="51">
        <v>126</v>
      </c>
      <c r="B133" s="5">
        <f>IF('FORM NILAI SIAP'!A133=0,"",'FORM NILAI SIAP'!A133)</f>
        <v>21120120140099</v>
      </c>
      <c r="C133" s="5" t="str">
        <f>IF('FORM NILAI SIAP'!B133=0,"",'FORM NILAI SIAP'!B133)</f>
        <v>REINDROW OWEN SIMANGUNSONG</v>
      </c>
      <c r="D133" s="54">
        <f t="shared" si="1"/>
        <v>0</v>
      </c>
      <c r="E133" s="54">
        <f t="shared" ref="E133:R133" si="127">IFERROR(($T133*IF($T$6=E$6,$T$7,0)+$U133*IF($U$6=E$6,$U$7,0)+$V133*IF($V$6=E$6,$V$7,0)+$W133*IF($W$6=E$6,$W$7,0)+$X133*IF($X$6=E$6,$X$7,0)+$Y133*IF($Y$6=E$6,$Y$7,0)+$Z133*IF($Z$6=E$6,$Z$7,0)+$AA133*IF($AA$6=E$6,$AA$7,0)+$AB133*IF($AB$6=E$6,$AB$7,0)+$AC133*IF($AC$6=E$6,$AC$7,0)+$AD133*IF($AD$6=E$6,$AD$7,0)+$AE133*IF($AE$6=E$6,$AE$7,0)+$AF133*IF($AF$6=E$6,$AF$7,0)+$AG133*IF($AG$6=E$6,$AG$7,0)+$AH133*IF($AH$6=E$6,$AH$7,0)+$AI133*IF($AI$6=E$6,$AI$7,0)+$AJ133*IF($AJ$6=E$6,$AJ$7,0)+$AK133*IF($AK$6=E$6,$AK$7,0)+$AL133*IF($AL$6=E$6,$AL$7,0)+$AM133*IF($AM$6=E$6,$AM$7,0)+$AN133*IF($AN$6=E$6,$AN$7,0)+$AO133*IF($AO$6=E$6,$AO$7,0)+$AP133*IF($AP$6=E$6,$AP$7,0)+$AQ133*IF($AQ$6=E$6,$AQ$7,0)+$AR133*IF($AR$6=E$6,$AR$7,0))/E$7,0)</f>
        <v>0</v>
      </c>
      <c r="F133" s="54">
        <f t="shared" si="127"/>
        <v>0</v>
      </c>
      <c r="G133" s="54">
        <f t="shared" si="127"/>
        <v>0</v>
      </c>
      <c r="H133" s="54">
        <f t="shared" si="127"/>
        <v>0</v>
      </c>
      <c r="I133" s="54">
        <f t="shared" si="127"/>
        <v>0</v>
      </c>
      <c r="J133" s="54">
        <f t="shared" si="127"/>
        <v>0</v>
      </c>
      <c r="K133" s="54">
        <f t="shared" si="127"/>
        <v>0</v>
      </c>
      <c r="L133" s="54">
        <f t="shared" si="127"/>
        <v>0</v>
      </c>
      <c r="M133" s="54">
        <f t="shared" si="127"/>
        <v>0</v>
      </c>
      <c r="N133" s="54">
        <f t="shared" si="127"/>
        <v>0</v>
      </c>
      <c r="O133" s="54">
        <f t="shared" si="127"/>
        <v>0</v>
      </c>
      <c r="P133" s="54">
        <f t="shared" si="127"/>
        <v>0</v>
      </c>
      <c r="Q133" s="54">
        <f t="shared" si="127"/>
        <v>0</v>
      </c>
      <c r="R133" s="54">
        <f t="shared" si="127"/>
        <v>0</v>
      </c>
      <c r="S133" s="135"/>
      <c r="T133" s="66">
        <v>0</v>
      </c>
      <c r="U133" s="56">
        <v>0</v>
      </c>
      <c r="V133" s="56">
        <v>0</v>
      </c>
      <c r="W133" s="56">
        <v>0</v>
      </c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</row>
    <row r="134" spans="1:44" ht="14.25" customHeight="1">
      <c r="A134" s="51">
        <v>127</v>
      </c>
      <c r="B134" s="5">
        <f>IF('FORM NILAI SIAP'!A134=0,"",'FORM NILAI SIAP'!A134)</f>
        <v>21120120140099</v>
      </c>
      <c r="C134" s="5" t="str">
        <f>IF('FORM NILAI SIAP'!B134=0,"",'FORM NILAI SIAP'!B134)</f>
        <v>Anadda Ferrell Ramadhan</v>
      </c>
      <c r="D134" s="54">
        <f t="shared" si="1"/>
        <v>0</v>
      </c>
      <c r="E134" s="54">
        <f t="shared" ref="E134:R134" si="128">IFERROR(($T134*IF($T$6=E$6,$T$7,0)+$U134*IF($U$6=E$6,$U$7,0)+$V134*IF($V$6=E$6,$V$7,0)+$W134*IF($W$6=E$6,$W$7,0)+$X134*IF($X$6=E$6,$X$7,0)+$Y134*IF($Y$6=E$6,$Y$7,0)+$Z134*IF($Z$6=E$6,$Z$7,0)+$AA134*IF($AA$6=E$6,$AA$7,0)+$AB134*IF($AB$6=E$6,$AB$7,0)+$AC134*IF($AC$6=E$6,$AC$7,0)+$AD134*IF($AD$6=E$6,$AD$7,0)+$AE134*IF($AE$6=E$6,$AE$7,0)+$AF134*IF($AF$6=E$6,$AF$7,0)+$AG134*IF($AG$6=E$6,$AG$7,0)+$AH134*IF($AH$6=E$6,$AH$7,0)+$AI134*IF($AI$6=E$6,$AI$7,0)+$AJ134*IF($AJ$6=E$6,$AJ$7,0)+$AK134*IF($AK$6=E$6,$AK$7,0)+$AL134*IF($AL$6=E$6,$AL$7,0)+$AM134*IF($AM$6=E$6,$AM$7,0)+$AN134*IF($AN$6=E$6,$AN$7,0)+$AO134*IF($AO$6=E$6,$AO$7,0)+$AP134*IF($AP$6=E$6,$AP$7,0)+$AQ134*IF($AQ$6=E$6,$AQ$7,0)+$AR134*IF($AR$6=E$6,$AR$7,0))/E$7,0)</f>
        <v>0</v>
      </c>
      <c r="F134" s="54">
        <f t="shared" si="128"/>
        <v>0</v>
      </c>
      <c r="G134" s="54">
        <f t="shared" si="128"/>
        <v>0</v>
      </c>
      <c r="H134" s="54">
        <f t="shared" si="128"/>
        <v>0</v>
      </c>
      <c r="I134" s="54">
        <f t="shared" si="128"/>
        <v>0</v>
      </c>
      <c r="J134" s="54">
        <f t="shared" si="128"/>
        <v>0</v>
      </c>
      <c r="K134" s="54">
        <f t="shared" si="128"/>
        <v>0</v>
      </c>
      <c r="L134" s="54">
        <f t="shared" si="128"/>
        <v>0</v>
      </c>
      <c r="M134" s="54">
        <f t="shared" si="128"/>
        <v>0</v>
      </c>
      <c r="N134" s="54">
        <f t="shared" si="128"/>
        <v>0</v>
      </c>
      <c r="O134" s="54">
        <f t="shared" si="128"/>
        <v>0</v>
      </c>
      <c r="P134" s="54">
        <f t="shared" si="128"/>
        <v>0</v>
      </c>
      <c r="Q134" s="54">
        <f t="shared" si="128"/>
        <v>0</v>
      </c>
      <c r="R134" s="54">
        <f t="shared" si="128"/>
        <v>0</v>
      </c>
      <c r="S134" s="135"/>
      <c r="T134" s="66">
        <v>0</v>
      </c>
      <c r="U134" s="56">
        <v>0</v>
      </c>
      <c r="V134" s="56">
        <v>0</v>
      </c>
      <c r="W134" s="56">
        <v>0</v>
      </c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</row>
    <row r="135" spans="1:44" ht="14.25" customHeight="1">
      <c r="A135" s="51">
        <v>128</v>
      </c>
      <c r="B135" s="5">
        <f>IF('FORM NILAI SIAP'!A135=0,"",'FORM NILAI SIAP'!A135)</f>
        <v>21120120140099</v>
      </c>
      <c r="C135" s="5" t="str">
        <f>IF('FORM NILAI SIAP'!B135=0,"",'FORM NILAI SIAP'!B135)</f>
        <v>A.MIFTACHUL HIDAYAT</v>
      </c>
      <c r="D135" s="54">
        <f t="shared" si="1"/>
        <v>0</v>
      </c>
      <c r="E135" s="54">
        <f t="shared" ref="E135:R135" si="129">IFERROR(($T135*IF($T$6=E$6,$T$7,0)+$U135*IF($U$6=E$6,$U$7,0)+$V135*IF($V$6=E$6,$V$7,0)+$W135*IF($W$6=E$6,$W$7,0)+$X135*IF($X$6=E$6,$X$7,0)+$Y135*IF($Y$6=E$6,$Y$7,0)+$Z135*IF($Z$6=E$6,$Z$7,0)+$AA135*IF($AA$6=E$6,$AA$7,0)+$AB135*IF($AB$6=E$6,$AB$7,0)+$AC135*IF($AC$6=E$6,$AC$7,0)+$AD135*IF($AD$6=E$6,$AD$7,0)+$AE135*IF($AE$6=E$6,$AE$7,0)+$AF135*IF($AF$6=E$6,$AF$7,0)+$AG135*IF($AG$6=E$6,$AG$7,0)+$AH135*IF($AH$6=E$6,$AH$7,0)+$AI135*IF($AI$6=E$6,$AI$7,0)+$AJ135*IF($AJ$6=E$6,$AJ$7,0)+$AK135*IF($AK$6=E$6,$AK$7,0)+$AL135*IF($AL$6=E$6,$AL$7,0)+$AM135*IF($AM$6=E$6,$AM$7,0)+$AN135*IF($AN$6=E$6,$AN$7,0)+$AO135*IF($AO$6=E$6,$AO$7,0)+$AP135*IF($AP$6=E$6,$AP$7,0)+$AQ135*IF($AQ$6=E$6,$AQ$7,0)+$AR135*IF($AR$6=E$6,$AR$7,0))/E$7,0)</f>
        <v>0</v>
      </c>
      <c r="F135" s="54">
        <f t="shared" si="129"/>
        <v>0</v>
      </c>
      <c r="G135" s="54">
        <f t="shared" si="129"/>
        <v>0</v>
      </c>
      <c r="H135" s="54">
        <f t="shared" si="129"/>
        <v>0</v>
      </c>
      <c r="I135" s="54">
        <f t="shared" si="129"/>
        <v>0</v>
      </c>
      <c r="J135" s="54">
        <f t="shared" si="129"/>
        <v>0</v>
      </c>
      <c r="K135" s="54">
        <f t="shared" si="129"/>
        <v>0</v>
      </c>
      <c r="L135" s="54">
        <f t="shared" si="129"/>
        <v>0</v>
      </c>
      <c r="M135" s="54">
        <f t="shared" si="129"/>
        <v>0</v>
      </c>
      <c r="N135" s="54">
        <f t="shared" si="129"/>
        <v>0</v>
      </c>
      <c r="O135" s="54">
        <f t="shared" si="129"/>
        <v>0</v>
      </c>
      <c r="P135" s="54">
        <f t="shared" si="129"/>
        <v>0</v>
      </c>
      <c r="Q135" s="54">
        <f t="shared" si="129"/>
        <v>0</v>
      </c>
      <c r="R135" s="54">
        <f t="shared" si="129"/>
        <v>0</v>
      </c>
      <c r="S135" s="135"/>
      <c r="T135" s="66">
        <v>0</v>
      </c>
      <c r="U135" s="56">
        <v>0</v>
      </c>
      <c r="V135" s="56">
        <v>0</v>
      </c>
      <c r="W135" s="56">
        <v>0</v>
      </c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</row>
    <row r="136" spans="1:44" ht="14.25" customHeight="1">
      <c r="A136" s="51">
        <v>129</v>
      </c>
      <c r="B136" s="5">
        <f>IF('FORM NILAI SIAP'!A136=0,"",'FORM NILAI SIAP'!A136)</f>
        <v>21120120140099</v>
      </c>
      <c r="C136" s="5" t="str">
        <f>IF('FORM NILAI SIAP'!B136=0,"",'FORM NILAI SIAP'!B136)</f>
        <v>NABILA RIZQI MAHARDIKA</v>
      </c>
      <c r="D136" s="54">
        <f t="shared" si="1"/>
        <v>0</v>
      </c>
      <c r="E136" s="54">
        <f t="shared" ref="E136:R136" si="130">IFERROR(($T136*IF($T$6=E$6,$T$7,0)+$U136*IF($U$6=E$6,$U$7,0)+$V136*IF($V$6=E$6,$V$7,0)+$W136*IF($W$6=E$6,$W$7,0)+$X136*IF($X$6=E$6,$X$7,0)+$Y136*IF($Y$6=E$6,$Y$7,0)+$Z136*IF($Z$6=E$6,$Z$7,0)+$AA136*IF($AA$6=E$6,$AA$7,0)+$AB136*IF($AB$6=E$6,$AB$7,0)+$AC136*IF($AC$6=E$6,$AC$7,0)+$AD136*IF($AD$6=E$6,$AD$7,0)+$AE136*IF($AE$6=E$6,$AE$7,0)+$AF136*IF($AF$6=E$6,$AF$7,0)+$AG136*IF($AG$6=E$6,$AG$7,0)+$AH136*IF($AH$6=E$6,$AH$7,0)+$AI136*IF($AI$6=E$6,$AI$7,0)+$AJ136*IF($AJ$6=E$6,$AJ$7,0)+$AK136*IF($AK$6=E$6,$AK$7,0)+$AL136*IF($AL$6=E$6,$AL$7,0)+$AM136*IF($AM$6=E$6,$AM$7,0)+$AN136*IF($AN$6=E$6,$AN$7,0)+$AO136*IF($AO$6=E$6,$AO$7,0)+$AP136*IF($AP$6=E$6,$AP$7,0)+$AQ136*IF($AQ$6=E$6,$AQ$7,0)+$AR136*IF($AR$6=E$6,$AR$7,0))/E$7,0)</f>
        <v>0</v>
      </c>
      <c r="F136" s="54">
        <f t="shared" si="130"/>
        <v>0</v>
      </c>
      <c r="G136" s="54">
        <f t="shared" si="130"/>
        <v>0</v>
      </c>
      <c r="H136" s="54">
        <f t="shared" si="130"/>
        <v>0</v>
      </c>
      <c r="I136" s="54">
        <f t="shared" si="130"/>
        <v>0</v>
      </c>
      <c r="J136" s="54">
        <f t="shared" si="130"/>
        <v>0</v>
      </c>
      <c r="K136" s="54">
        <f t="shared" si="130"/>
        <v>0</v>
      </c>
      <c r="L136" s="54">
        <f t="shared" si="130"/>
        <v>0</v>
      </c>
      <c r="M136" s="54">
        <f t="shared" si="130"/>
        <v>0</v>
      </c>
      <c r="N136" s="54">
        <f t="shared" si="130"/>
        <v>0</v>
      </c>
      <c r="O136" s="54">
        <f t="shared" si="130"/>
        <v>0</v>
      </c>
      <c r="P136" s="54">
        <f t="shared" si="130"/>
        <v>0</v>
      </c>
      <c r="Q136" s="54">
        <f t="shared" si="130"/>
        <v>0</v>
      </c>
      <c r="R136" s="54">
        <f t="shared" si="130"/>
        <v>0</v>
      </c>
      <c r="S136" s="135"/>
      <c r="T136" s="66">
        <v>0</v>
      </c>
      <c r="U136" s="56">
        <v>0</v>
      </c>
      <c r="V136" s="56">
        <v>0</v>
      </c>
      <c r="W136" s="56">
        <v>0</v>
      </c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</row>
    <row r="137" spans="1:44" ht="14.25" customHeight="1">
      <c r="A137" s="51">
        <v>130</v>
      </c>
      <c r="B137" s="5">
        <f>IF('FORM NILAI SIAP'!A137=0,"",'FORM NILAI SIAP'!A137)</f>
        <v>21120120140099</v>
      </c>
      <c r="C137" s="5" t="str">
        <f>IF('FORM NILAI SIAP'!B137=0,"",'FORM NILAI SIAP'!B137)</f>
        <v>MUHAMMAD RAFI ANWAR</v>
      </c>
      <c r="D137" s="54">
        <f t="shared" si="1"/>
        <v>0</v>
      </c>
      <c r="E137" s="54">
        <f t="shared" ref="E137:R137" si="131">IFERROR(($T137*IF($T$6=E$6,$T$7,0)+$U137*IF($U$6=E$6,$U$7,0)+$V137*IF($V$6=E$6,$V$7,0)+$W137*IF($W$6=E$6,$W$7,0)+$X137*IF($X$6=E$6,$X$7,0)+$Y137*IF($Y$6=E$6,$Y$7,0)+$Z137*IF($Z$6=E$6,$Z$7,0)+$AA137*IF($AA$6=E$6,$AA$7,0)+$AB137*IF($AB$6=E$6,$AB$7,0)+$AC137*IF($AC$6=E$6,$AC$7,0)+$AD137*IF($AD$6=E$6,$AD$7,0)+$AE137*IF($AE$6=E$6,$AE$7,0)+$AF137*IF($AF$6=E$6,$AF$7,0)+$AG137*IF($AG$6=E$6,$AG$7,0)+$AH137*IF($AH$6=E$6,$AH$7,0)+$AI137*IF($AI$6=E$6,$AI$7,0)+$AJ137*IF($AJ$6=E$6,$AJ$7,0)+$AK137*IF($AK$6=E$6,$AK$7,0)+$AL137*IF($AL$6=E$6,$AL$7,0)+$AM137*IF($AM$6=E$6,$AM$7,0)+$AN137*IF($AN$6=E$6,$AN$7,0)+$AO137*IF($AO$6=E$6,$AO$7,0)+$AP137*IF($AP$6=E$6,$AP$7,0)+$AQ137*IF($AQ$6=E$6,$AQ$7,0)+$AR137*IF($AR$6=E$6,$AR$7,0))/E$7,0)</f>
        <v>0</v>
      </c>
      <c r="F137" s="54">
        <f t="shared" si="131"/>
        <v>0</v>
      </c>
      <c r="G137" s="54">
        <f t="shared" si="131"/>
        <v>0</v>
      </c>
      <c r="H137" s="54">
        <f t="shared" si="131"/>
        <v>0</v>
      </c>
      <c r="I137" s="54">
        <f t="shared" si="131"/>
        <v>0</v>
      </c>
      <c r="J137" s="54">
        <f t="shared" si="131"/>
        <v>0</v>
      </c>
      <c r="K137" s="54">
        <f t="shared" si="131"/>
        <v>0</v>
      </c>
      <c r="L137" s="54">
        <f t="shared" si="131"/>
        <v>0</v>
      </c>
      <c r="M137" s="54">
        <f t="shared" si="131"/>
        <v>0</v>
      </c>
      <c r="N137" s="54">
        <f t="shared" si="131"/>
        <v>0</v>
      </c>
      <c r="O137" s="54">
        <f t="shared" si="131"/>
        <v>0</v>
      </c>
      <c r="P137" s="54">
        <f t="shared" si="131"/>
        <v>0</v>
      </c>
      <c r="Q137" s="54">
        <f t="shared" si="131"/>
        <v>0</v>
      </c>
      <c r="R137" s="54">
        <f t="shared" si="131"/>
        <v>0</v>
      </c>
      <c r="S137" s="135"/>
      <c r="T137" s="66">
        <v>0</v>
      </c>
      <c r="U137" s="56">
        <v>0</v>
      </c>
      <c r="V137" s="56">
        <v>0</v>
      </c>
      <c r="W137" s="56">
        <v>0</v>
      </c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</row>
    <row r="138" spans="1:44" ht="14.25" customHeight="1">
      <c r="A138" s="51">
        <v>131</v>
      </c>
      <c r="B138" s="5">
        <f>IF('FORM NILAI SIAP'!A138=0,"",'FORM NILAI SIAP'!A138)</f>
        <v>21120120140099</v>
      </c>
      <c r="C138" s="5" t="str">
        <f>IF('FORM NILAI SIAP'!B138=0,"",'FORM NILAI SIAP'!B138)</f>
        <v>FRANSISKA TEBAY</v>
      </c>
      <c r="D138" s="54">
        <f t="shared" si="1"/>
        <v>0</v>
      </c>
      <c r="E138" s="54">
        <f t="shared" ref="E138:R138" si="132">IFERROR(($T138*IF($T$6=E$6,$T$7,0)+$U138*IF($U$6=E$6,$U$7,0)+$V138*IF($V$6=E$6,$V$7,0)+$W138*IF($W$6=E$6,$W$7,0)+$X138*IF($X$6=E$6,$X$7,0)+$Y138*IF($Y$6=E$6,$Y$7,0)+$Z138*IF($Z$6=E$6,$Z$7,0)+$AA138*IF($AA$6=E$6,$AA$7,0)+$AB138*IF($AB$6=E$6,$AB$7,0)+$AC138*IF($AC$6=E$6,$AC$7,0)+$AD138*IF($AD$6=E$6,$AD$7,0)+$AE138*IF($AE$6=E$6,$AE$7,0)+$AF138*IF($AF$6=E$6,$AF$7,0)+$AG138*IF($AG$6=E$6,$AG$7,0)+$AH138*IF($AH$6=E$6,$AH$7,0)+$AI138*IF($AI$6=E$6,$AI$7,0)+$AJ138*IF($AJ$6=E$6,$AJ$7,0)+$AK138*IF($AK$6=E$6,$AK$7,0)+$AL138*IF($AL$6=E$6,$AL$7,0)+$AM138*IF($AM$6=E$6,$AM$7,0)+$AN138*IF($AN$6=E$6,$AN$7,0)+$AO138*IF($AO$6=E$6,$AO$7,0)+$AP138*IF($AP$6=E$6,$AP$7,0)+$AQ138*IF($AQ$6=E$6,$AQ$7,0)+$AR138*IF($AR$6=E$6,$AR$7,0))/E$7,0)</f>
        <v>0</v>
      </c>
      <c r="F138" s="54">
        <f t="shared" si="132"/>
        <v>0</v>
      </c>
      <c r="G138" s="54">
        <f t="shared" si="132"/>
        <v>0</v>
      </c>
      <c r="H138" s="54">
        <f t="shared" si="132"/>
        <v>0</v>
      </c>
      <c r="I138" s="54">
        <f t="shared" si="132"/>
        <v>0</v>
      </c>
      <c r="J138" s="54">
        <f t="shared" si="132"/>
        <v>0</v>
      </c>
      <c r="K138" s="54">
        <f t="shared" si="132"/>
        <v>0</v>
      </c>
      <c r="L138" s="54">
        <f t="shared" si="132"/>
        <v>0</v>
      </c>
      <c r="M138" s="54">
        <f t="shared" si="132"/>
        <v>0</v>
      </c>
      <c r="N138" s="54">
        <f t="shared" si="132"/>
        <v>0</v>
      </c>
      <c r="O138" s="54">
        <f t="shared" si="132"/>
        <v>0</v>
      </c>
      <c r="P138" s="54">
        <f t="shared" si="132"/>
        <v>0</v>
      </c>
      <c r="Q138" s="54">
        <f t="shared" si="132"/>
        <v>0</v>
      </c>
      <c r="R138" s="54">
        <f t="shared" si="132"/>
        <v>0</v>
      </c>
      <c r="S138" s="135"/>
      <c r="T138" s="66">
        <v>0</v>
      </c>
      <c r="U138" s="56">
        <v>0</v>
      </c>
      <c r="V138" s="56">
        <v>0</v>
      </c>
      <c r="W138" s="56">
        <v>0</v>
      </c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</row>
    <row r="139" spans="1:44" ht="14.25" customHeight="1">
      <c r="A139" s="51">
        <v>132</v>
      </c>
      <c r="B139" s="5">
        <f>IF('FORM NILAI SIAP'!A139=0,"",'FORM NILAI SIAP'!A139)</f>
        <v>21120120140099</v>
      </c>
      <c r="C139" s="5" t="str">
        <f>IF('FORM NILAI SIAP'!B139=0,"",'FORM NILAI SIAP'!B139)</f>
        <v>LISA RUTH YARANGGA</v>
      </c>
      <c r="D139" s="54">
        <f t="shared" si="1"/>
        <v>0</v>
      </c>
      <c r="E139" s="54">
        <f t="shared" ref="E139:R139" si="133">IFERROR(($T139*IF($T$6=E$6,$T$7,0)+$U139*IF($U$6=E$6,$U$7,0)+$V139*IF($V$6=E$6,$V$7,0)+$W139*IF($W$6=E$6,$W$7,0)+$X139*IF($X$6=E$6,$X$7,0)+$Y139*IF($Y$6=E$6,$Y$7,0)+$Z139*IF($Z$6=E$6,$Z$7,0)+$AA139*IF($AA$6=E$6,$AA$7,0)+$AB139*IF($AB$6=E$6,$AB$7,0)+$AC139*IF($AC$6=E$6,$AC$7,0)+$AD139*IF($AD$6=E$6,$AD$7,0)+$AE139*IF($AE$6=E$6,$AE$7,0)+$AF139*IF($AF$6=E$6,$AF$7,0)+$AG139*IF($AG$6=E$6,$AG$7,0)+$AH139*IF($AH$6=E$6,$AH$7,0)+$AI139*IF($AI$6=E$6,$AI$7,0)+$AJ139*IF($AJ$6=E$6,$AJ$7,0)+$AK139*IF($AK$6=E$6,$AK$7,0)+$AL139*IF($AL$6=E$6,$AL$7,0)+$AM139*IF($AM$6=E$6,$AM$7,0)+$AN139*IF($AN$6=E$6,$AN$7,0)+$AO139*IF($AO$6=E$6,$AO$7,0)+$AP139*IF($AP$6=E$6,$AP$7,0)+$AQ139*IF($AQ$6=E$6,$AQ$7,0)+$AR139*IF($AR$6=E$6,$AR$7,0))/E$7,0)</f>
        <v>0</v>
      </c>
      <c r="F139" s="54">
        <f t="shared" si="133"/>
        <v>0</v>
      </c>
      <c r="G139" s="54">
        <f t="shared" si="133"/>
        <v>0</v>
      </c>
      <c r="H139" s="54">
        <f t="shared" si="133"/>
        <v>0</v>
      </c>
      <c r="I139" s="54">
        <f t="shared" si="133"/>
        <v>0</v>
      </c>
      <c r="J139" s="54">
        <f t="shared" si="133"/>
        <v>0</v>
      </c>
      <c r="K139" s="54">
        <f t="shared" si="133"/>
        <v>0</v>
      </c>
      <c r="L139" s="54">
        <f t="shared" si="133"/>
        <v>0</v>
      </c>
      <c r="M139" s="54">
        <f t="shared" si="133"/>
        <v>0</v>
      </c>
      <c r="N139" s="54">
        <f t="shared" si="133"/>
        <v>0</v>
      </c>
      <c r="O139" s="54">
        <f t="shared" si="133"/>
        <v>0</v>
      </c>
      <c r="P139" s="54">
        <f t="shared" si="133"/>
        <v>0</v>
      </c>
      <c r="Q139" s="54">
        <f t="shared" si="133"/>
        <v>0</v>
      </c>
      <c r="R139" s="54">
        <f t="shared" si="133"/>
        <v>0</v>
      </c>
      <c r="S139" s="135"/>
      <c r="T139" s="66">
        <v>0</v>
      </c>
      <c r="U139" s="56">
        <v>0</v>
      </c>
      <c r="V139" s="56">
        <v>0</v>
      </c>
      <c r="W139" s="56">
        <v>0</v>
      </c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</row>
    <row r="140" spans="1:44" ht="14.25" customHeight="1">
      <c r="A140" s="51">
        <v>133</v>
      </c>
      <c r="B140" s="5">
        <f>IF('FORM NILAI SIAP'!A140=0,"",'FORM NILAI SIAP'!A140)</f>
        <v>21120120140099</v>
      </c>
      <c r="C140" s="5" t="str">
        <f>IF('FORM NILAI SIAP'!B140=0,"",'FORM NILAI SIAP'!B140)</f>
        <v>Maulana Ahmad Rodhi Alfian</v>
      </c>
      <c r="D140" s="54">
        <f t="shared" si="1"/>
        <v>0</v>
      </c>
      <c r="E140" s="54">
        <f t="shared" ref="E140:R140" si="134">IFERROR(($T140*IF($T$6=E$6,$T$7,0)+$U140*IF($U$6=E$6,$U$7,0)+$V140*IF($V$6=E$6,$V$7,0)+$W140*IF($W$6=E$6,$W$7,0)+$X140*IF($X$6=E$6,$X$7,0)+$Y140*IF($Y$6=E$6,$Y$7,0)+$Z140*IF($Z$6=E$6,$Z$7,0)+$AA140*IF($AA$6=E$6,$AA$7,0)+$AB140*IF($AB$6=E$6,$AB$7,0)+$AC140*IF($AC$6=E$6,$AC$7,0)+$AD140*IF($AD$6=E$6,$AD$7,0)+$AE140*IF($AE$6=E$6,$AE$7,0)+$AF140*IF($AF$6=E$6,$AF$7,0)+$AG140*IF($AG$6=E$6,$AG$7,0)+$AH140*IF($AH$6=E$6,$AH$7,0)+$AI140*IF($AI$6=E$6,$AI$7,0)+$AJ140*IF($AJ$6=E$6,$AJ$7,0)+$AK140*IF($AK$6=E$6,$AK$7,0)+$AL140*IF($AL$6=E$6,$AL$7,0)+$AM140*IF($AM$6=E$6,$AM$7,0)+$AN140*IF($AN$6=E$6,$AN$7,0)+$AO140*IF($AO$6=E$6,$AO$7,0)+$AP140*IF($AP$6=E$6,$AP$7,0)+$AQ140*IF($AQ$6=E$6,$AQ$7,0)+$AR140*IF($AR$6=E$6,$AR$7,0))/E$7,0)</f>
        <v>0</v>
      </c>
      <c r="F140" s="54">
        <f t="shared" si="134"/>
        <v>0</v>
      </c>
      <c r="G140" s="54">
        <f t="shared" si="134"/>
        <v>0</v>
      </c>
      <c r="H140" s="54">
        <f t="shared" si="134"/>
        <v>0</v>
      </c>
      <c r="I140" s="54">
        <f t="shared" si="134"/>
        <v>0</v>
      </c>
      <c r="J140" s="54">
        <f t="shared" si="134"/>
        <v>0</v>
      </c>
      <c r="K140" s="54">
        <f t="shared" si="134"/>
        <v>0</v>
      </c>
      <c r="L140" s="54">
        <f t="shared" si="134"/>
        <v>0</v>
      </c>
      <c r="M140" s="54">
        <f t="shared" si="134"/>
        <v>0</v>
      </c>
      <c r="N140" s="54">
        <f t="shared" si="134"/>
        <v>0</v>
      </c>
      <c r="O140" s="54">
        <f t="shared" si="134"/>
        <v>0</v>
      </c>
      <c r="P140" s="54">
        <f t="shared" si="134"/>
        <v>0</v>
      </c>
      <c r="Q140" s="54">
        <f t="shared" si="134"/>
        <v>0</v>
      </c>
      <c r="R140" s="54">
        <f t="shared" si="134"/>
        <v>0</v>
      </c>
      <c r="S140" s="135"/>
      <c r="T140" s="66">
        <v>0</v>
      </c>
      <c r="U140" s="56">
        <v>0</v>
      </c>
      <c r="V140" s="56">
        <v>0</v>
      </c>
      <c r="W140" s="56">
        <v>0</v>
      </c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</row>
    <row r="141" spans="1:44" ht="14.25" customHeight="1">
      <c r="A141" s="51">
        <v>134</v>
      </c>
      <c r="B141" s="5">
        <f>IF('FORM NILAI SIAP'!A141=0,"",'FORM NILAI SIAP'!A141)</f>
        <v>21120120140099</v>
      </c>
      <c r="C141" s="5" t="str">
        <f>IF('FORM NILAI SIAP'!B141=0,"",'FORM NILAI SIAP'!B141)</f>
        <v>FANGKI IGO PRAMANA</v>
      </c>
      <c r="D141" s="54">
        <f t="shared" si="1"/>
        <v>0</v>
      </c>
      <c r="E141" s="54">
        <f t="shared" ref="E141:R141" si="135">IFERROR(($T141*IF($T$6=E$6,$T$7,0)+$U141*IF($U$6=E$6,$U$7,0)+$V141*IF($V$6=E$6,$V$7,0)+$W141*IF($W$6=E$6,$W$7,0)+$X141*IF($X$6=E$6,$X$7,0)+$Y141*IF($Y$6=E$6,$Y$7,0)+$Z141*IF($Z$6=E$6,$Z$7,0)+$AA141*IF($AA$6=E$6,$AA$7,0)+$AB141*IF($AB$6=E$6,$AB$7,0)+$AC141*IF($AC$6=E$6,$AC$7,0)+$AD141*IF($AD$6=E$6,$AD$7,0)+$AE141*IF($AE$6=E$6,$AE$7,0)+$AF141*IF($AF$6=E$6,$AF$7,0)+$AG141*IF($AG$6=E$6,$AG$7,0)+$AH141*IF($AH$6=E$6,$AH$7,0)+$AI141*IF($AI$6=E$6,$AI$7,0)+$AJ141*IF($AJ$6=E$6,$AJ$7,0)+$AK141*IF($AK$6=E$6,$AK$7,0)+$AL141*IF($AL$6=E$6,$AL$7,0)+$AM141*IF($AM$6=E$6,$AM$7,0)+$AN141*IF($AN$6=E$6,$AN$7,0)+$AO141*IF($AO$6=E$6,$AO$7,0)+$AP141*IF($AP$6=E$6,$AP$7,0)+$AQ141*IF($AQ$6=E$6,$AQ$7,0)+$AR141*IF($AR$6=E$6,$AR$7,0))/E$7,0)</f>
        <v>0</v>
      </c>
      <c r="F141" s="54">
        <f t="shared" si="135"/>
        <v>0</v>
      </c>
      <c r="G141" s="54">
        <f t="shared" si="135"/>
        <v>0</v>
      </c>
      <c r="H141" s="54">
        <f t="shared" si="135"/>
        <v>0</v>
      </c>
      <c r="I141" s="54">
        <f t="shared" si="135"/>
        <v>0</v>
      </c>
      <c r="J141" s="54">
        <f t="shared" si="135"/>
        <v>0</v>
      </c>
      <c r="K141" s="54">
        <f t="shared" si="135"/>
        <v>0</v>
      </c>
      <c r="L141" s="54">
        <f t="shared" si="135"/>
        <v>0</v>
      </c>
      <c r="M141" s="54">
        <f t="shared" si="135"/>
        <v>0</v>
      </c>
      <c r="N141" s="54">
        <f t="shared" si="135"/>
        <v>0</v>
      </c>
      <c r="O141" s="54">
        <f t="shared" si="135"/>
        <v>0</v>
      </c>
      <c r="P141" s="54">
        <f t="shared" si="135"/>
        <v>0</v>
      </c>
      <c r="Q141" s="54">
        <f t="shared" si="135"/>
        <v>0</v>
      </c>
      <c r="R141" s="54">
        <f t="shared" si="135"/>
        <v>0</v>
      </c>
      <c r="S141" s="135"/>
      <c r="T141" s="66">
        <v>0</v>
      </c>
      <c r="U141" s="56">
        <v>0</v>
      </c>
      <c r="V141" s="56">
        <v>0</v>
      </c>
      <c r="W141" s="56">
        <v>0</v>
      </c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</row>
    <row r="142" spans="1:44" ht="14.25" customHeight="1">
      <c r="A142" s="51">
        <v>135</v>
      </c>
      <c r="B142" s="5">
        <f>IF('FORM NILAI SIAP'!A142=0,"",'FORM NILAI SIAP'!A142)</f>
        <v>21120120140099</v>
      </c>
      <c r="C142" s="5" t="str">
        <f>IF('FORM NILAI SIAP'!B142=0,"",'FORM NILAI SIAP'!B142)</f>
        <v>ANAS NOOR HAKIM</v>
      </c>
      <c r="D142" s="54">
        <f t="shared" si="1"/>
        <v>0</v>
      </c>
      <c r="E142" s="54">
        <f t="shared" ref="E142:R142" si="136">IFERROR(($T142*IF($T$6=E$6,$T$7,0)+$U142*IF($U$6=E$6,$U$7,0)+$V142*IF($V$6=E$6,$V$7,0)+$W142*IF($W$6=E$6,$W$7,0)+$X142*IF($X$6=E$6,$X$7,0)+$Y142*IF($Y$6=E$6,$Y$7,0)+$Z142*IF($Z$6=E$6,$Z$7,0)+$AA142*IF($AA$6=E$6,$AA$7,0)+$AB142*IF($AB$6=E$6,$AB$7,0)+$AC142*IF($AC$6=E$6,$AC$7,0)+$AD142*IF($AD$6=E$6,$AD$7,0)+$AE142*IF($AE$6=E$6,$AE$7,0)+$AF142*IF($AF$6=E$6,$AF$7,0)+$AG142*IF($AG$6=E$6,$AG$7,0)+$AH142*IF($AH$6=E$6,$AH$7,0)+$AI142*IF($AI$6=E$6,$AI$7,0)+$AJ142*IF($AJ$6=E$6,$AJ$7,0)+$AK142*IF($AK$6=E$6,$AK$7,0)+$AL142*IF($AL$6=E$6,$AL$7,0)+$AM142*IF($AM$6=E$6,$AM$7,0)+$AN142*IF($AN$6=E$6,$AN$7,0)+$AO142*IF($AO$6=E$6,$AO$7,0)+$AP142*IF($AP$6=E$6,$AP$7,0)+$AQ142*IF($AQ$6=E$6,$AQ$7,0)+$AR142*IF($AR$6=E$6,$AR$7,0))/E$7,0)</f>
        <v>0</v>
      </c>
      <c r="F142" s="54">
        <f t="shared" si="136"/>
        <v>0</v>
      </c>
      <c r="G142" s="54">
        <f t="shared" si="136"/>
        <v>0</v>
      </c>
      <c r="H142" s="54">
        <f t="shared" si="136"/>
        <v>0</v>
      </c>
      <c r="I142" s="54">
        <f t="shared" si="136"/>
        <v>0</v>
      </c>
      <c r="J142" s="54">
        <f t="shared" si="136"/>
        <v>0</v>
      </c>
      <c r="K142" s="54">
        <f t="shared" si="136"/>
        <v>0</v>
      </c>
      <c r="L142" s="54">
        <f t="shared" si="136"/>
        <v>0</v>
      </c>
      <c r="M142" s="54">
        <f t="shared" si="136"/>
        <v>0</v>
      </c>
      <c r="N142" s="54">
        <f t="shared" si="136"/>
        <v>0</v>
      </c>
      <c r="O142" s="54">
        <f t="shared" si="136"/>
        <v>0</v>
      </c>
      <c r="P142" s="54">
        <f t="shared" si="136"/>
        <v>0</v>
      </c>
      <c r="Q142" s="54">
        <f t="shared" si="136"/>
        <v>0</v>
      </c>
      <c r="R142" s="54">
        <f t="shared" si="136"/>
        <v>0</v>
      </c>
      <c r="S142" s="135"/>
      <c r="T142" s="66">
        <v>0</v>
      </c>
      <c r="U142" s="56">
        <v>0</v>
      </c>
      <c r="V142" s="56">
        <v>0</v>
      </c>
      <c r="W142" s="56">
        <v>0</v>
      </c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</row>
    <row r="143" spans="1:44" ht="14.25" customHeight="1">
      <c r="A143" s="51">
        <v>136</v>
      </c>
      <c r="B143" s="5">
        <f>IF('FORM NILAI SIAP'!A143=0,"",'FORM NILAI SIAP'!A143)</f>
        <v>21120120140099</v>
      </c>
      <c r="C143" s="5" t="str">
        <f>IF('FORM NILAI SIAP'!B143=0,"",'FORM NILAI SIAP'!B143)</f>
        <v>DAFFA ABHYASA SANTOSO</v>
      </c>
      <c r="D143" s="54">
        <f t="shared" si="1"/>
        <v>0</v>
      </c>
      <c r="E143" s="54">
        <f t="shared" ref="E143:R143" si="137">IFERROR(($T143*IF($T$6=E$6,$T$7,0)+$U143*IF($U$6=E$6,$U$7,0)+$V143*IF($V$6=E$6,$V$7,0)+$W143*IF($W$6=E$6,$W$7,0)+$X143*IF($X$6=E$6,$X$7,0)+$Y143*IF($Y$6=E$6,$Y$7,0)+$Z143*IF($Z$6=E$6,$Z$7,0)+$AA143*IF($AA$6=E$6,$AA$7,0)+$AB143*IF($AB$6=E$6,$AB$7,0)+$AC143*IF($AC$6=E$6,$AC$7,0)+$AD143*IF($AD$6=E$6,$AD$7,0)+$AE143*IF($AE$6=E$6,$AE$7,0)+$AF143*IF($AF$6=E$6,$AF$7,0)+$AG143*IF($AG$6=E$6,$AG$7,0)+$AH143*IF($AH$6=E$6,$AH$7,0)+$AI143*IF($AI$6=E$6,$AI$7,0)+$AJ143*IF($AJ$6=E$6,$AJ$7,0)+$AK143*IF($AK$6=E$6,$AK$7,0)+$AL143*IF($AL$6=E$6,$AL$7,0)+$AM143*IF($AM$6=E$6,$AM$7,0)+$AN143*IF($AN$6=E$6,$AN$7,0)+$AO143*IF($AO$6=E$6,$AO$7,0)+$AP143*IF($AP$6=E$6,$AP$7,0)+$AQ143*IF($AQ$6=E$6,$AQ$7,0)+$AR143*IF($AR$6=E$6,$AR$7,0))/E$7,0)</f>
        <v>0</v>
      </c>
      <c r="F143" s="54">
        <f t="shared" si="137"/>
        <v>0</v>
      </c>
      <c r="G143" s="54">
        <f t="shared" si="137"/>
        <v>0</v>
      </c>
      <c r="H143" s="54">
        <f t="shared" si="137"/>
        <v>0</v>
      </c>
      <c r="I143" s="54">
        <f t="shared" si="137"/>
        <v>0</v>
      </c>
      <c r="J143" s="54">
        <f t="shared" si="137"/>
        <v>0</v>
      </c>
      <c r="K143" s="54">
        <f t="shared" si="137"/>
        <v>0</v>
      </c>
      <c r="L143" s="54">
        <f t="shared" si="137"/>
        <v>0</v>
      </c>
      <c r="M143" s="54">
        <f t="shared" si="137"/>
        <v>0</v>
      </c>
      <c r="N143" s="54">
        <f t="shared" si="137"/>
        <v>0</v>
      </c>
      <c r="O143" s="54">
        <f t="shared" si="137"/>
        <v>0</v>
      </c>
      <c r="P143" s="54">
        <f t="shared" si="137"/>
        <v>0</v>
      </c>
      <c r="Q143" s="54">
        <f t="shared" si="137"/>
        <v>0</v>
      </c>
      <c r="R143" s="54">
        <f t="shared" si="137"/>
        <v>0</v>
      </c>
      <c r="S143" s="135"/>
      <c r="T143" s="66">
        <v>0</v>
      </c>
      <c r="U143" s="56">
        <v>0</v>
      </c>
      <c r="V143" s="56">
        <v>0</v>
      </c>
      <c r="W143" s="56">
        <v>0</v>
      </c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</row>
    <row r="144" spans="1:44" ht="14.25" customHeight="1">
      <c r="A144" s="51">
        <v>137</v>
      </c>
      <c r="B144" s="5">
        <f>IF('FORM NILAI SIAP'!A144=0,"",'FORM NILAI SIAP'!A144)</f>
        <v>21120120140099</v>
      </c>
      <c r="C144" s="5" t="str">
        <f>IF('FORM NILAI SIAP'!B144=0,"",'FORM NILAI SIAP'!B144)</f>
        <v>CAHYO ADE PRASETYO</v>
      </c>
      <c r="D144" s="54">
        <f t="shared" si="1"/>
        <v>0</v>
      </c>
      <c r="E144" s="54">
        <f t="shared" ref="E144:R144" si="138">IFERROR(($T144*IF($T$6=E$6,$T$7,0)+$U144*IF($U$6=E$6,$U$7,0)+$V144*IF($V$6=E$6,$V$7,0)+$W144*IF($W$6=E$6,$W$7,0)+$X144*IF($X$6=E$6,$X$7,0)+$Y144*IF($Y$6=E$6,$Y$7,0)+$Z144*IF($Z$6=E$6,$Z$7,0)+$AA144*IF($AA$6=E$6,$AA$7,0)+$AB144*IF($AB$6=E$6,$AB$7,0)+$AC144*IF($AC$6=E$6,$AC$7,0)+$AD144*IF($AD$6=E$6,$AD$7,0)+$AE144*IF($AE$6=E$6,$AE$7,0)+$AF144*IF($AF$6=E$6,$AF$7,0)+$AG144*IF($AG$6=E$6,$AG$7,0)+$AH144*IF($AH$6=E$6,$AH$7,0)+$AI144*IF($AI$6=E$6,$AI$7,0)+$AJ144*IF($AJ$6=E$6,$AJ$7,0)+$AK144*IF($AK$6=E$6,$AK$7,0)+$AL144*IF($AL$6=E$6,$AL$7,0)+$AM144*IF($AM$6=E$6,$AM$7,0)+$AN144*IF($AN$6=E$6,$AN$7,0)+$AO144*IF($AO$6=E$6,$AO$7,0)+$AP144*IF($AP$6=E$6,$AP$7,0)+$AQ144*IF($AQ$6=E$6,$AQ$7,0)+$AR144*IF($AR$6=E$6,$AR$7,0))/E$7,0)</f>
        <v>0</v>
      </c>
      <c r="F144" s="54">
        <f t="shared" si="138"/>
        <v>0</v>
      </c>
      <c r="G144" s="54">
        <f t="shared" si="138"/>
        <v>0</v>
      </c>
      <c r="H144" s="54">
        <f t="shared" si="138"/>
        <v>0</v>
      </c>
      <c r="I144" s="54">
        <f t="shared" si="138"/>
        <v>0</v>
      </c>
      <c r="J144" s="54">
        <f t="shared" si="138"/>
        <v>0</v>
      </c>
      <c r="K144" s="54">
        <f t="shared" si="138"/>
        <v>0</v>
      </c>
      <c r="L144" s="54">
        <f t="shared" si="138"/>
        <v>0</v>
      </c>
      <c r="M144" s="54">
        <f t="shared" si="138"/>
        <v>0</v>
      </c>
      <c r="N144" s="54">
        <f t="shared" si="138"/>
        <v>0</v>
      </c>
      <c r="O144" s="54">
        <f t="shared" si="138"/>
        <v>0</v>
      </c>
      <c r="P144" s="54">
        <f t="shared" si="138"/>
        <v>0</v>
      </c>
      <c r="Q144" s="54">
        <f t="shared" si="138"/>
        <v>0</v>
      </c>
      <c r="R144" s="54">
        <f t="shared" si="138"/>
        <v>0</v>
      </c>
      <c r="S144" s="135"/>
      <c r="T144" s="66">
        <v>0</v>
      </c>
      <c r="U144" s="56">
        <v>0</v>
      </c>
      <c r="V144" s="56">
        <v>0</v>
      </c>
      <c r="W144" s="56">
        <v>0</v>
      </c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</row>
    <row r="145" spans="1:44" ht="14.25" customHeight="1">
      <c r="A145" s="51">
        <v>138</v>
      </c>
      <c r="B145" s="5">
        <f>IF('FORM NILAI SIAP'!A145=0,"",'FORM NILAI SIAP'!A145)</f>
        <v>21120120140099</v>
      </c>
      <c r="C145" s="5" t="str">
        <f>IF('FORM NILAI SIAP'!B145=0,"",'FORM NILAI SIAP'!B145)</f>
        <v>ANUGERAH NUR RACHMAT</v>
      </c>
      <c r="D145" s="54">
        <f t="shared" si="1"/>
        <v>0</v>
      </c>
      <c r="E145" s="54">
        <f t="shared" ref="E145:R145" si="139">IFERROR(($T145*IF($T$6=E$6,$T$7,0)+$U145*IF($U$6=E$6,$U$7,0)+$V145*IF($V$6=E$6,$V$7,0)+$W145*IF($W$6=E$6,$W$7,0)+$X145*IF($X$6=E$6,$X$7,0)+$Y145*IF($Y$6=E$6,$Y$7,0)+$Z145*IF($Z$6=E$6,$Z$7,0)+$AA145*IF($AA$6=E$6,$AA$7,0)+$AB145*IF($AB$6=E$6,$AB$7,0)+$AC145*IF($AC$6=E$6,$AC$7,0)+$AD145*IF($AD$6=E$6,$AD$7,0)+$AE145*IF($AE$6=E$6,$AE$7,0)+$AF145*IF($AF$6=E$6,$AF$7,0)+$AG145*IF($AG$6=E$6,$AG$7,0)+$AH145*IF($AH$6=E$6,$AH$7,0)+$AI145*IF($AI$6=E$6,$AI$7,0)+$AJ145*IF($AJ$6=E$6,$AJ$7,0)+$AK145*IF($AK$6=E$6,$AK$7,0)+$AL145*IF($AL$6=E$6,$AL$7,0)+$AM145*IF($AM$6=E$6,$AM$7,0)+$AN145*IF($AN$6=E$6,$AN$7,0)+$AO145*IF($AO$6=E$6,$AO$7,0)+$AP145*IF($AP$6=E$6,$AP$7,0)+$AQ145*IF($AQ$6=E$6,$AQ$7,0)+$AR145*IF($AR$6=E$6,$AR$7,0))/E$7,0)</f>
        <v>0</v>
      </c>
      <c r="F145" s="54">
        <f t="shared" si="139"/>
        <v>0</v>
      </c>
      <c r="G145" s="54">
        <f t="shared" si="139"/>
        <v>0</v>
      </c>
      <c r="H145" s="54">
        <f t="shared" si="139"/>
        <v>0</v>
      </c>
      <c r="I145" s="54">
        <f t="shared" si="139"/>
        <v>0</v>
      </c>
      <c r="J145" s="54">
        <f t="shared" si="139"/>
        <v>0</v>
      </c>
      <c r="K145" s="54">
        <f t="shared" si="139"/>
        <v>0</v>
      </c>
      <c r="L145" s="54">
        <f t="shared" si="139"/>
        <v>0</v>
      </c>
      <c r="M145" s="54">
        <f t="shared" si="139"/>
        <v>0</v>
      </c>
      <c r="N145" s="54">
        <f t="shared" si="139"/>
        <v>0</v>
      </c>
      <c r="O145" s="54">
        <f t="shared" si="139"/>
        <v>0</v>
      </c>
      <c r="P145" s="54">
        <f t="shared" si="139"/>
        <v>0</v>
      </c>
      <c r="Q145" s="54">
        <f t="shared" si="139"/>
        <v>0</v>
      </c>
      <c r="R145" s="54">
        <f t="shared" si="139"/>
        <v>0</v>
      </c>
      <c r="S145" s="135"/>
      <c r="T145" s="66">
        <v>0</v>
      </c>
      <c r="U145" s="56">
        <v>0</v>
      </c>
      <c r="V145" s="56">
        <v>0</v>
      </c>
      <c r="W145" s="56">
        <v>0</v>
      </c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</row>
    <row r="146" spans="1:44" ht="14.25" customHeight="1">
      <c r="A146" s="51">
        <v>139</v>
      </c>
      <c r="B146" s="5">
        <f>IF('FORM NILAI SIAP'!A146=0,"",'FORM NILAI SIAP'!A146)</f>
        <v>21120120140099</v>
      </c>
      <c r="C146" s="5" t="str">
        <f>IF('FORM NILAI SIAP'!B146=0,"",'FORM NILAI SIAP'!B146)</f>
        <v>MUHAMMAD BAIHAQI ASSHAUMI MUNTAQO</v>
      </c>
      <c r="D146" s="54">
        <f t="shared" si="1"/>
        <v>0</v>
      </c>
      <c r="E146" s="54">
        <f t="shared" ref="E146:R146" si="140">IFERROR(($T146*IF($T$6=E$6,$T$7,0)+$U146*IF($U$6=E$6,$U$7,0)+$V146*IF($V$6=E$6,$V$7,0)+$W146*IF($W$6=E$6,$W$7,0)+$X146*IF($X$6=E$6,$X$7,0)+$Y146*IF($Y$6=E$6,$Y$7,0)+$Z146*IF($Z$6=E$6,$Z$7,0)+$AA146*IF($AA$6=E$6,$AA$7,0)+$AB146*IF($AB$6=E$6,$AB$7,0)+$AC146*IF($AC$6=E$6,$AC$7,0)+$AD146*IF($AD$6=E$6,$AD$7,0)+$AE146*IF($AE$6=E$6,$AE$7,0)+$AF146*IF($AF$6=E$6,$AF$7,0)+$AG146*IF($AG$6=E$6,$AG$7,0)+$AH146*IF($AH$6=E$6,$AH$7,0)+$AI146*IF($AI$6=E$6,$AI$7,0)+$AJ146*IF($AJ$6=E$6,$AJ$7,0)+$AK146*IF($AK$6=E$6,$AK$7,0)+$AL146*IF($AL$6=E$6,$AL$7,0)+$AM146*IF($AM$6=E$6,$AM$7,0)+$AN146*IF($AN$6=E$6,$AN$7,0)+$AO146*IF($AO$6=E$6,$AO$7,0)+$AP146*IF($AP$6=E$6,$AP$7,0)+$AQ146*IF($AQ$6=E$6,$AQ$7,0)+$AR146*IF($AR$6=E$6,$AR$7,0))/E$7,0)</f>
        <v>0</v>
      </c>
      <c r="F146" s="54">
        <f t="shared" si="140"/>
        <v>0</v>
      </c>
      <c r="G146" s="54">
        <f t="shared" si="140"/>
        <v>0</v>
      </c>
      <c r="H146" s="54">
        <f t="shared" si="140"/>
        <v>0</v>
      </c>
      <c r="I146" s="54">
        <f t="shared" si="140"/>
        <v>0</v>
      </c>
      <c r="J146" s="54">
        <f t="shared" si="140"/>
        <v>0</v>
      </c>
      <c r="K146" s="54">
        <f t="shared" si="140"/>
        <v>0</v>
      </c>
      <c r="L146" s="54">
        <f t="shared" si="140"/>
        <v>0</v>
      </c>
      <c r="M146" s="54">
        <f t="shared" si="140"/>
        <v>0</v>
      </c>
      <c r="N146" s="54">
        <f t="shared" si="140"/>
        <v>0</v>
      </c>
      <c r="O146" s="54">
        <f t="shared" si="140"/>
        <v>0</v>
      </c>
      <c r="P146" s="54">
        <f t="shared" si="140"/>
        <v>0</v>
      </c>
      <c r="Q146" s="54">
        <f t="shared" si="140"/>
        <v>0</v>
      </c>
      <c r="R146" s="54">
        <f t="shared" si="140"/>
        <v>0</v>
      </c>
      <c r="S146" s="135"/>
      <c r="T146" s="66">
        <v>0</v>
      </c>
      <c r="U146" s="56">
        <v>0</v>
      </c>
      <c r="V146" s="56">
        <v>0</v>
      </c>
      <c r="W146" s="56">
        <v>0</v>
      </c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</row>
    <row r="147" spans="1:44" ht="14.25" customHeight="1">
      <c r="A147" s="51">
        <v>140</v>
      </c>
      <c r="B147" s="5">
        <f>IF('FORM NILAI SIAP'!A147=0,"",'FORM NILAI SIAP'!A147)</f>
        <v>21120120140099</v>
      </c>
      <c r="C147" s="5" t="str">
        <f>IF('FORM NILAI SIAP'!B147=0,"",'FORM NILAI SIAP'!B147)</f>
        <v>FAIZAL LUTFI YOGA TRIADI</v>
      </c>
      <c r="D147" s="54">
        <f t="shared" si="1"/>
        <v>0</v>
      </c>
      <c r="E147" s="54">
        <f t="shared" ref="E147:R147" si="141">IFERROR(($T147*IF($T$6=E$6,$T$7,0)+$U147*IF($U$6=E$6,$U$7,0)+$V147*IF($V$6=E$6,$V$7,0)+$W147*IF($W$6=E$6,$W$7,0)+$X147*IF($X$6=E$6,$X$7,0)+$Y147*IF($Y$6=E$6,$Y$7,0)+$Z147*IF($Z$6=E$6,$Z$7,0)+$AA147*IF($AA$6=E$6,$AA$7,0)+$AB147*IF($AB$6=E$6,$AB$7,0)+$AC147*IF($AC$6=E$6,$AC$7,0)+$AD147*IF($AD$6=E$6,$AD$7,0)+$AE147*IF($AE$6=E$6,$AE$7,0)+$AF147*IF($AF$6=E$6,$AF$7,0)+$AG147*IF($AG$6=E$6,$AG$7,0)+$AH147*IF($AH$6=E$6,$AH$7,0)+$AI147*IF($AI$6=E$6,$AI$7,0)+$AJ147*IF($AJ$6=E$6,$AJ$7,0)+$AK147*IF($AK$6=E$6,$AK$7,0)+$AL147*IF($AL$6=E$6,$AL$7,0)+$AM147*IF($AM$6=E$6,$AM$7,0)+$AN147*IF($AN$6=E$6,$AN$7,0)+$AO147*IF($AO$6=E$6,$AO$7,0)+$AP147*IF($AP$6=E$6,$AP$7,0)+$AQ147*IF($AQ$6=E$6,$AQ$7,0)+$AR147*IF($AR$6=E$6,$AR$7,0))/E$7,0)</f>
        <v>0</v>
      </c>
      <c r="F147" s="54">
        <f t="shared" si="141"/>
        <v>0</v>
      </c>
      <c r="G147" s="54">
        <f t="shared" si="141"/>
        <v>0</v>
      </c>
      <c r="H147" s="54">
        <f t="shared" si="141"/>
        <v>0</v>
      </c>
      <c r="I147" s="54">
        <f t="shared" si="141"/>
        <v>0</v>
      </c>
      <c r="J147" s="54">
        <f t="shared" si="141"/>
        <v>0</v>
      </c>
      <c r="K147" s="54">
        <f t="shared" si="141"/>
        <v>0</v>
      </c>
      <c r="L147" s="54">
        <f t="shared" si="141"/>
        <v>0</v>
      </c>
      <c r="M147" s="54">
        <f t="shared" si="141"/>
        <v>0</v>
      </c>
      <c r="N147" s="54">
        <f t="shared" si="141"/>
        <v>0</v>
      </c>
      <c r="O147" s="54">
        <f t="shared" si="141"/>
        <v>0</v>
      </c>
      <c r="P147" s="54">
        <f t="shared" si="141"/>
        <v>0</v>
      </c>
      <c r="Q147" s="54">
        <f t="shared" si="141"/>
        <v>0</v>
      </c>
      <c r="R147" s="54">
        <f t="shared" si="141"/>
        <v>0</v>
      </c>
      <c r="S147" s="135"/>
      <c r="T147" s="66">
        <v>0</v>
      </c>
      <c r="U147" s="56">
        <v>0</v>
      </c>
      <c r="V147" s="56">
        <v>0</v>
      </c>
      <c r="W147" s="56">
        <v>0</v>
      </c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</row>
    <row r="148" spans="1:44" ht="14.25" customHeight="1">
      <c r="A148" s="51">
        <v>141</v>
      </c>
      <c r="B148" s="5">
        <f>IF('FORM NILAI SIAP'!A148=0,"",'FORM NILAI SIAP'!A148)</f>
        <v>21120120140099</v>
      </c>
      <c r="C148" s="5" t="str">
        <f>IF('FORM NILAI SIAP'!B148=0,"",'FORM NILAI SIAP'!B148)</f>
        <v>EZRA LAZUARDY WIJAYA</v>
      </c>
      <c r="D148" s="54">
        <f t="shared" si="1"/>
        <v>0</v>
      </c>
      <c r="E148" s="54">
        <f t="shared" ref="E148:R148" si="142">IFERROR(($T148*IF($T$6=E$6,$T$7,0)+$U148*IF($U$6=E$6,$U$7,0)+$V148*IF($V$6=E$6,$V$7,0)+$W148*IF($W$6=E$6,$W$7,0)+$X148*IF($X$6=E$6,$X$7,0)+$Y148*IF($Y$6=E$6,$Y$7,0)+$Z148*IF($Z$6=E$6,$Z$7,0)+$AA148*IF($AA$6=E$6,$AA$7,0)+$AB148*IF($AB$6=E$6,$AB$7,0)+$AC148*IF($AC$6=E$6,$AC$7,0)+$AD148*IF($AD$6=E$6,$AD$7,0)+$AE148*IF($AE$6=E$6,$AE$7,0)+$AF148*IF($AF$6=E$6,$AF$7,0)+$AG148*IF($AG$6=E$6,$AG$7,0)+$AH148*IF($AH$6=E$6,$AH$7,0)+$AI148*IF($AI$6=E$6,$AI$7,0)+$AJ148*IF($AJ$6=E$6,$AJ$7,0)+$AK148*IF($AK$6=E$6,$AK$7,0)+$AL148*IF($AL$6=E$6,$AL$7,0)+$AM148*IF($AM$6=E$6,$AM$7,0)+$AN148*IF($AN$6=E$6,$AN$7,0)+$AO148*IF($AO$6=E$6,$AO$7,0)+$AP148*IF($AP$6=E$6,$AP$7,0)+$AQ148*IF($AQ$6=E$6,$AQ$7,0)+$AR148*IF($AR$6=E$6,$AR$7,0))/E$7,0)</f>
        <v>0</v>
      </c>
      <c r="F148" s="54">
        <f t="shared" si="142"/>
        <v>0</v>
      </c>
      <c r="G148" s="54">
        <f t="shared" si="142"/>
        <v>0</v>
      </c>
      <c r="H148" s="54">
        <f t="shared" si="142"/>
        <v>0</v>
      </c>
      <c r="I148" s="54">
        <f t="shared" si="142"/>
        <v>0</v>
      </c>
      <c r="J148" s="54">
        <f t="shared" si="142"/>
        <v>0</v>
      </c>
      <c r="K148" s="54">
        <f t="shared" si="142"/>
        <v>0</v>
      </c>
      <c r="L148" s="54">
        <f t="shared" si="142"/>
        <v>0</v>
      </c>
      <c r="M148" s="54">
        <f t="shared" si="142"/>
        <v>0</v>
      </c>
      <c r="N148" s="54">
        <f t="shared" si="142"/>
        <v>0</v>
      </c>
      <c r="O148" s="54">
        <f t="shared" si="142"/>
        <v>0</v>
      </c>
      <c r="P148" s="54">
        <f t="shared" si="142"/>
        <v>0</v>
      </c>
      <c r="Q148" s="54">
        <f t="shared" si="142"/>
        <v>0</v>
      </c>
      <c r="R148" s="54">
        <f t="shared" si="142"/>
        <v>0</v>
      </c>
      <c r="S148" s="135"/>
      <c r="T148" s="66">
        <v>0</v>
      </c>
      <c r="U148" s="56">
        <v>0</v>
      </c>
      <c r="V148" s="56">
        <v>0</v>
      </c>
      <c r="W148" s="56">
        <v>0</v>
      </c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</row>
    <row r="149" spans="1:44" ht="14.25" customHeight="1">
      <c r="A149" s="51">
        <v>142</v>
      </c>
      <c r="B149" s="5">
        <f>IF('FORM NILAI SIAP'!A149=0,"",'FORM NILAI SIAP'!A149)</f>
        <v>21120120140099</v>
      </c>
      <c r="C149" s="5" t="str">
        <f>IF('FORM NILAI SIAP'!B149=0,"",'FORM NILAI SIAP'!B149)</f>
        <v>David Eddy Putra Pratama (&lt; 75%)</v>
      </c>
      <c r="D149" s="54">
        <f t="shared" si="1"/>
        <v>0</v>
      </c>
      <c r="E149" s="54">
        <f t="shared" ref="E149:R149" si="143">IFERROR(($T149*IF($T$6=E$6,$T$7,0)+$U149*IF($U$6=E$6,$U$7,0)+$V149*IF($V$6=E$6,$V$7,0)+$W149*IF($W$6=E$6,$W$7,0)+$X149*IF($X$6=E$6,$X$7,0)+$Y149*IF($Y$6=E$6,$Y$7,0)+$Z149*IF($Z$6=E$6,$Z$7,0)+$AA149*IF($AA$6=E$6,$AA$7,0)+$AB149*IF($AB$6=E$6,$AB$7,0)+$AC149*IF($AC$6=E$6,$AC$7,0)+$AD149*IF($AD$6=E$6,$AD$7,0)+$AE149*IF($AE$6=E$6,$AE$7,0)+$AF149*IF($AF$6=E$6,$AF$7,0)+$AG149*IF($AG$6=E$6,$AG$7,0)+$AH149*IF($AH$6=E$6,$AH$7,0)+$AI149*IF($AI$6=E$6,$AI$7,0)+$AJ149*IF($AJ$6=E$6,$AJ$7,0)+$AK149*IF($AK$6=E$6,$AK$7,0)+$AL149*IF($AL$6=E$6,$AL$7,0)+$AM149*IF($AM$6=E$6,$AM$7,0)+$AN149*IF($AN$6=E$6,$AN$7,0)+$AO149*IF($AO$6=E$6,$AO$7,0)+$AP149*IF($AP$6=E$6,$AP$7,0)+$AQ149*IF($AQ$6=E$6,$AQ$7,0)+$AR149*IF($AR$6=E$6,$AR$7,0))/E$7,0)</f>
        <v>0</v>
      </c>
      <c r="F149" s="54">
        <f t="shared" si="143"/>
        <v>0</v>
      </c>
      <c r="G149" s="54">
        <f t="shared" si="143"/>
        <v>0</v>
      </c>
      <c r="H149" s="54">
        <f t="shared" si="143"/>
        <v>0</v>
      </c>
      <c r="I149" s="54">
        <f t="shared" si="143"/>
        <v>0</v>
      </c>
      <c r="J149" s="54">
        <f t="shared" si="143"/>
        <v>0</v>
      </c>
      <c r="K149" s="54">
        <f t="shared" si="143"/>
        <v>0</v>
      </c>
      <c r="L149" s="54">
        <f t="shared" si="143"/>
        <v>0</v>
      </c>
      <c r="M149" s="54">
        <f t="shared" si="143"/>
        <v>0</v>
      </c>
      <c r="N149" s="54">
        <f t="shared" si="143"/>
        <v>0</v>
      </c>
      <c r="O149" s="54">
        <f t="shared" si="143"/>
        <v>0</v>
      </c>
      <c r="P149" s="54">
        <f t="shared" si="143"/>
        <v>0</v>
      </c>
      <c r="Q149" s="54">
        <f t="shared" si="143"/>
        <v>0</v>
      </c>
      <c r="R149" s="54">
        <f t="shared" si="143"/>
        <v>0</v>
      </c>
      <c r="S149" s="135"/>
      <c r="T149" s="66">
        <v>0</v>
      </c>
      <c r="U149" s="56">
        <v>0</v>
      </c>
      <c r="V149" s="56">
        <v>0</v>
      </c>
      <c r="W149" s="56">
        <v>0</v>
      </c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</row>
    <row r="150" spans="1:44" ht="14.25" customHeight="1">
      <c r="A150" s="51">
        <v>143</v>
      </c>
      <c r="B150" s="5">
        <f>IF('FORM NILAI SIAP'!A150=0,"",'FORM NILAI SIAP'!A150)</f>
        <v>21120120140099</v>
      </c>
      <c r="C150" s="5" t="str">
        <f>IF('FORM NILAI SIAP'!B150=0,"",'FORM NILAI SIAP'!B150)</f>
        <v>FAJAR YUMNA ADANI</v>
      </c>
      <c r="D150" s="54">
        <f t="shared" si="1"/>
        <v>0</v>
      </c>
      <c r="E150" s="54">
        <f t="shared" ref="E150:R150" si="144">IFERROR(($T150*IF($T$6=E$6,$T$7,0)+$U150*IF($U$6=E$6,$U$7,0)+$V150*IF($V$6=E$6,$V$7,0)+$W150*IF($W$6=E$6,$W$7,0)+$X150*IF($X$6=E$6,$X$7,0)+$Y150*IF($Y$6=E$6,$Y$7,0)+$Z150*IF($Z$6=E$6,$Z$7,0)+$AA150*IF($AA$6=E$6,$AA$7,0)+$AB150*IF($AB$6=E$6,$AB$7,0)+$AC150*IF($AC$6=E$6,$AC$7,0)+$AD150*IF($AD$6=E$6,$AD$7,0)+$AE150*IF($AE$6=E$6,$AE$7,0)+$AF150*IF($AF$6=E$6,$AF$7,0)+$AG150*IF($AG$6=E$6,$AG$7,0)+$AH150*IF($AH$6=E$6,$AH$7,0)+$AI150*IF($AI$6=E$6,$AI$7,0)+$AJ150*IF($AJ$6=E$6,$AJ$7,0)+$AK150*IF($AK$6=E$6,$AK$7,0)+$AL150*IF($AL$6=E$6,$AL$7,0)+$AM150*IF($AM$6=E$6,$AM$7,0)+$AN150*IF($AN$6=E$6,$AN$7,0)+$AO150*IF($AO$6=E$6,$AO$7,0)+$AP150*IF($AP$6=E$6,$AP$7,0)+$AQ150*IF($AQ$6=E$6,$AQ$7,0)+$AR150*IF($AR$6=E$6,$AR$7,0))/E$7,0)</f>
        <v>0</v>
      </c>
      <c r="F150" s="54">
        <f t="shared" si="144"/>
        <v>0</v>
      </c>
      <c r="G150" s="54">
        <f t="shared" si="144"/>
        <v>0</v>
      </c>
      <c r="H150" s="54">
        <f t="shared" si="144"/>
        <v>0</v>
      </c>
      <c r="I150" s="54">
        <f t="shared" si="144"/>
        <v>0</v>
      </c>
      <c r="J150" s="54">
        <f t="shared" si="144"/>
        <v>0</v>
      </c>
      <c r="K150" s="54">
        <f t="shared" si="144"/>
        <v>0</v>
      </c>
      <c r="L150" s="54">
        <f t="shared" si="144"/>
        <v>0</v>
      </c>
      <c r="M150" s="54">
        <f t="shared" si="144"/>
        <v>0</v>
      </c>
      <c r="N150" s="54">
        <f t="shared" si="144"/>
        <v>0</v>
      </c>
      <c r="O150" s="54">
        <f t="shared" si="144"/>
        <v>0</v>
      </c>
      <c r="P150" s="54">
        <f t="shared" si="144"/>
        <v>0</v>
      </c>
      <c r="Q150" s="54">
        <f t="shared" si="144"/>
        <v>0</v>
      </c>
      <c r="R150" s="54">
        <f t="shared" si="144"/>
        <v>0</v>
      </c>
      <c r="S150" s="135"/>
      <c r="T150" s="66">
        <v>0</v>
      </c>
      <c r="U150" s="56">
        <v>0</v>
      </c>
      <c r="V150" s="56">
        <v>0</v>
      </c>
      <c r="W150" s="56">
        <v>0</v>
      </c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</row>
    <row r="151" spans="1:44" ht="14.25" customHeight="1">
      <c r="A151" s="51">
        <v>144</v>
      </c>
      <c r="B151" s="5">
        <f>IF('FORM NILAI SIAP'!A151=0,"",'FORM NILAI SIAP'!A151)</f>
        <v>21120120140099</v>
      </c>
      <c r="C151" s="5" t="str">
        <f>IF('FORM NILAI SIAP'!B151=0,"",'FORM NILAI SIAP'!B151)</f>
        <v>ARDHIKA AZHAR PRATAMA</v>
      </c>
      <c r="D151" s="54">
        <f t="shared" si="1"/>
        <v>0</v>
      </c>
      <c r="E151" s="54">
        <f t="shared" ref="E151:R151" si="145">IFERROR(($T151*IF($T$6=E$6,$T$7,0)+$U151*IF($U$6=E$6,$U$7,0)+$V151*IF($V$6=E$6,$V$7,0)+$W151*IF($W$6=E$6,$W$7,0)+$X151*IF($X$6=E$6,$X$7,0)+$Y151*IF($Y$6=E$6,$Y$7,0)+$Z151*IF($Z$6=E$6,$Z$7,0)+$AA151*IF($AA$6=E$6,$AA$7,0)+$AB151*IF($AB$6=E$6,$AB$7,0)+$AC151*IF($AC$6=E$6,$AC$7,0)+$AD151*IF($AD$6=E$6,$AD$7,0)+$AE151*IF($AE$6=E$6,$AE$7,0)+$AF151*IF($AF$6=E$6,$AF$7,0)+$AG151*IF($AG$6=E$6,$AG$7,0)+$AH151*IF($AH$6=E$6,$AH$7,0)+$AI151*IF($AI$6=E$6,$AI$7,0)+$AJ151*IF($AJ$6=E$6,$AJ$7,0)+$AK151*IF($AK$6=E$6,$AK$7,0)+$AL151*IF($AL$6=E$6,$AL$7,0)+$AM151*IF($AM$6=E$6,$AM$7,0)+$AN151*IF($AN$6=E$6,$AN$7,0)+$AO151*IF($AO$6=E$6,$AO$7,0)+$AP151*IF($AP$6=E$6,$AP$7,0)+$AQ151*IF($AQ$6=E$6,$AQ$7,0)+$AR151*IF($AR$6=E$6,$AR$7,0))/E$7,0)</f>
        <v>0</v>
      </c>
      <c r="F151" s="54">
        <f t="shared" si="145"/>
        <v>0</v>
      </c>
      <c r="G151" s="54">
        <f t="shared" si="145"/>
        <v>0</v>
      </c>
      <c r="H151" s="54">
        <f t="shared" si="145"/>
        <v>0</v>
      </c>
      <c r="I151" s="54">
        <f t="shared" si="145"/>
        <v>0</v>
      </c>
      <c r="J151" s="54">
        <f t="shared" si="145"/>
        <v>0</v>
      </c>
      <c r="K151" s="54">
        <f t="shared" si="145"/>
        <v>0</v>
      </c>
      <c r="L151" s="54">
        <f t="shared" si="145"/>
        <v>0</v>
      </c>
      <c r="M151" s="54">
        <f t="shared" si="145"/>
        <v>0</v>
      </c>
      <c r="N151" s="54">
        <f t="shared" si="145"/>
        <v>0</v>
      </c>
      <c r="O151" s="54">
        <f t="shared" si="145"/>
        <v>0</v>
      </c>
      <c r="P151" s="54">
        <f t="shared" si="145"/>
        <v>0</v>
      </c>
      <c r="Q151" s="54">
        <f t="shared" si="145"/>
        <v>0</v>
      </c>
      <c r="R151" s="54">
        <f t="shared" si="145"/>
        <v>0</v>
      </c>
      <c r="S151" s="135"/>
      <c r="T151" s="66">
        <v>0</v>
      </c>
      <c r="U151" s="56">
        <v>0</v>
      </c>
      <c r="V151" s="56">
        <v>0</v>
      </c>
      <c r="W151" s="56">
        <v>0</v>
      </c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</row>
    <row r="152" spans="1:44" ht="14.25" customHeight="1">
      <c r="A152" s="51">
        <v>145</v>
      </c>
      <c r="B152" s="5">
        <f>IF('FORM NILAI SIAP'!A152=0,"",'FORM NILAI SIAP'!A152)</f>
        <v>21120120140099</v>
      </c>
      <c r="C152" s="5" t="str">
        <f>IF('FORM NILAI SIAP'!B152=0,"",'FORM NILAI SIAP'!B152)</f>
        <v>MUHAMMAD FARIZ SIDIK</v>
      </c>
      <c r="D152" s="54">
        <f t="shared" si="1"/>
        <v>0</v>
      </c>
      <c r="E152" s="54">
        <f t="shared" ref="E152:R152" si="146">IFERROR(($T152*IF($T$6=E$6,$T$7,0)+$U152*IF($U$6=E$6,$U$7,0)+$V152*IF($V$6=E$6,$V$7,0)+$W152*IF($W$6=E$6,$W$7,0)+$X152*IF($X$6=E$6,$X$7,0)+$Y152*IF($Y$6=E$6,$Y$7,0)+$Z152*IF($Z$6=E$6,$Z$7,0)+$AA152*IF($AA$6=E$6,$AA$7,0)+$AB152*IF($AB$6=E$6,$AB$7,0)+$AC152*IF($AC$6=E$6,$AC$7,0)+$AD152*IF($AD$6=E$6,$AD$7,0)+$AE152*IF($AE$6=E$6,$AE$7,0)+$AF152*IF($AF$6=E$6,$AF$7,0)+$AG152*IF($AG$6=E$6,$AG$7,0)+$AH152*IF($AH$6=E$6,$AH$7,0)+$AI152*IF($AI$6=E$6,$AI$7,0)+$AJ152*IF($AJ$6=E$6,$AJ$7,0)+$AK152*IF($AK$6=E$6,$AK$7,0)+$AL152*IF($AL$6=E$6,$AL$7,0)+$AM152*IF($AM$6=E$6,$AM$7,0)+$AN152*IF($AN$6=E$6,$AN$7,0)+$AO152*IF($AO$6=E$6,$AO$7,0)+$AP152*IF($AP$6=E$6,$AP$7,0)+$AQ152*IF($AQ$6=E$6,$AQ$7,0)+$AR152*IF($AR$6=E$6,$AR$7,0))/E$7,0)</f>
        <v>0</v>
      </c>
      <c r="F152" s="54">
        <f t="shared" si="146"/>
        <v>0</v>
      </c>
      <c r="G152" s="54">
        <f t="shared" si="146"/>
        <v>0</v>
      </c>
      <c r="H152" s="54">
        <f t="shared" si="146"/>
        <v>0</v>
      </c>
      <c r="I152" s="54">
        <f t="shared" si="146"/>
        <v>0</v>
      </c>
      <c r="J152" s="54">
        <f t="shared" si="146"/>
        <v>0</v>
      </c>
      <c r="K152" s="54">
        <f t="shared" si="146"/>
        <v>0</v>
      </c>
      <c r="L152" s="54">
        <f t="shared" si="146"/>
        <v>0</v>
      </c>
      <c r="M152" s="54">
        <f t="shared" si="146"/>
        <v>0</v>
      </c>
      <c r="N152" s="54">
        <f t="shared" si="146"/>
        <v>0</v>
      </c>
      <c r="O152" s="54">
        <f t="shared" si="146"/>
        <v>0</v>
      </c>
      <c r="P152" s="54">
        <f t="shared" si="146"/>
        <v>0</v>
      </c>
      <c r="Q152" s="54">
        <f t="shared" si="146"/>
        <v>0</v>
      </c>
      <c r="R152" s="54">
        <f t="shared" si="146"/>
        <v>0</v>
      </c>
      <c r="S152" s="135"/>
      <c r="T152" s="66">
        <v>0</v>
      </c>
      <c r="U152" s="56">
        <v>0</v>
      </c>
      <c r="V152" s="56">
        <v>0</v>
      </c>
      <c r="W152" s="56">
        <v>0</v>
      </c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</row>
    <row r="153" spans="1:44" ht="14.25" customHeight="1">
      <c r="A153" s="51">
        <v>146</v>
      </c>
      <c r="B153" s="5">
        <f>IF('FORM NILAI SIAP'!A153=0,"",'FORM NILAI SIAP'!A153)</f>
        <v>21120120140099</v>
      </c>
      <c r="C153" s="5" t="str">
        <f>IF('FORM NILAI SIAP'!B153=0,"",'FORM NILAI SIAP'!B153)</f>
        <v>AHMAD RADITYA ALRAZI WIBOWO</v>
      </c>
      <c r="D153" s="54">
        <f t="shared" si="1"/>
        <v>0</v>
      </c>
      <c r="E153" s="54">
        <f t="shared" ref="E153:R153" si="147">IFERROR(($T153*IF($T$6=E$6,$T$7,0)+$U153*IF($U$6=E$6,$U$7,0)+$V153*IF($V$6=E$6,$V$7,0)+$W153*IF($W$6=E$6,$W$7,0)+$X153*IF($X$6=E$6,$X$7,0)+$Y153*IF($Y$6=E$6,$Y$7,0)+$Z153*IF($Z$6=E$6,$Z$7,0)+$AA153*IF($AA$6=E$6,$AA$7,0)+$AB153*IF($AB$6=E$6,$AB$7,0)+$AC153*IF($AC$6=E$6,$AC$7,0)+$AD153*IF($AD$6=E$6,$AD$7,0)+$AE153*IF($AE$6=E$6,$AE$7,0)+$AF153*IF($AF$6=E$6,$AF$7,0)+$AG153*IF($AG$6=E$6,$AG$7,0)+$AH153*IF($AH$6=E$6,$AH$7,0)+$AI153*IF($AI$6=E$6,$AI$7,0)+$AJ153*IF($AJ$6=E$6,$AJ$7,0)+$AK153*IF($AK$6=E$6,$AK$7,0)+$AL153*IF($AL$6=E$6,$AL$7,0)+$AM153*IF($AM$6=E$6,$AM$7,0)+$AN153*IF($AN$6=E$6,$AN$7,0)+$AO153*IF($AO$6=E$6,$AO$7,0)+$AP153*IF($AP$6=E$6,$AP$7,0)+$AQ153*IF($AQ$6=E$6,$AQ$7,0)+$AR153*IF($AR$6=E$6,$AR$7,0))/E$7,0)</f>
        <v>0</v>
      </c>
      <c r="F153" s="54">
        <f t="shared" si="147"/>
        <v>0</v>
      </c>
      <c r="G153" s="54">
        <f t="shared" si="147"/>
        <v>0</v>
      </c>
      <c r="H153" s="54">
        <f t="shared" si="147"/>
        <v>0</v>
      </c>
      <c r="I153" s="54">
        <f t="shared" si="147"/>
        <v>0</v>
      </c>
      <c r="J153" s="54">
        <f t="shared" si="147"/>
        <v>0</v>
      </c>
      <c r="K153" s="54">
        <f t="shared" si="147"/>
        <v>0</v>
      </c>
      <c r="L153" s="54">
        <f t="shared" si="147"/>
        <v>0</v>
      </c>
      <c r="M153" s="54">
        <f t="shared" si="147"/>
        <v>0</v>
      </c>
      <c r="N153" s="54">
        <f t="shared" si="147"/>
        <v>0</v>
      </c>
      <c r="O153" s="54">
        <f t="shared" si="147"/>
        <v>0</v>
      </c>
      <c r="P153" s="54">
        <f t="shared" si="147"/>
        <v>0</v>
      </c>
      <c r="Q153" s="54">
        <f t="shared" si="147"/>
        <v>0</v>
      </c>
      <c r="R153" s="54">
        <f t="shared" si="147"/>
        <v>0</v>
      </c>
      <c r="S153" s="135"/>
      <c r="T153" s="66">
        <v>0</v>
      </c>
      <c r="U153" s="56">
        <v>0</v>
      </c>
      <c r="V153" s="56">
        <v>0</v>
      </c>
      <c r="W153" s="56">
        <v>0</v>
      </c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</row>
    <row r="154" spans="1:44" ht="14.25" customHeight="1">
      <c r="A154" s="51">
        <v>147</v>
      </c>
      <c r="B154" s="5">
        <f>IF('FORM NILAI SIAP'!A154=0,"",'FORM NILAI SIAP'!A154)</f>
        <v>21120120140099</v>
      </c>
      <c r="C154" s="5" t="str">
        <f>IF('FORM NILAI SIAP'!B154=0,"",'FORM NILAI SIAP'!B154)</f>
        <v>DAFFA MAULANA WISESA</v>
      </c>
      <c r="D154" s="54">
        <f t="shared" si="1"/>
        <v>0</v>
      </c>
      <c r="E154" s="54">
        <f t="shared" ref="E154:R154" si="148">IFERROR(($T154*IF($T$6=E$6,$T$7,0)+$U154*IF($U$6=E$6,$U$7,0)+$V154*IF($V$6=E$6,$V$7,0)+$W154*IF($W$6=E$6,$W$7,0)+$X154*IF($X$6=E$6,$X$7,0)+$Y154*IF($Y$6=E$6,$Y$7,0)+$Z154*IF($Z$6=E$6,$Z$7,0)+$AA154*IF($AA$6=E$6,$AA$7,0)+$AB154*IF($AB$6=E$6,$AB$7,0)+$AC154*IF($AC$6=E$6,$AC$7,0)+$AD154*IF($AD$6=E$6,$AD$7,0)+$AE154*IF($AE$6=E$6,$AE$7,0)+$AF154*IF($AF$6=E$6,$AF$7,0)+$AG154*IF($AG$6=E$6,$AG$7,0)+$AH154*IF($AH$6=E$6,$AH$7,0)+$AI154*IF($AI$6=E$6,$AI$7,0)+$AJ154*IF($AJ$6=E$6,$AJ$7,0)+$AK154*IF($AK$6=E$6,$AK$7,0)+$AL154*IF($AL$6=E$6,$AL$7,0)+$AM154*IF($AM$6=E$6,$AM$7,0)+$AN154*IF($AN$6=E$6,$AN$7,0)+$AO154*IF($AO$6=E$6,$AO$7,0)+$AP154*IF($AP$6=E$6,$AP$7,0)+$AQ154*IF($AQ$6=E$6,$AQ$7,0)+$AR154*IF($AR$6=E$6,$AR$7,0))/E$7,0)</f>
        <v>0</v>
      </c>
      <c r="F154" s="54">
        <f t="shared" si="148"/>
        <v>0</v>
      </c>
      <c r="G154" s="54">
        <f t="shared" si="148"/>
        <v>0</v>
      </c>
      <c r="H154" s="54">
        <f t="shared" si="148"/>
        <v>0</v>
      </c>
      <c r="I154" s="54">
        <f t="shared" si="148"/>
        <v>0</v>
      </c>
      <c r="J154" s="54">
        <f t="shared" si="148"/>
        <v>0</v>
      </c>
      <c r="K154" s="54">
        <f t="shared" si="148"/>
        <v>0</v>
      </c>
      <c r="L154" s="54">
        <f t="shared" si="148"/>
        <v>0</v>
      </c>
      <c r="M154" s="54">
        <f t="shared" si="148"/>
        <v>0</v>
      </c>
      <c r="N154" s="54">
        <f t="shared" si="148"/>
        <v>0</v>
      </c>
      <c r="O154" s="54">
        <f t="shared" si="148"/>
        <v>0</v>
      </c>
      <c r="P154" s="54">
        <f t="shared" si="148"/>
        <v>0</v>
      </c>
      <c r="Q154" s="54">
        <f t="shared" si="148"/>
        <v>0</v>
      </c>
      <c r="R154" s="54">
        <f t="shared" si="148"/>
        <v>0</v>
      </c>
      <c r="S154" s="135"/>
      <c r="T154" s="66">
        <v>0</v>
      </c>
      <c r="U154" s="56">
        <v>0</v>
      </c>
      <c r="V154" s="56">
        <v>0</v>
      </c>
      <c r="W154" s="56">
        <v>0</v>
      </c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</row>
    <row r="155" spans="1:44" ht="14.25" customHeight="1">
      <c r="A155" s="51">
        <v>148</v>
      </c>
      <c r="B155" s="5">
        <f>IF('FORM NILAI SIAP'!A155=0,"",'FORM NILAI SIAP'!A155)</f>
        <v>21120120140099</v>
      </c>
      <c r="C155" s="5" t="str">
        <f>IF('FORM NILAI SIAP'!B155=0,"",'FORM NILAI SIAP'!B155)</f>
        <v>ENGELBERT JUBILE SATRIO LUKITO</v>
      </c>
      <c r="D155" s="54">
        <f t="shared" si="1"/>
        <v>0</v>
      </c>
      <c r="E155" s="54">
        <f t="shared" ref="E155:R155" si="149">IFERROR(($T155*IF($T$6=E$6,$T$7,0)+$U155*IF($U$6=E$6,$U$7,0)+$V155*IF($V$6=E$6,$V$7,0)+$W155*IF($W$6=E$6,$W$7,0)+$X155*IF($X$6=E$6,$X$7,0)+$Y155*IF($Y$6=E$6,$Y$7,0)+$Z155*IF($Z$6=E$6,$Z$7,0)+$AA155*IF($AA$6=E$6,$AA$7,0)+$AB155*IF($AB$6=E$6,$AB$7,0)+$AC155*IF($AC$6=E$6,$AC$7,0)+$AD155*IF($AD$6=E$6,$AD$7,0)+$AE155*IF($AE$6=E$6,$AE$7,0)+$AF155*IF($AF$6=E$6,$AF$7,0)+$AG155*IF($AG$6=E$6,$AG$7,0)+$AH155*IF($AH$6=E$6,$AH$7,0)+$AI155*IF($AI$6=E$6,$AI$7,0)+$AJ155*IF($AJ$6=E$6,$AJ$7,0)+$AK155*IF($AK$6=E$6,$AK$7,0)+$AL155*IF($AL$6=E$6,$AL$7,0)+$AM155*IF($AM$6=E$6,$AM$7,0)+$AN155*IF($AN$6=E$6,$AN$7,0)+$AO155*IF($AO$6=E$6,$AO$7,0)+$AP155*IF($AP$6=E$6,$AP$7,0)+$AQ155*IF($AQ$6=E$6,$AQ$7,0)+$AR155*IF($AR$6=E$6,$AR$7,0))/E$7,0)</f>
        <v>0</v>
      </c>
      <c r="F155" s="54">
        <f t="shared" si="149"/>
        <v>0</v>
      </c>
      <c r="G155" s="54">
        <f t="shared" si="149"/>
        <v>0</v>
      </c>
      <c r="H155" s="54">
        <f t="shared" si="149"/>
        <v>0</v>
      </c>
      <c r="I155" s="54">
        <f t="shared" si="149"/>
        <v>0</v>
      </c>
      <c r="J155" s="54">
        <f t="shared" si="149"/>
        <v>0</v>
      </c>
      <c r="K155" s="54">
        <f t="shared" si="149"/>
        <v>0</v>
      </c>
      <c r="L155" s="54">
        <f t="shared" si="149"/>
        <v>0</v>
      </c>
      <c r="M155" s="54">
        <f t="shared" si="149"/>
        <v>0</v>
      </c>
      <c r="N155" s="54">
        <f t="shared" si="149"/>
        <v>0</v>
      </c>
      <c r="O155" s="54">
        <f t="shared" si="149"/>
        <v>0</v>
      </c>
      <c r="P155" s="54">
        <f t="shared" si="149"/>
        <v>0</v>
      </c>
      <c r="Q155" s="54">
        <f t="shared" si="149"/>
        <v>0</v>
      </c>
      <c r="R155" s="54">
        <f t="shared" si="149"/>
        <v>0</v>
      </c>
      <c r="S155" s="135"/>
      <c r="T155" s="66">
        <v>0</v>
      </c>
      <c r="U155" s="56">
        <v>0</v>
      </c>
      <c r="V155" s="56">
        <v>0</v>
      </c>
      <c r="W155" s="56">
        <v>0</v>
      </c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</row>
    <row r="156" spans="1:44" ht="14.25" customHeight="1">
      <c r="A156" s="51">
        <v>149</v>
      </c>
      <c r="B156" s="5">
        <f>IF('FORM NILAI SIAP'!A156=0,"",'FORM NILAI SIAP'!A156)</f>
        <v>21120120140099</v>
      </c>
      <c r="C156" s="5" t="str">
        <f>IF('FORM NILAI SIAP'!B156=0,"",'FORM NILAI SIAP'!B156)</f>
        <v>FAUZAN NURRAMADHAN</v>
      </c>
      <c r="D156" s="54">
        <f t="shared" si="1"/>
        <v>0</v>
      </c>
      <c r="E156" s="54">
        <f t="shared" ref="E156:R156" si="150">IFERROR(($T156*IF($T$6=E$6,$T$7,0)+$U156*IF($U$6=E$6,$U$7,0)+$V156*IF($V$6=E$6,$V$7,0)+$W156*IF($W$6=E$6,$W$7,0)+$X156*IF($X$6=E$6,$X$7,0)+$Y156*IF($Y$6=E$6,$Y$7,0)+$Z156*IF($Z$6=E$6,$Z$7,0)+$AA156*IF($AA$6=E$6,$AA$7,0)+$AB156*IF($AB$6=E$6,$AB$7,0)+$AC156*IF($AC$6=E$6,$AC$7,0)+$AD156*IF($AD$6=E$6,$AD$7,0)+$AE156*IF($AE$6=E$6,$AE$7,0)+$AF156*IF($AF$6=E$6,$AF$7,0)+$AG156*IF($AG$6=E$6,$AG$7,0)+$AH156*IF($AH$6=E$6,$AH$7,0)+$AI156*IF($AI$6=E$6,$AI$7,0)+$AJ156*IF($AJ$6=E$6,$AJ$7,0)+$AK156*IF($AK$6=E$6,$AK$7,0)+$AL156*IF($AL$6=E$6,$AL$7,0)+$AM156*IF($AM$6=E$6,$AM$7,0)+$AN156*IF($AN$6=E$6,$AN$7,0)+$AO156*IF($AO$6=E$6,$AO$7,0)+$AP156*IF($AP$6=E$6,$AP$7,0)+$AQ156*IF($AQ$6=E$6,$AQ$7,0)+$AR156*IF($AR$6=E$6,$AR$7,0))/E$7,0)</f>
        <v>0</v>
      </c>
      <c r="F156" s="54">
        <f t="shared" si="150"/>
        <v>0</v>
      </c>
      <c r="G156" s="54">
        <f t="shared" si="150"/>
        <v>0</v>
      </c>
      <c r="H156" s="54">
        <f t="shared" si="150"/>
        <v>0</v>
      </c>
      <c r="I156" s="54">
        <f t="shared" si="150"/>
        <v>0</v>
      </c>
      <c r="J156" s="54">
        <f t="shared" si="150"/>
        <v>0</v>
      </c>
      <c r="K156" s="54">
        <f t="shared" si="150"/>
        <v>0</v>
      </c>
      <c r="L156" s="54">
        <f t="shared" si="150"/>
        <v>0</v>
      </c>
      <c r="M156" s="54">
        <f t="shared" si="150"/>
        <v>0</v>
      </c>
      <c r="N156" s="54">
        <f t="shared" si="150"/>
        <v>0</v>
      </c>
      <c r="O156" s="54">
        <f t="shared" si="150"/>
        <v>0</v>
      </c>
      <c r="P156" s="54">
        <f t="shared" si="150"/>
        <v>0</v>
      </c>
      <c r="Q156" s="54">
        <f t="shared" si="150"/>
        <v>0</v>
      </c>
      <c r="R156" s="54">
        <f t="shared" si="150"/>
        <v>0</v>
      </c>
      <c r="S156" s="135"/>
      <c r="T156" s="66">
        <v>0</v>
      </c>
      <c r="U156" s="56">
        <v>0</v>
      </c>
      <c r="V156" s="56">
        <v>0</v>
      </c>
      <c r="W156" s="56">
        <v>0</v>
      </c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</row>
    <row r="157" spans="1:44" ht="14.25" customHeight="1">
      <c r="A157" s="51">
        <v>150</v>
      </c>
      <c r="B157" s="5">
        <f>IF('FORM NILAI SIAP'!A157=0,"",'FORM NILAI SIAP'!A157)</f>
        <v>21120120140099</v>
      </c>
      <c r="C157" s="5" t="str">
        <f>IF('FORM NILAI SIAP'!B157=0,"",'FORM NILAI SIAP'!B157)</f>
        <v>BAGAS SATRIO UNGGUL YUDHO</v>
      </c>
      <c r="D157" s="54">
        <f t="shared" si="1"/>
        <v>0</v>
      </c>
      <c r="E157" s="54">
        <f t="shared" ref="E157:R157" si="151">IFERROR(($T157*IF($T$6=E$6,$T$7,0)+$U157*IF($U$6=E$6,$U$7,0)+$V157*IF($V$6=E$6,$V$7,0)+$W157*IF($W$6=E$6,$W$7,0)+$X157*IF($X$6=E$6,$X$7,0)+$Y157*IF($Y$6=E$6,$Y$7,0)+$Z157*IF($Z$6=E$6,$Z$7,0)+$AA157*IF($AA$6=E$6,$AA$7,0)+$AB157*IF($AB$6=E$6,$AB$7,0)+$AC157*IF($AC$6=E$6,$AC$7,0)+$AD157*IF($AD$6=E$6,$AD$7,0)+$AE157*IF($AE$6=E$6,$AE$7,0)+$AF157*IF($AF$6=E$6,$AF$7,0)+$AG157*IF($AG$6=E$6,$AG$7,0)+$AH157*IF($AH$6=E$6,$AH$7,0)+$AI157*IF($AI$6=E$6,$AI$7,0)+$AJ157*IF($AJ$6=E$6,$AJ$7,0)+$AK157*IF($AK$6=E$6,$AK$7,0)+$AL157*IF($AL$6=E$6,$AL$7,0)+$AM157*IF($AM$6=E$6,$AM$7,0)+$AN157*IF($AN$6=E$6,$AN$7,0)+$AO157*IF($AO$6=E$6,$AO$7,0)+$AP157*IF($AP$6=E$6,$AP$7,0)+$AQ157*IF($AQ$6=E$6,$AQ$7,0)+$AR157*IF($AR$6=E$6,$AR$7,0))/E$7,0)</f>
        <v>0</v>
      </c>
      <c r="F157" s="54">
        <f t="shared" si="151"/>
        <v>0</v>
      </c>
      <c r="G157" s="54">
        <f t="shared" si="151"/>
        <v>0</v>
      </c>
      <c r="H157" s="54">
        <f t="shared" si="151"/>
        <v>0</v>
      </c>
      <c r="I157" s="54">
        <f t="shared" si="151"/>
        <v>0</v>
      </c>
      <c r="J157" s="54">
        <f t="shared" si="151"/>
        <v>0</v>
      </c>
      <c r="K157" s="54">
        <f t="shared" si="151"/>
        <v>0</v>
      </c>
      <c r="L157" s="54">
        <f t="shared" si="151"/>
        <v>0</v>
      </c>
      <c r="M157" s="54">
        <f t="shared" si="151"/>
        <v>0</v>
      </c>
      <c r="N157" s="54">
        <f t="shared" si="151"/>
        <v>0</v>
      </c>
      <c r="O157" s="54">
        <f t="shared" si="151"/>
        <v>0</v>
      </c>
      <c r="P157" s="54">
        <f t="shared" si="151"/>
        <v>0</v>
      </c>
      <c r="Q157" s="54">
        <f t="shared" si="151"/>
        <v>0</v>
      </c>
      <c r="R157" s="54">
        <f t="shared" si="151"/>
        <v>0</v>
      </c>
      <c r="S157" s="135"/>
      <c r="T157" s="66">
        <v>0</v>
      </c>
      <c r="U157" s="56">
        <v>0</v>
      </c>
      <c r="V157" s="56">
        <v>0</v>
      </c>
      <c r="W157" s="56">
        <v>0</v>
      </c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</row>
    <row r="158" spans="1:44" ht="14.25" customHeight="1">
      <c r="A158" s="51">
        <v>151</v>
      </c>
      <c r="B158" s="5">
        <f>IF('FORM NILAI SIAP'!A158=0,"",'FORM NILAI SIAP'!A158)</f>
        <v>21120120140099</v>
      </c>
      <c r="C158" s="5" t="str">
        <f>IF('FORM NILAI SIAP'!B158=0,"",'FORM NILAI SIAP'!B158)</f>
        <v>AFRIZAL EKA PURNAMA</v>
      </c>
      <c r="D158" s="54">
        <f t="shared" si="1"/>
        <v>0</v>
      </c>
      <c r="E158" s="54">
        <f t="shared" ref="E158:R158" si="152">IFERROR(($T158*IF($T$6=E$6,$T$7,0)+$U158*IF($U$6=E$6,$U$7,0)+$V158*IF($V$6=E$6,$V$7,0)+$W158*IF($W$6=E$6,$W$7,0)+$X158*IF($X$6=E$6,$X$7,0)+$Y158*IF($Y$6=E$6,$Y$7,0)+$Z158*IF($Z$6=E$6,$Z$7,0)+$AA158*IF($AA$6=E$6,$AA$7,0)+$AB158*IF($AB$6=E$6,$AB$7,0)+$AC158*IF($AC$6=E$6,$AC$7,0)+$AD158*IF($AD$6=E$6,$AD$7,0)+$AE158*IF($AE$6=E$6,$AE$7,0)+$AF158*IF($AF$6=E$6,$AF$7,0)+$AG158*IF($AG$6=E$6,$AG$7,0)+$AH158*IF($AH$6=E$6,$AH$7,0)+$AI158*IF($AI$6=E$6,$AI$7,0)+$AJ158*IF($AJ$6=E$6,$AJ$7,0)+$AK158*IF($AK$6=E$6,$AK$7,0)+$AL158*IF($AL$6=E$6,$AL$7,0)+$AM158*IF($AM$6=E$6,$AM$7,0)+$AN158*IF($AN$6=E$6,$AN$7,0)+$AO158*IF($AO$6=E$6,$AO$7,0)+$AP158*IF($AP$6=E$6,$AP$7,0)+$AQ158*IF($AQ$6=E$6,$AQ$7,0)+$AR158*IF($AR$6=E$6,$AR$7,0))/E$7,0)</f>
        <v>0</v>
      </c>
      <c r="F158" s="54">
        <f t="shared" si="152"/>
        <v>0</v>
      </c>
      <c r="G158" s="54">
        <f t="shared" si="152"/>
        <v>0</v>
      </c>
      <c r="H158" s="54">
        <f t="shared" si="152"/>
        <v>0</v>
      </c>
      <c r="I158" s="54">
        <f t="shared" si="152"/>
        <v>0</v>
      </c>
      <c r="J158" s="54">
        <f t="shared" si="152"/>
        <v>0</v>
      </c>
      <c r="K158" s="54">
        <f t="shared" si="152"/>
        <v>0</v>
      </c>
      <c r="L158" s="54">
        <f t="shared" si="152"/>
        <v>0</v>
      </c>
      <c r="M158" s="54">
        <f t="shared" si="152"/>
        <v>0</v>
      </c>
      <c r="N158" s="54">
        <f t="shared" si="152"/>
        <v>0</v>
      </c>
      <c r="O158" s="54">
        <f t="shared" si="152"/>
        <v>0</v>
      </c>
      <c r="P158" s="54">
        <f t="shared" si="152"/>
        <v>0</v>
      </c>
      <c r="Q158" s="54">
        <f t="shared" si="152"/>
        <v>0</v>
      </c>
      <c r="R158" s="54">
        <f t="shared" si="152"/>
        <v>0</v>
      </c>
      <c r="S158" s="135"/>
      <c r="T158" s="66">
        <v>0</v>
      </c>
      <c r="U158" s="56">
        <v>0</v>
      </c>
      <c r="V158" s="56">
        <v>0</v>
      </c>
      <c r="W158" s="56">
        <v>0</v>
      </c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</row>
    <row r="159" spans="1:44" ht="14.25" customHeight="1">
      <c r="A159" s="51">
        <v>152</v>
      </c>
      <c r="B159" s="5">
        <f>IF('FORM NILAI SIAP'!A159=0,"",'FORM NILAI SIAP'!A159)</f>
        <v>21120120140099</v>
      </c>
      <c r="C159" s="5" t="str">
        <f>IF('FORM NILAI SIAP'!B159=0,"",'FORM NILAI SIAP'!B159)</f>
        <v>OSVELINA MARGARETHA SIREGAR</v>
      </c>
      <c r="D159" s="54">
        <f t="shared" si="1"/>
        <v>0</v>
      </c>
      <c r="E159" s="54">
        <f t="shared" ref="E159:R159" si="153">IFERROR(($T159*IF($T$6=E$6,$T$7,0)+$U159*IF($U$6=E$6,$U$7,0)+$V159*IF($V$6=E$6,$V$7,0)+$W159*IF($W$6=E$6,$W$7,0)+$X159*IF($X$6=E$6,$X$7,0)+$Y159*IF($Y$6=E$6,$Y$7,0)+$Z159*IF($Z$6=E$6,$Z$7,0)+$AA159*IF($AA$6=E$6,$AA$7,0)+$AB159*IF($AB$6=E$6,$AB$7,0)+$AC159*IF($AC$6=E$6,$AC$7,0)+$AD159*IF($AD$6=E$6,$AD$7,0)+$AE159*IF($AE$6=E$6,$AE$7,0)+$AF159*IF($AF$6=E$6,$AF$7,0)+$AG159*IF($AG$6=E$6,$AG$7,0)+$AH159*IF($AH$6=E$6,$AH$7,0)+$AI159*IF($AI$6=E$6,$AI$7,0)+$AJ159*IF($AJ$6=E$6,$AJ$7,0)+$AK159*IF($AK$6=E$6,$AK$7,0)+$AL159*IF($AL$6=E$6,$AL$7,0)+$AM159*IF($AM$6=E$6,$AM$7,0)+$AN159*IF($AN$6=E$6,$AN$7,0)+$AO159*IF($AO$6=E$6,$AO$7,0)+$AP159*IF($AP$6=E$6,$AP$7,0)+$AQ159*IF($AQ$6=E$6,$AQ$7,0)+$AR159*IF($AR$6=E$6,$AR$7,0))/E$7,0)</f>
        <v>0</v>
      </c>
      <c r="F159" s="54">
        <f t="shared" si="153"/>
        <v>0</v>
      </c>
      <c r="G159" s="54">
        <f t="shared" si="153"/>
        <v>0</v>
      </c>
      <c r="H159" s="54">
        <f t="shared" si="153"/>
        <v>0</v>
      </c>
      <c r="I159" s="54">
        <f t="shared" si="153"/>
        <v>0</v>
      </c>
      <c r="J159" s="54">
        <f t="shared" si="153"/>
        <v>0</v>
      </c>
      <c r="K159" s="54">
        <f t="shared" si="153"/>
        <v>0</v>
      </c>
      <c r="L159" s="54">
        <f t="shared" si="153"/>
        <v>0</v>
      </c>
      <c r="M159" s="54">
        <f t="shared" si="153"/>
        <v>0</v>
      </c>
      <c r="N159" s="54">
        <f t="shared" si="153"/>
        <v>0</v>
      </c>
      <c r="O159" s="54">
        <f t="shared" si="153"/>
        <v>0</v>
      </c>
      <c r="P159" s="54">
        <f t="shared" si="153"/>
        <v>0</v>
      </c>
      <c r="Q159" s="54">
        <f t="shared" si="153"/>
        <v>0</v>
      </c>
      <c r="R159" s="54">
        <f t="shared" si="153"/>
        <v>0</v>
      </c>
      <c r="S159" s="135"/>
      <c r="T159" s="66">
        <v>0</v>
      </c>
      <c r="U159" s="56">
        <v>0</v>
      </c>
      <c r="V159" s="56">
        <v>0</v>
      </c>
      <c r="W159" s="56">
        <v>0</v>
      </c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</row>
    <row r="160" spans="1:44" ht="14.25" customHeight="1">
      <c r="A160" s="51">
        <v>153</v>
      </c>
      <c r="B160" s="5">
        <f>IF('FORM NILAI SIAP'!A160=0,"",'FORM NILAI SIAP'!A160)</f>
        <v>21120120140099</v>
      </c>
      <c r="C160" s="5" t="str">
        <f>IF('FORM NILAI SIAP'!B160=0,"",'FORM NILAI SIAP'!B160)</f>
        <v>Helmi Bagus Wijanarko</v>
      </c>
      <c r="D160" s="54">
        <f t="shared" si="1"/>
        <v>0</v>
      </c>
      <c r="E160" s="54">
        <f t="shared" ref="E160:R160" si="154">IFERROR(($T160*IF($T$6=E$6,$T$7,0)+$U160*IF($U$6=E$6,$U$7,0)+$V160*IF($V$6=E$6,$V$7,0)+$W160*IF($W$6=E$6,$W$7,0)+$X160*IF($X$6=E$6,$X$7,0)+$Y160*IF($Y$6=E$6,$Y$7,0)+$Z160*IF($Z$6=E$6,$Z$7,0)+$AA160*IF($AA$6=E$6,$AA$7,0)+$AB160*IF($AB$6=E$6,$AB$7,0)+$AC160*IF($AC$6=E$6,$AC$7,0)+$AD160*IF($AD$6=E$6,$AD$7,0)+$AE160*IF($AE$6=E$6,$AE$7,0)+$AF160*IF($AF$6=E$6,$AF$7,0)+$AG160*IF($AG$6=E$6,$AG$7,0)+$AH160*IF($AH$6=E$6,$AH$7,0)+$AI160*IF($AI$6=E$6,$AI$7,0)+$AJ160*IF($AJ$6=E$6,$AJ$7,0)+$AK160*IF($AK$6=E$6,$AK$7,0)+$AL160*IF($AL$6=E$6,$AL$7,0)+$AM160*IF($AM$6=E$6,$AM$7,0)+$AN160*IF($AN$6=E$6,$AN$7,0)+$AO160*IF($AO$6=E$6,$AO$7,0)+$AP160*IF($AP$6=E$6,$AP$7,0)+$AQ160*IF($AQ$6=E$6,$AQ$7,0)+$AR160*IF($AR$6=E$6,$AR$7,0))/E$7,0)</f>
        <v>0</v>
      </c>
      <c r="F160" s="54">
        <f t="shared" si="154"/>
        <v>0</v>
      </c>
      <c r="G160" s="54">
        <f t="shared" si="154"/>
        <v>0</v>
      </c>
      <c r="H160" s="54">
        <f t="shared" si="154"/>
        <v>0</v>
      </c>
      <c r="I160" s="54">
        <f t="shared" si="154"/>
        <v>0</v>
      </c>
      <c r="J160" s="54">
        <f t="shared" si="154"/>
        <v>0</v>
      </c>
      <c r="K160" s="54">
        <f t="shared" si="154"/>
        <v>0</v>
      </c>
      <c r="L160" s="54">
        <f t="shared" si="154"/>
        <v>0</v>
      </c>
      <c r="M160" s="54">
        <f t="shared" si="154"/>
        <v>0</v>
      </c>
      <c r="N160" s="54">
        <f t="shared" si="154"/>
        <v>0</v>
      </c>
      <c r="O160" s="54">
        <f t="shared" si="154"/>
        <v>0</v>
      </c>
      <c r="P160" s="54">
        <f t="shared" si="154"/>
        <v>0</v>
      </c>
      <c r="Q160" s="54">
        <f t="shared" si="154"/>
        <v>0</v>
      </c>
      <c r="R160" s="54">
        <f t="shared" si="154"/>
        <v>0</v>
      </c>
      <c r="S160" s="135"/>
      <c r="T160" s="66">
        <v>0</v>
      </c>
      <c r="U160" s="56">
        <v>0</v>
      </c>
      <c r="V160" s="56">
        <v>0</v>
      </c>
      <c r="W160" s="56">
        <v>0</v>
      </c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</row>
    <row r="161" spans="1:44" ht="14.25" customHeight="1">
      <c r="A161" s="51">
        <v>154</v>
      </c>
      <c r="B161" s="5">
        <f>IF('FORM NILAI SIAP'!A161=0,"",'FORM NILAI SIAP'!A161)</f>
        <v>21120120140099</v>
      </c>
      <c r="C161" s="5" t="str">
        <f>IF('FORM NILAI SIAP'!B161=0,"",'FORM NILAI SIAP'!B161)</f>
        <v>MUHAMMAD SALMAN ALFARISI (&lt; 75%)</v>
      </c>
      <c r="D161" s="54">
        <f t="shared" si="1"/>
        <v>0</v>
      </c>
      <c r="E161" s="54">
        <f t="shared" ref="E161:R161" si="155">IFERROR(($T161*IF($T$6=E$6,$T$7,0)+$U161*IF($U$6=E$6,$U$7,0)+$V161*IF($V$6=E$6,$V$7,0)+$W161*IF($W$6=E$6,$W$7,0)+$X161*IF($X$6=E$6,$X$7,0)+$Y161*IF($Y$6=E$6,$Y$7,0)+$Z161*IF($Z$6=E$6,$Z$7,0)+$AA161*IF($AA$6=E$6,$AA$7,0)+$AB161*IF($AB$6=E$6,$AB$7,0)+$AC161*IF($AC$6=E$6,$AC$7,0)+$AD161*IF($AD$6=E$6,$AD$7,0)+$AE161*IF($AE$6=E$6,$AE$7,0)+$AF161*IF($AF$6=E$6,$AF$7,0)+$AG161*IF($AG$6=E$6,$AG$7,0)+$AH161*IF($AH$6=E$6,$AH$7,0)+$AI161*IF($AI$6=E$6,$AI$7,0)+$AJ161*IF($AJ$6=E$6,$AJ$7,0)+$AK161*IF($AK$6=E$6,$AK$7,0)+$AL161*IF($AL$6=E$6,$AL$7,0)+$AM161*IF($AM$6=E$6,$AM$7,0)+$AN161*IF($AN$6=E$6,$AN$7,0)+$AO161*IF($AO$6=E$6,$AO$7,0)+$AP161*IF($AP$6=E$6,$AP$7,0)+$AQ161*IF($AQ$6=E$6,$AQ$7,0)+$AR161*IF($AR$6=E$6,$AR$7,0))/E$7,0)</f>
        <v>0</v>
      </c>
      <c r="F161" s="54">
        <f t="shared" si="155"/>
        <v>0</v>
      </c>
      <c r="G161" s="54">
        <f t="shared" si="155"/>
        <v>0</v>
      </c>
      <c r="H161" s="54">
        <f t="shared" si="155"/>
        <v>0</v>
      </c>
      <c r="I161" s="54">
        <f t="shared" si="155"/>
        <v>0</v>
      </c>
      <c r="J161" s="54">
        <f t="shared" si="155"/>
        <v>0</v>
      </c>
      <c r="K161" s="54">
        <f t="shared" si="155"/>
        <v>0</v>
      </c>
      <c r="L161" s="54">
        <f t="shared" si="155"/>
        <v>0</v>
      </c>
      <c r="M161" s="54">
        <f t="shared" si="155"/>
        <v>0</v>
      </c>
      <c r="N161" s="54">
        <f t="shared" si="155"/>
        <v>0</v>
      </c>
      <c r="O161" s="54">
        <f t="shared" si="155"/>
        <v>0</v>
      </c>
      <c r="P161" s="54">
        <f t="shared" si="155"/>
        <v>0</v>
      </c>
      <c r="Q161" s="54">
        <f t="shared" si="155"/>
        <v>0</v>
      </c>
      <c r="R161" s="54">
        <f t="shared" si="155"/>
        <v>0</v>
      </c>
      <c r="S161" s="135"/>
      <c r="T161" s="66">
        <v>0</v>
      </c>
      <c r="U161" s="56">
        <v>0</v>
      </c>
      <c r="V161" s="56">
        <v>0</v>
      </c>
      <c r="W161" s="56">
        <v>0</v>
      </c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</row>
    <row r="162" spans="1:44" ht="14.25" customHeight="1">
      <c r="A162" s="51">
        <v>155</v>
      </c>
      <c r="B162" s="5">
        <f>IF('FORM NILAI SIAP'!A162=0,"",'FORM NILAI SIAP'!A162)</f>
        <v>21120120140099</v>
      </c>
      <c r="C162" s="5" t="str">
        <f>IF('FORM NILAI SIAP'!B162=0,"",'FORM NILAI SIAP'!B162)</f>
        <v>FEBIAN HAYDAR PRATAMA</v>
      </c>
      <c r="D162" s="54">
        <f t="shared" si="1"/>
        <v>0</v>
      </c>
      <c r="E162" s="54">
        <f t="shared" ref="E162:R162" si="156">IFERROR(($T162*IF($T$6=E$6,$T$7,0)+$U162*IF($U$6=E$6,$U$7,0)+$V162*IF($V$6=E$6,$V$7,0)+$W162*IF($W$6=E$6,$W$7,0)+$X162*IF($X$6=E$6,$X$7,0)+$Y162*IF($Y$6=E$6,$Y$7,0)+$Z162*IF($Z$6=E$6,$Z$7,0)+$AA162*IF($AA$6=E$6,$AA$7,0)+$AB162*IF($AB$6=E$6,$AB$7,0)+$AC162*IF($AC$6=E$6,$AC$7,0)+$AD162*IF($AD$6=E$6,$AD$7,0)+$AE162*IF($AE$6=E$6,$AE$7,0)+$AF162*IF($AF$6=E$6,$AF$7,0)+$AG162*IF($AG$6=E$6,$AG$7,0)+$AH162*IF($AH$6=E$6,$AH$7,0)+$AI162*IF($AI$6=E$6,$AI$7,0)+$AJ162*IF($AJ$6=E$6,$AJ$7,0)+$AK162*IF($AK$6=E$6,$AK$7,0)+$AL162*IF($AL$6=E$6,$AL$7,0)+$AM162*IF($AM$6=E$6,$AM$7,0)+$AN162*IF($AN$6=E$6,$AN$7,0)+$AO162*IF($AO$6=E$6,$AO$7,0)+$AP162*IF($AP$6=E$6,$AP$7,0)+$AQ162*IF($AQ$6=E$6,$AQ$7,0)+$AR162*IF($AR$6=E$6,$AR$7,0))/E$7,0)</f>
        <v>0</v>
      </c>
      <c r="F162" s="54">
        <f t="shared" si="156"/>
        <v>0</v>
      </c>
      <c r="G162" s="54">
        <f t="shared" si="156"/>
        <v>0</v>
      </c>
      <c r="H162" s="54">
        <f t="shared" si="156"/>
        <v>0</v>
      </c>
      <c r="I162" s="54">
        <f t="shared" si="156"/>
        <v>0</v>
      </c>
      <c r="J162" s="54">
        <f t="shared" si="156"/>
        <v>0</v>
      </c>
      <c r="K162" s="54">
        <f t="shared" si="156"/>
        <v>0</v>
      </c>
      <c r="L162" s="54">
        <f t="shared" si="156"/>
        <v>0</v>
      </c>
      <c r="M162" s="54">
        <f t="shared" si="156"/>
        <v>0</v>
      </c>
      <c r="N162" s="54">
        <f t="shared" si="156"/>
        <v>0</v>
      </c>
      <c r="O162" s="54">
        <f t="shared" si="156"/>
        <v>0</v>
      </c>
      <c r="P162" s="54">
        <f t="shared" si="156"/>
        <v>0</v>
      </c>
      <c r="Q162" s="54">
        <f t="shared" si="156"/>
        <v>0</v>
      </c>
      <c r="R162" s="54">
        <f t="shared" si="156"/>
        <v>0</v>
      </c>
      <c r="S162" s="135"/>
      <c r="T162" s="66">
        <v>0</v>
      </c>
      <c r="U162" s="56">
        <v>0</v>
      </c>
      <c r="V162" s="56">
        <v>0</v>
      </c>
      <c r="W162" s="56">
        <v>0</v>
      </c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</row>
    <row r="163" spans="1:44" ht="14.25" customHeight="1">
      <c r="A163" s="51">
        <v>156</v>
      </c>
      <c r="B163" s="5">
        <f>IF('FORM NILAI SIAP'!A163=0,"",'FORM NILAI SIAP'!A163)</f>
        <v>21120120140099</v>
      </c>
      <c r="C163" s="5" t="str">
        <f>IF('FORM NILAI SIAP'!B163=0,"",'FORM NILAI SIAP'!B163)</f>
        <v>ANGGI NIKMATUN ZAHRA</v>
      </c>
      <c r="D163" s="54">
        <f t="shared" si="1"/>
        <v>0</v>
      </c>
      <c r="E163" s="54">
        <f t="shared" ref="E163:R163" si="157">IFERROR(($T163*IF($T$6=E$6,$T$7,0)+$U163*IF($U$6=E$6,$U$7,0)+$V163*IF($V$6=E$6,$V$7,0)+$W163*IF($W$6=E$6,$W$7,0)+$X163*IF($X$6=E$6,$X$7,0)+$Y163*IF($Y$6=E$6,$Y$7,0)+$Z163*IF($Z$6=E$6,$Z$7,0)+$AA163*IF($AA$6=E$6,$AA$7,0)+$AB163*IF($AB$6=E$6,$AB$7,0)+$AC163*IF($AC$6=E$6,$AC$7,0)+$AD163*IF($AD$6=E$6,$AD$7,0)+$AE163*IF($AE$6=E$6,$AE$7,0)+$AF163*IF($AF$6=E$6,$AF$7,0)+$AG163*IF($AG$6=E$6,$AG$7,0)+$AH163*IF($AH$6=E$6,$AH$7,0)+$AI163*IF($AI$6=E$6,$AI$7,0)+$AJ163*IF($AJ$6=E$6,$AJ$7,0)+$AK163*IF($AK$6=E$6,$AK$7,0)+$AL163*IF($AL$6=E$6,$AL$7,0)+$AM163*IF($AM$6=E$6,$AM$7,0)+$AN163*IF($AN$6=E$6,$AN$7,0)+$AO163*IF($AO$6=E$6,$AO$7,0)+$AP163*IF($AP$6=E$6,$AP$7,0)+$AQ163*IF($AQ$6=E$6,$AQ$7,0)+$AR163*IF($AR$6=E$6,$AR$7,0))/E$7,0)</f>
        <v>0</v>
      </c>
      <c r="F163" s="54">
        <f t="shared" si="157"/>
        <v>0</v>
      </c>
      <c r="G163" s="54">
        <f t="shared" si="157"/>
        <v>0</v>
      </c>
      <c r="H163" s="54">
        <f t="shared" si="157"/>
        <v>0</v>
      </c>
      <c r="I163" s="54">
        <f t="shared" si="157"/>
        <v>0</v>
      </c>
      <c r="J163" s="54">
        <f t="shared" si="157"/>
        <v>0</v>
      </c>
      <c r="K163" s="54">
        <f t="shared" si="157"/>
        <v>0</v>
      </c>
      <c r="L163" s="54">
        <f t="shared" si="157"/>
        <v>0</v>
      </c>
      <c r="M163" s="54">
        <f t="shared" si="157"/>
        <v>0</v>
      </c>
      <c r="N163" s="54">
        <f t="shared" si="157"/>
        <v>0</v>
      </c>
      <c r="O163" s="54">
        <f t="shared" si="157"/>
        <v>0</v>
      </c>
      <c r="P163" s="54">
        <f t="shared" si="157"/>
        <v>0</v>
      </c>
      <c r="Q163" s="54">
        <f t="shared" si="157"/>
        <v>0</v>
      </c>
      <c r="R163" s="54">
        <f t="shared" si="157"/>
        <v>0</v>
      </c>
      <c r="S163" s="135"/>
      <c r="T163" s="66">
        <v>0</v>
      </c>
      <c r="U163" s="56">
        <v>0</v>
      </c>
      <c r="V163" s="56">
        <v>0</v>
      </c>
      <c r="W163" s="56">
        <v>0</v>
      </c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</row>
    <row r="164" spans="1:44" ht="14.25" customHeight="1">
      <c r="A164" s="51">
        <v>157</v>
      </c>
      <c r="B164" s="5">
        <f>IF('FORM NILAI SIAP'!A164=0,"",'FORM NILAI SIAP'!A164)</f>
        <v>21120120140099</v>
      </c>
      <c r="C164" s="5" t="str">
        <f>IF('FORM NILAI SIAP'!B164=0,"",'FORM NILAI SIAP'!B164)</f>
        <v>INDRIA WULANDARI SIHOTANG</v>
      </c>
      <c r="D164" s="54">
        <f t="shared" si="1"/>
        <v>0</v>
      </c>
      <c r="E164" s="54">
        <f t="shared" ref="E164:R164" si="158">IFERROR(($T164*IF($T$6=E$6,$T$7,0)+$U164*IF($U$6=E$6,$U$7,0)+$V164*IF($V$6=E$6,$V$7,0)+$W164*IF($W$6=E$6,$W$7,0)+$X164*IF($X$6=E$6,$X$7,0)+$Y164*IF($Y$6=E$6,$Y$7,0)+$Z164*IF($Z$6=E$6,$Z$7,0)+$AA164*IF($AA$6=E$6,$AA$7,0)+$AB164*IF($AB$6=E$6,$AB$7,0)+$AC164*IF($AC$6=E$6,$AC$7,0)+$AD164*IF($AD$6=E$6,$AD$7,0)+$AE164*IF($AE$6=E$6,$AE$7,0)+$AF164*IF($AF$6=E$6,$AF$7,0)+$AG164*IF($AG$6=E$6,$AG$7,0)+$AH164*IF($AH$6=E$6,$AH$7,0)+$AI164*IF($AI$6=E$6,$AI$7,0)+$AJ164*IF($AJ$6=E$6,$AJ$7,0)+$AK164*IF($AK$6=E$6,$AK$7,0)+$AL164*IF($AL$6=E$6,$AL$7,0)+$AM164*IF($AM$6=E$6,$AM$7,0)+$AN164*IF($AN$6=E$6,$AN$7,0)+$AO164*IF($AO$6=E$6,$AO$7,0)+$AP164*IF($AP$6=E$6,$AP$7,0)+$AQ164*IF($AQ$6=E$6,$AQ$7,0)+$AR164*IF($AR$6=E$6,$AR$7,0))/E$7,0)</f>
        <v>0</v>
      </c>
      <c r="F164" s="54">
        <f t="shared" si="158"/>
        <v>0</v>
      </c>
      <c r="G164" s="54">
        <f t="shared" si="158"/>
        <v>0</v>
      </c>
      <c r="H164" s="54">
        <f t="shared" si="158"/>
        <v>0</v>
      </c>
      <c r="I164" s="54">
        <f t="shared" si="158"/>
        <v>0</v>
      </c>
      <c r="J164" s="54">
        <f t="shared" si="158"/>
        <v>0</v>
      </c>
      <c r="K164" s="54">
        <f t="shared" si="158"/>
        <v>0</v>
      </c>
      <c r="L164" s="54">
        <f t="shared" si="158"/>
        <v>0</v>
      </c>
      <c r="M164" s="54">
        <f t="shared" si="158"/>
        <v>0</v>
      </c>
      <c r="N164" s="54">
        <f t="shared" si="158"/>
        <v>0</v>
      </c>
      <c r="O164" s="54">
        <f t="shared" si="158"/>
        <v>0</v>
      </c>
      <c r="P164" s="54">
        <f t="shared" si="158"/>
        <v>0</v>
      </c>
      <c r="Q164" s="54">
        <f t="shared" si="158"/>
        <v>0</v>
      </c>
      <c r="R164" s="54">
        <f t="shared" si="158"/>
        <v>0</v>
      </c>
      <c r="S164" s="135"/>
      <c r="T164" s="66">
        <v>0</v>
      </c>
      <c r="U164" s="56">
        <v>0</v>
      </c>
      <c r="V164" s="56">
        <v>0</v>
      </c>
      <c r="W164" s="56">
        <v>0</v>
      </c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</row>
    <row r="165" spans="1:44" ht="14.25" customHeight="1">
      <c r="A165" s="51">
        <v>158</v>
      </c>
      <c r="B165" s="5">
        <f>IF('FORM NILAI SIAP'!A165=0,"",'FORM NILAI SIAP'!A165)</f>
        <v>21120120140099</v>
      </c>
      <c r="C165" s="5" t="str">
        <f>IF('FORM NILAI SIAP'!B165=0,"",'FORM NILAI SIAP'!B165)</f>
        <v>IMAM NURALIM</v>
      </c>
      <c r="D165" s="54">
        <f t="shared" si="1"/>
        <v>0</v>
      </c>
      <c r="E165" s="54">
        <f t="shared" ref="E165:R165" si="159">IFERROR(($T165*IF($T$6=E$6,$T$7,0)+$U165*IF($U$6=E$6,$U$7,0)+$V165*IF($V$6=E$6,$V$7,0)+$W165*IF($W$6=E$6,$W$7,0)+$X165*IF($X$6=E$6,$X$7,0)+$Y165*IF($Y$6=E$6,$Y$7,0)+$Z165*IF($Z$6=E$6,$Z$7,0)+$AA165*IF($AA$6=E$6,$AA$7,0)+$AB165*IF($AB$6=E$6,$AB$7,0)+$AC165*IF($AC$6=E$6,$AC$7,0)+$AD165*IF($AD$6=E$6,$AD$7,0)+$AE165*IF($AE$6=E$6,$AE$7,0)+$AF165*IF($AF$6=E$6,$AF$7,0)+$AG165*IF($AG$6=E$6,$AG$7,0)+$AH165*IF($AH$6=E$6,$AH$7,0)+$AI165*IF($AI$6=E$6,$AI$7,0)+$AJ165*IF($AJ$6=E$6,$AJ$7,0)+$AK165*IF($AK$6=E$6,$AK$7,0)+$AL165*IF($AL$6=E$6,$AL$7,0)+$AM165*IF($AM$6=E$6,$AM$7,0)+$AN165*IF($AN$6=E$6,$AN$7,0)+$AO165*IF($AO$6=E$6,$AO$7,0)+$AP165*IF($AP$6=E$6,$AP$7,0)+$AQ165*IF($AQ$6=E$6,$AQ$7,0)+$AR165*IF($AR$6=E$6,$AR$7,0))/E$7,0)</f>
        <v>0</v>
      </c>
      <c r="F165" s="54">
        <f t="shared" si="159"/>
        <v>0</v>
      </c>
      <c r="G165" s="54">
        <f t="shared" si="159"/>
        <v>0</v>
      </c>
      <c r="H165" s="54">
        <f t="shared" si="159"/>
        <v>0</v>
      </c>
      <c r="I165" s="54">
        <f t="shared" si="159"/>
        <v>0</v>
      </c>
      <c r="J165" s="54">
        <f t="shared" si="159"/>
        <v>0</v>
      </c>
      <c r="K165" s="54">
        <f t="shared" si="159"/>
        <v>0</v>
      </c>
      <c r="L165" s="54">
        <f t="shared" si="159"/>
        <v>0</v>
      </c>
      <c r="M165" s="54">
        <f t="shared" si="159"/>
        <v>0</v>
      </c>
      <c r="N165" s="54">
        <f t="shared" si="159"/>
        <v>0</v>
      </c>
      <c r="O165" s="54">
        <f t="shared" si="159"/>
        <v>0</v>
      </c>
      <c r="P165" s="54">
        <f t="shared" si="159"/>
        <v>0</v>
      </c>
      <c r="Q165" s="54">
        <f t="shared" si="159"/>
        <v>0</v>
      </c>
      <c r="R165" s="54">
        <f t="shared" si="159"/>
        <v>0</v>
      </c>
      <c r="S165" s="135"/>
      <c r="T165" s="66">
        <v>0</v>
      </c>
      <c r="U165" s="56">
        <v>0</v>
      </c>
      <c r="V165" s="56">
        <v>0</v>
      </c>
      <c r="W165" s="56">
        <v>0</v>
      </c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</row>
    <row r="166" spans="1:44" ht="14.25" customHeight="1">
      <c r="A166" s="51">
        <v>159</v>
      </c>
      <c r="B166" s="5">
        <f>IF('FORM NILAI SIAP'!A166=0,"",'FORM NILAI SIAP'!A166)</f>
        <v>21120120140099</v>
      </c>
      <c r="C166" s="5" t="str">
        <f>IF('FORM NILAI SIAP'!B166=0,"",'FORM NILAI SIAP'!B166)</f>
        <v>MUHAMMAD RAFI ANGGARAKSA</v>
      </c>
      <c r="D166" s="54">
        <f t="shared" si="1"/>
        <v>0</v>
      </c>
      <c r="E166" s="54">
        <f t="shared" ref="E166:R166" si="160">IFERROR(($T166*IF($T$6=E$6,$T$7,0)+$U166*IF($U$6=E$6,$U$7,0)+$V166*IF($V$6=E$6,$V$7,0)+$W166*IF($W$6=E$6,$W$7,0)+$X166*IF($X$6=E$6,$X$7,0)+$Y166*IF($Y$6=E$6,$Y$7,0)+$Z166*IF($Z$6=E$6,$Z$7,0)+$AA166*IF($AA$6=E$6,$AA$7,0)+$AB166*IF($AB$6=E$6,$AB$7,0)+$AC166*IF($AC$6=E$6,$AC$7,0)+$AD166*IF($AD$6=E$6,$AD$7,0)+$AE166*IF($AE$6=E$6,$AE$7,0)+$AF166*IF($AF$6=E$6,$AF$7,0)+$AG166*IF($AG$6=E$6,$AG$7,0)+$AH166*IF($AH$6=E$6,$AH$7,0)+$AI166*IF($AI$6=E$6,$AI$7,0)+$AJ166*IF($AJ$6=E$6,$AJ$7,0)+$AK166*IF($AK$6=E$6,$AK$7,0)+$AL166*IF($AL$6=E$6,$AL$7,0)+$AM166*IF($AM$6=E$6,$AM$7,0)+$AN166*IF($AN$6=E$6,$AN$7,0)+$AO166*IF($AO$6=E$6,$AO$7,0)+$AP166*IF($AP$6=E$6,$AP$7,0)+$AQ166*IF($AQ$6=E$6,$AQ$7,0)+$AR166*IF($AR$6=E$6,$AR$7,0))/E$7,0)</f>
        <v>0</v>
      </c>
      <c r="F166" s="54">
        <f t="shared" si="160"/>
        <v>0</v>
      </c>
      <c r="G166" s="54">
        <f t="shared" si="160"/>
        <v>0</v>
      </c>
      <c r="H166" s="54">
        <f t="shared" si="160"/>
        <v>0</v>
      </c>
      <c r="I166" s="54">
        <f t="shared" si="160"/>
        <v>0</v>
      </c>
      <c r="J166" s="54">
        <f t="shared" si="160"/>
        <v>0</v>
      </c>
      <c r="K166" s="54">
        <f t="shared" si="160"/>
        <v>0</v>
      </c>
      <c r="L166" s="54">
        <f t="shared" si="160"/>
        <v>0</v>
      </c>
      <c r="M166" s="54">
        <f t="shared" si="160"/>
        <v>0</v>
      </c>
      <c r="N166" s="54">
        <f t="shared" si="160"/>
        <v>0</v>
      </c>
      <c r="O166" s="54">
        <f t="shared" si="160"/>
        <v>0</v>
      </c>
      <c r="P166" s="54">
        <f t="shared" si="160"/>
        <v>0</v>
      </c>
      <c r="Q166" s="54">
        <f t="shared" si="160"/>
        <v>0</v>
      </c>
      <c r="R166" s="54">
        <f t="shared" si="160"/>
        <v>0</v>
      </c>
      <c r="S166" s="135"/>
      <c r="T166" s="66">
        <v>0</v>
      </c>
      <c r="U166" s="56">
        <v>0</v>
      </c>
      <c r="V166" s="56">
        <v>0</v>
      </c>
      <c r="W166" s="56">
        <v>0</v>
      </c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</row>
    <row r="167" spans="1:44" ht="14.25" customHeight="1">
      <c r="A167" s="51">
        <v>160</v>
      </c>
      <c r="B167" s="5">
        <f>IF('FORM NILAI SIAP'!A167=0,"",'FORM NILAI SIAP'!A167)</f>
        <v>21120120140099</v>
      </c>
      <c r="C167" s="5" t="str">
        <f>IF('FORM NILAI SIAP'!B167=0,"",'FORM NILAI SIAP'!B167)</f>
        <v>MICHELIA VADILLA VERDIANTO</v>
      </c>
      <c r="D167" s="54">
        <f t="shared" si="1"/>
        <v>0</v>
      </c>
      <c r="E167" s="54">
        <f t="shared" ref="E167:R167" si="161">IFERROR(($T167*IF($T$6=E$6,$T$7,0)+$U167*IF($U$6=E$6,$U$7,0)+$V167*IF($V$6=E$6,$V$7,0)+$W167*IF($W$6=E$6,$W$7,0)+$X167*IF($X$6=E$6,$X$7,0)+$Y167*IF($Y$6=E$6,$Y$7,0)+$Z167*IF($Z$6=E$6,$Z$7,0)+$AA167*IF($AA$6=E$6,$AA$7,0)+$AB167*IF($AB$6=E$6,$AB$7,0)+$AC167*IF($AC$6=E$6,$AC$7,0)+$AD167*IF($AD$6=E$6,$AD$7,0)+$AE167*IF($AE$6=E$6,$AE$7,0)+$AF167*IF($AF$6=E$6,$AF$7,0)+$AG167*IF($AG$6=E$6,$AG$7,0)+$AH167*IF($AH$6=E$6,$AH$7,0)+$AI167*IF($AI$6=E$6,$AI$7,0)+$AJ167*IF($AJ$6=E$6,$AJ$7,0)+$AK167*IF($AK$6=E$6,$AK$7,0)+$AL167*IF($AL$6=E$6,$AL$7,0)+$AM167*IF($AM$6=E$6,$AM$7,0)+$AN167*IF($AN$6=E$6,$AN$7,0)+$AO167*IF($AO$6=E$6,$AO$7,0)+$AP167*IF($AP$6=E$6,$AP$7,0)+$AQ167*IF($AQ$6=E$6,$AQ$7,0)+$AR167*IF($AR$6=E$6,$AR$7,0))/E$7,0)</f>
        <v>0</v>
      </c>
      <c r="F167" s="54">
        <f t="shared" si="161"/>
        <v>0</v>
      </c>
      <c r="G167" s="54">
        <f t="shared" si="161"/>
        <v>0</v>
      </c>
      <c r="H167" s="54">
        <f t="shared" si="161"/>
        <v>0</v>
      </c>
      <c r="I167" s="54">
        <f t="shared" si="161"/>
        <v>0</v>
      </c>
      <c r="J167" s="54">
        <f t="shared" si="161"/>
        <v>0</v>
      </c>
      <c r="K167" s="54">
        <f t="shared" si="161"/>
        <v>0</v>
      </c>
      <c r="L167" s="54">
        <f t="shared" si="161"/>
        <v>0</v>
      </c>
      <c r="M167" s="54">
        <f t="shared" si="161"/>
        <v>0</v>
      </c>
      <c r="N167" s="54">
        <f t="shared" si="161"/>
        <v>0</v>
      </c>
      <c r="O167" s="54">
        <f t="shared" si="161"/>
        <v>0</v>
      </c>
      <c r="P167" s="54">
        <f t="shared" si="161"/>
        <v>0</v>
      </c>
      <c r="Q167" s="54">
        <f t="shared" si="161"/>
        <v>0</v>
      </c>
      <c r="R167" s="54">
        <f t="shared" si="161"/>
        <v>0</v>
      </c>
      <c r="S167" s="135"/>
      <c r="T167" s="66">
        <v>0</v>
      </c>
      <c r="U167" s="56">
        <v>0</v>
      </c>
      <c r="V167" s="56">
        <v>0</v>
      </c>
      <c r="W167" s="56">
        <v>0</v>
      </c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</row>
    <row r="168" spans="1:44" ht="14.25" customHeight="1">
      <c r="A168" s="51">
        <v>161</v>
      </c>
      <c r="B168" s="5">
        <f>IF('FORM NILAI SIAP'!A168=0,"",'FORM NILAI SIAP'!A168)</f>
        <v>21120120140099</v>
      </c>
      <c r="C168" s="5" t="str">
        <f>IF('FORM NILAI SIAP'!B168=0,"",'FORM NILAI SIAP'!B168)</f>
        <v>GALIH BAYU PRAKOSO</v>
      </c>
      <c r="D168" s="54">
        <f t="shared" si="1"/>
        <v>0</v>
      </c>
      <c r="E168" s="54">
        <f t="shared" ref="E168:R168" si="162">IFERROR(($T168*IF($T$6=E$6,$T$7,0)+$U168*IF($U$6=E$6,$U$7,0)+$V168*IF($V$6=E$6,$V$7,0)+$W168*IF($W$6=E$6,$W$7,0)+$X168*IF($X$6=E$6,$X$7,0)+$Y168*IF($Y$6=E$6,$Y$7,0)+$Z168*IF($Z$6=E$6,$Z$7,0)+$AA168*IF($AA$6=E$6,$AA$7,0)+$AB168*IF($AB$6=E$6,$AB$7,0)+$AC168*IF($AC$6=E$6,$AC$7,0)+$AD168*IF($AD$6=E$6,$AD$7,0)+$AE168*IF($AE$6=E$6,$AE$7,0)+$AF168*IF($AF$6=E$6,$AF$7,0)+$AG168*IF($AG$6=E$6,$AG$7,0)+$AH168*IF($AH$6=E$6,$AH$7,0)+$AI168*IF($AI$6=E$6,$AI$7,0)+$AJ168*IF($AJ$6=E$6,$AJ$7,0)+$AK168*IF($AK$6=E$6,$AK$7,0)+$AL168*IF($AL$6=E$6,$AL$7,0)+$AM168*IF($AM$6=E$6,$AM$7,0)+$AN168*IF($AN$6=E$6,$AN$7,0)+$AO168*IF($AO$6=E$6,$AO$7,0)+$AP168*IF($AP$6=E$6,$AP$7,0)+$AQ168*IF($AQ$6=E$6,$AQ$7,0)+$AR168*IF($AR$6=E$6,$AR$7,0))/E$7,0)</f>
        <v>0</v>
      </c>
      <c r="F168" s="54">
        <f t="shared" si="162"/>
        <v>0</v>
      </c>
      <c r="G168" s="54">
        <f t="shared" si="162"/>
        <v>0</v>
      </c>
      <c r="H168" s="54">
        <f t="shared" si="162"/>
        <v>0</v>
      </c>
      <c r="I168" s="54">
        <f t="shared" si="162"/>
        <v>0</v>
      </c>
      <c r="J168" s="54">
        <f t="shared" si="162"/>
        <v>0</v>
      </c>
      <c r="K168" s="54">
        <f t="shared" si="162"/>
        <v>0</v>
      </c>
      <c r="L168" s="54">
        <f t="shared" si="162"/>
        <v>0</v>
      </c>
      <c r="M168" s="54">
        <f t="shared" si="162"/>
        <v>0</v>
      </c>
      <c r="N168" s="54">
        <f t="shared" si="162"/>
        <v>0</v>
      </c>
      <c r="O168" s="54">
        <f t="shared" si="162"/>
        <v>0</v>
      </c>
      <c r="P168" s="54">
        <f t="shared" si="162"/>
        <v>0</v>
      </c>
      <c r="Q168" s="54">
        <f t="shared" si="162"/>
        <v>0</v>
      </c>
      <c r="R168" s="54">
        <f t="shared" si="162"/>
        <v>0</v>
      </c>
      <c r="S168" s="135"/>
      <c r="T168" s="66">
        <v>0</v>
      </c>
      <c r="U168" s="56">
        <v>0</v>
      </c>
      <c r="V168" s="56">
        <v>0</v>
      </c>
      <c r="W168" s="56">
        <v>0</v>
      </c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</row>
    <row r="169" spans="1:44" ht="14.25" customHeight="1">
      <c r="A169" s="51">
        <v>162</v>
      </c>
      <c r="B169" s="5">
        <f>IF('FORM NILAI SIAP'!A169=0,"",'FORM NILAI SIAP'!A169)</f>
        <v>21120120140099</v>
      </c>
      <c r="C169" s="5" t="str">
        <f>IF('FORM NILAI SIAP'!B169=0,"",'FORM NILAI SIAP'!B169)</f>
        <v>ADID HARDIANSYAH</v>
      </c>
      <c r="D169" s="54">
        <f t="shared" si="1"/>
        <v>0</v>
      </c>
      <c r="E169" s="54">
        <f t="shared" ref="E169:R169" si="163">IFERROR(($T169*IF($T$6=E$6,$T$7,0)+$U169*IF($U$6=E$6,$U$7,0)+$V169*IF($V$6=E$6,$V$7,0)+$W169*IF($W$6=E$6,$W$7,0)+$X169*IF($X$6=E$6,$X$7,0)+$Y169*IF($Y$6=E$6,$Y$7,0)+$Z169*IF($Z$6=E$6,$Z$7,0)+$AA169*IF($AA$6=E$6,$AA$7,0)+$AB169*IF($AB$6=E$6,$AB$7,0)+$AC169*IF($AC$6=E$6,$AC$7,0)+$AD169*IF($AD$6=E$6,$AD$7,0)+$AE169*IF($AE$6=E$6,$AE$7,0)+$AF169*IF($AF$6=E$6,$AF$7,0)+$AG169*IF($AG$6=E$6,$AG$7,0)+$AH169*IF($AH$6=E$6,$AH$7,0)+$AI169*IF($AI$6=E$6,$AI$7,0)+$AJ169*IF($AJ$6=E$6,$AJ$7,0)+$AK169*IF($AK$6=E$6,$AK$7,0)+$AL169*IF($AL$6=E$6,$AL$7,0)+$AM169*IF($AM$6=E$6,$AM$7,0)+$AN169*IF($AN$6=E$6,$AN$7,0)+$AO169*IF($AO$6=E$6,$AO$7,0)+$AP169*IF($AP$6=E$6,$AP$7,0)+$AQ169*IF($AQ$6=E$6,$AQ$7,0)+$AR169*IF($AR$6=E$6,$AR$7,0))/E$7,0)</f>
        <v>0</v>
      </c>
      <c r="F169" s="54">
        <f t="shared" si="163"/>
        <v>0</v>
      </c>
      <c r="G169" s="54">
        <f t="shared" si="163"/>
        <v>0</v>
      </c>
      <c r="H169" s="54">
        <f t="shared" si="163"/>
        <v>0</v>
      </c>
      <c r="I169" s="54">
        <f t="shared" si="163"/>
        <v>0</v>
      </c>
      <c r="J169" s="54">
        <f t="shared" si="163"/>
        <v>0</v>
      </c>
      <c r="K169" s="54">
        <f t="shared" si="163"/>
        <v>0</v>
      </c>
      <c r="L169" s="54">
        <f t="shared" si="163"/>
        <v>0</v>
      </c>
      <c r="M169" s="54">
        <f t="shared" si="163"/>
        <v>0</v>
      </c>
      <c r="N169" s="54">
        <f t="shared" si="163"/>
        <v>0</v>
      </c>
      <c r="O169" s="54">
        <f t="shared" si="163"/>
        <v>0</v>
      </c>
      <c r="P169" s="54">
        <f t="shared" si="163"/>
        <v>0</v>
      </c>
      <c r="Q169" s="54">
        <f t="shared" si="163"/>
        <v>0</v>
      </c>
      <c r="R169" s="54">
        <f t="shared" si="163"/>
        <v>0</v>
      </c>
      <c r="S169" s="135"/>
      <c r="T169" s="66">
        <v>0</v>
      </c>
      <c r="U169" s="56">
        <v>0</v>
      </c>
      <c r="V169" s="56">
        <v>0</v>
      </c>
      <c r="W169" s="56">
        <v>0</v>
      </c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</row>
    <row r="170" spans="1:44" ht="14.25" customHeight="1">
      <c r="A170" s="51">
        <v>163</v>
      </c>
      <c r="B170" s="5">
        <f>IF('FORM NILAI SIAP'!A170=0,"",'FORM NILAI SIAP'!A170)</f>
        <v>21120120140099</v>
      </c>
      <c r="C170" s="5" t="str">
        <f>IF('FORM NILAI SIAP'!B170=0,"",'FORM NILAI SIAP'!B170)</f>
        <v>ALDO SERENA SAFIOLA</v>
      </c>
      <c r="D170" s="54">
        <f t="shared" si="1"/>
        <v>0</v>
      </c>
      <c r="E170" s="54">
        <f t="shared" ref="E170:R170" si="164">IFERROR(($T170*IF($T$6=E$6,$T$7,0)+$U170*IF($U$6=E$6,$U$7,0)+$V170*IF($V$6=E$6,$V$7,0)+$W170*IF($W$6=E$6,$W$7,0)+$X170*IF($X$6=E$6,$X$7,0)+$Y170*IF($Y$6=E$6,$Y$7,0)+$Z170*IF($Z$6=E$6,$Z$7,0)+$AA170*IF($AA$6=E$6,$AA$7,0)+$AB170*IF($AB$6=E$6,$AB$7,0)+$AC170*IF($AC$6=E$6,$AC$7,0)+$AD170*IF($AD$6=E$6,$AD$7,0)+$AE170*IF($AE$6=E$6,$AE$7,0)+$AF170*IF($AF$6=E$6,$AF$7,0)+$AG170*IF($AG$6=E$6,$AG$7,0)+$AH170*IF($AH$6=E$6,$AH$7,0)+$AI170*IF($AI$6=E$6,$AI$7,0)+$AJ170*IF($AJ$6=E$6,$AJ$7,0)+$AK170*IF($AK$6=E$6,$AK$7,0)+$AL170*IF($AL$6=E$6,$AL$7,0)+$AM170*IF($AM$6=E$6,$AM$7,0)+$AN170*IF($AN$6=E$6,$AN$7,0)+$AO170*IF($AO$6=E$6,$AO$7,0)+$AP170*IF($AP$6=E$6,$AP$7,0)+$AQ170*IF($AQ$6=E$6,$AQ$7,0)+$AR170*IF($AR$6=E$6,$AR$7,0))/E$7,0)</f>
        <v>0</v>
      </c>
      <c r="F170" s="54">
        <f t="shared" si="164"/>
        <v>0</v>
      </c>
      <c r="G170" s="54">
        <f t="shared" si="164"/>
        <v>0</v>
      </c>
      <c r="H170" s="54">
        <f t="shared" si="164"/>
        <v>0</v>
      </c>
      <c r="I170" s="54">
        <f t="shared" si="164"/>
        <v>0</v>
      </c>
      <c r="J170" s="54">
        <f t="shared" si="164"/>
        <v>0</v>
      </c>
      <c r="K170" s="54">
        <f t="shared" si="164"/>
        <v>0</v>
      </c>
      <c r="L170" s="54">
        <f t="shared" si="164"/>
        <v>0</v>
      </c>
      <c r="M170" s="54">
        <f t="shared" si="164"/>
        <v>0</v>
      </c>
      <c r="N170" s="54">
        <f t="shared" si="164"/>
        <v>0</v>
      </c>
      <c r="O170" s="54">
        <f t="shared" si="164"/>
        <v>0</v>
      </c>
      <c r="P170" s="54">
        <f t="shared" si="164"/>
        <v>0</v>
      </c>
      <c r="Q170" s="54">
        <f t="shared" si="164"/>
        <v>0</v>
      </c>
      <c r="R170" s="54">
        <f t="shared" si="164"/>
        <v>0</v>
      </c>
      <c r="S170" s="135"/>
      <c r="T170" s="66">
        <v>0</v>
      </c>
      <c r="U170" s="56">
        <v>0</v>
      </c>
      <c r="V170" s="56">
        <v>0</v>
      </c>
      <c r="W170" s="56">
        <v>0</v>
      </c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</row>
    <row r="171" spans="1:44" ht="14.25" customHeight="1">
      <c r="A171" s="51">
        <v>164</v>
      </c>
      <c r="B171" s="5">
        <f>IF('FORM NILAI SIAP'!A171=0,"",'FORM NILAI SIAP'!A171)</f>
        <v>21120120140099</v>
      </c>
      <c r="C171" s="5" t="str">
        <f>IF('FORM NILAI SIAP'!B171=0,"",'FORM NILAI SIAP'!B171)</f>
        <v>WISNU ADI SETIANTO</v>
      </c>
      <c r="D171" s="54">
        <f t="shared" si="1"/>
        <v>0</v>
      </c>
      <c r="E171" s="54">
        <f t="shared" ref="E171:R171" si="165">IFERROR(($T171*IF($T$6=E$6,$T$7,0)+$U171*IF($U$6=E$6,$U$7,0)+$V171*IF($V$6=E$6,$V$7,0)+$W171*IF($W$6=E$6,$W$7,0)+$X171*IF($X$6=E$6,$X$7,0)+$Y171*IF($Y$6=E$6,$Y$7,0)+$Z171*IF($Z$6=E$6,$Z$7,0)+$AA171*IF($AA$6=E$6,$AA$7,0)+$AB171*IF($AB$6=E$6,$AB$7,0)+$AC171*IF($AC$6=E$6,$AC$7,0)+$AD171*IF($AD$6=E$6,$AD$7,0)+$AE171*IF($AE$6=E$6,$AE$7,0)+$AF171*IF($AF$6=E$6,$AF$7,0)+$AG171*IF($AG$6=E$6,$AG$7,0)+$AH171*IF($AH$6=E$6,$AH$7,0)+$AI171*IF($AI$6=E$6,$AI$7,0)+$AJ171*IF($AJ$6=E$6,$AJ$7,0)+$AK171*IF($AK$6=E$6,$AK$7,0)+$AL171*IF($AL$6=E$6,$AL$7,0)+$AM171*IF($AM$6=E$6,$AM$7,0)+$AN171*IF($AN$6=E$6,$AN$7,0)+$AO171*IF($AO$6=E$6,$AO$7,0)+$AP171*IF($AP$6=E$6,$AP$7,0)+$AQ171*IF($AQ$6=E$6,$AQ$7,0)+$AR171*IF($AR$6=E$6,$AR$7,0))/E$7,0)</f>
        <v>0</v>
      </c>
      <c r="F171" s="54">
        <f t="shared" si="165"/>
        <v>0</v>
      </c>
      <c r="G171" s="54">
        <f t="shared" si="165"/>
        <v>0</v>
      </c>
      <c r="H171" s="54">
        <f t="shared" si="165"/>
        <v>0</v>
      </c>
      <c r="I171" s="54">
        <f t="shared" si="165"/>
        <v>0</v>
      </c>
      <c r="J171" s="54">
        <f t="shared" si="165"/>
        <v>0</v>
      </c>
      <c r="K171" s="54">
        <f t="shared" si="165"/>
        <v>0</v>
      </c>
      <c r="L171" s="54">
        <f t="shared" si="165"/>
        <v>0</v>
      </c>
      <c r="M171" s="54">
        <f t="shared" si="165"/>
        <v>0</v>
      </c>
      <c r="N171" s="54">
        <f t="shared" si="165"/>
        <v>0</v>
      </c>
      <c r="O171" s="54">
        <f t="shared" si="165"/>
        <v>0</v>
      </c>
      <c r="P171" s="54">
        <f t="shared" si="165"/>
        <v>0</v>
      </c>
      <c r="Q171" s="54">
        <f t="shared" si="165"/>
        <v>0</v>
      </c>
      <c r="R171" s="54">
        <f t="shared" si="165"/>
        <v>0</v>
      </c>
      <c r="S171" s="135"/>
      <c r="T171" s="66">
        <v>0</v>
      </c>
      <c r="U171" s="56">
        <v>0</v>
      </c>
      <c r="V171" s="56">
        <v>0</v>
      </c>
      <c r="W171" s="56">
        <v>0</v>
      </c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</row>
    <row r="172" spans="1:44" ht="14.25" customHeight="1">
      <c r="A172" s="51">
        <v>165</v>
      </c>
      <c r="B172" s="5">
        <f>IF('FORM NILAI SIAP'!A172=0,"",'FORM NILAI SIAP'!A172)</f>
        <v>21120120140099</v>
      </c>
      <c r="C172" s="5" t="str">
        <f>IF('FORM NILAI SIAP'!B172=0,"",'FORM NILAI SIAP'!B172)</f>
        <v>HAFIZH ANJAR SAPUTRA</v>
      </c>
      <c r="D172" s="54">
        <f t="shared" si="1"/>
        <v>0</v>
      </c>
      <c r="E172" s="54">
        <f t="shared" ref="E172:R172" si="166">IFERROR(($T172*IF($T$6=E$6,$T$7,0)+$U172*IF($U$6=E$6,$U$7,0)+$V172*IF($V$6=E$6,$V$7,0)+$W172*IF($W$6=E$6,$W$7,0)+$X172*IF($X$6=E$6,$X$7,0)+$Y172*IF($Y$6=E$6,$Y$7,0)+$Z172*IF($Z$6=E$6,$Z$7,0)+$AA172*IF($AA$6=E$6,$AA$7,0)+$AB172*IF($AB$6=E$6,$AB$7,0)+$AC172*IF($AC$6=E$6,$AC$7,0)+$AD172*IF($AD$6=E$6,$AD$7,0)+$AE172*IF($AE$6=E$6,$AE$7,0)+$AF172*IF($AF$6=E$6,$AF$7,0)+$AG172*IF($AG$6=E$6,$AG$7,0)+$AH172*IF($AH$6=E$6,$AH$7,0)+$AI172*IF($AI$6=E$6,$AI$7,0)+$AJ172*IF($AJ$6=E$6,$AJ$7,0)+$AK172*IF($AK$6=E$6,$AK$7,0)+$AL172*IF($AL$6=E$6,$AL$7,0)+$AM172*IF($AM$6=E$6,$AM$7,0)+$AN172*IF($AN$6=E$6,$AN$7,0)+$AO172*IF($AO$6=E$6,$AO$7,0)+$AP172*IF($AP$6=E$6,$AP$7,0)+$AQ172*IF($AQ$6=E$6,$AQ$7,0)+$AR172*IF($AR$6=E$6,$AR$7,0))/E$7,0)</f>
        <v>0</v>
      </c>
      <c r="F172" s="54">
        <f t="shared" si="166"/>
        <v>0</v>
      </c>
      <c r="G172" s="54">
        <f t="shared" si="166"/>
        <v>0</v>
      </c>
      <c r="H172" s="54">
        <f t="shared" si="166"/>
        <v>0</v>
      </c>
      <c r="I172" s="54">
        <f t="shared" si="166"/>
        <v>0</v>
      </c>
      <c r="J172" s="54">
        <f t="shared" si="166"/>
        <v>0</v>
      </c>
      <c r="K172" s="54">
        <f t="shared" si="166"/>
        <v>0</v>
      </c>
      <c r="L172" s="54">
        <f t="shared" si="166"/>
        <v>0</v>
      </c>
      <c r="M172" s="54">
        <f t="shared" si="166"/>
        <v>0</v>
      </c>
      <c r="N172" s="54">
        <f t="shared" si="166"/>
        <v>0</v>
      </c>
      <c r="O172" s="54">
        <f t="shared" si="166"/>
        <v>0</v>
      </c>
      <c r="P172" s="54">
        <f t="shared" si="166"/>
        <v>0</v>
      </c>
      <c r="Q172" s="54">
        <f t="shared" si="166"/>
        <v>0</v>
      </c>
      <c r="R172" s="54">
        <f t="shared" si="166"/>
        <v>0</v>
      </c>
      <c r="S172" s="135"/>
      <c r="T172" s="66">
        <v>0</v>
      </c>
      <c r="U172" s="56">
        <v>0</v>
      </c>
      <c r="V172" s="56">
        <v>0</v>
      </c>
      <c r="W172" s="56">
        <v>0</v>
      </c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</row>
    <row r="173" spans="1:44" ht="14.25" customHeight="1">
      <c r="A173" s="51">
        <v>166</v>
      </c>
      <c r="B173" s="5">
        <f>IF('FORM NILAI SIAP'!A173=0,"",'FORM NILAI SIAP'!A173)</f>
        <v>21120120140099</v>
      </c>
      <c r="C173" s="5" t="str">
        <f>IF('FORM NILAI SIAP'!B173=0,"",'FORM NILAI SIAP'!B173)</f>
        <v>MUHAMMAD FADHIL SULTHAN</v>
      </c>
      <c r="D173" s="54">
        <f t="shared" si="1"/>
        <v>0</v>
      </c>
      <c r="E173" s="54">
        <f t="shared" ref="E173:R173" si="167">IFERROR(($T173*IF($T$6=E$6,$T$7,0)+$U173*IF($U$6=E$6,$U$7,0)+$V173*IF($V$6=E$6,$V$7,0)+$W173*IF($W$6=E$6,$W$7,0)+$X173*IF($X$6=E$6,$X$7,0)+$Y173*IF($Y$6=E$6,$Y$7,0)+$Z173*IF($Z$6=E$6,$Z$7,0)+$AA173*IF($AA$6=E$6,$AA$7,0)+$AB173*IF($AB$6=E$6,$AB$7,0)+$AC173*IF($AC$6=E$6,$AC$7,0)+$AD173*IF($AD$6=E$6,$AD$7,0)+$AE173*IF($AE$6=E$6,$AE$7,0)+$AF173*IF($AF$6=E$6,$AF$7,0)+$AG173*IF($AG$6=E$6,$AG$7,0)+$AH173*IF($AH$6=E$6,$AH$7,0)+$AI173*IF($AI$6=E$6,$AI$7,0)+$AJ173*IF($AJ$6=E$6,$AJ$7,0)+$AK173*IF($AK$6=E$6,$AK$7,0)+$AL173*IF($AL$6=E$6,$AL$7,0)+$AM173*IF($AM$6=E$6,$AM$7,0)+$AN173*IF($AN$6=E$6,$AN$7,0)+$AO173*IF($AO$6=E$6,$AO$7,0)+$AP173*IF($AP$6=E$6,$AP$7,0)+$AQ173*IF($AQ$6=E$6,$AQ$7,0)+$AR173*IF($AR$6=E$6,$AR$7,0))/E$7,0)</f>
        <v>0</v>
      </c>
      <c r="F173" s="54">
        <f t="shared" si="167"/>
        <v>0</v>
      </c>
      <c r="G173" s="54">
        <f t="shared" si="167"/>
        <v>0</v>
      </c>
      <c r="H173" s="54">
        <f t="shared" si="167"/>
        <v>0</v>
      </c>
      <c r="I173" s="54">
        <f t="shared" si="167"/>
        <v>0</v>
      </c>
      <c r="J173" s="54">
        <f t="shared" si="167"/>
        <v>0</v>
      </c>
      <c r="K173" s="54">
        <f t="shared" si="167"/>
        <v>0</v>
      </c>
      <c r="L173" s="54">
        <f t="shared" si="167"/>
        <v>0</v>
      </c>
      <c r="M173" s="54">
        <f t="shared" si="167"/>
        <v>0</v>
      </c>
      <c r="N173" s="54">
        <f t="shared" si="167"/>
        <v>0</v>
      </c>
      <c r="O173" s="54">
        <f t="shared" si="167"/>
        <v>0</v>
      </c>
      <c r="P173" s="54">
        <f t="shared" si="167"/>
        <v>0</v>
      </c>
      <c r="Q173" s="54">
        <f t="shared" si="167"/>
        <v>0</v>
      </c>
      <c r="R173" s="54">
        <f t="shared" si="167"/>
        <v>0</v>
      </c>
      <c r="S173" s="135"/>
      <c r="T173" s="66">
        <v>0</v>
      </c>
      <c r="U173" s="56">
        <v>0</v>
      </c>
      <c r="V173" s="56">
        <v>0</v>
      </c>
      <c r="W173" s="56">
        <v>0</v>
      </c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</row>
    <row r="174" spans="1:44" ht="14.25" customHeight="1">
      <c r="A174" s="51">
        <v>167</v>
      </c>
      <c r="B174" s="5">
        <f>IF('FORM NILAI SIAP'!A174=0,"",'FORM NILAI SIAP'!A174)</f>
        <v>21120120140099</v>
      </c>
      <c r="C174" s="5" t="str">
        <f>IF('FORM NILAI SIAP'!B174=0,"",'FORM NILAI SIAP'!B174)</f>
        <v>MUHAMMAD JUHA ARSYADANI ARIF</v>
      </c>
      <c r="D174" s="54">
        <f t="shared" si="1"/>
        <v>0</v>
      </c>
      <c r="E174" s="54">
        <f t="shared" ref="E174:R174" si="168">IFERROR(($T174*IF($T$6=E$6,$T$7,0)+$U174*IF($U$6=E$6,$U$7,0)+$V174*IF($V$6=E$6,$V$7,0)+$W174*IF($W$6=E$6,$W$7,0)+$X174*IF($X$6=E$6,$X$7,0)+$Y174*IF($Y$6=E$6,$Y$7,0)+$Z174*IF($Z$6=E$6,$Z$7,0)+$AA174*IF($AA$6=E$6,$AA$7,0)+$AB174*IF($AB$6=E$6,$AB$7,0)+$AC174*IF($AC$6=E$6,$AC$7,0)+$AD174*IF($AD$6=E$6,$AD$7,0)+$AE174*IF($AE$6=E$6,$AE$7,0)+$AF174*IF($AF$6=E$6,$AF$7,0)+$AG174*IF($AG$6=E$6,$AG$7,0)+$AH174*IF($AH$6=E$6,$AH$7,0)+$AI174*IF($AI$6=E$6,$AI$7,0)+$AJ174*IF($AJ$6=E$6,$AJ$7,0)+$AK174*IF($AK$6=E$6,$AK$7,0)+$AL174*IF($AL$6=E$6,$AL$7,0)+$AM174*IF($AM$6=E$6,$AM$7,0)+$AN174*IF($AN$6=E$6,$AN$7,0)+$AO174*IF($AO$6=E$6,$AO$7,0)+$AP174*IF($AP$6=E$6,$AP$7,0)+$AQ174*IF($AQ$6=E$6,$AQ$7,0)+$AR174*IF($AR$6=E$6,$AR$7,0))/E$7,0)</f>
        <v>0</v>
      </c>
      <c r="F174" s="54">
        <f t="shared" si="168"/>
        <v>0</v>
      </c>
      <c r="G174" s="54">
        <f t="shared" si="168"/>
        <v>0</v>
      </c>
      <c r="H174" s="54">
        <f t="shared" si="168"/>
        <v>0</v>
      </c>
      <c r="I174" s="54">
        <f t="shared" si="168"/>
        <v>0</v>
      </c>
      <c r="J174" s="54">
        <f t="shared" si="168"/>
        <v>0</v>
      </c>
      <c r="K174" s="54">
        <f t="shared" si="168"/>
        <v>0</v>
      </c>
      <c r="L174" s="54">
        <f t="shared" si="168"/>
        <v>0</v>
      </c>
      <c r="M174" s="54">
        <f t="shared" si="168"/>
        <v>0</v>
      </c>
      <c r="N174" s="54">
        <f t="shared" si="168"/>
        <v>0</v>
      </c>
      <c r="O174" s="54">
        <f t="shared" si="168"/>
        <v>0</v>
      </c>
      <c r="P174" s="54">
        <f t="shared" si="168"/>
        <v>0</v>
      </c>
      <c r="Q174" s="54">
        <f t="shared" si="168"/>
        <v>0</v>
      </c>
      <c r="R174" s="54">
        <f t="shared" si="168"/>
        <v>0</v>
      </c>
      <c r="S174" s="135"/>
      <c r="T174" s="66">
        <v>0</v>
      </c>
      <c r="U174" s="56">
        <v>0</v>
      </c>
      <c r="V174" s="56">
        <v>0</v>
      </c>
      <c r="W174" s="56">
        <v>0</v>
      </c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</row>
    <row r="175" spans="1:44" ht="14.25" customHeight="1">
      <c r="A175" s="51">
        <v>168</v>
      </c>
      <c r="B175" s="5">
        <f>IF('FORM NILAI SIAP'!A175=0,"",'FORM NILAI SIAP'!A175)</f>
        <v>21120120140099</v>
      </c>
      <c r="C175" s="5" t="str">
        <f>IF('FORM NILAI SIAP'!B175=0,"",'FORM NILAI SIAP'!B175)</f>
        <v>DIEFA EDRA RIVANDI</v>
      </c>
      <c r="D175" s="54">
        <f t="shared" si="1"/>
        <v>0</v>
      </c>
      <c r="E175" s="54">
        <f t="shared" ref="E175:R175" si="169">IFERROR(($T175*IF($T$6=E$6,$T$7,0)+$U175*IF($U$6=E$6,$U$7,0)+$V175*IF($V$6=E$6,$V$7,0)+$W175*IF($W$6=E$6,$W$7,0)+$X175*IF($X$6=E$6,$X$7,0)+$Y175*IF($Y$6=E$6,$Y$7,0)+$Z175*IF($Z$6=E$6,$Z$7,0)+$AA175*IF($AA$6=E$6,$AA$7,0)+$AB175*IF($AB$6=E$6,$AB$7,0)+$AC175*IF($AC$6=E$6,$AC$7,0)+$AD175*IF($AD$6=E$6,$AD$7,0)+$AE175*IF($AE$6=E$6,$AE$7,0)+$AF175*IF($AF$6=E$6,$AF$7,0)+$AG175*IF($AG$6=E$6,$AG$7,0)+$AH175*IF($AH$6=E$6,$AH$7,0)+$AI175*IF($AI$6=E$6,$AI$7,0)+$AJ175*IF($AJ$6=E$6,$AJ$7,0)+$AK175*IF($AK$6=E$6,$AK$7,0)+$AL175*IF($AL$6=E$6,$AL$7,0)+$AM175*IF($AM$6=E$6,$AM$7,0)+$AN175*IF($AN$6=E$6,$AN$7,0)+$AO175*IF($AO$6=E$6,$AO$7,0)+$AP175*IF($AP$6=E$6,$AP$7,0)+$AQ175*IF($AQ$6=E$6,$AQ$7,0)+$AR175*IF($AR$6=E$6,$AR$7,0))/E$7,0)</f>
        <v>0</v>
      </c>
      <c r="F175" s="54">
        <f t="shared" si="169"/>
        <v>0</v>
      </c>
      <c r="G175" s="54">
        <f t="shared" si="169"/>
        <v>0</v>
      </c>
      <c r="H175" s="54">
        <f t="shared" si="169"/>
        <v>0</v>
      </c>
      <c r="I175" s="54">
        <f t="shared" si="169"/>
        <v>0</v>
      </c>
      <c r="J175" s="54">
        <f t="shared" si="169"/>
        <v>0</v>
      </c>
      <c r="K175" s="54">
        <f t="shared" si="169"/>
        <v>0</v>
      </c>
      <c r="L175" s="54">
        <f t="shared" si="169"/>
        <v>0</v>
      </c>
      <c r="M175" s="54">
        <f t="shared" si="169"/>
        <v>0</v>
      </c>
      <c r="N175" s="54">
        <f t="shared" si="169"/>
        <v>0</v>
      </c>
      <c r="O175" s="54">
        <f t="shared" si="169"/>
        <v>0</v>
      </c>
      <c r="P175" s="54">
        <f t="shared" si="169"/>
        <v>0</v>
      </c>
      <c r="Q175" s="54">
        <f t="shared" si="169"/>
        <v>0</v>
      </c>
      <c r="R175" s="54">
        <f t="shared" si="169"/>
        <v>0</v>
      </c>
      <c r="S175" s="135"/>
      <c r="T175" s="66">
        <v>0</v>
      </c>
      <c r="U175" s="56">
        <v>0</v>
      </c>
      <c r="V175" s="56">
        <v>0</v>
      </c>
      <c r="W175" s="56">
        <v>0</v>
      </c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</row>
    <row r="176" spans="1:44" ht="14.25" customHeight="1">
      <c r="A176" s="51">
        <v>169</v>
      </c>
      <c r="B176" s="5">
        <f>IF('FORM NILAI SIAP'!A176=0,"",'FORM NILAI SIAP'!A176)</f>
        <v>21120120140099</v>
      </c>
      <c r="C176" s="5" t="str">
        <f>IF('FORM NILAI SIAP'!B176=0,"",'FORM NILAI SIAP'!B176)</f>
        <v>RISKA MARIETA</v>
      </c>
      <c r="D176" s="54">
        <f t="shared" si="1"/>
        <v>0</v>
      </c>
      <c r="E176" s="54">
        <f t="shared" ref="E176:R176" si="170">IFERROR(($T176*IF($T$6=E$6,$T$7,0)+$U176*IF($U$6=E$6,$U$7,0)+$V176*IF($V$6=E$6,$V$7,0)+$W176*IF($W$6=E$6,$W$7,0)+$X176*IF($X$6=E$6,$X$7,0)+$Y176*IF($Y$6=E$6,$Y$7,0)+$Z176*IF($Z$6=E$6,$Z$7,0)+$AA176*IF($AA$6=E$6,$AA$7,0)+$AB176*IF($AB$6=E$6,$AB$7,0)+$AC176*IF($AC$6=E$6,$AC$7,0)+$AD176*IF($AD$6=E$6,$AD$7,0)+$AE176*IF($AE$6=E$6,$AE$7,0)+$AF176*IF($AF$6=E$6,$AF$7,0)+$AG176*IF($AG$6=E$6,$AG$7,0)+$AH176*IF($AH$6=E$6,$AH$7,0)+$AI176*IF($AI$6=E$6,$AI$7,0)+$AJ176*IF($AJ$6=E$6,$AJ$7,0)+$AK176*IF($AK$6=E$6,$AK$7,0)+$AL176*IF($AL$6=E$6,$AL$7,0)+$AM176*IF($AM$6=E$6,$AM$7,0)+$AN176*IF($AN$6=E$6,$AN$7,0)+$AO176*IF($AO$6=E$6,$AO$7,0)+$AP176*IF($AP$6=E$6,$AP$7,0)+$AQ176*IF($AQ$6=E$6,$AQ$7,0)+$AR176*IF($AR$6=E$6,$AR$7,0))/E$7,0)</f>
        <v>0</v>
      </c>
      <c r="F176" s="54">
        <f t="shared" si="170"/>
        <v>0</v>
      </c>
      <c r="G176" s="54">
        <f t="shared" si="170"/>
        <v>0</v>
      </c>
      <c r="H176" s="54">
        <f t="shared" si="170"/>
        <v>0</v>
      </c>
      <c r="I176" s="54">
        <f t="shared" si="170"/>
        <v>0</v>
      </c>
      <c r="J176" s="54">
        <f t="shared" si="170"/>
        <v>0</v>
      </c>
      <c r="K176" s="54">
        <f t="shared" si="170"/>
        <v>0</v>
      </c>
      <c r="L176" s="54">
        <f t="shared" si="170"/>
        <v>0</v>
      </c>
      <c r="M176" s="54">
        <f t="shared" si="170"/>
        <v>0</v>
      </c>
      <c r="N176" s="54">
        <f t="shared" si="170"/>
        <v>0</v>
      </c>
      <c r="O176" s="54">
        <f t="shared" si="170"/>
        <v>0</v>
      </c>
      <c r="P176" s="54">
        <f t="shared" si="170"/>
        <v>0</v>
      </c>
      <c r="Q176" s="54">
        <f t="shared" si="170"/>
        <v>0</v>
      </c>
      <c r="R176" s="54">
        <f t="shared" si="170"/>
        <v>0</v>
      </c>
      <c r="S176" s="135"/>
      <c r="T176" s="66">
        <v>0</v>
      </c>
      <c r="U176" s="56">
        <v>0</v>
      </c>
      <c r="V176" s="56">
        <v>0</v>
      </c>
      <c r="W176" s="56">
        <v>0</v>
      </c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</row>
    <row r="177" spans="1:44" ht="14.25" customHeight="1">
      <c r="A177" s="51">
        <v>170</v>
      </c>
      <c r="B177" s="5">
        <f>IF('FORM NILAI SIAP'!A177=0,"",'FORM NILAI SIAP'!A177)</f>
        <v>21120120140099</v>
      </c>
      <c r="C177" s="5" t="str">
        <f>IF('FORM NILAI SIAP'!B177=0,"",'FORM NILAI SIAP'!B177)</f>
        <v>MUHAMMAD RISKI NUR FARIS</v>
      </c>
      <c r="D177" s="54">
        <f t="shared" si="1"/>
        <v>0</v>
      </c>
      <c r="E177" s="54">
        <f t="shared" ref="E177:R177" si="171">IFERROR(($T177*IF($T$6=E$6,$T$7,0)+$U177*IF($U$6=E$6,$U$7,0)+$V177*IF($V$6=E$6,$V$7,0)+$W177*IF($W$6=E$6,$W$7,0)+$X177*IF($X$6=E$6,$X$7,0)+$Y177*IF($Y$6=E$6,$Y$7,0)+$Z177*IF($Z$6=E$6,$Z$7,0)+$AA177*IF($AA$6=E$6,$AA$7,0)+$AB177*IF($AB$6=E$6,$AB$7,0)+$AC177*IF($AC$6=E$6,$AC$7,0)+$AD177*IF($AD$6=E$6,$AD$7,0)+$AE177*IF($AE$6=E$6,$AE$7,0)+$AF177*IF($AF$6=E$6,$AF$7,0)+$AG177*IF($AG$6=E$6,$AG$7,0)+$AH177*IF($AH$6=E$6,$AH$7,0)+$AI177*IF($AI$6=E$6,$AI$7,0)+$AJ177*IF($AJ$6=E$6,$AJ$7,0)+$AK177*IF($AK$6=E$6,$AK$7,0)+$AL177*IF($AL$6=E$6,$AL$7,0)+$AM177*IF($AM$6=E$6,$AM$7,0)+$AN177*IF($AN$6=E$6,$AN$7,0)+$AO177*IF($AO$6=E$6,$AO$7,0)+$AP177*IF($AP$6=E$6,$AP$7,0)+$AQ177*IF($AQ$6=E$6,$AQ$7,0)+$AR177*IF($AR$6=E$6,$AR$7,0))/E$7,0)</f>
        <v>0</v>
      </c>
      <c r="F177" s="54">
        <f t="shared" si="171"/>
        <v>0</v>
      </c>
      <c r="G177" s="54">
        <f t="shared" si="171"/>
        <v>0</v>
      </c>
      <c r="H177" s="54">
        <f t="shared" si="171"/>
        <v>0</v>
      </c>
      <c r="I177" s="54">
        <f t="shared" si="171"/>
        <v>0</v>
      </c>
      <c r="J177" s="54">
        <f t="shared" si="171"/>
        <v>0</v>
      </c>
      <c r="K177" s="54">
        <f t="shared" si="171"/>
        <v>0</v>
      </c>
      <c r="L177" s="54">
        <f t="shared" si="171"/>
        <v>0</v>
      </c>
      <c r="M177" s="54">
        <f t="shared" si="171"/>
        <v>0</v>
      </c>
      <c r="N177" s="54">
        <f t="shared" si="171"/>
        <v>0</v>
      </c>
      <c r="O177" s="54">
        <f t="shared" si="171"/>
        <v>0</v>
      </c>
      <c r="P177" s="54">
        <f t="shared" si="171"/>
        <v>0</v>
      </c>
      <c r="Q177" s="54">
        <f t="shared" si="171"/>
        <v>0</v>
      </c>
      <c r="R177" s="54">
        <f t="shared" si="171"/>
        <v>0</v>
      </c>
      <c r="S177" s="135"/>
      <c r="T177" s="66">
        <v>0</v>
      </c>
      <c r="U177" s="56">
        <v>0</v>
      </c>
      <c r="V177" s="56">
        <v>0</v>
      </c>
      <c r="W177" s="56">
        <v>0</v>
      </c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</row>
    <row r="178" spans="1:44" ht="14.25" customHeight="1">
      <c r="A178" s="51">
        <v>171</v>
      </c>
      <c r="B178" s="5">
        <f>IF('FORM NILAI SIAP'!A178=0,"",'FORM NILAI SIAP'!A178)</f>
        <v>21120120140099</v>
      </c>
      <c r="C178" s="5" t="str">
        <f>IF('FORM NILAI SIAP'!B178=0,"",'FORM NILAI SIAP'!B178)</f>
        <v>ROSELIN YOSEFA</v>
      </c>
      <c r="D178" s="54">
        <f t="shared" si="1"/>
        <v>0</v>
      </c>
      <c r="E178" s="54">
        <f t="shared" ref="E178:R178" si="172">IFERROR(($T178*IF($T$6=E$6,$T$7,0)+$U178*IF($U$6=E$6,$U$7,0)+$V178*IF($V$6=E$6,$V$7,0)+$W178*IF($W$6=E$6,$W$7,0)+$X178*IF($X$6=E$6,$X$7,0)+$Y178*IF($Y$6=E$6,$Y$7,0)+$Z178*IF($Z$6=E$6,$Z$7,0)+$AA178*IF($AA$6=E$6,$AA$7,0)+$AB178*IF($AB$6=E$6,$AB$7,0)+$AC178*IF($AC$6=E$6,$AC$7,0)+$AD178*IF($AD$6=E$6,$AD$7,0)+$AE178*IF($AE$6=E$6,$AE$7,0)+$AF178*IF($AF$6=E$6,$AF$7,0)+$AG178*IF($AG$6=E$6,$AG$7,0)+$AH178*IF($AH$6=E$6,$AH$7,0)+$AI178*IF($AI$6=E$6,$AI$7,0)+$AJ178*IF($AJ$6=E$6,$AJ$7,0)+$AK178*IF($AK$6=E$6,$AK$7,0)+$AL178*IF($AL$6=E$6,$AL$7,0)+$AM178*IF($AM$6=E$6,$AM$7,0)+$AN178*IF($AN$6=E$6,$AN$7,0)+$AO178*IF($AO$6=E$6,$AO$7,0)+$AP178*IF($AP$6=E$6,$AP$7,0)+$AQ178*IF($AQ$6=E$6,$AQ$7,0)+$AR178*IF($AR$6=E$6,$AR$7,0))/E$7,0)</f>
        <v>0</v>
      </c>
      <c r="F178" s="54">
        <f t="shared" si="172"/>
        <v>0</v>
      </c>
      <c r="G178" s="54">
        <f t="shared" si="172"/>
        <v>0</v>
      </c>
      <c r="H178" s="54">
        <f t="shared" si="172"/>
        <v>0</v>
      </c>
      <c r="I178" s="54">
        <f t="shared" si="172"/>
        <v>0</v>
      </c>
      <c r="J178" s="54">
        <f t="shared" si="172"/>
        <v>0</v>
      </c>
      <c r="K178" s="54">
        <f t="shared" si="172"/>
        <v>0</v>
      </c>
      <c r="L178" s="54">
        <f t="shared" si="172"/>
        <v>0</v>
      </c>
      <c r="M178" s="54">
        <f t="shared" si="172"/>
        <v>0</v>
      </c>
      <c r="N178" s="54">
        <f t="shared" si="172"/>
        <v>0</v>
      </c>
      <c r="O178" s="54">
        <f t="shared" si="172"/>
        <v>0</v>
      </c>
      <c r="P178" s="54">
        <f t="shared" si="172"/>
        <v>0</v>
      </c>
      <c r="Q178" s="54">
        <f t="shared" si="172"/>
        <v>0</v>
      </c>
      <c r="R178" s="54">
        <f t="shared" si="172"/>
        <v>0</v>
      </c>
      <c r="S178" s="135"/>
      <c r="T178" s="66">
        <v>0</v>
      </c>
      <c r="U178" s="56">
        <v>0</v>
      </c>
      <c r="V178" s="56">
        <v>0</v>
      </c>
      <c r="W178" s="56">
        <v>0</v>
      </c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</row>
    <row r="179" spans="1:44" ht="14.25" customHeight="1">
      <c r="A179" s="51">
        <v>172</v>
      </c>
      <c r="B179" s="5">
        <f>IF('FORM NILAI SIAP'!A179=0,"",'FORM NILAI SIAP'!A179)</f>
        <v>21120120140099</v>
      </c>
      <c r="C179" s="5" t="str">
        <f>IF('FORM NILAI SIAP'!B179=0,"",'FORM NILAI SIAP'!B179)</f>
        <v>RENALDY ANDARA PERMATA</v>
      </c>
      <c r="D179" s="54">
        <f t="shared" si="1"/>
        <v>0</v>
      </c>
      <c r="E179" s="54">
        <f t="shared" ref="E179:R179" si="173">IFERROR(($T179*IF($T$6=E$6,$T$7,0)+$U179*IF($U$6=E$6,$U$7,0)+$V179*IF($V$6=E$6,$V$7,0)+$W179*IF($W$6=E$6,$W$7,0)+$X179*IF($X$6=E$6,$X$7,0)+$Y179*IF($Y$6=E$6,$Y$7,0)+$Z179*IF($Z$6=E$6,$Z$7,0)+$AA179*IF($AA$6=E$6,$AA$7,0)+$AB179*IF($AB$6=E$6,$AB$7,0)+$AC179*IF($AC$6=E$6,$AC$7,0)+$AD179*IF($AD$6=E$6,$AD$7,0)+$AE179*IF($AE$6=E$6,$AE$7,0)+$AF179*IF($AF$6=E$6,$AF$7,0)+$AG179*IF($AG$6=E$6,$AG$7,0)+$AH179*IF($AH$6=E$6,$AH$7,0)+$AI179*IF($AI$6=E$6,$AI$7,0)+$AJ179*IF($AJ$6=E$6,$AJ$7,0)+$AK179*IF($AK$6=E$6,$AK$7,0)+$AL179*IF($AL$6=E$6,$AL$7,0)+$AM179*IF($AM$6=E$6,$AM$7,0)+$AN179*IF($AN$6=E$6,$AN$7,0)+$AO179*IF($AO$6=E$6,$AO$7,0)+$AP179*IF($AP$6=E$6,$AP$7,0)+$AQ179*IF($AQ$6=E$6,$AQ$7,0)+$AR179*IF($AR$6=E$6,$AR$7,0))/E$7,0)</f>
        <v>0</v>
      </c>
      <c r="F179" s="54">
        <f t="shared" si="173"/>
        <v>0</v>
      </c>
      <c r="G179" s="54">
        <f t="shared" si="173"/>
        <v>0</v>
      </c>
      <c r="H179" s="54">
        <f t="shared" si="173"/>
        <v>0</v>
      </c>
      <c r="I179" s="54">
        <f t="shared" si="173"/>
        <v>0</v>
      </c>
      <c r="J179" s="54">
        <f t="shared" si="173"/>
        <v>0</v>
      </c>
      <c r="K179" s="54">
        <f t="shared" si="173"/>
        <v>0</v>
      </c>
      <c r="L179" s="54">
        <f t="shared" si="173"/>
        <v>0</v>
      </c>
      <c r="M179" s="54">
        <f t="shared" si="173"/>
        <v>0</v>
      </c>
      <c r="N179" s="54">
        <f t="shared" si="173"/>
        <v>0</v>
      </c>
      <c r="O179" s="54">
        <f t="shared" si="173"/>
        <v>0</v>
      </c>
      <c r="P179" s="54">
        <f t="shared" si="173"/>
        <v>0</v>
      </c>
      <c r="Q179" s="54">
        <f t="shared" si="173"/>
        <v>0</v>
      </c>
      <c r="R179" s="54">
        <f t="shared" si="173"/>
        <v>0</v>
      </c>
      <c r="S179" s="135"/>
      <c r="T179" s="66">
        <v>0</v>
      </c>
      <c r="U179" s="56">
        <v>0</v>
      </c>
      <c r="V179" s="56">
        <v>0</v>
      </c>
      <c r="W179" s="56">
        <v>0</v>
      </c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</row>
    <row r="180" spans="1:44" ht="14.25" customHeight="1">
      <c r="A180" s="51">
        <v>173</v>
      </c>
      <c r="B180" s="5">
        <f>IF('FORM NILAI SIAP'!A180=0,"",'FORM NILAI SIAP'!A180)</f>
        <v>21120120140099</v>
      </c>
      <c r="C180" s="5" t="str">
        <f>IF('FORM NILAI SIAP'!B180=0,"",'FORM NILAI SIAP'!B180)</f>
        <v>MUHAMMAD FARHAN ASHARI</v>
      </c>
      <c r="D180" s="54">
        <f t="shared" si="1"/>
        <v>0</v>
      </c>
      <c r="E180" s="54">
        <f t="shared" ref="E180:R180" si="174">IFERROR(($T180*IF($T$6=E$6,$T$7,0)+$U180*IF($U$6=E$6,$U$7,0)+$V180*IF($V$6=E$6,$V$7,0)+$W180*IF($W$6=E$6,$W$7,0)+$X180*IF($X$6=E$6,$X$7,0)+$Y180*IF($Y$6=E$6,$Y$7,0)+$Z180*IF($Z$6=E$6,$Z$7,0)+$AA180*IF($AA$6=E$6,$AA$7,0)+$AB180*IF($AB$6=E$6,$AB$7,0)+$AC180*IF($AC$6=E$6,$AC$7,0)+$AD180*IF($AD$6=E$6,$AD$7,0)+$AE180*IF($AE$6=E$6,$AE$7,0)+$AF180*IF($AF$6=E$6,$AF$7,0)+$AG180*IF($AG$6=E$6,$AG$7,0)+$AH180*IF($AH$6=E$6,$AH$7,0)+$AI180*IF($AI$6=E$6,$AI$7,0)+$AJ180*IF($AJ$6=E$6,$AJ$7,0)+$AK180*IF($AK$6=E$6,$AK$7,0)+$AL180*IF($AL$6=E$6,$AL$7,0)+$AM180*IF($AM$6=E$6,$AM$7,0)+$AN180*IF($AN$6=E$6,$AN$7,0)+$AO180*IF($AO$6=E$6,$AO$7,0)+$AP180*IF($AP$6=E$6,$AP$7,0)+$AQ180*IF($AQ$6=E$6,$AQ$7,0)+$AR180*IF($AR$6=E$6,$AR$7,0))/E$7,0)</f>
        <v>0</v>
      </c>
      <c r="F180" s="54">
        <f t="shared" si="174"/>
        <v>0</v>
      </c>
      <c r="G180" s="54">
        <f t="shared" si="174"/>
        <v>0</v>
      </c>
      <c r="H180" s="54">
        <f t="shared" si="174"/>
        <v>0</v>
      </c>
      <c r="I180" s="54">
        <f t="shared" si="174"/>
        <v>0</v>
      </c>
      <c r="J180" s="54">
        <f t="shared" si="174"/>
        <v>0</v>
      </c>
      <c r="K180" s="54">
        <f t="shared" si="174"/>
        <v>0</v>
      </c>
      <c r="L180" s="54">
        <f t="shared" si="174"/>
        <v>0</v>
      </c>
      <c r="M180" s="54">
        <f t="shared" si="174"/>
        <v>0</v>
      </c>
      <c r="N180" s="54">
        <f t="shared" si="174"/>
        <v>0</v>
      </c>
      <c r="O180" s="54">
        <f t="shared" si="174"/>
        <v>0</v>
      </c>
      <c r="P180" s="54">
        <f t="shared" si="174"/>
        <v>0</v>
      </c>
      <c r="Q180" s="54">
        <f t="shared" si="174"/>
        <v>0</v>
      </c>
      <c r="R180" s="54">
        <f t="shared" si="174"/>
        <v>0</v>
      </c>
      <c r="S180" s="135"/>
      <c r="T180" s="66">
        <v>0</v>
      </c>
      <c r="U180" s="56">
        <v>0</v>
      </c>
      <c r="V180" s="56">
        <v>0</v>
      </c>
      <c r="W180" s="56">
        <v>0</v>
      </c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</row>
    <row r="181" spans="1:44" ht="14.25" customHeight="1">
      <c r="A181" s="51">
        <v>174</v>
      </c>
      <c r="B181" s="5">
        <f>IF('FORM NILAI SIAP'!A181=0,"",'FORM NILAI SIAP'!A181)</f>
        <v>21120120140099</v>
      </c>
      <c r="C181" s="5" t="str">
        <f>IF('FORM NILAI SIAP'!B181=0,"",'FORM NILAI SIAP'!B181)</f>
        <v>ROY PUTRA RIONA NADHIIER</v>
      </c>
      <c r="D181" s="54">
        <f t="shared" si="1"/>
        <v>0</v>
      </c>
      <c r="E181" s="54">
        <f t="shared" ref="E181:R181" si="175">IFERROR(($T181*IF($T$6=E$6,$T$7,0)+$U181*IF($U$6=E$6,$U$7,0)+$V181*IF($V$6=E$6,$V$7,0)+$W181*IF($W$6=E$6,$W$7,0)+$X181*IF($X$6=E$6,$X$7,0)+$Y181*IF($Y$6=E$6,$Y$7,0)+$Z181*IF($Z$6=E$6,$Z$7,0)+$AA181*IF($AA$6=E$6,$AA$7,0)+$AB181*IF($AB$6=E$6,$AB$7,0)+$AC181*IF($AC$6=E$6,$AC$7,0)+$AD181*IF($AD$6=E$6,$AD$7,0)+$AE181*IF($AE$6=E$6,$AE$7,0)+$AF181*IF($AF$6=E$6,$AF$7,0)+$AG181*IF($AG$6=E$6,$AG$7,0)+$AH181*IF($AH$6=E$6,$AH$7,0)+$AI181*IF($AI$6=E$6,$AI$7,0)+$AJ181*IF($AJ$6=E$6,$AJ$7,0)+$AK181*IF($AK$6=E$6,$AK$7,0)+$AL181*IF($AL$6=E$6,$AL$7,0)+$AM181*IF($AM$6=E$6,$AM$7,0)+$AN181*IF($AN$6=E$6,$AN$7,0)+$AO181*IF($AO$6=E$6,$AO$7,0)+$AP181*IF($AP$6=E$6,$AP$7,0)+$AQ181*IF($AQ$6=E$6,$AQ$7,0)+$AR181*IF($AR$6=E$6,$AR$7,0))/E$7,0)</f>
        <v>0</v>
      </c>
      <c r="F181" s="54">
        <f t="shared" si="175"/>
        <v>0</v>
      </c>
      <c r="G181" s="54">
        <f t="shared" si="175"/>
        <v>0</v>
      </c>
      <c r="H181" s="54">
        <f t="shared" si="175"/>
        <v>0</v>
      </c>
      <c r="I181" s="54">
        <f t="shared" si="175"/>
        <v>0</v>
      </c>
      <c r="J181" s="54">
        <f t="shared" si="175"/>
        <v>0</v>
      </c>
      <c r="K181" s="54">
        <f t="shared" si="175"/>
        <v>0</v>
      </c>
      <c r="L181" s="54">
        <f t="shared" si="175"/>
        <v>0</v>
      </c>
      <c r="M181" s="54">
        <f t="shared" si="175"/>
        <v>0</v>
      </c>
      <c r="N181" s="54">
        <f t="shared" si="175"/>
        <v>0</v>
      </c>
      <c r="O181" s="54">
        <f t="shared" si="175"/>
        <v>0</v>
      </c>
      <c r="P181" s="54">
        <f t="shared" si="175"/>
        <v>0</v>
      </c>
      <c r="Q181" s="54">
        <f t="shared" si="175"/>
        <v>0</v>
      </c>
      <c r="R181" s="54">
        <f t="shared" si="175"/>
        <v>0</v>
      </c>
      <c r="S181" s="135"/>
      <c r="T181" s="66">
        <v>0</v>
      </c>
      <c r="U181" s="56">
        <v>0</v>
      </c>
      <c r="V181" s="56">
        <v>0</v>
      </c>
      <c r="W181" s="56">
        <v>0</v>
      </c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</row>
    <row r="182" spans="1:44" ht="14.25" customHeight="1">
      <c r="A182" s="51">
        <v>175</v>
      </c>
      <c r="B182" s="5">
        <f>IF('FORM NILAI SIAP'!A182=0,"",'FORM NILAI SIAP'!A182)</f>
        <v>21120120140099</v>
      </c>
      <c r="C182" s="5" t="str">
        <f>IF('FORM NILAI SIAP'!B182=0,"",'FORM NILAI SIAP'!B182)</f>
        <v>ZULZUPI PAJARUDDIN</v>
      </c>
      <c r="D182" s="54">
        <f t="shared" si="1"/>
        <v>0</v>
      </c>
      <c r="E182" s="54">
        <f t="shared" ref="E182:R182" si="176">IFERROR(($T182*IF($T$6=E$6,$T$7,0)+$U182*IF($U$6=E$6,$U$7,0)+$V182*IF($V$6=E$6,$V$7,0)+$W182*IF($W$6=E$6,$W$7,0)+$X182*IF($X$6=E$6,$X$7,0)+$Y182*IF($Y$6=E$6,$Y$7,0)+$Z182*IF($Z$6=E$6,$Z$7,0)+$AA182*IF($AA$6=E$6,$AA$7,0)+$AB182*IF($AB$6=E$6,$AB$7,0)+$AC182*IF($AC$6=E$6,$AC$7,0)+$AD182*IF($AD$6=E$6,$AD$7,0)+$AE182*IF($AE$6=E$6,$AE$7,0)+$AF182*IF($AF$6=E$6,$AF$7,0)+$AG182*IF($AG$6=E$6,$AG$7,0)+$AH182*IF($AH$6=E$6,$AH$7,0)+$AI182*IF($AI$6=E$6,$AI$7,0)+$AJ182*IF($AJ$6=E$6,$AJ$7,0)+$AK182*IF($AK$6=E$6,$AK$7,0)+$AL182*IF($AL$6=E$6,$AL$7,0)+$AM182*IF($AM$6=E$6,$AM$7,0)+$AN182*IF($AN$6=E$6,$AN$7,0)+$AO182*IF($AO$6=E$6,$AO$7,0)+$AP182*IF($AP$6=E$6,$AP$7,0)+$AQ182*IF($AQ$6=E$6,$AQ$7,0)+$AR182*IF($AR$6=E$6,$AR$7,0))/E$7,0)</f>
        <v>0</v>
      </c>
      <c r="F182" s="54">
        <f t="shared" si="176"/>
        <v>0</v>
      </c>
      <c r="G182" s="54">
        <f t="shared" si="176"/>
        <v>0</v>
      </c>
      <c r="H182" s="54">
        <f t="shared" si="176"/>
        <v>0</v>
      </c>
      <c r="I182" s="54">
        <f t="shared" si="176"/>
        <v>0</v>
      </c>
      <c r="J182" s="54">
        <f t="shared" si="176"/>
        <v>0</v>
      </c>
      <c r="K182" s="54">
        <f t="shared" si="176"/>
        <v>0</v>
      </c>
      <c r="L182" s="54">
        <f t="shared" si="176"/>
        <v>0</v>
      </c>
      <c r="M182" s="54">
        <f t="shared" si="176"/>
        <v>0</v>
      </c>
      <c r="N182" s="54">
        <f t="shared" si="176"/>
        <v>0</v>
      </c>
      <c r="O182" s="54">
        <f t="shared" si="176"/>
        <v>0</v>
      </c>
      <c r="P182" s="54">
        <f t="shared" si="176"/>
        <v>0</v>
      </c>
      <c r="Q182" s="54">
        <f t="shared" si="176"/>
        <v>0</v>
      </c>
      <c r="R182" s="54">
        <f t="shared" si="176"/>
        <v>0</v>
      </c>
      <c r="S182" s="135"/>
      <c r="T182" s="66">
        <v>0</v>
      </c>
      <c r="U182" s="56">
        <v>0</v>
      </c>
      <c r="V182" s="56">
        <v>0</v>
      </c>
      <c r="W182" s="56">
        <v>0</v>
      </c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</row>
    <row r="183" spans="1:44" ht="14.25" customHeight="1">
      <c r="A183" s="51">
        <v>176</v>
      </c>
      <c r="B183" s="5">
        <f>IF('FORM NILAI SIAP'!A183=0,"",'FORM NILAI SIAP'!A183)</f>
        <v>21120120140099</v>
      </c>
      <c r="C183" s="5" t="str">
        <f>IF('FORM NILAI SIAP'!B183=0,"",'FORM NILAI SIAP'!B183)</f>
        <v>ESTU NUR AINI (&lt; 75%)</v>
      </c>
      <c r="D183" s="54">
        <f t="shared" si="1"/>
        <v>0</v>
      </c>
      <c r="E183" s="54">
        <f t="shared" ref="E183:R183" si="177">IFERROR(($T183*IF($T$6=E$6,$T$7,0)+$U183*IF($U$6=E$6,$U$7,0)+$V183*IF($V$6=E$6,$V$7,0)+$W183*IF($W$6=E$6,$W$7,0)+$X183*IF($X$6=E$6,$X$7,0)+$Y183*IF($Y$6=E$6,$Y$7,0)+$Z183*IF($Z$6=E$6,$Z$7,0)+$AA183*IF($AA$6=E$6,$AA$7,0)+$AB183*IF($AB$6=E$6,$AB$7,0)+$AC183*IF($AC$6=E$6,$AC$7,0)+$AD183*IF($AD$6=E$6,$AD$7,0)+$AE183*IF($AE$6=E$6,$AE$7,0)+$AF183*IF($AF$6=E$6,$AF$7,0)+$AG183*IF($AG$6=E$6,$AG$7,0)+$AH183*IF($AH$6=E$6,$AH$7,0)+$AI183*IF($AI$6=E$6,$AI$7,0)+$AJ183*IF($AJ$6=E$6,$AJ$7,0)+$AK183*IF($AK$6=E$6,$AK$7,0)+$AL183*IF($AL$6=E$6,$AL$7,0)+$AM183*IF($AM$6=E$6,$AM$7,0)+$AN183*IF($AN$6=E$6,$AN$7,0)+$AO183*IF($AO$6=E$6,$AO$7,0)+$AP183*IF($AP$6=E$6,$AP$7,0)+$AQ183*IF($AQ$6=E$6,$AQ$7,0)+$AR183*IF($AR$6=E$6,$AR$7,0))/E$7,0)</f>
        <v>0</v>
      </c>
      <c r="F183" s="54">
        <f t="shared" si="177"/>
        <v>0</v>
      </c>
      <c r="G183" s="54">
        <f t="shared" si="177"/>
        <v>0</v>
      </c>
      <c r="H183" s="54">
        <f t="shared" si="177"/>
        <v>0</v>
      </c>
      <c r="I183" s="54">
        <f t="shared" si="177"/>
        <v>0</v>
      </c>
      <c r="J183" s="54">
        <f t="shared" si="177"/>
        <v>0</v>
      </c>
      <c r="K183" s="54">
        <f t="shared" si="177"/>
        <v>0</v>
      </c>
      <c r="L183" s="54">
        <f t="shared" si="177"/>
        <v>0</v>
      </c>
      <c r="M183" s="54">
        <f t="shared" si="177"/>
        <v>0</v>
      </c>
      <c r="N183" s="54">
        <f t="shared" si="177"/>
        <v>0</v>
      </c>
      <c r="O183" s="54">
        <f t="shared" si="177"/>
        <v>0</v>
      </c>
      <c r="P183" s="54">
        <f t="shared" si="177"/>
        <v>0</v>
      </c>
      <c r="Q183" s="54">
        <f t="shared" si="177"/>
        <v>0</v>
      </c>
      <c r="R183" s="54">
        <f t="shared" si="177"/>
        <v>0</v>
      </c>
      <c r="S183" s="135"/>
      <c r="T183" s="66">
        <v>0</v>
      </c>
      <c r="U183" s="56">
        <v>0</v>
      </c>
      <c r="V183" s="56">
        <v>0</v>
      </c>
      <c r="W183" s="56">
        <v>0</v>
      </c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</row>
    <row r="184" spans="1:44" ht="14.25" customHeight="1">
      <c r="A184" s="51">
        <v>177</v>
      </c>
      <c r="B184" s="5">
        <f>IF('FORM NILAI SIAP'!A184=0,"",'FORM NILAI SIAP'!A184)</f>
        <v>21120120140099</v>
      </c>
      <c r="C184" s="5" t="str">
        <f>IF('FORM NILAI SIAP'!B184=0,"",'FORM NILAI SIAP'!B184)</f>
        <v>FAUZANI GALIHJATI PRABOWO</v>
      </c>
      <c r="D184" s="54">
        <f t="shared" si="1"/>
        <v>0</v>
      </c>
      <c r="E184" s="54">
        <f t="shared" ref="E184:R184" si="178">IFERROR(($T184*IF($T$6=E$6,$T$7,0)+$U184*IF($U$6=E$6,$U$7,0)+$V184*IF($V$6=E$6,$V$7,0)+$W184*IF($W$6=E$6,$W$7,0)+$X184*IF($X$6=E$6,$X$7,0)+$Y184*IF($Y$6=E$6,$Y$7,0)+$Z184*IF($Z$6=E$6,$Z$7,0)+$AA184*IF($AA$6=E$6,$AA$7,0)+$AB184*IF($AB$6=E$6,$AB$7,0)+$AC184*IF($AC$6=E$6,$AC$7,0)+$AD184*IF($AD$6=E$6,$AD$7,0)+$AE184*IF($AE$6=E$6,$AE$7,0)+$AF184*IF($AF$6=E$6,$AF$7,0)+$AG184*IF($AG$6=E$6,$AG$7,0)+$AH184*IF($AH$6=E$6,$AH$7,0)+$AI184*IF($AI$6=E$6,$AI$7,0)+$AJ184*IF($AJ$6=E$6,$AJ$7,0)+$AK184*IF($AK$6=E$6,$AK$7,0)+$AL184*IF($AL$6=E$6,$AL$7,0)+$AM184*IF($AM$6=E$6,$AM$7,0)+$AN184*IF($AN$6=E$6,$AN$7,0)+$AO184*IF($AO$6=E$6,$AO$7,0)+$AP184*IF($AP$6=E$6,$AP$7,0)+$AQ184*IF($AQ$6=E$6,$AQ$7,0)+$AR184*IF($AR$6=E$6,$AR$7,0))/E$7,0)</f>
        <v>0</v>
      </c>
      <c r="F184" s="54">
        <f t="shared" si="178"/>
        <v>0</v>
      </c>
      <c r="G184" s="54">
        <f t="shared" si="178"/>
        <v>0</v>
      </c>
      <c r="H184" s="54">
        <f t="shared" si="178"/>
        <v>0</v>
      </c>
      <c r="I184" s="54">
        <f t="shared" si="178"/>
        <v>0</v>
      </c>
      <c r="J184" s="54">
        <f t="shared" si="178"/>
        <v>0</v>
      </c>
      <c r="K184" s="54">
        <f t="shared" si="178"/>
        <v>0</v>
      </c>
      <c r="L184" s="54">
        <f t="shared" si="178"/>
        <v>0</v>
      </c>
      <c r="M184" s="54">
        <f t="shared" si="178"/>
        <v>0</v>
      </c>
      <c r="N184" s="54">
        <f t="shared" si="178"/>
        <v>0</v>
      </c>
      <c r="O184" s="54">
        <f t="shared" si="178"/>
        <v>0</v>
      </c>
      <c r="P184" s="54">
        <f t="shared" si="178"/>
        <v>0</v>
      </c>
      <c r="Q184" s="54">
        <f t="shared" si="178"/>
        <v>0</v>
      </c>
      <c r="R184" s="54">
        <f t="shared" si="178"/>
        <v>0</v>
      </c>
      <c r="S184" s="135"/>
      <c r="T184" s="66">
        <v>0</v>
      </c>
      <c r="U184" s="56">
        <v>0</v>
      </c>
      <c r="V184" s="56">
        <v>0</v>
      </c>
      <c r="W184" s="56">
        <v>0</v>
      </c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</row>
    <row r="185" spans="1:44" ht="14.25" customHeight="1">
      <c r="A185" s="51">
        <v>178</v>
      </c>
      <c r="B185" s="5">
        <f>IF('FORM NILAI SIAP'!A185=0,"",'FORM NILAI SIAP'!A185)</f>
        <v>21120120140099</v>
      </c>
      <c r="C185" s="5" t="str">
        <f>IF('FORM NILAI SIAP'!B185=0,"",'FORM NILAI SIAP'!B185)</f>
        <v>ARIEL JONES DEKOCK</v>
      </c>
      <c r="D185" s="54">
        <f t="shared" si="1"/>
        <v>0</v>
      </c>
      <c r="E185" s="54">
        <f t="shared" ref="E185:R185" si="179">IFERROR(($T185*IF($T$6=E$6,$T$7,0)+$U185*IF($U$6=E$6,$U$7,0)+$V185*IF($V$6=E$6,$V$7,0)+$W185*IF($W$6=E$6,$W$7,0)+$X185*IF($X$6=E$6,$X$7,0)+$Y185*IF($Y$6=E$6,$Y$7,0)+$Z185*IF($Z$6=E$6,$Z$7,0)+$AA185*IF($AA$6=E$6,$AA$7,0)+$AB185*IF($AB$6=E$6,$AB$7,0)+$AC185*IF($AC$6=E$6,$AC$7,0)+$AD185*IF($AD$6=E$6,$AD$7,0)+$AE185*IF($AE$6=E$6,$AE$7,0)+$AF185*IF($AF$6=E$6,$AF$7,0)+$AG185*IF($AG$6=E$6,$AG$7,0)+$AH185*IF($AH$6=E$6,$AH$7,0)+$AI185*IF($AI$6=E$6,$AI$7,0)+$AJ185*IF($AJ$6=E$6,$AJ$7,0)+$AK185*IF($AK$6=E$6,$AK$7,0)+$AL185*IF($AL$6=E$6,$AL$7,0)+$AM185*IF($AM$6=E$6,$AM$7,0)+$AN185*IF($AN$6=E$6,$AN$7,0)+$AO185*IF($AO$6=E$6,$AO$7,0)+$AP185*IF($AP$6=E$6,$AP$7,0)+$AQ185*IF($AQ$6=E$6,$AQ$7,0)+$AR185*IF($AR$6=E$6,$AR$7,0))/E$7,0)</f>
        <v>0</v>
      </c>
      <c r="F185" s="54">
        <f t="shared" si="179"/>
        <v>0</v>
      </c>
      <c r="G185" s="54">
        <f t="shared" si="179"/>
        <v>0</v>
      </c>
      <c r="H185" s="54">
        <f t="shared" si="179"/>
        <v>0</v>
      </c>
      <c r="I185" s="54">
        <f t="shared" si="179"/>
        <v>0</v>
      </c>
      <c r="J185" s="54">
        <f t="shared" si="179"/>
        <v>0</v>
      </c>
      <c r="K185" s="54">
        <f t="shared" si="179"/>
        <v>0</v>
      </c>
      <c r="L185" s="54">
        <f t="shared" si="179"/>
        <v>0</v>
      </c>
      <c r="M185" s="54">
        <f t="shared" si="179"/>
        <v>0</v>
      </c>
      <c r="N185" s="54">
        <f t="shared" si="179"/>
        <v>0</v>
      </c>
      <c r="O185" s="54">
        <f t="shared" si="179"/>
        <v>0</v>
      </c>
      <c r="P185" s="54">
        <f t="shared" si="179"/>
        <v>0</v>
      </c>
      <c r="Q185" s="54">
        <f t="shared" si="179"/>
        <v>0</v>
      </c>
      <c r="R185" s="54">
        <f t="shared" si="179"/>
        <v>0</v>
      </c>
      <c r="S185" s="135"/>
      <c r="T185" s="66">
        <v>0</v>
      </c>
      <c r="U185" s="56">
        <v>0</v>
      </c>
      <c r="V185" s="56">
        <v>0</v>
      </c>
      <c r="W185" s="56">
        <v>0</v>
      </c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</row>
    <row r="186" spans="1:44" ht="14.25" customHeight="1">
      <c r="A186" s="51">
        <v>179</v>
      </c>
      <c r="B186" s="5">
        <f>IF('FORM NILAI SIAP'!A186=0,"",'FORM NILAI SIAP'!A186)</f>
        <v>21120120140099</v>
      </c>
      <c r="C186" s="5" t="str">
        <f>IF('FORM NILAI SIAP'!B186=0,"",'FORM NILAI SIAP'!B186)</f>
        <v>HAFIDZ PUTRA RACHMAN</v>
      </c>
      <c r="D186" s="54">
        <f t="shared" si="1"/>
        <v>0</v>
      </c>
      <c r="E186" s="54">
        <f t="shared" ref="E186:R186" si="180">IFERROR(($T186*IF($T$6=E$6,$T$7,0)+$U186*IF($U$6=E$6,$U$7,0)+$V186*IF($V$6=E$6,$V$7,0)+$W186*IF($W$6=E$6,$W$7,0)+$X186*IF($X$6=E$6,$X$7,0)+$Y186*IF($Y$6=E$6,$Y$7,0)+$Z186*IF($Z$6=E$6,$Z$7,0)+$AA186*IF($AA$6=E$6,$AA$7,0)+$AB186*IF($AB$6=E$6,$AB$7,0)+$AC186*IF($AC$6=E$6,$AC$7,0)+$AD186*IF($AD$6=E$6,$AD$7,0)+$AE186*IF($AE$6=E$6,$AE$7,0)+$AF186*IF($AF$6=E$6,$AF$7,0)+$AG186*IF($AG$6=E$6,$AG$7,0)+$AH186*IF($AH$6=E$6,$AH$7,0)+$AI186*IF($AI$6=E$6,$AI$7,0)+$AJ186*IF($AJ$6=E$6,$AJ$7,0)+$AK186*IF($AK$6=E$6,$AK$7,0)+$AL186*IF($AL$6=E$6,$AL$7,0)+$AM186*IF($AM$6=E$6,$AM$7,0)+$AN186*IF($AN$6=E$6,$AN$7,0)+$AO186*IF($AO$6=E$6,$AO$7,0)+$AP186*IF($AP$6=E$6,$AP$7,0)+$AQ186*IF($AQ$6=E$6,$AQ$7,0)+$AR186*IF($AR$6=E$6,$AR$7,0))/E$7,0)</f>
        <v>0</v>
      </c>
      <c r="F186" s="54">
        <f t="shared" si="180"/>
        <v>0</v>
      </c>
      <c r="G186" s="54">
        <f t="shared" si="180"/>
        <v>0</v>
      </c>
      <c r="H186" s="54">
        <f t="shared" si="180"/>
        <v>0</v>
      </c>
      <c r="I186" s="54">
        <f t="shared" si="180"/>
        <v>0</v>
      </c>
      <c r="J186" s="54">
        <f t="shared" si="180"/>
        <v>0</v>
      </c>
      <c r="K186" s="54">
        <f t="shared" si="180"/>
        <v>0</v>
      </c>
      <c r="L186" s="54">
        <f t="shared" si="180"/>
        <v>0</v>
      </c>
      <c r="M186" s="54">
        <f t="shared" si="180"/>
        <v>0</v>
      </c>
      <c r="N186" s="54">
        <f t="shared" si="180"/>
        <v>0</v>
      </c>
      <c r="O186" s="54">
        <f t="shared" si="180"/>
        <v>0</v>
      </c>
      <c r="P186" s="54">
        <f t="shared" si="180"/>
        <v>0</v>
      </c>
      <c r="Q186" s="54">
        <f t="shared" si="180"/>
        <v>0</v>
      </c>
      <c r="R186" s="54">
        <f t="shared" si="180"/>
        <v>0</v>
      </c>
      <c r="S186" s="135"/>
      <c r="T186" s="66">
        <v>0</v>
      </c>
      <c r="U186" s="56">
        <v>0</v>
      </c>
      <c r="V186" s="56">
        <v>0</v>
      </c>
      <c r="W186" s="56">
        <v>0</v>
      </c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</row>
    <row r="187" spans="1:44" ht="14.25" customHeight="1">
      <c r="A187" s="51">
        <v>180</v>
      </c>
      <c r="B187" s="5">
        <f>IF('FORM NILAI SIAP'!A187=0,"",'FORM NILAI SIAP'!A187)</f>
        <v>21120120140099</v>
      </c>
      <c r="C187" s="5" t="str">
        <f>IF('FORM NILAI SIAP'!B187=0,"",'FORM NILAI SIAP'!B187)</f>
        <v>MAULANA YUSUF ARRASYID</v>
      </c>
      <c r="D187" s="54">
        <f t="shared" si="1"/>
        <v>0</v>
      </c>
      <c r="E187" s="54">
        <f t="shared" ref="E187:R187" si="181">IFERROR(($T187*IF($T$6=E$6,$T$7,0)+$U187*IF($U$6=E$6,$U$7,0)+$V187*IF($V$6=E$6,$V$7,0)+$W187*IF($W$6=E$6,$W$7,0)+$X187*IF($X$6=E$6,$X$7,0)+$Y187*IF($Y$6=E$6,$Y$7,0)+$Z187*IF($Z$6=E$6,$Z$7,0)+$AA187*IF($AA$6=E$6,$AA$7,0)+$AB187*IF($AB$6=E$6,$AB$7,0)+$AC187*IF($AC$6=E$6,$AC$7,0)+$AD187*IF($AD$6=E$6,$AD$7,0)+$AE187*IF($AE$6=E$6,$AE$7,0)+$AF187*IF($AF$6=E$6,$AF$7,0)+$AG187*IF($AG$6=E$6,$AG$7,0)+$AH187*IF($AH$6=E$6,$AH$7,0)+$AI187*IF($AI$6=E$6,$AI$7,0)+$AJ187*IF($AJ$6=E$6,$AJ$7,0)+$AK187*IF($AK$6=E$6,$AK$7,0)+$AL187*IF($AL$6=E$6,$AL$7,0)+$AM187*IF($AM$6=E$6,$AM$7,0)+$AN187*IF($AN$6=E$6,$AN$7,0)+$AO187*IF($AO$6=E$6,$AO$7,0)+$AP187*IF($AP$6=E$6,$AP$7,0)+$AQ187*IF($AQ$6=E$6,$AQ$7,0)+$AR187*IF($AR$6=E$6,$AR$7,0))/E$7,0)</f>
        <v>0</v>
      </c>
      <c r="F187" s="54">
        <f t="shared" si="181"/>
        <v>0</v>
      </c>
      <c r="G187" s="54">
        <f t="shared" si="181"/>
        <v>0</v>
      </c>
      <c r="H187" s="54">
        <f t="shared" si="181"/>
        <v>0</v>
      </c>
      <c r="I187" s="54">
        <f t="shared" si="181"/>
        <v>0</v>
      </c>
      <c r="J187" s="54">
        <f t="shared" si="181"/>
        <v>0</v>
      </c>
      <c r="K187" s="54">
        <f t="shared" si="181"/>
        <v>0</v>
      </c>
      <c r="L187" s="54">
        <f t="shared" si="181"/>
        <v>0</v>
      </c>
      <c r="M187" s="54">
        <f t="shared" si="181"/>
        <v>0</v>
      </c>
      <c r="N187" s="54">
        <f t="shared" si="181"/>
        <v>0</v>
      </c>
      <c r="O187" s="54">
        <f t="shared" si="181"/>
        <v>0</v>
      </c>
      <c r="P187" s="54">
        <f t="shared" si="181"/>
        <v>0</v>
      </c>
      <c r="Q187" s="54">
        <f t="shared" si="181"/>
        <v>0</v>
      </c>
      <c r="R187" s="54">
        <f t="shared" si="181"/>
        <v>0</v>
      </c>
      <c r="S187" s="135"/>
      <c r="T187" s="66">
        <v>0</v>
      </c>
      <c r="U187" s="56">
        <v>0</v>
      </c>
      <c r="V187" s="56">
        <v>0</v>
      </c>
      <c r="W187" s="56">
        <v>0</v>
      </c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</row>
    <row r="188" spans="1:44" ht="14.25" customHeight="1">
      <c r="A188" s="51">
        <v>181</v>
      </c>
      <c r="B188" s="5">
        <f>IF('FORM NILAI SIAP'!A188=0,"",'FORM NILAI SIAP'!A188)</f>
        <v>21120120140099</v>
      </c>
      <c r="C188" s="5" t="str">
        <f>IF('FORM NILAI SIAP'!B188=0,"",'FORM NILAI SIAP'!B188)</f>
        <v>KAKUNG BANGKIT PAKARTI</v>
      </c>
      <c r="D188" s="54">
        <f t="shared" si="1"/>
        <v>0</v>
      </c>
      <c r="E188" s="54">
        <f t="shared" ref="E188:R188" si="182">IFERROR(($T188*IF($T$6=E$6,$T$7,0)+$U188*IF($U$6=E$6,$U$7,0)+$V188*IF($V$6=E$6,$V$7,0)+$W188*IF($W$6=E$6,$W$7,0)+$X188*IF($X$6=E$6,$X$7,0)+$Y188*IF($Y$6=E$6,$Y$7,0)+$Z188*IF($Z$6=E$6,$Z$7,0)+$AA188*IF($AA$6=E$6,$AA$7,0)+$AB188*IF($AB$6=E$6,$AB$7,0)+$AC188*IF($AC$6=E$6,$AC$7,0)+$AD188*IF($AD$6=E$6,$AD$7,0)+$AE188*IF($AE$6=E$6,$AE$7,0)+$AF188*IF($AF$6=E$6,$AF$7,0)+$AG188*IF($AG$6=E$6,$AG$7,0)+$AH188*IF($AH$6=E$6,$AH$7,0)+$AI188*IF($AI$6=E$6,$AI$7,0)+$AJ188*IF($AJ$6=E$6,$AJ$7,0)+$AK188*IF($AK$6=E$6,$AK$7,0)+$AL188*IF($AL$6=E$6,$AL$7,0)+$AM188*IF($AM$6=E$6,$AM$7,0)+$AN188*IF($AN$6=E$6,$AN$7,0)+$AO188*IF($AO$6=E$6,$AO$7,0)+$AP188*IF($AP$6=E$6,$AP$7,0)+$AQ188*IF($AQ$6=E$6,$AQ$7,0)+$AR188*IF($AR$6=E$6,$AR$7,0))/E$7,0)</f>
        <v>0</v>
      </c>
      <c r="F188" s="54">
        <f t="shared" si="182"/>
        <v>0</v>
      </c>
      <c r="G188" s="54">
        <f t="shared" si="182"/>
        <v>0</v>
      </c>
      <c r="H188" s="54">
        <f t="shared" si="182"/>
        <v>0</v>
      </c>
      <c r="I188" s="54">
        <f t="shared" si="182"/>
        <v>0</v>
      </c>
      <c r="J188" s="54">
        <f t="shared" si="182"/>
        <v>0</v>
      </c>
      <c r="K188" s="54">
        <f t="shared" si="182"/>
        <v>0</v>
      </c>
      <c r="L188" s="54">
        <f t="shared" si="182"/>
        <v>0</v>
      </c>
      <c r="M188" s="54">
        <f t="shared" si="182"/>
        <v>0</v>
      </c>
      <c r="N188" s="54">
        <f t="shared" si="182"/>
        <v>0</v>
      </c>
      <c r="O188" s="54">
        <f t="shared" si="182"/>
        <v>0</v>
      </c>
      <c r="P188" s="54">
        <f t="shared" si="182"/>
        <v>0</v>
      </c>
      <c r="Q188" s="54">
        <f t="shared" si="182"/>
        <v>0</v>
      </c>
      <c r="R188" s="54">
        <f t="shared" si="182"/>
        <v>0</v>
      </c>
      <c r="S188" s="135"/>
      <c r="T188" s="66">
        <v>0</v>
      </c>
      <c r="U188" s="56">
        <v>0</v>
      </c>
      <c r="V188" s="56">
        <v>0</v>
      </c>
      <c r="W188" s="56">
        <v>0</v>
      </c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</row>
    <row r="189" spans="1:44" ht="14.25" customHeight="1">
      <c r="A189" s="51">
        <v>182</v>
      </c>
      <c r="B189" s="5">
        <f>IF('FORM NILAI SIAP'!A189=0,"",'FORM NILAI SIAP'!A189)</f>
        <v>21120120140099</v>
      </c>
      <c r="C189" s="5" t="str">
        <f>IF('FORM NILAI SIAP'!B189=0,"",'FORM NILAI SIAP'!B189)</f>
        <v>AHMAD ASRORUDDIN</v>
      </c>
      <c r="D189" s="54">
        <f t="shared" si="1"/>
        <v>0</v>
      </c>
      <c r="E189" s="54">
        <f t="shared" ref="E189:R189" si="183">IFERROR(($T189*IF($T$6=E$6,$T$7,0)+$U189*IF($U$6=E$6,$U$7,0)+$V189*IF($V$6=E$6,$V$7,0)+$W189*IF($W$6=E$6,$W$7,0)+$X189*IF($X$6=E$6,$X$7,0)+$Y189*IF($Y$6=E$6,$Y$7,0)+$Z189*IF($Z$6=E$6,$Z$7,0)+$AA189*IF($AA$6=E$6,$AA$7,0)+$AB189*IF($AB$6=E$6,$AB$7,0)+$AC189*IF($AC$6=E$6,$AC$7,0)+$AD189*IF($AD$6=E$6,$AD$7,0)+$AE189*IF($AE$6=E$6,$AE$7,0)+$AF189*IF($AF$6=E$6,$AF$7,0)+$AG189*IF($AG$6=E$6,$AG$7,0)+$AH189*IF($AH$6=E$6,$AH$7,0)+$AI189*IF($AI$6=E$6,$AI$7,0)+$AJ189*IF($AJ$6=E$6,$AJ$7,0)+$AK189*IF($AK$6=E$6,$AK$7,0)+$AL189*IF($AL$6=E$6,$AL$7,0)+$AM189*IF($AM$6=E$6,$AM$7,0)+$AN189*IF($AN$6=E$6,$AN$7,0)+$AO189*IF($AO$6=E$6,$AO$7,0)+$AP189*IF($AP$6=E$6,$AP$7,0)+$AQ189*IF($AQ$6=E$6,$AQ$7,0)+$AR189*IF($AR$6=E$6,$AR$7,0))/E$7,0)</f>
        <v>0</v>
      </c>
      <c r="F189" s="54">
        <f t="shared" si="183"/>
        <v>0</v>
      </c>
      <c r="G189" s="54">
        <f t="shared" si="183"/>
        <v>0</v>
      </c>
      <c r="H189" s="54">
        <f t="shared" si="183"/>
        <v>0</v>
      </c>
      <c r="I189" s="54">
        <f t="shared" si="183"/>
        <v>0</v>
      </c>
      <c r="J189" s="54">
        <f t="shared" si="183"/>
        <v>0</v>
      </c>
      <c r="K189" s="54">
        <f t="shared" si="183"/>
        <v>0</v>
      </c>
      <c r="L189" s="54">
        <f t="shared" si="183"/>
        <v>0</v>
      </c>
      <c r="M189" s="54">
        <f t="shared" si="183"/>
        <v>0</v>
      </c>
      <c r="N189" s="54">
        <f t="shared" si="183"/>
        <v>0</v>
      </c>
      <c r="O189" s="54">
        <f t="shared" si="183"/>
        <v>0</v>
      </c>
      <c r="P189" s="54">
        <f t="shared" si="183"/>
        <v>0</v>
      </c>
      <c r="Q189" s="54">
        <f t="shared" si="183"/>
        <v>0</v>
      </c>
      <c r="R189" s="54">
        <f t="shared" si="183"/>
        <v>0</v>
      </c>
      <c r="S189" s="135"/>
      <c r="T189" s="66">
        <v>0</v>
      </c>
      <c r="U189" s="56">
        <v>0</v>
      </c>
      <c r="V189" s="56">
        <v>0</v>
      </c>
      <c r="W189" s="56">
        <v>0</v>
      </c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</row>
    <row r="190" spans="1:44" ht="14.25" customHeight="1">
      <c r="A190" s="51">
        <v>183</v>
      </c>
      <c r="B190" s="5">
        <f>IF('FORM NILAI SIAP'!A190=0,"",'FORM NILAI SIAP'!A190)</f>
        <v>21120120140099</v>
      </c>
      <c r="C190" s="5" t="str">
        <f>IF('FORM NILAI SIAP'!B190=0,"",'FORM NILAI SIAP'!B190)</f>
        <v>SHIBA NURUL AISHA</v>
      </c>
      <c r="D190" s="54">
        <f t="shared" si="1"/>
        <v>0</v>
      </c>
      <c r="E190" s="54">
        <f t="shared" ref="E190:R190" si="184">IFERROR(($T190*IF($T$6=E$6,$T$7,0)+$U190*IF($U$6=E$6,$U$7,0)+$V190*IF($V$6=E$6,$V$7,0)+$W190*IF($W$6=E$6,$W$7,0)+$X190*IF($X$6=E$6,$X$7,0)+$Y190*IF($Y$6=E$6,$Y$7,0)+$Z190*IF($Z$6=E$6,$Z$7,0)+$AA190*IF($AA$6=E$6,$AA$7,0)+$AB190*IF($AB$6=E$6,$AB$7,0)+$AC190*IF($AC$6=E$6,$AC$7,0)+$AD190*IF($AD$6=E$6,$AD$7,0)+$AE190*IF($AE$6=E$6,$AE$7,0)+$AF190*IF($AF$6=E$6,$AF$7,0)+$AG190*IF($AG$6=E$6,$AG$7,0)+$AH190*IF($AH$6=E$6,$AH$7,0)+$AI190*IF($AI$6=E$6,$AI$7,0)+$AJ190*IF($AJ$6=E$6,$AJ$7,0)+$AK190*IF($AK$6=E$6,$AK$7,0)+$AL190*IF($AL$6=E$6,$AL$7,0)+$AM190*IF($AM$6=E$6,$AM$7,0)+$AN190*IF($AN$6=E$6,$AN$7,0)+$AO190*IF($AO$6=E$6,$AO$7,0)+$AP190*IF($AP$6=E$6,$AP$7,0)+$AQ190*IF($AQ$6=E$6,$AQ$7,0)+$AR190*IF($AR$6=E$6,$AR$7,0))/E$7,0)</f>
        <v>0</v>
      </c>
      <c r="F190" s="54">
        <f t="shared" si="184"/>
        <v>0</v>
      </c>
      <c r="G190" s="54">
        <f t="shared" si="184"/>
        <v>0</v>
      </c>
      <c r="H190" s="54">
        <f t="shared" si="184"/>
        <v>0</v>
      </c>
      <c r="I190" s="54">
        <f t="shared" si="184"/>
        <v>0</v>
      </c>
      <c r="J190" s="54">
        <f t="shared" si="184"/>
        <v>0</v>
      </c>
      <c r="K190" s="54">
        <f t="shared" si="184"/>
        <v>0</v>
      </c>
      <c r="L190" s="54">
        <f t="shared" si="184"/>
        <v>0</v>
      </c>
      <c r="M190" s="54">
        <f t="shared" si="184"/>
        <v>0</v>
      </c>
      <c r="N190" s="54">
        <f t="shared" si="184"/>
        <v>0</v>
      </c>
      <c r="O190" s="54">
        <f t="shared" si="184"/>
        <v>0</v>
      </c>
      <c r="P190" s="54">
        <f t="shared" si="184"/>
        <v>0</v>
      </c>
      <c r="Q190" s="54">
        <f t="shared" si="184"/>
        <v>0</v>
      </c>
      <c r="R190" s="54">
        <f t="shared" si="184"/>
        <v>0</v>
      </c>
      <c r="S190" s="135"/>
      <c r="T190" s="66">
        <v>0</v>
      </c>
      <c r="U190" s="56">
        <v>0</v>
      </c>
      <c r="V190" s="56">
        <v>0</v>
      </c>
      <c r="W190" s="56">
        <v>0</v>
      </c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</row>
    <row r="191" spans="1:44" ht="14.25" customHeight="1">
      <c r="A191" s="51">
        <v>184</v>
      </c>
      <c r="B191" s="5">
        <f>IF('FORM NILAI SIAP'!A191=0,"",'FORM NILAI SIAP'!A191)</f>
        <v>21120120140099</v>
      </c>
      <c r="C191" s="5" t="str">
        <f>IF('FORM NILAI SIAP'!B191=0,"",'FORM NILAI SIAP'!B191)</f>
        <v>RAFIF SADID HAMDANI</v>
      </c>
      <c r="D191" s="54">
        <f t="shared" si="1"/>
        <v>0</v>
      </c>
      <c r="E191" s="54">
        <f t="shared" ref="E191:R191" si="185">IFERROR(($T191*IF($T$6=E$6,$T$7,0)+$U191*IF($U$6=E$6,$U$7,0)+$V191*IF($V$6=E$6,$V$7,0)+$W191*IF($W$6=E$6,$W$7,0)+$X191*IF($X$6=E$6,$X$7,0)+$Y191*IF($Y$6=E$6,$Y$7,0)+$Z191*IF($Z$6=E$6,$Z$7,0)+$AA191*IF($AA$6=E$6,$AA$7,0)+$AB191*IF($AB$6=E$6,$AB$7,0)+$AC191*IF($AC$6=E$6,$AC$7,0)+$AD191*IF($AD$6=E$6,$AD$7,0)+$AE191*IF($AE$6=E$6,$AE$7,0)+$AF191*IF($AF$6=E$6,$AF$7,0)+$AG191*IF($AG$6=E$6,$AG$7,0)+$AH191*IF($AH$6=E$6,$AH$7,0)+$AI191*IF($AI$6=E$6,$AI$7,0)+$AJ191*IF($AJ$6=E$6,$AJ$7,0)+$AK191*IF($AK$6=E$6,$AK$7,0)+$AL191*IF($AL$6=E$6,$AL$7,0)+$AM191*IF($AM$6=E$6,$AM$7,0)+$AN191*IF($AN$6=E$6,$AN$7,0)+$AO191*IF($AO$6=E$6,$AO$7,0)+$AP191*IF($AP$6=E$6,$AP$7,0)+$AQ191*IF($AQ$6=E$6,$AQ$7,0)+$AR191*IF($AR$6=E$6,$AR$7,0))/E$7,0)</f>
        <v>0</v>
      </c>
      <c r="F191" s="54">
        <f t="shared" si="185"/>
        <v>0</v>
      </c>
      <c r="G191" s="54">
        <f t="shared" si="185"/>
        <v>0</v>
      </c>
      <c r="H191" s="54">
        <f t="shared" si="185"/>
        <v>0</v>
      </c>
      <c r="I191" s="54">
        <f t="shared" si="185"/>
        <v>0</v>
      </c>
      <c r="J191" s="54">
        <f t="shared" si="185"/>
        <v>0</v>
      </c>
      <c r="K191" s="54">
        <f t="shared" si="185"/>
        <v>0</v>
      </c>
      <c r="L191" s="54">
        <f t="shared" si="185"/>
        <v>0</v>
      </c>
      <c r="M191" s="54">
        <f t="shared" si="185"/>
        <v>0</v>
      </c>
      <c r="N191" s="54">
        <f t="shared" si="185"/>
        <v>0</v>
      </c>
      <c r="O191" s="54">
        <f t="shared" si="185"/>
        <v>0</v>
      </c>
      <c r="P191" s="54">
        <f t="shared" si="185"/>
        <v>0</v>
      </c>
      <c r="Q191" s="54">
        <f t="shared" si="185"/>
        <v>0</v>
      </c>
      <c r="R191" s="54">
        <f t="shared" si="185"/>
        <v>0</v>
      </c>
      <c r="S191" s="135"/>
      <c r="T191" s="66">
        <v>0</v>
      </c>
      <c r="U191" s="56">
        <v>0</v>
      </c>
      <c r="V191" s="56">
        <v>0</v>
      </c>
      <c r="W191" s="56">
        <v>0</v>
      </c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</row>
    <row r="192" spans="1:44" ht="14.25" customHeight="1">
      <c r="A192" s="51">
        <v>185</v>
      </c>
      <c r="B192" s="5">
        <f>IF('FORM NILAI SIAP'!A192=0,"",'FORM NILAI SIAP'!A192)</f>
        <v>21120120140099</v>
      </c>
      <c r="C192" s="5" t="str">
        <f>IF('FORM NILAI SIAP'!B192=0,"",'FORM NILAI SIAP'!B192)</f>
        <v>ARIZ MUHAMMAD FAJAR</v>
      </c>
      <c r="D192" s="54">
        <f t="shared" si="1"/>
        <v>0</v>
      </c>
      <c r="E192" s="54">
        <f t="shared" ref="E192:R192" si="186">IFERROR(($T192*IF($T$6=E$6,$T$7,0)+$U192*IF($U$6=E$6,$U$7,0)+$V192*IF($V$6=E$6,$V$7,0)+$W192*IF($W$6=E$6,$W$7,0)+$X192*IF($X$6=E$6,$X$7,0)+$Y192*IF($Y$6=E$6,$Y$7,0)+$Z192*IF($Z$6=E$6,$Z$7,0)+$AA192*IF($AA$6=E$6,$AA$7,0)+$AB192*IF($AB$6=E$6,$AB$7,0)+$AC192*IF($AC$6=E$6,$AC$7,0)+$AD192*IF($AD$6=E$6,$AD$7,0)+$AE192*IF($AE$6=E$6,$AE$7,0)+$AF192*IF($AF$6=E$6,$AF$7,0)+$AG192*IF($AG$6=E$6,$AG$7,0)+$AH192*IF($AH$6=E$6,$AH$7,0)+$AI192*IF($AI$6=E$6,$AI$7,0)+$AJ192*IF($AJ$6=E$6,$AJ$7,0)+$AK192*IF($AK$6=E$6,$AK$7,0)+$AL192*IF($AL$6=E$6,$AL$7,0)+$AM192*IF($AM$6=E$6,$AM$7,0)+$AN192*IF($AN$6=E$6,$AN$7,0)+$AO192*IF($AO$6=E$6,$AO$7,0)+$AP192*IF($AP$6=E$6,$AP$7,0)+$AQ192*IF($AQ$6=E$6,$AQ$7,0)+$AR192*IF($AR$6=E$6,$AR$7,0))/E$7,0)</f>
        <v>0</v>
      </c>
      <c r="F192" s="54">
        <f t="shared" si="186"/>
        <v>0</v>
      </c>
      <c r="G192" s="54">
        <f t="shared" si="186"/>
        <v>0</v>
      </c>
      <c r="H192" s="54">
        <f t="shared" si="186"/>
        <v>0</v>
      </c>
      <c r="I192" s="54">
        <f t="shared" si="186"/>
        <v>0</v>
      </c>
      <c r="J192" s="54">
        <f t="shared" si="186"/>
        <v>0</v>
      </c>
      <c r="K192" s="54">
        <f t="shared" si="186"/>
        <v>0</v>
      </c>
      <c r="L192" s="54">
        <f t="shared" si="186"/>
        <v>0</v>
      </c>
      <c r="M192" s="54">
        <f t="shared" si="186"/>
        <v>0</v>
      </c>
      <c r="N192" s="54">
        <f t="shared" si="186"/>
        <v>0</v>
      </c>
      <c r="O192" s="54">
        <f t="shared" si="186"/>
        <v>0</v>
      </c>
      <c r="P192" s="54">
        <f t="shared" si="186"/>
        <v>0</v>
      </c>
      <c r="Q192" s="54">
        <f t="shared" si="186"/>
        <v>0</v>
      </c>
      <c r="R192" s="54">
        <f t="shared" si="186"/>
        <v>0</v>
      </c>
      <c r="S192" s="135"/>
      <c r="T192" s="66">
        <v>0</v>
      </c>
      <c r="U192" s="56">
        <v>0</v>
      </c>
      <c r="V192" s="56">
        <v>0</v>
      </c>
      <c r="W192" s="56">
        <v>0</v>
      </c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</row>
    <row r="193" spans="1:44" ht="14.25" customHeight="1">
      <c r="A193" s="51">
        <v>186</v>
      </c>
      <c r="B193" s="5">
        <f>IF('FORM NILAI SIAP'!A193=0,"",'FORM NILAI SIAP'!A193)</f>
        <v>21120120140099</v>
      </c>
      <c r="C193" s="5" t="str">
        <f>IF('FORM NILAI SIAP'!B193=0,"",'FORM NILAI SIAP'!B193)</f>
        <v>MUHAMMAD RIZAL QOWI AL-AZIS</v>
      </c>
      <c r="D193" s="54">
        <f t="shared" si="1"/>
        <v>0</v>
      </c>
      <c r="E193" s="54">
        <f t="shared" ref="E193:R193" si="187">IFERROR(($T193*IF($T$6=E$6,$T$7,0)+$U193*IF($U$6=E$6,$U$7,0)+$V193*IF($V$6=E$6,$V$7,0)+$W193*IF($W$6=E$6,$W$7,0)+$X193*IF($X$6=E$6,$X$7,0)+$Y193*IF($Y$6=E$6,$Y$7,0)+$Z193*IF($Z$6=E$6,$Z$7,0)+$AA193*IF($AA$6=E$6,$AA$7,0)+$AB193*IF($AB$6=E$6,$AB$7,0)+$AC193*IF($AC$6=E$6,$AC$7,0)+$AD193*IF($AD$6=E$6,$AD$7,0)+$AE193*IF($AE$6=E$6,$AE$7,0)+$AF193*IF($AF$6=E$6,$AF$7,0)+$AG193*IF($AG$6=E$6,$AG$7,0)+$AH193*IF($AH$6=E$6,$AH$7,0)+$AI193*IF($AI$6=E$6,$AI$7,0)+$AJ193*IF($AJ$6=E$6,$AJ$7,0)+$AK193*IF($AK$6=E$6,$AK$7,0)+$AL193*IF($AL$6=E$6,$AL$7,0)+$AM193*IF($AM$6=E$6,$AM$7,0)+$AN193*IF($AN$6=E$6,$AN$7,0)+$AO193*IF($AO$6=E$6,$AO$7,0)+$AP193*IF($AP$6=E$6,$AP$7,0)+$AQ193*IF($AQ$6=E$6,$AQ$7,0)+$AR193*IF($AR$6=E$6,$AR$7,0))/E$7,0)</f>
        <v>0</v>
      </c>
      <c r="F193" s="54">
        <f t="shared" si="187"/>
        <v>0</v>
      </c>
      <c r="G193" s="54">
        <f t="shared" si="187"/>
        <v>0</v>
      </c>
      <c r="H193" s="54">
        <f t="shared" si="187"/>
        <v>0</v>
      </c>
      <c r="I193" s="54">
        <f t="shared" si="187"/>
        <v>0</v>
      </c>
      <c r="J193" s="54">
        <f t="shared" si="187"/>
        <v>0</v>
      </c>
      <c r="K193" s="54">
        <f t="shared" si="187"/>
        <v>0</v>
      </c>
      <c r="L193" s="54">
        <f t="shared" si="187"/>
        <v>0</v>
      </c>
      <c r="M193" s="54">
        <f t="shared" si="187"/>
        <v>0</v>
      </c>
      <c r="N193" s="54">
        <f t="shared" si="187"/>
        <v>0</v>
      </c>
      <c r="O193" s="54">
        <f t="shared" si="187"/>
        <v>0</v>
      </c>
      <c r="P193" s="54">
        <f t="shared" si="187"/>
        <v>0</v>
      </c>
      <c r="Q193" s="54">
        <f t="shared" si="187"/>
        <v>0</v>
      </c>
      <c r="R193" s="54">
        <f t="shared" si="187"/>
        <v>0</v>
      </c>
      <c r="S193" s="135"/>
      <c r="T193" s="66">
        <v>0</v>
      </c>
      <c r="U193" s="56">
        <v>0</v>
      </c>
      <c r="V193" s="56">
        <v>0</v>
      </c>
      <c r="W193" s="56">
        <v>0</v>
      </c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</row>
    <row r="194" spans="1:44" ht="14.25" customHeight="1">
      <c r="A194" s="51">
        <v>187</v>
      </c>
      <c r="B194" s="5" t="str">
        <f>IF('FORM NILAI SIAP'!A194=0,"",'FORM NILAI SIAP'!A194)</f>
        <v/>
      </c>
      <c r="C194" s="5" t="str">
        <f>IF('FORM NILAI SIAP'!B194=0,"",'FORM NILAI SIAP'!B194)</f>
        <v/>
      </c>
      <c r="D194" s="54" t="str">
        <f t="shared" si="1"/>
        <v/>
      </c>
      <c r="E194" s="54">
        <f t="shared" ref="E194:R194" si="188">IFERROR(($T194*IF($T$6=E$6,$T$7,0)+$U194*IF($U$6=E$6,$U$7,0)+$V194*IF($V$6=E$6,$V$7,0)+$W194*IF($W$6=E$6,$W$7,0)+$X194*IF($X$6=E$6,$X$7,0)+$Y194*IF($Y$6=E$6,$Y$7,0)+$Z194*IF($Z$6=E$6,$Z$7,0)+$AA194*IF($AA$6=E$6,$AA$7,0)+$AB194*IF($AB$6=E$6,$AB$7,0)+$AC194*IF($AC$6=E$6,$AC$7,0)+$AD194*IF($AD$6=E$6,$AD$7,0)+$AE194*IF($AE$6=E$6,$AE$7,0)+$AF194*IF($AF$6=E$6,$AF$7,0)+$AG194*IF($AG$6=E$6,$AG$7,0)+$AH194*IF($AH$6=E$6,$AH$7,0)+$AI194*IF($AI$6=E$6,$AI$7,0)+$AJ194*IF($AJ$6=E$6,$AJ$7,0)+$AK194*IF($AK$6=E$6,$AK$7,0)+$AL194*IF($AL$6=E$6,$AL$7,0)+$AM194*IF($AM$6=E$6,$AM$7,0)+$AN194*IF($AN$6=E$6,$AN$7,0)+$AO194*IF($AO$6=E$6,$AO$7,0)+$AP194*IF($AP$6=E$6,$AP$7,0)+$AQ194*IF($AQ$6=E$6,$AQ$7,0)+$AR194*IF($AR$6=E$6,$AR$7,0))/E$7,0)</f>
        <v>0</v>
      </c>
      <c r="F194" s="54">
        <f t="shared" si="188"/>
        <v>0</v>
      </c>
      <c r="G194" s="54">
        <f t="shared" si="188"/>
        <v>0</v>
      </c>
      <c r="H194" s="54">
        <f t="shared" si="188"/>
        <v>0</v>
      </c>
      <c r="I194" s="54">
        <f t="shared" si="188"/>
        <v>0</v>
      </c>
      <c r="J194" s="54">
        <f t="shared" si="188"/>
        <v>0</v>
      </c>
      <c r="K194" s="54">
        <f t="shared" si="188"/>
        <v>0</v>
      </c>
      <c r="L194" s="54">
        <f t="shared" si="188"/>
        <v>0</v>
      </c>
      <c r="M194" s="54">
        <f t="shared" si="188"/>
        <v>0</v>
      </c>
      <c r="N194" s="54">
        <f t="shared" si="188"/>
        <v>0</v>
      </c>
      <c r="O194" s="54">
        <f t="shared" si="188"/>
        <v>0</v>
      </c>
      <c r="P194" s="54">
        <f t="shared" si="188"/>
        <v>0</v>
      </c>
      <c r="Q194" s="54">
        <f t="shared" si="188"/>
        <v>0</v>
      </c>
      <c r="R194" s="54">
        <f t="shared" si="188"/>
        <v>0</v>
      </c>
      <c r="S194" s="135"/>
      <c r="T194" s="6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</row>
    <row r="195" spans="1:44" ht="14.25" customHeight="1">
      <c r="A195" s="51">
        <v>188</v>
      </c>
      <c r="B195" s="5" t="str">
        <f>IF('FORM NILAI SIAP'!A195=0,"",'FORM NILAI SIAP'!A195)</f>
        <v/>
      </c>
      <c r="C195" s="5" t="str">
        <f>IF('FORM NILAI SIAP'!B195=0,"",'FORM NILAI SIAP'!B195)</f>
        <v/>
      </c>
      <c r="D195" s="54" t="str">
        <f t="shared" si="1"/>
        <v/>
      </c>
      <c r="E195" s="54">
        <f t="shared" ref="E195:R195" si="189">IFERROR(($T195*IF($T$6=E$6,$T$7,0)+$U195*IF($U$6=E$6,$U$7,0)+$V195*IF($V$6=E$6,$V$7,0)+$W195*IF($W$6=E$6,$W$7,0)+$X195*IF($X$6=E$6,$X$7,0)+$Y195*IF($Y$6=E$6,$Y$7,0)+$Z195*IF($Z$6=E$6,$Z$7,0)+$AA195*IF($AA$6=E$6,$AA$7,0)+$AB195*IF($AB$6=E$6,$AB$7,0)+$AC195*IF($AC$6=E$6,$AC$7,0)+$AD195*IF($AD$6=E$6,$AD$7,0)+$AE195*IF($AE$6=E$6,$AE$7,0)+$AF195*IF($AF$6=E$6,$AF$7,0)+$AG195*IF($AG$6=E$6,$AG$7,0)+$AH195*IF($AH$6=E$6,$AH$7,0)+$AI195*IF($AI$6=E$6,$AI$7,0)+$AJ195*IF($AJ$6=E$6,$AJ$7,0)+$AK195*IF($AK$6=E$6,$AK$7,0)+$AL195*IF($AL$6=E$6,$AL$7,0)+$AM195*IF($AM$6=E$6,$AM$7,0)+$AN195*IF($AN$6=E$6,$AN$7,0)+$AO195*IF($AO$6=E$6,$AO$7,0)+$AP195*IF($AP$6=E$6,$AP$7,0)+$AQ195*IF($AQ$6=E$6,$AQ$7,0)+$AR195*IF($AR$6=E$6,$AR$7,0))/E$7,0)</f>
        <v>0</v>
      </c>
      <c r="F195" s="54">
        <f t="shared" si="189"/>
        <v>0</v>
      </c>
      <c r="G195" s="54">
        <f t="shared" si="189"/>
        <v>0</v>
      </c>
      <c r="H195" s="54">
        <f t="shared" si="189"/>
        <v>0</v>
      </c>
      <c r="I195" s="54">
        <f t="shared" si="189"/>
        <v>0</v>
      </c>
      <c r="J195" s="54">
        <f t="shared" si="189"/>
        <v>0</v>
      </c>
      <c r="K195" s="54">
        <f t="shared" si="189"/>
        <v>0</v>
      </c>
      <c r="L195" s="54">
        <f t="shared" si="189"/>
        <v>0</v>
      </c>
      <c r="M195" s="54">
        <f t="shared" si="189"/>
        <v>0</v>
      </c>
      <c r="N195" s="54">
        <f t="shared" si="189"/>
        <v>0</v>
      </c>
      <c r="O195" s="54">
        <f t="shared" si="189"/>
        <v>0</v>
      </c>
      <c r="P195" s="54">
        <f t="shared" si="189"/>
        <v>0</v>
      </c>
      <c r="Q195" s="54">
        <f t="shared" si="189"/>
        <v>0</v>
      </c>
      <c r="R195" s="54">
        <f t="shared" si="189"/>
        <v>0</v>
      </c>
      <c r="S195" s="135"/>
      <c r="T195" s="6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</row>
    <row r="196" spans="1:44" ht="14.25" customHeight="1">
      <c r="A196" s="51">
        <v>189</v>
      </c>
      <c r="B196" s="5" t="str">
        <f>IF('FORM NILAI SIAP'!A196=0,"",'FORM NILAI SIAP'!A196)</f>
        <v/>
      </c>
      <c r="C196" s="5" t="str">
        <f>IF('FORM NILAI SIAP'!B196=0,"",'FORM NILAI SIAP'!B196)</f>
        <v/>
      </c>
      <c r="D196" s="54" t="str">
        <f t="shared" si="1"/>
        <v/>
      </c>
      <c r="E196" s="54">
        <f t="shared" ref="E196:R196" si="190">IFERROR(($T196*IF($T$6=E$6,$T$7,0)+$U196*IF($U$6=E$6,$U$7,0)+$V196*IF($V$6=E$6,$V$7,0)+$W196*IF($W$6=E$6,$W$7,0)+$X196*IF($X$6=E$6,$X$7,0)+$Y196*IF($Y$6=E$6,$Y$7,0)+$Z196*IF($Z$6=E$6,$Z$7,0)+$AA196*IF($AA$6=E$6,$AA$7,0)+$AB196*IF($AB$6=E$6,$AB$7,0)+$AC196*IF($AC$6=E$6,$AC$7,0)+$AD196*IF($AD$6=E$6,$AD$7,0)+$AE196*IF($AE$6=E$6,$AE$7,0)+$AF196*IF($AF$6=E$6,$AF$7,0)+$AG196*IF($AG$6=E$6,$AG$7,0)+$AH196*IF($AH$6=E$6,$AH$7,0)+$AI196*IF($AI$6=E$6,$AI$7,0)+$AJ196*IF($AJ$6=E$6,$AJ$7,0)+$AK196*IF($AK$6=E$6,$AK$7,0)+$AL196*IF($AL$6=E$6,$AL$7,0)+$AM196*IF($AM$6=E$6,$AM$7,0)+$AN196*IF($AN$6=E$6,$AN$7,0)+$AO196*IF($AO$6=E$6,$AO$7,0)+$AP196*IF($AP$6=E$6,$AP$7,0)+$AQ196*IF($AQ$6=E$6,$AQ$7,0)+$AR196*IF($AR$6=E$6,$AR$7,0))/E$7,0)</f>
        <v>0</v>
      </c>
      <c r="F196" s="54">
        <f t="shared" si="190"/>
        <v>0</v>
      </c>
      <c r="G196" s="54">
        <f t="shared" si="190"/>
        <v>0</v>
      </c>
      <c r="H196" s="54">
        <f t="shared" si="190"/>
        <v>0</v>
      </c>
      <c r="I196" s="54">
        <f t="shared" si="190"/>
        <v>0</v>
      </c>
      <c r="J196" s="54">
        <f t="shared" si="190"/>
        <v>0</v>
      </c>
      <c r="K196" s="54">
        <f t="shared" si="190"/>
        <v>0</v>
      </c>
      <c r="L196" s="54">
        <f t="shared" si="190"/>
        <v>0</v>
      </c>
      <c r="M196" s="54">
        <f t="shared" si="190"/>
        <v>0</v>
      </c>
      <c r="N196" s="54">
        <f t="shared" si="190"/>
        <v>0</v>
      </c>
      <c r="O196" s="54">
        <f t="shared" si="190"/>
        <v>0</v>
      </c>
      <c r="P196" s="54">
        <f t="shared" si="190"/>
        <v>0</v>
      </c>
      <c r="Q196" s="54">
        <f t="shared" si="190"/>
        <v>0</v>
      </c>
      <c r="R196" s="54">
        <f t="shared" si="190"/>
        <v>0</v>
      </c>
      <c r="S196" s="135"/>
      <c r="T196" s="6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</row>
    <row r="197" spans="1:44" ht="14.25" customHeight="1">
      <c r="A197" s="51">
        <v>190</v>
      </c>
      <c r="B197" s="5" t="str">
        <f>IF('FORM NILAI SIAP'!A197=0,"",'FORM NILAI SIAP'!A197)</f>
        <v/>
      </c>
      <c r="C197" s="5" t="str">
        <f>IF('FORM NILAI SIAP'!B197=0,"",'FORM NILAI SIAP'!B197)</f>
        <v/>
      </c>
      <c r="D197" s="54" t="str">
        <f t="shared" si="1"/>
        <v/>
      </c>
      <c r="E197" s="54">
        <f t="shared" ref="E197:R197" si="191">IFERROR(($T197*IF($T$6=E$6,$T$7,0)+$U197*IF($U$6=E$6,$U$7,0)+$V197*IF($V$6=E$6,$V$7,0)+$W197*IF($W$6=E$6,$W$7,0)+$X197*IF($X$6=E$6,$X$7,0)+$Y197*IF($Y$6=E$6,$Y$7,0)+$Z197*IF($Z$6=E$6,$Z$7,0)+$AA197*IF($AA$6=E$6,$AA$7,0)+$AB197*IF($AB$6=E$6,$AB$7,0)+$AC197*IF($AC$6=E$6,$AC$7,0)+$AD197*IF($AD$6=E$6,$AD$7,0)+$AE197*IF($AE$6=E$6,$AE$7,0)+$AF197*IF($AF$6=E$6,$AF$7,0)+$AG197*IF($AG$6=E$6,$AG$7,0)+$AH197*IF($AH$6=E$6,$AH$7,0)+$AI197*IF($AI$6=E$6,$AI$7,0)+$AJ197*IF($AJ$6=E$6,$AJ$7,0)+$AK197*IF($AK$6=E$6,$AK$7,0)+$AL197*IF($AL$6=E$6,$AL$7,0)+$AM197*IF($AM$6=E$6,$AM$7,0)+$AN197*IF($AN$6=E$6,$AN$7,0)+$AO197*IF($AO$6=E$6,$AO$7,0)+$AP197*IF($AP$6=E$6,$AP$7,0)+$AQ197*IF($AQ$6=E$6,$AQ$7,0)+$AR197*IF($AR$6=E$6,$AR$7,0))/E$7,0)</f>
        <v>0</v>
      </c>
      <c r="F197" s="54">
        <f t="shared" si="191"/>
        <v>0</v>
      </c>
      <c r="G197" s="54">
        <f t="shared" si="191"/>
        <v>0</v>
      </c>
      <c r="H197" s="54">
        <f t="shared" si="191"/>
        <v>0</v>
      </c>
      <c r="I197" s="54">
        <f t="shared" si="191"/>
        <v>0</v>
      </c>
      <c r="J197" s="54">
        <f t="shared" si="191"/>
        <v>0</v>
      </c>
      <c r="K197" s="54">
        <f t="shared" si="191"/>
        <v>0</v>
      </c>
      <c r="L197" s="54">
        <f t="shared" si="191"/>
        <v>0</v>
      </c>
      <c r="M197" s="54">
        <f t="shared" si="191"/>
        <v>0</v>
      </c>
      <c r="N197" s="54">
        <f t="shared" si="191"/>
        <v>0</v>
      </c>
      <c r="O197" s="54">
        <f t="shared" si="191"/>
        <v>0</v>
      </c>
      <c r="P197" s="54">
        <f t="shared" si="191"/>
        <v>0</v>
      </c>
      <c r="Q197" s="54">
        <f t="shared" si="191"/>
        <v>0</v>
      </c>
      <c r="R197" s="54">
        <f t="shared" si="191"/>
        <v>0</v>
      </c>
      <c r="S197" s="135"/>
      <c r="T197" s="6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</row>
    <row r="198" spans="1:44" ht="14.25" customHeight="1">
      <c r="A198" s="51">
        <v>191</v>
      </c>
      <c r="B198" s="5" t="str">
        <f>IF('FORM NILAI SIAP'!A198=0,"",'FORM NILAI SIAP'!A198)</f>
        <v/>
      </c>
      <c r="C198" s="5" t="str">
        <f>IF('FORM NILAI SIAP'!B198=0,"",'FORM NILAI SIAP'!B198)</f>
        <v/>
      </c>
      <c r="D198" s="54" t="str">
        <f t="shared" si="1"/>
        <v/>
      </c>
      <c r="E198" s="54">
        <f t="shared" ref="E198:R198" si="192">IFERROR(($T198*IF($T$6=E$6,$T$7,0)+$U198*IF($U$6=E$6,$U$7,0)+$V198*IF($V$6=E$6,$V$7,0)+$W198*IF($W$6=E$6,$W$7,0)+$X198*IF($X$6=E$6,$X$7,0)+$Y198*IF($Y$6=E$6,$Y$7,0)+$Z198*IF($Z$6=E$6,$Z$7,0)+$AA198*IF($AA$6=E$6,$AA$7,0)+$AB198*IF($AB$6=E$6,$AB$7,0)+$AC198*IF($AC$6=E$6,$AC$7,0)+$AD198*IF($AD$6=E$6,$AD$7,0)+$AE198*IF($AE$6=E$6,$AE$7,0)+$AF198*IF($AF$6=E$6,$AF$7,0)+$AG198*IF($AG$6=E$6,$AG$7,0)+$AH198*IF($AH$6=E$6,$AH$7,0)+$AI198*IF($AI$6=E$6,$AI$7,0)+$AJ198*IF($AJ$6=E$6,$AJ$7,0)+$AK198*IF($AK$6=E$6,$AK$7,0)+$AL198*IF($AL$6=E$6,$AL$7,0)+$AM198*IF($AM$6=E$6,$AM$7,0)+$AN198*IF($AN$6=E$6,$AN$7,0)+$AO198*IF($AO$6=E$6,$AO$7,0)+$AP198*IF($AP$6=E$6,$AP$7,0)+$AQ198*IF($AQ$6=E$6,$AQ$7,0)+$AR198*IF($AR$6=E$6,$AR$7,0))/E$7,0)</f>
        <v>0</v>
      </c>
      <c r="F198" s="54">
        <f t="shared" si="192"/>
        <v>0</v>
      </c>
      <c r="G198" s="54">
        <f t="shared" si="192"/>
        <v>0</v>
      </c>
      <c r="H198" s="54">
        <f t="shared" si="192"/>
        <v>0</v>
      </c>
      <c r="I198" s="54">
        <f t="shared" si="192"/>
        <v>0</v>
      </c>
      <c r="J198" s="54">
        <f t="shared" si="192"/>
        <v>0</v>
      </c>
      <c r="K198" s="54">
        <f t="shared" si="192"/>
        <v>0</v>
      </c>
      <c r="L198" s="54">
        <f t="shared" si="192"/>
        <v>0</v>
      </c>
      <c r="M198" s="54">
        <f t="shared" si="192"/>
        <v>0</v>
      </c>
      <c r="N198" s="54">
        <f t="shared" si="192"/>
        <v>0</v>
      </c>
      <c r="O198" s="54">
        <f t="shared" si="192"/>
        <v>0</v>
      </c>
      <c r="P198" s="54">
        <f t="shared" si="192"/>
        <v>0</v>
      </c>
      <c r="Q198" s="54">
        <f t="shared" si="192"/>
        <v>0</v>
      </c>
      <c r="R198" s="54">
        <f t="shared" si="192"/>
        <v>0</v>
      </c>
      <c r="S198" s="135"/>
      <c r="T198" s="6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</row>
    <row r="199" spans="1:44" ht="14.25" customHeight="1">
      <c r="A199" s="51">
        <v>192</v>
      </c>
      <c r="B199" s="5" t="str">
        <f>IF('FORM NILAI SIAP'!A199=0,"",'FORM NILAI SIAP'!A199)</f>
        <v/>
      </c>
      <c r="C199" s="5" t="str">
        <f>IF('FORM NILAI SIAP'!B199=0,"",'FORM NILAI SIAP'!B199)</f>
        <v/>
      </c>
      <c r="D199" s="54" t="str">
        <f t="shared" si="1"/>
        <v/>
      </c>
      <c r="E199" s="54">
        <f t="shared" ref="E199:R199" si="193">IFERROR(($T199*IF($T$6=E$6,$T$7,0)+$U199*IF($U$6=E$6,$U$7,0)+$V199*IF($V$6=E$6,$V$7,0)+$W199*IF($W$6=E$6,$W$7,0)+$X199*IF($X$6=E$6,$X$7,0)+$Y199*IF($Y$6=E$6,$Y$7,0)+$Z199*IF($Z$6=E$6,$Z$7,0)+$AA199*IF($AA$6=E$6,$AA$7,0)+$AB199*IF($AB$6=E$6,$AB$7,0)+$AC199*IF($AC$6=E$6,$AC$7,0)+$AD199*IF($AD$6=E$6,$AD$7,0)+$AE199*IF($AE$6=E$6,$AE$7,0)+$AF199*IF($AF$6=E$6,$AF$7,0)+$AG199*IF($AG$6=E$6,$AG$7,0)+$AH199*IF($AH$6=E$6,$AH$7,0)+$AI199*IF($AI$6=E$6,$AI$7,0)+$AJ199*IF($AJ$6=E$6,$AJ$7,0)+$AK199*IF($AK$6=E$6,$AK$7,0)+$AL199*IF($AL$6=E$6,$AL$7,0)+$AM199*IF($AM$6=E$6,$AM$7,0)+$AN199*IF($AN$6=E$6,$AN$7,0)+$AO199*IF($AO$6=E$6,$AO$7,0)+$AP199*IF($AP$6=E$6,$AP$7,0)+$AQ199*IF($AQ$6=E$6,$AQ$7,0)+$AR199*IF($AR$6=E$6,$AR$7,0))/E$7,0)</f>
        <v>0</v>
      </c>
      <c r="F199" s="54">
        <f t="shared" si="193"/>
        <v>0</v>
      </c>
      <c r="G199" s="54">
        <f t="shared" si="193"/>
        <v>0</v>
      </c>
      <c r="H199" s="54">
        <f t="shared" si="193"/>
        <v>0</v>
      </c>
      <c r="I199" s="54">
        <f t="shared" si="193"/>
        <v>0</v>
      </c>
      <c r="J199" s="54">
        <f t="shared" si="193"/>
        <v>0</v>
      </c>
      <c r="K199" s="54">
        <f t="shared" si="193"/>
        <v>0</v>
      </c>
      <c r="L199" s="54">
        <f t="shared" si="193"/>
        <v>0</v>
      </c>
      <c r="M199" s="54">
        <f t="shared" si="193"/>
        <v>0</v>
      </c>
      <c r="N199" s="54">
        <f t="shared" si="193"/>
        <v>0</v>
      </c>
      <c r="O199" s="54">
        <f t="shared" si="193"/>
        <v>0</v>
      </c>
      <c r="P199" s="54">
        <f t="shared" si="193"/>
        <v>0</v>
      </c>
      <c r="Q199" s="54">
        <f t="shared" si="193"/>
        <v>0</v>
      </c>
      <c r="R199" s="54">
        <f t="shared" si="193"/>
        <v>0</v>
      </c>
      <c r="S199" s="135"/>
      <c r="T199" s="6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</row>
    <row r="200" spans="1:44" ht="14.25" customHeight="1">
      <c r="A200" s="51">
        <v>193</v>
      </c>
      <c r="B200" s="5" t="str">
        <f>IF('FORM NILAI SIAP'!A200=0,"",'FORM NILAI SIAP'!A200)</f>
        <v/>
      </c>
      <c r="C200" s="5" t="str">
        <f>IF('FORM NILAI SIAP'!B200=0,"",'FORM NILAI SIAP'!B200)</f>
        <v/>
      </c>
      <c r="D200" s="54" t="str">
        <f t="shared" si="1"/>
        <v/>
      </c>
      <c r="E200" s="54">
        <f t="shared" ref="E200:R200" si="194">IFERROR(($T200*IF($T$6=E$6,$T$7,0)+$U200*IF($U$6=E$6,$U$7,0)+$V200*IF($V$6=E$6,$V$7,0)+$W200*IF($W$6=E$6,$W$7,0)+$X200*IF($X$6=E$6,$X$7,0)+$Y200*IF($Y$6=E$6,$Y$7,0)+$Z200*IF($Z$6=E$6,$Z$7,0)+$AA200*IF($AA$6=E$6,$AA$7,0)+$AB200*IF($AB$6=E$6,$AB$7,0)+$AC200*IF($AC$6=E$6,$AC$7,0)+$AD200*IF($AD$6=E$6,$AD$7,0)+$AE200*IF($AE$6=E$6,$AE$7,0)+$AF200*IF($AF$6=E$6,$AF$7,0)+$AG200*IF($AG$6=E$6,$AG$7,0)+$AH200*IF($AH$6=E$6,$AH$7,0)+$AI200*IF($AI$6=E$6,$AI$7,0)+$AJ200*IF($AJ$6=E$6,$AJ$7,0)+$AK200*IF($AK$6=E$6,$AK$7,0)+$AL200*IF($AL$6=E$6,$AL$7,0)+$AM200*IF($AM$6=E$6,$AM$7,0)+$AN200*IF($AN$6=E$6,$AN$7,0)+$AO200*IF($AO$6=E$6,$AO$7,0)+$AP200*IF($AP$6=E$6,$AP$7,0)+$AQ200*IF($AQ$6=E$6,$AQ$7,0)+$AR200*IF($AR$6=E$6,$AR$7,0))/E$7,0)</f>
        <v>0</v>
      </c>
      <c r="F200" s="54">
        <f t="shared" si="194"/>
        <v>0</v>
      </c>
      <c r="G200" s="54">
        <f t="shared" si="194"/>
        <v>0</v>
      </c>
      <c r="H200" s="54">
        <f t="shared" si="194"/>
        <v>0</v>
      </c>
      <c r="I200" s="54">
        <f t="shared" si="194"/>
        <v>0</v>
      </c>
      <c r="J200" s="54">
        <f t="shared" si="194"/>
        <v>0</v>
      </c>
      <c r="K200" s="54">
        <f t="shared" si="194"/>
        <v>0</v>
      </c>
      <c r="L200" s="54">
        <f t="shared" si="194"/>
        <v>0</v>
      </c>
      <c r="M200" s="54">
        <f t="shared" si="194"/>
        <v>0</v>
      </c>
      <c r="N200" s="54">
        <f t="shared" si="194"/>
        <v>0</v>
      </c>
      <c r="O200" s="54">
        <f t="shared" si="194"/>
        <v>0</v>
      </c>
      <c r="P200" s="54">
        <f t="shared" si="194"/>
        <v>0</v>
      </c>
      <c r="Q200" s="54">
        <f t="shared" si="194"/>
        <v>0</v>
      </c>
      <c r="R200" s="54">
        <f t="shared" si="194"/>
        <v>0</v>
      </c>
      <c r="S200" s="135"/>
      <c r="T200" s="6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</row>
    <row r="201" spans="1:44" ht="14.25" customHeight="1">
      <c r="A201" s="51">
        <v>194</v>
      </c>
      <c r="B201" s="5" t="str">
        <f>IF('FORM NILAI SIAP'!A201=0,"",'FORM NILAI SIAP'!A201)</f>
        <v/>
      </c>
      <c r="C201" s="5" t="str">
        <f>IF('FORM NILAI SIAP'!B201=0,"",'FORM NILAI SIAP'!B201)</f>
        <v/>
      </c>
      <c r="D201" s="54" t="str">
        <f t="shared" si="1"/>
        <v/>
      </c>
      <c r="E201" s="54">
        <f t="shared" ref="E201:R201" si="195">IFERROR(($T201*IF($T$6=E$6,$T$7,0)+$U201*IF($U$6=E$6,$U$7,0)+$V201*IF($V$6=E$6,$V$7,0)+$W201*IF($W$6=E$6,$W$7,0)+$X201*IF($X$6=E$6,$X$7,0)+$Y201*IF($Y$6=E$6,$Y$7,0)+$Z201*IF($Z$6=E$6,$Z$7,0)+$AA201*IF($AA$6=E$6,$AA$7,0)+$AB201*IF($AB$6=E$6,$AB$7,0)+$AC201*IF($AC$6=E$6,$AC$7,0)+$AD201*IF($AD$6=E$6,$AD$7,0)+$AE201*IF($AE$6=E$6,$AE$7,0)+$AF201*IF($AF$6=E$6,$AF$7,0)+$AG201*IF($AG$6=E$6,$AG$7,0)+$AH201*IF($AH$6=E$6,$AH$7,0)+$AI201*IF($AI$6=E$6,$AI$7,0)+$AJ201*IF($AJ$6=E$6,$AJ$7,0)+$AK201*IF($AK$6=E$6,$AK$7,0)+$AL201*IF($AL$6=E$6,$AL$7,0)+$AM201*IF($AM$6=E$6,$AM$7,0)+$AN201*IF($AN$6=E$6,$AN$7,0)+$AO201*IF($AO$6=E$6,$AO$7,0)+$AP201*IF($AP$6=E$6,$AP$7,0)+$AQ201*IF($AQ$6=E$6,$AQ$7,0)+$AR201*IF($AR$6=E$6,$AR$7,0))/E$7,0)</f>
        <v>0</v>
      </c>
      <c r="F201" s="54">
        <f t="shared" si="195"/>
        <v>0</v>
      </c>
      <c r="G201" s="54">
        <f t="shared" si="195"/>
        <v>0</v>
      </c>
      <c r="H201" s="54">
        <f t="shared" si="195"/>
        <v>0</v>
      </c>
      <c r="I201" s="54">
        <f t="shared" si="195"/>
        <v>0</v>
      </c>
      <c r="J201" s="54">
        <f t="shared" si="195"/>
        <v>0</v>
      </c>
      <c r="K201" s="54">
        <f t="shared" si="195"/>
        <v>0</v>
      </c>
      <c r="L201" s="54">
        <f t="shared" si="195"/>
        <v>0</v>
      </c>
      <c r="M201" s="54">
        <f t="shared" si="195"/>
        <v>0</v>
      </c>
      <c r="N201" s="54">
        <f t="shared" si="195"/>
        <v>0</v>
      </c>
      <c r="O201" s="54">
        <f t="shared" si="195"/>
        <v>0</v>
      </c>
      <c r="P201" s="54">
        <f t="shared" si="195"/>
        <v>0</v>
      </c>
      <c r="Q201" s="54">
        <f t="shared" si="195"/>
        <v>0</v>
      </c>
      <c r="R201" s="54">
        <f t="shared" si="195"/>
        <v>0</v>
      </c>
      <c r="S201" s="135"/>
      <c r="T201" s="6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</row>
    <row r="202" spans="1:44" ht="14.25" customHeight="1">
      <c r="A202" s="51">
        <v>195</v>
      </c>
      <c r="B202" s="5" t="str">
        <f>IF('FORM NILAI SIAP'!A202=0,"",'FORM NILAI SIAP'!A202)</f>
        <v/>
      </c>
      <c r="C202" s="5" t="str">
        <f>IF('FORM NILAI SIAP'!B202=0,"",'FORM NILAI SIAP'!B202)</f>
        <v/>
      </c>
      <c r="D202" s="54" t="str">
        <f t="shared" si="1"/>
        <v/>
      </c>
      <c r="E202" s="54">
        <f t="shared" ref="E202:R202" si="196">IFERROR(($T202*IF($T$6=E$6,$T$7,0)+$U202*IF($U$6=E$6,$U$7,0)+$V202*IF($V$6=E$6,$V$7,0)+$W202*IF($W$6=E$6,$W$7,0)+$X202*IF($X$6=E$6,$X$7,0)+$Y202*IF($Y$6=E$6,$Y$7,0)+$Z202*IF($Z$6=E$6,$Z$7,0)+$AA202*IF($AA$6=E$6,$AA$7,0)+$AB202*IF($AB$6=E$6,$AB$7,0)+$AC202*IF($AC$6=E$6,$AC$7,0)+$AD202*IF($AD$6=E$6,$AD$7,0)+$AE202*IF($AE$6=E$6,$AE$7,0)+$AF202*IF($AF$6=E$6,$AF$7,0)+$AG202*IF($AG$6=E$6,$AG$7,0)+$AH202*IF($AH$6=E$6,$AH$7,0)+$AI202*IF($AI$6=E$6,$AI$7,0)+$AJ202*IF($AJ$6=E$6,$AJ$7,0)+$AK202*IF($AK$6=E$6,$AK$7,0)+$AL202*IF($AL$6=E$6,$AL$7,0)+$AM202*IF($AM$6=E$6,$AM$7,0)+$AN202*IF($AN$6=E$6,$AN$7,0)+$AO202*IF($AO$6=E$6,$AO$7,0)+$AP202*IF($AP$6=E$6,$AP$7,0)+$AQ202*IF($AQ$6=E$6,$AQ$7,0)+$AR202*IF($AR$6=E$6,$AR$7,0))/E$7,0)</f>
        <v>0</v>
      </c>
      <c r="F202" s="54">
        <f t="shared" si="196"/>
        <v>0</v>
      </c>
      <c r="G202" s="54">
        <f t="shared" si="196"/>
        <v>0</v>
      </c>
      <c r="H202" s="54">
        <f t="shared" si="196"/>
        <v>0</v>
      </c>
      <c r="I202" s="54">
        <f t="shared" si="196"/>
        <v>0</v>
      </c>
      <c r="J202" s="54">
        <f t="shared" si="196"/>
        <v>0</v>
      </c>
      <c r="K202" s="54">
        <f t="shared" si="196"/>
        <v>0</v>
      </c>
      <c r="L202" s="54">
        <f t="shared" si="196"/>
        <v>0</v>
      </c>
      <c r="M202" s="54">
        <f t="shared" si="196"/>
        <v>0</v>
      </c>
      <c r="N202" s="54">
        <f t="shared" si="196"/>
        <v>0</v>
      </c>
      <c r="O202" s="54">
        <f t="shared" si="196"/>
        <v>0</v>
      </c>
      <c r="P202" s="54">
        <f t="shared" si="196"/>
        <v>0</v>
      </c>
      <c r="Q202" s="54">
        <f t="shared" si="196"/>
        <v>0</v>
      </c>
      <c r="R202" s="54">
        <f t="shared" si="196"/>
        <v>0</v>
      </c>
      <c r="S202" s="135"/>
      <c r="T202" s="6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</row>
    <row r="203" spans="1:44" ht="14.25" customHeight="1">
      <c r="A203" s="51">
        <v>196</v>
      </c>
      <c r="B203" s="5" t="str">
        <f>IF('FORM NILAI SIAP'!A203=0,"",'FORM NILAI SIAP'!A203)</f>
        <v/>
      </c>
      <c r="C203" s="5" t="str">
        <f>IF('FORM NILAI SIAP'!B203=0,"",'FORM NILAI SIAP'!B203)</f>
        <v/>
      </c>
      <c r="D203" s="54" t="str">
        <f t="shared" si="1"/>
        <v/>
      </c>
      <c r="E203" s="54">
        <f t="shared" ref="E203:R203" si="197">IFERROR(($T203*IF($T$6=E$6,$T$7,0)+$U203*IF($U$6=E$6,$U$7,0)+$V203*IF($V$6=E$6,$V$7,0)+$W203*IF($W$6=E$6,$W$7,0)+$X203*IF($X$6=E$6,$X$7,0)+$Y203*IF($Y$6=E$6,$Y$7,0)+$Z203*IF($Z$6=E$6,$Z$7,0)+$AA203*IF($AA$6=E$6,$AA$7,0)+$AB203*IF($AB$6=E$6,$AB$7,0)+$AC203*IF($AC$6=E$6,$AC$7,0)+$AD203*IF($AD$6=E$6,$AD$7,0)+$AE203*IF($AE$6=E$6,$AE$7,0)+$AF203*IF($AF$6=E$6,$AF$7,0)+$AG203*IF($AG$6=E$6,$AG$7,0)+$AH203*IF($AH$6=E$6,$AH$7,0)+$AI203*IF($AI$6=E$6,$AI$7,0)+$AJ203*IF($AJ$6=E$6,$AJ$7,0)+$AK203*IF($AK$6=E$6,$AK$7,0)+$AL203*IF($AL$6=E$6,$AL$7,0)+$AM203*IF($AM$6=E$6,$AM$7,0)+$AN203*IF($AN$6=E$6,$AN$7,0)+$AO203*IF($AO$6=E$6,$AO$7,0)+$AP203*IF($AP$6=E$6,$AP$7,0)+$AQ203*IF($AQ$6=E$6,$AQ$7,0)+$AR203*IF($AR$6=E$6,$AR$7,0))/E$7,0)</f>
        <v>0</v>
      </c>
      <c r="F203" s="54">
        <f t="shared" si="197"/>
        <v>0</v>
      </c>
      <c r="G203" s="54">
        <f t="shared" si="197"/>
        <v>0</v>
      </c>
      <c r="H203" s="54">
        <f t="shared" si="197"/>
        <v>0</v>
      </c>
      <c r="I203" s="54">
        <f t="shared" si="197"/>
        <v>0</v>
      </c>
      <c r="J203" s="54">
        <f t="shared" si="197"/>
        <v>0</v>
      </c>
      <c r="K203" s="54">
        <f t="shared" si="197"/>
        <v>0</v>
      </c>
      <c r="L203" s="54">
        <f t="shared" si="197"/>
        <v>0</v>
      </c>
      <c r="M203" s="54">
        <f t="shared" si="197"/>
        <v>0</v>
      </c>
      <c r="N203" s="54">
        <f t="shared" si="197"/>
        <v>0</v>
      </c>
      <c r="O203" s="54">
        <f t="shared" si="197"/>
        <v>0</v>
      </c>
      <c r="P203" s="54">
        <f t="shared" si="197"/>
        <v>0</v>
      </c>
      <c r="Q203" s="54">
        <f t="shared" si="197"/>
        <v>0</v>
      </c>
      <c r="R203" s="54">
        <f t="shared" si="197"/>
        <v>0</v>
      </c>
      <c r="S203" s="135"/>
      <c r="T203" s="6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</row>
    <row r="204" spans="1:44" ht="14.25" customHeight="1">
      <c r="A204" s="51">
        <v>197</v>
      </c>
      <c r="B204" s="5" t="str">
        <f>IF('FORM NILAI SIAP'!A204=0,"",'FORM NILAI SIAP'!A204)</f>
        <v/>
      </c>
      <c r="C204" s="5" t="str">
        <f>IF('FORM NILAI SIAP'!B204=0,"",'FORM NILAI SIAP'!B204)</f>
        <v/>
      </c>
      <c r="D204" s="54" t="str">
        <f t="shared" si="1"/>
        <v/>
      </c>
      <c r="E204" s="54">
        <f t="shared" ref="E204:R204" si="198">IFERROR(($T204*IF($T$6=E$6,$T$7,0)+$U204*IF($U$6=E$6,$U$7,0)+$V204*IF($V$6=E$6,$V$7,0)+$W204*IF($W$6=E$6,$W$7,0)+$X204*IF($X$6=E$6,$X$7,0)+$Y204*IF($Y$6=E$6,$Y$7,0)+$Z204*IF($Z$6=E$6,$Z$7,0)+$AA204*IF($AA$6=E$6,$AA$7,0)+$AB204*IF($AB$6=E$6,$AB$7,0)+$AC204*IF($AC$6=E$6,$AC$7,0)+$AD204*IF($AD$6=E$6,$AD$7,0)+$AE204*IF($AE$6=E$6,$AE$7,0)+$AF204*IF($AF$6=E$6,$AF$7,0)+$AG204*IF($AG$6=E$6,$AG$7,0)+$AH204*IF($AH$6=E$6,$AH$7,0)+$AI204*IF($AI$6=E$6,$AI$7,0)+$AJ204*IF($AJ$6=E$6,$AJ$7,0)+$AK204*IF($AK$6=E$6,$AK$7,0)+$AL204*IF($AL$6=E$6,$AL$7,0)+$AM204*IF($AM$6=E$6,$AM$7,0)+$AN204*IF($AN$6=E$6,$AN$7,0)+$AO204*IF($AO$6=E$6,$AO$7,0)+$AP204*IF($AP$6=E$6,$AP$7,0)+$AQ204*IF($AQ$6=E$6,$AQ$7,0)+$AR204*IF($AR$6=E$6,$AR$7,0))/E$7,0)</f>
        <v>0</v>
      </c>
      <c r="F204" s="54">
        <f t="shared" si="198"/>
        <v>0</v>
      </c>
      <c r="G204" s="54">
        <f t="shared" si="198"/>
        <v>0</v>
      </c>
      <c r="H204" s="54">
        <f t="shared" si="198"/>
        <v>0</v>
      </c>
      <c r="I204" s="54">
        <f t="shared" si="198"/>
        <v>0</v>
      </c>
      <c r="J204" s="54">
        <f t="shared" si="198"/>
        <v>0</v>
      </c>
      <c r="K204" s="54">
        <f t="shared" si="198"/>
        <v>0</v>
      </c>
      <c r="L204" s="54">
        <f t="shared" si="198"/>
        <v>0</v>
      </c>
      <c r="M204" s="54">
        <f t="shared" si="198"/>
        <v>0</v>
      </c>
      <c r="N204" s="54">
        <f t="shared" si="198"/>
        <v>0</v>
      </c>
      <c r="O204" s="54">
        <f t="shared" si="198"/>
        <v>0</v>
      </c>
      <c r="P204" s="54">
        <f t="shared" si="198"/>
        <v>0</v>
      </c>
      <c r="Q204" s="54">
        <f t="shared" si="198"/>
        <v>0</v>
      </c>
      <c r="R204" s="54">
        <f t="shared" si="198"/>
        <v>0</v>
      </c>
      <c r="S204" s="135"/>
      <c r="T204" s="6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</row>
    <row r="205" spans="1:44" ht="14.25" customHeight="1">
      <c r="A205" s="51">
        <v>198</v>
      </c>
      <c r="B205" s="5" t="str">
        <f>IF('FORM NILAI SIAP'!A205=0,"",'FORM NILAI SIAP'!A205)</f>
        <v/>
      </c>
      <c r="C205" s="5" t="str">
        <f>IF('FORM NILAI SIAP'!B205=0,"",'FORM NILAI SIAP'!B205)</f>
        <v/>
      </c>
      <c r="D205" s="54" t="str">
        <f t="shared" si="1"/>
        <v/>
      </c>
      <c r="E205" s="54">
        <f t="shared" ref="E205:R205" si="199">IFERROR(($T205*IF($T$6=E$6,$T$7,0)+$U205*IF($U$6=E$6,$U$7,0)+$V205*IF($V$6=E$6,$V$7,0)+$W205*IF($W$6=E$6,$W$7,0)+$X205*IF($X$6=E$6,$X$7,0)+$Y205*IF($Y$6=E$6,$Y$7,0)+$Z205*IF($Z$6=E$6,$Z$7,0)+$AA205*IF($AA$6=E$6,$AA$7,0)+$AB205*IF($AB$6=E$6,$AB$7,0)+$AC205*IF($AC$6=E$6,$AC$7,0)+$AD205*IF($AD$6=E$6,$AD$7,0)+$AE205*IF($AE$6=E$6,$AE$7,0)+$AF205*IF($AF$6=E$6,$AF$7,0)+$AG205*IF($AG$6=E$6,$AG$7,0)+$AH205*IF($AH$6=E$6,$AH$7,0)+$AI205*IF($AI$6=E$6,$AI$7,0)+$AJ205*IF($AJ$6=E$6,$AJ$7,0)+$AK205*IF($AK$6=E$6,$AK$7,0)+$AL205*IF($AL$6=E$6,$AL$7,0)+$AM205*IF($AM$6=E$6,$AM$7,0)+$AN205*IF($AN$6=E$6,$AN$7,0)+$AO205*IF($AO$6=E$6,$AO$7,0)+$AP205*IF($AP$6=E$6,$AP$7,0)+$AQ205*IF($AQ$6=E$6,$AQ$7,0)+$AR205*IF($AR$6=E$6,$AR$7,0))/E$7,0)</f>
        <v>0</v>
      </c>
      <c r="F205" s="54">
        <f t="shared" si="199"/>
        <v>0</v>
      </c>
      <c r="G205" s="54">
        <f t="shared" si="199"/>
        <v>0</v>
      </c>
      <c r="H205" s="54">
        <f t="shared" si="199"/>
        <v>0</v>
      </c>
      <c r="I205" s="54">
        <f t="shared" si="199"/>
        <v>0</v>
      </c>
      <c r="J205" s="54">
        <f t="shared" si="199"/>
        <v>0</v>
      </c>
      <c r="K205" s="54">
        <f t="shared" si="199"/>
        <v>0</v>
      </c>
      <c r="L205" s="54">
        <f t="shared" si="199"/>
        <v>0</v>
      </c>
      <c r="M205" s="54">
        <f t="shared" si="199"/>
        <v>0</v>
      </c>
      <c r="N205" s="54">
        <f t="shared" si="199"/>
        <v>0</v>
      </c>
      <c r="O205" s="54">
        <f t="shared" si="199"/>
        <v>0</v>
      </c>
      <c r="P205" s="54">
        <f t="shared" si="199"/>
        <v>0</v>
      </c>
      <c r="Q205" s="54">
        <f t="shared" si="199"/>
        <v>0</v>
      </c>
      <c r="R205" s="54">
        <f t="shared" si="199"/>
        <v>0</v>
      </c>
      <c r="S205" s="135"/>
      <c r="T205" s="6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</row>
    <row r="206" spans="1:44" ht="14.25" customHeight="1">
      <c r="A206" s="51">
        <v>199</v>
      </c>
      <c r="B206" s="5" t="str">
        <f>IF('FORM NILAI SIAP'!A206=0,"",'FORM NILAI SIAP'!A206)</f>
        <v/>
      </c>
      <c r="C206" s="5" t="str">
        <f>IF('FORM NILAI SIAP'!B206=0,"",'FORM NILAI SIAP'!B206)</f>
        <v/>
      </c>
      <c r="D206" s="54" t="str">
        <f t="shared" si="1"/>
        <v/>
      </c>
      <c r="E206" s="54">
        <f t="shared" ref="E206:R206" si="200">IFERROR(($T206*IF($T$6=E$6,$T$7,0)+$U206*IF($U$6=E$6,$U$7,0)+$V206*IF($V$6=E$6,$V$7,0)+$W206*IF($W$6=E$6,$W$7,0)+$X206*IF($X$6=E$6,$X$7,0)+$Y206*IF($Y$6=E$6,$Y$7,0)+$Z206*IF($Z$6=E$6,$Z$7,0)+$AA206*IF($AA$6=E$6,$AA$7,0)+$AB206*IF($AB$6=E$6,$AB$7,0)+$AC206*IF($AC$6=E$6,$AC$7,0)+$AD206*IF($AD$6=E$6,$AD$7,0)+$AE206*IF($AE$6=E$6,$AE$7,0)+$AF206*IF($AF$6=E$6,$AF$7,0)+$AG206*IF($AG$6=E$6,$AG$7,0)+$AH206*IF($AH$6=E$6,$AH$7,0)+$AI206*IF($AI$6=E$6,$AI$7,0)+$AJ206*IF($AJ$6=E$6,$AJ$7,0)+$AK206*IF($AK$6=E$6,$AK$7,0)+$AL206*IF($AL$6=E$6,$AL$7,0)+$AM206*IF($AM$6=E$6,$AM$7,0)+$AN206*IF($AN$6=E$6,$AN$7,0)+$AO206*IF($AO$6=E$6,$AO$7,0)+$AP206*IF($AP$6=E$6,$AP$7,0)+$AQ206*IF($AQ$6=E$6,$AQ$7,0)+$AR206*IF($AR$6=E$6,$AR$7,0))/E$7,0)</f>
        <v>0</v>
      </c>
      <c r="F206" s="54">
        <f t="shared" si="200"/>
        <v>0</v>
      </c>
      <c r="G206" s="54">
        <f t="shared" si="200"/>
        <v>0</v>
      </c>
      <c r="H206" s="54">
        <f t="shared" si="200"/>
        <v>0</v>
      </c>
      <c r="I206" s="54">
        <f t="shared" si="200"/>
        <v>0</v>
      </c>
      <c r="J206" s="54">
        <f t="shared" si="200"/>
        <v>0</v>
      </c>
      <c r="K206" s="54">
        <f t="shared" si="200"/>
        <v>0</v>
      </c>
      <c r="L206" s="54">
        <f t="shared" si="200"/>
        <v>0</v>
      </c>
      <c r="M206" s="54">
        <f t="shared" si="200"/>
        <v>0</v>
      </c>
      <c r="N206" s="54">
        <f t="shared" si="200"/>
        <v>0</v>
      </c>
      <c r="O206" s="54">
        <f t="shared" si="200"/>
        <v>0</v>
      </c>
      <c r="P206" s="54">
        <f t="shared" si="200"/>
        <v>0</v>
      </c>
      <c r="Q206" s="54">
        <f t="shared" si="200"/>
        <v>0</v>
      </c>
      <c r="R206" s="54">
        <f t="shared" si="200"/>
        <v>0</v>
      </c>
      <c r="S206" s="135"/>
      <c r="T206" s="6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</row>
    <row r="207" spans="1:44" ht="14.25" customHeight="1">
      <c r="A207" s="51">
        <v>200</v>
      </c>
      <c r="B207" s="5" t="str">
        <f>IF('FORM NILAI SIAP'!A207=0,"",'FORM NILAI SIAP'!A207)</f>
        <v/>
      </c>
      <c r="C207" s="5" t="str">
        <f>IF('FORM NILAI SIAP'!B207=0,"",'FORM NILAI SIAP'!B207)</f>
        <v/>
      </c>
      <c r="D207" s="54" t="str">
        <f t="shared" si="1"/>
        <v/>
      </c>
      <c r="E207" s="54">
        <f t="shared" ref="E207:R207" si="201">IFERROR(($T207*IF($T$6=E$6,$T$7,0)+$U207*IF($U$6=E$6,$U$7,0)+$V207*IF($V$6=E$6,$V$7,0)+$W207*IF($W$6=E$6,$W$7,0)+$X207*IF($X$6=E$6,$X$7,0)+$Y207*IF($Y$6=E$6,$Y$7,0)+$Z207*IF($Z$6=E$6,$Z$7,0)+$AA207*IF($AA$6=E$6,$AA$7,0)+$AB207*IF($AB$6=E$6,$AB$7,0)+$AC207*IF($AC$6=E$6,$AC$7,0)+$AD207*IF($AD$6=E$6,$AD$7,0)+$AE207*IF($AE$6=E$6,$AE$7,0)+$AF207*IF($AF$6=E$6,$AF$7,0)+$AG207*IF($AG$6=E$6,$AG$7,0)+$AH207*IF($AH$6=E$6,$AH$7,0)+$AI207*IF($AI$6=E$6,$AI$7,0)+$AJ207*IF($AJ$6=E$6,$AJ$7,0)+$AK207*IF($AK$6=E$6,$AK$7,0)+$AL207*IF($AL$6=E$6,$AL$7,0)+$AM207*IF($AM$6=E$6,$AM$7,0)+$AN207*IF($AN$6=E$6,$AN$7,0)+$AO207*IF($AO$6=E$6,$AO$7,0)+$AP207*IF($AP$6=E$6,$AP$7,0)+$AQ207*IF($AQ$6=E$6,$AQ$7,0)+$AR207*IF($AR$6=E$6,$AR$7,0))/E$7,0)</f>
        <v>0</v>
      </c>
      <c r="F207" s="54">
        <f t="shared" si="201"/>
        <v>0</v>
      </c>
      <c r="G207" s="54">
        <f t="shared" si="201"/>
        <v>0</v>
      </c>
      <c r="H207" s="54">
        <f t="shared" si="201"/>
        <v>0</v>
      </c>
      <c r="I207" s="54">
        <f t="shared" si="201"/>
        <v>0</v>
      </c>
      <c r="J207" s="54">
        <f t="shared" si="201"/>
        <v>0</v>
      </c>
      <c r="K207" s="54">
        <f t="shared" si="201"/>
        <v>0</v>
      </c>
      <c r="L207" s="54">
        <f t="shared" si="201"/>
        <v>0</v>
      </c>
      <c r="M207" s="54">
        <f t="shared" si="201"/>
        <v>0</v>
      </c>
      <c r="N207" s="54">
        <f t="shared" si="201"/>
        <v>0</v>
      </c>
      <c r="O207" s="54">
        <f t="shared" si="201"/>
        <v>0</v>
      </c>
      <c r="P207" s="54">
        <f t="shared" si="201"/>
        <v>0</v>
      </c>
      <c r="Q207" s="54">
        <f t="shared" si="201"/>
        <v>0</v>
      </c>
      <c r="R207" s="54">
        <f t="shared" si="201"/>
        <v>0</v>
      </c>
      <c r="S207" s="135"/>
      <c r="T207" s="6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</row>
    <row r="208" spans="1:44" ht="14.25" customHeight="1">
      <c r="A208" s="51">
        <v>201</v>
      </c>
      <c r="B208" s="5" t="str">
        <f>IF('FORM NILAI SIAP'!A208=0,"",'FORM NILAI SIAP'!A208)</f>
        <v/>
      </c>
      <c r="C208" s="5" t="str">
        <f>IF('FORM NILAI SIAP'!B208=0,"",'FORM NILAI SIAP'!B208)</f>
        <v/>
      </c>
      <c r="D208" s="54" t="str">
        <f t="shared" si="1"/>
        <v/>
      </c>
      <c r="E208" s="54">
        <f t="shared" ref="E208:R208" si="202">IFERROR(($T208*IF($T$6=E$6,$T$7,0)+$U208*IF($U$6=E$6,$U$7,0)+$V208*IF($V$6=E$6,$V$7,0)+$W208*IF($W$6=E$6,$W$7,0)+$X208*IF($X$6=E$6,$X$7,0)+$Y208*IF($Y$6=E$6,$Y$7,0)+$Z208*IF($Z$6=E$6,$Z$7,0)+$AA208*IF($AA$6=E$6,$AA$7,0)+$AB208*IF($AB$6=E$6,$AB$7,0)+$AC208*IF($AC$6=E$6,$AC$7,0)+$AD208*IF($AD$6=E$6,$AD$7,0)+$AE208*IF($AE$6=E$6,$AE$7,0)+$AF208*IF($AF$6=E$6,$AF$7,0)+$AG208*IF($AG$6=E$6,$AG$7,0)+$AH208*IF($AH$6=E$6,$AH$7,0)+$AI208*IF($AI$6=E$6,$AI$7,0)+$AJ208*IF($AJ$6=E$6,$AJ$7,0)+$AK208*IF($AK$6=E$6,$AK$7,0)+$AL208*IF($AL$6=E$6,$AL$7,0)+$AM208*IF($AM$6=E$6,$AM$7,0)+$AN208*IF($AN$6=E$6,$AN$7,0)+$AO208*IF($AO$6=E$6,$AO$7,0)+$AP208*IF($AP$6=E$6,$AP$7,0)+$AQ208*IF($AQ$6=E$6,$AQ$7,0)+$AR208*IF($AR$6=E$6,$AR$7,0))/E$7,0)</f>
        <v>0</v>
      </c>
      <c r="F208" s="54">
        <f t="shared" si="202"/>
        <v>0</v>
      </c>
      <c r="G208" s="54">
        <f t="shared" si="202"/>
        <v>0</v>
      </c>
      <c r="H208" s="54">
        <f t="shared" si="202"/>
        <v>0</v>
      </c>
      <c r="I208" s="54">
        <f t="shared" si="202"/>
        <v>0</v>
      </c>
      <c r="J208" s="54">
        <f t="shared" si="202"/>
        <v>0</v>
      </c>
      <c r="K208" s="54">
        <f t="shared" si="202"/>
        <v>0</v>
      </c>
      <c r="L208" s="54">
        <f t="shared" si="202"/>
        <v>0</v>
      </c>
      <c r="M208" s="54">
        <f t="shared" si="202"/>
        <v>0</v>
      </c>
      <c r="N208" s="54">
        <f t="shared" si="202"/>
        <v>0</v>
      </c>
      <c r="O208" s="54">
        <f t="shared" si="202"/>
        <v>0</v>
      </c>
      <c r="P208" s="54">
        <f t="shared" si="202"/>
        <v>0</v>
      </c>
      <c r="Q208" s="54">
        <f t="shared" si="202"/>
        <v>0</v>
      </c>
      <c r="R208" s="54">
        <f t="shared" si="202"/>
        <v>0</v>
      </c>
      <c r="S208" s="135"/>
      <c r="T208" s="6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</row>
    <row r="209" spans="1:44" ht="14.25" customHeight="1">
      <c r="A209" s="51">
        <v>202</v>
      </c>
      <c r="B209" s="5" t="str">
        <f>IF('FORM NILAI SIAP'!A209=0,"",'FORM NILAI SIAP'!A209)</f>
        <v/>
      </c>
      <c r="C209" s="5" t="str">
        <f>IF('FORM NILAI SIAP'!B209=0,"",'FORM NILAI SIAP'!B209)</f>
        <v/>
      </c>
      <c r="D209" s="54" t="str">
        <f t="shared" si="1"/>
        <v/>
      </c>
      <c r="E209" s="54">
        <f t="shared" ref="E209:R209" si="203">IFERROR(($T209*IF($T$6=E$6,$T$7,0)+$U209*IF($U$6=E$6,$U$7,0)+$V209*IF($V$6=E$6,$V$7,0)+$W209*IF($W$6=E$6,$W$7,0)+$X209*IF($X$6=E$6,$X$7,0)+$Y209*IF($Y$6=E$6,$Y$7,0)+$Z209*IF($Z$6=E$6,$Z$7,0)+$AA209*IF($AA$6=E$6,$AA$7,0)+$AB209*IF($AB$6=E$6,$AB$7,0)+$AC209*IF($AC$6=E$6,$AC$7,0)+$AD209*IF($AD$6=E$6,$AD$7,0)+$AE209*IF($AE$6=E$6,$AE$7,0)+$AF209*IF($AF$6=E$6,$AF$7,0)+$AG209*IF($AG$6=E$6,$AG$7,0)+$AH209*IF($AH$6=E$6,$AH$7,0)+$AI209*IF($AI$6=E$6,$AI$7,0)+$AJ209*IF($AJ$6=E$6,$AJ$7,0)+$AK209*IF($AK$6=E$6,$AK$7,0)+$AL209*IF($AL$6=E$6,$AL$7,0)+$AM209*IF($AM$6=E$6,$AM$7,0)+$AN209*IF($AN$6=E$6,$AN$7,0)+$AO209*IF($AO$6=E$6,$AO$7,0)+$AP209*IF($AP$6=E$6,$AP$7,0)+$AQ209*IF($AQ$6=E$6,$AQ$7,0)+$AR209*IF($AR$6=E$6,$AR$7,0))/E$7,0)</f>
        <v>0</v>
      </c>
      <c r="F209" s="54">
        <f t="shared" si="203"/>
        <v>0</v>
      </c>
      <c r="G209" s="54">
        <f t="shared" si="203"/>
        <v>0</v>
      </c>
      <c r="H209" s="54">
        <f t="shared" si="203"/>
        <v>0</v>
      </c>
      <c r="I209" s="54">
        <f t="shared" si="203"/>
        <v>0</v>
      </c>
      <c r="J209" s="54">
        <f t="shared" si="203"/>
        <v>0</v>
      </c>
      <c r="K209" s="54">
        <f t="shared" si="203"/>
        <v>0</v>
      </c>
      <c r="L209" s="54">
        <f t="shared" si="203"/>
        <v>0</v>
      </c>
      <c r="M209" s="54">
        <f t="shared" si="203"/>
        <v>0</v>
      </c>
      <c r="N209" s="54">
        <f t="shared" si="203"/>
        <v>0</v>
      </c>
      <c r="O209" s="54">
        <f t="shared" si="203"/>
        <v>0</v>
      </c>
      <c r="P209" s="54">
        <f t="shared" si="203"/>
        <v>0</v>
      </c>
      <c r="Q209" s="54">
        <f t="shared" si="203"/>
        <v>0</v>
      </c>
      <c r="R209" s="54">
        <f t="shared" si="203"/>
        <v>0</v>
      </c>
      <c r="S209" s="135"/>
      <c r="T209" s="6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</row>
    <row r="210" spans="1:44" ht="14.25" customHeight="1">
      <c r="A210" s="51">
        <v>203</v>
      </c>
      <c r="B210" s="5" t="str">
        <f>IF('FORM NILAI SIAP'!A210=0,"",'FORM NILAI SIAP'!A210)</f>
        <v/>
      </c>
      <c r="C210" s="5" t="str">
        <f>IF('FORM NILAI SIAP'!B210=0,"",'FORM NILAI SIAP'!B210)</f>
        <v/>
      </c>
      <c r="D210" s="54" t="str">
        <f t="shared" si="1"/>
        <v/>
      </c>
      <c r="E210" s="54">
        <f t="shared" ref="E210:R210" si="204">IFERROR(($T210*IF($T$6=E$6,$T$7,0)+$U210*IF($U$6=E$6,$U$7,0)+$V210*IF($V$6=E$6,$V$7,0)+$W210*IF($W$6=E$6,$W$7,0)+$X210*IF($X$6=E$6,$X$7,0)+$Y210*IF($Y$6=E$6,$Y$7,0)+$Z210*IF($Z$6=E$6,$Z$7,0)+$AA210*IF($AA$6=E$6,$AA$7,0)+$AB210*IF($AB$6=E$6,$AB$7,0)+$AC210*IF($AC$6=E$6,$AC$7,0)+$AD210*IF($AD$6=E$6,$AD$7,0)+$AE210*IF($AE$6=E$6,$AE$7,0)+$AF210*IF($AF$6=E$6,$AF$7,0)+$AG210*IF($AG$6=E$6,$AG$7,0)+$AH210*IF($AH$6=E$6,$AH$7,0)+$AI210*IF($AI$6=E$6,$AI$7,0)+$AJ210*IF($AJ$6=E$6,$AJ$7,0)+$AK210*IF($AK$6=E$6,$AK$7,0)+$AL210*IF($AL$6=E$6,$AL$7,0)+$AM210*IF($AM$6=E$6,$AM$7,0)+$AN210*IF($AN$6=E$6,$AN$7,0)+$AO210*IF($AO$6=E$6,$AO$7,0)+$AP210*IF($AP$6=E$6,$AP$7,0)+$AQ210*IF($AQ$6=E$6,$AQ$7,0)+$AR210*IF($AR$6=E$6,$AR$7,0))/E$7,0)</f>
        <v>0</v>
      </c>
      <c r="F210" s="54">
        <f t="shared" si="204"/>
        <v>0</v>
      </c>
      <c r="G210" s="54">
        <f t="shared" si="204"/>
        <v>0</v>
      </c>
      <c r="H210" s="54">
        <f t="shared" si="204"/>
        <v>0</v>
      </c>
      <c r="I210" s="54">
        <f t="shared" si="204"/>
        <v>0</v>
      </c>
      <c r="J210" s="54">
        <f t="shared" si="204"/>
        <v>0</v>
      </c>
      <c r="K210" s="54">
        <f t="shared" si="204"/>
        <v>0</v>
      </c>
      <c r="L210" s="54">
        <f t="shared" si="204"/>
        <v>0</v>
      </c>
      <c r="M210" s="54">
        <f t="shared" si="204"/>
        <v>0</v>
      </c>
      <c r="N210" s="54">
        <f t="shared" si="204"/>
        <v>0</v>
      </c>
      <c r="O210" s="54">
        <f t="shared" si="204"/>
        <v>0</v>
      </c>
      <c r="P210" s="54">
        <f t="shared" si="204"/>
        <v>0</v>
      </c>
      <c r="Q210" s="54">
        <f t="shared" si="204"/>
        <v>0</v>
      </c>
      <c r="R210" s="54">
        <f t="shared" si="204"/>
        <v>0</v>
      </c>
      <c r="S210" s="135"/>
      <c r="T210" s="6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</row>
    <row r="211" spans="1:44" ht="14.25" customHeight="1">
      <c r="A211" s="51">
        <v>204</v>
      </c>
      <c r="B211" s="5" t="str">
        <f>IF('FORM NILAI SIAP'!A211=0,"",'FORM NILAI SIAP'!A211)</f>
        <v/>
      </c>
      <c r="C211" s="5" t="str">
        <f>IF('FORM NILAI SIAP'!B211=0,"",'FORM NILAI SIAP'!B211)</f>
        <v/>
      </c>
      <c r="D211" s="54" t="str">
        <f t="shared" si="1"/>
        <v/>
      </c>
      <c r="E211" s="54">
        <f t="shared" ref="E211:R211" si="205">IFERROR(($T211*IF($T$6=E$6,$T$7,0)+$U211*IF($U$6=E$6,$U$7,0)+$V211*IF($V$6=E$6,$V$7,0)+$W211*IF($W$6=E$6,$W$7,0)+$X211*IF($X$6=E$6,$X$7,0)+$Y211*IF($Y$6=E$6,$Y$7,0)+$Z211*IF($Z$6=E$6,$Z$7,0)+$AA211*IF($AA$6=E$6,$AA$7,0)+$AB211*IF($AB$6=E$6,$AB$7,0)+$AC211*IF($AC$6=E$6,$AC$7,0)+$AD211*IF($AD$6=E$6,$AD$7,0)+$AE211*IF($AE$6=E$6,$AE$7,0)+$AF211*IF($AF$6=E$6,$AF$7,0)+$AG211*IF($AG$6=E$6,$AG$7,0)+$AH211*IF($AH$6=E$6,$AH$7,0)+$AI211*IF($AI$6=E$6,$AI$7,0)+$AJ211*IF($AJ$6=E$6,$AJ$7,0)+$AK211*IF($AK$6=E$6,$AK$7,0)+$AL211*IF($AL$6=E$6,$AL$7,0)+$AM211*IF($AM$6=E$6,$AM$7,0)+$AN211*IF($AN$6=E$6,$AN$7,0)+$AO211*IF($AO$6=E$6,$AO$7,0)+$AP211*IF($AP$6=E$6,$AP$7,0)+$AQ211*IF($AQ$6=E$6,$AQ$7,0)+$AR211*IF($AR$6=E$6,$AR$7,0))/E$7,0)</f>
        <v>0</v>
      </c>
      <c r="F211" s="54">
        <f t="shared" si="205"/>
        <v>0</v>
      </c>
      <c r="G211" s="54">
        <f t="shared" si="205"/>
        <v>0</v>
      </c>
      <c r="H211" s="54">
        <f t="shared" si="205"/>
        <v>0</v>
      </c>
      <c r="I211" s="54">
        <f t="shared" si="205"/>
        <v>0</v>
      </c>
      <c r="J211" s="54">
        <f t="shared" si="205"/>
        <v>0</v>
      </c>
      <c r="K211" s="54">
        <f t="shared" si="205"/>
        <v>0</v>
      </c>
      <c r="L211" s="54">
        <f t="shared" si="205"/>
        <v>0</v>
      </c>
      <c r="M211" s="54">
        <f t="shared" si="205"/>
        <v>0</v>
      </c>
      <c r="N211" s="54">
        <f t="shared" si="205"/>
        <v>0</v>
      </c>
      <c r="O211" s="54">
        <f t="shared" si="205"/>
        <v>0</v>
      </c>
      <c r="P211" s="54">
        <f t="shared" si="205"/>
        <v>0</v>
      </c>
      <c r="Q211" s="54">
        <f t="shared" si="205"/>
        <v>0</v>
      </c>
      <c r="R211" s="54">
        <f t="shared" si="205"/>
        <v>0</v>
      </c>
      <c r="S211" s="135"/>
      <c r="T211" s="6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</row>
    <row r="212" spans="1:44" ht="14.25" customHeight="1">
      <c r="A212" s="51">
        <v>205</v>
      </c>
      <c r="B212" s="5" t="str">
        <f>IF('FORM NILAI SIAP'!A212=0,"",'FORM NILAI SIAP'!A212)</f>
        <v/>
      </c>
      <c r="C212" s="5" t="str">
        <f>IF('FORM NILAI SIAP'!B212=0,"",'FORM NILAI SIAP'!B212)</f>
        <v/>
      </c>
      <c r="D212" s="54" t="str">
        <f t="shared" si="1"/>
        <v/>
      </c>
      <c r="E212" s="54">
        <f t="shared" ref="E212:R212" si="206">IFERROR(($T212*IF($T$6=E$6,$T$7,0)+$U212*IF($U$6=E$6,$U$7,0)+$V212*IF($V$6=E$6,$V$7,0)+$W212*IF($W$6=E$6,$W$7,0)+$X212*IF($X$6=E$6,$X$7,0)+$Y212*IF($Y$6=E$6,$Y$7,0)+$Z212*IF($Z$6=E$6,$Z$7,0)+$AA212*IF($AA$6=E$6,$AA$7,0)+$AB212*IF($AB$6=E$6,$AB$7,0)+$AC212*IF($AC$6=E$6,$AC$7,0)+$AD212*IF($AD$6=E$6,$AD$7,0)+$AE212*IF($AE$6=E$6,$AE$7,0)+$AF212*IF($AF$6=E$6,$AF$7,0)+$AG212*IF($AG$6=E$6,$AG$7,0)+$AH212*IF($AH$6=E$6,$AH$7,0)+$AI212*IF($AI$6=E$6,$AI$7,0)+$AJ212*IF($AJ$6=E$6,$AJ$7,0)+$AK212*IF($AK$6=E$6,$AK$7,0)+$AL212*IF($AL$6=E$6,$AL$7,0)+$AM212*IF($AM$6=E$6,$AM$7,0)+$AN212*IF($AN$6=E$6,$AN$7,0)+$AO212*IF($AO$6=E$6,$AO$7,0)+$AP212*IF($AP$6=E$6,$AP$7,0)+$AQ212*IF($AQ$6=E$6,$AQ$7,0)+$AR212*IF($AR$6=E$6,$AR$7,0))/E$7,0)</f>
        <v>0</v>
      </c>
      <c r="F212" s="54">
        <f t="shared" si="206"/>
        <v>0</v>
      </c>
      <c r="G212" s="54">
        <f t="shared" si="206"/>
        <v>0</v>
      </c>
      <c r="H212" s="54">
        <f t="shared" si="206"/>
        <v>0</v>
      </c>
      <c r="I212" s="54">
        <f t="shared" si="206"/>
        <v>0</v>
      </c>
      <c r="J212" s="54">
        <f t="shared" si="206"/>
        <v>0</v>
      </c>
      <c r="K212" s="54">
        <f t="shared" si="206"/>
        <v>0</v>
      </c>
      <c r="L212" s="54">
        <f t="shared" si="206"/>
        <v>0</v>
      </c>
      <c r="M212" s="54">
        <f t="shared" si="206"/>
        <v>0</v>
      </c>
      <c r="N212" s="54">
        <f t="shared" si="206"/>
        <v>0</v>
      </c>
      <c r="O212" s="54">
        <f t="shared" si="206"/>
        <v>0</v>
      </c>
      <c r="P212" s="54">
        <f t="shared" si="206"/>
        <v>0</v>
      </c>
      <c r="Q212" s="54">
        <f t="shared" si="206"/>
        <v>0</v>
      </c>
      <c r="R212" s="54">
        <f t="shared" si="206"/>
        <v>0</v>
      </c>
      <c r="S212" s="135"/>
      <c r="T212" s="6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</row>
    <row r="213" spans="1:44" ht="14.25" customHeight="1">
      <c r="A213" s="51">
        <v>206</v>
      </c>
      <c r="B213" s="5" t="str">
        <f>IF('FORM NILAI SIAP'!A213=0,"",'FORM NILAI SIAP'!A213)</f>
        <v/>
      </c>
      <c r="C213" s="5" t="str">
        <f>IF('FORM NILAI SIAP'!B213=0,"",'FORM NILAI SIAP'!B213)</f>
        <v/>
      </c>
      <c r="D213" s="54" t="str">
        <f t="shared" si="1"/>
        <v/>
      </c>
      <c r="E213" s="54">
        <f t="shared" ref="E213:R213" si="207">IFERROR(($T213*IF($T$6=E$6,$T$7,0)+$U213*IF($U$6=E$6,$U$7,0)+$V213*IF($V$6=E$6,$V$7,0)+$W213*IF($W$6=E$6,$W$7,0)+$X213*IF($X$6=E$6,$X$7,0)+$Y213*IF($Y$6=E$6,$Y$7,0)+$Z213*IF($Z$6=E$6,$Z$7,0)+$AA213*IF($AA$6=E$6,$AA$7,0)+$AB213*IF($AB$6=E$6,$AB$7,0)+$AC213*IF($AC$6=E$6,$AC$7,0)+$AD213*IF($AD$6=E$6,$AD$7,0)+$AE213*IF($AE$6=E$6,$AE$7,0)+$AF213*IF($AF$6=E$6,$AF$7,0)+$AG213*IF($AG$6=E$6,$AG$7,0)+$AH213*IF($AH$6=E$6,$AH$7,0)+$AI213*IF($AI$6=E$6,$AI$7,0)+$AJ213*IF($AJ$6=E$6,$AJ$7,0)+$AK213*IF($AK$6=E$6,$AK$7,0)+$AL213*IF($AL$6=E$6,$AL$7,0)+$AM213*IF($AM$6=E$6,$AM$7,0)+$AN213*IF($AN$6=E$6,$AN$7,0)+$AO213*IF($AO$6=E$6,$AO$7,0)+$AP213*IF($AP$6=E$6,$AP$7,0)+$AQ213*IF($AQ$6=E$6,$AQ$7,0)+$AR213*IF($AR$6=E$6,$AR$7,0))/E$7,0)</f>
        <v>0</v>
      </c>
      <c r="F213" s="54">
        <f t="shared" si="207"/>
        <v>0</v>
      </c>
      <c r="G213" s="54">
        <f t="shared" si="207"/>
        <v>0</v>
      </c>
      <c r="H213" s="54">
        <f t="shared" si="207"/>
        <v>0</v>
      </c>
      <c r="I213" s="54">
        <f t="shared" si="207"/>
        <v>0</v>
      </c>
      <c r="J213" s="54">
        <f t="shared" si="207"/>
        <v>0</v>
      </c>
      <c r="K213" s="54">
        <f t="shared" si="207"/>
        <v>0</v>
      </c>
      <c r="L213" s="54">
        <f t="shared" si="207"/>
        <v>0</v>
      </c>
      <c r="M213" s="54">
        <f t="shared" si="207"/>
        <v>0</v>
      </c>
      <c r="N213" s="54">
        <f t="shared" si="207"/>
        <v>0</v>
      </c>
      <c r="O213" s="54">
        <f t="shared" si="207"/>
        <v>0</v>
      </c>
      <c r="P213" s="54">
        <f t="shared" si="207"/>
        <v>0</v>
      </c>
      <c r="Q213" s="54">
        <f t="shared" si="207"/>
        <v>0</v>
      </c>
      <c r="R213" s="54">
        <f t="shared" si="207"/>
        <v>0</v>
      </c>
      <c r="S213" s="135"/>
      <c r="T213" s="6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</row>
    <row r="214" spans="1:44" ht="14.25" customHeight="1">
      <c r="A214" s="51">
        <v>207</v>
      </c>
      <c r="B214" s="5" t="str">
        <f>IF('FORM NILAI SIAP'!A214=0,"",'FORM NILAI SIAP'!A214)</f>
        <v/>
      </c>
      <c r="C214" s="5" t="str">
        <f>IF('FORM NILAI SIAP'!B214=0,"",'FORM NILAI SIAP'!B214)</f>
        <v/>
      </c>
      <c r="D214" s="54" t="str">
        <f t="shared" si="1"/>
        <v/>
      </c>
      <c r="E214" s="54">
        <f t="shared" ref="E214:R214" si="208">IFERROR(($T214*IF($T$6=E$6,$T$7,0)+$U214*IF($U$6=E$6,$U$7,0)+$V214*IF($V$6=E$6,$V$7,0)+$W214*IF($W$6=E$6,$W$7,0)+$X214*IF($X$6=E$6,$X$7,0)+$Y214*IF($Y$6=E$6,$Y$7,0)+$Z214*IF($Z$6=E$6,$Z$7,0)+$AA214*IF($AA$6=E$6,$AA$7,0)+$AB214*IF($AB$6=E$6,$AB$7,0)+$AC214*IF($AC$6=E$6,$AC$7,0)+$AD214*IF($AD$6=E$6,$AD$7,0)+$AE214*IF($AE$6=E$6,$AE$7,0)+$AF214*IF($AF$6=E$6,$AF$7,0)+$AG214*IF($AG$6=E$6,$AG$7,0)+$AH214*IF($AH$6=E$6,$AH$7,0)+$AI214*IF($AI$6=E$6,$AI$7,0)+$AJ214*IF($AJ$6=E$6,$AJ$7,0)+$AK214*IF($AK$6=E$6,$AK$7,0)+$AL214*IF($AL$6=E$6,$AL$7,0)+$AM214*IF($AM$6=E$6,$AM$7,0)+$AN214*IF($AN$6=E$6,$AN$7,0)+$AO214*IF($AO$6=E$6,$AO$7,0)+$AP214*IF($AP$6=E$6,$AP$7,0)+$AQ214*IF($AQ$6=E$6,$AQ$7,0)+$AR214*IF($AR$6=E$6,$AR$7,0))/E$7,0)</f>
        <v>0</v>
      </c>
      <c r="F214" s="54">
        <f t="shared" si="208"/>
        <v>0</v>
      </c>
      <c r="G214" s="54">
        <f t="shared" si="208"/>
        <v>0</v>
      </c>
      <c r="H214" s="54">
        <f t="shared" si="208"/>
        <v>0</v>
      </c>
      <c r="I214" s="54">
        <f t="shared" si="208"/>
        <v>0</v>
      </c>
      <c r="J214" s="54">
        <f t="shared" si="208"/>
        <v>0</v>
      </c>
      <c r="K214" s="54">
        <f t="shared" si="208"/>
        <v>0</v>
      </c>
      <c r="L214" s="54">
        <f t="shared" si="208"/>
        <v>0</v>
      </c>
      <c r="M214" s="54">
        <f t="shared" si="208"/>
        <v>0</v>
      </c>
      <c r="N214" s="54">
        <f t="shared" si="208"/>
        <v>0</v>
      </c>
      <c r="O214" s="54">
        <f t="shared" si="208"/>
        <v>0</v>
      </c>
      <c r="P214" s="54">
        <f t="shared" si="208"/>
        <v>0</v>
      </c>
      <c r="Q214" s="54">
        <f t="shared" si="208"/>
        <v>0</v>
      </c>
      <c r="R214" s="54">
        <f t="shared" si="208"/>
        <v>0</v>
      </c>
      <c r="S214" s="135"/>
      <c r="T214" s="6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</row>
    <row r="215" spans="1:44" ht="14.25" customHeight="1">
      <c r="A215" s="51">
        <v>208</v>
      </c>
      <c r="B215" s="5" t="str">
        <f>IF('FORM NILAI SIAP'!A215=0,"",'FORM NILAI SIAP'!A215)</f>
        <v/>
      </c>
      <c r="C215" s="5" t="str">
        <f>IF('FORM NILAI SIAP'!B215=0,"",'FORM NILAI SIAP'!B215)</f>
        <v/>
      </c>
      <c r="D215" s="54" t="str">
        <f t="shared" si="1"/>
        <v/>
      </c>
      <c r="E215" s="54">
        <f t="shared" ref="E215:R215" si="209">IFERROR(($T215*IF($T$6=E$6,$T$7,0)+$U215*IF($U$6=E$6,$U$7,0)+$V215*IF($V$6=E$6,$V$7,0)+$W215*IF($W$6=E$6,$W$7,0)+$X215*IF($X$6=E$6,$X$7,0)+$Y215*IF($Y$6=E$6,$Y$7,0)+$Z215*IF($Z$6=E$6,$Z$7,0)+$AA215*IF($AA$6=E$6,$AA$7,0)+$AB215*IF($AB$6=E$6,$AB$7,0)+$AC215*IF($AC$6=E$6,$AC$7,0)+$AD215*IF($AD$6=E$6,$AD$7,0)+$AE215*IF($AE$6=E$6,$AE$7,0)+$AF215*IF($AF$6=E$6,$AF$7,0)+$AG215*IF($AG$6=E$6,$AG$7,0)+$AH215*IF($AH$6=E$6,$AH$7,0)+$AI215*IF($AI$6=E$6,$AI$7,0)+$AJ215*IF($AJ$6=E$6,$AJ$7,0)+$AK215*IF($AK$6=E$6,$AK$7,0)+$AL215*IF($AL$6=E$6,$AL$7,0)+$AM215*IF($AM$6=E$6,$AM$7,0)+$AN215*IF($AN$6=E$6,$AN$7,0)+$AO215*IF($AO$6=E$6,$AO$7,0)+$AP215*IF($AP$6=E$6,$AP$7,0)+$AQ215*IF($AQ$6=E$6,$AQ$7,0)+$AR215*IF($AR$6=E$6,$AR$7,0))/E$7,0)</f>
        <v>0</v>
      </c>
      <c r="F215" s="54">
        <f t="shared" si="209"/>
        <v>0</v>
      </c>
      <c r="G215" s="54">
        <f t="shared" si="209"/>
        <v>0</v>
      </c>
      <c r="H215" s="54">
        <f t="shared" si="209"/>
        <v>0</v>
      </c>
      <c r="I215" s="54">
        <f t="shared" si="209"/>
        <v>0</v>
      </c>
      <c r="J215" s="54">
        <f t="shared" si="209"/>
        <v>0</v>
      </c>
      <c r="K215" s="54">
        <f t="shared" si="209"/>
        <v>0</v>
      </c>
      <c r="L215" s="54">
        <f t="shared" si="209"/>
        <v>0</v>
      </c>
      <c r="M215" s="54">
        <f t="shared" si="209"/>
        <v>0</v>
      </c>
      <c r="N215" s="54">
        <f t="shared" si="209"/>
        <v>0</v>
      </c>
      <c r="O215" s="54">
        <f t="shared" si="209"/>
        <v>0</v>
      </c>
      <c r="P215" s="54">
        <f t="shared" si="209"/>
        <v>0</v>
      </c>
      <c r="Q215" s="54">
        <f t="shared" si="209"/>
        <v>0</v>
      </c>
      <c r="R215" s="54">
        <f t="shared" si="209"/>
        <v>0</v>
      </c>
      <c r="S215" s="135"/>
      <c r="T215" s="6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</row>
    <row r="216" spans="1:44" ht="14.25" customHeight="1">
      <c r="A216" s="51">
        <v>209</v>
      </c>
      <c r="B216" s="5" t="str">
        <f>IF('FORM NILAI SIAP'!A216=0,"",'FORM NILAI SIAP'!A216)</f>
        <v/>
      </c>
      <c r="C216" s="5" t="str">
        <f>IF('FORM NILAI SIAP'!B216=0,"",'FORM NILAI SIAP'!B216)</f>
        <v/>
      </c>
      <c r="D216" s="54" t="str">
        <f t="shared" si="1"/>
        <v/>
      </c>
      <c r="E216" s="54">
        <f t="shared" ref="E216:R216" si="210">IFERROR(($T216*IF($T$6=E$6,$T$7,0)+$U216*IF($U$6=E$6,$U$7,0)+$V216*IF($V$6=E$6,$V$7,0)+$W216*IF($W$6=E$6,$W$7,0)+$X216*IF($X$6=E$6,$X$7,0)+$Y216*IF($Y$6=E$6,$Y$7,0)+$Z216*IF($Z$6=E$6,$Z$7,0)+$AA216*IF($AA$6=E$6,$AA$7,0)+$AB216*IF($AB$6=E$6,$AB$7,0)+$AC216*IF($AC$6=E$6,$AC$7,0)+$AD216*IF($AD$6=E$6,$AD$7,0)+$AE216*IF($AE$6=E$6,$AE$7,0)+$AF216*IF($AF$6=E$6,$AF$7,0)+$AG216*IF($AG$6=E$6,$AG$7,0)+$AH216*IF($AH$6=E$6,$AH$7,0)+$AI216*IF($AI$6=E$6,$AI$7,0)+$AJ216*IF($AJ$6=E$6,$AJ$7,0)+$AK216*IF($AK$6=E$6,$AK$7,0)+$AL216*IF($AL$6=E$6,$AL$7,0)+$AM216*IF($AM$6=E$6,$AM$7,0)+$AN216*IF($AN$6=E$6,$AN$7,0)+$AO216*IF($AO$6=E$6,$AO$7,0)+$AP216*IF($AP$6=E$6,$AP$7,0)+$AQ216*IF($AQ$6=E$6,$AQ$7,0)+$AR216*IF($AR$6=E$6,$AR$7,0))/E$7,0)</f>
        <v>0</v>
      </c>
      <c r="F216" s="54">
        <f t="shared" si="210"/>
        <v>0</v>
      </c>
      <c r="G216" s="54">
        <f t="shared" si="210"/>
        <v>0</v>
      </c>
      <c r="H216" s="54">
        <f t="shared" si="210"/>
        <v>0</v>
      </c>
      <c r="I216" s="54">
        <f t="shared" si="210"/>
        <v>0</v>
      </c>
      <c r="J216" s="54">
        <f t="shared" si="210"/>
        <v>0</v>
      </c>
      <c r="K216" s="54">
        <f t="shared" si="210"/>
        <v>0</v>
      </c>
      <c r="L216" s="54">
        <f t="shared" si="210"/>
        <v>0</v>
      </c>
      <c r="M216" s="54">
        <f t="shared" si="210"/>
        <v>0</v>
      </c>
      <c r="N216" s="54">
        <f t="shared" si="210"/>
        <v>0</v>
      </c>
      <c r="O216" s="54">
        <f t="shared" si="210"/>
        <v>0</v>
      </c>
      <c r="P216" s="54">
        <f t="shared" si="210"/>
        <v>0</v>
      </c>
      <c r="Q216" s="54">
        <f t="shared" si="210"/>
        <v>0</v>
      </c>
      <c r="R216" s="54">
        <f t="shared" si="210"/>
        <v>0</v>
      </c>
      <c r="S216" s="135"/>
      <c r="T216" s="6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</row>
    <row r="217" spans="1:44" ht="14.25" customHeight="1">
      <c r="A217" s="51">
        <v>210</v>
      </c>
      <c r="B217" s="5" t="str">
        <f>IF('FORM NILAI SIAP'!A217=0,"",'FORM NILAI SIAP'!A217)</f>
        <v/>
      </c>
      <c r="C217" s="5" t="str">
        <f>IF('FORM NILAI SIAP'!B217=0,"",'FORM NILAI SIAP'!B217)</f>
        <v/>
      </c>
      <c r="D217" s="54" t="str">
        <f t="shared" si="1"/>
        <v/>
      </c>
      <c r="E217" s="54">
        <f t="shared" ref="E217:R217" si="211">IFERROR(($T217*IF($T$6=E$6,$T$7,0)+$U217*IF($U$6=E$6,$U$7,0)+$V217*IF($V$6=E$6,$V$7,0)+$W217*IF($W$6=E$6,$W$7,0)+$X217*IF($X$6=E$6,$X$7,0)+$Y217*IF($Y$6=E$6,$Y$7,0)+$Z217*IF($Z$6=E$6,$Z$7,0)+$AA217*IF($AA$6=E$6,$AA$7,0)+$AB217*IF($AB$6=E$6,$AB$7,0)+$AC217*IF($AC$6=E$6,$AC$7,0)+$AD217*IF($AD$6=E$6,$AD$7,0)+$AE217*IF($AE$6=E$6,$AE$7,0)+$AF217*IF($AF$6=E$6,$AF$7,0)+$AG217*IF($AG$6=E$6,$AG$7,0)+$AH217*IF($AH$6=E$6,$AH$7,0)+$AI217*IF($AI$6=E$6,$AI$7,0)+$AJ217*IF($AJ$6=E$6,$AJ$7,0)+$AK217*IF($AK$6=E$6,$AK$7,0)+$AL217*IF($AL$6=E$6,$AL$7,0)+$AM217*IF($AM$6=E$6,$AM$7,0)+$AN217*IF($AN$6=E$6,$AN$7,0)+$AO217*IF($AO$6=E$6,$AO$7,0)+$AP217*IF($AP$6=E$6,$AP$7,0)+$AQ217*IF($AQ$6=E$6,$AQ$7,0)+$AR217*IF($AR$6=E$6,$AR$7,0))/E$7,0)</f>
        <v>0</v>
      </c>
      <c r="F217" s="54">
        <f t="shared" si="211"/>
        <v>0</v>
      </c>
      <c r="G217" s="54">
        <f t="shared" si="211"/>
        <v>0</v>
      </c>
      <c r="H217" s="54">
        <f t="shared" si="211"/>
        <v>0</v>
      </c>
      <c r="I217" s="54">
        <f t="shared" si="211"/>
        <v>0</v>
      </c>
      <c r="J217" s="54">
        <f t="shared" si="211"/>
        <v>0</v>
      </c>
      <c r="K217" s="54">
        <f t="shared" si="211"/>
        <v>0</v>
      </c>
      <c r="L217" s="54">
        <f t="shared" si="211"/>
        <v>0</v>
      </c>
      <c r="M217" s="54">
        <f t="shared" si="211"/>
        <v>0</v>
      </c>
      <c r="N217" s="54">
        <f t="shared" si="211"/>
        <v>0</v>
      </c>
      <c r="O217" s="54">
        <f t="shared" si="211"/>
        <v>0</v>
      </c>
      <c r="P217" s="54">
        <f t="shared" si="211"/>
        <v>0</v>
      </c>
      <c r="Q217" s="54">
        <f t="shared" si="211"/>
        <v>0</v>
      </c>
      <c r="R217" s="54">
        <f t="shared" si="211"/>
        <v>0</v>
      </c>
      <c r="S217" s="135"/>
      <c r="T217" s="6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</row>
    <row r="218" spans="1:44" ht="14.25" customHeight="1">
      <c r="A218" s="51">
        <v>211</v>
      </c>
      <c r="B218" s="5" t="str">
        <f>IF('FORM NILAI SIAP'!A218=0,"",'FORM NILAI SIAP'!A218)</f>
        <v/>
      </c>
      <c r="C218" s="5" t="str">
        <f>IF('FORM NILAI SIAP'!B218=0,"",'FORM NILAI SIAP'!B218)</f>
        <v/>
      </c>
      <c r="D218" s="54" t="str">
        <f t="shared" si="1"/>
        <v/>
      </c>
      <c r="E218" s="54">
        <f t="shared" ref="E218:R218" si="212">IFERROR(($T218*IF($T$6=E$6,$T$7,0)+$U218*IF($U$6=E$6,$U$7,0)+$V218*IF($V$6=E$6,$V$7,0)+$W218*IF($W$6=E$6,$W$7,0)+$X218*IF($X$6=E$6,$X$7,0)+$Y218*IF($Y$6=E$6,$Y$7,0)+$Z218*IF($Z$6=E$6,$Z$7,0)+$AA218*IF($AA$6=E$6,$AA$7,0)+$AB218*IF($AB$6=E$6,$AB$7,0)+$AC218*IF($AC$6=E$6,$AC$7,0)+$AD218*IF($AD$6=E$6,$AD$7,0)+$AE218*IF($AE$6=E$6,$AE$7,0)+$AF218*IF($AF$6=E$6,$AF$7,0)+$AG218*IF($AG$6=E$6,$AG$7,0)+$AH218*IF($AH$6=E$6,$AH$7,0)+$AI218*IF($AI$6=E$6,$AI$7,0)+$AJ218*IF($AJ$6=E$6,$AJ$7,0)+$AK218*IF($AK$6=E$6,$AK$7,0)+$AL218*IF($AL$6=E$6,$AL$7,0)+$AM218*IF($AM$6=E$6,$AM$7,0)+$AN218*IF($AN$6=E$6,$AN$7,0)+$AO218*IF($AO$6=E$6,$AO$7,0)+$AP218*IF($AP$6=E$6,$AP$7,0)+$AQ218*IF($AQ$6=E$6,$AQ$7,0)+$AR218*IF($AR$6=E$6,$AR$7,0))/E$7,0)</f>
        <v>0</v>
      </c>
      <c r="F218" s="54">
        <f t="shared" si="212"/>
        <v>0</v>
      </c>
      <c r="G218" s="54">
        <f t="shared" si="212"/>
        <v>0</v>
      </c>
      <c r="H218" s="54">
        <f t="shared" si="212"/>
        <v>0</v>
      </c>
      <c r="I218" s="54">
        <f t="shared" si="212"/>
        <v>0</v>
      </c>
      <c r="J218" s="54">
        <f t="shared" si="212"/>
        <v>0</v>
      </c>
      <c r="K218" s="54">
        <f t="shared" si="212"/>
        <v>0</v>
      </c>
      <c r="L218" s="54">
        <f t="shared" si="212"/>
        <v>0</v>
      </c>
      <c r="M218" s="54">
        <f t="shared" si="212"/>
        <v>0</v>
      </c>
      <c r="N218" s="54">
        <f t="shared" si="212"/>
        <v>0</v>
      </c>
      <c r="O218" s="54">
        <f t="shared" si="212"/>
        <v>0</v>
      </c>
      <c r="P218" s="54">
        <f t="shared" si="212"/>
        <v>0</v>
      </c>
      <c r="Q218" s="54">
        <f t="shared" si="212"/>
        <v>0</v>
      </c>
      <c r="R218" s="54">
        <f t="shared" si="212"/>
        <v>0</v>
      </c>
      <c r="S218" s="135"/>
      <c r="T218" s="6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</row>
    <row r="219" spans="1:44" ht="14.25" customHeight="1">
      <c r="A219" s="51">
        <v>212</v>
      </c>
      <c r="B219" s="5" t="str">
        <f>IF('FORM NILAI SIAP'!A219=0,"",'FORM NILAI SIAP'!A219)</f>
        <v/>
      </c>
      <c r="C219" s="5" t="str">
        <f>IF('FORM NILAI SIAP'!B219=0,"",'FORM NILAI SIAP'!B219)</f>
        <v/>
      </c>
      <c r="D219" s="54" t="str">
        <f t="shared" si="1"/>
        <v/>
      </c>
      <c r="E219" s="54">
        <f t="shared" ref="E219:R219" si="213">IFERROR(($T219*IF($T$6=E$6,$T$7,0)+$U219*IF($U$6=E$6,$U$7,0)+$V219*IF($V$6=E$6,$V$7,0)+$W219*IF($W$6=E$6,$W$7,0)+$X219*IF($X$6=E$6,$X$7,0)+$Y219*IF($Y$6=E$6,$Y$7,0)+$Z219*IF($Z$6=E$6,$Z$7,0)+$AA219*IF($AA$6=E$6,$AA$7,0)+$AB219*IF($AB$6=E$6,$AB$7,0)+$AC219*IF($AC$6=E$6,$AC$7,0)+$AD219*IF($AD$6=E$6,$AD$7,0)+$AE219*IF($AE$6=E$6,$AE$7,0)+$AF219*IF($AF$6=E$6,$AF$7,0)+$AG219*IF($AG$6=E$6,$AG$7,0)+$AH219*IF($AH$6=E$6,$AH$7,0)+$AI219*IF($AI$6=E$6,$AI$7,0)+$AJ219*IF($AJ$6=E$6,$AJ$7,0)+$AK219*IF($AK$6=E$6,$AK$7,0)+$AL219*IF($AL$6=E$6,$AL$7,0)+$AM219*IF($AM$6=E$6,$AM$7,0)+$AN219*IF($AN$6=E$6,$AN$7,0)+$AO219*IF($AO$6=E$6,$AO$7,0)+$AP219*IF($AP$6=E$6,$AP$7,0)+$AQ219*IF($AQ$6=E$6,$AQ$7,0)+$AR219*IF($AR$6=E$6,$AR$7,0))/E$7,0)</f>
        <v>0</v>
      </c>
      <c r="F219" s="54">
        <f t="shared" si="213"/>
        <v>0</v>
      </c>
      <c r="G219" s="54">
        <f t="shared" si="213"/>
        <v>0</v>
      </c>
      <c r="H219" s="54">
        <f t="shared" si="213"/>
        <v>0</v>
      </c>
      <c r="I219" s="54">
        <f t="shared" si="213"/>
        <v>0</v>
      </c>
      <c r="J219" s="54">
        <f t="shared" si="213"/>
        <v>0</v>
      </c>
      <c r="K219" s="54">
        <f t="shared" si="213"/>
        <v>0</v>
      </c>
      <c r="L219" s="54">
        <f t="shared" si="213"/>
        <v>0</v>
      </c>
      <c r="M219" s="54">
        <f t="shared" si="213"/>
        <v>0</v>
      </c>
      <c r="N219" s="54">
        <f t="shared" si="213"/>
        <v>0</v>
      </c>
      <c r="O219" s="54">
        <f t="shared" si="213"/>
        <v>0</v>
      </c>
      <c r="P219" s="54">
        <f t="shared" si="213"/>
        <v>0</v>
      </c>
      <c r="Q219" s="54">
        <f t="shared" si="213"/>
        <v>0</v>
      </c>
      <c r="R219" s="54">
        <f t="shared" si="213"/>
        <v>0</v>
      </c>
      <c r="S219" s="135"/>
      <c r="T219" s="6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</row>
    <row r="220" spans="1:44" ht="14.25" customHeight="1">
      <c r="A220" s="51">
        <v>213</v>
      </c>
      <c r="B220" s="5" t="str">
        <f>IF('FORM NILAI SIAP'!A220=0,"",'FORM NILAI SIAP'!A220)</f>
        <v/>
      </c>
      <c r="C220" s="5" t="str">
        <f>IF('FORM NILAI SIAP'!B220=0,"",'FORM NILAI SIAP'!B220)</f>
        <v/>
      </c>
      <c r="D220" s="54" t="str">
        <f t="shared" si="1"/>
        <v/>
      </c>
      <c r="E220" s="54">
        <f t="shared" ref="E220:R220" si="214">IFERROR(($T220*IF($T$6=E$6,$T$7,0)+$U220*IF($U$6=E$6,$U$7,0)+$V220*IF($V$6=E$6,$V$7,0)+$W220*IF($W$6=E$6,$W$7,0)+$X220*IF($X$6=E$6,$X$7,0)+$Y220*IF($Y$6=E$6,$Y$7,0)+$Z220*IF($Z$6=E$6,$Z$7,0)+$AA220*IF($AA$6=E$6,$AA$7,0)+$AB220*IF($AB$6=E$6,$AB$7,0)+$AC220*IF($AC$6=E$6,$AC$7,0)+$AD220*IF($AD$6=E$6,$AD$7,0)+$AE220*IF($AE$6=E$6,$AE$7,0)+$AF220*IF($AF$6=E$6,$AF$7,0)+$AG220*IF($AG$6=E$6,$AG$7,0)+$AH220*IF($AH$6=E$6,$AH$7,0)+$AI220*IF($AI$6=E$6,$AI$7,0)+$AJ220*IF($AJ$6=E$6,$AJ$7,0)+$AK220*IF($AK$6=E$6,$AK$7,0)+$AL220*IF($AL$6=E$6,$AL$7,0)+$AM220*IF($AM$6=E$6,$AM$7,0)+$AN220*IF($AN$6=E$6,$AN$7,0)+$AO220*IF($AO$6=E$6,$AO$7,0)+$AP220*IF($AP$6=E$6,$AP$7,0)+$AQ220*IF($AQ$6=E$6,$AQ$7,0)+$AR220*IF($AR$6=E$6,$AR$7,0))/E$7,0)</f>
        <v>0</v>
      </c>
      <c r="F220" s="54">
        <f t="shared" si="214"/>
        <v>0</v>
      </c>
      <c r="G220" s="54">
        <f t="shared" si="214"/>
        <v>0</v>
      </c>
      <c r="H220" s="54">
        <f t="shared" si="214"/>
        <v>0</v>
      </c>
      <c r="I220" s="54">
        <f t="shared" si="214"/>
        <v>0</v>
      </c>
      <c r="J220" s="54">
        <f t="shared" si="214"/>
        <v>0</v>
      </c>
      <c r="K220" s="54">
        <f t="shared" si="214"/>
        <v>0</v>
      </c>
      <c r="L220" s="54">
        <f t="shared" si="214"/>
        <v>0</v>
      </c>
      <c r="M220" s="54">
        <f t="shared" si="214"/>
        <v>0</v>
      </c>
      <c r="N220" s="54">
        <f t="shared" si="214"/>
        <v>0</v>
      </c>
      <c r="O220" s="54">
        <f t="shared" si="214"/>
        <v>0</v>
      </c>
      <c r="P220" s="54">
        <f t="shared" si="214"/>
        <v>0</v>
      </c>
      <c r="Q220" s="54">
        <f t="shared" si="214"/>
        <v>0</v>
      </c>
      <c r="R220" s="54">
        <f t="shared" si="214"/>
        <v>0</v>
      </c>
      <c r="S220" s="135"/>
      <c r="T220" s="6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</row>
    <row r="221" spans="1:44" ht="14.25" customHeight="1">
      <c r="A221" s="51">
        <v>214</v>
      </c>
      <c r="B221" s="5" t="str">
        <f>IF('FORM NILAI SIAP'!A221=0,"",'FORM NILAI SIAP'!A221)</f>
        <v/>
      </c>
      <c r="C221" s="5" t="str">
        <f>IF('FORM NILAI SIAP'!B221=0,"",'FORM NILAI SIAP'!B221)</f>
        <v/>
      </c>
      <c r="D221" s="54" t="str">
        <f t="shared" si="1"/>
        <v/>
      </c>
      <c r="E221" s="54">
        <f t="shared" ref="E221:R221" si="215">IFERROR(($T221*IF($T$6=E$6,$T$7,0)+$U221*IF($U$6=E$6,$U$7,0)+$V221*IF($V$6=E$6,$V$7,0)+$W221*IF($W$6=E$6,$W$7,0)+$X221*IF($X$6=E$6,$X$7,0)+$Y221*IF($Y$6=E$6,$Y$7,0)+$Z221*IF($Z$6=E$6,$Z$7,0)+$AA221*IF($AA$6=E$6,$AA$7,0)+$AB221*IF($AB$6=E$6,$AB$7,0)+$AC221*IF($AC$6=E$6,$AC$7,0)+$AD221*IF($AD$6=E$6,$AD$7,0)+$AE221*IF($AE$6=E$6,$AE$7,0)+$AF221*IF($AF$6=E$6,$AF$7,0)+$AG221*IF($AG$6=E$6,$AG$7,0)+$AH221*IF($AH$6=E$6,$AH$7,0)+$AI221*IF($AI$6=E$6,$AI$7,0)+$AJ221*IF($AJ$6=E$6,$AJ$7,0)+$AK221*IF($AK$6=E$6,$AK$7,0)+$AL221*IF($AL$6=E$6,$AL$7,0)+$AM221*IF($AM$6=E$6,$AM$7,0)+$AN221*IF($AN$6=E$6,$AN$7,0)+$AO221*IF($AO$6=E$6,$AO$7,0)+$AP221*IF($AP$6=E$6,$AP$7,0)+$AQ221*IF($AQ$6=E$6,$AQ$7,0)+$AR221*IF($AR$6=E$6,$AR$7,0))/E$7,0)</f>
        <v>0</v>
      </c>
      <c r="F221" s="54">
        <f t="shared" si="215"/>
        <v>0</v>
      </c>
      <c r="G221" s="54">
        <f t="shared" si="215"/>
        <v>0</v>
      </c>
      <c r="H221" s="54">
        <f t="shared" si="215"/>
        <v>0</v>
      </c>
      <c r="I221" s="54">
        <f t="shared" si="215"/>
        <v>0</v>
      </c>
      <c r="J221" s="54">
        <f t="shared" si="215"/>
        <v>0</v>
      </c>
      <c r="K221" s="54">
        <f t="shared" si="215"/>
        <v>0</v>
      </c>
      <c r="L221" s="54">
        <f t="shared" si="215"/>
        <v>0</v>
      </c>
      <c r="M221" s="54">
        <f t="shared" si="215"/>
        <v>0</v>
      </c>
      <c r="N221" s="54">
        <f t="shared" si="215"/>
        <v>0</v>
      </c>
      <c r="O221" s="54">
        <f t="shared" si="215"/>
        <v>0</v>
      </c>
      <c r="P221" s="54">
        <f t="shared" si="215"/>
        <v>0</v>
      </c>
      <c r="Q221" s="54">
        <f t="shared" si="215"/>
        <v>0</v>
      </c>
      <c r="R221" s="54">
        <f t="shared" si="215"/>
        <v>0</v>
      </c>
      <c r="S221" s="135"/>
      <c r="T221" s="6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</row>
    <row r="222" spans="1:44" ht="14.25" customHeight="1">
      <c r="A222" s="51">
        <v>215</v>
      </c>
      <c r="B222" s="5" t="str">
        <f>IF('FORM NILAI SIAP'!A222=0,"",'FORM NILAI SIAP'!A222)</f>
        <v/>
      </c>
      <c r="C222" s="5" t="str">
        <f>IF('FORM NILAI SIAP'!B222=0,"",'FORM NILAI SIAP'!B222)</f>
        <v/>
      </c>
      <c r="D222" s="54" t="str">
        <f t="shared" si="1"/>
        <v/>
      </c>
      <c r="E222" s="54">
        <f t="shared" ref="E222:R222" si="216">IFERROR(($T222*IF($T$6=E$6,$T$7,0)+$U222*IF($U$6=E$6,$U$7,0)+$V222*IF($V$6=E$6,$V$7,0)+$W222*IF($W$6=E$6,$W$7,0)+$X222*IF($X$6=E$6,$X$7,0)+$Y222*IF($Y$6=E$6,$Y$7,0)+$Z222*IF($Z$6=E$6,$Z$7,0)+$AA222*IF($AA$6=E$6,$AA$7,0)+$AB222*IF($AB$6=E$6,$AB$7,0)+$AC222*IF($AC$6=E$6,$AC$7,0)+$AD222*IF($AD$6=E$6,$AD$7,0)+$AE222*IF($AE$6=E$6,$AE$7,0)+$AF222*IF($AF$6=E$6,$AF$7,0)+$AG222*IF($AG$6=E$6,$AG$7,0)+$AH222*IF($AH$6=E$6,$AH$7,0)+$AI222*IF($AI$6=E$6,$AI$7,0)+$AJ222*IF($AJ$6=E$6,$AJ$7,0)+$AK222*IF($AK$6=E$6,$AK$7,0)+$AL222*IF($AL$6=E$6,$AL$7,0)+$AM222*IF($AM$6=E$6,$AM$7,0)+$AN222*IF($AN$6=E$6,$AN$7,0)+$AO222*IF($AO$6=E$6,$AO$7,0)+$AP222*IF($AP$6=E$6,$AP$7,0)+$AQ222*IF($AQ$6=E$6,$AQ$7,0)+$AR222*IF($AR$6=E$6,$AR$7,0))/E$7,0)</f>
        <v>0</v>
      </c>
      <c r="F222" s="54">
        <f t="shared" si="216"/>
        <v>0</v>
      </c>
      <c r="G222" s="54">
        <f t="shared" si="216"/>
        <v>0</v>
      </c>
      <c r="H222" s="54">
        <f t="shared" si="216"/>
        <v>0</v>
      </c>
      <c r="I222" s="54">
        <f t="shared" si="216"/>
        <v>0</v>
      </c>
      <c r="J222" s="54">
        <f t="shared" si="216"/>
        <v>0</v>
      </c>
      <c r="K222" s="54">
        <f t="shared" si="216"/>
        <v>0</v>
      </c>
      <c r="L222" s="54">
        <f t="shared" si="216"/>
        <v>0</v>
      </c>
      <c r="M222" s="54">
        <f t="shared" si="216"/>
        <v>0</v>
      </c>
      <c r="N222" s="54">
        <f t="shared" si="216"/>
        <v>0</v>
      </c>
      <c r="O222" s="54">
        <f t="shared" si="216"/>
        <v>0</v>
      </c>
      <c r="P222" s="54">
        <f t="shared" si="216"/>
        <v>0</v>
      </c>
      <c r="Q222" s="54">
        <f t="shared" si="216"/>
        <v>0</v>
      </c>
      <c r="R222" s="54">
        <f t="shared" si="216"/>
        <v>0</v>
      </c>
      <c r="S222" s="135"/>
      <c r="T222" s="6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</row>
    <row r="223" spans="1:44" ht="14.25" customHeight="1">
      <c r="A223" s="51">
        <v>216</v>
      </c>
      <c r="B223" s="5" t="str">
        <f>IF('FORM NILAI SIAP'!A223=0,"",'FORM NILAI SIAP'!A223)</f>
        <v/>
      </c>
      <c r="C223" s="5" t="str">
        <f>IF('FORM NILAI SIAP'!B223=0,"",'FORM NILAI SIAP'!B223)</f>
        <v/>
      </c>
      <c r="D223" s="54" t="str">
        <f t="shared" si="1"/>
        <v/>
      </c>
      <c r="E223" s="54">
        <f t="shared" ref="E223:R223" si="217">IFERROR(($T223*IF($T$6=E$6,$T$7,0)+$U223*IF($U$6=E$6,$U$7,0)+$V223*IF($V$6=E$6,$V$7,0)+$W223*IF($W$6=E$6,$W$7,0)+$X223*IF($X$6=E$6,$X$7,0)+$Y223*IF($Y$6=E$6,$Y$7,0)+$Z223*IF($Z$6=E$6,$Z$7,0)+$AA223*IF($AA$6=E$6,$AA$7,0)+$AB223*IF($AB$6=E$6,$AB$7,0)+$AC223*IF($AC$6=E$6,$AC$7,0)+$AD223*IF($AD$6=E$6,$AD$7,0)+$AE223*IF($AE$6=E$6,$AE$7,0)+$AF223*IF($AF$6=E$6,$AF$7,0)+$AG223*IF($AG$6=E$6,$AG$7,0)+$AH223*IF($AH$6=E$6,$AH$7,0)+$AI223*IF($AI$6=E$6,$AI$7,0)+$AJ223*IF($AJ$6=E$6,$AJ$7,0)+$AK223*IF($AK$6=E$6,$AK$7,0)+$AL223*IF($AL$6=E$6,$AL$7,0)+$AM223*IF($AM$6=E$6,$AM$7,0)+$AN223*IF($AN$6=E$6,$AN$7,0)+$AO223*IF($AO$6=E$6,$AO$7,0)+$AP223*IF($AP$6=E$6,$AP$7,0)+$AQ223*IF($AQ$6=E$6,$AQ$7,0)+$AR223*IF($AR$6=E$6,$AR$7,0))/E$7,0)</f>
        <v>0</v>
      </c>
      <c r="F223" s="54">
        <f t="shared" si="217"/>
        <v>0</v>
      </c>
      <c r="G223" s="54">
        <f t="shared" si="217"/>
        <v>0</v>
      </c>
      <c r="H223" s="54">
        <f t="shared" si="217"/>
        <v>0</v>
      </c>
      <c r="I223" s="54">
        <f t="shared" si="217"/>
        <v>0</v>
      </c>
      <c r="J223" s="54">
        <f t="shared" si="217"/>
        <v>0</v>
      </c>
      <c r="K223" s="54">
        <f t="shared" si="217"/>
        <v>0</v>
      </c>
      <c r="L223" s="54">
        <f t="shared" si="217"/>
        <v>0</v>
      </c>
      <c r="M223" s="54">
        <f t="shared" si="217"/>
        <v>0</v>
      </c>
      <c r="N223" s="54">
        <f t="shared" si="217"/>
        <v>0</v>
      </c>
      <c r="O223" s="54">
        <f t="shared" si="217"/>
        <v>0</v>
      </c>
      <c r="P223" s="54">
        <f t="shared" si="217"/>
        <v>0</v>
      </c>
      <c r="Q223" s="54">
        <f t="shared" si="217"/>
        <v>0</v>
      </c>
      <c r="R223" s="54">
        <f t="shared" si="217"/>
        <v>0</v>
      </c>
      <c r="S223" s="135"/>
      <c r="T223" s="6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</row>
    <row r="224" spans="1:44" ht="14.25" customHeight="1">
      <c r="A224" s="51">
        <v>217</v>
      </c>
      <c r="B224" s="5" t="str">
        <f>IF('FORM NILAI SIAP'!A224=0,"",'FORM NILAI SIAP'!A224)</f>
        <v/>
      </c>
      <c r="C224" s="5" t="str">
        <f>IF('FORM NILAI SIAP'!B224=0,"",'FORM NILAI SIAP'!B224)</f>
        <v/>
      </c>
      <c r="D224" s="54" t="str">
        <f t="shared" si="1"/>
        <v/>
      </c>
      <c r="E224" s="54">
        <f t="shared" ref="E224:R224" si="218">IFERROR(($T224*IF($T$6=E$6,$T$7,0)+$U224*IF($U$6=E$6,$U$7,0)+$V224*IF($V$6=E$6,$V$7,0)+$W224*IF($W$6=E$6,$W$7,0)+$X224*IF($X$6=E$6,$X$7,0)+$Y224*IF($Y$6=E$6,$Y$7,0)+$Z224*IF($Z$6=E$6,$Z$7,0)+$AA224*IF($AA$6=E$6,$AA$7,0)+$AB224*IF($AB$6=E$6,$AB$7,0)+$AC224*IF($AC$6=E$6,$AC$7,0)+$AD224*IF($AD$6=E$6,$AD$7,0)+$AE224*IF($AE$6=E$6,$AE$7,0)+$AF224*IF($AF$6=E$6,$AF$7,0)+$AG224*IF($AG$6=E$6,$AG$7,0)+$AH224*IF($AH$6=E$6,$AH$7,0)+$AI224*IF($AI$6=E$6,$AI$7,0)+$AJ224*IF($AJ$6=E$6,$AJ$7,0)+$AK224*IF($AK$6=E$6,$AK$7,0)+$AL224*IF($AL$6=E$6,$AL$7,0)+$AM224*IF($AM$6=E$6,$AM$7,0)+$AN224*IF($AN$6=E$6,$AN$7,0)+$AO224*IF($AO$6=E$6,$AO$7,0)+$AP224*IF($AP$6=E$6,$AP$7,0)+$AQ224*IF($AQ$6=E$6,$AQ$7,0)+$AR224*IF($AR$6=E$6,$AR$7,0))/E$7,0)</f>
        <v>0</v>
      </c>
      <c r="F224" s="54">
        <f t="shared" si="218"/>
        <v>0</v>
      </c>
      <c r="G224" s="54">
        <f t="shared" si="218"/>
        <v>0</v>
      </c>
      <c r="H224" s="54">
        <f t="shared" si="218"/>
        <v>0</v>
      </c>
      <c r="I224" s="54">
        <f t="shared" si="218"/>
        <v>0</v>
      </c>
      <c r="J224" s="54">
        <f t="shared" si="218"/>
        <v>0</v>
      </c>
      <c r="K224" s="54">
        <f t="shared" si="218"/>
        <v>0</v>
      </c>
      <c r="L224" s="54">
        <f t="shared" si="218"/>
        <v>0</v>
      </c>
      <c r="M224" s="54">
        <f t="shared" si="218"/>
        <v>0</v>
      </c>
      <c r="N224" s="54">
        <f t="shared" si="218"/>
        <v>0</v>
      </c>
      <c r="O224" s="54">
        <f t="shared" si="218"/>
        <v>0</v>
      </c>
      <c r="P224" s="54">
        <f t="shared" si="218"/>
        <v>0</v>
      </c>
      <c r="Q224" s="54">
        <f t="shared" si="218"/>
        <v>0</v>
      </c>
      <c r="R224" s="54">
        <f t="shared" si="218"/>
        <v>0</v>
      </c>
      <c r="S224" s="135"/>
      <c r="T224" s="6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</row>
    <row r="225" spans="1:44" ht="14.25" customHeight="1">
      <c r="A225" s="51">
        <v>218</v>
      </c>
      <c r="B225" s="5" t="str">
        <f>IF('FORM NILAI SIAP'!A225=0,"",'FORM NILAI SIAP'!A225)</f>
        <v/>
      </c>
      <c r="C225" s="5" t="str">
        <f>IF('FORM NILAI SIAP'!B225=0,"",'FORM NILAI SIAP'!B225)</f>
        <v/>
      </c>
      <c r="D225" s="54" t="str">
        <f t="shared" si="1"/>
        <v/>
      </c>
      <c r="E225" s="54">
        <f t="shared" ref="E225:R225" si="219">IFERROR(($T225*IF($T$6=E$6,$T$7,0)+$U225*IF($U$6=E$6,$U$7,0)+$V225*IF($V$6=E$6,$V$7,0)+$W225*IF($W$6=E$6,$W$7,0)+$X225*IF($X$6=E$6,$X$7,0)+$Y225*IF($Y$6=E$6,$Y$7,0)+$Z225*IF($Z$6=E$6,$Z$7,0)+$AA225*IF($AA$6=E$6,$AA$7,0)+$AB225*IF($AB$6=E$6,$AB$7,0)+$AC225*IF($AC$6=E$6,$AC$7,0)+$AD225*IF($AD$6=E$6,$AD$7,0)+$AE225*IF($AE$6=E$6,$AE$7,0)+$AF225*IF($AF$6=E$6,$AF$7,0)+$AG225*IF($AG$6=E$6,$AG$7,0)+$AH225*IF($AH$6=E$6,$AH$7,0)+$AI225*IF($AI$6=E$6,$AI$7,0)+$AJ225*IF($AJ$6=E$6,$AJ$7,0)+$AK225*IF($AK$6=E$6,$AK$7,0)+$AL225*IF($AL$6=E$6,$AL$7,0)+$AM225*IF($AM$6=E$6,$AM$7,0)+$AN225*IF($AN$6=E$6,$AN$7,0)+$AO225*IF($AO$6=E$6,$AO$7,0)+$AP225*IF($AP$6=E$6,$AP$7,0)+$AQ225*IF($AQ$6=E$6,$AQ$7,0)+$AR225*IF($AR$6=E$6,$AR$7,0))/E$7,0)</f>
        <v>0</v>
      </c>
      <c r="F225" s="54">
        <f t="shared" si="219"/>
        <v>0</v>
      </c>
      <c r="G225" s="54">
        <f t="shared" si="219"/>
        <v>0</v>
      </c>
      <c r="H225" s="54">
        <f t="shared" si="219"/>
        <v>0</v>
      </c>
      <c r="I225" s="54">
        <f t="shared" si="219"/>
        <v>0</v>
      </c>
      <c r="J225" s="54">
        <f t="shared" si="219"/>
        <v>0</v>
      </c>
      <c r="K225" s="54">
        <f t="shared" si="219"/>
        <v>0</v>
      </c>
      <c r="L225" s="54">
        <f t="shared" si="219"/>
        <v>0</v>
      </c>
      <c r="M225" s="54">
        <f t="shared" si="219"/>
        <v>0</v>
      </c>
      <c r="N225" s="54">
        <f t="shared" si="219"/>
        <v>0</v>
      </c>
      <c r="O225" s="54">
        <f t="shared" si="219"/>
        <v>0</v>
      </c>
      <c r="P225" s="54">
        <f t="shared" si="219"/>
        <v>0</v>
      </c>
      <c r="Q225" s="54">
        <f t="shared" si="219"/>
        <v>0</v>
      </c>
      <c r="R225" s="54">
        <f t="shared" si="219"/>
        <v>0</v>
      </c>
      <c r="S225" s="135"/>
      <c r="T225" s="6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</row>
    <row r="226" spans="1:44" ht="14.25" customHeight="1">
      <c r="A226" s="51">
        <v>219</v>
      </c>
      <c r="B226" s="5" t="str">
        <f>IF('FORM NILAI SIAP'!A226=0,"",'FORM NILAI SIAP'!A226)</f>
        <v/>
      </c>
      <c r="C226" s="5" t="str">
        <f>IF('FORM NILAI SIAP'!B226=0,"",'FORM NILAI SIAP'!B226)</f>
        <v/>
      </c>
      <c r="D226" s="54" t="str">
        <f t="shared" si="1"/>
        <v/>
      </c>
      <c r="E226" s="54">
        <f t="shared" ref="E226:R226" si="220">IFERROR(($T226*IF($T$6=E$6,$T$7,0)+$U226*IF($U$6=E$6,$U$7,0)+$V226*IF($V$6=E$6,$V$7,0)+$W226*IF($W$6=E$6,$W$7,0)+$X226*IF($X$6=E$6,$X$7,0)+$Y226*IF($Y$6=E$6,$Y$7,0)+$Z226*IF($Z$6=E$6,$Z$7,0)+$AA226*IF($AA$6=E$6,$AA$7,0)+$AB226*IF($AB$6=E$6,$AB$7,0)+$AC226*IF($AC$6=E$6,$AC$7,0)+$AD226*IF($AD$6=E$6,$AD$7,0)+$AE226*IF($AE$6=E$6,$AE$7,0)+$AF226*IF($AF$6=E$6,$AF$7,0)+$AG226*IF($AG$6=E$6,$AG$7,0)+$AH226*IF($AH$6=E$6,$AH$7,0)+$AI226*IF($AI$6=E$6,$AI$7,0)+$AJ226*IF($AJ$6=E$6,$AJ$7,0)+$AK226*IF($AK$6=E$6,$AK$7,0)+$AL226*IF($AL$6=E$6,$AL$7,0)+$AM226*IF($AM$6=E$6,$AM$7,0)+$AN226*IF($AN$6=E$6,$AN$7,0)+$AO226*IF($AO$6=E$6,$AO$7,0)+$AP226*IF($AP$6=E$6,$AP$7,0)+$AQ226*IF($AQ$6=E$6,$AQ$7,0)+$AR226*IF($AR$6=E$6,$AR$7,0))/E$7,0)</f>
        <v>0</v>
      </c>
      <c r="F226" s="54">
        <f t="shared" si="220"/>
        <v>0</v>
      </c>
      <c r="G226" s="54">
        <f t="shared" si="220"/>
        <v>0</v>
      </c>
      <c r="H226" s="54">
        <f t="shared" si="220"/>
        <v>0</v>
      </c>
      <c r="I226" s="54">
        <f t="shared" si="220"/>
        <v>0</v>
      </c>
      <c r="J226" s="54">
        <f t="shared" si="220"/>
        <v>0</v>
      </c>
      <c r="K226" s="54">
        <f t="shared" si="220"/>
        <v>0</v>
      </c>
      <c r="L226" s="54">
        <f t="shared" si="220"/>
        <v>0</v>
      </c>
      <c r="M226" s="54">
        <f t="shared" si="220"/>
        <v>0</v>
      </c>
      <c r="N226" s="54">
        <f t="shared" si="220"/>
        <v>0</v>
      </c>
      <c r="O226" s="54">
        <f t="shared" si="220"/>
        <v>0</v>
      </c>
      <c r="P226" s="54">
        <f t="shared" si="220"/>
        <v>0</v>
      </c>
      <c r="Q226" s="54">
        <f t="shared" si="220"/>
        <v>0</v>
      </c>
      <c r="R226" s="54">
        <f t="shared" si="220"/>
        <v>0</v>
      </c>
      <c r="S226" s="135"/>
      <c r="T226" s="6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</row>
    <row r="227" spans="1:44" ht="14.25" customHeight="1">
      <c r="A227" s="51">
        <v>220</v>
      </c>
      <c r="B227" s="5" t="str">
        <f>IF('FORM NILAI SIAP'!A227=0,"",'FORM NILAI SIAP'!A227)</f>
        <v/>
      </c>
      <c r="C227" s="5" t="str">
        <f>IF('FORM NILAI SIAP'!B227=0,"",'FORM NILAI SIAP'!B227)</f>
        <v/>
      </c>
      <c r="D227" s="54" t="str">
        <f t="shared" si="1"/>
        <v/>
      </c>
      <c r="E227" s="54">
        <f t="shared" ref="E227:R227" si="221">IFERROR(($T227*IF($T$6=E$6,$T$7,0)+$U227*IF($U$6=E$6,$U$7,0)+$V227*IF($V$6=E$6,$V$7,0)+$W227*IF($W$6=E$6,$W$7,0)+$X227*IF($X$6=E$6,$X$7,0)+$Y227*IF($Y$6=E$6,$Y$7,0)+$Z227*IF($Z$6=E$6,$Z$7,0)+$AA227*IF($AA$6=E$6,$AA$7,0)+$AB227*IF($AB$6=E$6,$AB$7,0)+$AC227*IF($AC$6=E$6,$AC$7,0)+$AD227*IF($AD$6=E$6,$AD$7,0)+$AE227*IF($AE$6=E$6,$AE$7,0)+$AF227*IF($AF$6=E$6,$AF$7,0)+$AG227*IF($AG$6=E$6,$AG$7,0)+$AH227*IF($AH$6=E$6,$AH$7,0)+$AI227*IF($AI$6=E$6,$AI$7,0)+$AJ227*IF($AJ$6=E$6,$AJ$7,0)+$AK227*IF($AK$6=E$6,$AK$7,0)+$AL227*IF($AL$6=E$6,$AL$7,0)+$AM227*IF($AM$6=E$6,$AM$7,0)+$AN227*IF($AN$6=E$6,$AN$7,0)+$AO227*IF($AO$6=E$6,$AO$7,0)+$AP227*IF($AP$6=E$6,$AP$7,0)+$AQ227*IF($AQ$6=E$6,$AQ$7,0)+$AR227*IF($AR$6=E$6,$AR$7,0))/E$7,0)</f>
        <v>0</v>
      </c>
      <c r="F227" s="54">
        <f t="shared" si="221"/>
        <v>0</v>
      </c>
      <c r="G227" s="54">
        <f t="shared" si="221"/>
        <v>0</v>
      </c>
      <c r="H227" s="54">
        <f t="shared" si="221"/>
        <v>0</v>
      </c>
      <c r="I227" s="54">
        <f t="shared" si="221"/>
        <v>0</v>
      </c>
      <c r="J227" s="54">
        <f t="shared" si="221"/>
        <v>0</v>
      </c>
      <c r="K227" s="54">
        <f t="shared" si="221"/>
        <v>0</v>
      </c>
      <c r="L227" s="54">
        <f t="shared" si="221"/>
        <v>0</v>
      </c>
      <c r="M227" s="54">
        <f t="shared" si="221"/>
        <v>0</v>
      </c>
      <c r="N227" s="54">
        <f t="shared" si="221"/>
        <v>0</v>
      </c>
      <c r="O227" s="54">
        <f t="shared" si="221"/>
        <v>0</v>
      </c>
      <c r="P227" s="54">
        <f t="shared" si="221"/>
        <v>0</v>
      </c>
      <c r="Q227" s="54">
        <f t="shared" si="221"/>
        <v>0</v>
      </c>
      <c r="R227" s="54">
        <f t="shared" si="221"/>
        <v>0</v>
      </c>
      <c r="S227" s="135"/>
      <c r="T227" s="6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</row>
    <row r="228" spans="1:44" ht="14.25" customHeight="1">
      <c r="A228" s="51">
        <v>221</v>
      </c>
      <c r="B228" s="5" t="str">
        <f>IF('FORM NILAI SIAP'!A228=0,"",'FORM NILAI SIAP'!A228)</f>
        <v/>
      </c>
      <c r="C228" s="5" t="str">
        <f>IF('FORM NILAI SIAP'!B228=0,"",'FORM NILAI SIAP'!B228)</f>
        <v/>
      </c>
      <c r="D228" s="54" t="str">
        <f t="shared" si="1"/>
        <v/>
      </c>
      <c r="E228" s="54">
        <f t="shared" ref="E228:R228" si="222">IFERROR(($T228*IF($T$6=E$6,$T$7,0)+$U228*IF($U$6=E$6,$U$7,0)+$V228*IF($V$6=E$6,$V$7,0)+$W228*IF($W$6=E$6,$W$7,0)+$X228*IF($X$6=E$6,$X$7,0)+$Y228*IF($Y$6=E$6,$Y$7,0)+$Z228*IF($Z$6=E$6,$Z$7,0)+$AA228*IF($AA$6=E$6,$AA$7,0)+$AB228*IF($AB$6=E$6,$AB$7,0)+$AC228*IF($AC$6=E$6,$AC$7,0)+$AD228*IF($AD$6=E$6,$AD$7,0)+$AE228*IF($AE$6=E$6,$AE$7,0)+$AF228*IF($AF$6=E$6,$AF$7,0)+$AG228*IF($AG$6=E$6,$AG$7,0)+$AH228*IF($AH$6=E$6,$AH$7,0)+$AI228*IF($AI$6=E$6,$AI$7,0)+$AJ228*IF($AJ$6=E$6,$AJ$7,0)+$AK228*IF($AK$6=E$6,$AK$7,0)+$AL228*IF($AL$6=E$6,$AL$7,0)+$AM228*IF($AM$6=E$6,$AM$7,0)+$AN228*IF($AN$6=E$6,$AN$7,0)+$AO228*IF($AO$6=E$6,$AO$7,0)+$AP228*IF($AP$6=E$6,$AP$7,0)+$AQ228*IF($AQ$6=E$6,$AQ$7,0)+$AR228*IF($AR$6=E$6,$AR$7,0))/E$7,0)</f>
        <v>0</v>
      </c>
      <c r="F228" s="54">
        <f t="shared" si="222"/>
        <v>0</v>
      </c>
      <c r="G228" s="54">
        <f t="shared" si="222"/>
        <v>0</v>
      </c>
      <c r="H228" s="54">
        <f t="shared" si="222"/>
        <v>0</v>
      </c>
      <c r="I228" s="54">
        <f t="shared" si="222"/>
        <v>0</v>
      </c>
      <c r="J228" s="54">
        <f t="shared" si="222"/>
        <v>0</v>
      </c>
      <c r="K228" s="54">
        <f t="shared" si="222"/>
        <v>0</v>
      </c>
      <c r="L228" s="54">
        <f t="shared" si="222"/>
        <v>0</v>
      </c>
      <c r="M228" s="54">
        <f t="shared" si="222"/>
        <v>0</v>
      </c>
      <c r="N228" s="54">
        <f t="shared" si="222"/>
        <v>0</v>
      </c>
      <c r="O228" s="54">
        <f t="shared" si="222"/>
        <v>0</v>
      </c>
      <c r="P228" s="54">
        <f t="shared" si="222"/>
        <v>0</v>
      </c>
      <c r="Q228" s="54">
        <f t="shared" si="222"/>
        <v>0</v>
      </c>
      <c r="R228" s="54">
        <f t="shared" si="222"/>
        <v>0</v>
      </c>
      <c r="S228" s="135"/>
      <c r="T228" s="6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</row>
    <row r="229" spans="1:44" ht="14.25" customHeight="1">
      <c r="A229" s="51">
        <v>222</v>
      </c>
      <c r="B229" s="5" t="str">
        <f>IF('FORM NILAI SIAP'!A229=0,"",'FORM NILAI SIAP'!A229)</f>
        <v/>
      </c>
      <c r="C229" s="5" t="str">
        <f>IF('FORM NILAI SIAP'!B229=0,"",'FORM NILAI SIAP'!B229)</f>
        <v/>
      </c>
      <c r="D229" s="54" t="str">
        <f t="shared" si="1"/>
        <v/>
      </c>
      <c r="E229" s="54">
        <f t="shared" ref="E229:R229" si="223">IFERROR(($T229*IF($T$6=E$6,$T$7,0)+$U229*IF($U$6=E$6,$U$7,0)+$V229*IF($V$6=E$6,$V$7,0)+$W229*IF($W$6=E$6,$W$7,0)+$X229*IF($X$6=E$6,$X$7,0)+$Y229*IF($Y$6=E$6,$Y$7,0)+$Z229*IF($Z$6=E$6,$Z$7,0)+$AA229*IF($AA$6=E$6,$AA$7,0)+$AB229*IF($AB$6=E$6,$AB$7,0)+$AC229*IF($AC$6=E$6,$AC$7,0)+$AD229*IF($AD$6=E$6,$AD$7,0)+$AE229*IF($AE$6=E$6,$AE$7,0)+$AF229*IF($AF$6=E$6,$AF$7,0)+$AG229*IF($AG$6=E$6,$AG$7,0)+$AH229*IF($AH$6=E$6,$AH$7,0)+$AI229*IF($AI$6=E$6,$AI$7,0)+$AJ229*IF($AJ$6=E$6,$AJ$7,0)+$AK229*IF($AK$6=E$6,$AK$7,0)+$AL229*IF($AL$6=E$6,$AL$7,0)+$AM229*IF($AM$6=E$6,$AM$7,0)+$AN229*IF($AN$6=E$6,$AN$7,0)+$AO229*IF($AO$6=E$6,$AO$7,0)+$AP229*IF($AP$6=E$6,$AP$7,0)+$AQ229*IF($AQ$6=E$6,$AQ$7,0)+$AR229*IF($AR$6=E$6,$AR$7,0))/E$7,0)</f>
        <v>0</v>
      </c>
      <c r="F229" s="54">
        <f t="shared" si="223"/>
        <v>0</v>
      </c>
      <c r="G229" s="54">
        <f t="shared" si="223"/>
        <v>0</v>
      </c>
      <c r="H229" s="54">
        <f t="shared" si="223"/>
        <v>0</v>
      </c>
      <c r="I229" s="54">
        <f t="shared" si="223"/>
        <v>0</v>
      </c>
      <c r="J229" s="54">
        <f t="shared" si="223"/>
        <v>0</v>
      </c>
      <c r="K229" s="54">
        <f t="shared" si="223"/>
        <v>0</v>
      </c>
      <c r="L229" s="54">
        <f t="shared" si="223"/>
        <v>0</v>
      </c>
      <c r="M229" s="54">
        <f t="shared" si="223"/>
        <v>0</v>
      </c>
      <c r="N229" s="54">
        <f t="shared" si="223"/>
        <v>0</v>
      </c>
      <c r="O229" s="54">
        <f t="shared" si="223"/>
        <v>0</v>
      </c>
      <c r="P229" s="54">
        <f t="shared" si="223"/>
        <v>0</v>
      </c>
      <c r="Q229" s="54">
        <f t="shared" si="223"/>
        <v>0</v>
      </c>
      <c r="R229" s="54">
        <f t="shared" si="223"/>
        <v>0</v>
      </c>
      <c r="S229" s="135"/>
      <c r="T229" s="6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</row>
    <row r="230" spans="1:44" ht="14.25" customHeight="1">
      <c r="A230" s="51">
        <v>223</v>
      </c>
      <c r="B230" s="5" t="str">
        <f>IF('FORM NILAI SIAP'!A230=0,"",'FORM NILAI SIAP'!A230)</f>
        <v/>
      </c>
      <c r="C230" s="5" t="str">
        <f>IF('FORM NILAI SIAP'!B230=0,"",'FORM NILAI SIAP'!B230)</f>
        <v/>
      </c>
      <c r="D230" s="54" t="str">
        <f t="shared" si="1"/>
        <v/>
      </c>
      <c r="E230" s="54">
        <f t="shared" ref="E230:R230" si="224">IFERROR(($T230*IF($T$6=E$6,$T$7,0)+$U230*IF($U$6=E$6,$U$7,0)+$V230*IF($V$6=E$6,$V$7,0)+$W230*IF($W$6=E$6,$W$7,0)+$X230*IF($X$6=E$6,$X$7,0)+$Y230*IF($Y$6=E$6,$Y$7,0)+$Z230*IF($Z$6=E$6,$Z$7,0)+$AA230*IF($AA$6=E$6,$AA$7,0)+$AB230*IF($AB$6=E$6,$AB$7,0)+$AC230*IF($AC$6=E$6,$AC$7,0)+$AD230*IF($AD$6=E$6,$AD$7,0)+$AE230*IF($AE$6=E$6,$AE$7,0)+$AF230*IF($AF$6=E$6,$AF$7,0)+$AG230*IF($AG$6=E$6,$AG$7,0)+$AH230*IF($AH$6=E$6,$AH$7,0)+$AI230*IF($AI$6=E$6,$AI$7,0)+$AJ230*IF($AJ$6=E$6,$AJ$7,0)+$AK230*IF($AK$6=E$6,$AK$7,0)+$AL230*IF($AL$6=E$6,$AL$7,0)+$AM230*IF($AM$6=E$6,$AM$7,0)+$AN230*IF($AN$6=E$6,$AN$7,0)+$AO230*IF($AO$6=E$6,$AO$7,0)+$AP230*IF($AP$6=E$6,$AP$7,0)+$AQ230*IF($AQ$6=E$6,$AQ$7,0)+$AR230*IF($AR$6=E$6,$AR$7,0))/E$7,0)</f>
        <v>0</v>
      </c>
      <c r="F230" s="54">
        <f t="shared" si="224"/>
        <v>0</v>
      </c>
      <c r="G230" s="54">
        <f t="shared" si="224"/>
        <v>0</v>
      </c>
      <c r="H230" s="54">
        <f t="shared" si="224"/>
        <v>0</v>
      </c>
      <c r="I230" s="54">
        <f t="shared" si="224"/>
        <v>0</v>
      </c>
      <c r="J230" s="54">
        <f t="shared" si="224"/>
        <v>0</v>
      </c>
      <c r="K230" s="54">
        <f t="shared" si="224"/>
        <v>0</v>
      </c>
      <c r="L230" s="54">
        <f t="shared" si="224"/>
        <v>0</v>
      </c>
      <c r="M230" s="54">
        <f t="shared" si="224"/>
        <v>0</v>
      </c>
      <c r="N230" s="54">
        <f t="shared" si="224"/>
        <v>0</v>
      </c>
      <c r="O230" s="54">
        <f t="shared" si="224"/>
        <v>0</v>
      </c>
      <c r="P230" s="54">
        <f t="shared" si="224"/>
        <v>0</v>
      </c>
      <c r="Q230" s="54">
        <f t="shared" si="224"/>
        <v>0</v>
      </c>
      <c r="R230" s="54">
        <f t="shared" si="224"/>
        <v>0</v>
      </c>
      <c r="S230" s="135"/>
      <c r="T230" s="6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</row>
    <row r="231" spans="1:44" ht="14.25" customHeight="1">
      <c r="A231" s="51">
        <v>224</v>
      </c>
      <c r="B231" s="5" t="str">
        <f>IF('FORM NILAI SIAP'!A231=0,"",'FORM NILAI SIAP'!A231)</f>
        <v/>
      </c>
      <c r="C231" s="5" t="str">
        <f>IF('FORM NILAI SIAP'!B231=0,"",'FORM NILAI SIAP'!B231)</f>
        <v/>
      </c>
      <c r="D231" s="54" t="str">
        <f t="shared" si="1"/>
        <v/>
      </c>
      <c r="E231" s="54">
        <f t="shared" ref="E231:R231" si="225">IFERROR(($T231*IF($T$6=E$6,$T$7,0)+$U231*IF($U$6=E$6,$U$7,0)+$V231*IF($V$6=E$6,$V$7,0)+$W231*IF($W$6=E$6,$W$7,0)+$X231*IF($X$6=E$6,$X$7,0)+$Y231*IF($Y$6=E$6,$Y$7,0)+$Z231*IF($Z$6=E$6,$Z$7,0)+$AA231*IF($AA$6=E$6,$AA$7,0)+$AB231*IF($AB$6=E$6,$AB$7,0)+$AC231*IF($AC$6=E$6,$AC$7,0)+$AD231*IF($AD$6=E$6,$AD$7,0)+$AE231*IF($AE$6=E$6,$AE$7,0)+$AF231*IF($AF$6=E$6,$AF$7,0)+$AG231*IF($AG$6=E$6,$AG$7,0)+$AH231*IF($AH$6=E$6,$AH$7,0)+$AI231*IF($AI$6=E$6,$AI$7,0)+$AJ231*IF($AJ$6=E$6,$AJ$7,0)+$AK231*IF($AK$6=E$6,$AK$7,0)+$AL231*IF($AL$6=E$6,$AL$7,0)+$AM231*IF($AM$6=E$6,$AM$7,0)+$AN231*IF($AN$6=E$6,$AN$7,0)+$AO231*IF($AO$6=E$6,$AO$7,0)+$AP231*IF($AP$6=E$6,$AP$7,0)+$AQ231*IF($AQ$6=E$6,$AQ$7,0)+$AR231*IF($AR$6=E$6,$AR$7,0))/E$7,0)</f>
        <v>0</v>
      </c>
      <c r="F231" s="54">
        <f t="shared" si="225"/>
        <v>0</v>
      </c>
      <c r="G231" s="54">
        <f t="shared" si="225"/>
        <v>0</v>
      </c>
      <c r="H231" s="54">
        <f t="shared" si="225"/>
        <v>0</v>
      </c>
      <c r="I231" s="54">
        <f t="shared" si="225"/>
        <v>0</v>
      </c>
      <c r="J231" s="54">
        <f t="shared" si="225"/>
        <v>0</v>
      </c>
      <c r="K231" s="54">
        <f t="shared" si="225"/>
        <v>0</v>
      </c>
      <c r="L231" s="54">
        <f t="shared" si="225"/>
        <v>0</v>
      </c>
      <c r="M231" s="54">
        <f t="shared" si="225"/>
        <v>0</v>
      </c>
      <c r="N231" s="54">
        <f t="shared" si="225"/>
        <v>0</v>
      </c>
      <c r="O231" s="54">
        <f t="shared" si="225"/>
        <v>0</v>
      </c>
      <c r="P231" s="54">
        <f t="shared" si="225"/>
        <v>0</v>
      </c>
      <c r="Q231" s="54">
        <f t="shared" si="225"/>
        <v>0</v>
      </c>
      <c r="R231" s="54">
        <f t="shared" si="225"/>
        <v>0</v>
      </c>
      <c r="S231" s="135"/>
      <c r="T231" s="6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</row>
    <row r="232" spans="1:44" ht="14.25" customHeight="1">
      <c r="A232" s="51">
        <v>225</v>
      </c>
      <c r="B232" s="5" t="str">
        <f>IF('FORM NILAI SIAP'!A232=0,"",'FORM NILAI SIAP'!A232)</f>
        <v/>
      </c>
      <c r="C232" s="5" t="str">
        <f>IF('FORM NILAI SIAP'!B232=0,"",'FORM NILAI SIAP'!B232)</f>
        <v/>
      </c>
      <c r="D232" s="54" t="str">
        <f t="shared" si="1"/>
        <v/>
      </c>
      <c r="E232" s="54">
        <f t="shared" ref="E232:R232" si="226">IFERROR(($T232*IF($T$6=E$6,$T$7,0)+$U232*IF($U$6=E$6,$U$7,0)+$V232*IF($V$6=E$6,$V$7,0)+$W232*IF($W$6=E$6,$W$7,0)+$X232*IF($X$6=E$6,$X$7,0)+$Y232*IF($Y$6=E$6,$Y$7,0)+$Z232*IF($Z$6=E$6,$Z$7,0)+$AA232*IF($AA$6=E$6,$AA$7,0)+$AB232*IF($AB$6=E$6,$AB$7,0)+$AC232*IF($AC$6=E$6,$AC$7,0)+$AD232*IF($AD$6=E$6,$AD$7,0)+$AE232*IF($AE$6=E$6,$AE$7,0)+$AF232*IF($AF$6=E$6,$AF$7,0)+$AG232*IF($AG$6=E$6,$AG$7,0)+$AH232*IF($AH$6=E$6,$AH$7,0)+$AI232*IF($AI$6=E$6,$AI$7,0)+$AJ232*IF($AJ$6=E$6,$AJ$7,0)+$AK232*IF($AK$6=E$6,$AK$7,0)+$AL232*IF($AL$6=E$6,$AL$7,0)+$AM232*IF($AM$6=E$6,$AM$7,0)+$AN232*IF($AN$6=E$6,$AN$7,0)+$AO232*IF($AO$6=E$6,$AO$7,0)+$AP232*IF($AP$6=E$6,$AP$7,0)+$AQ232*IF($AQ$6=E$6,$AQ$7,0)+$AR232*IF($AR$6=E$6,$AR$7,0))/E$7,0)</f>
        <v>0</v>
      </c>
      <c r="F232" s="54">
        <f t="shared" si="226"/>
        <v>0</v>
      </c>
      <c r="G232" s="54">
        <f t="shared" si="226"/>
        <v>0</v>
      </c>
      <c r="H232" s="54">
        <f t="shared" si="226"/>
        <v>0</v>
      </c>
      <c r="I232" s="54">
        <f t="shared" si="226"/>
        <v>0</v>
      </c>
      <c r="J232" s="54">
        <f t="shared" si="226"/>
        <v>0</v>
      </c>
      <c r="K232" s="54">
        <f t="shared" si="226"/>
        <v>0</v>
      </c>
      <c r="L232" s="54">
        <f t="shared" si="226"/>
        <v>0</v>
      </c>
      <c r="M232" s="54">
        <f t="shared" si="226"/>
        <v>0</v>
      </c>
      <c r="N232" s="54">
        <f t="shared" si="226"/>
        <v>0</v>
      </c>
      <c r="O232" s="54">
        <f t="shared" si="226"/>
        <v>0</v>
      </c>
      <c r="P232" s="54">
        <f t="shared" si="226"/>
        <v>0</v>
      </c>
      <c r="Q232" s="54">
        <f t="shared" si="226"/>
        <v>0</v>
      </c>
      <c r="R232" s="54">
        <f t="shared" si="226"/>
        <v>0</v>
      </c>
      <c r="S232" s="135"/>
      <c r="T232" s="6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</row>
    <row r="233" spans="1:44" ht="14.25" customHeight="1">
      <c r="A233" s="51">
        <v>226</v>
      </c>
      <c r="B233" s="5" t="str">
        <f>IF('FORM NILAI SIAP'!A233=0,"",'FORM NILAI SIAP'!A233)</f>
        <v/>
      </c>
      <c r="C233" s="5" t="str">
        <f>IF('FORM NILAI SIAP'!B233=0,"",'FORM NILAI SIAP'!B233)</f>
        <v/>
      </c>
      <c r="D233" s="54" t="str">
        <f t="shared" si="1"/>
        <v/>
      </c>
      <c r="E233" s="54">
        <f t="shared" ref="E233:R233" si="227">IFERROR(($T233*IF($T$6=E$6,$T$7,0)+$U233*IF($U$6=E$6,$U$7,0)+$V233*IF($V$6=E$6,$V$7,0)+$W233*IF($W$6=E$6,$W$7,0)+$X233*IF($X$6=E$6,$X$7,0)+$Y233*IF($Y$6=E$6,$Y$7,0)+$Z233*IF($Z$6=E$6,$Z$7,0)+$AA233*IF($AA$6=E$6,$AA$7,0)+$AB233*IF($AB$6=E$6,$AB$7,0)+$AC233*IF($AC$6=E$6,$AC$7,0)+$AD233*IF($AD$6=E$6,$AD$7,0)+$AE233*IF($AE$6=E$6,$AE$7,0)+$AF233*IF($AF$6=E$6,$AF$7,0)+$AG233*IF($AG$6=E$6,$AG$7,0)+$AH233*IF($AH$6=E$6,$AH$7,0)+$AI233*IF($AI$6=E$6,$AI$7,0)+$AJ233*IF($AJ$6=E$6,$AJ$7,0)+$AK233*IF($AK$6=E$6,$AK$7,0)+$AL233*IF($AL$6=E$6,$AL$7,0)+$AM233*IF($AM$6=E$6,$AM$7,0)+$AN233*IF($AN$6=E$6,$AN$7,0)+$AO233*IF($AO$6=E$6,$AO$7,0)+$AP233*IF($AP$6=E$6,$AP$7,0)+$AQ233*IF($AQ$6=E$6,$AQ$7,0)+$AR233*IF($AR$6=E$6,$AR$7,0))/E$7,0)</f>
        <v>0</v>
      </c>
      <c r="F233" s="54">
        <f t="shared" si="227"/>
        <v>0</v>
      </c>
      <c r="G233" s="54">
        <f t="shared" si="227"/>
        <v>0</v>
      </c>
      <c r="H233" s="54">
        <f t="shared" si="227"/>
        <v>0</v>
      </c>
      <c r="I233" s="54">
        <f t="shared" si="227"/>
        <v>0</v>
      </c>
      <c r="J233" s="54">
        <f t="shared" si="227"/>
        <v>0</v>
      </c>
      <c r="K233" s="54">
        <f t="shared" si="227"/>
        <v>0</v>
      </c>
      <c r="L233" s="54">
        <f t="shared" si="227"/>
        <v>0</v>
      </c>
      <c r="M233" s="54">
        <f t="shared" si="227"/>
        <v>0</v>
      </c>
      <c r="N233" s="54">
        <f t="shared" si="227"/>
        <v>0</v>
      </c>
      <c r="O233" s="54">
        <f t="shared" si="227"/>
        <v>0</v>
      </c>
      <c r="P233" s="54">
        <f t="shared" si="227"/>
        <v>0</v>
      </c>
      <c r="Q233" s="54">
        <f t="shared" si="227"/>
        <v>0</v>
      </c>
      <c r="R233" s="54">
        <f t="shared" si="227"/>
        <v>0</v>
      </c>
      <c r="S233" s="135"/>
      <c r="T233" s="6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</row>
    <row r="234" spans="1:44" ht="14.25" customHeight="1">
      <c r="A234" s="51">
        <v>227</v>
      </c>
      <c r="B234" s="5" t="str">
        <f>IF('FORM NILAI SIAP'!A234=0,"",'FORM NILAI SIAP'!A234)</f>
        <v/>
      </c>
      <c r="C234" s="5" t="str">
        <f>IF('FORM NILAI SIAP'!B234=0,"",'FORM NILAI SIAP'!B234)</f>
        <v/>
      </c>
      <c r="D234" s="54" t="str">
        <f t="shared" si="1"/>
        <v/>
      </c>
      <c r="E234" s="54">
        <f t="shared" ref="E234:R234" si="228">IFERROR(($T234*IF($T$6=E$6,$T$7,0)+$U234*IF($U$6=E$6,$U$7,0)+$V234*IF($V$6=E$6,$V$7,0)+$W234*IF($W$6=E$6,$W$7,0)+$X234*IF($X$6=E$6,$X$7,0)+$Y234*IF($Y$6=E$6,$Y$7,0)+$Z234*IF($Z$6=E$6,$Z$7,0)+$AA234*IF($AA$6=E$6,$AA$7,0)+$AB234*IF($AB$6=E$6,$AB$7,0)+$AC234*IF($AC$6=E$6,$AC$7,0)+$AD234*IF($AD$6=E$6,$AD$7,0)+$AE234*IF($AE$6=E$6,$AE$7,0)+$AF234*IF($AF$6=E$6,$AF$7,0)+$AG234*IF($AG$6=E$6,$AG$7,0)+$AH234*IF($AH$6=E$6,$AH$7,0)+$AI234*IF($AI$6=E$6,$AI$7,0)+$AJ234*IF($AJ$6=E$6,$AJ$7,0)+$AK234*IF($AK$6=E$6,$AK$7,0)+$AL234*IF($AL$6=E$6,$AL$7,0)+$AM234*IF($AM$6=E$6,$AM$7,0)+$AN234*IF($AN$6=E$6,$AN$7,0)+$AO234*IF($AO$6=E$6,$AO$7,0)+$AP234*IF($AP$6=E$6,$AP$7,0)+$AQ234*IF($AQ$6=E$6,$AQ$7,0)+$AR234*IF($AR$6=E$6,$AR$7,0))/E$7,0)</f>
        <v>0</v>
      </c>
      <c r="F234" s="54">
        <f t="shared" si="228"/>
        <v>0</v>
      </c>
      <c r="G234" s="54">
        <f t="shared" si="228"/>
        <v>0</v>
      </c>
      <c r="H234" s="54">
        <f t="shared" si="228"/>
        <v>0</v>
      </c>
      <c r="I234" s="54">
        <f t="shared" si="228"/>
        <v>0</v>
      </c>
      <c r="J234" s="54">
        <f t="shared" si="228"/>
        <v>0</v>
      </c>
      <c r="K234" s="54">
        <f t="shared" si="228"/>
        <v>0</v>
      </c>
      <c r="L234" s="54">
        <f t="shared" si="228"/>
        <v>0</v>
      </c>
      <c r="M234" s="54">
        <f t="shared" si="228"/>
        <v>0</v>
      </c>
      <c r="N234" s="54">
        <f t="shared" si="228"/>
        <v>0</v>
      </c>
      <c r="O234" s="54">
        <f t="shared" si="228"/>
        <v>0</v>
      </c>
      <c r="P234" s="54">
        <f t="shared" si="228"/>
        <v>0</v>
      </c>
      <c r="Q234" s="54">
        <f t="shared" si="228"/>
        <v>0</v>
      </c>
      <c r="R234" s="54">
        <f t="shared" si="228"/>
        <v>0</v>
      </c>
      <c r="S234" s="135"/>
      <c r="T234" s="6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</row>
    <row r="235" spans="1:44" ht="14.25" customHeight="1">
      <c r="A235" s="51">
        <v>228</v>
      </c>
      <c r="B235" s="5" t="str">
        <f>IF('FORM NILAI SIAP'!A235=0,"",'FORM NILAI SIAP'!A235)</f>
        <v/>
      </c>
      <c r="C235" s="5" t="str">
        <f>IF('FORM NILAI SIAP'!B235=0,"",'FORM NILAI SIAP'!B235)</f>
        <v/>
      </c>
      <c r="D235" s="54" t="str">
        <f t="shared" si="1"/>
        <v/>
      </c>
      <c r="E235" s="54">
        <f t="shared" ref="E235:R235" si="229">IFERROR(($T235*IF($T$6=E$6,$T$7,0)+$U235*IF($U$6=E$6,$U$7,0)+$V235*IF($V$6=E$6,$V$7,0)+$W235*IF($W$6=E$6,$W$7,0)+$X235*IF($X$6=E$6,$X$7,0)+$Y235*IF($Y$6=E$6,$Y$7,0)+$Z235*IF($Z$6=E$6,$Z$7,0)+$AA235*IF($AA$6=E$6,$AA$7,0)+$AB235*IF($AB$6=E$6,$AB$7,0)+$AC235*IF($AC$6=E$6,$AC$7,0)+$AD235*IF($AD$6=E$6,$AD$7,0)+$AE235*IF($AE$6=E$6,$AE$7,0)+$AF235*IF($AF$6=E$6,$AF$7,0)+$AG235*IF($AG$6=E$6,$AG$7,0)+$AH235*IF($AH$6=E$6,$AH$7,0)+$AI235*IF($AI$6=E$6,$AI$7,0)+$AJ235*IF($AJ$6=E$6,$AJ$7,0)+$AK235*IF($AK$6=E$6,$AK$7,0)+$AL235*IF($AL$6=E$6,$AL$7,0)+$AM235*IF($AM$6=E$6,$AM$7,0)+$AN235*IF($AN$6=E$6,$AN$7,0)+$AO235*IF($AO$6=E$6,$AO$7,0)+$AP235*IF($AP$6=E$6,$AP$7,0)+$AQ235*IF($AQ$6=E$6,$AQ$7,0)+$AR235*IF($AR$6=E$6,$AR$7,0))/E$7,0)</f>
        <v>0</v>
      </c>
      <c r="F235" s="54">
        <f t="shared" si="229"/>
        <v>0</v>
      </c>
      <c r="G235" s="54">
        <f t="shared" si="229"/>
        <v>0</v>
      </c>
      <c r="H235" s="54">
        <f t="shared" si="229"/>
        <v>0</v>
      </c>
      <c r="I235" s="54">
        <f t="shared" si="229"/>
        <v>0</v>
      </c>
      <c r="J235" s="54">
        <f t="shared" si="229"/>
        <v>0</v>
      </c>
      <c r="K235" s="54">
        <f t="shared" si="229"/>
        <v>0</v>
      </c>
      <c r="L235" s="54">
        <f t="shared" si="229"/>
        <v>0</v>
      </c>
      <c r="M235" s="54">
        <f t="shared" si="229"/>
        <v>0</v>
      </c>
      <c r="N235" s="54">
        <f t="shared" si="229"/>
        <v>0</v>
      </c>
      <c r="O235" s="54">
        <f t="shared" si="229"/>
        <v>0</v>
      </c>
      <c r="P235" s="54">
        <f t="shared" si="229"/>
        <v>0</v>
      </c>
      <c r="Q235" s="54">
        <f t="shared" si="229"/>
        <v>0</v>
      </c>
      <c r="R235" s="54">
        <f t="shared" si="229"/>
        <v>0</v>
      </c>
      <c r="S235" s="135"/>
      <c r="T235" s="6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</row>
    <row r="236" spans="1:44" ht="14.25" customHeight="1">
      <c r="A236" s="51">
        <v>229</v>
      </c>
      <c r="B236" s="5" t="str">
        <f>IF('FORM NILAI SIAP'!A236=0,"",'FORM NILAI SIAP'!A236)</f>
        <v/>
      </c>
      <c r="C236" s="5" t="str">
        <f>IF('FORM NILAI SIAP'!B236=0,"",'FORM NILAI SIAP'!B236)</f>
        <v/>
      </c>
      <c r="D236" s="54" t="str">
        <f t="shared" si="1"/>
        <v/>
      </c>
      <c r="E236" s="54">
        <f t="shared" ref="E236:R236" si="230">IFERROR(($T236*IF($T$6=E$6,$T$7,0)+$U236*IF($U$6=E$6,$U$7,0)+$V236*IF($V$6=E$6,$V$7,0)+$W236*IF($W$6=E$6,$W$7,0)+$X236*IF($X$6=E$6,$X$7,0)+$Y236*IF($Y$6=E$6,$Y$7,0)+$Z236*IF($Z$6=E$6,$Z$7,0)+$AA236*IF($AA$6=E$6,$AA$7,0)+$AB236*IF($AB$6=E$6,$AB$7,0)+$AC236*IF($AC$6=E$6,$AC$7,0)+$AD236*IF($AD$6=E$6,$AD$7,0)+$AE236*IF($AE$6=E$6,$AE$7,0)+$AF236*IF($AF$6=E$6,$AF$7,0)+$AG236*IF($AG$6=E$6,$AG$7,0)+$AH236*IF($AH$6=E$6,$AH$7,0)+$AI236*IF($AI$6=E$6,$AI$7,0)+$AJ236*IF($AJ$6=E$6,$AJ$7,0)+$AK236*IF($AK$6=E$6,$AK$7,0)+$AL236*IF($AL$6=E$6,$AL$7,0)+$AM236*IF($AM$6=E$6,$AM$7,0)+$AN236*IF($AN$6=E$6,$AN$7,0)+$AO236*IF($AO$6=E$6,$AO$7,0)+$AP236*IF($AP$6=E$6,$AP$7,0)+$AQ236*IF($AQ$6=E$6,$AQ$7,0)+$AR236*IF($AR$6=E$6,$AR$7,0))/E$7,0)</f>
        <v>0</v>
      </c>
      <c r="F236" s="54">
        <f t="shared" si="230"/>
        <v>0</v>
      </c>
      <c r="G236" s="54">
        <f t="shared" si="230"/>
        <v>0</v>
      </c>
      <c r="H236" s="54">
        <f t="shared" si="230"/>
        <v>0</v>
      </c>
      <c r="I236" s="54">
        <f t="shared" si="230"/>
        <v>0</v>
      </c>
      <c r="J236" s="54">
        <f t="shared" si="230"/>
        <v>0</v>
      </c>
      <c r="K236" s="54">
        <f t="shared" si="230"/>
        <v>0</v>
      </c>
      <c r="L236" s="54">
        <f t="shared" si="230"/>
        <v>0</v>
      </c>
      <c r="M236" s="54">
        <f t="shared" si="230"/>
        <v>0</v>
      </c>
      <c r="N236" s="54">
        <f t="shared" si="230"/>
        <v>0</v>
      </c>
      <c r="O236" s="54">
        <f t="shared" si="230"/>
        <v>0</v>
      </c>
      <c r="P236" s="54">
        <f t="shared" si="230"/>
        <v>0</v>
      </c>
      <c r="Q236" s="54">
        <f t="shared" si="230"/>
        <v>0</v>
      </c>
      <c r="R236" s="54">
        <f t="shared" si="230"/>
        <v>0</v>
      </c>
      <c r="S236" s="135"/>
      <c r="T236" s="6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</row>
    <row r="237" spans="1:44" ht="14.25" customHeight="1">
      <c r="A237" s="51">
        <v>230</v>
      </c>
      <c r="B237" s="5" t="str">
        <f>IF('FORM NILAI SIAP'!A237=0,"",'FORM NILAI SIAP'!A237)</f>
        <v/>
      </c>
      <c r="C237" s="5" t="str">
        <f>IF('FORM NILAI SIAP'!B237=0,"",'FORM NILAI SIAP'!B237)</f>
        <v/>
      </c>
      <c r="D237" s="54" t="str">
        <f t="shared" si="1"/>
        <v/>
      </c>
      <c r="E237" s="54">
        <f t="shared" ref="E237:R237" si="231">IFERROR(($T237*IF($T$6=E$6,$T$7,0)+$U237*IF($U$6=E$6,$U$7,0)+$V237*IF($V$6=E$6,$V$7,0)+$W237*IF($W$6=E$6,$W$7,0)+$X237*IF($X$6=E$6,$X$7,0)+$Y237*IF($Y$6=E$6,$Y$7,0)+$Z237*IF($Z$6=E$6,$Z$7,0)+$AA237*IF($AA$6=E$6,$AA$7,0)+$AB237*IF($AB$6=E$6,$AB$7,0)+$AC237*IF($AC$6=E$6,$AC$7,0)+$AD237*IF($AD$6=E$6,$AD$7,0)+$AE237*IF($AE$6=E$6,$AE$7,0)+$AF237*IF($AF$6=E$6,$AF$7,0)+$AG237*IF($AG$6=E$6,$AG$7,0)+$AH237*IF($AH$6=E$6,$AH$7,0)+$AI237*IF($AI$6=E$6,$AI$7,0)+$AJ237*IF($AJ$6=E$6,$AJ$7,0)+$AK237*IF($AK$6=E$6,$AK$7,0)+$AL237*IF($AL$6=E$6,$AL$7,0)+$AM237*IF($AM$6=E$6,$AM$7,0)+$AN237*IF($AN$6=E$6,$AN$7,0)+$AO237*IF($AO$6=E$6,$AO$7,0)+$AP237*IF($AP$6=E$6,$AP$7,0)+$AQ237*IF($AQ$6=E$6,$AQ$7,0)+$AR237*IF($AR$6=E$6,$AR$7,0))/E$7,0)</f>
        <v>0</v>
      </c>
      <c r="F237" s="54">
        <f t="shared" si="231"/>
        <v>0</v>
      </c>
      <c r="G237" s="54">
        <f t="shared" si="231"/>
        <v>0</v>
      </c>
      <c r="H237" s="54">
        <f t="shared" si="231"/>
        <v>0</v>
      </c>
      <c r="I237" s="54">
        <f t="shared" si="231"/>
        <v>0</v>
      </c>
      <c r="J237" s="54">
        <f t="shared" si="231"/>
        <v>0</v>
      </c>
      <c r="K237" s="54">
        <f t="shared" si="231"/>
        <v>0</v>
      </c>
      <c r="L237" s="54">
        <f t="shared" si="231"/>
        <v>0</v>
      </c>
      <c r="M237" s="54">
        <f t="shared" si="231"/>
        <v>0</v>
      </c>
      <c r="N237" s="54">
        <f t="shared" si="231"/>
        <v>0</v>
      </c>
      <c r="O237" s="54">
        <f t="shared" si="231"/>
        <v>0</v>
      </c>
      <c r="P237" s="54">
        <f t="shared" si="231"/>
        <v>0</v>
      </c>
      <c r="Q237" s="54">
        <f t="shared" si="231"/>
        <v>0</v>
      </c>
      <c r="R237" s="54">
        <f t="shared" si="231"/>
        <v>0</v>
      </c>
      <c r="S237" s="135"/>
      <c r="T237" s="6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</row>
    <row r="238" spans="1:44" ht="14.25" customHeight="1">
      <c r="A238" s="51">
        <v>231</v>
      </c>
      <c r="B238" s="5" t="str">
        <f>IF('FORM NILAI SIAP'!A238=0,"",'FORM NILAI SIAP'!A238)</f>
        <v/>
      </c>
      <c r="C238" s="5" t="str">
        <f>IF('FORM NILAI SIAP'!B238=0,"",'FORM NILAI SIAP'!B238)</f>
        <v/>
      </c>
      <c r="D238" s="54" t="str">
        <f t="shared" si="1"/>
        <v/>
      </c>
      <c r="E238" s="54">
        <f t="shared" ref="E238:R238" si="232">IFERROR(($T238*IF($T$6=E$6,$T$7,0)+$U238*IF($U$6=E$6,$U$7,0)+$V238*IF($V$6=E$6,$V$7,0)+$W238*IF($W$6=E$6,$W$7,0)+$X238*IF($X$6=E$6,$X$7,0)+$Y238*IF($Y$6=E$6,$Y$7,0)+$Z238*IF($Z$6=E$6,$Z$7,0)+$AA238*IF($AA$6=E$6,$AA$7,0)+$AB238*IF($AB$6=E$6,$AB$7,0)+$AC238*IF($AC$6=E$6,$AC$7,0)+$AD238*IF($AD$6=E$6,$AD$7,0)+$AE238*IF($AE$6=E$6,$AE$7,0)+$AF238*IF($AF$6=E$6,$AF$7,0)+$AG238*IF($AG$6=E$6,$AG$7,0)+$AH238*IF($AH$6=E$6,$AH$7,0)+$AI238*IF($AI$6=E$6,$AI$7,0)+$AJ238*IF($AJ$6=E$6,$AJ$7,0)+$AK238*IF($AK$6=E$6,$AK$7,0)+$AL238*IF($AL$6=E$6,$AL$7,0)+$AM238*IF($AM$6=E$6,$AM$7,0)+$AN238*IF($AN$6=E$6,$AN$7,0)+$AO238*IF($AO$6=E$6,$AO$7,0)+$AP238*IF($AP$6=E$6,$AP$7,0)+$AQ238*IF($AQ$6=E$6,$AQ$7,0)+$AR238*IF($AR$6=E$6,$AR$7,0))/E$7,0)</f>
        <v>0</v>
      </c>
      <c r="F238" s="54">
        <f t="shared" si="232"/>
        <v>0</v>
      </c>
      <c r="G238" s="54">
        <f t="shared" si="232"/>
        <v>0</v>
      </c>
      <c r="H238" s="54">
        <f t="shared" si="232"/>
        <v>0</v>
      </c>
      <c r="I238" s="54">
        <f t="shared" si="232"/>
        <v>0</v>
      </c>
      <c r="J238" s="54">
        <f t="shared" si="232"/>
        <v>0</v>
      </c>
      <c r="K238" s="54">
        <f t="shared" si="232"/>
        <v>0</v>
      </c>
      <c r="L238" s="54">
        <f t="shared" si="232"/>
        <v>0</v>
      </c>
      <c r="M238" s="54">
        <f t="shared" si="232"/>
        <v>0</v>
      </c>
      <c r="N238" s="54">
        <f t="shared" si="232"/>
        <v>0</v>
      </c>
      <c r="O238" s="54">
        <f t="shared" si="232"/>
        <v>0</v>
      </c>
      <c r="P238" s="54">
        <f t="shared" si="232"/>
        <v>0</v>
      </c>
      <c r="Q238" s="54">
        <f t="shared" si="232"/>
        <v>0</v>
      </c>
      <c r="R238" s="54">
        <f t="shared" si="232"/>
        <v>0</v>
      </c>
      <c r="S238" s="135"/>
      <c r="T238" s="6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</row>
    <row r="239" spans="1:44" ht="14.25" customHeight="1">
      <c r="A239" s="51">
        <v>232</v>
      </c>
      <c r="B239" s="5" t="str">
        <f>IF('FORM NILAI SIAP'!A239=0,"",'FORM NILAI SIAP'!A239)</f>
        <v/>
      </c>
      <c r="C239" s="5" t="str">
        <f>IF('FORM NILAI SIAP'!B239=0,"",'FORM NILAI SIAP'!B239)</f>
        <v/>
      </c>
      <c r="D239" s="54" t="str">
        <f t="shared" si="1"/>
        <v/>
      </c>
      <c r="E239" s="54">
        <f t="shared" ref="E239:R239" si="233">IFERROR(($T239*IF($T$6=E$6,$T$7,0)+$U239*IF($U$6=E$6,$U$7,0)+$V239*IF($V$6=E$6,$V$7,0)+$W239*IF($W$6=E$6,$W$7,0)+$X239*IF($X$6=E$6,$X$7,0)+$Y239*IF($Y$6=E$6,$Y$7,0)+$Z239*IF($Z$6=E$6,$Z$7,0)+$AA239*IF($AA$6=E$6,$AA$7,0)+$AB239*IF($AB$6=E$6,$AB$7,0)+$AC239*IF($AC$6=E$6,$AC$7,0)+$AD239*IF($AD$6=E$6,$AD$7,0)+$AE239*IF($AE$6=E$6,$AE$7,0)+$AF239*IF($AF$6=E$6,$AF$7,0)+$AG239*IF($AG$6=E$6,$AG$7,0)+$AH239*IF($AH$6=E$6,$AH$7,0)+$AI239*IF($AI$6=E$6,$AI$7,0)+$AJ239*IF($AJ$6=E$6,$AJ$7,0)+$AK239*IF($AK$6=E$6,$AK$7,0)+$AL239*IF($AL$6=E$6,$AL$7,0)+$AM239*IF($AM$6=E$6,$AM$7,0)+$AN239*IF($AN$6=E$6,$AN$7,0)+$AO239*IF($AO$6=E$6,$AO$7,0)+$AP239*IF($AP$6=E$6,$AP$7,0)+$AQ239*IF($AQ$6=E$6,$AQ$7,0)+$AR239*IF($AR$6=E$6,$AR$7,0))/E$7,0)</f>
        <v>0</v>
      </c>
      <c r="F239" s="54">
        <f t="shared" si="233"/>
        <v>0</v>
      </c>
      <c r="G239" s="54">
        <f t="shared" si="233"/>
        <v>0</v>
      </c>
      <c r="H239" s="54">
        <f t="shared" si="233"/>
        <v>0</v>
      </c>
      <c r="I239" s="54">
        <f t="shared" si="233"/>
        <v>0</v>
      </c>
      <c r="J239" s="54">
        <f t="shared" si="233"/>
        <v>0</v>
      </c>
      <c r="K239" s="54">
        <f t="shared" si="233"/>
        <v>0</v>
      </c>
      <c r="L239" s="54">
        <f t="shared" si="233"/>
        <v>0</v>
      </c>
      <c r="M239" s="54">
        <f t="shared" si="233"/>
        <v>0</v>
      </c>
      <c r="N239" s="54">
        <f t="shared" si="233"/>
        <v>0</v>
      </c>
      <c r="O239" s="54">
        <f t="shared" si="233"/>
        <v>0</v>
      </c>
      <c r="P239" s="54">
        <f t="shared" si="233"/>
        <v>0</v>
      </c>
      <c r="Q239" s="54">
        <f t="shared" si="233"/>
        <v>0</v>
      </c>
      <c r="R239" s="54">
        <f t="shared" si="233"/>
        <v>0</v>
      </c>
      <c r="S239" s="135"/>
      <c r="T239" s="6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</row>
    <row r="240" spans="1:44" ht="14.25" customHeight="1">
      <c r="A240" s="51">
        <v>233</v>
      </c>
      <c r="B240" s="5" t="str">
        <f>IF('FORM NILAI SIAP'!A240=0,"",'FORM NILAI SIAP'!A240)</f>
        <v/>
      </c>
      <c r="C240" s="5" t="str">
        <f>IF('FORM NILAI SIAP'!B240=0,"",'FORM NILAI SIAP'!B240)</f>
        <v/>
      </c>
      <c r="D240" s="54" t="str">
        <f t="shared" si="1"/>
        <v/>
      </c>
      <c r="E240" s="54">
        <f t="shared" ref="E240:R240" si="234">IFERROR(($T240*IF($T$6=E$6,$T$7,0)+$U240*IF($U$6=E$6,$U$7,0)+$V240*IF($V$6=E$6,$V$7,0)+$W240*IF($W$6=E$6,$W$7,0)+$X240*IF($X$6=E$6,$X$7,0)+$Y240*IF($Y$6=E$6,$Y$7,0)+$Z240*IF($Z$6=E$6,$Z$7,0)+$AA240*IF($AA$6=E$6,$AA$7,0)+$AB240*IF($AB$6=E$6,$AB$7,0)+$AC240*IF($AC$6=E$6,$AC$7,0)+$AD240*IF($AD$6=E$6,$AD$7,0)+$AE240*IF($AE$6=E$6,$AE$7,0)+$AF240*IF($AF$6=E$6,$AF$7,0)+$AG240*IF($AG$6=E$6,$AG$7,0)+$AH240*IF($AH$6=E$6,$AH$7,0)+$AI240*IF($AI$6=E$6,$AI$7,0)+$AJ240*IF($AJ$6=E$6,$AJ$7,0)+$AK240*IF($AK$6=E$6,$AK$7,0)+$AL240*IF($AL$6=E$6,$AL$7,0)+$AM240*IF($AM$6=E$6,$AM$7,0)+$AN240*IF($AN$6=E$6,$AN$7,0)+$AO240*IF($AO$6=E$6,$AO$7,0)+$AP240*IF($AP$6=E$6,$AP$7,0)+$AQ240*IF($AQ$6=E$6,$AQ$7,0)+$AR240*IF($AR$6=E$6,$AR$7,0))/E$7,0)</f>
        <v>0</v>
      </c>
      <c r="F240" s="54">
        <f t="shared" si="234"/>
        <v>0</v>
      </c>
      <c r="G240" s="54">
        <f t="shared" si="234"/>
        <v>0</v>
      </c>
      <c r="H240" s="54">
        <f t="shared" si="234"/>
        <v>0</v>
      </c>
      <c r="I240" s="54">
        <f t="shared" si="234"/>
        <v>0</v>
      </c>
      <c r="J240" s="54">
        <f t="shared" si="234"/>
        <v>0</v>
      </c>
      <c r="K240" s="54">
        <f t="shared" si="234"/>
        <v>0</v>
      </c>
      <c r="L240" s="54">
        <f t="shared" si="234"/>
        <v>0</v>
      </c>
      <c r="M240" s="54">
        <f t="shared" si="234"/>
        <v>0</v>
      </c>
      <c r="N240" s="54">
        <f t="shared" si="234"/>
        <v>0</v>
      </c>
      <c r="O240" s="54">
        <f t="shared" si="234"/>
        <v>0</v>
      </c>
      <c r="P240" s="54">
        <f t="shared" si="234"/>
        <v>0</v>
      </c>
      <c r="Q240" s="54">
        <f t="shared" si="234"/>
        <v>0</v>
      </c>
      <c r="R240" s="54">
        <f t="shared" si="234"/>
        <v>0</v>
      </c>
      <c r="S240" s="135"/>
      <c r="T240" s="6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</row>
    <row r="241" spans="1:44" ht="14.25" customHeight="1">
      <c r="A241" s="51">
        <v>234</v>
      </c>
      <c r="B241" s="5" t="str">
        <f>IF('FORM NILAI SIAP'!A241=0,"",'FORM NILAI SIAP'!A241)</f>
        <v/>
      </c>
      <c r="C241" s="5" t="str">
        <f>IF('FORM NILAI SIAP'!B241=0,"",'FORM NILAI SIAP'!B241)</f>
        <v/>
      </c>
      <c r="D241" s="54" t="str">
        <f t="shared" si="1"/>
        <v/>
      </c>
      <c r="E241" s="54">
        <f t="shared" ref="E241:R241" si="235">IFERROR(($T241*IF($T$6=E$6,$T$7,0)+$U241*IF($U$6=E$6,$U$7,0)+$V241*IF($V$6=E$6,$V$7,0)+$W241*IF($W$6=E$6,$W$7,0)+$X241*IF($X$6=E$6,$X$7,0)+$Y241*IF($Y$6=E$6,$Y$7,0)+$Z241*IF($Z$6=E$6,$Z$7,0)+$AA241*IF($AA$6=E$6,$AA$7,0)+$AB241*IF($AB$6=E$6,$AB$7,0)+$AC241*IF($AC$6=E$6,$AC$7,0)+$AD241*IF($AD$6=E$6,$AD$7,0)+$AE241*IF($AE$6=E$6,$AE$7,0)+$AF241*IF($AF$6=E$6,$AF$7,0)+$AG241*IF($AG$6=E$6,$AG$7,0)+$AH241*IF($AH$6=E$6,$AH$7,0)+$AI241*IF($AI$6=E$6,$AI$7,0)+$AJ241*IF($AJ$6=E$6,$AJ$7,0)+$AK241*IF($AK$6=E$6,$AK$7,0)+$AL241*IF($AL$6=E$6,$AL$7,0)+$AM241*IF($AM$6=E$6,$AM$7,0)+$AN241*IF($AN$6=E$6,$AN$7,0)+$AO241*IF($AO$6=E$6,$AO$7,0)+$AP241*IF($AP$6=E$6,$AP$7,0)+$AQ241*IF($AQ$6=E$6,$AQ$7,0)+$AR241*IF($AR$6=E$6,$AR$7,0))/E$7,0)</f>
        <v>0</v>
      </c>
      <c r="F241" s="54">
        <f t="shared" si="235"/>
        <v>0</v>
      </c>
      <c r="G241" s="54">
        <f t="shared" si="235"/>
        <v>0</v>
      </c>
      <c r="H241" s="54">
        <f t="shared" si="235"/>
        <v>0</v>
      </c>
      <c r="I241" s="54">
        <f t="shared" si="235"/>
        <v>0</v>
      </c>
      <c r="J241" s="54">
        <f t="shared" si="235"/>
        <v>0</v>
      </c>
      <c r="K241" s="54">
        <f t="shared" si="235"/>
        <v>0</v>
      </c>
      <c r="L241" s="54">
        <f t="shared" si="235"/>
        <v>0</v>
      </c>
      <c r="M241" s="54">
        <f t="shared" si="235"/>
        <v>0</v>
      </c>
      <c r="N241" s="54">
        <f t="shared" si="235"/>
        <v>0</v>
      </c>
      <c r="O241" s="54">
        <f t="shared" si="235"/>
        <v>0</v>
      </c>
      <c r="P241" s="54">
        <f t="shared" si="235"/>
        <v>0</v>
      </c>
      <c r="Q241" s="54">
        <f t="shared" si="235"/>
        <v>0</v>
      </c>
      <c r="R241" s="54">
        <f t="shared" si="235"/>
        <v>0</v>
      </c>
      <c r="S241" s="135"/>
      <c r="T241" s="6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</row>
    <row r="242" spans="1:44" ht="14.25" customHeight="1">
      <c r="A242" s="51">
        <v>235</v>
      </c>
      <c r="B242" s="5" t="str">
        <f>IF('FORM NILAI SIAP'!A242=0,"",'FORM NILAI SIAP'!A242)</f>
        <v/>
      </c>
      <c r="C242" s="5" t="str">
        <f>IF('FORM NILAI SIAP'!B242=0,"",'FORM NILAI SIAP'!B242)</f>
        <v/>
      </c>
      <c r="D242" s="54" t="str">
        <f t="shared" si="1"/>
        <v/>
      </c>
      <c r="E242" s="54">
        <f t="shared" ref="E242:R242" si="236">IFERROR(($T242*IF($T$6=E$6,$T$7,0)+$U242*IF($U$6=E$6,$U$7,0)+$V242*IF($V$6=E$6,$V$7,0)+$W242*IF($W$6=E$6,$W$7,0)+$X242*IF($X$6=E$6,$X$7,0)+$Y242*IF($Y$6=E$6,$Y$7,0)+$Z242*IF($Z$6=E$6,$Z$7,0)+$AA242*IF($AA$6=E$6,$AA$7,0)+$AB242*IF($AB$6=E$6,$AB$7,0)+$AC242*IF($AC$6=E$6,$AC$7,0)+$AD242*IF($AD$6=E$6,$AD$7,0)+$AE242*IF($AE$6=E$6,$AE$7,0)+$AF242*IF($AF$6=E$6,$AF$7,0)+$AG242*IF($AG$6=E$6,$AG$7,0)+$AH242*IF($AH$6=E$6,$AH$7,0)+$AI242*IF($AI$6=E$6,$AI$7,0)+$AJ242*IF($AJ$6=E$6,$AJ$7,0)+$AK242*IF($AK$6=E$6,$AK$7,0)+$AL242*IF($AL$6=E$6,$AL$7,0)+$AM242*IF($AM$6=E$6,$AM$7,0)+$AN242*IF($AN$6=E$6,$AN$7,0)+$AO242*IF($AO$6=E$6,$AO$7,0)+$AP242*IF($AP$6=E$6,$AP$7,0)+$AQ242*IF($AQ$6=E$6,$AQ$7,0)+$AR242*IF($AR$6=E$6,$AR$7,0))/E$7,0)</f>
        <v>0</v>
      </c>
      <c r="F242" s="54">
        <f t="shared" si="236"/>
        <v>0</v>
      </c>
      <c r="G242" s="54">
        <f t="shared" si="236"/>
        <v>0</v>
      </c>
      <c r="H242" s="54">
        <f t="shared" si="236"/>
        <v>0</v>
      </c>
      <c r="I242" s="54">
        <f t="shared" si="236"/>
        <v>0</v>
      </c>
      <c r="J242" s="54">
        <f t="shared" si="236"/>
        <v>0</v>
      </c>
      <c r="K242" s="54">
        <f t="shared" si="236"/>
        <v>0</v>
      </c>
      <c r="L242" s="54">
        <f t="shared" si="236"/>
        <v>0</v>
      </c>
      <c r="M242" s="54">
        <f t="shared" si="236"/>
        <v>0</v>
      </c>
      <c r="N242" s="54">
        <f t="shared" si="236"/>
        <v>0</v>
      </c>
      <c r="O242" s="54">
        <f t="shared" si="236"/>
        <v>0</v>
      </c>
      <c r="P242" s="54">
        <f t="shared" si="236"/>
        <v>0</v>
      </c>
      <c r="Q242" s="54">
        <f t="shared" si="236"/>
        <v>0</v>
      </c>
      <c r="R242" s="54">
        <f t="shared" si="236"/>
        <v>0</v>
      </c>
      <c r="S242" s="135"/>
      <c r="T242" s="6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</row>
    <row r="243" spans="1:44" ht="14.25" customHeight="1">
      <c r="A243" s="51">
        <v>236</v>
      </c>
      <c r="B243" s="5" t="str">
        <f>IF('FORM NILAI SIAP'!A243=0,"",'FORM NILAI SIAP'!A243)</f>
        <v/>
      </c>
      <c r="C243" s="5" t="str">
        <f>IF('FORM NILAI SIAP'!B243=0,"",'FORM NILAI SIAP'!B243)</f>
        <v/>
      </c>
      <c r="D243" s="54" t="str">
        <f t="shared" si="1"/>
        <v/>
      </c>
      <c r="E243" s="54">
        <f t="shared" ref="E243:R243" si="237">IFERROR(($T243*IF($T$6=E$6,$T$7,0)+$U243*IF($U$6=E$6,$U$7,0)+$V243*IF($V$6=E$6,$V$7,0)+$W243*IF($W$6=E$6,$W$7,0)+$X243*IF($X$6=E$6,$X$7,0)+$Y243*IF($Y$6=E$6,$Y$7,0)+$Z243*IF($Z$6=E$6,$Z$7,0)+$AA243*IF($AA$6=E$6,$AA$7,0)+$AB243*IF($AB$6=E$6,$AB$7,0)+$AC243*IF($AC$6=E$6,$AC$7,0)+$AD243*IF($AD$6=E$6,$AD$7,0)+$AE243*IF($AE$6=E$6,$AE$7,0)+$AF243*IF($AF$6=E$6,$AF$7,0)+$AG243*IF($AG$6=E$6,$AG$7,0)+$AH243*IF($AH$6=E$6,$AH$7,0)+$AI243*IF($AI$6=E$6,$AI$7,0)+$AJ243*IF($AJ$6=E$6,$AJ$7,0)+$AK243*IF($AK$6=E$6,$AK$7,0)+$AL243*IF($AL$6=E$6,$AL$7,0)+$AM243*IF($AM$6=E$6,$AM$7,0)+$AN243*IF($AN$6=E$6,$AN$7,0)+$AO243*IF($AO$6=E$6,$AO$7,0)+$AP243*IF($AP$6=E$6,$AP$7,0)+$AQ243*IF($AQ$6=E$6,$AQ$7,0)+$AR243*IF($AR$6=E$6,$AR$7,0))/E$7,0)</f>
        <v>0</v>
      </c>
      <c r="F243" s="54">
        <f t="shared" si="237"/>
        <v>0</v>
      </c>
      <c r="G243" s="54">
        <f t="shared" si="237"/>
        <v>0</v>
      </c>
      <c r="H243" s="54">
        <f t="shared" si="237"/>
        <v>0</v>
      </c>
      <c r="I243" s="54">
        <f t="shared" si="237"/>
        <v>0</v>
      </c>
      <c r="J243" s="54">
        <f t="shared" si="237"/>
        <v>0</v>
      </c>
      <c r="K243" s="54">
        <f t="shared" si="237"/>
        <v>0</v>
      </c>
      <c r="L243" s="54">
        <f t="shared" si="237"/>
        <v>0</v>
      </c>
      <c r="M243" s="54">
        <f t="shared" si="237"/>
        <v>0</v>
      </c>
      <c r="N243" s="54">
        <f t="shared" si="237"/>
        <v>0</v>
      </c>
      <c r="O243" s="54">
        <f t="shared" si="237"/>
        <v>0</v>
      </c>
      <c r="P243" s="54">
        <f t="shared" si="237"/>
        <v>0</v>
      </c>
      <c r="Q243" s="54">
        <f t="shared" si="237"/>
        <v>0</v>
      </c>
      <c r="R243" s="54">
        <f t="shared" si="237"/>
        <v>0</v>
      </c>
      <c r="S243" s="135"/>
      <c r="T243" s="6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</row>
    <row r="244" spans="1:44" ht="14.25" customHeight="1">
      <c r="A244" s="51">
        <v>237</v>
      </c>
      <c r="B244" s="5" t="str">
        <f>IF('FORM NILAI SIAP'!A244=0,"",'FORM NILAI SIAP'!A244)</f>
        <v/>
      </c>
      <c r="C244" s="5" t="str">
        <f>IF('FORM NILAI SIAP'!B244=0,"",'FORM NILAI SIAP'!B244)</f>
        <v/>
      </c>
      <c r="D244" s="54" t="str">
        <f t="shared" si="1"/>
        <v/>
      </c>
      <c r="E244" s="54">
        <f t="shared" ref="E244:R244" si="238">IFERROR(($T244*IF($T$6=E$6,$T$7,0)+$U244*IF($U$6=E$6,$U$7,0)+$V244*IF($V$6=E$6,$V$7,0)+$W244*IF($W$6=E$6,$W$7,0)+$X244*IF($X$6=E$6,$X$7,0)+$Y244*IF($Y$6=E$6,$Y$7,0)+$Z244*IF($Z$6=E$6,$Z$7,0)+$AA244*IF($AA$6=E$6,$AA$7,0)+$AB244*IF($AB$6=E$6,$AB$7,0)+$AC244*IF($AC$6=E$6,$AC$7,0)+$AD244*IF($AD$6=E$6,$AD$7,0)+$AE244*IF($AE$6=E$6,$AE$7,0)+$AF244*IF($AF$6=E$6,$AF$7,0)+$AG244*IF($AG$6=E$6,$AG$7,0)+$AH244*IF($AH$6=E$6,$AH$7,0)+$AI244*IF($AI$6=E$6,$AI$7,0)+$AJ244*IF($AJ$6=E$6,$AJ$7,0)+$AK244*IF($AK$6=E$6,$AK$7,0)+$AL244*IF($AL$6=E$6,$AL$7,0)+$AM244*IF($AM$6=E$6,$AM$7,0)+$AN244*IF($AN$6=E$6,$AN$7,0)+$AO244*IF($AO$6=E$6,$AO$7,0)+$AP244*IF($AP$6=E$6,$AP$7,0)+$AQ244*IF($AQ$6=E$6,$AQ$7,0)+$AR244*IF($AR$6=E$6,$AR$7,0))/E$7,0)</f>
        <v>0</v>
      </c>
      <c r="F244" s="54">
        <f t="shared" si="238"/>
        <v>0</v>
      </c>
      <c r="G244" s="54">
        <f t="shared" si="238"/>
        <v>0</v>
      </c>
      <c r="H244" s="54">
        <f t="shared" si="238"/>
        <v>0</v>
      </c>
      <c r="I244" s="54">
        <f t="shared" si="238"/>
        <v>0</v>
      </c>
      <c r="J244" s="54">
        <f t="shared" si="238"/>
        <v>0</v>
      </c>
      <c r="K244" s="54">
        <f t="shared" si="238"/>
        <v>0</v>
      </c>
      <c r="L244" s="54">
        <f t="shared" si="238"/>
        <v>0</v>
      </c>
      <c r="M244" s="54">
        <f t="shared" si="238"/>
        <v>0</v>
      </c>
      <c r="N244" s="54">
        <f t="shared" si="238"/>
        <v>0</v>
      </c>
      <c r="O244" s="54">
        <f t="shared" si="238"/>
        <v>0</v>
      </c>
      <c r="P244" s="54">
        <f t="shared" si="238"/>
        <v>0</v>
      </c>
      <c r="Q244" s="54">
        <f t="shared" si="238"/>
        <v>0</v>
      </c>
      <c r="R244" s="54">
        <f t="shared" si="238"/>
        <v>0</v>
      </c>
      <c r="S244" s="135"/>
      <c r="T244" s="6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</row>
    <row r="245" spans="1:44" ht="14.25" customHeight="1">
      <c r="A245" s="51">
        <v>238</v>
      </c>
      <c r="B245" s="5" t="str">
        <f>IF('FORM NILAI SIAP'!A245=0,"",'FORM NILAI SIAP'!A245)</f>
        <v/>
      </c>
      <c r="C245" s="5" t="str">
        <f>IF('FORM NILAI SIAP'!B245=0,"",'FORM NILAI SIAP'!B245)</f>
        <v/>
      </c>
      <c r="D245" s="54" t="str">
        <f t="shared" si="1"/>
        <v/>
      </c>
      <c r="E245" s="54">
        <f t="shared" ref="E245:R245" si="239">IFERROR(($T245*IF($T$6=E$6,$T$7,0)+$U245*IF($U$6=E$6,$U$7,0)+$V245*IF($V$6=E$6,$V$7,0)+$W245*IF($W$6=E$6,$W$7,0)+$X245*IF($X$6=E$6,$X$7,0)+$Y245*IF($Y$6=E$6,$Y$7,0)+$Z245*IF($Z$6=E$6,$Z$7,0)+$AA245*IF($AA$6=E$6,$AA$7,0)+$AB245*IF($AB$6=E$6,$AB$7,0)+$AC245*IF($AC$6=E$6,$AC$7,0)+$AD245*IF($AD$6=E$6,$AD$7,0)+$AE245*IF($AE$6=E$6,$AE$7,0)+$AF245*IF($AF$6=E$6,$AF$7,0)+$AG245*IF($AG$6=E$6,$AG$7,0)+$AH245*IF($AH$6=E$6,$AH$7,0)+$AI245*IF($AI$6=E$6,$AI$7,0)+$AJ245*IF($AJ$6=E$6,$AJ$7,0)+$AK245*IF($AK$6=E$6,$AK$7,0)+$AL245*IF($AL$6=E$6,$AL$7,0)+$AM245*IF($AM$6=E$6,$AM$7,0)+$AN245*IF($AN$6=E$6,$AN$7,0)+$AO245*IF($AO$6=E$6,$AO$7,0)+$AP245*IF($AP$6=E$6,$AP$7,0)+$AQ245*IF($AQ$6=E$6,$AQ$7,0)+$AR245*IF($AR$6=E$6,$AR$7,0))/E$7,0)</f>
        <v>0</v>
      </c>
      <c r="F245" s="54">
        <f t="shared" si="239"/>
        <v>0</v>
      </c>
      <c r="G245" s="54">
        <f t="shared" si="239"/>
        <v>0</v>
      </c>
      <c r="H245" s="54">
        <f t="shared" si="239"/>
        <v>0</v>
      </c>
      <c r="I245" s="54">
        <f t="shared" si="239"/>
        <v>0</v>
      </c>
      <c r="J245" s="54">
        <f t="shared" si="239"/>
        <v>0</v>
      </c>
      <c r="K245" s="54">
        <f t="shared" si="239"/>
        <v>0</v>
      </c>
      <c r="L245" s="54">
        <f t="shared" si="239"/>
        <v>0</v>
      </c>
      <c r="M245" s="54">
        <f t="shared" si="239"/>
        <v>0</v>
      </c>
      <c r="N245" s="54">
        <f t="shared" si="239"/>
        <v>0</v>
      </c>
      <c r="O245" s="54">
        <f t="shared" si="239"/>
        <v>0</v>
      </c>
      <c r="P245" s="54">
        <f t="shared" si="239"/>
        <v>0</v>
      </c>
      <c r="Q245" s="54">
        <f t="shared" si="239"/>
        <v>0</v>
      </c>
      <c r="R245" s="54">
        <f t="shared" si="239"/>
        <v>0</v>
      </c>
      <c r="S245" s="135"/>
      <c r="T245" s="6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</row>
    <row r="246" spans="1:44" ht="14.25" customHeight="1">
      <c r="A246" s="51">
        <v>239</v>
      </c>
      <c r="B246" s="5" t="str">
        <f>IF('FORM NILAI SIAP'!A246=0,"",'FORM NILAI SIAP'!A246)</f>
        <v/>
      </c>
      <c r="C246" s="5" t="str">
        <f>IF('FORM NILAI SIAP'!B246=0,"",'FORM NILAI SIAP'!B246)</f>
        <v/>
      </c>
      <c r="D246" s="54" t="str">
        <f t="shared" si="1"/>
        <v/>
      </c>
      <c r="E246" s="54">
        <f t="shared" ref="E246:R246" si="240">IFERROR(($T246*IF($T$6=E$6,$T$7,0)+$U246*IF($U$6=E$6,$U$7,0)+$V246*IF($V$6=E$6,$V$7,0)+$W246*IF($W$6=E$6,$W$7,0)+$X246*IF($X$6=E$6,$X$7,0)+$Y246*IF($Y$6=E$6,$Y$7,0)+$Z246*IF($Z$6=E$6,$Z$7,0)+$AA246*IF($AA$6=E$6,$AA$7,0)+$AB246*IF($AB$6=E$6,$AB$7,0)+$AC246*IF($AC$6=E$6,$AC$7,0)+$AD246*IF($AD$6=E$6,$AD$7,0)+$AE246*IF($AE$6=E$6,$AE$7,0)+$AF246*IF($AF$6=E$6,$AF$7,0)+$AG246*IF($AG$6=E$6,$AG$7,0)+$AH246*IF($AH$6=E$6,$AH$7,0)+$AI246*IF($AI$6=E$6,$AI$7,0)+$AJ246*IF($AJ$6=E$6,$AJ$7,0)+$AK246*IF($AK$6=E$6,$AK$7,0)+$AL246*IF($AL$6=E$6,$AL$7,0)+$AM246*IF($AM$6=E$6,$AM$7,0)+$AN246*IF($AN$6=E$6,$AN$7,0)+$AO246*IF($AO$6=E$6,$AO$7,0)+$AP246*IF($AP$6=E$6,$AP$7,0)+$AQ246*IF($AQ$6=E$6,$AQ$7,0)+$AR246*IF($AR$6=E$6,$AR$7,0))/E$7,0)</f>
        <v>0</v>
      </c>
      <c r="F246" s="54">
        <f t="shared" si="240"/>
        <v>0</v>
      </c>
      <c r="G246" s="54">
        <f t="shared" si="240"/>
        <v>0</v>
      </c>
      <c r="H246" s="54">
        <f t="shared" si="240"/>
        <v>0</v>
      </c>
      <c r="I246" s="54">
        <f t="shared" si="240"/>
        <v>0</v>
      </c>
      <c r="J246" s="54">
        <f t="shared" si="240"/>
        <v>0</v>
      </c>
      <c r="K246" s="54">
        <f t="shared" si="240"/>
        <v>0</v>
      </c>
      <c r="L246" s="54">
        <f t="shared" si="240"/>
        <v>0</v>
      </c>
      <c r="M246" s="54">
        <f t="shared" si="240"/>
        <v>0</v>
      </c>
      <c r="N246" s="54">
        <f t="shared" si="240"/>
        <v>0</v>
      </c>
      <c r="O246" s="54">
        <f t="shared" si="240"/>
        <v>0</v>
      </c>
      <c r="P246" s="54">
        <f t="shared" si="240"/>
        <v>0</v>
      </c>
      <c r="Q246" s="54">
        <f t="shared" si="240"/>
        <v>0</v>
      </c>
      <c r="R246" s="54">
        <f t="shared" si="240"/>
        <v>0</v>
      </c>
      <c r="S246" s="135"/>
      <c r="T246" s="6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</row>
    <row r="247" spans="1:44" ht="14.25" customHeight="1">
      <c r="A247" s="51">
        <v>240</v>
      </c>
      <c r="B247" s="5" t="str">
        <f>IF('FORM NILAI SIAP'!A247=0,"",'FORM NILAI SIAP'!A247)</f>
        <v/>
      </c>
      <c r="C247" s="5" t="str">
        <f>IF('FORM NILAI SIAP'!B247=0,"",'FORM NILAI SIAP'!B247)</f>
        <v/>
      </c>
      <c r="D247" s="54" t="str">
        <f t="shared" si="1"/>
        <v/>
      </c>
      <c r="E247" s="54">
        <f t="shared" ref="E247:R247" si="241">IFERROR(($T247*IF($T$6=E$6,$T$7,0)+$U247*IF($U$6=E$6,$U$7,0)+$V247*IF($V$6=E$6,$V$7,0)+$W247*IF($W$6=E$6,$W$7,0)+$X247*IF($X$6=E$6,$X$7,0)+$Y247*IF($Y$6=E$6,$Y$7,0)+$Z247*IF($Z$6=E$6,$Z$7,0)+$AA247*IF($AA$6=E$6,$AA$7,0)+$AB247*IF($AB$6=E$6,$AB$7,0)+$AC247*IF($AC$6=E$6,$AC$7,0)+$AD247*IF($AD$6=E$6,$AD$7,0)+$AE247*IF($AE$6=E$6,$AE$7,0)+$AF247*IF($AF$6=E$6,$AF$7,0)+$AG247*IF($AG$6=E$6,$AG$7,0)+$AH247*IF($AH$6=E$6,$AH$7,0)+$AI247*IF($AI$6=E$6,$AI$7,0)+$AJ247*IF($AJ$6=E$6,$AJ$7,0)+$AK247*IF($AK$6=E$6,$AK$7,0)+$AL247*IF($AL$6=E$6,$AL$7,0)+$AM247*IF($AM$6=E$6,$AM$7,0)+$AN247*IF($AN$6=E$6,$AN$7,0)+$AO247*IF($AO$6=E$6,$AO$7,0)+$AP247*IF($AP$6=E$6,$AP$7,0)+$AQ247*IF($AQ$6=E$6,$AQ$7,0)+$AR247*IF($AR$6=E$6,$AR$7,0))/E$7,0)</f>
        <v>0</v>
      </c>
      <c r="F247" s="54">
        <f t="shared" si="241"/>
        <v>0</v>
      </c>
      <c r="G247" s="54">
        <f t="shared" si="241"/>
        <v>0</v>
      </c>
      <c r="H247" s="54">
        <f t="shared" si="241"/>
        <v>0</v>
      </c>
      <c r="I247" s="54">
        <f t="shared" si="241"/>
        <v>0</v>
      </c>
      <c r="J247" s="54">
        <f t="shared" si="241"/>
        <v>0</v>
      </c>
      <c r="K247" s="54">
        <f t="shared" si="241"/>
        <v>0</v>
      </c>
      <c r="L247" s="54">
        <f t="shared" si="241"/>
        <v>0</v>
      </c>
      <c r="M247" s="54">
        <f t="shared" si="241"/>
        <v>0</v>
      </c>
      <c r="N247" s="54">
        <f t="shared" si="241"/>
        <v>0</v>
      </c>
      <c r="O247" s="54">
        <f t="shared" si="241"/>
        <v>0</v>
      </c>
      <c r="P247" s="54">
        <f t="shared" si="241"/>
        <v>0</v>
      </c>
      <c r="Q247" s="54">
        <f t="shared" si="241"/>
        <v>0</v>
      </c>
      <c r="R247" s="54">
        <f t="shared" si="241"/>
        <v>0</v>
      </c>
      <c r="S247" s="135"/>
      <c r="T247" s="6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</row>
    <row r="248" spans="1:44" ht="14.25" customHeight="1">
      <c r="A248" s="51">
        <v>241</v>
      </c>
      <c r="B248" s="5" t="str">
        <f>IF('FORM NILAI SIAP'!A248=0,"",'FORM NILAI SIAP'!A248)</f>
        <v/>
      </c>
      <c r="C248" s="5" t="str">
        <f>IF('FORM NILAI SIAP'!B248=0,"",'FORM NILAI SIAP'!B248)</f>
        <v/>
      </c>
      <c r="D248" s="54" t="str">
        <f t="shared" si="1"/>
        <v/>
      </c>
      <c r="E248" s="54">
        <f t="shared" ref="E248:R248" si="242">IFERROR(($T248*IF($T$6=E$6,$T$7,0)+$U248*IF($U$6=E$6,$U$7,0)+$V248*IF($V$6=E$6,$V$7,0)+$W248*IF($W$6=E$6,$W$7,0)+$X248*IF($X$6=E$6,$X$7,0)+$Y248*IF($Y$6=E$6,$Y$7,0)+$Z248*IF($Z$6=E$6,$Z$7,0)+$AA248*IF($AA$6=E$6,$AA$7,0)+$AB248*IF($AB$6=E$6,$AB$7,0)+$AC248*IF($AC$6=E$6,$AC$7,0)+$AD248*IF($AD$6=E$6,$AD$7,0)+$AE248*IF($AE$6=E$6,$AE$7,0)+$AF248*IF($AF$6=E$6,$AF$7,0)+$AG248*IF($AG$6=E$6,$AG$7,0)+$AH248*IF($AH$6=E$6,$AH$7,0)+$AI248*IF($AI$6=E$6,$AI$7,0)+$AJ248*IF($AJ$6=E$6,$AJ$7,0)+$AK248*IF($AK$6=E$6,$AK$7,0)+$AL248*IF($AL$6=E$6,$AL$7,0)+$AM248*IF($AM$6=E$6,$AM$7,0)+$AN248*IF($AN$6=E$6,$AN$7,0)+$AO248*IF($AO$6=E$6,$AO$7,0)+$AP248*IF($AP$6=E$6,$AP$7,0)+$AQ248*IF($AQ$6=E$6,$AQ$7,0)+$AR248*IF($AR$6=E$6,$AR$7,0))/E$7,0)</f>
        <v>0</v>
      </c>
      <c r="F248" s="54">
        <f t="shared" si="242"/>
        <v>0</v>
      </c>
      <c r="G248" s="54">
        <f t="shared" si="242"/>
        <v>0</v>
      </c>
      <c r="H248" s="54">
        <f t="shared" si="242"/>
        <v>0</v>
      </c>
      <c r="I248" s="54">
        <f t="shared" si="242"/>
        <v>0</v>
      </c>
      <c r="J248" s="54">
        <f t="shared" si="242"/>
        <v>0</v>
      </c>
      <c r="K248" s="54">
        <f t="shared" si="242"/>
        <v>0</v>
      </c>
      <c r="L248" s="54">
        <f t="shared" si="242"/>
        <v>0</v>
      </c>
      <c r="M248" s="54">
        <f t="shared" si="242"/>
        <v>0</v>
      </c>
      <c r="N248" s="54">
        <f t="shared" si="242"/>
        <v>0</v>
      </c>
      <c r="O248" s="54">
        <f t="shared" si="242"/>
        <v>0</v>
      </c>
      <c r="P248" s="54">
        <f t="shared" si="242"/>
        <v>0</v>
      </c>
      <c r="Q248" s="54">
        <f t="shared" si="242"/>
        <v>0</v>
      </c>
      <c r="R248" s="54">
        <f t="shared" si="242"/>
        <v>0</v>
      </c>
      <c r="S248" s="135"/>
      <c r="T248" s="6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</row>
    <row r="249" spans="1:44" ht="14.25" customHeight="1">
      <c r="A249" s="51">
        <v>242</v>
      </c>
      <c r="B249" s="5" t="str">
        <f>IF('FORM NILAI SIAP'!A249=0,"",'FORM NILAI SIAP'!A249)</f>
        <v/>
      </c>
      <c r="C249" s="5" t="str">
        <f>IF('FORM NILAI SIAP'!B249=0,"",'FORM NILAI SIAP'!B249)</f>
        <v/>
      </c>
      <c r="D249" s="54" t="str">
        <f t="shared" si="1"/>
        <v/>
      </c>
      <c r="E249" s="54">
        <f t="shared" ref="E249:R249" si="243">IFERROR(($T249*IF($T$6=E$6,$T$7,0)+$U249*IF($U$6=E$6,$U$7,0)+$V249*IF($V$6=E$6,$V$7,0)+$W249*IF($W$6=E$6,$W$7,0)+$X249*IF($X$6=E$6,$X$7,0)+$Y249*IF($Y$6=E$6,$Y$7,0)+$Z249*IF($Z$6=E$6,$Z$7,0)+$AA249*IF($AA$6=E$6,$AA$7,0)+$AB249*IF($AB$6=E$6,$AB$7,0)+$AC249*IF($AC$6=E$6,$AC$7,0)+$AD249*IF($AD$6=E$6,$AD$7,0)+$AE249*IF($AE$6=E$6,$AE$7,0)+$AF249*IF($AF$6=E$6,$AF$7,0)+$AG249*IF($AG$6=E$6,$AG$7,0)+$AH249*IF($AH$6=E$6,$AH$7,0)+$AI249*IF($AI$6=E$6,$AI$7,0)+$AJ249*IF($AJ$6=E$6,$AJ$7,0)+$AK249*IF($AK$6=E$6,$AK$7,0)+$AL249*IF($AL$6=E$6,$AL$7,0)+$AM249*IF($AM$6=E$6,$AM$7,0)+$AN249*IF($AN$6=E$6,$AN$7,0)+$AO249*IF($AO$6=E$6,$AO$7,0)+$AP249*IF($AP$6=E$6,$AP$7,0)+$AQ249*IF($AQ$6=E$6,$AQ$7,0)+$AR249*IF($AR$6=E$6,$AR$7,0))/E$7,0)</f>
        <v>0</v>
      </c>
      <c r="F249" s="54">
        <f t="shared" si="243"/>
        <v>0</v>
      </c>
      <c r="G249" s="54">
        <f t="shared" si="243"/>
        <v>0</v>
      </c>
      <c r="H249" s="54">
        <f t="shared" si="243"/>
        <v>0</v>
      </c>
      <c r="I249" s="54">
        <f t="shared" si="243"/>
        <v>0</v>
      </c>
      <c r="J249" s="54">
        <f t="shared" si="243"/>
        <v>0</v>
      </c>
      <c r="K249" s="54">
        <f t="shared" si="243"/>
        <v>0</v>
      </c>
      <c r="L249" s="54">
        <f t="shared" si="243"/>
        <v>0</v>
      </c>
      <c r="M249" s="54">
        <f t="shared" si="243"/>
        <v>0</v>
      </c>
      <c r="N249" s="54">
        <f t="shared" si="243"/>
        <v>0</v>
      </c>
      <c r="O249" s="54">
        <f t="shared" si="243"/>
        <v>0</v>
      </c>
      <c r="P249" s="54">
        <f t="shared" si="243"/>
        <v>0</v>
      </c>
      <c r="Q249" s="54">
        <f t="shared" si="243"/>
        <v>0</v>
      </c>
      <c r="R249" s="54">
        <f t="shared" si="243"/>
        <v>0</v>
      </c>
      <c r="S249" s="135"/>
      <c r="T249" s="6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</row>
    <row r="250" spans="1:44" ht="14.25" customHeight="1">
      <c r="A250" s="51">
        <v>243</v>
      </c>
      <c r="B250" s="5" t="str">
        <f>IF('FORM NILAI SIAP'!A250=0,"",'FORM NILAI SIAP'!A250)</f>
        <v/>
      </c>
      <c r="C250" s="5" t="str">
        <f>IF('FORM NILAI SIAP'!B250=0,"",'FORM NILAI SIAP'!B250)</f>
        <v/>
      </c>
      <c r="D250" s="54" t="str">
        <f t="shared" si="1"/>
        <v/>
      </c>
      <c r="E250" s="54">
        <f t="shared" ref="E250:R250" si="244">IFERROR(($T250*IF($T$6=E$6,$T$7,0)+$U250*IF($U$6=E$6,$U$7,0)+$V250*IF($V$6=E$6,$V$7,0)+$W250*IF($W$6=E$6,$W$7,0)+$X250*IF($X$6=E$6,$X$7,0)+$Y250*IF($Y$6=E$6,$Y$7,0)+$Z250*IF($Z$6=E$6,$Z$7,0)+$AA250*IF($AA$6=E$6,$AA$7,0)+$AB250*IF($AB$6=E$6,$AB$7,0)+$AC250*IF($AC$6=E$6,$AC$7,0)+$AD250*IF($AD$6=E$6,$AD$7,0)+$AE250*IF($AE$6=E$6,$AE$7,0)+$AF250*IF($AF$6=E$6,$AF$7,0)+$AG250*IF($AG$6=E$6,$AG$7,0)+$AH250*IF($AH$6=E$6,$AH$7,0)+$AI250*IF($AI$6=E$6,$AI$7,0)+$AJ250*IF($AJ$6=E$6,$AJ$7,0)+$AK250*IF($AK$6=E$6,$AK$7,0)+$AL250*IF($AL$6=E$6,$AL$7,0)+$AM250*IF($AM$6=E$6,$AM$7,0)+$AN250*IF($AN$6=E$6,$AN$7,0)+$AO250*IF($AO$6=E$6,$AO$7,0)+$AP250*IF($AP$6=E$6,$AP$7,0)+$AQ250*IF($AQ$6=E$6,$AQ$7,0)+$AR250*IF($AR$6=E$6,$AR$7,0))/E$7,0)</f>
        <v>0</v>
      </c>
      <c r="F250" s="54">
        <f t="shared" si="244"/>
        <v>0</v>
      </c>
      <c r="G250" s="54">
        <f t="shared" si="244"/>
        <v>0</v>
      </c>
      <c r="H250" s="54">
        <f t="shared" si="244"/>
        <v>0</v>
      </c>
      <c r="I250" s="54">
        <f t="shared" si="244"/>
        <v>0</v>
      </c>
      <c r="J250" s="54">
        <f t="shared" si="244"/>
        <v>0</v>
      </c>
      <c r="K250" s="54">
        <f t="shared" si="244"/>
        <v>0</v>
      </c>
      <c r="L250" s="54">
        <f t="shared" si="244"/>
        <v>0</v>
      </c>
      <c r="M250" s="54">
        <f t="shared" si="244"/>
        <v>0</v>
      </c>
      <c r="N250" s="54">
        <f t="shared" si="244"/>
        <v>0</v>
      </c>
      <c r="O250" s="54">
        <f t="shared" si="244"/>
        <v>0</v>
      </c>
      <c r="P250" s="54">
        <f t="shared" si="244"/>
        <v>0</v>
      </c>
      <c r="Q250" s="54">
        <f t="shared" si="244"/>
        <v>0</v>
      </c>
      <c r="R250" s="54">
        <f t="shared" si="244"/>
        <v>0</v>
      </c>
      <c r="S250" s="135"/>
      <c r="T250" s="6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</row>
    <row r="251" spans="1:44" ht="14.25" customHeight="1">
      <c r="A251" s="51">
        <v>244</v>
      </c>
      <c r="B251" s="5" t="str">
        <f>IF('FORM NILAI SIAP'!A251=0,"",'FORM NILAI SIAP'!A251)</f>
        <v/>
      </c>
      <c r="C251" s="5" t="str">
        <f>IF('FORM NILAI SIAP'!B251=0,"",'FORM NILAI SIAP'!B251)</f>
        <v/>
      </c>
      <c r="D251" s="54" t="str">
        <f t="shared" si="1"/>
        <v/>
      </c>
      <c r="E251" s="54">
        <f t="shared" ref="E251:R251" si="245">IFERROR(($T251*IF($T$6=E$6,$T$7,0)+$U251*IF($U$6=E$6,$U$7,0)+$V251*IF($V$6=E$6,$V$7,0)+$W251*IF($W$6=E$6,$W$7,0)+$X251*IF($X$6=E$6,$X$7,0)+$Y251*IF($Y$6=E$6,$Y$7,0)+$Z251*IF($Z$6=E$6,$Z$7,0)+$AA251*IF($AA$6=E$6,$AA$7,0)+$AB251*IF($AB$6=E$6,$AB$7,0)+$AC251*IF($AC$6=E$6,$AC$7,0)+$AD251*IF($AD$6=E$6,$AD$7,0)+$AE251*IF($AE$6=E$6,$AE$7,0)+$AF251*IF($AF$6=E$6,$AF$7,0)+$AG251*IF($AG$6=E$6,$AG$7,0)+$AH251*IF($AH$6=E$6,$AH$7,0)+$AI251*IF($AI$6=E$6,$AI$7,0)+$AJ251*IF($AJ$6=E$6,$AJ$7,0)+$AK251*IF($AK$6=E$6,$AK$7,0)+$AL251*IF($AL$6=E$6,$AL$7,0)+$AM251*IF($AM$6=E$6,$AM$7,0)+$AN251*IF($AN$6=E$6,$AN$7,0)+$AO251*IF($AO$6=E$6,$AO$7,0)+$AP251*IF($AP$6=E$6,$AP$7,0)+$AQ251*IF($AQ$6=E$6,$AQ$7,0)+$AR251*IF($AR$6=E$6,$AR$7,0))/E$7,0)</f>
        <v>0</v>
      </c>
      <c r="F251" s="54">
        <f t="shared" si="245"/>
        <v>0</v>
      </c>
      <c r="G251" s="54">
        <f t="shared" si="245"/>
        <v>0</v>
      </c>
      <c r="H251" s="54">
        <f t="shared" si="245"/>
        <v>0</v>
      </c>
      <c r="I251" s="54">
        <f t="shared" si="245"/>
        <v>0</v>
      </c>
      <c r="J251" s="54">
        <f t="shared" si="245"/>
        <v>0</v>
      </c>
      <c r="K251" s="54">
        <f t="shared" si="245"/>
        <v>0</v>
      </c>
      <c r="L251" s="54">
        <f t="shared" si="245"/>
        <v>0</v>
      </c>
      <c r="M251" s="54">
        <f t="shared" si="245"/>
        <v>0</v>
      </c>
      <c r="N251" s="54">
        <f t="shared" si="245"/>
        <v>0</v>
      </c>
      <c r="O251" s="54">
        <f t="shared" si="245"/>
        <v>0</v>
      </c>
      <c r="P251" s="54">
        <f t="shared" si="245"/>
        <v>0</v>
      </c>
      <c r="Q251" s="54">
        <f t="shared" si="245"/>
        <v>0</v>
      </c>
      <c r="R251" s="54">
        <f t="shared" si="245"/>
        <v>0</v>
      </c>
      <c r="S251" s="135"/>
      <c r="T251" s="6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</row>
    <row r="252" spans="1:44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</row>
    <row r="253" spans="1:44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</row>
    <row r="254" spans="1:44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</row>
    <row r="255" spans="1:44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</row>
    <row r="256" spans="1:44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</row>
    <row r="257" spans="1:44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</row>
    <row r="258" spans="1:44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</row>
    <row r="259" spans="1:44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</row>
    <row r="260" spans="1:44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</row>
    <row r="261" spans="1:44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</row>
    <row r="262" spans="1:44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</row>
    <row r="263" spans="1:44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</row>
    <row r="264" spans="1:44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</row>
    <row r="265" spans="1:44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</row>
    <row r="266" spans="1:44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</row>
    <row r="267" spans="1:44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</row>
    <row r="268" spans="1:44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</row>
    <row r="269" spans="1:44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</row>
    <row r="270" spans="1:44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</row>
    <row r="271" spans="1:44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</row>
    <row r="272" spans="1:44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</row>
    <row r="273" spans="1:44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</row>
    <row r="274" spans="1:44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</row>
    <row r="275" spans="1:44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</row>
    <row r="276" spans="1:44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</row>
    <row r="277" spans="1:44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</row>
    <row r="278" spans="1:44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</row>
    <row r="279" spans="1:44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</row>
    <row r="280" spans="1:44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</row>
    <row r="281" spans="1:44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</row>
    <row r="282" spans="1:44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</row>
    <row r="283" spans="1:44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</row>
    <row r="284" spans="1:44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</row>
    <row r="285" spans="1:44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</row>
    <row r="286" spans="1:44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</row>
    <row r="287" spans="1:44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</row>
    <row r="288" spans="1:44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</row>
    <row r="289" spans="1:44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</row>
    <row r="290" spans="1:44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</row>
    <row r="291" spans="1:44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</row>
    <row r="292" spans="1:44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</row>
    <row r="293" spans="1:44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</row>
    <row r="294" spans="1:44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</row>
    <row r="295" spans="1:44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</row>
    <row r="296" spans="1:44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</row>
    <row r="297" spans="1:44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</row>
    <row r="298" spans="1:44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</row>
    <row r="299" spans="1:44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</row>
    <row r="300" spans="1:44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</row>
    <row r="301" spans="1:44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</row>
    <row r="302" spans="1:44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</row>
    <row r="303" spans="1:44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</row>
    <row r="304" spans="1:44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</row>
    <row r="305" spans="1:44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</row>
    <row r="306" spans="1:44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</row>
    <row r="307" spans="1:44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</row>
    <row r="308" spans="1:44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</row>
    <row r="309" spans="1:44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</row>
    <row r="310" spans="1:44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</row>
    <row r="311" spans="1:44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</row>
    <row r="312" spans="1:44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</row>
    <row r="313" spans="1:44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</row>
    <row r="314" spans="1:44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</row>
    <row r="315" spans="1:44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</row>
    <row r="316" spans="1:44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</row>
    <row r="317" spans="1:44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</row>
    <row r="318" spans="1:44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</row>
    <row r="319" spans="1:44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</row>
    <row r="320" spans="1:44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</row>
    <row r="321" spans="1:44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</row>
    <row r="322" spans="1:44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</row>
    <row r="323" spans="1:44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</row>
    <row r="324" spans="1:44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</row>
    <row r="325" spans="1:44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</row>
    <row r="326" spans="1:44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</row>
    <row r="327" spans="1:44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</row>
    <row r="328" spans="1:44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</row>
    <row r="329" spans="1:44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</row>
    <row r="330" spans="1:44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</row>
    <row r="331" spans="1:44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</row>
    <row r="332" spans="1:44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</row>
    <row r="333" spans="1:44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</row>
    <row r="334" spans="1:44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</row>
    <row r="335" spans="1:44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</row>
    <row r="336" spans="1:44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</row>
    <row r="337" spans="1:44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</row>
    <row r="338" spans="1:44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</row>
    <row r="339" spans="1:44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</row>
    <row r="340" spans="1:44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</row>
    <row r="341" spans="1:44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</row>
    <row r="342" spans="1:44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</row>
    <row r="343" spans="1:44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</row>
    <row r="344" spans="1:44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</row>
    <row r="345" spans="1:44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</row>
    <row r="346" spans="1:44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</row>
    <row r="347" spans="1:44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</row>
    <row r="348" spans="1:44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</row>
    <row r="349" spans="1:44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</row>
    <row r="350" spans="1:44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</row>
    <row r="351" spans="1:44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</row>
    <row r="352" spans="1:44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</row>
    <row r="353" spans="1:44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</row>
    <row r="354" spans="1:44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</row>
    <row r="355" spans="1:44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</row>
    <row r="356" spans="1:44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</row>
    <row r="357" spans="1:44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</row>
    <row r="358" spans="1:44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</row>
    <row r="359" spans="1:44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</row>
    <row r="360" spans="1:44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</row>
    <row r="361" spans="1:44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</row>
    <row r="362" spans="1:44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</row>
    <row r="363" spans="1:44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</row>
    <row r="364" spans="1:44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</row>
    <row r="365" spans="1:44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</row>
    <row r="366" spans="1:44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</row>
    <row r="367" spans="1:44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</row>
    <row r="368" spans="1:44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</row>
    <row r="369" spans="1:44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</row>
    <row r="370" spans="1:44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</row>
    <row r="371" spans="1:44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</row>
    <row r="372" spans="1:44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</row>
    <row r="373" spans="1:44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</row>
    <row r="374" spans="1:44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</row>
    <row r="375" spans="1:44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</row>
    <row r="376" spans="1:44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</row>
    <row r="377" spans="1:44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</row>
    <row r="378" spans="1:44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</row>
    <row r="379" spans="1:44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</row>
    <row r="380" spans="1:44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</row>
    <row r="381" spans="1:44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</row>
    <row r="382" spans="1:44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</row>
    <row r="383" spans="1:44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</row>
    <row r="384" spans="1:44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</row>
    <row r="385" spans="1:44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</row>
    <row r="386" spans="1:44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</row>
    <row r="387" spans="1:44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</row>
    <row r="388" spans="1:44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</row>
    <row r="389" spans="1:44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</row>
    <row r="390" spans="1:44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</row>
    <row r="391" spans="1:44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</row>
    <row r="392" spans="1:44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</row>
    <row r="393" spans="1:44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</row>
    <row r="394" spans="1:44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</row>
    <row r="395" spans="1:44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</row>
    <row r="396" spans="1:44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</row>
    <row r="397" spans="1:44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</row>
    <row r="398" spans="1:44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</row>
    <row r="399" spans="1:44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</row>
    <row r="400" spans="1:44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</row>
    <row r="401" spans="1:44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</row>
    <row r="402" spans="1:44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</row>
    <row r="403" spans="1:44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</row>
    <row r="404" spans="1:44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</row>
    <row r="405" spans="1:44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</row>
    <row r="406" spans="1:44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</row>
    <row r="407" spans="1:44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</row>
    <row r="408" spans="1:44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</row>
    <row r="409" spans="1:44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</row>
    <row r="410" spans="1:44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</row>
    <row r="411" spans="1:44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</row>
    <row r="412" spans="1:44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</row>
    <row r="413" spans="1:44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</row>
    <row r="414" spans="1:44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</row>
    <row r="415" spans="1:44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</row>
    <row r="416" spans="1:44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</row>
    <row r="417" spans="1:44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</row>
    <row r="418" spans="1:44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</row>
    <row r="419" spans="1:44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</row>
    <row r="420" spans="1:44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</row>
    <row r="421" spans="1:44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</row>
    <row r="422" spans="1:44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</row>
    <row r="423" spans="1:44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</row>
    <row r="424" spans="1:44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</row>
    <row r="425" spans="1:44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</row>
    <row r="426" spans="1:44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</row>
    <row r="427" spans="1:44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</row>
    <row r="428" spans="1:44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</row>
    <row r="429" spans="1:44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</row>
    <row r="430" spans="1:44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</row>
    <row r="431" spans="1:44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</row>
    <row r="432" spans="1:44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</row>
    <row r="433" spans="1:44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</row>
    <row r="434" spans="1:44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</row>
    <row r="435" spans="1:44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</row>
    <row r="436" spans="1:44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</row>
    <row r="437" spans="1:44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</row>
    <row r="438" spans="1:44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</row>
    <row r="439" spans="1:44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</row>
    <row r="440" spans="1:44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</row>
    <row r="441" spans="1:44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</row>
    <row r="442" spans="1:44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</row>
    <row r="443" spans="1:44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</row>
    <row r="444" spans="1:44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</row>
    <row r="445" spans="1:44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</row>
    <row r="446" spans="1:44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</row>
    <row r="447" spans="1:44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</row>
    <row r="448" spans="1:44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</row>
    <row r="449" spans="1:44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</row>
    <row r="450" spans="1:44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</row>
    <row r="451" spans="1:44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</row>
    <row r="452" spans="1:44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</row>
    <row r="453" spans="1:44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</row>
    <row r="454" spans="1:44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</row>
    <row r="455" spans="1:44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</row>
    <row r="456" spans="1:44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</row>
    <row r="457" spans="1:44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</row>
    <row r="458" spans="1:44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</row>
    <row r="459" spans="1:44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</row>
    <row r="460" spans="1:44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</row>
    <row r="461" spans="1:44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</row>
    <row r="462" spans="1:44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</row>
    <row r="463" spans="1:44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</row>
    <row r="464" spans="1:44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</row>
    <row r="465" spans="1:44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</row>
    <row r="466" spans="1:44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</row>
    <row r="467" spans="1:44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</row>
    <row r="468" spans="1:44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</row>
    <row r="469" spans="1:44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</row>
    <row r="470" spans="1:44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</row>
    <row r="471" spans="1:44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</row>
    <row r="472" spans="1:44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</row>
    <row r="473" spans="1:44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</row>
    <row r="474" spans="1:44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</row>
    <row r="475" spans="1:44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</row>
    <row r="476" spans="1:44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</row>
    <row r="477" spans="1:44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</row>
    <row r="478" spans="1:44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</row>
    <row r="479" spans="1:44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</row>
    <row r="480" spans="1:44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</row>
    <row r="481" spans="1:44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</row>
    <row r="482" spans="1:44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</row>
    <row r="483" spans="1:44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</row>
    <row r="484" spans="1:44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</row>
    <row r="485" spans="1:44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</row>
    <row r="486" spans="1:44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</row>
    <row r="487" spans="1:44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</row>
    <row r="488" spans="1:44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</row>
    <row r="489" spans="1:44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</row>
    <row r="490" spans="1:44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</row>
    <row r="491" spans="1:44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</row>
    <row r="492" spans="1:44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</row>
    <row r="493" spans="1:44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</row>
    <row r="494" spans="1:44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</row>
    <row r="495" spans="1:44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</row>
    <row r="496" spans="1:44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</row>
    <row r="497" spans="1:44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</row>
    <row r="498" spans="1:44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</row>
    <row r="499" spans="1:44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</row>
    <row r="500" spans="1:44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</row>
    <row r="501" spans="1:44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</row>
    <row r="502" spans="1:44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</row>
    <row r="503" spans="1:44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</row>
    <row r="504" spans="1:44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</row>
    <row r="505" spans="1:44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</row>
    <row r="506" spans="1:44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</row>
    <row r="507" spans="1:44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</row>
    <row r="508" spans="1:44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</row>
    <row r="509" spans="1:44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</row>
    <row r="510" spans="1:44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</row>
    <row r="511" spans="1:44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</row>
    <row r="512" spans="1:44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</row>
    <row r="513" spans="1:44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</row>
    <row r="514" spans="1:44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</row>
    <row r="515" spans="1:44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</row>
    <row r="516" spans="1:44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</row>
    <row r="517" spans="1:44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</row>
    <row r="518" spans="1:44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</row>
    <row r="519" spans="1:44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</row>
    <row r="520" spans="1:44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</row>
    <row r="521" spans="1:44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</row>
    <row r="522" spans="1:44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</row>
    <row r="523" spans="1:44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</row>
    <row r="524" spans="1:44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</row>
    <row r="525" spans="1:44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</row>
    <row r="526" spans="1:44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</row>
    <row r="527" spans="1:44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</row>
    <row r="528" spans="1:44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</row>
    <row r="529" spans="1:44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</row>
    <row r="530" spans="1:44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</row>
    <row r="531" spans="1:44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</row>
    <row r="532" spans="1:44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</row>
    <row r="533" spans="1:44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</row>
    <row r="534" spans="1:44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</row>
    <row r="535" spans="1:44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</row>
    <row r="536" spans="1:44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</row>
    <row r="537" spans="1:44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</row>
    <row r="538" spans="1:44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</row>
    <row r="539" spans="1:44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</row>
    <row r="540" spans="1:44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</row>
    <row r="541" spans="1:44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</row>
    <row r="542" spans="1:44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</row>
    <row r="543" spans="1:44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</row>
    <row r="544" spans="1:44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</row>
    <row r="545" spans="1:44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</row>
    <row r="546" spans="1:44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</row>
    <row r="547" spans="1:44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</row>
    <row r="548" spans="1:44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</row>
    <row r="549" spans="1:44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</row>
    <row r="550" spans="1:44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</row>
    <row r="551" spans="1:44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</row>
    <row r="552" spans="1:44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</row>
    <row r="553" spans="1:44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</row>
    <row r="554" spans="1:44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</row>
    <row r="555" spans="1:44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</row>
    <row r="556" spans="1:44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</row>
    <row r="557" spans="1:44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</row>
    <row r="558" spans="1:44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</row>
    <row r="559" spans="1:44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</row>
    <row r="560" spans="1:44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</row>
    <row r="561" spans="1:44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</row>
    <row r="562" spans="1:44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</row>
    <row r="563" spans="1:44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</row>
    <row r="564" spans="1:44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</row>
    <row r="565" spans="1:44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</row>
    <row r="566" spans="1:44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</row>
    <row r="567" spans="1:44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</row>
    <row r="568" spans="1:44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</row>
    <row r="569" spans="1:44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</row>
    <row r="570" spans="1:44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</row>
    <row r="571" spans="1:44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</row>
    <row r="572" spans="1:44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</row>
    <row r="573" spans="1:44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</row>
    <row r="574" spans="1:44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</row>
    <row r="575" spans="1:44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</row>
    <row r="576" spans="1:44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</row>
    <row r="577" spans="1:44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</row>
    <row r="578" spans="1:44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</row>
    <row r="579" spans="1:44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</row>
    <row r="580" spans="1:44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</row>
    <row r="581" spans="1:44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</row>
    <row r="582" spans="1:44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</row>
    <row r="583" spans="1:44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</row>
    <row r="584" spans="1:44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</row>
    <row r="585" spans="1:44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</row>
    <row r="586" spans="1:44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</row>
    <row r="587" spans="1:44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</row>
    <row r="588" spans="1:44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</row>
    <row r="589" spans="1:44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</row>
    <row r="590" spans="1:44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</row>
    <row r="591" spans="1:44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</row>
    <row r="592" spans="1:44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</row>
    <row r="593" spans="1:44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</row>
    <row r="594" spans="1:44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</row>
    <row r="595" spans="1:44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</row>
    <row r="596" spans="1:44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</row>
    <row r="597" spans="1:44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</row>
    <row r="598" spans="1:44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</row>
    <row r="599" spans="1:44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</row>
    <row r="600" spans="1:44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</row>
    <row r="601" spans="1:44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</row>
    <row r="602" spans="1:44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</row>
    <row r="603" spans="1:44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</row>
    <row r="604" spans="1:44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</row>
    <row r="605" spans="1:44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</row>
    <row r="606" spans="1:44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</row>
    <row r="607" spans="1:44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</row>
    <row r="608" spans="1:44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</row>
    <row r="609" spans="1:44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</row>
    <row r="610" spans="1:44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</row>
    <row r="611" spans="1:44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</row>
    <row r="612" spans="1:44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</row>
    <row r="613" spans="1:44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</row>
    <row r="614" spans="1:44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</row>
    <row r="615" spans="1:44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</row>
    <row r="616" spans="1:44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</row>
    <row r="617" spans="1:44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</row>
    <row r="618" spans="1:44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</row>
    <row r="619" spans="1:44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</row>
    <row r="620" spans="1:44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</row>
    <row r="621" spans="1:44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</row>
    <row r="622" spans="1:44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</row>
    <row r="623" spans="1:44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</row>
    <row r="624" spans="1:44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</row>
    <row r="625" spans="1:44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</row>
    <row r="626" spans="1:44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</row>
    <row r="627" spans="1:44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</row>
    <row r="628" spans="1:44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</row>
    <row r="629" spans="1:44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</row>
    <row r="630" spans="1:44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</row>
    <row r="631" spans="1:44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</row>
    <row r="632" spans="1:44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</row>
    <row r="633" spans="1:44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</row>
    <row r="634" spans="1:44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</row>
    <row r="635" spans="1:44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</row>
    <row r="636" spans="1:44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</row>
    <row r="637" spans="1:44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</row>
    <row r="638" spans="1:44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</row>
    <row r="639" spans="1:44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</row>
    <row r="640" spans="1:44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</row>
    <row r="641" spans="1:44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</row>
    <row r="642" spans="1:44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</row>
    <row r="643" spans="1:44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</row>
    <row r="644" spans="1:44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</row>
    <row r="645" spans="1:44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</row>
    <row r="646" spans="1:44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</row>
    <row r="647" spans="1:44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</row>
    <row r="648" spans="1:44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</row>
    <row r="649" spans="1:44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</row>
    <row r="650" spans="1:44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</row>
    <row r="651" spans="1:44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</row>
    <row r="652" spans="1:44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</row>
    <row r="653" spans="1:44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</row>
    <row r="654" spans="1:44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</row>
    <row r="655" spans="1:44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</row>
    <row r="656" spans="1:44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</row>
    <row r="657" spans="1:44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</row>
    <row r="658" spans="1:44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</row>
    <row r="659" spans="1:44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</row>
    <row r="660" spans="1:44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</row>
    <row r="661" spans="1:44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</row>
    <row r="662" spans="1:44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</row>
    <row r="663" spans="1:44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</row>
    <row r="664" spans="1:44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</row>
    <row r="665" spans="1:44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</row>
    <row r="666" spans="1:44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</row>
    <row r="667" spans="1:44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</row>
    <row r="668" spans="1:44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</row>
    <row r="669" spans="1:44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</row>
    <row r="670" spans="1:44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</row>
    <row r="671" spans="1:44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</row>
    <row r="672" spans="1:44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</row>
    <row r="673" spans="1:44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</row>
    <row r="674" spans="1:44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</row>
    <row r="675" spans="1:44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</row>
    <row r="676" spans="1:44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</row>
    <row r="677" spans="1:44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</row>
    <row r="678" spans="1:44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</row>
    <row r="679" spans="1:44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</row>
    <row r="680" spans="1:44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</row>
    <row r="681" spans="1:44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</row>
    <row r="682" spans="1:44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</row>
    <row r="683" spans="1:44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</row>
    <row r="684" spans="1:44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</row>
    <row r="685" spans="1:44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</row>
    <row r="686" spans="1:44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</row>
    <row r="687" spans="1:44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</row>
    <row r="688" spans="1:44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</row>
    <row r="689" spans="1:44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</row>
    <row r="690" spans="1:44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</row>
    <row r="691" spans="1:44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</row>
    <row r="692" spans="1:44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</row>
    <row r="693" spans="1:44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</row>
    <row r="694" spans="1:44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</row>
    <row r="695" spans="1:44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</row>
    <row r="696" spans="1:44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</row>
    <row r="697" spans="1:44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</row>
    <row r="698" spans="1:44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</row>
    <row r="699" spans="1:44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</row>
    <row r="700" spans="1:44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</row>
    <row r="701" spans="1:44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</row>
    <row r="702" spans="1:44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</row>
    <row r="703" spans="1:44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</row>
    <row r="704" spans="1:44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</row>
    <row r="705" spans="1:44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</row>
    <row r="706" spans="1:44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</row>
    <row r="707" spans="1:44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</row>
    <row r="708" spans="1:44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</row>
    <row r="709" spans="1:44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</row>
    <row r="710" spans="1:44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</row>
    <row r="711" spans="1:44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</row>
    <row r="712" spans="1:44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</row>
    <row r="713" spans="1:44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</row>
    <row r="714" spans="1:44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</row>
    <row r="715" spans="1:44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</row>
    <row r="716" spans="1:44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</row>
    <row r="717" spans="1:44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</row>
    <row r="718" spans="1:44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</row>
    <row r="719" spans="1:44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</row>
    <row r="720" spans="1:44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</row>
    <row r="721" spans="1:44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</row>
    <row r="722" spans="1:44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</row>
    <row r="723" spans="1:44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</row>
    <row r="724" spans="1:44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</row>
    <row r="725" spans="1:44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</row>
    <row r="726" spans="1:44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</row>
    <row r="727" spans="1:44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</row>
    <row r="728" spans="1:44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</row>
    <row r="729" spans="1:44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</row>
    <row r="730" spans="1:44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</row>
    <row r="731" spans="1:44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</row>
    <row r="732" spans="1:44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</row>
    <row r="733" spans="1:44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</row>
    <row r="734" spans="1:44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</row>
    <row r="735" spans="1:44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</row>
    <row r="736" spans="1:44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</row>
    <row r="737" spans="1:44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</row>
    <row r="738" spans="1:44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</row>
    <row r="739" spans="1:44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</row>
    <row r="740" spans="1:44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</row>
    <row r="741" spans="1:44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</row>
    <row r="742" spans="1:44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</row>
    <row r="743" spans="1:44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</row>
    <row r="744" spans="1:44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</row>
    <row r="745" spans="1:44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</row>
    <row r="746" spans="1:44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</row>
    <row r="747" spans="1:44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</row>
    <row r="748" spans="1:44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</row>
    <row r="749" spans="1:44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</row>
    <row r="750" spans="1:44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</row>
    <row r="751" spans="1:44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</row>
    <row r="752" spans="1:44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</row>
    <row r="753" spans="1:44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</row>
    <row r="754" spans="1:44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</row>
    <row r="755" spans="1:44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</row>
    <row r="756" spans="1:44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</row>
    <row r="757" spans="1:44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</row>
    <row r="758" spans="1:44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</row>
    <row r="759" spans="1:44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</row>
    <row r="760" spans="1:44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</row>
    <row r="761" spans="1:44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</row>
    <row r="762" spans="1:44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</row>
    <row r="763" spans="1:44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</row>
    <row r="764" spans="1:44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</row>
    <row r="765" spans="1:44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</row>
    <row r="766" spans="1:44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</row>
    <row r="767" spans="1:44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</row>
    <row r="768" spans="1:44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</row>
    <row r="769" spans="1:44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</row>
    <row r="770" spans="1:44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</row>
    <row r="771" spans="1:44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</row>
    <row r="772" spans="1:44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</row>
    <row r="773" spans="1:44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</row>
    <row r="774" spans="1:44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</row>
    <row r="775" spans="1:44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</row>
    <row r="776" spans="1:44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</row>
    <row r="777" spans="1:44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</row>
    <row r="778" spans="1:44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</row>
    <row r="779" spans="1:44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</row>
    <row r="780" spans="1:44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</row>
    <row r="781" spans="1:44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</row>
    <row r="782" spans="1:44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</row>
    <row r="783" spans="1:44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</row>
    <row r="784" spans="1:44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</row>
    <row r="785" spans="1:44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</row>
    <row r="786" spans="1:44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</row>
    <row r="787" spans="1:44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</row>
    <row r="788" spans="1:44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</row>
    <row r="789" spans="1:44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</row>
    <row r="790" spans="1:44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</row>
    <row r="791" spans="1:44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</row>
    <row r="792" spans="1:44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</row>
    <row r="793" spans="1:44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</row>
    <row r="794" spans="1:44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</row>
    <row r="795" spans="1:44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</row>
    <row r="796" spans="1:44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</row>
    <row r="797" spans="1:44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</row>
    <row r="798" spans="1:44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</row>
    <row r="799" spans="1:44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</row>
    <row r="800" spans="1:44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</row>
    <row r="801" spans="1:44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</row>
    <row r="802" spans="1:44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</row>
    <row r="803" spans="1:44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</row>
    <row r="804" spans="1:44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</row>
    <row r="805" spans="1:44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</row>
    <row r="806" spans="1:44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</row>
    <row r="807" spans="1:44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</row>
    <row r="808" spans="1:44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</row>
    <row r="809" spans="1:44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</row>
    <row r="810" spans="1:44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</row>
    <row r="811" spans="1:44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</row>
    <row r="812" spans="1:44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</row>
    <row r="813" spans="1:44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</row>
    <row r="814" spans="1:44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</row>
    <row r="815" spans="1:44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</row>
    <row r="816" spans="1:44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</row>
    <row r="817" spans="1:44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</row>
    <row r="818" spans="1:44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</row>
    <row r="819" spans="1:44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</row>
    <row r="820" spans="1:44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</row>
    <row r="821" spans="1:44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</row>
    <row r="822" spans="1:44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</row>
    <row r="823" spans="1:44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</row>
    <row r="824" spans="1:44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</row>
    <row r="825" spans="1:44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</row>
    <row r="826" spans="1:44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</row>
    <row r="827" spans="1:44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</row>
    <row r="828" spans="1:44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</row>
    <row r="829" spans="1:44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</row>
    <row r="830" spans="1:44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</row>
    <row r="831" spans="1:44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</row>
    <row r="832" spans="1:44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</row>
    <row r="833" spans="1:44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</row>
    <row r="834" spans="1:44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</row>
    <row r="835" spans="1:44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</row>
    <row r="836" spans="1:44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</row>
    <row r="837" spans="1:44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</row>
    <row r="838" spans="1:44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</row>
    <row r="839" spans="1:44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</row>
    <row r="840" spans="1:44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</row>
    <row r="841" spans="1:44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</row>
    <row r="842" spans="1:44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</row>
    <row r="843" spans="1:44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</row>
    <row r="844" spans="1:44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</row>
    <row r="845" spans="1:44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</row>
    <row r="846" spans="1:44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</row>
    <row r="847" spans="1:44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</row>
    <row r="848" spans="1:44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</row>
    <row r="849" spans="1:44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</row>
    <row r="850" spans="1:44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</row>
    <row r="851" spans="1:44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</row>
    <row r="852" spans="1:44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</row>
    <row r="853" spans="1:44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</row>
    <row r="854" spans="1:44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</row>
    <row r="855" spans="1:44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</row>
    <row r="856" spans="1:44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</row>
    <row r="857" spans="1:44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</row>
    <row r="858" spans="1:44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</row>
    <row r="859" spans="1:44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</row>
    <row r="860" spans="1:44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</row>
    <row r="861" spans="1:44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</row>
    <row r="862" spans="1:44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</row>
    <row r="863" spans="1:44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</row>
    <row r="864" spans="1:44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</row>
    <row r="865" spans="1:44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</row>
    <row r="866" spans="1:44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</row>
    <row r="867" spans="1:44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</row>
    <row r="868" spans="1:44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</row>
    <row r="869" spans="1:44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</row>
    <row r="870" spans="1:44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</row>
    <row r="871" spans="1:44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</row>
    <row r="872" spans="1:44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</row>
    <row r="873" spans="1:44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</row>
    <row r="874" spans="1:44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</row>
    <row r="875" spans="1:44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</row>
    <row r="876" spans="1:44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</row>
    <row r="877" spans="1:44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</row>
    <row r="878" spans="1:44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</row>
    <row r="879" spans="1:44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</row>
    <row r="880" spans="1:44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</row>
    <row r="881" spans="1:44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</row>
    <row r="882" spans="1:44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</row>
    <row r="883" spans="1:44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</row>
    <row r="884" spans="1:44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</row>
    <row r="885" spans="1:44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</row>
    <row r="886" spans="1:44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</row>
    <row r="887" spans="1:44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</row>
    <row r="888" spans="1:44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</row>
    <row r="889" spans="1:44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</row>
    <row r="890" spans="1:44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</row>
    <row r="891" spans="1:44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</row>
    <row r="892" spans="1:44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</row>
    <row r="893" spans="1:44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</row>
    <row r="894" spans="1:44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</row>
    <row r="895" spans="1:44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</row>
    <row r="896" spans="1:44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</row>
    <row r="897" spans="1:44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</row>
    <row r="898" spans="1:44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</row>
    <row r="899" spans="1:44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</row>
    <row r="900" spans="1:44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</row>
    <row r="901" spans="1:44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</row>
    <row r="902" spans="1:44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</row>
    <row r="903" spans="1:44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</row>
    <row r="904" spans="1:44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</row>
    <row r="905" spans="1:44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</row>
    <row r="906" spans="1:44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</row>
    <row r="907" spans="1:44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</row>
    <row r="908" spans="1:44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</row>
    <row r="909" spans="1:44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</row>
    <row r="910" spans="1:44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</row>
    <row r="911" spans="1:44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</row>
    <row r="912" spans="1:44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</row>
    <row r="913" spans="1:44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</row>
    <row r="914" spans="1:44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</row>
    <row r="915" spans="1:44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</row>
    <row r="916" spans="1:44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</row>
    <row r="917" spans="1:44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</row>
    <row r="918" spans="1:44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</row>
    <row r="919" spans="1:44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</row>
    <row r="920" spans="1:44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</row>
    <row r="921" spans="1:44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</row>
    <row r="922" spans="1:44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</row>
    <row r="923" spans="1:44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</row>
    <row r="924" spans="1:44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</row>
    <row r="925" spans="1:44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</row>
    <row r="926" spans="1:44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</row>
    <row r="927" spans="1:44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</row>
    <row r="928" spans="1:44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</row>
    <row r="929" spans="1:44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</row>
    <row r="930" spans="1:44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</row>
    <row r="931" spans="1:44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</row>
    <row r="932" spans="1:44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</row>
    <row r="933" spans="1:44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</row>
    <row r="934" spans="1:44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</row>
    <row r="935" spans="1:44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</row>
    <row r="936" spans="1:44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</row>
    <row r="937" spans="1:44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</row>
    <row r="938" spans="1:44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</row>
    <row r="939" spans="1:44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</row>
    <row r="940" spans="1:44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</row>
    <row r="941" spans="1:44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</row>
    <row r="942" spans="1:44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</row>
    <row r="943" spans="1:44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</row>
    <row r="944" spans="1:44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</row>
    <row r="945" spans="1:44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</row>
    <row r="946" spans="1:44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</row>
    <row r="947" spans="1:44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</row>
    <row r="948" spans="1:44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</row>
    <row r="949" spans="1:44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</row>
    <row r="950" spans="1:44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</row>
    <row r="951" spans="1:44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</row>
    <row r="952" spans="1:44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</row>
    <row r="953" spans="1:44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</row>
    <row r="954" spans="1:44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</row>
    <row r="955" spans="1:44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</row>
    <row r="956" spans="1:44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</row>
    <row r="957" spans="1:44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</row>
    <row r="958" spans="1:44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</row>
    <row r="959" spans="1:44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</row>
    <row r="960" spans="1:44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</row>
    <row r="961" spans="1:44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</row>
    <row r="962" spans="1:44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</row>
    <row r="963" spans="1:44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</row>
    <row r="964" spans="1:44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</row>
    <row r="965" spans="1:44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</row>
    <row r="966" spans="1:44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</row>
    <row r="967" spans="1:44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</row>
    <row r="968" spans="1:44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</row>
    <row r="969" spans="1:44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</row>
    <row r="970" spans="1:44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</row>
    <row r="971" spans="1:44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</row>
    <row r="972" spans="1:44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</row>
    <row r="973" spans="1:44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</row>
    <row r="974" spans="1:44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</row>
    <row r="975" spans="1:44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</row>
    <row r="976" spans="1:44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</row>
    <row r="977" spans="1:44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</row>
    <row r="978" spans="1:44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</row>
    <row r="979" spans="1:44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</row>
    <row r="980" spans="1:44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</row>
    <row r="981" spans="1:44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</row>
    <row r="982" spans="1:44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</row>
    <row r="983" spans="1:44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</row>
    <row r="984" spans="1:44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</row>
    <row r="985" spans="1:44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</row>
    <row r="986" spans="1:44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</row>
    <row r="987" spans="1:44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</row>
    <row r="988" spans="1:44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</row>
    <row r="989" spans="1:44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</row>
    <row r="990" spans="1:44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</row>
    <row r="991" spans="1:44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</row>
    <row r="992" spans="1:44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</row>
    <row r="993" spans="1:44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</row>
    <row r="994" spans="1:44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</row>
    <row r="995" spans="1:44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</row>
    <row r="996" spans="1:44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</row>
    <row r="997" spans="1:44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</row>
    <row r="998" spans="1:44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</row>
    <row r="999" spans="1:44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</row>
    <row r="1000" spans="1:44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</row>
  </sheetData>
  <mergeCells count="5">
    <mergeCell ref="A6:A7"/>
    <mergeCell ref="B6:B7"/>
    <mergeCell ref="C6:C7"/>
    <mergeCell ref="D6:D7"/>
    <mergeCell ref="S8:S251"/>
  </mergeCells>
  <pageMargins left="0.7" right="0.7" top="0.75" bottom="0.75" header="0" footer="0"/>
  <pageSetup orientation="portrait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300-000000000000}">
          <x14:formula1>
            <xm:f>'CPMK-CPL'!$B$11:$B$24</xm:f>
          </x14:formula1>
          <xm:sqref>T6:AR6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T251"/>
  <sheetViews>
    <sheetView showGridLines="0" topLeftCell="A166" workbookViewId="0">
      <selection activeCell="B193" sqref="B193"/>
    </sheetView>
  </sheetViews>
  <sheetFormatPr defaultColWidth="14.42578125" defaultRowHeight="15" customHeight="1"/>
  <cols>
    <col min="1" max="1" width="6.42578125" customWidth="1"/>
    <col min="2" max="2" width="15.5703125" customWidth="1"/>
    <col min="3" max="3" width="34.28515625" customWidth="1"/>
    <col min="4" max="4" width="11.28515625" customWidth="1"/>
    <col min="5" max="13" width="7.28515625" hidden="1" customWidth="1"/>
    <col min="14" max="18" width="8.28515625" hidden="1" customWidth="1"/>
    <col min="19" max="19" width="11.85546875" customWidth="1"/>
    <col min="20" max="20" width="10.140625" customWidth="1"/>
    <col min="21" max="21" width="9.42578125" customWidth="1"/>
    <col min="22" max="23" width="9.85546875" customWidth="1"/>
    <col min="24" max="24" width="8.85546875" customWidth="1"/>
    <col min="25" max="124" width="7.28515625" customWidth="1"/>
  </cols>
  <sheetData>
    <row r="1" spans="1:124" ht="14.2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</row>
    <row r="2" spans="1:124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</row>
    <row r="3" spans="1:124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</row>
    <row r="4" spans="1:124" ht="14.2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41" t="str">
        <f>IF(SUM(T7:FK7)=100%,"","TOTAL BOBOT NILAI ("&amp;SUM(T7:FK7)*100&amp;"%) TIDAK SAMA DENGAN 100% ")</f>
        <v/>
      </c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</row>
    <row r="5" spans="1:124" ht="14.2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 t="s">
        <v>274</v>
      </c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6"/>
      <c r="AX5" s="56"/>
      <c r="AY5" s="56"/>
      <c r="AZ5" s="56"/>
      <c r="BA5" s="56"/>
      <c r="BB5" s="56"/>
      <c r="BC5" s="56"/>
      <c r="BD5" s="56"/>
      <c r="BE5" s="56"/>
      <c r="BF5" s="56"/>
      <c r="BG5" s="56"/>
      <c r="BH5" s="56"/>
      <c r="BI5" s="56"/>
      <c r="BJ5" s="56"/>
      <c r="BK5" s="56"/>
      <c r="BL5" s="56"/>
      <c r="BM5" s="56"/>
      <c r="BN5" s="56"/>
      <c r="BO5" s="56"/>
      <c r="BP5" s="56"/>
      <c r="BQ5" s="56"/>
      <c r="BR5" s="56"/>
      <c r="BS5" s="56"/>
      <c r="BT5" s="56"/>
      <c r="BU5" s="56"/>
      <c r="BV5" s="56"/>
      <c r="BW5" s="56"/>
      <c r="BX5" s="56"/>
      <c r="BY5" s="56"/>
      <c r="BZ5" s="56"/>
      <c r="CA5" s="56"/>
      <c r="CB5" s="56"/>
      <c r="CC5" s="56"/>
      <c r="CD5" s="56"/>
      <c r="CE5" s="56"/>
      <c r="CF5" s="56"/>
      <c r="CG5" s="56"/>
      <c r="CH5" s="56"/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6"/>
      <c r="DL5" s="56"/>
      <c r="DM5" s="56"/>
      <c r="DN5" s="56"/>
      <c r="DO5" s="56"/>
      <c r="DP5" s="56"/>
      <c r="DQ5" s="56"/>
      <c r="DR5" s="56"/>
      <c r="DS5" s="56"/>
      <c r="DT5" s="56"/>
    </row>
    <row r="6" spans="1:124" ht="14.25" customHeight="1">
      <c r="A6" s="137" t="s">
        <v>194</v>
      </c>
      <c r="B6" s="138" t="s">
        <v>195</v>
      </c>
      <c r="C6" s="138" t="s">
        <v>196</v>
      </c>
      <c r="D6" s="141" t="s">
        <v>275</v>
      </c>
      <c r="E6" s="62" t="s">
        <v>106</v>
      </c>
      <c r="F6" s="62" t="s">
        <v>109</v>
      </c>
      <c r="G6" s="62" t="s">
        <v>113</v>
      </c>
      <c r="H6" s="62" t="s">
        <v>117</v>
      </c>
      <c r="I6" s="62" t="s">
        <v>121</v>
      </c>
      <c r="J6" s="62" t="s">
        <v>124</v>
      </c>
      <c r="K6" s="62" t="s">
        <v>127</v>
      </c>
      <c r="L6" s="62" t="s">
        <v>130</v>
      </c>
      <c r="M6" s="62" t="s">
        <v>133</v>
      </c>
      <c r="N6" s="62" t="s">
        <v>135</v>
      </c>
      <c r="O6" s="62" t="s">
        <v>137</v>
      </c>
      <c r="P6" s="62" t="s">
        <v>139</v>
      </c>
      <c r="Q6" s="62" t="s">
        <v>141</v>
      </c>
      <c r="R6" s="62" t="s">
        <v>143</v>
      </c>
      <c r="S6" s="3" t="s">
        <v>198</v>
      </c>
      <c r="T6" s="63" t="s">
        <v>106</v>
      </c>
      <c r="U6" s="63" t="s">
        <v>109</v>
      </c>
      <c r="V6" s="63" t="s">
        <v>113</v>
      </c>
      <c r="W6" s="63" t="s">
        <v>117</v>
      </c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3"/>
      <c r="BW6" s="63"/>
      <c r="BX6" s="63"/>
      <c r="BY6" s="63"/>
      <c r="BZ6" s="63"/>
      <c r="CA6" s="63"/>
      <c r="CB6" s="63"/>
      <c r="CC6" s="63"/>
      <c r="CD6" s="63"/>
      <c r="CE6" s="63"/>
      <c r="CF6" s="63"/>
      <c r="CG6" s="63"/>
      <c r="CH6" s="63"/>
      <c r="CI6" s="63"/>
      <c r="CJ6" s="63"/>
      <c r="CK6" s="63"/>
      <c r="CL6" s="63"/>
      <c r="CM6" s="63"/>
      <c r="CN6" s="63"/>
      <c r="CO6" s="63"/>
      <c r="CP6" s="63"/>
      <c r="CQ6" s="63"/>
      <c r="CR6" s="63"/>
      <c r="CS6" s="63"/>
      <c r="CT6" s="63"/>
      <c r="CU6" s="63"/>
      <c r="CV6" s="63"/>
      <c r="CW6" s="63"/>
      <c r="CX6" s="63"/>
      <c r="CY6" s="63"/>
      <c r="CZ6" s="63"/>
      <c r="DA6" s="63"/>
      <c r="DB6" s="63"/>
      <c r="DC6" s="63"/>
      <c r="DD6" s="63"/>
      <c r="DE6" s="63"/>
      <c r="DF6" s="63"/>
      <c r="DG6" s="63"/>
      <c r="DH6" s="63"/>
      <c r="DI6" s="63"/>
      <c r="DJ6" s="63"/>
      <c r="DK6" s="63"/>
      <c r="DL6" s="63"/>
      <c r="DM6" s="63"/>
      <c r="DN6" s="63"/>
      <c r="DO6" s="63"/>
      <c r="DP6" s="63"/>
      <c r="DQ6" s="63"/>
      <c r="DR6" s="63"/>
      <c r="DS6" s="63"/>
      <c r="DT6" s="63"/>
    </row>
    <row r="7" spans="1:124" ht="14.25" customHeight="1">
      <c r="A7" s="132"/>
      <c r="B7" s="132"/>
      <c r="C7" s="132"/>
      <c r="D7" s="132"/>
      <c r="E7" s="62">
        <f t="shared" ref="E7:R7" si="0">SUMIFS($T$7:$FB$7,$T$6:$FB$6,E6)</f>
        <v>0.5</v>
      </c>
      <c r="F7" s="62">
        <f t="shared" si="0"/>
        <v>0.5</v>
      </c>
      <c r="G7" s="62">
        <f t="shared" si="0"/>
        <v>0</v>
      </c>
      <c r="H7" s="62">
        <f t="shared" si="0"/>
        <v>0</v>
      </c>
      <c r="I7" s="62">
        <f t="shared" si="0"/>
        <v>0</v>
      </c>
      <c r="J7" s="62">
        <f t="shared" si="0"/>
        <v>0</v>
      </c>
      <c r="K7" s="62">
        <f t="shared" si="0"/>
        <v>0</v>
      </c>
      <c r="L7" s="62">
        <f t="shared" si="0"/>
        <v>0</v>
      </c>
      <c r="M7" s="62">
        <f t="shared" si="0"/>
        <v>0</v>
      </c>
      <c r="N7" s="62">
        <f t="shared" si="0"/>
        <v>0</v>
      </c>
      <c r="O7" s="62">
        <f t="shared" si="0"/>
        <v>0</v>
      </c>
      <c r="P7" s="62">
        <f t="shared" si="0"/>
        <v>0</v>
      </c>
      <c r="Q7" s="62">
        <f t="shared" si="0"/>
        <v>0</v>
      </c>
      <c r="R7" s="62">
        <f t="shared" si="0"/>
        <v>0</v>
      </c>
      <c r="S7" s="3" t="s">
        <v>273</v>
      </c>
      <c r="T7" s="48">
        <v>0.5</v>
      </c>
      <c r="U7" s="48">
        <v>0.5</v>
      </c>
      <c r="V7" s="48">
        <v>0</v>
      </c>
      <c r="W7" s="48">
        <v>0</v>
      </c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67"/>
      <c r="AJ7" s="67"/>
      <c r="AK7" s="67"/>
      <c r="AL7" s="67"/>
      <c r="AM7" s="67"/>
      <c r="AN7" s="67"/>
      <c r="AO7" s="48"/>
      <c r="AP7" s="48"/>
      <c r="AQ7" s="48"/>
      <c r="AR7" s="48"/>
      <c r="AS7" s="67"/>
      <c r="AT7" s="67"/>
      <c r="AU7" s="67"/>
      <c r="AV7" s="67"/>
      <c r="AW7" s="67"/>
      <c r="AX7" s="67"/>
      <c r="AY7" s="48"/>
      <c r="AZ7" s="48"/>
      <c r="BA7" s="48"/>
      <c r="BB7" s="48"/>
      <c r="BC7" s="67"/>
      <c r="BD7" s="67"/>
      <c r="BE7" s="67"/>
      <c r="BF7" s="67"/>
      <c r="BG7" s="67"/>
      <c r="BH7" s="67"/>
      <c r="BI7" s="48"/>
      <c r="BJ7" s="48"/>
      <c r="BK7" s="48"/>
      <c r="BL7" s="48"/>
      <c r="BM7" s="67"/>
      <c r="BN7" s="67"/>
      <c r="BO7" s="67"/>
      <c r="BP7" s="67"/>
      <c r="BQ7" s="67"/>
      <c r="BR7" s="48"/>
      <c r="BS7" s="48"/>
      <c r="BT7" s="48"/>
      <c r="BU7" s="48"/>
      <c r="BV7" s="48"/>
      <c r="BW7" s="67"/>
      <c r="BX7" s="67"/>
      <c r="BY7" s="67"/>
      <c r="BZ7" s="67"/>
      <c r="CA7" s="67"/>
      <c r="CB7" s="67"/>
      <c r="CC7" s="48"/>
      <c r="CD7" s="48"/>
      <c r="CE7" s="48"/>
      <c r="CF7" s="48"/>
      <c r="CG7" s="67"/>
      <c r="CH7" s="67"/>
      <c r="CI7" s="67"/>
      <c r="CJ7" s="67"/>
      <c r="CK7" s="67"/>
      <c r="CL7" s="67"/>
      <c r="CM7" s="48"/>
      <c r="CN7" s="48"/>
      <c r="CO7" s="48"/>
      <c r="CP7" s="48"/>
      <c r="CQ7" s="67"/>
      <c r="CR7" s="67"/>
      <c r="CS7" s="67"/>
      <c r="CT7" s="67"/>
      <c r="CU7" s="67"/>
      <c r="CV7" s="67"/>
      <c r="CW7" s="48"/>
      <c r="CX7" s="48"/>
      <c r="CY7" s="48"/>
      <c r="CZ7" s="48"/>
      <c r="DA7" s="67"/>
      <c r="DB7" s="67"/>
      <c r="DC7" s="67"/>
      <c r="DD7" s="67"/>
      <c r="DE7" s="67"/>
      <c r="DF7" s="67"/>
      <c r="DG7" s="48"/>
      <c r="DH7" s="48"/>
      <c r="DI7" s="48"/>
      <c r="DJ7" s="48"/>
      <c r="DK7" s="67"/>
      <c r="DL7" s="67"/>
      <c r="DM7" s="67"/>
      <c r="DN7" s="67"/>
      <c r="DO7" s="67"/>
      <c r="DP7" s="67"/>
      <c r="DQ7" s="67"/>
      <c r="DR7" s="67"/>
      <c r="DS7" s="67"/>
      <c r="DT7" s="48"/>
    </row>
    <row r="8" spans="1:124" ht="14.25" customHeight="1">
      <c r="A8" s="51">
        <v>1</v>
      </c>
      <c r="B8" s="52">
        <v>21120120140099</v>
      </c>
      <c r="C8" s="53" t="s">
        <v>199</v>
      </c>
      <c r="D8" s="54">
        <v>80</v>
      </c>
      <c r="E8" s="54">
        <f t="shared" ref="E8:R8" si="1">IFERROR(($T8*IF($T$6=E$6,$T$7,0)+$U8*IF($U$6=E$6,$U$7,0)+$V8*IF($V$6=E$6,$V$7,0)+$W8*IF($W$6=E$6,$W$7,0)+$X8*IF($X$6=E$6,$X$7,0)+$Y8*IF($Y$6=E$6,$Y$7,0)+$Z8*IF($Z$6=E$6,$Z$7,0)+$AA8*IF($AA$6=E$6,$AA$7,0)+$AB8*IF($AB$6=E$6,$AB$7,0)+$AC8*IF($AC$6=E$6,$AC$7,0)+$AD8*IF($AD$6=E$6,$AD$7,0)+$DG8*IF($DG$6=E$6,$DG$7,0)+$DH8*IF($DH$6=E$6,$DH$7,0)+$DI8*IF($DI$6=E$6,$DI$7,0)+$DJ8*IF($DJ$6=E$6,$DJ$7,0)+$DK8*IF($DK$6=E$6,$DK$7,0)+$DL8*IF($DL$6=E$6,$DL$7,0)+$DM8*IF($DM$6=E$6,$DM$7,0)+$DN8*IF($DN$6=E$6,$DN$7,0)+$DO8*IF($DO$6=E$6,$DO$7,0)+$DP8*IF($DP$6=E$6,$DP$7,0)+$DQ8*IF($DQ$6=E$6,$DQ$7,0)+$DR8*IF($DR$6=E$6,$DR$7,0)+$DS8*IF($DS$6=E$6,$DS$7,0)+$DT8*IF($DT$6=E$6,$DT$7,0)+$DU8*IF($DU$6=E$6,$DU$7,0)+$DV8*IF($DV$6=E$6,$DV$7,0)+$DW8*IF($DW$6=E$6,$DW$7,0)+$DX8*IF($DX$6=E$6,$DX$7,0)+$DY8*IF($DY$6=E$6,$DY$7,0)+$DZ8*IF($DZ$6=E$6,$DZ$7,0)+$EA8*IF($EA$6=E$6,$EA$7,0)+$EB8*IF($EB$6=E$6,$EB$7,0))/E$7,0)</f>
        <v>80</v>
      </c>
      <c r="F8" s="54">
        <f t="shared" si="1"/>
        <v>80</v>
      </c>
      <c r="G8" s="54">
        <f t="shared" si="1"/>
        <v>0</v>
      </c>
      <c r="H8" s="54">
        <f t="shared" si="1"/>
        <v>0</v>
      </c>
      <c r="I8" s="54">
        <f t="shared" si="1"/>
        <v>0</v>
      </c>
      <c r="J8" s="54">
        <f t="shared" si="1"/>
        <v>0</v>
      </c>
      <c r="K8" s="54">
        <f t="shared" si="1"/>
        <v>0</v>
      </c>
      <c r="L8" s="54">
        <f t="shared" si="1"/>
        <v>0</v>
      </c>
      <c r="M8" s="54">
        <f t="shared" si="1"/>
        <v>0</v>
      </c>
      <c r="N8" s="54">
        <f t="shared" si="1"/>
        <v>0</v>
      </c>
      <c r="O8" s="54">
        <f t="shared" si="1"/>
        <v>0</v>
      </c>
      <c r="P8" s="54">
        <f t="shared" si="1"/>
        <v>0</v>
      </c>
      <c r="Q8" s="54">
        <f t="shared" si="1"/>
        <v>0</v>
      </c>
      <c r="R8" s="54">
        <f t="shared" si="1"/>
        <v>0</v>
      </c>
      <c r="S8" s="140" t="s">
        <v>200</v>
      </c>
      <c r="T8" s="56">
        <v>80</v>
      </c>
      <c r="U8" s="56">
        <v>80</v>
      </c>
      <c r="V8" s="56"/>
      <c r="W8" s="56"/>
      <c r="X8" s="56"/>
      <c r="Y8" s="55"/>
      <c r="Z8" s="56"/>
      <c r="AA8" s="55"/>
      <c r="AB8" s="56"/>
      <c r="AC8" s="55"/>
      <c r="AD8" s="56"/>
      <c r="AE8" s="55"/>
      <c r="AF8" s="56"/>
      <c r="AG8" s="55"/>
      <c r="AH8" s="56"/>
      <c r="AI8" s="56"/>
      <c r="AJ8" s="56"/>
      <c r="AK8" s="56"/>
      <c r="AL8" s="56"/>
      <c r="AM8" s="56"/>
      <c r="AN8" s="56"/>
      <c r="AO8" s="55"/>
      <c r="AP8" s="56"/>
      <c r="AQ8" s="55"/>
      <c r="AR8" s="56"/>
      <c r="AS8" s="56"/>
      <c r="AT8" s="56"/>
      <c r="AU8" s="56"/>
      <c r="AV8" s="56"/>
      <c r="AW8" s="56"/>
      <c r="AX8" s="56"/>
      <c r="AY8" s="55"/>
      <c r="AZ8" s="56"/>
      <c r="BA8" s="55"/>
      <c r="BB8" s="56"/>
      <c r="BC8" s="56"/>
      <c r="BD8" s="56"/>
      <c r="BE8" s="56"/>
      <c r="BF8" s="56"/>
      <c r="BG8" s="56"/>
      <c r="BH8" s="56"/>
      <c r="BI8" s="55"/>
      <c r="BJ8" s="56"/>
      <c r="BK8" s="55"/>
      <c r="BL8" s="56"/>
      <c r="BM8" s="56"/>
      <c r="BN8" s="56"/>
      <c r="BO8" s="56"/>
      <c r="BP8" s="56"/>
      <c r="BQ8" s="56"/>
      <c r="BR8" s="56"/>
      <c r="BS8" s="55"/>
      <c r="BT8" s="56"/>
      <c r="BU8" s="55"/>
      <c r="BV8" s="56"/>
      <c r="BW8" s="56"/>
      <c r="BX8" s="56"/>
      <c r="BY8" s="56"/>
      <c r="BZ8" s="56"/>
      <c r="CA8" s="56"/>
      <c r="CB8" s="56"/>
      <c r="CC8" s="55"/>
      <c r="CD8" s="56"/>
      <c r="CE8" s="55"/>
      <c r="CF8" s="56"/>
      <c r="CG8" s="56"/>
      <c r="CH8" s="56"/>
      <c r="CI8" s="56"/>
      <c r="CJ8" s="56"/>
      <c r="CK8" s="56"/>
      <c r="CL8" s="56"/>
      <c r="CM8" s="55"/>
      <c r="CN8" s="56"/>
      <c r="CO8" s="55"/>
      <c r="CP8" s="56"/>
      <c r="CQ8" s="56"/>
      <c r="CR8" s="56"/>
      <c r="CS8" s="56"/>
      <c r="CT8" s="56"/>
      <c r="CU8" s="56"/>
      <c r="CV8" s="56"/>
      <c r="CW8" s="55"/>
      <c r="CX8" s="56"/>
      <c r="CY8" s="55"/>
      <c r="CZ8" s="56"/>
      <c r="DA8" s="56"/>
      <c r="DB8" s="56"/>
      <c r="DC8" s="56"/>
      <c r="DD8" s="56"/>
      <c r="DE8" s="56"/>
      <c r="DF8" s="56"/>
      <c r="DG8" s="55"/>
      <c r="DH8" s="56"/>
      <c r="DI8" s="55"/>
      <c r="DJ8" s="56"/>
      <c r="DK8" s="56"/>
      <c r="DL8" s="56"/>
      <c r="DM8" s="56"/>
      <c r="DN8" s="56"/>
      <c r="DO8" s="56"/>
      <c r="DP8" s="56"/>
      <c r="DQ8" s="56"/>
      <c r="DR8" s="56"/>
      <c r="DS8" s="56"/>
      <c r="DT8" s="56"/>
    </row>
    <row r="9" spans="1:124" ht="14.25" customHeight="1">
      <c r="A9" s="51">
        <v>2</v>
      </c>
      <c r="B9" s="53">
        <v>21120120140100</v>
      </c>
      <c r="C9" s="53" t="s">
        <v>201</v>
      </c>
      <c r="D9" s="54">
        <v>68</v>
      </c>
      <c r="E9" s="54">
        <f t="shared" ref="E9:R9" si="2">IFERROR(($T9*IF($T$6=E$6,$T$7,0)+$U9*IF($U$6=E$6,$U$7,0)+$V9*IF($V$6=E$6,$V$7,0)+$W9*IF($W$6=E$6,$W$7,0)+$X9*IF($X$6=E$6,$X$7,0)+$Y9*IF($Y$6=E$6,$Y$7,0)+$Z9*IF($Z$6=E$6,$Z$7,0)+$AA9*IF($AA$6=E$6,$AA$7,0)+$AB9*IF($AB$6=E$6,$AB$7,0)+$AC9*IF($AC$6=E$6,$AC$7,0)+$AD9*IF($AD$6=E$6,$AD$7,0)+$DG9*IF($DG$6=E$6,$DG$7,0)+$DH9*IF($DH$6=E$6,$DH$7,0)+$DI9*IF($DI$6=E$6,$DI$7,0)+$DJ9*IF($DJ$6=E$6,$DJ$7,0)+$DK9*IF($DK$6=E$6,$DK$7,0)+$DL9*IF($DL$6=E$6,$DL$7,0)+$DM9*IF($DM$6=E$6,$DM$7,0)+$DN9*IF($DN$6=E$6,$DN$7,0)+$DO9*IF($DO$6=E$6,$DO$7,0)+$DP9*IF($DP$6=E$6,$DP$7,0)+$DQ9*IF($DQ$6=E$6,$DQ$7,0)+$DR9*IF($DR$6=E$6,$DR$7,0)+$DS9*IF($DS$6=E$6,$DS$7,0)+$DT9*IF($DT$6=E$6,$DT$7,0)+$DU9*IF($DU$6=E$6,$DU$7,0)+$DV9*IF($DV$6=E$6,$DV$7,0)+$DW9*IF($DW$6=E$6,$DW$7,0)+$DX9*IF($DX$6=E$6,$DX$7,0)+$DY9*IF($DY$6=E$6,$DY$7,0)+$DZ9*IF($DZ$6=E$6,$DZ$7,0)+$EA9*IF($EA$6=E$6,$EA$7,0)+$EB9*IF($EB$6=E$6,$EB$7,0))/E$7,0)</f>
        <v>68</v>
      </c>
      <c r="F9" s="54">
        <f t="shared" si="2"/>
        <v>68</v>
      </c>
      <c r="G9" s="54">
        <f t="shared" si="2"/>
        <v>0</v>
      </c>
      <c r="H9" s="54">
        <f t="shared" si="2"/>
        <v>0</v>
      </c>
      <c r="I9" s="54">
        <f t="shared" si="2"/>
        <v>0</v>
      </c>
      <c r="J9" s="54">
        <f t="shared" si="2"/>
        <v>0</v>
      </c>
      <c r="K9" s="54">
        <f t="shared" si="2"/>
        <v>0</v>
      </c>
      <c r="L9" s="54">
        <f t="shared" si="2"/>
        <v>0</v>
      </c>
      <c r="M9" s="54">
        <f t="shared" si="2"/>
        <v>0</v>
      </c>
      <c r="N9" s="54">
        <f t="shared" si="2"/>
        <v>0</v>
      </c>
      <c r="O9" s="54">
        <f t="shared" si="2"/>
        <v>0</v>
      </c>
      <c r="P9" s="54">
        <f t="shared" si="2"/>
        <v>0</v>
      </c>
      <c r="Q9" s="54">
        <f t="shared" si="2"/>
        <v>0</v>
      </c>
      <c r="R9" s="54">
        <f t="shared" si="2"/>
        <v>0</v>
      </c>
      <c r="S9" s="135"/>
      <c r="T9" s="56">
        <v>68</v>
      </c>
      <c r="U9" s="56">
        <v>68</v>
      </c>
      <c r="V9" s="56"/>
      <c r="W9" s="56"/>
      <c r="X9" s="56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6"/>
      <c r="AJ9" s="56"/>
      <c r="AK9" s="56"/>
      <c r="AL9" s="56"/>
      <c r="AM9" s="56"/>
      <c r="AN9" s="56"/>
      <c r="AO9" s="55"/>
      <c r="AP9" s="55"/>
      <c r="AQ9" s="55"/>
      <c r="AR9" s="55"/>
      <c r="AS9" s="56"/>
      <c r="AT9" s="56"/>
      <c r="AU9" s="56"/>
      <c r="AV9" s="56"/>
      <c r="AW9" s="56"/>
      <c r="AX9" s="56"/>
      <c r="AY9" s="55"/>
      <c r="AZ9" s="55"/>
      <c r="BA9" s="55"/>
      <c r="BB9" s="55"/>
      <c r="BC9" s="56"/>
      <c r="BD9" s="56"/>
      <c r="BE9" s="56"/>
      <c r="BF9" s="56"/>
      <c r="BG9" s="56"/>
      <c r="BH9" s="56"/>
      <c r="BI9" s="55"/>
      <c r="BJ9" s="55"/>
      <c r="BK9" s="55"/>
      <c r="BL9" s="55"/>
      <c r="BM9" s="56"/>
      <c r="BN9" s="56"/>
      <c r="BO9" s="56"/>
      <c r="BP9" s="56"/>
      <c r="BQ9" s="56"/>
      <c r="BR9" s="55"/>
      <c r="BS9" s="55"/>
      <c r="BT9" s="55"/>
      <c r="BU9" s="55"/>
      <c r="BV9" s="55"/>
      <c r="BW9" s="56"/>
      <c r="BX9" s="56"/>
      <c r="BY9" s="56"/>
      <c r="BZ9" s="56"/>
      <c r="CA9" s="56"/>
      <c r="CB9" s="56"/>
      <c r="CC9" s="55"/>
      <c r="CD9" s="55"/>
      <c r="CE9" s="55"/>
      <c r="CF9" s="55"/>
      <c r="CG9" s="56"/>
      <c r="CH9" s="56"/>
      <c r="CI9" s="56"/>
      <c r="CJ9" s="56"/>
      <c r="CK9" s="56"/>
      <c r="CL9" s="56"/>
      <c r="CM9" s="55"/>
      <c r="CN9" s="55"/>
      <c r="CO9" s="55"/>
      <c r="CP9" s="55"/>
      <c r="CQ9" s="56"/>
      <c r="CR9" s="56"/>
      <c r="CS9" s="56"/>
      <c r="CT9" s="56"/>
      <c r="CU9" s="56"/>
      <c r="CV9" s="56"/>
      <c r="CW9" s="55"/>
      <c r="CX9" s="55"/>
      <c r="CY9" s="55"/>
      <c r="CZ9" s="55"/>
      <c r="DA9" s="56"/>
      <c r="DB9" s="56"/>
      <c r="DC9" s="56"/>
      <c r="DD9" s="56"/>
      <c r="DE9" s="56"/>
      <c r="DF9" s="56"/>
      <c r="DG9" s="55"/>
      <c r="DH9" s="55"/>
      <c r="DI9" s="55"/>
      <c r="DJ9" s="55"/>
      <c r="DK9" s="56"/>
      <c r="DL9" s="56"/>
      <c r="DM9" s="56"/>
      <c r="DN9" s="56"/>
      <c r="DO9" s="56"/>
      <c r="DP9" s="56"/>
      <c r="DQ9" s="56"/>
      <c r="DR9" s="56"/>
      <c r="DS9" s="56"/>
      <c r="DT9" s="55"/>
    </row>
    <row r="10" spans="1:124" ht="14.25" customHeight="1">
      <c r="A10" s="51">
        <v>3</v>
      </c>
      <c r="B10" s="53">
        <v>21120120140108</v>
      </c>
      <c r="C10" s="53" t="s">
        <v>202</v>
      </c>
      <c r="D10" s="54">
        <v>64</v>
      </c>
      <c r="E10" s="54">
        <f t="shared" ref="E10:R10" si="3">IFERROR(($T10*IF($T$6=E$6,$T$7,0)+$U10*IF($U$6=E$6,$U$7,0)+$V10*IF($V$6=E$6,$V$7,0)+$W10*IF($W$6=E$6,$W$7,0)+$X10*IF($X$6=E$6,$X$7,0)+$Y10*IF($Y$6=E$6,$Y$7,0)+$Z10*IF($Z$6=E$6,$Z$7,0)+$AA10*IF($AA$6=E$6,$AA$7,0)+$AB10*IF($AB$6=E$6,$AB$7,0)+$AC10*IF($AC$6=E$6,$AC$7,0)+$AD10*IF($AD$6=E$6,$AD$7,0)+$DG10*IF($DG$6=E$6,$DG$7,0)+$DH10*IF($DH$6=E$6,$DH$7,0)+$DI10*IF($DI$6=E$6,$DI$7,0)+$DJ10*IF($DJ$6=E$6,$DJ$7,0)+$DK10*IF($DK$6=E$6,$DK$7,0)+$DL10*IF($DL$6=E$6,$DL$7,0)+$DM10*IF($DM$6=E$6,$DM$7,0)+$DN10*IF($DN$6=E$6,$DN$7,0)+$DO10*IF($DO$6=E$6,$DO$7,0)+$DP10*IF($DP$6=E$6,$DP$7,0)+$DQ10*IF($DQ$6=E$6,$DQ$7,0)+$DR10*IF($DR$6=E$6,$DR$7,0)+$DS10*IF($DS$6=E$6,$DS$7,0)+$DT10*IF($DT$6=E$6,$DT$7,0)+$DU10*IF($DU$6=E$6,$DU$7,0)+$DV10*IF($DV$6=E$6,$DV$7,0)+$DW10*IF($DW$6=E$6,$DW$7,0)+$DX10*IF($DX$6=E$6,$DX$7,0)+$DY10*IF($DY$6=E$6,$DY$7,0)+$DZ10*IF($DZ$6=E$6,$DZ$7,0)+$EA10*IF($EA$6=E$6,$EA$7,0)+$EB10*IF($EB$6=E$6,$EB$7,0))/E$7,0)</f>
        <v>64</v>
      </c>
      <c r="F10" s="54">
        <f t="shared" si="3"/>
        <v>64</v>
      </c>
      <c r="G10" s="54">
        <f t="shared" si="3"/>
        <v>0</v>
      </c>
      <c r="H10" s="54">
        <f t="shared" si="3"/>
        <v>0</v>
      </c>
      <c r="I10" s="54">
        <f t="shared" si="3"/>
        <v>0</v>
      </c>
      <c r="J10" s="54">
        <f t="shared" si="3"/>
        <v>0</v>
      </c>
      <c r="K10" s="54">
        <f t="shared" si="3"/>
        <v>0</v>
      </c>
      <c r="L10" s="54">
        <f t="shared" si="3"/>
        <v>0</v>
      </c>
      <c r="M10" s="54">
        <f t="shared" si="3"/>
        <v>0</v>
      </c>
      <c r="N10" s="54">
        <f t="shared" si="3"/>
        <v>0</v>
      </c>
      <c r="O10" s="54">
        <f t="shared" si="3"/>
        <v>0</v>
      </c>
      <c r="P10" s="54">
        <f t="shared" si="3"/>
        <v>0</v>
      </c>
      <c r="Q10" s="54">
        <f t="shared" si="3"/>
        <v>0</v>
      </c>
      <c r="R10" s="54">
        <f t="shared" si="3"/>
        <v>0</v>
      </c>
      <c r="S10" s="135"/>
      <c r="T10" s="56">
        <v>64</v>
      </c>
      <c r="U10" s="56">
        <v>64</v>
      </c>
      <c r="V10" s="56"/>
      <c r="W10" s="56"/>
      <c r="X10" s="56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6"/>
      <c r="AJ10" s="56"/>
      <c r="AK10" s="56"/>
      <c r="AL10" s="56"/>
      <c r="AM10" s="56"/>
      <c r="AN10" s="56"/>
      <c r="AO10" s="55"/>
      <c r="AP10" s="55"/>
      <c r="AQ10" s="55"/>
      <c r="AR10" s="55"/>
      <c r="AS10" s="56"/>
      <c r="AT10" s="56"/>
      <c r="AU10" s="56"/>
      <c r="AV10" s="56"/>
      <c r="AW10" s="56"/>
      <c r="AX10" s="56"/>
      <c r="AY10" s="55"/>
      <c r="AZ10" s="55"/>
      <c r="BA10" s="55"/>
      <c r="BB10" s="55"/>
      <c r="BC10" s="56"/>
      <c r="BD10" s="56"/>
      <c r="BE10" s="56"/>
      <c r="BF10" s="56"/>
      <c r="BG10" s="56"/>
      <c r="BH10" s="56"/>
      <c r="BI10" s="55"/>
      <c r="BJ10" s="55"/>
      <c r="BK10" s="55"/>
      <c r="BL10" s="55"/>
      <c r="BM10" s="56"/>
      <c r="BN10" s="56"/>
      <c r="BO10" s="56"/>
      <c r="BP10" s="56"/>
      <c r="BQ10" s="56"/>
      <c r="BR10" s="55"/>
      <c r="BS10" s="55"/>
      <c r="BT10" s="55"/>
      <c r="BU10" s="55"/>
      <c r="BV10" s="55"/>
      <c r="BW10" s="56"/>
      <c r="BX10" s="56"/>
      <c r="BY10" s="56"/>
      <c r="BZ10" s="56"/>
      <c r="CA10" s="56"/>
      <c r="CB10" s="56"/>
      <c r="CC10" s="55"/>
      <c r="CD10" s="55"/>
      <c r="CE10" s="55"/>
      <c r="CF10" s="55"/>
      <c r="CG10" s="56"/>
      <c r="CH10" s="56"/>
      <c r="CI10" s="56"/>
      <c r="CJ10" s="56"/>
      <c r="CK10" s="56"/>
      <c r="CL10" s="56"/>
      <c r="CM10" s="55"/>
      <c r="CN10" s="55"/>
      <c r="CO10" s="55"/>
      <c r="CP10" s="55"/>
      <c r="CQ10" s="56"/>
      <c r="CR10" s="56"/>
      <c r="CS10" s="56"/>
      <c r="CT10" s="56"/>
      <c r="CU10" s="56"/>
      <c r="CV10" s="56"/>
      <c r="CW10" s="55"/>
      <c r="CX10" s="55"/>
      <c r="CY10" s="55"/>
      <c r="CZ10" s="55"/>
      <c r="DA10" s="56"/>
      <c r="DB10" s="56"/>
      <c r="DC10" s="56"/>
      <c r="DD10" s="56"/>
      <c r="DE10" s="56"/>
      <c r="DF10" s="56"/>
      <c r="DG10" s="55"/>
      <c r="DH10" s="55"/>
      <c r="DI10" s="55"/>
      <c r="DJ10" s="55"/>
      <c r="DK10" s="56"/>
      <c r="DL10" s="56"/>
      <c r="DM10" s="56"/>
      <c r="DN10" s="56"/>
      <c r="DO10" s="56"/>
      <c r="DP10" s="56"/>
      <c r="DQ10" s="56"/>
      <c r="DR10" s="56"/>
      <c r="DS10" s="56"/>
      <c r="DT10" s="55"/>
    </row>
    <row r="11" spans="1:124" ht="14.25" customHeight="1">
      <c r="A11" s="51">
        <v>4</v>
      </c>
      <c r="B11" s="53">
        <v>21120120140111</v>
      </c>
      <c r="C11" s="53" t="s">
        <v>203</v>
      </c>
      <c r="D11" s="54">
        <v>92</v>
      </c>
      <c r="E11" s="54">
        <f t="shared" ref="E11:R11" si="4">IFERROR(($T11*IF($T$6=E$6,$T$7,0)+$U11*IF($U$6=E$6,$U$7,0)+$V11*IF($V$6=E$6,$V$7,0)+$W11*IF($W$6=E$6,$W$7,0)+$X11*IF($X$6=E$6,$X$7,0)+$Y11*IF($Y$6=E$6,$Y$7,0)+$Z11*IF($Z$6=E$6,$Z$7,0)+$AA11*IF($AA$6=E$6,$AA$7,0)+$AB11*IF($AB$6=E$6,$AB$7,0)+$AC11*IF($AC$6=E$6,$AC$7,0)+$AD11*IF($AD$6=E$6,$AD$7,0)+$DG11*IF($DG$6=E$6,$DG$7,0)+$DH11*IF($DH$6=E$6,$DH$7,0)+$DI11*IF($DI$6=E$6,$DI$7,0)+$DJ11*IF($DJ$6=E$6,$DJ$7,0)+$DK11*IF($DK$6=E$6,$DK$7,0)+$DL11*IF($DL$6=E$6,$DL$7,0)+$DM11*IF($DM$6=E$6,$DM$7,0)+$DN11*IF($DN$6=E$6,$DN$7,0)+$DO11*IF($DO$6=E$6,$DO$7,0)+$DP11*IF($DP$6=E$6,$DP$7,0)+$DQ11*IF($DQ$6=E$6,$DQ$7,0)+$DR11*IF($DR$6=E$6,$DR$7,0)+$DS11*IF($DS$6=E$6,$DS$7,0)+$DT11*IF($DT$6=E$6,$DT$7,0)+$DU11*IF($DU$6=E$6,$DU$7,0)+$DV11*IF($DV$6=E$6,$DV$7,0)+$DW11*IF($DW$6=E$6,$DW$7,0)+$DX11*IF($DX$6=E$6,$DX$7,0)+$DY11*IF($DY$6=E$6,$DY$7,0)+$DZ11*IF($DZ$6=E$6,$DZ$7,0)+$EA11*IF($EA$6=E$6,$EA$7,0)+$EB11*IF($EB$6=E$6,$EB$7,0))/E$7,0)</f>
        <v>92</v>
      </c>
      <c r="F11" s="54">
        <f t="shared" si="4"/>
        <v>92</v>
      </c>
      <c r="G11" s="54">
        <f t="shared" si="4"/>
        <v>0</v>
      </c>
      <c r="H11" s="54">
        <f t="shared" si="4"/>
        <v>0</v>
      </c>
      <c r="I11" s="54">
        <f t="shared" si="4"/>
        <v>0</v>
      </c>
      <c r="J11" s="54">
        <f t="shared" si="4"/>
        <v>0</v>
      </c>
      <c r="K11" s="54">
        <f t="shared" si="4"/>
        <v>0</v>
      </c>
      <c r="L11" s="54">
        <f t="shared" si="4"/>
        <v>0</v>
      </c>
      <c r="M11" s="54">
        <f t="shared" si="4"/>
        <v>0</v>
      </c>
      <c r="N11" s="54">
        <f t="shared" si="4"/>
        <v>0</v>
      </c>
      <c r="O11" s="54">
        <f t="shared" si="4"/>
        <v>0</v>
      </c>
      <c r="P11" s="54">
        <f t="shared" si="4"/>
        <v>0</v>
      </c>
      <c r="Q11" s="54">
        <f t="shared" si="4"/>
        <v>0</v>
      </c>
      <c r="R11" s="54">
        <f t="shared" si="4"/>
        <v>0</v>
      </c>
      <c r="S11" s="135"/>
      <c r="T11" s="56">
        <v>92</v>
      </c>
      <c r="U11" s="56">
        <v>92</v>
      </c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6"/>
      <c r="CE11" s="56"/>
      <c r="CF11" s="56"/>
      <c r="CG11" s="56"/>
      <c r="CH11" s="56"/>
      <c r="CI11" s="56"/>
      <c r="CJ11" s="56"/>
      <c r="CK11" s="56"/>
      <c r="CL11" s="56"/>
      <c r="CM11" s="56"/>
      <c r="CN11" s="56"/>
      <c r="CO11" s="56"/>
      <c r="CP11" s="56"/>
      <c r="CQ11" s="56"/>
      <c r="CR11" s="56"/>
      <c r="CS11" s="56"/>
      <c r="CT11" s="56"/>
      <c r="CU11" s="56"/>
      <c r="CV11" s="56"/>
      <c r="CW11" s="56"/>
      <c r="CX11" s="56"/>
      <c r="CY11" s="56"/>
      <c r="CZ11" s="56"/>
      <c r="DA11" s="56"/>
      <c r="DB11" s="56"/>
      <c r="DC11" s="56"/>
      <c r="DD11" s="56"/>
      <c r="DE11" s="56"/>
      <c r="DF11" s="56"/>
      <c r="DG11" s="56"/>
      <c r="DH11" s="56"/>
      <c r="DI11" s="56"/>
      <c r="DJ11" s="56"/>
      <c r="DK11" s="56"/>
      <c r="DL11" s="56"/>
      <c r="DM11" s="56"/>
      <c r="DN11" s="56"/>
      <c r="DO11" s="56"/>
      <c r="DP11" s="56"/>
      <c r="DQ11" s="56"/>
      <c r="DR11" s="56"/>
      <c r="DS11" s="56"/>
      <c r="DT11" s="56"/>
    </row>
    <row r="12" spans="1:124" ht="14.25" customHeight="1">
      <c r="A12" s="51">
        <v>5</v>
      </c>
      <c r="B12" s="53">
        <v>21120120140112</v>
      </c>
      <c r="C12" s="53" t="s">
        <v>204</v>
      </c>
      <c r="D12" s="54">
        <v>72</v>
      </c>
      <c r="E12" s="54">
        <f t="shared" ref="E12:R12" si="5">IFERROR(($T12*IF($T$6=E$6,$T$7,0)+$U12*IF($U$6=E$6,$U$7,0)+$V12*IF($V$6=E$6,$V$7,0)+$W12*IF($W$6=E$6,$W$7,0)+$X12*IF($X$6=E$6,$X$7,0)+$Y12*IF($Y$6=E$6,$Y$7,0)+$Z12*IF($Z$6=E$6,$Z$7,0)+$AA12*IF($AA$6=E$6,$AA$7,0)+$AB12*IF($AB$6=E$6,$AB$7,0)+$AC12*IF($AC$6=E$6,$AC$7,0)+$AD12*IF($AD$6=E$6,$AD$7,0)+$DG12*IF($DG$6=E$6,$DG$7,0)+$DH12*IF($DH$6=E$6,$DH$7,0)+$DI12*IF($DI$6=E$6,$DI$7,0)+$DJ12*IF($DJ$6=E$6,$DJ$7,0)+$DK12*IF($DK$6=E$6,$DK$7,0)+$DL12*IF($DL$6=E$6,$DL$7,0)+$DM12*IF($DM$6=E$6,$DM$7,0)+$DN12*IF($DN$6=E$6,$DN$7,0)+$DO12*IF($DO$6=E$6,$DO$7,0)+$DP12*IF($DP$6=E$6,$DP$7,0)+$DQ12*IF($DQ$6=E$6,$DQ$7,0)+$DR12*IF($DR$6=E$6,$DR$7,0)+$DS12*IF($DS$6=E$6,$DS$7,0)+$DT12*IF($DT$6=E$6,$DT$7,0)+$DU12*IF($DU$6=E$6,$DU$7,0)+$DV12*IF($DV$6=E$6,$DV$7,0)+$DW12*IF($DW$6=E$6,$DW$7,0)+$DX12*IF($DX$6=E$6,$DX$7,0)+$DY12*IF($DY$6=E$6,$DY$7,0)+$DZ12*IF($DZ$6=E$6,$DZ$7,0)+$EA12*IF($EA$6=E$6,$EA$7,0)+$EB12*IF($EB$6=E$6,$EB$7,0))/E$7,0)</f>
        <v>72</v>
      </c>
      <c r="F12" s="54">
        <f t="shared" si="5"/>
        <v>72</v>
      </c>
      <c r="G12" s="54">
        <f t="shared" si="5"/>
        <v>0</v>
      </c>
      <c r="H12" s="54">
        <f t="shared" si="5"/>
        <v>0</v>
      </c>
      <c r="I12" s="54">
        <f t="shared" si="5"/>
        <v>0</v>
      </c>
      <c r="J12" s="54">
        <f t="shared" si="5"/>
        <v>0</v>
      </c>
      <c r="K12" s="54">
        <f t="shared" si="5"/>
        <v>0</v>
      </c>
      <c r="L12" s="54">
        <f t="shared" si="5"/>
        <v>0</v>
      </c>
      <c r="M12" s="54">
        <f t="shared" si="5"/>
        <v>0</v>
      </c>
      <c r="N12" s="54">
        <f t="shared" si="5"/>
        <v>0</v>
      </c>
      <c r="O12" s="54">
        <f t="shared" si="5"/>
        <v>0</v>
      </c>
      <c r="P12" s="54">
        <f t="shared" si="5"/>
        <v>0</v>
      </c>
      <c r="Q12" s="54">
        <f t="shared" si="5"/>
        <v>0</v>
      </c>
      <c r="R12" s="54">
        <f t="shared" si="5"/>
        <v>0</v>
      </c>
      <c r="S12" s="135"/>
      <c r="T12" s="56">
        <v>72</v>
      </c>
      <c r="U12" s="56">
        <v>72</v>
      </c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/>
      <c r="BM12" s="56"/>
      <c r="BN12" s="56"/>
      <c r="BO12" s="56"/>
      <c r="BP12" s="56"/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56"/>
      <c r="CE12" s="56"/>
      <c r="CF12" s="56"/>
      <c r="CG12" s="56"/>
      <c r="CH12" s="56"/>
      <c r="CI12" s="56"/>
      <c r="CJ12" s="56"/>
      <c r="CK12" s="56"/>
      <c r="CL12" s="56"/>
      <c r="CM12" s="56"/>
      <c r="CN12" s="56"/>
      <c r="CO12" s="56"/>
      <c r="CP12" s="56"/>
      <c r="CQ12" s="56"/>
      <c r="CR12" s="56"/>
      <c r="CS12" s="56"/>
      <c r="CT12" s="56"/>
      <c r="CU12" s="56"/>
      <c r="CV12" s="56"/>
      <c r="CW12" s="56"/>
      <c r="CX12" s="56"/>
      <c r="CY12" s="56"/>
      <c r="CZ12" s="56"/>
      <c r="DA12" s="56"/>
      <c r="DB12" s="56"/>
      <c r="DC12" s="56"/>
      <c r="DD12" s="56"/>
      <c r="DE12" s="56"/>
      <c r="DF12" s="56"/>
      <c r="DG12" s="56"/>
      <c r="DH12" s="56"/>
      <c r="DI12" s="56"/>
      <c r="DJ12" s="56"/>
      <c r="DK12" s="56"/>
      <c r="DL12" s="56"/>
      <c r="DM12" s="56"/>
      <c r="DN12" s="56"/>
      <c r="DO12" s="56"/>
      <c r="DP12" s="56"/>
      <c r="DQ12" s="56"/>
      <c r="DR12" s="56"/>
      <c r="DS12" s="56"/>
      <c r="DT12" s="56"/>
    </row>
    <row r="13" spans="1:124" ht="14.25" customHeight="1">
      <c r="A13" s="51">
        <v>6</v>
      </c>
      <c r="B13" s="53">
        <v>21120120140114</v>
      </c>
      <c r="C13" s="53" t="s">
        <v>205</v>
      </c>
      <c r="D13" s="54">
        <v>92</v>
      </c>
      <c r="E13" s="54">
        <f t="shared" ref="E13:R13" si="6">IFERROR(($T13*IF($T$6=E$6,$T$7,0)+$U13*IF($U$6=E$6,$U$7,0)+$V13*IF($V$6=E$6,$V$7,0)+$W13*IF($W$6=E$6,$W$7,0)+$X13*IF($X$6=E$6,$X$7,0)+$Y13*IF($Y$6=E$6,$Y$7,0)+$Z13*IF($Z$6=E$6,$Z$7,0)+$AA13*IF($AA$6=E$6,$AA$7,0)+$AB13*IF($AB$6=E$6,$AB$7,0)+$AC13*IF($AC$6=E$6,$AC$7,0)+$AD13*IF($AD$6=E$6,$AD$7,0)+$DG13*IF($DG$6=E$6,$DG$7,0)+$DH13*IF($DH$6=E$6,$DH$7,0)+$DI13*IF($DI$6=E$6,$DI$7,0)+$DJ13*IF($DJ$6=E$6,$DJ$7,0)+$DK13*IF($DK$6=E$6,$DK$7,0)+$DL13*IF($DL$6=E$6,$DL$7,0)+$DM13*IF($DM$6=E$6,$DM$7,0)+$DN13*IF($DN$6=E$6,$DN$7,0)+$DO13*IF($DO$6=E$6,$DO$7,0)+$DP13*IF($DP$6=E$6,$DP$7,0)+$DQ13*IF($DQ$6=E$6,$DQ$7,0)+$DR13*IF($DR$6=E$6,$DR$7,0)+$DS13*IF($DS$6=E$6,$DS$7,0)+$DT13*IF($DT$6=E$6,$DT$7,0)+$DU13*IF($DU$6=E$6,$DU$7,0)+$DV13*IF($DV$6=E$6,$DV$7,0)+$DW13*IF($DW$6=E$6,$DW$7,0)+$DX13*IF($DX$6=E$6,$DX$7,0)+$DY13*IF($DY$6=E$6,$DY$7,0)+$DZ13*IF($DZ$6=E$6,$DZ$7,0)+$EA13*IF($EA$6=E$6,$EA$7,0)+$EB13*IF($EB$6=E$6,$EB$7,0))/E$7,0)</f>
        <v>92</v>
      </c>
      <c r="F13" s="54">
        <f t="shared" si="6"/>
        <v>92</v>
      </c>
      <c r="G13" s="54">
        <f t="shared" si="6"/>
        <v>0</v>
      </c>
      <c r="H13" s="54">
        <f t="shared" si="6"/>
        <v>0</v>
      </c>
      <c r="I13" s="54">
        <f t="shared" si="6"/>
        <v>0</v>
      </c>
      <c r="J13" s="54">
        <f t="shared" si="6"/>
        <v>0</v>
      </c>
      <c r="K13" s="54">
        <f t="shared" si="6"/>
        <v>0</v>
      </c>
      <c r="L13" s="54">
        <f t="shared" si="6"/>
        <v>0</v>
      </c>
      <c r="M13" s="54">
        <f t="shared" si="6"/>
        <v>0</v>
      </c>
      <c r="N13" s="54">
        <f t="shared" si="6"/>
        <v>0</v>
      </c>
      <c r="O13" s="54">
        <f t="shared" si="6"/>
        <v>0</v>
      </c>
      <c r="P13" s="54">
        <f t="shared" si="6"/>
        <v>0</v>
      </c>
      <c r="Q13" s="54">
        <f t="shared" si="6"/>
        <v>0</v>
      </c>
      <c r="R13" s="54">
        <f t="shared" si="6"/>
        <v>0</v>
      </c>
      <c r="S13" s="135"/>
      <c r="T13" s="56">
        <v>92</v>
      </c>
      <c r="U13" s="56">
        <v>92</v>
      </c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/>
      <c r="BK13" s="56"/>
      <c r="BL13" s="56"/>
      <c r="BM13" s="56"/>
      <c r="BN13" s="56"/>
      <c r="BO13" s="56"/>
      <c r="BP13" s="56"/>
      <c r="BQ13" s="56"/>
      <c r="BR13" s="56"/>
      <c r="BS13" s="56"/>
      <c r="BT13" s="56"/>
      <c r="BU13" s="56"/>
      <c r="BV13" s="56"/>
      <c r="BW13" s="56"/>
      <c r="BX13" s="56"/>
      <c r="BY13" s="56"/>
      <c r="BZ13" s="56"/>
      <c r="CA13" s="56"/>
      <c r="CB13" s="56"/>
      <c r="CC13" s="56"/>
      <c r="CD13" s="56"/>
      <c r="CE13" s="56"/>
      <c r="CF13" s="56"/>
      <c r="CG13" s="56"/>
      <c r="CH13" s="56"/>
      <c r="CI13" s="56"/>
      <c r="CJ13" s="56"/>
      <c r="CK13" s="56"/>
      <c r="CL13" s="56"/>
      <c r="CM13" s="56"/>
      <c r="CN13" s="56"/>
      <c r="CO13" s="56"/>
      <c r="CP13" s="56"/>
      <c r="CQ13" s="56"/>
      <c r="CR13" s="56"/>
      <c r="CS13" s="56"/>
      <c r="CT13" s="56"/>
      <c r="CU13" s="56"/>
      <c r="CV13" s="56"/>
      <c r="CW13" s="56"/>
      <c r="CX13" s="56"/>
      <c r="CY13" s="56"/>
      <c r="CZ13" s="56"/>
      <c r="DA13" s="56"/>
      <c r="DB13" s="56"/>
      <c r="DC13" s="56"/>
      <c r="DD13" s="56"/>
      <c r="DE13" s="56"/>
      <c r="DF13" s="56"/>
      <c r="DG13" s="56"/>
      <c r="DH13" s="56"/>
      <c r="DI13" s="56"/>
      <c r="DJ13" s="56"/>
      <c r="DK13" s="56"/>
      <c r="DL13" s="56"/>
      <c r="DM13" s="56"/>
      <c r="DN13" s="56"/>
      <c r="DO13" s="56"/>
      <c r="DP13" s="56"/>
      <c r="DQ13" s="56"/>
      <c r="DR13" s="56"/>
      <c r="DS13" s="56"/>
      <c r="DT13" s="56"/>
    </row>
    <row r="14" spans="1:124" ht="14.25" customHeight="1">
      <c r="A14" s="51">
        <v>7</v>
      </c>
      <c r="B14" s="53">
        <v>21120120140121</v>
      </c>
      <c r="C14" s="53" t="s">
        <v>206</v>
      </c>
      <c r="D14" s="54">
        <v>84</v>
      </c>
      <c r="E14" s="54">
        <f t="shared" ref="E14:R14" si="7">IFERROR(($T14*IF($T$6=E$6,$T$7,0)+$U14*IF($U$6=E$6,$U$7,0)+$V14*IF($V$6=E$6,$V$7,0)+$W14*IF($W$6=E$6,$W$7,0)+$X14*IF($X$6=E$6,$X$7,0)+$Y14*IF($Y$6=E$6,$Y$7,0)+$Z14*IF($Z$6=E$6,$Z$7,0)+$AA14*IF($AA$6=E$6,$AA$7,0)+$AB14*IF($AB$6=E$6,$AB$7,0)+$AC14*IF($AC$6=E$6,$AC$7,0)+$AD14*IF($AD$6=E$6,$AD$7,0)+$DG14*IF($DG$6=E$6,$DG$7,0)+$DH14*IF($DH$6=E$6,$DH$7,0)+$DI14*IF($DI$6=E$6,$DI$7,0)+$DJ14*IF($DJ$6=E$6,$DJ$7,0)+$DK14*IF($DK$6=E$6,$DK$7,0)+$DL14*IF($DL$6=E$6,$DL$7,0)+$DM14*IF($DM$6=E$6,$DM$7,0)+$DN14*IF($DN$6=E$6,$DN$7,0)+$DO14*IF($DO$6=E$6,$DO$7,0)+$DP14*IF($DP$6=E$6,$DP$7,0)+$DQ14*IF($DQ$6=E$6,$DQ$7,0)+$DR14*IF($DR$6=E$6,$DR$7,0)+$DS14*IF($DS$6=E$6,$DS$7,0)+$DT14*IF($DT$6=E$6,$DT$7,0)+$DU14*IF($DU$6=E$6,$DU$7,0)+$DV14*IF($DV$6=E$6,$DV$7,0)+$DW14*IF($DW$6=E$6,$DW$7,0)+$DX14*IF($DX$6=E$6,$DX$7,0)+$DY14*IF($DY$6=E$6,$DY$7,0)+$DZ14*IF($DZ$6=E$6,$DZ$7,0)+$EA14*IF($EA$6=E$6,$EA$7,0)+$EB14*IF($EB$6=E$6,$EB$7,0))/E$7,0)</f>
        <v>84</v>
      </c>
      <c r="F14" s="54">
        <f t="shared" si="7"/>
        <v>84</v>
      </c>
      <c r="G14" s="54">
        <f t="shared" si="7"/>
        <v>0</v>
      </c>
      <c r="H14" s="54">
        <f t="shared" si="7"/>
        <v>0</v>
      </c>
      <c r="I14" s="54">
        <f t="shared" si="7"/>
        <v>0</v>
      </c>
      <c r="J14" s="54">
        <f t="shared" si="7"/>
        <v>0</v>
      </c>
      <c r="K14" s="54">
        <f t="shared" si="7"/>
        <v>0</v>
      </c>
      <c r="L14" s="54">
        <f t="shared" si="7"/>
        <v>0</v>
      </c>
      <c r="M14" s="54">
        <f t="shared" si="7"/>
        <v>0</v>
      </c>
      <c r="N14" s="54">
        <f t="shared" si="7"/>
        <v>0</v>
      </c>
      <c r="O14" s="54">
        <f t="shared" si="7"/>
        <v>0</v>
      </c>
      <c r="P14" s="54">
        <f t="shared" si="7"/>
        <v>0</v>
      </c>
      <c r="Q14" s="54">
        <f t="shared" si="7"/>
        <v>0</v>
      </c>
      <c r="R14" s="54">
        <f t="shared" si="7"/>
        <v>0</v>
      </c>
      <c r="S14" s="135"/>
      <c r="T14" s="56">
        <v>84</v>
      </c>
      <c r="U14" s="56">
        <v>84</v>
      </c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/>
      <c r="BM14" s="56"/>
      <c r="BN14" s="56"/>
      <c r="BO14" s="56"/>
      <c r="BP14" s="56"/>
      <c r="BQ14" s="56"/>
      <c r="BR14" s="56"/>
      <c r="BS14" s="56"/>
      <c r="BT14" s="56"/>
      <c r="BU14" s="56"/>
      <c r="BV14" s="56"/>
      <c r="BW14" s="56"/>
      <c r="BX14" s="56"/>
      <c r="BY14" s="56"/>
      <c r="BZ14" s="56"/>
      <c r="CA14" s="56"/>
      <c r="CB14" s="56"/>
      <c r="CC14" s="56"/>
      <c r="CD14" s="56"/>
      <c r="CE14" s="56"/>
      <c r="CF14" s="56"/>
      <c r="CG14" s="56"/>
      <c r="CH14" s="56"/>
      <c r="CI14" s="56"/>
      <c r="CJ14" s="56"/>
      <c r="CK14" s="56"/>
      <c r="CL14" s="56"/>
      <c r="CM14" s="56"/>
      <c r="CN14" s="56"/>
      <c r="CO14" s="56"/>
      <c r="CP14" s="56"/>
      <c r="CQ14" s="56"/>
      <c r="CR14" s="56"/>
      <c r="CS14" s="56"/>
      <c r="CT14" s="56"/>
      <c r="CU14" s="56"/>
      <c r="CV14" s="56"/>
      <c r="CW14" s="56"/>
      <c r="CX14" s="56"/>
      <c r="CY14" s="56"/>
      <c r="CZ14" s="56"/>
      <c r="DA14" s="56"/>
      <c r="DB14" s="56"/>
      <c r="DC14" s="56"/>
      <c r="DD14" s="56"/>
      <c r="DE14" s="56"/>
      <c r="DF14" s="56"/>
      <c r="DG14" s="56"/>
      <c r="DH14" s="56"/>
      <c r="DI14" s="56"/>
      <c r="DJ14" s="56"/>
      <c r="DK14" s="56"/>
      <c r="DL14" s="56"/>
      <c r="DM14" s="56"/>
      <c r="DN14" s="56"/>
      <c r="DO14" s="56"/>
      <c r="DP14" s="56"/>
      <c r="DQ14" s="56"/>
      <c r="DR14" s="56"/>
      <c r="DS14" s="56"/>
      <c r="DT14" s="56"/>
    </row>
    <row r="15" spans="1:124" ht="14.25" customHeight="1">
      <c r="A15" s="51">
        <v>8</v>
      </c>
      <c r="B15" s="53">
        <v>21120120140173</v>
      </c>
      <c r="C15" s="53" t="s">
        <v>207</v>
      </c>
      <c r="D15" s="54">
        <v>72</v>
      </c>
      <c r="E15" s="54">
        <f t="shared" ref="E15:R15" si="8">IFERROR(($T15*IF($T$6=E$6,$T$7,0)+$U15*IF($U$6=E$6,$U$7,0)+$V15*IF($V$6=E$6,$V$7,0)+$W15*IF($W$6=E$6,$W$7,0)+$X15*IF($X$6=E$6,$X$7,0)+$Y15*IF($Y$6=E$6,$Y$7,0)+$Z15*IF($Z$6=E$6,$Z$7,0)+$AA15*IF($AA$6=E$6,$AA$7,0)+$AB15*IF($AB$6=E$6,$AB$7,0)+$AC15*IF($AC$6=E$6,$AC$7,0)+$AD15*IF($AD$6=E$6,$AD$7,0)+$DG15*IF($DG$6=E$6,$DG$7,0)+$DH15*IF($DH$6=E$6,$DH$7,0)+$DI15*IF($DI$6=E$6,$DI$7,0)+$DJ15*IF($DJ$6=E$6,$DJ$7,0)+$DK15*IF($DK$6=E$6,$DK$7,0)+$DL15*IF($DL$6=E$6,$DL$7,0)+$DM15*IF($DM$6=E$6,$DM$7,0)+$DN15*IF($DN$6=E$6,$DN$7,0)+$DO15*IF($DO$6=E$6,$DO$7,0)+$DP15*IF($DP$6=E$6,$DP$7,0)+$DQ15*IF($DQ$6=E$6,$DQ$7,0)+$DR15*IF($DR$6=E$6,$DR$7,0)+$DS15*IF($DS$6=E$6,$DS$7,0)+$DT15*IF($DT$6=E$6,$DT$7,0)+$DU15*IF($DU$6=E$6,$DU$7,0)+$DV15*IF($DV$6=E$6,$DV$7,0)+$DW15*IF($DW$6=E$6,$DW$7,0)+$DX15*IF($DX$6=E$6,$DX$7,0)+$DY15*IF($DY$6=E$6,$DY$7,0)+$DZ15*IF($DZ$6=E$6,$DZ$7,0)+$EA15*IF($EA$6=E$6,$EA$7,0)+$EB15*IF($EB$6=E$6,$EB$7,0))/E$7,0)</f>
        <v>72</v>
      </c>
      <c r="F15" s="54">
        <f t="shared" si="8"/>
        <v>72</v>
      </c>
      <c r="G15" s="54">
        <f t="shared" si="8"/>
        <v>0</v>
      </c>
      <c r="H15" s="54">
        <f t="shared" si="8"/>
        <v>0</v>
      </c>
      <c r="I15" s="54">
        <f t="shared" si="8"/>
        <v>0</v>
      </c>
      <c r="J15" s="54">
        <f t="shared" si="8"/>
        <v>0</v>
      </c>
      <c r="K15" s="54">
        <f t="shared" si="8"/>
        <v>0</v>
      </c>
      <c r="L15" s="54">
        <f t="shared" si="8"/>
        <v>0</v>
      </c>
      <c r="M15" s="54">
        <f t="shared" si="8"/>
        <v>0</v>
      </c>
      <c r="N15" s="54">
        <f t="shared" si="8"/>
        <v>0</v>
      </c>
      <c r="O15" s="54">
        <f t="shared" si="8"/>
        <v>0</v>
      </c>
      <c r="P15" s="54">
        <f t="shared" si="8"/>
        <v>0</v>
      </c>
      <c r="Q15" s="54">
        <f t="shared" si="8"/>
        <v>0</v>
      </c>
      <c r="R15" s="54">
        <f t="shared" si="8"/>
        <v>0</v>
      </c>
      <c r="S15" s="135"/>
      <c r="T15" s="56">
        <v>72</v>
      </c>
      <c r="U15" s="56">
        <v>72</v>
      </c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56"/>
      <c r="BK15" s="56"/>
      <c r="BL15" s="56"/>
      <c r="BM15" s="56"/>
      <c r="BN15" s="56"/>
      <c r="BO15" s="56"/>
      <c r="BP15" s="56"/>
      <c r="BQ15" s="56"/>
      <c r="BR15" s="56"/>
      <c r="BS15" s="56"/>
      <c r="BT15" s="56"/>
      <c r="BU15" s="56"/>
      <c r="BV15" s="56"/>
      <c r="BW15" s="56"/>
      <c r="BX15" s="56"/>
      <c r="BY15" s="56"/>
      <c r="BZ15" s="56"/>
      <c r="CA15" s="56"/>
      <c r="CB15" s="56"/>
      <c r="CC15" s="56"/>
      <c r="CD15" s="56"/>
      <c r="CE15" s="56"/>
      <c r="CF15" s="56"/>
      <c r="CG15" s="56"/>
      <c r="CH15" s="56"/>
      <c r="CI15" s="56"/>
      <c r="CJ15" s="56"/>
      <c r="CK15" s="56"/>
      <c r="CL15" s="56"/>
      <c r="CM15" s="56"/>
      <c r="CN15" s="56"/>
      <c r="CO15" s="56"/>
      <c r="CP15" s="56"/>
      <c r="CQ15" s="56"/>
      <c r="CR15" s="56"/>
      <c r="CS15" s="56"/>
      <c r="CT15" s="56"/>
      <c r="CU15" s="56"/>
      <c r="CV15" s="56"/>
      <c r="CW15" s="56"/>
      <c r="CX15" s="56"/>
      <c r="CY15" s="56"/>
      <c r="CZ15" s="56"/>
      <c r="DA15" s="56"/>
      <c r="DB15" s="56"/>
      <c r="DC15" s="56"/>
      <c r="DD15" s="56"/>
      <c r="DE15" s="56"/>
      <c r="DF15" s="56"/>
      <c r="DG15" s="56"/>
      <c r="DH15" s="56"/>
      <c r="DI15" s="56"/>
      <c r="DJ15" s="56"/>
      <c r="DK15" s="56"/>
      <c r="DL15" s="56"/>
      <c r="DM15" s="56"/>
      <c r="DN15" s="56"/>
      <c r="DO15" s="56"/>
      <c r="DP15" s="56"/>
      <c r="DQ15" s="56"/>
      <c r="DR15" s="56"/>
      <c r="DS15" s="56"/>
      <c r="DT15" s="56"/>
    </row>
    <row r="16" spans="1:124" ht="14.25" customHeight="1">
      <c r="A16" s="51">
        <v>9</v>
      </c>
      <c r="B16" s="53">
        <v>21120119130111</v>
      </c>
      <c r="C16" s="53" t="s">
        <v>208</v>
      </c>
      <c r="D16" s="54">
        <v>68</v>
      </c>
      <c r="E16" s="54">
        <f t="shared" ref="E16:R16" si="9">IFERROR(($T16*IF($T$6=E$6,$T$7,0)+$U16*IF($U$6=E$6,$U$7,0)+$V16*IF($V$6=E$6,$V$7,0)+$W16*IF($W$6=E$6,$W$7,0)+$X16*IF($X$6=E$6,$X$7,0)+$Y16*IF($Y$6=E$6,$Y$7,0)+$Z16*IF($Z$6=E$6,$Z$7,0)+$AA16*IF($AA$6=E$6,$AA$7,0)+$AB16*IF($AB$6=E$6,$AB$7,0)+$AC16*IF($AC$6=E$6,$AC$7,0)+$AD16*IF($AD$6=E$6,$AD$7,0)+$DG16*IF($DG$6=E$6,$DG$7,0)+$DH16*IF($DH$6=E$6,$DH$7,0)+$DI16*IF($DI$6=E$6,$DI$7,0)+$DJ16*IF($DJ$6=E$6,$DJ$7,0)+$DK16*IF($DK$6=E$6,$DK$7,0)+$DL16*IF($DL$6=E$6,$DL$7,0)+$DM16*IF($DM$6=E$6,$DM$7,0)+$DN16*IF($DN$6=E$6,$DN$7,0)+$DO16*IF($DO$6=E$6,$DO$7,0)+$DP16*IF($DP$6=E$6,$DP$7,0)+$DQ16*IF($DQ$6=E$6,$DQ$7,0)+$DR16*IF($DR$6=E$6,$DR$7,0)+$DS16*IF($DS$6=E$6,$DS$7,0)+$DT16*IF($DT$6=E$6,$DT$7,0)+$DU16*IF($DU$6=E$6,$DU$7,0)+$DV16*IF($DV$6=E$6,$DV$7,0)+$DW16*IF($DW$6=E$6,$DW$7,0)+$DX16*IF($DX$6=E$6,$DX$7,0)+$DY16*IF($DY$6=E$6,$DY$7,0)+$DZ16*IF($DZ$6=E$6,$DZ$7,0)+$EA16*IF($EA$6=E$6,$EA$7,0)+$EB16*IF($EB$6=E$6,$EB$7,0))/E$7,0)</f>
        <v>68</v>
      </c>
      <c r="F16" s="54">
        <f t="shared" si="9"/>
        <v>68</v>
      </c>
      <c r="G16" s="54">
        <f t="shared" si="9"/>
        <v>0</v>
      </c>
      <c r="H16" s="54">
        <f t="shared" si="9"/>
        <v>0</v>
      </c>
      <c r="I16" s="54">
        <f t="shared" si="9"/>
        <v>0</v>
      </c>
      <c r="J16" s="54">
        <f t="shared" si="9"/>
        <v>0</v>
      </c>
      <c r="K16" s="54">
        <f t="shared" si="9"/>
        <v>0</v>
      </c>
      <c r="L16" s="54">
        <f t="shared" si="9"/>
        <v>0</v>
      </c>
      <c r="M16" s="54">
        <f t="shared" si="9"/>
        <v>0</v>
      </c>
      <c r="N16" s="54">
        <f t="shared" si="9"/>
        <v>0</v>
      </c>
      <c r="O16" s="54">
        <f t="shared" si="9"/>
        <v>0</v>
      </c>
      <c r="P16" s="54">
        <f t="shared" si="9"/>
        <v>0</v>
      </c>
      <c r="Q16" s="54">
        <f t="shared" si="9"/>
        <v>0</v>
      </c>
      <c r="R16" s="54">
        <f t="shared" si="9"/>
        <v>0</v>
      </c>
      <c r="S16" s="135"/>
      <c r="T16" s="56">
        <v>68</v>
      </c>
      <c r="U16" s="56">
        <v>68</v>
      </c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I16" s="56"/>
      <c r="BJ16" s="56"/>
      <c r="BK16" s="56"/>
      <c r="BL16" s="56"/>
      <c r="BM16" s="56"/>
      <c r="BN16" s="56"/>
      <c r="BO16" s="56"/>
      <c r="BP16" s="56"/>
      <c r="BQ16" s="56"/>
      <c r="BR16" s="56"/>
      <c r="BS16" s="56"/>
      <c r="BT16" s="56"/>
      <c r="BU16" s="56"/>
      <c r="BV16" s="56"/>
      <c r="BW16" s="56"/>
      <c r="BX16" s="56"/>
      <c r="BY16" s="56"/>
      <c r="BZ16" s="56"/>
      <c r="CA16" s="56"/>
      <c r="CB16" s="56"/>
      <c r="CC16" s="56"/>
      <c r="CD16" s="56"/>
      <c r="CE16" s="56"/>
      <c r="CF16" s="56"/>
      <c r="CG16" s="56"/>
      <c r="CH16" s="56"/>
      <c r="CI16" s="56"/>
      <c r="CJ16" s="56"/>
      <c r="CK16" s="56"/>
      <c r="CL16" s="56"/>
      <c r="CM16" s="56"/>
      <c r="CN16" s="56"/>
      <c r="CO16" s="56"/>
      <c r="CP16" s="56"/>
      <c r="CQ16" s="56"/>
      <c r="CR16" s="56"/>
      <c r="CS16" s="56"/>
      <c r="CT16" s="56"/>
      <c r="CU16" s="56"/>
      <c r="CV16" s="56"/>
      <c r="CW16" s="56"/>
      <c r="CX16" s="56"/>
      <c r="CY16" s="56"/>
      <c r="CZ16" s="56"/>
      <c r="DA16" s="56"/>
      <c r="DB16" s="56"/>
      <c r="DC16" s="56"/>
      <c r="DD16" s="56"/>
      <c r="DE16" s="56"/>
      <c r="DF16" s="56"/>
      <c r="DG16" s="56"/>
      <c r="DH16" s="56"/>
      <c r="DI16" s="56"/>
      <c r="DJ16" s="56"/>
      <c r="DK16" s="56"/>
      <c r="DL16" s="56"/>
      <c r="DM16" s="56"/>
      <c r="DN16" s="56"/>
      <c r="DO16" s="56"/>
      <c r="DP16" s="56"/>
      <c r="DQ16" s="56"/>
      <c r="DR16" s="56"/>
      <c r="DS16" s="56"/>
      <c r="DT16" s="56"/>
    </row>
    <row r="17" spans="1:124" ht="14.25" customHeight="1">
      <c r="A17" s="51">
        <v>10</v>
      </c>
      <c r="B17" s="53">
        <v>21120120130074</v>
      </c>
      <c r="C17" s="53" t="s">
        <v>209</v>
      </c>
      <c r="D17" s="54">
        <v>84</v>
      </c>
      <c r="E17" s="54">
        <f t="shared" ref="E17:R17" si="10">IFERROR(($T17*IF($T$6=E$6,$T$7,0)+$U17*IF($U$6=E$6,$U$7,0)+$V17*IF($V$6=E$6,$V$7,0)+$W17*IF($W$6=E$6,$W$7,0)+$X17*IF($X$6=E$6,$X$7,0)+$Y17*IF($Y$6=E$6,$Y$7,0)+$Z17*IF($Z$6=E$6,$Z$7,0)+$AA17*IF($AA$6=E$6,$AA$7,0)+$AB17*IF($AB$6=E$6,$AB$7,0)+$AC17*IF($AC$6=E$6,$AC$7,0)+$AD17*IF($AD$6=E$6,$AD$7,0)+$DG17*IF($DG$6=E$6,$DG$7,0)+$DH17*IF($DH$6=E$6,$DH$7,0)+$DI17*IF($DI$6=E$6,$DI$7,0)+$DJ17*IF($DJ$6=E$6,$DJ$7,0)+$DK17*IF($DK$6=E$6,$DK$7,0)+$DL17*IF($DL$6=E$6,$DL$7,0)+$DM17*IF($DM$6=E$6,$DM$7,0)+$DN17*IF($DN$6=E$6,$DN$7,0)+$DO17*IF($DO$6=E$6,$DO$7,0)+$DP17*IF($DP$6=E$6,$DP$7,0)+$DQ17*IF($DQ$6=E$6,$DQ$7,0)+$DR17*IF($DR$6=E$6,$DR$7,0)+$DS17*IF($DS$6=E$6,$DS$7,0)+$DT17*IF($DT$6=E$6,$DT$7,0)+$DU17*IF($DU$6=E$6,$DU$7,0)+$DV17*IF($DV$6=E$6,$DV$7,0)+$DW17*IF($DW$6=E$6,$DW$7,0)+$DX17*IF($DX$6=E$6,$DX$7,0)+$DY17*IF($DY$6=E$6,$DY$7,0)+$DZ17*IF($DZ$6=E$6,$DZ$7,0)+$EA17*IF($EA$6=E$6,$EA$7,0)+$EB17*IF($EB$6=E$6,$EB$7,0))/E$7,0)</f>
        <v>84</v>
      </c>
      <c r="F17" s="54">
        <f t="shared" si="10"/>
        <v>84</v>
      </c>
      <c r="G17" s="54">
        <f t="shared" si="10"/>
        <v>0</v>
      </c>
      <c r="H17" s="54">
        <f t="shared" si="10"/>
        <v>0</v>
      </c>
      <c r="I17" s="54">
        <f t="shared" si="10"/>
        <v>0</v>
      </c>
      <c r="J17" s="54">
        <f t="shared" si="10"/>
        <v>0</v>
      </c>
      <c r="K17" s="54">
        <f t="shared" si="10"/>
        <v>0</v>
      </c>
      <c r="L17" s="54">
        <f t="shared" si="10"/>
        <v>0</v>
      </c>
      <c r="M17" s="54">
        <f t="shared" si="10"/>
        <v>0</v>
      </c>
      <c r="N17" s="54">
        <f t="shared" si="10"/>
        <v>0</v>
      </c>
      <c r="O17" s="54">
        <f t="shared" si="10"/>
        <v>0</v>
      </c>
      <c r="P17" s="54">
        <f t="shared" si="10"/>
        <v>0</v>
      </c>
      <c r="Q17" s="54">
        <f t="shared" si="10"/>
        <v>0</v>
      </c>
      <c r="R17" s="54">
        <f t="shared" si="10"/>
        <v>0</v>
      </c>
      <c r="S17" s="135"/>
      <c r="T17" s="56">
        <v>84</v>
      </c>
      <c r="U17" s="56">
        <v>84</v>
      </c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6"/>
      <c r="BK17" s="56"/>
      <c r="BL17" s="56"/>
      <c r="BM17" s="56"/>
      <c r="BN17" s="56"/>
      <c r="BO17" s="56"/>
      <c r="BP17" s="56"/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  <c r="CB17" s="56"/>
      <c r="CC17" s="56"/>
      <c r="CD17" s="56"/>
      <c r="CE17" s="56"/>
      <c r="CF17" s="56"/>
      <c r="CG17" s="56"/>
      <c r="CH17" s="56"/>
      <c r="CI17" s="56"/>
      <c r="CJ17" s="56"/>
      <c r="CK17" s="56"/>
      <c r="CL17" s="56"/>
      <c r="CM17" s="56"/>
      <c r="CN17" s="56"/>
      <c r="CO17" s="56"/>
      <c r="CP17" s="56"/>
      <c r="CQ17" s="56"/>
      <c r="CR17" s="56"/>
      <c r="CS17" s="56"/>
      <c r="CT17" s="56"/>
      <c r="CU17" s="56"/>
      <c r="CV17" s="56"/>
      <c r="CW17" s="56"/>
      <c r="CX17" s="56"/>
      <c r="CY17" s="56"/>
      <c r="CZ17" s="56"/>
      <c r="DA17" s="56"/>
      <c r="DB17" s="56"/>
      <c r="DC17" s="56"/>
      <c r="DD17" s="56"/>
      <c r="DE17" s="56"/>
      <c r="DF17" s="56"/>
      <c r="DG17" s="56"/>
      <c r="DH17" s="56"/>
      <c r="DI17" s="56"/>
      <c r="DJ17" s="56"/>
      <c r="DK17" s="56"/>
      <c r="DL17" s="56"/>
      <c r="DM17" s="56"/>
      <c r="DN17" s="56"/>
      <c r="DO17" s="56"/>
      <c r="DP17" s="56"/>
      <c r="DQ17" s="56"/>
      <c r="DR17" s="56"/>
      <c r="DS17" s="56"/>
      <c r="DT17" s="56"/>
    </row>
    <row r="18" spans="1:124" ht="14.25" customHeight="1">
      <c r="A18" s="51">
        <v>11</v>
      </c>
      <c r="B18" s="53">
        <v>21120120130082</v>
      </c>
      <c r="C18" s="53" t="s">
        <v>210</v>
      </c>
      <c r="D18" s="54">
        <v>80</v>
      </c>
      <c r="E18" s="54">
        <f t="shared" ref="E18:R18" si="11">IFERROR(($T18*IF($T$6=E$6,$T$7,0)+$U18*IF($U$6=E$6,$U$7,0)+$V18*IF($V$6=E$6,$V$7,0)+$W18*IF($W$6=E$6,$W$7,0)+$X18*IF($X$6=E$6,$X$7,0)+$Y18*IF($Y$6=E$6,$Y$7,0)+$Z18*IF($Z$6=E$6,$Z$7,0)+$AA18*IF($AA$6=E$6,$AA$7,0)+$AB18*IF($AB$6=E$6,$AB$7,0)+$AC18*IF($AC$6=E$6,$AC$7,0)+$AD18*IF($AD$6=E$6,$AD$7,0)+$DG18*IF($DG$6=E$6,$DG$7,0)+$DH18*IF($DH$6=E$6,$DH$7,0)+$DI18*IF($DI$6=E$6,$DI$7,0)+$DJ18*IF($DJ$6=E$6,$DJ$7,0)+$DK18*IF($DK$6=E$6,$DK$7,0)+$DL18*IF($DL$6=E$6,$DL$7,0)+$DM18*IF($DM$6=E$6,$DM$7,0)+$DN18*IF($DN$6=E$6,$DN$7,0)+$DO18*IF($DO$6=E$6,$DO$7,0)+$DP18*IF($DP$6=E$6,$DP$7,0)+$DQ18*IF($DQ$6=E$6,$DQ$7,0)+$DR18*IF($DR$6=E$6,$DR$7,0)+$DS18*IF($DS$6=E$6,$DS$7,0)+$DT18*IF($DT$6=E$6,$DT$7,0)+$DU18*IF($DU$6=E$6,$DU$7,0)+$DV18*IF($DV$6=E$6,$DV$7,0)+$DW18*IF($DW$6=E$6,$DW$7,0)+$DX18*IF($DX$6=E$6,$DX$7,0)+$DY18*IF($DY$6=E$6,$DY$7,0)+$DZ18*IF($DZ$6=E$6,$DZ$7,0)+$EA18*IF($EA$6=E$6,$EA$7,0)+$EB18*IF($EB$6=E$6,$EB$7,0))/E$7,0)</f>
        <v>80</v>
      </c>
      <c r="F18" s="54">
        <f t="shared" si="11"/>
        <v>80</v>
      </c>
      <c r="G18" s="54">
        <f t="shared" si="11"/>
        <v>0</v>
      </c>
      <c r="H18" s="54">
        <f t="shared" si="11"/>
        <v>0</v>
      </c>
      <c r="I18" s="54">
        <f t="shared" si="11"/>
        <v>0</v>
      </c>
      <c r="J18" s="54">
        <f t="shared" si="11"/>
        <v>0</v>
      </c>
      <c r="K18" s="54">
        <f t="shared" si="11"/>
        <v>0</v>
      </c>
      <c r="L18" s="54">
        <f t="shared" si="11"/>
        <v>0</v>
      </c>
      <c r="M18" s="54">
        <f t="shared" si="11"/>
        <v>0</v>
      </c>
      <c r="N18" s="54">
        <f t="shared" si="11"/>
        <v>0</v>
      </c>
      <c r="O18" s="54">
        <f t="shared" si="11"/>
        <v>0</v>
      </c>
      <c r="P18" s="54">
        <f t="shared" si="11"/>
        <v>0</v>
      </c>
      <c r="Q18" s="54">
        <f t="shared" si="11"/>
        <v>0</v>
      </c>
      <c r="R18" s="54">
        <f t="shared" si="11"/>
        <v>0</v>
      </c>
      <c r="S18" s="135"/>
      <c r="T18" s="56">
        <v>80</v>
      </c>
      <c r="U18" s="56">
        <v>80</v>
      </c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  <c r="BM18" s="56"/>
      <c r="BN18" s="56"/>
      <c r="BO18" s="56"/>
      <c r="BP18" s="56"/>
      <c r="BQ18" s="56"/>
      <c r="BR18" s="56"/>
      <c r="BS18" s="56"/>
      <c r="BT18" s="56"/>
      <c r="BU18" s="56"/>
      <c r="BV18" s="56"/>
      <c r="BW18" s="56"/>
      <c r="BX18" s="56"/>
      <c r="BY18" s="56"/>
      <c r="BZ18" s="56"/>
      <c r="CA18" s="56"/>
      <c r="CB18" s="56"/>
      <c r="CC18" s="56"/>
      <c r="CD18" s="56"/>
      <c r="CE18" s="56"/>
      <c r="CF18" s="56"/>
      <c r="CG18" s="56"/>
      <c r="CH18" s="56"/>
      <c r="CI18" s="56"/>
      <c r="CJ18" s="56"/>
      <c r="CK18" s="56"/>
      <c r="CL18" s="56"/>
      <c r="CM18" s="56"/>
      <c r="CN18" s="56"/>
      <c r="CO18" s="56"/>
      <c r="CP18" s="56"/>
      <c r="CQ18" s="56"/>
      <c r="CR18" s="56"/>
      <c r="CS18" s="56"/>
      <c r="CT18" s="56"/>
      <c r="CU18" s="56"/>
      <c r="CV18" s="56"/>
      <c r="CW18" s="56"/>
      <c r="CX18" s="56"/>
      <c r="CY18" s="56"/>
      <c r="CZ18" s="56"/>
      <c r="DA18" s="56"/>
      <c r="DB18" s="56"/>
      <c r="DC18" s="56"/>
      <c r="DD18" s="56"/>
      <c r="DE18" s="56"/>
      <c r="DF18" s="56"/>
      <c r="DG18" s="56"/>
      <c r="DH18" s="56"/>
      <c r="DI18" s="56"/>
      <c r="DJ18" s="56"/>
      <c r="DK18" s="56"/>
      <c r="DL18" s="56"/>
      <c r="DM18" s="56"/>
      <c r="DN18" s="56"/>
      <c r="DO18" s="56"/>
      <c r="DP18" s="56"/>
      <c r="DQ18" s="56"/>
      <c r="DR18" s="56"/>
      <c r="DS18" s="56"/>
      <c r="DT18" s="56"/>
    </row>
    <row r="19" spans="1:124" ht="14.25" customHeight="1">
      <c r="A19" s="51">
        <v>12</v>
      </c>
      <c r="B19" s="53">
        <v>21120120130083</v>
      </c>
      <c r="C19" s="53" t="s">
        <v>211</v>
      </c>
      <c r="D19" s="54">
        <v>76</v>
      </c>
      <c r="E19" s="54">
        <f t="shared" ref="E19:R19" si="12">IFERROR(($T19*IF($T$6=E$6,$T$7,0)+$U19*IF($U$6=E$6,$U$7,0)+$V19*IF($V$6=E$6,$V$7,0)+$W19*IF($W$6=E$6,$W$7,0)+$X19*IF($X$6=E$6,$X$7,0)+$Y19*IF($Y$6=E$6,$Y$7,0)+$Z19*IF($Z$6=E$6,$Z$7,0)+$AA19*IF($AA$6=E$6,$AA$7,0)+$AB19*IF($AB$6=E$6,$AB$7,0)+$AC19*IF($AC$6=E$6,$AC$7,0)+$AD19*IF($AD$6=E$6,$AD$7,0)+$DG19*IF($DG$6=E$6,$DG$7,0)+$DH19*IF($DH$6=E$6,$DH$7,0)+$DI19*IF($DI$6=E$6,$DI$7,0)+$DJ19*IF($DJ$6=E$6,$DJ$7,0)+$DK19*IF($DK$6=E$6,$DK$7,0)+$DL19*IF($DL$6=E$6,$DL$7,0)+$DM19*IF($DM$6=E$6,$DM$7,0)+$DN19*IF($DN$6=E$6,$DN$7,0)+$DO19*IF($DO$6=E$6,$DO$7,0)+$DP19*IF($DP$6=E$6,$DP$7,0)+$DQ19*IF($DQ$6=E$6,$DQ$7,0)+$DR19*IF($DR$6=E$6,$DR$7,0)+$DS19*IF($DS$6=E$6,$DS$7,0)+$DT19*IF($DT$6=E$6,$DT$7,0)+$DU19*IF($DU$6=E$6,$DU$7,0)+$DV19*IF($DV$6=E$6,$DV$7,0)+$DW19*IF($DW$6=E$6,$DW$7,0)+$DX19*IF($DX$6=E$6,$DX$7,0)+$DY19*IF($DY$6=E$6,$DY$7,0)+$DZ19*IF($DZ$6=E$6,$DZ$7,0)+$EA19*IF($EA$6=E$6,$EA$7,0)+$EB19*IF($EB$6=E$6,$EB$7,0))/E$7,0)</f>
        <v>76</v>
      </c>
      <c r="F19" s="54">
        <f t="shared" si="12"/>
        <v>76</v>
      </c>
      <c r="G19" s="54">
        <f t="shared" si="12"/>
        <v>0</v>
      </c>
      <c r="H19" s="54">
        <f t="shared" si="12"/>
        <v>0</v>
      </c>
      <c r="I19" s="54">
        <f t="shared" si="12"/>
        <v>0</v>
      </c>
      <c r="J19" s="54">
        <f t="shared" si="12"/>
        <v>0</v>
      </c>
      <c r="K19" s="54">
        <f t="shared" si="12"/>
        <v>0</v>
      </c>
      <c r="L19" s="54">
        <f t="shared" si="12"/>
        <v>0</v>
      </c>
      <c r="M19" s="54">
        <f t="shared" si="12"/>
        <v>0</v>
      </c>
      <c r="N19" s="54">
        <f t="shared" si="12"/>
        <v>0</v>
      </c>
      <c r="O19" s="54">
        <f t="shared" si="12"/>
        <v>0</v>
      </c>
      <c r="P19" s="54">
        <f t="shared" si="12"/>
        <v>0</v>
      </c>
      <c r="Q19" s="54">
        <f t="shared" si="12"/>
        <v>0</v>
      </c>
      <c r="R19" s="54">
        <f t="shared" si="12"/>
        <v>0</v>
      </c>
      <c r="S19" s="135"/>
      <c r="T19" s="56">
        <v>76</v>
      </c>
      <c r="U19" s="56">
        <v>76</v>
      </c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  <c r="BD19" s="56"/>
      <c r="BE19" s="56"/>
      <c r="BF19" s="56"/>
      <c r="BG19" s="56"/>
      <c r="BH19" s="56"/>
      <c r="BI19" s="56"/>
      <c r="BJ19" s="56"/>
      <c r="BK19" s="56"/>
      <c r="BL19" s="56"/>
      <c r="BM19" s="56"/>
      <c r="BN19" s="56"/>
      <c r="BO19" s="56"/>
      <c r="BP19" s="56"/>
      <c r="BQ19" s="56"/>
      <c r="BR19" s="56"/>
      <c r="BS19" s="56"/>
      <c r="BT19" s="56"/>
      <c r="BU19" s="56"/>
      <c r="BV19" s="56"/>
      <c r="BW19" s="56"/>
      <c r="BX19" s="56"/>
      <c r="BY19" s="56"/>
      <c r="BZ19" s="56"/>
      <c r="CA19" s="56"/>
      <c r="CB19" s="56"/>
      <c r="CC19" s="56"/>
      <c r="CD19" s="56"/>
      <c r="CE19" s="56"/>
      <c r="CF19" s="56"/>
      <c r="CG19" s="56"/>
      <c r="CH19" s="56"/>
      <c r="CI19" s="56"/>
      <c r="CJ19" s="56"/>
      <c r="CK19" s="56"/>
      <c r="CL19" s="56"/>
      <c r="CM19" s="56"/>
      <c r="CN19" s="56"/>
      <c r="CO19" s="56"/>
      <c r="CP19" s="56"/>
      <c r="CQ19" s="56"/>
      <c r="CR19" s="56"/>
      <c r="CS19" s="56"/>
      <c r="CT19" s="56"/>
      <c r="CU19" s="56"/>
      <c r="CV19" s="56"/>
      <c r="CW19" s="56"/>
      <c r="CX19" s="56"/>
      <c r="CY19" s="56"/>
      <c r="CZ19" s="56"/>
      <c r="DA19" s="56"/>
      <c r="DB19" s="56"/>
      <c r="DC19" s="56"/>
      <c r="DD19" s="56"/>
      <c r="DE19" s="56"/>
      <c r="DF19" s="56"/>
      <c r="DG19" s="56"/>
      <c r="DH19" s="56"/>
      <c r="DI19" s="56"/>
      <c r="DJ19" s="56"/>
      <c r="DK19" s="56"/>
      <c r="DL19" s="56"/>
      <c r="DM19" s="56"/>
      <c r="DN19" s="56"/>
      <c r="DO19" s="56"/>
      <c r="DP19" s="56"/>
      <c r="DQ19" s="56"/>
      <c r="DR19" s="56"/>
      <c r="DS19" s="56"/>
      <c r="DT19" s="56"/>
    </row>
    <row r="20" spans="1:124" ht="14.25" customHeight="1">
      <c r="A20" s="51">
        <v>13</v>
      </c>
      <c r="B20" s="53">
        <v>21120120130106</v>
      </c>
      <c r="C20" s="53" t="s">
        <v>212</v>
      </c>
      <c r="D20" s="54">
        <v>84</v>
      </c>
      <c r="E20" s="54">
        <f t="shared" ref="E20:R20" si="13">IFERROR(($T20*IF($T$6=E$6,$T$7,0)+$U20*IF($U$6=E$6,$U$7,0)+$V20*IF($V$6=E$6,$V$7,0)+$W20*IF($W$6=E$6,$W$7,0)+$X20*IF($X$6=E$6,$X$7,0)+$Y20*IF($Y$6=E$6,$Y$7,0)+$Z20*IF($Z$6=E$6,$Z$7,0)+$AA20*IF($AA$6=E$6,$AA$7,0)+$AB20*IF($AB$6=E$6,$AB$7,0)+$AC20*IF($AC$6=E$6,$AC$7,0)+$AD20*IF($AD$6=E$6,$AD$7,0)+$DG20*IF($DG$6=E$6,$DG$7,0)+$DH20*IF($DH$6=E$6,$DH$7,0)+$DI20*IF($DI$6=E$6,$DI$7,0)+$DJ20*IF($DJ$6=E$6,$DJ$7,0)+$DK20*IF($DK$6=E$6,$DK$7,0)+$DL20*IF($DL$6=E$6,$DL$7,0)+$DM20*IF($DM$6=E$6,$DM$7,0)+$DN20*IF($DN$6=E$6,$DN$7,0)+$DO20*IF($DO$6=E$6,$DO$7,0)+$DP20*IF($DP$6=E$6,$DP$7,0)+$DQ20*IF($DQ$6=E$6,$DQ$7,0)+$DR20*IF($DR$6=E$6,$DR$7,0)+$DS20*IF($DS$6=E$6,$DS$7,0)+$DT20*IF($DT$6=E$6,$DT$7,0)+$DU20*IF($DU$6=E$6,$DU$7,0)+$DV20*IF($DV$6=E$6,$DV$7,0)+$DW20*IF($DW$6=E$6,$DW$7,0)+$DX20*IF($DX$6=E$6,$DX$7,0)+$DY20*IF($DY$6=E$6,$DY$7,0)+$DZ20*IF($DZ$6=E$6,$DZ$7,0)+$EA20*IF($EA$6=E$6,$EA$7,0)+$EB20*IF($EB$6=E$6,$EB$7,0))/E$7,0)</f>
        <v>84</v>
      </c>
      <c r="F20" s="54">
        <f t="shared" si="13"/>
        <v>84</v>
      </c>
      <c r="G20" s="54">
        <f t="shared" si="13"/>
        <v>0</v>
      </c>
      <c r="H20" s="54">
        <f t="shared" si="13"/>
        <v>0</v>
      </c>
      <c r="I20" s="54">
        <f t="shared" si="13"/>
        <v>0</v>
      </c>
      <c r="J20" s="54">
        <f t="shared" si="13"/>
        <v>0</v>
      </c>
      <c r="K20" s="54">
        <f t="shared" si="13"/>
        <v>0</v>
      </c>
      <c r="L20" s="54">
        <f t="shared" si="13"/>
        <v>0</v>
      </c>
      <c r="M20" s="54">
        <f t="shared" si="13"/>
        <v>0</v>
      </c>
      <c r="N20" s="54">
        <f t="shared" si="13"/>
        <v>0</v>
      </c>
      <c r="O20" s="54">
        <f t="shared" si="13"/>
        <v>0</v>
      </c>
      <c r="P20" s="54">
        <f t="shared" si="13"/>
        <v>0</v>
      </c>
      <c r="Q20" s="54">
        <f t="shared" si="13"/>
        <v>0</v>
      </c>
      <c r="R20" s="54">
        <f t="shared" si="13"/>
        <v>0</v>
      </c>
      <c r="S20" s="135"/>
      <c r="T20" s="56">
        <v>84</v>
      </c>
      <c r="U20" s="56">
        <v>84</v>
      </c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  <c r="BL20" s="56"/>
      <c r="BM20" s="56"/>
      <c r="BN20" s="56"/>
      <c r="BO20" s="56"/>
      <c r="BP20" s="56"/>
      <c r="BQ20" s="56"/>
      <c r="BR20" s="56"/>
      <c r="BS20" s="56"/>
      <c r="BT20" s="56"/>
      <c r="BU20" s="56"/>
      <c r="BV20" s="56"/>
      <c r="BW20" s="56"/>
      <c r="BX20" s="56"/>
      <c r="BY20" s="56"/>
      <c r="BZ20" s="56"/>
      <c r="CA20" s="56"/>
      <c r="CB20" s="56"/>
      <c r="CC20" s="56"/>
      <c r="CD20" s="56"/>
      <c r="CE20" s="56"/>
      <c r="CF20" s="56"/>
      <c r="CG20" s="56"/>
      <c r="CH20" s="56"/>
      <c r="CI20" s="56"/>
      <c r="CJ20" s="56"/>
      <c r="CK20" s="56"/>
      <c r="CL20" s="56"/>
      <c r="CM20" s="56"/>
      <c r="CN20" s="56"/>
      <c r="CO20" s="56"/>
      <c r="CP20" s="56"/>
      <c r="CQ20" s="56"/>
      <c r="CR20" s="56"/>
      <c r="CS20" s="56"/>
      <c r="CT20" s="56"/>
      <c r="CU20" s="56"/>
      <c r="CV20" s="56"/>
      <c r="CW20" s="56"/>
      <c r="CX20" s="56"/>
      <c r="CY20" s="56"/>
      <c r="CZ20" s="56"/>
      <c r="DA20" s="56"/>
      <c r="DB20" s="56"/>
      <c r="DC20" s="56"/>
      <c r="DD20" s="56"/>
      <c r="DE20" s="56"/>
      <c r="DF20" s="56"/>
      <c r="DG20" s="56"/>
      <c r="DH20" s="56"/>
      <c r="DI20" s="56"/>
      <c r="DJ20" s="56"/>
      <c r="DK20" s="56"/>
      <c r="DL20" s="56"/>
      <c r="DM20" s="56"/>
      <c r="DN20" s="56"/>
      <c r="DO20" s="56"/>
      <c r="DP20" s="56"/>
      <c r="DQ20" s="56"/>
      <c r="DR20" s="56"/>
      <c r="DS20" s="56"/>
      <c r="DT20" s="56"/>
    </row>
    <row r="21" spans="1:124" ht="14.25" customHeight="1">
      <c r="A21" s="51">
        <v>14</v>
      </c>
      <c r="B21" s="53">
        <v>21120120130107</v>
      </c>
      <c r="C21" s="53" t="s">
        <v>213</v>
      </c>
      <c r="D21" s="54">
        <v>80</v>
      </c>
      <c r="E21" s="54">
        <f t="shared" ref="E21:R21" si="14">IFERROR(($T21*IF($T$6=E$6,$T$7,0)+$U21*IF($U$6=E$6,$U$7,0)+$V21*IF($V$6=E$6,$V$7,0)+$W21*IF($W$6=E$6,$W$7,0)+$X21*IF($X$6=E$6,$X$7,0)+$Y21*IF($Y$6=E$6,$Y$7,0)+$Z21*IF($Z$6=E$6,$Z$7,0)+$AA21*IF($AA$6=E$6,$AA$7,0)+$AB21*IF($AB$6=E$6,$AB$7,0)+$AC21*IF($AC$6=E$6,$AC$7,0)+$AD21*IF($AD$6=E$6,$AD$7,0)+$DG21*IF($DG$6=E$6,$DG$7,0)+$DH21*IF($DH$6=E$6,$DH$7,0)+$DI21*IF($DI$6=E$6,$DI$7,0)+$DJ21*IF($DJ$6=E$6,$DJ$7,0)+$DK21*IF($DK$6=E$6,$DK$7,0)+$DL21*IF($DL$6=E$6,$DL$7,0)+$DM21*IF($DM$6=E$6,$DM$7,0)+$DN21*IF($DN$6=E$6,$DN$7,0)+$DO21*IF($DO$6=E$6,$DO$7,0)+$DP21*IF($DP$6=E$6,$DP$7,0)+$DQ21*IF($DQ$6=E$6,$DQ$7,0)+$DR21*IF($DR$6=E$6,$DR$7,0)+$DS21*IF($DS$6=E$6,$DS$7,0)+$DT21*IF($DT$6=E$6,$DT$7,0)+$DU21*IF($DU$6=E$6,$DU$7,0)+$DV21*IF($DV$6=E$6,$DV$7,0)+$DW21*IF($DW$6=E$6,$DW$7,0)+$DX21*IF($DX$6=E$6,$DX$7,0)+$DY21*IF($DY$6=E$6,$DY$7,0)+$DZ21*IF($DZ$6=E$6,$DZ$7,0)+$EA21*IF($EA$6=E$6,$EA$7,0)+$EB21*IF($EB$6=E$6,$EB$7,0))/E$7,0)</f>
        <v>80</v>
      </c>
      <c r="F21" s="54">
        <f t="shared" si="14"/>
        <v>80</v>
      </c>
      <c r="G21" s="54">
        <f t="shared" si="14"/>
        <v>0</v>
      </c>
      <c r="H21" s="54">
        <f t="shared" si="14"/>
        <v>0</v>
      </c>
      <c r="I21" s="54">
        <f t="shared" si="14"/>
        <v>0</v>
      </c>
      <c r="J21" s="54">
        <f t="shared" si="14"/>
        <v>0</v>
      </c>
      <c r="K21" s="54">
        <f t="shared" si="14"/>
        <v>0</v>
      </c>
      <c r="L21" s="54">
        <f t="shared" si="14"/>
        <v>0</v>
      </c>
      <c r="M21" s="54">
        <f t="shared" si="14"/>
        <v>0</v>
      </c>
      <c r="N21" s="54">
        <f t="shared" si="14"/>
        <v>0</v>
      </c>
      <c r="O21" s="54">
        <f t="shared" si="14"/>
        <v>0</v>
      </c>
      <c r="P21" s="54">
        <f t="shared" si="14"/>
        <v>0</v>
      </c>
      <c r="Q21" s="54">
        <f t="shared" si="14"/>
        <v>0</v>
      </c>
      <c r="R21" s="54">
        <f t="shared" si="14"/>
        <v>0</v>
      </c>
      <c r="S21" s="135"/>
      <c r="T21" s="56">
        <v>80</v>
      </c>
      <c r="U21" s="56">
        <v>80</v>
      </c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  <c r="BM21" s="56"/>
      <c r="BN21" s="56"/>
      <c r="BO21" s="56"/>
      <c r="BP21" s="56"/>
      <c r="BQ21" s="56"/>
      <c r="BR21" s="56"/>
      <c r="BS21" s="56"/>
      <c r="BT21" s="56"/>
      <c r="BU21" s="56"/>
      <c r="BV21" s="56"/>
      <c r="BW21" s="56"/>
      <c r="BX21" s="56"/>
      <c r="BY21" s="56"/>
      <c r="BZ21" s="56"/>
      <c r="CA21" s="56"/>
      <c r="CB21" s="56"/>
      <c r="CC21" s="56"/>
      <c r="CD21" s="56"/>
      <c r="CE21" s="56"/>
      <c r="CF21" s="56"/>
      <c r="CG21" s="56"/>
      <c r="CH21" s="56"/>
      <c r="CI21" s="56"/>
      <c r="CJ21" s="56"/>
      <c r="CK21" s="56"/>
      <c r="CL21" s="56"/>
      <c r="CM21" s="56"/>
      <c r="CN21" s="56"/>
      <c r="CO21" s="56"/>
      <c r="CP21" s="56"/>
      <c r="CQ21" s="56"/>
      <c r="CR21" s="56"/>
      <c r="CS21" s="56"/>
      <c r="CT21" s="56"/>
      <c r="CU21" s="56"/>
      <c r="CV21" s="56"/>
      <c r="CW21" s="56"/>
      <c r="CX21" s="56"/>
      <c r="CY21" s="56"/>
      <c r="CZ21" s="56"/>
      <c r="DA21" s="56"/>
      <c r="DB21" s="56"/>
      <c r="DC21" s="56"/>
      <c r="DD21" s="56"/>
      <c r="DE21" s="56"/>
      <c r="DF21" s="56"/>
      <c r="DG21" s="56"/>
      <c r="DH21" s="56"/>
      <c r="DI21" s="56"/>
      <c r="DJ21" s="56"/>
      <c r="DK21" s="56"/>
      <c r="DL21" s="56"/>
      <c r="DM21" s="56"/>
      <c r="DN21" s="56"/>
      <c r="DO21" s="56"/>
      <c r="DP21" s="56"/>
      <c r="DQ21" s="56"/>
      <c r="DR21" s="56"/>
      <c r="DS21" s="56"/>
      <c r="DT21" s="56"/>
    </row>
    <row r="22" spans="1:124" ht="14.25" customHeight="1">
      <c r="A22" s="51">
        <v>15</v>
      </c>
      <c r="B22" s="53">
        <v>21120120130113</v>
      </c>
      <c r="C22" s="53" t="s">
        <v>214</v>
      </c>
      <c r="D22" s="54">
        <v>84</v>
      </c>
      <c r="E22" s="54">
        <f t="shared" ref="E22:R22" si="15">IFERROR(($T22*IF($T$6=E$6,$T$7,0)+$U22*IF($U$6=E$6,$U$7,0)+$V22*IF($V$6=E$6,$V$7,0)+$W22*IF($W$6=E$6,$W$7,0)+$X22*IF($X$6=E$6,$X$7,0)+$Y22*IF($Y$6=E$6,$Y$7,0)+$Z22*IF($Z$6=E$6,$Z$7,0)+$AA22*IF($AA$6=E$6,$AA$7,0)+$AB22*IF($AB$6=E$6,$AB$7,0)+$AC22*IF($AC$6=E$6,$AC$7,0)+$AD22*IF($AD$6=E$6,$AD$7,0)+$DG22*IF($DG$6=E$6,$DG$7,0)+$DH22*IF($DH$6=E$6,$DH$7,0)+$DI22*IF($DI$6=E$6,$DI$7,0)+$DJ22*IF($DJ$6=E$6,$DJ$7,0)+$DK22*IF($DK$6=E$6,$DK$7,0)+$DL22*IF($DL$6=E$6,$DL$7,0)+$DM22*IF($DM$6=E$6,$DM$7,0)+$DN22*IF($DN$6=E$6,$DN$7,0)+$DO22*IF($DO$6=E$6,$DO$7,0)+$DP22*IF($DP$6=E$6,$DP$7,0)+$DQ22*IF($DQ$6=E$6,$DQ$7,0)+$DR22*IF($DR$6=E$6,$DR$7,0)+$DS22*IF($DS$6=E$6,$DS$7,0)+$DT22*IF($DT$6=E$6,$DT$7,0)+$DU22*IF($DU$6=E$6,$DU$7,0)+$DV22*IF($DV$6=E$6,$DV$7,0)+$DW22*IF($DW$6=E$6,$DW$7,0)+$DX22*IF($DX$6=E$6,$DX$7,0)+$DY22*IF($DY$6=E$6,$DY$7,0)+$DZ22*IF($DZ$6=E$6,$DZ$7,0)+$EA22*IF($EA$6=E$6,$EA$7,0)+$EB22*IF($EB$6=E$6,$EB$7,0))/E$7,0)</f>
        <v>84</v>
      </c>
      <c r="F22" s="54">
        <f t="shared" si="15"/>
        <v>84</v>
      </c>
      <c r="G22" s="54">
        <f t="shared" si="15"/>
        <v>0</v>
      </c>
      <c r="H22" s="54">
        <f t="shared" si="15"/>
        <v>0</v>
      </c>
      <c r="I22" s="54">
        <f t="shared" si="15"/>
        <v>0</v>
      </c>
      <c r="J22" s="54">
        <f t="shared" si="15"/>
        <v>0</v>
      </c>
      <c r="K22" s="54">
        <f t="shared" si="15"/>
        <v>0</v>
      </c>
      <c r="L22" s="54">
        <f t="shared" si="15"/>
        <v>0</v>
      </c>
      <c r="M22" s="54">
        <f t="shared" si="15"/>
        <v>0</v>
      </c>
      <c r="N22" s="54">
        <f t="shared" si="15"/>
        <v>0</v>
      </c>
      <c r="O22" s="54">
        <f t="shared" si="15"/>
        <v>0</v>
      </c>
      <c r="P22" s="54">
        <f t="shared" si="15"/>
        <v>0</v>
      </c>
      <c r="Q22" s="54">
        <f t="shared" si="15"/>
        <v>0</v>
      </c>
      <c r="R22" s="54">
        <f t="shared" si="15"/>
        <v>0</v>
      </c>
      <c r="S22" s="135"/>
      <c r="T22" s="56">
        <v>84</v>
      </c>
      <c r="U22" s="56">
        <v>84</v>
      </c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  <c r="BD22" s="56"/>
      <c r="BE22" s="56"/>
      <c r="BF22" s="56"/>
      <c r="BG22" s="56"/>
      <c r="BH22" s="56"/>
      <c r="BI22" s="56"/>
      <c r="BJ22" s="56"/>
      <c r="BK22" s="56"/>
      <c r="BL22" s="56"/>
      <c r="BM22" s="56"/>
      <c r="BN22" s="56"/>
      <c r="BO22" s="56"/>
      <c r="BP22" s="56"/>
      <c r="BQ22" s="56"/>
      <c r="BR22" s="56"/>
      <c r="BS22" s="56"/>
      <c r="BT22" s="56"/>
      <c r="BU22" s="56"/>
      <c r="BV22" s="56"/>
      <c r="BW22" s="56"/>
      <c r="BX22" s="56"/>
      <c r="BY22" s="56"/>
      <c r="BZ22" s="56"/>
      <c r="CA22" s="56"/>
      <c r="CB22" s="56"/>
      <c r="CC22" s="56"/>
      <c r="CD22" s="56"/>
      <c r="CE22" s="56"/>
      <c r="CF22" s="56"/>
      <c r="CG22" s="56"/>
      <c r="CH22" s="56"/>
      <c r="CI22" s="56"/>
      <c r="CJ22" s="56"/>
      <c r="CK22" s="56"/>
      <c r="CL22" s="56"/>
      <c r="CM22" s="56"/>
      <c r="CN22" s="56"/>
      <c r="CO22" s="56"/>
      <c r="CP22" s="56"/>
      <c r="CQ22" s="56"/>
      <c r="CR22" s="56"/>
      <c r="CS22" s="56"/>
      <c r="CT22" s="56"/>
      <c r="CU22" s="56"/>
      <c r="CV22" s="56"/>
      <c r="CW22" s="56"/>
      <c r="CX22" s="56"/>
      <c r="CY22" s="56"/>
      <c r="CZ22" s="56"/>
      <c r="DA22" s="56"/>
      <c r="DB22" s="56"/>
      <c r="DC22" s="56"/>
      <c r="DD22" s="56"/>
      <c r="DE22" s="56"/>
      <c r="DF22" s="56"/>
      <c r="DG22" s="56"/>
      <c r="DH22" s="56"/>
      <c r="DI22" s="56"/>
      <c r="DJ22" s="56"/>
      <c r="DK22" s="56"/>
      <c r="DL22" s="56"/>
      <c r="DM22" s="56"/>
      <c r="DN22" s="56"/>
      <c r="DO22" s="56"/>
      <c r="DP22" s="56"/>
      <c r="DQ22" s="56"/>
      <c r="DR22" s="56"/>
      <c r="DS22" s="56"/>
      <c r="DT22" s="56"/>
    </row>
    <row r="23" spans="1:124" ht="14.25" customHeight="1">
      <c r="A23" s="51">
        <v>16</v>
      </c>
      <c r="B23" s="53">
        <v>21120120130116</v>
      </c>
      <c r="C23" s="53" t="s">
        <v>215</v>
      </c>
      <c r="D23" s="54">
        <v>76</v>
      </c>
      <c r="E23" s="54">
        <f t="shared" ref="E23:R23" si="16">IFERROR(($T23*IF($T$6=E$6,$T$7,0)+$U23*IF($U$6=E$6,$U$7,0)+$V23*IF($V$6=E$6,$V$7,0)+$W23*IF($W$6=E$6,$W$7,0)+$X23*IF($X$6=E$6,$X$7,0)+$Y23*IF($Y$6=E$6,$Y$7,0)+$Z23*IF($Z$6=E$6,$Z$7,0)+$AA23*IF($AA$6=E$6,$AA$7,0)+$AB23*IF($AB$6=E$6,$AB$7,0)+$AC23*IF($AC$6=E$6,$AC$7,0)+$AD23*IF($AD$6=E$6,$AD$7,0)+$DG23*IF($DG$6=E$6,$DG$7,0)+$DH23*IF($DH$6=E$6,$DH$7,0)+$DI23*IF($DI$6=E$6,$DI$7,0)+$DJ23*IF($DJ$6=E$6,$DJ$7,0)+$DK23*IF($DK$6=E$6,$DK$7,0)+$DL23*IF($DL$6=E$6,$DL$7,0)+$DM23*IF($DM$6=E$6,$DM$7,0)+$DN23*IF($DN$6=E$6,$DN$7,0)+$DO23*IF($DO$6=E$6,$DO$7,0)+$DP23*IF($DP$6=E$6,$DP$7,0)+$DQ23*IF($DQ$6=E$6,$DQ$7,0)+$DR23*IF($DR$6=E$6,$DR$7,0)+$DS23*IF($DS$6=E$6,$DS$7,0)+$DT23*IF($DT$6=E$6,$DT$7,0)+$DU23*IF($DU$6=E$6,$DU$7,0)+$DV23*IF($DV$6=E$6,$DV$7,0)+$DW23*IF($DW$6=E$6,$DW$7,0)+$DX23*IF($DX$6=E$6,$DX$7,0)+$DY23*IF($DY$6=E$6,$DY$7,0)+$DZ23*IF($DZ$6=E$6,$DZ$7,0)+$EA23*IF($EA$6=E$6,$EA$7,0)+$EB23*IF($EB$6=E$6,$EB$7,0))/E$7,0)</f>
        <v>76</v>
      </c>
      <c r="F23" s="54">
        <f t="shared" si="16"/>
        <v>76</v>
      </c>
      <c r="G23" s="54">
        <f t="shared" si="16"/>
        <v>0</v>
      </c>
      <c r="H23" s="54">
        <f t="shared" si="16"/>
        <v>0</v>
      </c>
      <c r="I23" s="54">
        <f t="shared" si="16"/>
        <v>0</v>
      </c>
      <c r="J23" s="54">
        <f t="shared" si="16"/>
        <v>0</v>
      </c>
      <c r="K23" s="54">
        <f t="shared" si="16"/>
        <v>0</v>
      </c>
      <c r="L23" s="54">
        <f t="shared" si="16"/>
        <v>0</v>
      </c>
      <c r="M23" s="54">
        <f t="shared" si="16"/>
        <v>0</v>
      </c>
      <c r="N23" s="54">
        <f t="shared" si="16"/>
        <v>0</v>
      </c>
      <c r="O23" s="54">
        <f t="shared" si="16"/>
        <v>0</v>
      </c>
      <c r="P23" s="54">
        <f t="shared" si="16"/>
        <v>0</v>
      </c>
      <c r="Q23" s="54">
        <f t="shared" si="16"/>
        <v>0</v>
      </c>
      <c r="R23" s="54">
        <f t="shared" si="16"/>
        <v>0</v>
      </c>
      <c r="S23" s="135"/>
      <c r="T23" s="56">
        <v>76</v>
      </c>
      <c r="U23" s="56">
        <v>76</v>
      </c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56"/>
      <c r="BU23" s="56"/>
      <c r="BV23" s="56"/>
      <c r="BW23" s="56"/>
      <c r="BX23" s="56"/>
      <c r="BY23" s="56"/>
      <c r="BZ23" s="56"/>
      <c r="CA23" s="56"/>
      <c r="CB23" s="56"/>
      <c r="CC23" s="56"/>
      <c r="CD23" s="56"/>
      <c r="CE23" s="56"/>
      <c r="CF23" s="56"/>
      <c r="CG23" s="56"/>
      <c r="CH23" s="56"/>
      <c r="CI23" s="56"/>
      <c r="CJ23" s="56"/>
      <c r="CK23" s="56"/>
      <c r="CL23" s="56"/>
      <c r="CM23" s="56"/>
      <c r="CN23" s="56"/>
      <c r="CO23" s="56"/>
      <c r="CP23" s="56"/>
      <c r="CQ23" s="56"/>
      <c r="CR23" s="56"/>
      <c r="CS23" s="56"/>
      <c r="CT23" s="56"/>
      <c r="CU23" s="56"/>
      <c r="CV23" s="56"/>
      <c r="CW23" s="56"/>
      <c r="CX23" s="56"/>
      <c r="CY23" s="56"/>
      <c r="CZ23" s="56"/>
      <c r="DA23" s="56"/>
      <c r="DB23" s="56"/>
      <c r="DC23" s="56"/>
      <c r="DD23" s="56"/>
      <c r="DE23" s="56"/>
      <c r="DF23" s="56"/>
      <c r="DG23" s="56"/>
      <c r="DH23" s="56"/>
      <c r="DI23" s="56"/>
      <c r="DJ23" s="56"/>
      <c r="DK23" s="56"/>
      <c r="DL23" s="56"/>
      <c r="DM23" s="56"/>
      <c r="DN23" s="56"/>
      <c r="DO23" s="56"/>
      <c r="DP23" s="56"/>
      <c r="DQ23" s="56"/>
      <c r="DR23" s="56"/>
      <c r="DS23" s="56"/>
      <c r="DT23" s="56"/>
    </row>
    <row r="24" spans="1:124" ht="14.25" customHeight="1">
      <c r="A24" s="51">
        <v>17</v>
      </c>
      <c r="B24" s="53">
        <v>21120120130118</v>
      </c>
      <c r="C24" s="53" t="s">
        <v>216</v>
      </c>
      <c r="D24" s="54">
        <v>76</v>
      </c>
      <c r="E24" s="54">
        <f t="shared" ref="E24:R24" si="17">IFERROR(($T24*IF($T$6=E$6,$T$7,0)+$U24*IF($U$6=E$6,$U$7,0)+$V24*IF($V$6=E$6,$V$7,0)+$W24*IF($W$6=E$6,$W$7,0)+$X24*IF($X$6=E$6,$X$7,0)+$Y24*IF($Y$6=E$6,$Y$7,0)+$Z24*IF($Z$6=E$6,$Z$7,0)+$AA24*IF($AA$6=E$6,$AA$7,0)+$AB24*IF($AB$6=E$6,$AB$7,0)+$AC24*IF($AC$6=E$6,$AC$7,0)+$AD24*IF($AD$6=E$6,$AD$7,0)+$DG24*IF($DG$6=E$6,$DG$7,0)+$DH24*IF($DH$6=E$6,$DH$7,0)+$DI24*IF($DI$6=E$6,$DI$7,0)+$DJ24*IF($DJ$6=E$6,$DJ$7,0)+$DK24*IF($DK$6=E$6,$DK$7,0)+$DL24*IF($DL$6=E$6,$DL$7,0)+$DM24*IF($DM$6=E$6,$DM$7,0)+$DN24*IF($DN$6=E$6,$DN$7,0)+$DO24*IF($DO$6=E$6,$DO$7,0)+$DP24*IF($DP$6=E$6,$DP$7,0)+$DQ24*IF($DQ$6=E$6,$DQ$7,0)+$DR24*IF($DR$6=E$6,$DR$7,0)+$DS24*IF($DS$6=E$6,$DS$7,0)+$DT24*IF($DT$6=E$6,$DT$7,0)+$DU24*IF($DU$6=E$6,$DU$7,0)+$DV24*IF($DV$6=E$6,$DV$7,0)+$DW24*IF($DW$6=E$6,$DW$7,0)+$DX24*IF($DX$6=E$6,$DX$7,0)+$DY24*IF($DY$6=E$6,$DY$7,0)+$DZ24*IF($DZ$6=E$6,$DZ$7,0)+$EA24*IF($EA$6=E$6,$EA$7,0)+$EB24*IF($EB$6=E$6,$EB$7,0))/E$7,0)</f>
        <v>76</v>
      </c>
      <c r="F24" s="54">
        <f t="shared" si="17"/>
        <v>76</v>
      </c>
      <c r="G24" s="54">
        <f t="shared" si="17"/>
        <v>0</v>
      </c>
      <c r="H24" s="54">
        <f t="shared" si="17"/>
        <v>0</v>
      </c>
      <c r="I24" s="54">
        <f t="shared" si="17"/>
        <v>0</v>
      </c>
      <c r="J24" s="54">
        <f t="shared" si="17"/>
        <v>0</v>
      </c>
      <c r="K24" s="54">
        <f t="shared" si="17"/>
        <v>0</v>
      </c>
      <c r="L24" s="54">
        <f t="shared" si="17"/>
        <v>0</v>
      </c>
      <c r="M24" s="54">
        <f t="shared" si="17"/>
        <v>0</v>
      </c>
      <c r="N24" s="54">
        <f t="shared" si="17"/>
        <v>0</v>
      </c>
      <c r="O24" s="54">
        <f t="shared" si="17"/>
        <v>0</v>
      </c>
      <c r="P24" s="54">
        <f t="shared" si="17"/>
        <v>0</v>
      </c>
      <c r="Q24" s="54">
        <f t="shared" si="17"/>
        <v>0</v>
      </c>
      <c r="R24" s="54">
        <f t="shared" si="17"/>
        <v>0</v>
      </c>
      <c r="S24" s="135"/>
      <c r="T24" s="56">
        <v>76</v>
      </c>
      <c r="U24" s="56">
        <v>76</v>
      </c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6"/>
      <c r="CE24" s="56"/>
      <c r="CF24" s="56"/>
      <c r="CG24" s="56"/>
      <c r="CH24" s="56"/>
      <c r="CI24" s="56"/>
      <c r="CJ24" s="56"/>
      <c r="CK24" s="56"/>
      <c r="CL24" s="56"/>
      <c r="CM24" s="56"/>
      <c r="CN24" s="56"/>
      <c r="CO24" s="56"/>
      <c r="CP24" s="56"/>
      <c r="CQ24" s="56"/>
      <c r="CR24" s="56"/>
      <c r="CS24" s="56"/>
      <c r="CT24" s="56"/>
      <c r="CU24" s="56"/>
      <c r="CV24" s="56"/>
      <c r="CW24" s="56"/>
      <c r="CX24" s="56"/>
      <c r="CY24" s="56"/>
      <c r="CZ24" s="56"/>
      <c r="DA24" s="56"/>
      <c r="DB24" s="56"/>
      <c r="DC24" s="56"/>
      <c r="DD24" s="56"/>
      <c r="DE24" s="56"/>
      <c r="DF24" s="56"/>
      <c r="DG24" s="56"/>
      <c r="DH24" s="56"/>
      <c r="DI24" s="56"/>
      <c r="DJ24" s="56"/>
      <c r="DK24" s="56"/>
      <c r="DL24" s="56"/>
      <c r="DM24" s="56"/>
      <c r="DN24" s="56"/>
      <c r="DO24" s="56"/>
      <c r="DP24" s="56"/>
      <c r="DQ24" s="56"/>
      <c r="DR24" s="56"/>
      <c r="DS24" s="56"/>
      <c r="DT24" s="56"/>
    </row>
    <row r="25" spans="1:124" ht="14.25" customHeight="1">
      <c r="A25" s="51">
        <v>18</v>
      </c>
      <c r="B25" s="53">
        <v>21120120130120</v>
      </c>
      <c r="C25" s="53" t="s">
        <v>217</v>
      </c>
      <c r="D25" s="54">
        <v>88</v>
      </c>
      <c r="E25" s="54">
        <f t="shared" ref="E25:R25" si="18">IFERROR(($T25*IF($T$6=E$6,$T$7,0)+$U25*IF($U$6=E$6,$U$7,0)+$V25*IF($V$6=E$6,$V$7,0)+$W25*IF($W$6=E$6,$W$7,0)+$X25*IF($X$6=E$6,$X$7,0)+$Y25*IF($Y$6=E$6,$Y$7,0)+$Z25*IF($Z$6=E$6,$Z$7,0)+$AA25*IF($AA$6=E$6,$AA$7,0)+$AB25*IF($AB$6=E$6,$AB$7,0)+$AC25*IF($AC$6=E$6,$AC$7,0)+$AD25*IF($AD$6=E$6,$AD$7,0)+$DG25*IF($DG$6=E$6,$DG$7,0)+$DH25*IF($DH$6=E$6,$DH$7,0)+$DI25*IF($DI$6=E$6,$DI$7,0)+$DJ25*IF($DJ$6=E$6,$DJ$7,0)+$DK25*IF($DK$6=E$6,$DK$7,0)+$DL25*IF($DL$6=E$6,$DL$7,0)+$DM25*IF($DM$6=E$6,$DM$7,0)+$DN25*IF($DN$6=E$6,$DN$7,0)+$DO25*IF($DO$6=E$6,$DO$7,0)+$DP25*IF($DP$6=E$6,$DP$7,0)+$DQ25*IF($DQ$6=E$6,$DQ$7,0)+$DR25*IF($DR$6=E$6,$DR$7,0)+$DS25*IF($DS$6=E$6,$DS$7,0)+$DT25*IF($DT$6=E$6,$DT$7,0)+$DU25*IF($DU$6=E$6,$DU$7,0)+$DV25*IF($DV$6=E$6,$DV$7,0)+$DW25*IF($DW$6=E$6,$DW$7,0)+$DX25*IF($DX$6=E$6,$DX$7,0)+$DY25*IF($DY$6=E$6,$DY$7,0)+$DZ25*IF($DZ$6=E$6,$DZ$7,0)+$EA25*IF($EA$6=E$6,$EA$7,0)+$EB25*IF($EB$6=E$6,$EB$7,0))/E$7,0)</f>
        <v>88</v>
      </c>
      <c r="F25" s="54">
        <f t="shared" si="18"/>
        <v>88</v>
      </c>
      <c r="G25" s="54">
        <f t="shared" si="18"/>
        <v>0</v>
      </c>
      <c r="H25" s="54">
        <f t="shared" si="18"/>
        <v>0</v>
      </c>
      <c r="I25" s="54">
        <f t="shared" si="18"/>
        <v>0</v>
      </c>
      <c r="J25" s="54">
        <f t="shared" si="18"/>
        <v>0</v>
      </c>
      <c r="K25" s="54">
        <f t="shared" si="18"/>
        <v>0</v>
      </c>
      <c r="L25" s="54">
        <f t="shared" si="18"/>
        <v>0</v>
      </c>
      <c r="M25" s="54">
        <f t="shared" si="18"/>
        <v>0</v>
      </c>
      <c r="N25" s="54">
        <f t="shared" si="18"/>
        <v>0</v>
      </c>
      <c r="O25" s="54">
        <f t="shared" si="18"/>
        <v>0</v>
      </c>
      <c r="P25" s="54">
        <f t="shared" si="18"/>
        <v>0</v>
      </c>
      <c r="Q25" s="54">
        <f t="shared" si="18"/>
        <v>0</v>
      </c>
      <c r="R25" s="54">
        <f t="shared" si="18"/>
        <v>0</v>
      </c>
      <c r="S25" s="135"/>
      <c r="T25" s="56">
        <v>88</v>
      </c>
      <c r="U25" s="56">
        <v>88</v>
      </c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</row>
    <row r="26" spans="1:124" ht="14.25" customHeight="1">
      <c r="A26" s="51">
        <v>19</v>
      </c>
      <c r="B26" s="53">
        <v>21120120130122</v>
      </c>
      <c r="C26" s="53" t="s">
        <v>218</v>
      </c>
      <c r="D26" s="54">
        <v>72</v>
      </c>
      <c r="E26" s="54">
        <f t="shared" ref="E26:R26" si="19">IFERROR(($T26*IF($T$6=E$6,$T$7,0)+$U26*IF($U$6=E$6,$U$7,0)+$V26*IF($V$6=E$6,$V$7,0)+$W26*IF($W$6=E$6,$W$7,0)+$X26*IF($X$6=E$6,$X$7,0)+$Y26*IF($Y$6=E$6,$Y$7,0)+$Z26*IF($Z$6=E$6,$Z$7,0)+$AA26*IF($AA$6=E$6,$AA$7,0)+$AB26*IF($AB$6=E$6,$AB$7,0)+$AC26*IF($AC$6=E$6,$AC$7,0)+$AD26*IF($AD$6=E$6,$AD$7,0)+$DG26*IF($DG$6=E$6,$DG$7,0)+$DH26*IF($DH$6=E$6,$DH$7,0)+$DI26*IF($DI$6=E$6,$DI$7,0)+$DJ26*IF($DJ$6=E$6,$DJ$7,0)+$DK26*IF($DK$6=E$6,$DK$7,0)+$DL26*IF($DL$6=E$6,$DL$7,0)+$DM26*IF($DM$6=E$6,$DM$7,0)+$DN26*IF($DN$6=E$6,$DN$7,0)+$DO26*IF($DO$6=E$6,$DO$7,0)+$DP26*IF($DP$6=E$6,$DP$7,0)+$DQ26*IF($DQ$6=E$6,$DQ$7,0)+$DR26*IF($DR$6=E$6,$DR$7,0)+$DS26*IF($DS$6=E$6,$DS$7,0)+$DT26*IF($DT$6=E$6,$DT$7,0)+$DU26*IF($DU$6=E$6,$DU$7,0)+$DV26*IF($DV$6=E$6,$DV$7,0)+$DW26*IF($DW$6=E$6,$DW$7,0)+$DX26*IF($DX$6=E$6,$DX$7,0)+$DY26*IF($DY$6=E$6,$DY$7,0)+$DZ26*IF($DZ$6=E$6,$DZ$7,0)+$EA26*IF($EA$6=E$6,$EA$7,0)+$EB26*IF($EB$6=E$6,$EB$7,0))/E$7,0)</f>
        <v>72</v>
      </c>
      <c r="F26" s="54">
        <f t="shared" si="19"/>
        <v>72</v>
      </c>
      <c r="G26" s="54">
        <f t="shared" si="19"/>
        <v>0</v>
      </c>
      <c r="H26" s="54">
        <f t="shared" si="19"/>
        <v>0</v>
      </c>
      <c r="I26" s="54">
        <f t="shared" si="19"/>
        <v>0</v>
      </c>
      <c r="J26" s="54">
        <f t="shared" si="19"/>
        <v>0</v>
      </c>
      <c r="K26" s="54">
        <f t="shared" si="19"/>
        <v>0</v>
      </c>
      <c r="L26" s="54">
        <f t="shared" si="19"/>
        <v>0</v>
      </c>
      <c r="M26" s="54">
        <f t="shared" si="19"/>
        <v>0</v>
      </c>
      <c r="N26" s="54">
        <f t="shared" si="19"/>
        <v>0</v>
      </c>
      <c r="O26" s="54">
        <f t="shared" si="19"/>
        <v>0</v>
      </c>
      <c r="P26" s="54">
        <f t="shared" si="19"/>
        <v>0</v>
      </c>
      <c r="Q26" s="54">
        <f t="shared" si="19"/>
        <v>0</v>
      </c>
      <c r="R26" s="54">
        <f t="shared" si="19"/>
        <v>0</v>
      </c>
      <c r="S26" s="135"/>
      <c r="T26" s="56">
        <v>72</v>
      </c>
      <c r="U26" s="56">
        <v>72</v>
      </c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  <c r="BR26" s="56"/>
      <c r="BS26" s="56"/>
      <c r="BT26" s="56"/>
      <c r="BU26" s="56"/>
      <c r="BV26" s="56"/>
      <c r="BW26" s="56"/>
      <c r="BX26" s="56"/>
      <c r="BY26" s="56"/>
      <c r="BZ26" s="56"/>
      <c r="CA26" s="56"/>
      <c r="CB26" s="56"/>
      <c r="CC26" s="56"/>
      <c r="CD26" s="56"/>
      <c r="CE26" s="56"/>
      <c r="CF26" s="56"/>
      <c r="CG26" s="56"/>
      <c r="CH26" s="56"/>
      <c r="CI26" s="56"/>
      <c r="CJ26" s="56"/>
      <c r="CK26" s="56"/>
      <c r="CL26" s="56"/>
      <c r="CM26" s="56"/>
      <c r="CN26" s="56"/>
      <c r="CO26" s="56"/>
      <c r="CP26" s="56"/>
      <c r="CQ26" s="56"/>
      <c r="CR26" s="56"/>
      <c r="CS26" s="56"/>
      <c r="CT26" s="56"/>
      <c r="CU26" s="56"/>
      <c r="CV26" s="56"/>
      <c r="CW26" s="56"/>
      <c r="CX26" s="56"/>
      <c r="CY26" s="56"/>
      <c r="CZ26" s="56"/>
      <c r="DA26" s="56"/>
      <c r="DB26" s="56"/>
      <c r="DC26" s="56"/>
      <c r="DD26" s="56"/>
      <c r="DE26" s="56"/>
      <c r="DF26" s="56"/>
      <c r="DG26" s="56"/>
      <c r="DH26" s="56"/>
      <c r="DI26" s="56"/>
      <c r="DJ26" s="56"/>
      <c r="DK26" s="56"/>
      <c r="DL26" s="56"/>
      <c r="DM26" s="56"/>
      <c r="DN26" s="56"/>
      <c r="DO26" s="56"/>
      <c r="DP26" s="56"/>
      <c r="DQ26" s="56"/>
      <c r="DR26" s="56"/>
      <c r="DS26" s="56"/>
      <c r="DT26" s="56"/>
    </row>
    <row r="27" spans="1:124" ht="14.25" customHeight="1">
      <c r="A27" s="51">
        <v>20</v>
      </c>
      <c r="B27" s="53">
        <v>21120120140157</v>
      </c>
      <c r="C27" s="53" t="s">
        <v>219</v>
      </c>
      <c r="D27" s="54">
        <v>88</v>
      </c>
      <c r="E27" s="54">
        <f t="shared" ref="E27:R27" si="20">IFERROR(($T27*IF($T$6=E$6,$T$7,0)+$U27*IF($U$6=E$6,$U$7,0)+$V27*IF($V$6=E$6,$V$7,0)+$W27*IF($W$6=E$6,$W$7,0)+$X27*IF($X$6=E$6,$X$7,0)+$Y27*IF($Y$6=E$6,$Y$7,0)+$Z27*IF($Z$6=E$6,$Z$7,0)+$AA27*IF($AA$6=E$6,$AA$7,0)+$AB27*IF($AB$6=E$6,$AB$7,0)+$AC27*IF($AC$6=E$6,$AC$7,0)+$AD27*IF($AD$6=E$6,$AD$7,0)+$DG27*IF($DG$6=E$6,$DG$7,0)+$DH27*IF($DH$6=E$6,$DH$7,0)+$DI27*IF($DI$6=E$6,$DI$7,0)+$DJ27*IF($DJ$6=E$6,$DJ$7,0)+$DK27*IF($DK$6=E$6,$DK$7,0)+$DL27*IF($DL$6=E$6,$DL$7,0)+$DM27*IF($DM$6=E$6,$DM$7,0)+$DN27*IF($DN$6=E$6,$DN$7,0)+$DO27*IF($DO$6=E$6,$DO$7,0)+$DP27*IF($DP$6=E$6,$DP$7,0)+$DQ27*IF($DQ$6=E$6,$DQ$7,0)+$DR27*IF($DR$6=E$6,$DR$7,0)+$DS27*IF($DS$6=E$6,$DS$7,0)+$DT27*IF($DT$6=E$6,$DT$7,0)+$DU27*IF($DU$6=E$6,$DU$7,0)+$DV27*IF($DV$6=E$6,$DV$7,0)+$DW27*IF($DW$6=E$6,$DW$7,0)+$DX27*IF($DX$6=E$6,$DX$7,0)+$DY27*IF($DY$6=E$6,$DY$7,0)+$DZ27*IF($DZ$6=E$6,$DZ$7,0)+$EA27*IF($EA$6=E$6,$EA$7,0)+$EB27*IF($EB$6=E$6,$EB$7,0))/E$7,0)</f>
        <v>88</v>
      </c>
      <c r="F27" s="54">
        <f t="shared" si="20"/>
        <v>88</v>
      </c>
      <c r="G27" s="54">
        <f t="shared" si="20"/>
        <v>0</v>
      </c>
      <c r="H27" s="54">
        <f t="shared" si="20"/>
        <v>0</v>
      </c>
      <c r="I27" s="54">
        <f t="shared" si="20"/>
        <v>0</v>
      </c>
      <c r="J27" s="54">
        <f t="shared" si="20"/>
        <v>0</v>
      </c>
      <c r="K27" s="54">
        <f t="shared" si="20"/>
        <v>0</v>
      </c>
      <c r="L27" s="54">
        <f t="shared" si="20"/>
        <v>0</v>
      </c>
      <c r="M27" s="54">
        <f t="shared" si="20"/>
        <v>0</v>
      </c>
      <c r="N27" s="54">
        <f t="shared" si="20"/>
        <v>0</v>
      </c>
      <c r="O27" s="54">
        <f t="shared" si="20"/>
        <v>0</v>
      </c>
      <c r="P27" s="54">
        <f t="shared" si="20"/>
        <v>0</v>
      </c>
      <c r="Q27" s="54">
        <f t="shared" si="20"/>
        <v>0</v>
      </c>
      <c r="R27" s="54">
        <f t="shared" si="20"/>
        <v>0</v>
      </c>
      <c r="S27" s="135"/>
      <c r="T27" s="56">
        <v>88</v>
      </c>
      <c r="U27" s="56">
        <v>88</v>
      </c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6"/>
      <c r="CE27" s="56"/>
      <c r="CF27" s="56"/>
      <c r="CG27" s="56"/>
      <c r="CH27" s="56"/>
      <c r="CI27" s="56"/>
      <c r="CJ27" s="56"/>
      <c r="CK27" s="56"/>
      <c r="CL27" s="56"/>
      <c r="CM27" s="56"/>
      <c r="CN27" s="56"/>
      <c r="CO27" s="56"/>
      <c r="CP27" s="56"/>
      <c r="CQ27" s="56"/>
      <c r="CR27" s="56"/>
      <c r="CS27" s="56"/>
      <c r="CT27" s="56"/>
      <c r="CU27" s="56"/>
      <c r="CV27" s="56"/>
      <c r="CW27" s="56"/>
      <c r="CX27" s="56"/>
      <c r="CY27" s="56"/>
      <c r="CZ27" s="56"/>
      <c r="DA27" s="56"/>
      <c r="DB27" s="56"/>
      <c r="DC27" s="56"/>
      <c r="DD27" s="56"/>
      <c r="DE27" s="56"/>
      <c r="DF27" s="56"/>
      <c r="DG27" s="56"/>
      <c r="DH27" s="56"/>
      <c r="DI27" s="56"/>
      <c r="DJ27" s="56"/>
      <c r="DK27" s="56"/>
      <c r="DL27" s="56"/>
      <c r="DM27" s="56"/>
      <c r="DN27" s="56"/>
      <c r="DO27" s="56"/>
      <c r="DP27" s="56"/>
      <c r="DQ27" s="56"/>
      <c r="DR27" s="56"/>
      <c r="DS27" s="56"/>
      <c r="DT27" s="56"/>
    </row>
    <row r="28" spans="1:124" ht="14.25" customHeight="1">
      <c r="A28" s="51">
        <v>21</v>
      </c>
      <c r="B28" s="53">
        <v>21120120140159</v>
      </c>
      <c r="C28" s="53" t="s">
        <v>220</v>
      </c>
      <c r="D28" s="54">
        <v>72</v>
      </c>
      <c r="E28" s="54">
        <f t="shared" ref="E28:R28" si="21">IFERROR(($T28*IF($T$6=E$6,$T$7,0)+$U28*IF($U$6=E$6,$U$7,0)+$V28*IF($V$6=E$6,$V$7,0)+$W28*IF($W$6=E$6,$W$7,0)+$X28*IF($X$6=E$6,$X$7,0)+$Y28*IF($Y$6=E$6,$Y$7,0)+$Z28*IF($Z$6=E$6,$Z$7,0)+$AA28*IF($AA$6=E$6,$AA$7,0)+$AB28*IF($AB$6=E$6,$AB$7,0)+$AC28*IF($AC$6=E$6,$AC$7,0)+$AD28*IF($AD$6=E$6,$AD$7,0)+$DG28*IF($DG$6=E$6,$DG$7,0)+$DH28*IF($DH$6=E$6,$DH$7,0)+$DI28*IF($DI$6=E$6,$DI$7,0)+$DJ28*IF($DJ$6=E$6,$DJ$7,0)+$DK28*IF($DK$6=E$6,$DK$7,0)+$DL28*IF($DL$6=E$6,$DL$7,0)+$DM28*IF($DM$6=E$6,$DM$7,0)+$DN28*IF($DN$6=E$6,$DN$7,0)+$DO28*IF($DO$6=E$6,$DO$7,0)+$DP28*IF($DP$6=E$6,$DP$7,0)+$DQ28*IF($DQ$6=E$6,$DQ$7,0)+$DR28*IF($DR$6=E$6,$DR$7,0)+$DS28*IF($DS$6=E$6,$DS$7,0)+$DT28*IF($DT$6=E$6,$DT$7,0)+$DU28*IF($DU$6=E$6,$DU$7,0)+$DV28*IF($DV$6=E$6,$DV$7,0)+$DW28*IF($DW$6=E$6,$DW$7,0)+$DX28*IF($DX$6=E$6,$DX$7,0)+$DY28*IF($DY$6=E$6,$DY$7,0)+$DZ28*IF($DZ$6=E$6,$DZ$7,0)+$EA28*IF($EA$6=E$6,$EA$7,0)+$EB28*IF($EB$6=E$6,$EB$7,0))/E$7,0)</f>
        <v>72</v>
      </c>
      <c r="F28" s="54">
        <f t="shared" si="21"/>
        <v>72</v>
      </c>
      <c r="G28" s="54">
        <f t="shared" si="21"/>
        <v>0</v>
      </c>
      <c r="H28" s="54">
        <f t="shared" si="21"/>
        <v>0</v>
      </c>
      <c r="I28" s="54">
        <f t="shared" si="21"/>
        <v>0</v>
      </c>
      <c r="J28" s="54">
        <f t="shared" si="21"/>
        <v>0</v>
      </c>
      <c r="K28" s="54">
        <f t="shared" si="21"/>
        <v>0</v>
      </c>
      <c r="L28" s="54">
        <f t="shared" si="21"/>
        <v>0</v>
      </c>
      <c r="M28" s="54">
        <f t="shared" si="21"/>
        <v>0</v>
      </c>
      <c r="N28" s="54">
        <f t="shared" si="21"/>
        <v>0</v>
      </c>
      <c r="O28" s="54">
        <f t="shared" si="21"/>
        <v>0</v>
      </c>
      <c r="P28" s="54">
        <f t="shared" si="21"/>
        <v>0</v>
      </c>
      <c r="Q28" s="54">
        <f t="shared" si="21"/>
        <v>0</v>
      </c>
      <c r="R28" s="54">
        <f t="shared" si="21"/>
        <v>0</v>
      </c>
      <c r="S28" s="135"/>
      <c r="T28" s="56">
        <v>72</v>
      </c>
      <c r="U28" s="56">
        <v>72</v>
      </c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</row>
    <row r="29" spans="1:124" ht="14.25" customHeight="1">
      <c r="A29" s="51">
        <v>22</v>
      </c>
      <c r="B29" s="53">
        <v>21120120140160</v>
      </c>
      <c r="C29" s="53" t="s">
        <v>221</v>
      </c>
      <c r="D29" s="54">
        <v>68</v>
      </c>
      <c r="E29" s="54">
        <f t="shared" ref="E29:R29" si="22">IFERROR(($T29*IF($T$6=E$6,$T$7,0)+$U29*IF($U$6=E$6,$U$7,0)+$V29*IF($V$6=E$6,$V$7,0)+$W29*IF($W$6=E$6,$W$7,0)+$X29*IF($X$6=E$6,$X$7,0)+$Y29*IF($Y$6=E$6,$Y$7,0)+$Z29*IF($Z$6=E$6,$Z$7,0)+$AA29*IF($AA$6=E$6,$AA$7,0)+$AB29*IF($AB$6=E$6,$AB$7,0)+$AC29*IF($AC$6=E$6,$AC$7,0)+$AD29*IF($AD$6=E$6,$AD$7,0)+$DG29*IF($DG$6=E$6,$DG$7,0)+$DH29*IF($DH$6=E$6,$DH$7,0)+$DI29*IF($DI$6=E$6,$DI$7,0)+$DJ29*IF($DJ$6=E$6,$DJ$7,0)+$DK29*IF($DK$6=E$6,$DK$7,0)+$DL29*IF($DL$6=E$6,$DL$7,0)+$DM29*IF($DM$6=E$6,$DM$7,0)+$DN29*IF($DN$6=E$6,$DN$7,0)+$DO29*IF($DO$6=E$6,$DO$7,0)+$DP29*IF($DP$6=E$6,$DP$7,0)+$DQ29*IF($DQ$6=E$6,$DQ$7,0)+$DR29*IF($DR$6=E$6,$DR$7,0)+$DS29*IF($DS$6=E$6,$DS$7,0)+$DT29*IF($DT$6=E$6,$DT$7,0)+$DU29*IF($DU$6=E$6,$DU$7,0)+$DV29*IF($DV$6=E$6,$DV$7,0)+$DW29*IF($DW$6=E$6,$DW$7,0)+$DX29*IF($DX$6=E$6,$DX$7,0)+$DY29*IF($DY$6=E$6,$DY$7,0)+$DZ29*IF($DZ$6=E$6,$DZ$7,0)+$EA29*IF($EA$6=E$6,$EA$7,0)+$EB29*IF($EB$6=E$6,$EB$7,0))/E$7,0)</f>
        <v>68</v>
      </c>
      <c r="F29" s="54">
        <f t="shared" si="22"/>
        <v>68</v>
      </c>
      <c r="G29" s="54">
        <f t="shared" si="22"/>
        <v>0</v>
      </c>
      <c r="H29" s="54">
        <f t="shared" si="22"/>
        <v>0</v>
      </c>
      <c r="I29" s="54">
        <f t="shared" si="22"/>
        <v>0</v>
      </c>
      <c r="J29" s="54">
        <f t="shared" si="22"/>
        <v>0</v>
      </c>
      <c r="K29" s="54">
        <f t="shared" si="22"/>
        <v>0</v>
      </c>
      <c r="L29" s="54">
        <f t="shared" si="22"/>
        <v>0</v>
      </c>
      <c r="M29" s="54">
        <f t="shared" si="22"/>
        <v>0</v>
      </c>
      <c r="N29" s="54">
        <f t="shared" si="22"/>
        <v>0</v>
      </c>
      <c r="O29" s="54">
        <f t="shared" si="22"/>
        <v>0</v>
      </c>
      <c r="P29" s="54">
        <f t="shared" si="22"/>
        <v>0</v>
      </c>
      <c r="Q29" s="54">
        <f t="shared" si="22"/>
        <v>0</v>
      </c>
      <c r="R29" s="54">
        <f t="shared" si="22"/>
        <v>0</v>
      </c>
      <c r="S29" s="135"/>
      <c r="T29" s="56">
        <v>68</v>
      </c>
      <c r="U29" s="56">
        <v>68</v>
      </c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</row>
    <row r="30" spans="1:124" ht="14.25" customHeight="1">
      <c r="A30" s="51">
        <v>23</v>
      </c>
      <c r="B30" s="53">
        <v>21120120140041</v>
      </c>
      <c r="C30" s="53" t="s">
        <v>222</v>
      </c>
      <c r="D30" s="54">
        <v>88</v>
      </c>
      <c r="E30" s="54">
        <f t="shared" ref="E30:R30" si="23">IFERROR(($T30*IF($T$6=E$6,$T$7,0)+$U30*IF($U$6=E$6,$U$7,0)+$V30*IF($V$6=E$6,$V$7,0)+$W30*IF($W$6=E$6,$W$7,0)+$X30*IF($X$6=E$6,$X$7,0)+$Y30*IF($Y$6=E$6,$Y$7,0)+$Z30*IF($Z$6=E$6,$Z$7,0)+$AA30*IF($AA$6=E$6,$AA$7,0)+$AB30*IF($AB$6=E$6,$AB$7,0)+$AC30*IF($AC$6=E$6,$AC$7,0)+$AD30*IF($AD$6=E$6,$AD$7,0)+$DG30*IF($DG$6=E$6,$DG$7,0)+$DH30*IF($DH$6=E$6,$DH$7,0)+$DI30*IF($DI$6=E$6,$DI$7,0)+$DJ30*IF($DJ$6=E$6,$DJ$7,0)+$DK30*IF($DK$6=E$6,$DK$7,0)+$DL30*IF($DL$6=E$6,$DL$7,0)+$DM30*IF($DM$6=E$6,$DM$7,0)+$DN30*IF($DN$6=E$6,$DN$7,0)+$DO30*IF($DO$6=E$6,$DO$7,0)+$DP30*IF($DP$6=E$6,$DP$7,0)+$DQ30*IF($DQ$6=E$6,$DQ$7,0)+$DR30*IF($DR$6=E$6,$DR$7,0)+$DS30*IF($DS$6=E$6,$DS$7,0)+$DT30*IF($DT$6=E$6,$DT$7,0)+$DU30*IF($DU$6=E$6,$DU$7,0)+$DV30*IF($DV$6=E$6,$DV$7,0)+$DW30*IF($DW$6=E$6,$DW$7,0)+$DX30*IF($DX$6=E$6,$DX$7,0)+$DY30*IF($DY$6=E$6,$DY$7,0)+$DZ30*IF($DZ$6=E$6,$DZ$7,0)+$EA30*IF($EA$6=E$6,$EA$7,0)+$EB30*IF($EB$6=E$6,$EB$7,0))/E$7,0)</f>
        <v>88</v>
      </c>
      <c r="F30" s="54">
        <f t="shared" si="23"/>
        <v>88</v>
      </c>
      <c r="G30" s="54">
        <f t="shared" si="23"/>
        <v>0</v>
      </c>
      <c r="H30" s="54">
        <f t="shared" si="23"/>
        <v>0</v>
      </c>
      <c r="I30" s="54">
        <f t="shared" si="23"/>
        <v>0</v>
      </c>
      <c r="J30" s="54">
        <f t="shared" si="23"/>
        <v>0</v>
      </c>
      <c r="K30" s="54">
        <f t="shared" si="23"/>
        <v>0</v>
      </c>
      <c r="L30" s="54">
        <f t="shared" si="23"/>
        <v>0</v>
      </c>
      <c r="M30" s="54">
        <f t="shared" si="23"/>
        <v>0</v>
      </c>
      <c r="N30" s="54">
        <f t="shared" si="23"/>
        <v>0</v>
      </c>
      <c r="O30" s="54">
        <f t="shared" si="23"/>
        <v>0</v>
      </c>
      <c r="P30" s="54">
        <f t="shared" si="23"/>
        <v>0</v>
      </c>
      <c r="Q30" s="54">
        <f t="shared" si="23"/>
        <v>0</v>
      </c>
      <c r="R30" s="54">
        <f t="shared" si="23"/>
        <v>0</v>
      </c>
      <c r="S30" s="135"/>
      <c r="T30" s="56">
        <v>88</v>
      </c>
      <c r="U30" s="56">
        <v>88</v>
      </c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</row>
    <row r="31" spans="1:124" ht="14.25" customHeight="1">
      <c r="A31" s="51">
        <v>24</v>
      </c>
      <c r="B31" s="53">
        <v>21120120140046</v>
      </c>
      <c r="C31" s="53" t="s">
        <v>223</v>
      </c>
      <c r="D31" s="54">
        <v>92</v>
      </c>
      <c r="E31" s="54">
        <f t="shared" ref="E31:R31" si="24">IFERROR(($T31*IF($T$6=E$6,$T$7,0)+$U31*IF($U$6=E$6,$U$7,0)+$V31*IF($V$6=E$6,$V$7,0)+$W31*IF($W$6=E$6,$W$7,0)+$X31*IF($X$6=E$6,$X$7,0)+$Y31*IF($Y$6=E$6,$Y$7,0)+$Z31*IF($Z$6=E$6,$Z$7,0)+$AA31*IF($AA$6=E$6,$AA$7,0)+$AB31*IF($AB$6=E$6,$AB$7,0)+$AC31*IF($AC$6=E$6,$AC$7,0)+$AD31*IF($AD$6=E$6,$AD$7,0)+$DG31*IF($DG$6=E$6,$DG$7,0)+$DH31*IF($DH$6=E$6,$DH$7,0)+$DI31*IF($DI$6=E$6,$DI$7,0)+$DJ31*IF($DJ$6=E$6,$DJ$7,0)+$DK31*IF($DK$6=E$6,$DK$7,0)+$DL31*IF($DL$6=E$6,$DL$7,0)+$DM31*IF($DM$6=E$6,$DM$7,0)+$DN31*IF($DN$6=E$6,$DN$7,0)+$DO31*IF($DO$6=E$6,$DO$7,0)+$DP31*IF($DP$6=E$6,$DP$7,0)+$DQ31*IF($DQ$6=E$6,$DQ$7,0)+$DR31*IF($DR$6=E$6,$DR$7,0)+$DS31*IF($DS$6=E$6,$DS$7,0)+$DT31*IF($DT$6=E$6,$DT$7,0)+$DU31*IF($DU$6=E$6,$DU$7,0)+$DV31*IF($DV$6=E$6,$DV$7,0)+$DW31*IF($DW$6=E$6,$DW$7,0)+$DX31*IF($DX$6=E$6,$DX$7,0)+$DY31*IF($DY$6=E$6,$DY$7,0)+$DZ31*IF($DZ$6=E$6,$DZ$7,0)+$EA31*IF($EA$6=E$6,$EA$7,0)+$EB31*IF($EB$6=E$6,$EB$7,0))/E$7,0)</f>
        <v>92</v>
      </c>
      <c r="F31" s="54">
        <f t="shared" si="24"/>
        <v>92</v>
      </c>
      <c r="G31" s="54">
        <f t="shared" si="24"/>
        <v>0</v>
      </c>
      <c r="H31" s="54">
        <f t="shared" si="24"/>
        <v>0</v>
      </c>
      <c r="I31" s="54">
        <f t="shared" si="24"/>
        <v>0</v>
      </c>
      <c r="J31" s="54">
        <f t="shared" si="24"/>
        <v>0</v>
      </c>
      <c r="K31" s="54">
        <f t="shared" si="24"/>
        <v>0</v>
      </c>
      <c r="L31" s="54">
        <f t="shared" si="24"/>
        <v>0</v>
      </c>
      <c r="M31" s="54">
        <f t="shared" si="24"/>
        <v>0</v>
      </c>
      <c r="N31" s="54">
        <f t="shared" si="24"/>
        <v>0</v>
      </c>
      <c r="O31" s="54">
        <f t="shared" si="24"/>
        <v>0</v>
      </c>
      <c r="P31" s="54">
        <f t="shared" si="24"/>
        <v>0</v>
      </c>
      <c r="Q31" s="54">
        <f t="shared" si="24"/>
        <v>0</v>
      </c>
      <c r="R31" s="54">
        <f t="shared" si="24"/>
        <v>0</v>
      </c>
      <c r="S31" s="135"/>
      <c r="T31" s="56">
        <v>92</v>
      </c>
      <c r="U31" s="56">
        <v>92</v>
      </c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/>
      <c r="BT31" s="56"/>
      <c r="BU31" s="56"/>
      <c r="BV31" s="56"/>
      <c r="BW31" s="56"/>
      <c r="BX31" s="56"/>
      <c r="BY31" s="56"/>
      <c r="BZ31" s="56"/>
      <c r="CA31" s="56"/>
      <c r="CB31" s="56"/>
      <c r="CC31" s="56"/>
      <c r="CD31" s="56"/>
      <c r="CE31" s="56"/>
      <c r="CF31" s="56"/>
      <c r="CG31" s="56"/>
      <c r="CH31" s="56"/>
      <c r="CI31" s="56"/>
      <c r="CJ31" s="56"/>
      <c r="CK31" s="56"/>
      <c r="CL31" s="56"/>
      <c r="CM31" s="56"/>
      <c r="CN31" s="56"/>
      <c r="CO31" s="56"/>
      <c r="CP31" s="56"/>
      <c r="CQ31" s="56"/>
      <c r="CR31" s="56"/>
      <c r="CS31" s="56"/>
      <c r="CT31" s="56"/>
      <c r="CU31" s="56"/>
      <c r="CV31" s="56"/>
      <c r="CW31" s="56"/>
      <c r="CX31" s="56"/>
      <c r="CY31" s="56"/>
      <c r="CZ31" s="56"/>
      <c r="DA31" s="56"/>
      <c r="DB31" s="56"/>
      <c r="DC31" s="56"/>
      <c r="DD31" s="56"/>
      <c r="DE31" s="56"/>
      <c r="DF31" s="56"/>
      <c r="DG31" s="56"/>
      <c r="DH31" s="56"/>
      <c r="DI31" s="56"/>
      <c r="DJ31" s="56"/>
      <c r="DK31" s="56"/>
      <c r="DL31" s="56"/>
      <c r="DM31" s="56"/>
      <c r="DN31" s="56"/>
      <c r="DO31" s="56"/>
      <c r="DP31" s="56"/>
      <c r="DQ31" s="56"/>
      <c r="DR31" s="56"/>
      <c r="DS31" s="56"/>
      <c r="DT31" s="56"/>
    </row>
    <row r="32" spans="1:124" ht="14.25" customHeight="1">
      <c r="A32" s="51">
        <v>25</v>
      </c>
      <c r="B32" s="53">
        <v>21120120140048</v>
      </c>
      <c r="C32" s="53" t="s">
        <v>224</v>
      </c>
      <c r="D32" s="54">
        <v>64</v>
      </c>
      <c r="E32" s="54">
        <f t="shared" ref="E32:R32" si="25">IFERROR(($T32*IF($T$6=E$6,$T$7,0)+$U32*IF($U$6=E$6,$U$7,0)+$V32*IF($V$6=E$6,$V$7,0)+$W32*IF($W$6=E$6,$W$7,0)+$X32*IF($X$6=E$6,$X$7,0)+$Y32*IF($Y$6=E$6,$Y$7,0)+$Z32*IF($Z$6=E$6,$Z$7,0)+$AA32*IF($AA$6=E$6,$AA$7,0)+$AB32*IF($AB$6=E$6,$AB$7,0)+$AC32*IF($AC$6=E$6,$AC$7,0)+$AD32*IF($AD$6=E$6,$AD$7,0)+$DG32*IF($DG$6=E$6,$DG$7,0)+$DH32*IF($DH$6=E$6,$DH$7,0)+$DI32*IF($DI$6=E$6,$DI$7,0)+$DJ32*IF($DJ$6=E$6,$DJ$7,0)+$DK32*IF($DK$6=E$6,$DK$7,0)+$DL32*IF($DL$6=E$6,$DL$7,0)+$DM32*IF($DM$6=E$6,$DM$7,0)+$DN32*IF($DN$6=E$6,$DN$7,0)+$DO32*IF($DO$6=E$6,$DO$7,0)+$DP32*IF($DP$6=E$6,$DP$7,0)+$DQ32*IF($DQ$6=E$6,$DQ$7,0)+$DR32*IF($DR$6=E$6,$DR$7,0)+$DS32*IF($DS$6=E$6,$DS$7,0)+$DT32*IF($DT$6=E$6,$DT$7,0)+$DU32*IF($DU$6=E$6,$DU$7,0)+$DV32*IF($DV$6=E$6,$DV$7,0)+$DW32*IF($DW$6=E$6,$DW$7,0)+$DX32*IF($DX$6=E$6,$DX$7,0)+$DY32*IF($DY$6=E$6,$DY$7,0)+$DZ32*IF($DZ$6=E$6,$DZ$7,0)+$EA32*IF($EA$6=E$6,$EA$7,0)+$EB32*IF($EB$6=E$6,$EB$7,0))/E$7,0)</f>
        <v>64</v>
      </c>
      <c r="F32" s="54">
        <f t="shared" si="25"/>
        <v>64</v>
      </c>
      <c r="G32" s="54">
        <f t="shared" si="25"/>
        <v>0</v>
      </c>
      <c r="H32" s="54">
        <f t="shared" si="25"/>
        <v>0</v>
      </c>
      <c r="I32" s="54">
        <f t="shared" si="25"/>
        <v>0</v>
      </c>
      <c r="J32" s="54">
        <f t="shared" si="25"/>
        <v>0</v>
      </c>
      <c r="K32" s="54">
        <f t="shared" si="25"/>
        <v>0</v>
      </c>
      <c r="L32" s="54">
        <f t="shared" si="25"/>
        <v>0</v>
      </c>
      <c r="M32" s="54">
        <f t="shared" si="25"/>
        <v>0</v>
      </c>
      <c r="N32" s="54">
        <f t="shared" si="25"/>
        <v>0</v>
      </c>
      <c r="O32" s="54">
        <f t="shared" si="25"/>
        <v>0</v>
      </c>
      <c r="P32" s="54">
        <f t="shared" si="25"/>
        <v>0</v>
      </c>
      <c r="Q32" s="54">
        <f t="shared" si="25"/>
        <v>0</v>
      </c>
      <c r="R32" s="54">
        <f t="shared" si="25"/>
        <v>0</v>
      </c>
      <c r="S32" s="135"/>
      <c r="T32" s="56">
        <v>64</v>
      </c>
      <c r="U32" s="56">
        <v>64</v>
      </c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6"/>
      <c r="CE32" s="56"/>
      <c r="CF32" s="56"/>
      <c r="CG32" s="56"/>
      <c r="CH32" s="56"/>
      <c r="CI32" s="56"/>
      <c r="CJ32" s="56"/>
      <c r="CK32" s="56"/>
      <c r="CL32" s="56"/>
      <c r="CM32" s="56"/>
      <c r="CN32" s="56"/>
      <c r="CO32" s="56"/>
      <c r="CP32" s="56"/>
      <c r="CQ32" s="56"/>
      <c r="CR32" s="56"/>
      <c r="CS32" s="56"/>
      <c r="CT32" s="56"/>
      <c r="CU32" s="56"/>
      <c r="CV32" s="56"/>
      <c r="CW32" s="56"/>
      <c r="CX32" s="56"/>
      <c r="CY32" s="56"/>
      <c r="CZ32" s="56"/>
      <c r="DA32" s="56"/>
      <c r="DB32" s="56"/>
      <c r="DC32" s="56"/>
      <c r="DD32" s="56"/>
      <c r="DE32" s="56"/>
      <c r="DF32" s="56"/>
      <c r="DG32" s="56"/>
      <c r="DH32" s="56"/>
      <c r="DI32" s="56"/>
      <c r="DJ32" s="56"/>
      <c r="DK32" s="56"/>
      <c r="DL32" s="56"/>
      <c r="DM32" s="56"/>
      <c r="DN32" s="56"/>
      <c r="DO32" s="56"/>
      <c r="DP32" s="56"/>
      <c r="DQ32" s="56"/>
      <c r="DR32" s="56"/>
      <c r="DS32" s="56"/>
      <c r="DT32" s="56"/>
    </row>
    <row r="33" spans="1:124" ht="14.25" customHeight="1">
      <c r="A33" s="51">
        <v>26</v>
      </c>
      <c r="B33" s="53">
        <v>21120120140049</v>
      </c>
      <c r="C33" s="53" t="s">
        <v>225</v>
      </c>
      <c r="D33" s="54">
        <v>88</v>
      </c>
      <c r="E33" s="54">
        <f t="shared" ref="E33:R33" si="26">IFERROR(($T33*IF($T$6=E$6,$T$7,0)+$U33*IF($U$6=E$6,$U$7,0)+$V33*IF($V$6=E$6,$V$7,0)+$W33*IF($W$6=E$6,$W$7,0)+$X33*IF($X$6=E$6,$X$7,0)+$Y33*IF($Y$6=E$6,$Y$7,0)+$Z33*IF($Z$6=E$6,$Z$7,0)+$AA33*IF($AA$6=E$6,$AA$7,0)+$AB33*IF($AB$6=E$6,$AB$7,0)+$AC33*IF($AC$6=E$6,$AC$7,0)+$AD33*IF($AD$6=E$6,$AD$7,0)+$DG33*IF($DG$6=E$6,$DG$7,0)+$DH33*IF($DH$6=E$6,$DH$7,0)+$DI33*IF($DI$6=E$6,$DI$7,0)+$DJ33*IF($DJ$6=E$6,$DJ$7,0)+$DK33*IF($DK$6=E$6,$DK$7,0)+$DL33*IF($DL$6=E$6,$DL$7,0)+$DM33*IF($DM$6=E$6,$DM$7,0)+$DN33*IF($DN$6=E$6,$DN$7,0)+$DO33*IF($DO$6=E$6,$DO$7,0)+$DP33*IF($DP$6=E$6,$DP$7,0)+$DQ33*IF($DQ$6=E$6,$DQ$7,0)+$DR33*IF($DR$6=E$6,$DR$7,0)+$DS33*IF($DS$6=E$6,$DS$7,0)+$DT33*IF($DT$6=E$6,$DT$7,0)+$DU33*IF($DU$6=E$6,$DU$7,0)+$DV33*IF($DV$6=E$6,$DV$7,0)+$DW33*IF($DW$6=E$6,$DW$7,0)+$DX33*IF($DX$6=E$6,$DX$7,0)+$DY33*IF($DY$6=E$6,$DY$7,0)+$DZ33*IF($DZ$6=E$6,$DZ$7,0)+$EA33*IF($EA$6=E$6,$EA$7,0)+$EB33*IF($EB$6=E$6,$EB$7,0))/E$7,0)</f>
        <v>88</v>
      </c>
      <c r="F33" s="54">
        <f t="shared" si="26"/>
        <v>88</v>
      </c>
      <c r="G33" s="54">
        <f t="shared" si="26"/>
        <v>0</v>
      </c>
      <c r="H33" s="54">
        <f t="shared" si="26"/>
        <v>0</v>
      </c>
      <c r="I33" s="54">
        <f t="shared" si="26"/>
        <v>0</v>
      </c>
      <c r="J33" s="54">
        <f t="shared" si="26"/>
        <v>0</v>
      </c>
      <c r="K33" s="54">
        <f t="shared" si="26"/>
        <v>0</v>
      </c>
      <c r="L33" s="54">
        <f t="shared" si="26"/>
        <v>0</v>
      </c>
      <c r="M33" s="54">
        <f t="shared" si="26"/>
        <v>0</v>
      </c>
      <c r="N33" s="54">
        <f t="shared" si="26"/>
        <v>0</v>
      </c>
      <c r="O33" s="54">
        <f t="shared" si="26"/>
        <v>0</v>
      </c>
      <c r="P33" s="54">
        <f t="shared" si="26"/>
        <v>0</v>
      </c>
      <c r="Q33" s="54">
        <f t="shared" si="26"/>
        <v>0</v>
      </c>
      <c r="R33" s="54">
        <f t="shared" si="26"/>
        <v>0</v>
      </c>
      <c r="S33" s="135"/>
      <c r="T33" s="56">
        <v>88</v>
      </c>
      <c r="U33" s="56">
        <v>88</v>
      </c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6"/>
      <c r="CE33" s="56"/>
      <c r="CF33" s="56"/>
      <c r="CG33" s="56"/>
      <c r="CH33" s="56"/>
      <c r="CI33" s="56"/>
      <c r="CJ33" s="56"/>
      <c r="CK33" s="56"/>
      <c r="CL33" s="56"/>
      <c r="CM33" s="56"/>
      <c r="CN33" s="56"/>
      <c r="CO33" s="56"/>
      <c r="CP33" s="56"/>
      <c r="CQ33" s="56"/>
      <c r="CR33" s="56"/>
      <c r="CS33" s="56"/>
      <c r="CT33" s="56"/>
      <c r="CU33" s="56"/>
      <c r="CV33" s="56"/>
      <c r="CW33" s="56"/>
      <c r="CX33" s="56"/>
      <c r="CY33" s="56"/>
      <c r="CZ33" s="56"/>
      <c r="DA33" s="56"/>
      <c r="DB33" s="56"/>
      <c r="DC33" s="56"/>
      <c r="DD33" s="56"/>
      <c r="DE33" s="56"/>
      <c r="DF33" s="56"/>
      <c r="DG33" s="56"/>
      <c r="DH33" s="56"/>
      <c r="DI33" s="56"/>
      <c r="DJ33" s="56"/>
      <c r="DK33" s="56"/>
      <c r="DL33" s="56"/>
      <c r="DM33" s="56"/>
      <c r="DN33" s="56"/>
      <c r="DO33" s="56"/>
      <c r="DP33" s="56"/>
      <c r="DQ33" s="56"/>
      <c r="DR33" s="56"/>
      <c r="DS33" s="56"/>
      <c r="DT33" s="56"/>
    </row>
    <row r="34" spans="1:124" ht="14.25" customHeight="1">
      <c r="A34" s="51">
        <v>27</v>
      </c>
      <c r="B34" s="53">
        <v>21120120140051</v>
      </c>
      <c r="C34" s="53" t="s">
        <v>226</v>
      </c>
      <c r="D34" s="54">
        <v>84</v>
      </c>
      <c r="E34" s="54">
        <f t="shared" ref="E34:R34" si="27">IFERROR(($T34*IF($T$6=E$6,$T$7,0)+$U34*IF($U$6=E$6,$U$7,0)+$V34*IF($V$6=E$6,$V$7,0)+$W34*IF($W$6=E$6,$W$7,0)+$X34*IF($X$6=E$6,$X$7,0)+$Y34*IF($Y$6=E$6,$Y$7,0)+$Z34*IF($Z$6=E$6,$Z$7,0)+$AA34*IF($AA$6=E$6,$AA$7,0)+$AB34*IF($AB$6=E$6,$AB$7,0)+$AC34*IF($AC$6=E$6,$AC$7,0)+$AD34*IF($AD$6=E$6,$AD$7,0)+$DG34*IF($DG$6=E$6,$DG$7,0)+$DH34*IF($DH$6=E$6,$DH$7,0)+$DI34*IF($DI$6=E$6,$DI$7,0)+$DJ34*IF($DJ$6=E$6,$DJ$7,0)+$DK34*IF($DK$6=E$6,$DK$7,0)+$DL34*IF($DL$6=E$6,$DL$7,0)+$DM34*IF($DM$6=E$6,$DM$7,0)+$DN34*IF($DN$6=E$6,$DN$7,0)+$DO34*IF($DO$6=E$6,$DO$7,0)+$DP34*IF($DP$6=E$6,$DP$7,0)+$DQ34*IF($DQ$6=E$6,$DQ$7,0)+$DR34*IF($DR$6=E$6,$DR$7,0)+$DS34*IF($DS$6=E$6,$DS$7,0)+$DT34*IF($DT$6=E$6,$DT$7,0)+$DU34*IF($DU$6=E$6,$DU$7,0)+$DV34*IF($DV$6=E$6,$DV$7,0)+$DW34*IF($DW$6=E$6,$DW$7,0)+$DX34*IF($DX$6=E$6,$DX$7,0)+$DY34*IF($DY$6=E$6,$DY$7,0)+$DZ34*IF($DZ$6=E$6,$DZ$7,0)+$EA34*IF($EA$6=E$6,$EA$7,0)+$EB34*IF($EB$6=E$6,$EB$7,0))/E$7,0)</f>
        <v>84</v>
      </c>
      <c r="F34" s="54">
        <f t="shared" si="27"/>
        <v>84</v>
      </c>
      <c r="G34" s="54">
        <f t="shared" si="27"/>
        <v>0</v>
      </c>
      <c r="H34" s="54">
        <f t="shared" si="27"/>
        <v>0</v>
      </c>
      <c r="I34" s="54">
        <f t="shared" si="27"/>
        <v>0</v>
      </c>
      <c r="J34" s="54">
        <f t="shared" si="27"/>
        <v>0</v>
      </c>
      <c r="K34" s="54">
        <f t="shared" si="27"/>
        <v>0</v>
      </c>
      <c r="L34" s="54">
        <f t="shared" si="27"/>
        <v>0</v>
      </c>
      <c r="M34" s="54">
        <f t="shared" si="27"/>
        <v>0</v>
      </c>
      <c r="N34" s="54">
        <f t="shared" si="27"/>
        <v>0</v>
      </c>
      <c r="O34" s="54">
        <f t="shared" si="27"/>
        <v>0</v>
      </c>
      <c r="P34" s="54">
        <f t="shared" si="27"/>
        <v>0</v>
      </c>
      <c r="Q34" s="54">
        <f t="shared" si="27"/>
        <v>0</v>
      </c>
      <c r="R34" s="54">
        <f t="shared" si="27"/>
        <v>0</v>
      </c>
      <c r="S34" s="135"/>
      <c r="T34" s="56">
        <v>84</v>
      </c>
      <c r="U34" s="56">
        <v>84</v>
      </c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6"/>
      <c r="CE34" s="56"/>
      <c r="CF34" s="56"/>
      <c r="CG34" s="56"/>
      <c r="CH34" s="56"/>
      <c r="CI34" s="56"/>
      <c r="CJ34" s="56"/>
      <c r="CK34" s="56"/>
      <c r="CL34" s="56"/>
      <c r="CM34" s="56"/>
      <c r="CN34" s="56"/>
      <c r="CO34" s="56"/>
      <c r="CP34" s="56"/>
      <c r="CQ34" s="56"/>
      <c r="CR34" s="56"/>
      <c r="CS34" s="56"/>
      <c r="CT34" s="56"/>
      <c r="CU34" s="56"/>
      <c r="CV34" s="56"/>
      <c r="CW34" s="56"/>
      <c r="CX34" s="56"/>
      <c r="CY34" s="56"/>
      <c r="CZ34" s="56"/>
      <c r="DA34" s="56"/>
      <c r="DB34" s="56"/>
      <c r="DC34" s="56"/>
      <c r="DD34" s="56"/>
      <c r="DE34" s="56"/>
      <c r="DF34" s="56"/>
      <c r="DG34" s="56"/>
      <c r="DH34" s="56"/>
      <c r="DI34" s="56"/>
      <c r="DJ34" s="56"/>
      <c r="DK34" s="56"/>
      <c r="DL34" s="56"/>
      <c r="DM34" s="56"/>
      <c r="DN34" s="56"/>
      <c r="DO34" s="56"/>
      <c r="DP34" s="56"/>
      <c r="DQ34" s="56"/>
      <c r="DR34" s="56"/>
      <c r="DS34" s="56"/>
      <c r="DT34" s="56"/>
    </row>
    <row r="35" spans="1:124" ht="14.25" customHeight="1">
      <c r="A35" s="51">
        <v>28</v>
      </c>
      <c r="B35" s="53">
        <v>21120120140054</v>
      </c>
      <c r="C35" s="53" t="s">
        <v>227</v>
      </c>
      <c r="D35" s="54">
        <v>84</v>
      </c>
      <c r="E35" s="54">
        <f t="shared" ref="E35:R35" si="28">IFERROR(($T35*IF($T$6=E$6,$T$7,0)+$U35*IF($U$6=E$6,$U$7,0)+$V35*IF($V$6=E$6,$V$7,0)+$W35*IF($W$6=E$6,$W$7,0)+$X35*IF($X$6=E$6,$X$7,0)+$Y35*IF($Y$6=E$6,$Y$7,0)+$Z35*IF($Z$6=E$6,$Z$7,0)+$AA35*IF($AA$6=E$6,$AA$7,0)+$AB35*IF($AB$6=E$6,$AB$7,0)+$AC35*IF($AC$6=E$6,$AC$7,0)+$AD35*IF($AD$6=E$6,$AD$7,0)+$DG35*IF($DG$6=E$6,$DG$7,0)+$DH35*IF($DH$6=E$6,$DH$7,0)+$DI35*IF($DI$6=E$6,$DI$7,0)+$DJ35*IF($DJ$6=E$6,$DJ$7,0)+$DK35*IF($DK$6=E$6,$DK$7,0)+$DL35*IF($DL$6=E$6,$DL$7,0)+$DM35*IF($DM$6=E$6,$DM$7,0)+$DN35*IF($DN$6=E$6,$DN$7,0)+$DO35*IF($DO$6=E$6,$DO$7,0)+$DP35*IF($DP$6=E$6,$DP$7,0)+$DQ35*IF($DQ$6=E$6,$DQ$7,0)+$DR35*IF($DR$6=E$6,$DR$7,0)+$DS35*IF($DS$6=E$6,$DS$7,0)+$DT35*IF($DT$6=E$6,$DT$7,0)+$DU35*IF($DU$6=E$6,$DU$7,0)+$DV35*IF($DV$6=E$6,$DV$7,0)+$DW35*IF($DW$6=E$6,$DW$7,0)+$DX35*IF($DX$6=E$6,$DX$7,0)+$DY35*IF($DY$6=E$6,$DY$7,0)+$DZ35*IF($DZ$6=E$6,$DZ$7,0)+$EA35*IF($EA$6=E$6,$EA$7,0)+$EB35*IF($EB$6=E$6,$EB$7,0))/E$7,0)</f>
        <v>84</v>
      </c>
      <c r="F35" s="54">
        <f t="shared" si="28"/>
        <v>84</v>
      </c>
      <c r="G35" s="54">
        <f t="shared" si="28"/>
        <v>0</v>
      </c>
      <c r="H35" s="54">
        <f t="shared" si="28"/>
        <v>0</v>
      </c>
      <c r="I35" s="54">
        <f t="shared" si="28"/>
        <v>0</v>
      </c>
      <c r="J35" s="54">
        <f t="shared" si="28"/>
        <v>0</v>
      </c>
      <c r="K35" s="54">
        <f t="shared" si="28"/>
        <v>0</v>
      </c>
      <c r="L35" s="54">
        <f t="shared" si="28"/>
        <v>0</v>
      </c>
      <c r="M35" s="54">
        <f t="shared" si="28"/>
        <v>0</v>
      </c>
      <c r="N35" s="54">
        <f t="shared" si="28"/>
        <v>0</v>
      </c>
      <c r="O35" s="54">
        <f t="shared" si="28"/>
        <v>0</v>
      </c>
      <c r="P35" s="54">
        <f t="shared" si="28"/>
        <v>0</v>
      </c>
      <c r="Q35" s="54">
        <f t="shared" si="28"/>
        <v>0</v>
      </c>
      <c r="R35" s="54">
        <f t="shared" si="28"/>
        <v>0</v>
      </c>
      <c r="S35" s="135"/>
      <c r="T35" s="56">
        <v>84</v>
      </c>
      <c r="U35" s="56">
        <v>84</v>
      </c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56"/>
      <c r="CE35" s="56"/>
      <c r="CF35" s="56"/>
      <c r="CG35" s="56"/>
      <c r="CH35" s="56"/>
      <c r="CI35" s="56"/>
      <c r="CJ35" s="56"/>
      <c r="CK35" s="56"/>
      <c r="CL35" s="56"/>
      <c r="CM35" s="56"/>
      <c r="CN35" s="56"/>
      <c r="CO35" s="56"/>
      <c r="CP35" s="56"/>
      <c r="CQ35" s="56"/>
      <c r="CR35" s="56"/>
      <c r="CS35" s="56"/>
      <c r="CT35" s="56"/>
      <c r="CU35" s="56"/>
      <c r="CV35" s="56"/>
      <c r="CW35" s="56"/>
      <c r="CX35" s="56"/>
      <c r="CY35" s="56"/>
      <c r="CZ35" s="56"/>
      <c r="DA35" s="56"/>
      <c r="DB35" s="56"/>
      <c r="DC35" s="56"/>
      <c r="DD35" s="56"/>
      <c r="DE35" s="56"/>
      <c r="DF35" s="56"/>
      <c r="DG35" s="56"/>
      <c r="DH35" s="56"/>
      <c r="DI35" s="56"/>
      <c r="DJ35" s="56"/>
      <c r="DK35" s="56"/>
      <c r="DL35" s="56"/>
      <c r="DM35" s="56"/>
      <c r="DN35" s="56"/>
      <c r="DO35" s="56"/>
      <c r="DP35" s="56"/>
      <c r="DQ35" s="56"/>
      <c r="DR35" s="56"/>
      <c r="DS35" s="56"/>
      <c r="DT35" s="56"/>
    </row>
    <row r="36" spans="1:124" ht="14.25" customHeight="1">
      <c r="A36" s="51">
        <v>29</v>
      </c>
      <c r="B36" s="53">
        <v>21120120140056</v>
      </c>
      <c r="C36" s="53" t="s">
        <v>228</v>
      </c>
      <c r="D36" s="54">
        <v>76</v>
      </c>
      <c r="E36" s="54">
        <f t="shared" ref="E36:R36" si="29">IFERROR(($T36*IF($T$6=E$6,$T$7,0)+$U36*IF($U$6=E$6,$U$7,0)+$V36*IF($V$6=E$6,$V$7,0)+$W36*IF($W$6=E$6,$W$7,0)+$X36*IF($X$6=E$6,$X$7,0)+$Y36*IF($Y$6=E$6,$Y$7,0)+$Z36*IF($Z$6=E$6,$Z$7,0)+$AA36*IF($AA$6=E$6,$AA$7,0)+$AB36*IF($AB$6=E$6,$AB$7,0)+$AC36*IF($AC$6=E$6,$AC$7,0)+$AD36*IF($AD$6=E$6,$AD$7,0)+$DG36*IF($DG$6=E$6,$DG$7,0)+$DH36*IF($DH$6=E$6,$DH$7,0)+$DI36*IF($DI$6=E$6,$DI$7,0)+$DJ36*IF($DJ$6=E$6,$DJ$7,0)+$DK36*IF($DK$6=E$6,$DK$7,0)+$DL36*IF($DL$6=E$6,$DL$7,0)+$DM36*IF($DM$6=E$6,$DM$7,0)+$DN36*IF($DN$6=E$6,$DN$7,0)+$DO36*IF($DO$6=E$6,$DO$7,0)+$DP36*IF($DP$6=E$6,$DP$7,0)+$DQ36*IF($DQ$6=E$6,$DQ$7,0)+$DR36*IF($DR$6=E$6,$DR$7,0)+$DS36*IF($DS$6=E$6,$DS$7,0)+$DT36*IF($DT$6=E$6,$DT$7,0)+$DU36*IF($DU$6=E$6,$DU$7,0)+$DV36*IF($DV$6=E$6,$DV$7,0)+$DW36*IF($DW$6=E$6,$DW$7,0)+$DX36*IF($DX$6=E$6,$DX$7,0)+$DY36*IF($DY$6=E$6,$DY$7,0)+$DZ36*IF($DZ$6=E$6,$DZ$7,0)+$EA36*IF($EA$6=E$6,$EA$7,0)+$EB36*IF($EB$6=E$6,$EB$7,0))/E$7,0)</f>
        <v>76</v>
      </c>
      <c r="F36" s="54">
        <f t="shared" si="29"/>
        <v>76</v>
      </c>
      <c r="G36" s="54">
        <f t="shared" si="29"/>
        <v>0</v>
      </c>
      <c r="H36" s="54">
        <f t="shared" si="29"/>
        <v>0</v>
      </c>
      <c r="I36" s="54">
        <f t="shared" si="29"/>
        <v>0</v>
      </c>
      <c r="J36" s="54">
        <f t="shared" si="29"/>
        <v>0</v>
      </c>
      <c r="K36" s="54">
        <f t="shared" si="29"/>
        <v>0</v>
      </c>
      <c r="L36" s="54">
        <f t="shared" si="29"/>
        <v>0</v>
      </c>
      <c r="M36" s="54">
        <f t="shared" si="29"/>
        <v>0</v>
      </c>
      <c r="N36" s="54">
        <f t="shared" si="29"/>
        <v>0</v>
      </c>
      <c r="O36" s="54">
        <f t="shared" si="29"/>
        <v>0</v>
      </c>
      <c r="P36" s="54">
        <f t="shared" si="29"/>
        <v>0</v>
      </c>
      <c r="Q36" s="54">
        <f t="shared" si="29"/>
        <v>0</v>
      </c>
      <c r="R36" s="54">
        <f t="shared" si="29"/>
        <v>0</v>
      </c>
      <c r="S36" s="135"/>
      <c r="T36" s="56">
        <v>76</v>
      </c>
      <c r="U36" s="56">
        <v>76</v>
      </c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6"/>
      <c r="CE36" s="56"/>
      <c r="CF36" s="56"/>
      <c r="CG36" s="56"/>
      <c r="CH36" s="56"/>
      <c r="CI36" s="56"/>
      <c r="CJ36" s="56"/>
      <c r="CK36" s="56"/>
      <c r="CL36" s="56"/>
      <c r="CM36" s="56"/>
      <c r="CN36" s="56"/>
      <c r="CO36" s="56"/>
      <c r="CP36" s="56"/>
      <c r="CQ36" s="56"/>
      <c r="CR36" s="56"/>
      <c r="CS36" s="56"/>
      <c r="CT36" s="56"/>
      <c r="CU36" s="56"/>
      <c r="CV36" s="56"/>
      <c r="CW36" s="56"/>
      <c r="CX36" s="56"/>
      <c r="CY36" s="56"/>
      <c r="CZ36" s="56"/>
      <c r="DA36" s="56"/>
      <c r="DB36" s="56"/>
      <c r="DC36" s="56"/>
      <c r="DD36" s="56"/>
      <c r="DE36" s="56"/>
      <c r="DF36" s="56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</row>
    <row r="37" spans="1:124" ht="14.25" customHeight="1">
      <c r="A37" s="51">
        <v>30</v>
      </c>
      <c r="B37" s="53">
        <v>21120120140064</v>
      </c>
      <c r="C37" s="53" t="s">
        <v>229</v>
      </c>
      <c r="D37" s="54">
        <v>92</v>
      </c>
      <c r="E37" s="54">
        <f t="shared" ref="E37:R37" si="30">IFERROR(($T37*IF($T$6=E$6,$T$7,0)+$U37*IF($U$6=E$6,$U$7,0)+$V37*IF($V$6=E$6,$V$7,0)+$W37*IF($W$6=E$6,$W$7,0)+$X37*IF($X$6=E$6,$X$7,0)+$Y37*IF($Y$6=E$6,$Y$7,0)+$Z37*IF($Z$6=E$6,$Z$7,0)+$AA37*IF($AA$6=E$6,$AA$7,0)+$AB37*IF($AB$6=E$6,$AB$7,0)+$AC37*IF($AC$6=E$6,$AC$7,0)+$AD37*IF($AD$6=E$6,$AD$7,0)+$DG37*IF($DG$6=E$6,$DG$7,0)+$DH37*IF($DH$6=E$6,$DH$7,0)+$DI37*IF($DI$6=E$6,$DI$7,0)+$DJ37*IF($DJ$6=E$6,$DJ$7,0)+$DK37*IF($DK$6=E$6,$DK$7,0)+$DL37*IF($DL$6=E$6,$DL$7,0)+$DM37*IF($DM$6=E$6,$DM$7,0)+$DN37*IF($DN$6=E$6,$DN$7,0)+$DO37*IF($DO$6=E$6,$DO$7,0)+$DP37*IF($DP$6=E$6,$DP$7,0)+$DQ37*IF($DQ$6=E$6,$DQ$7,0)+$DR37*IF($DR$6=E$6,$DR$7,0)+$DS37*IF($DS$6=E$6,$DS$7,0)+$DT37*IF($DT$6=E$6,$DT$7,0)+$DU37*IF($DU$6=E$6,$DU$7,0)+$DV37*IF($DV$6=E$6,$DV$7,0)+$DW37*IF($DW$6=E$6,$DW$7,0)+$DX37*IF($DX$6=E$6,$DX$7,0)+$DY37*IF($DY$6=E$6,$DY$7,0)+$DZ37*IF($DZ$6=E$6,$DZ$7,0)+$EA37*IF($EA$6=E$6,$EA$7,0)+$EB37*IF($EB$6=E$6,$EB$7,0))/E$7,0)</f>
        <v>92</v>
      </c>
      <c r="F37" s="54">
        <f t="shared" si="30"/>
        <v>92</v>
      </c>
      <c r="G37" s="54">
        <f t="shared" si="30"/>
        <v>0</v>
      </c>
      <c r="H37" s="54">
        <f t="shared" si="30"/>
        <v>0</v>
      </c>
      <c r="I37" s="54">
        <f t="shared" si="30"/>
        <v>0</v>
      </c>
      <c r="J37" s="54">
        <f t="shared" si="30"/>
        <v>0</v>
      </c>
      <c r="K37" s="54">
        <f t="shared" si="30"/>
        <v>0</v>
      </c>
      <c r="L37" s="54">
        <f t="shared" si="30"/>
        <v>0</v>
      </c>
      <c r="M37" s="54">
        <f t="shared" si="30"/>
        <v>0</v>
      </c>
      <c r="N37" s="54">
        <f t="shared" si="30"/>
        <v>0</v>
      </c>
      <c r="O37" s="54">
        <f t="shared" si="30"/>
        <v>0</v>
      </c>
      <c r="P37" s="54">
        <f t="shared" si="30"/>
        <v>0</v>
      </c>
      <c r="Q37" s="54">
        <f t="shared" si="30"/>
        <v>0</v>
      </c>
      <c r="R37" s="54">
        <f t="shared" si="30"/>
        <v>0</v>
      </c>
      <c r="S37" s="135"/>
      <c r="T37" s="56">
        <v>92</v>
      </c>
      <c r="U37" s="56">
        <v>92</v>
      </c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6"/>
      <c r="CE37" s="56"/>
      <c r="CF37" s="56"/>
      <c r="CG37" s="56"/>
      <c r="CH37" s="56"/>
      <c r="CI37" s="56"/>
      <c r="CJ37" s="56"/>
      <c r="CK37" s="56"/>
      <c r="CL37" s="56"/>
      <c r="CM37" s="56"/>
      <c r="CN37" s="56"/>
      <c r="CO37" s="56"/>
      <c r="CP37" s="56"/>
      <c r="CQ37" s="56"/>
      <c r="CR37" s="56"/>
      <c r="CS37" s="56"/>
      <c r="CT37" s="56"/>
      <c r="CU37" s="56"/>
      <c r="CV37" s="56"/>
      <c r="CW37" s="56"/>
      <c r="CX37" s="56"/>
      <c r="CY37" s="56"/>
      <c r="CZ37" s="56"/>
      <c r="DA37" s="56"/>
      <c r="DB37" s="56"/>
      <c r="DC37" s="56"/>
      <c r="DD37" s="56"/>
      <c r="DE37" s="56"/>
      <c r="DF37" s="56"/>
      <c r="DG37" s="56"/>
      <c r="DH37" s="56"/>
      <c r="DI37" s="56"/>
      <c r="DJ37" s="56"/>
      <c r="DK37" s="56"/>
      <c r="DL37" s="56"/>
      <c r="DM37" s="56"/>
      <c r="DN37" s="56"/>
      <c r="DO37" s="56"/>
      <c r="DP37" s="56"/>
      <c r="DQ37" s="56"/>
      <c r="DR37" s="56"/>
      <c r="DS37" s="56"/>
      <c r="DT37" s="56"/>
    </row>
    <row r="38" spans="1:124" ht="14.25" customHeight="1">
      <c r="A38" s="51">
        <v>31</v>
      </c>
      <c r="B38" s="53">
        <v>21120120140076</v>
      </c>
      <c r="C38" s="53" t="s">
        <v>230</v>
      </c>
      <c r="D38" s="54">
        <v>92</v>
      </c>
      <c r="E38" s="54">
        <f t="shared" ref="E38:R38" si="31">IFERROR(($T38*IF($T$6=E$6,$T$7,0)+$U38*IF($U$6=E$6,$U$7,0)+$V38*IF($V$6=E$6,$V$7,0)+$W38*IF($W$6=E$6,$W$7,0)+$X38*IF($X$6=E$6,$X$7,0)+$Y38*IF($Y$6=E$6,$Y$7,0)+$Z38*IF($Z$6=E$6,$Z$7,0)+$AA38*IF($AA$6=E$6,$AA$7,0)+$AB38*IF($AB$6=E$6,$AB$7,0)+$AC38*IF($AC$6=E$6,$AC$7,0)+$AD38*IF($AD$6=E$6,$AD$7,0)+$DG38*IF($DG$6=E$6,$DG$7,0)+$DH38*IF($DH$6=E$6,$DH$7,0)+$DI38*IF($DI$6=E$6,$DI$7,0)+$DJ38*IF($DJ$6=E$6,$DJ$7,0)+$DK38*IF($DK$6=E$6,$DK$7,0)+$DL38*IF($DL$6=E$6,$DL$7,0)+$DM38*IF($DM$6=E$6,$DM$7,0)+$DN38*IF($DN$6=E$6,$DN$7,0)+$DO38*IF($DO$6=E$6,$DO$7,0)+$DP38*IF($DP$6=E$6,$DP$7,0)+$DQ38*IF($DQ$6=E$6,$DQ$7,0)+$DR38*IF($DR$6=E$6,$DR$7,0)+$DS38*IF($DS$6=E$6,$DS$7,0)+$DT38*IF($DT$6=E$6,$DT$7,0)+$DU38*IF($DU$6=E$6,$DU$7,0)+$DV38*IF($DV$6=E$6,$DV$7,0)+$DW38*IF($DW$6=E$6,$DW$7,0)+$DX38*IF($DX$6=E$6,$DX$7,0)+$DY38*IF($DY$6=E$6,$DY$7,0)+$DZ38*IF($DZ$6=E$6,$DZ$7,0)+$EA38*IF($EA$6=E$6,$EA$7,0)+$EB38*IF($EB$6=E$6,$EB$7,0))/E$7,0)</f>
        <v>92</v>
      </c>
      <c r="F38" s="54">
        <f t="shared" si="31"/>
        <v>92</v>
      </c>
      <c r="G38" s="54">
        <f t="shared" si="31"/>
        <v>0</v>
      </c>
      <c r="H38" s="54">
        <f t="shared" si="31"/>
        <v>0</v>
      </c>
      <c r="I38" s="54">
        <f t="shared" si="31"/>
        <v>0</v>
      </c>
      <c r="J38" s="54">
        <f t="shared" si="31"/>
        <v>0</v>
      </c>
      <c r="K38" s="54">
        <f t="shared" si="31"/>
        <v>0</v>
      </c>
      <c r="L38" s="54">
        <f t="shared" si="31"/>
        <v>0</v>
      </c>
      <c r="M38" s="54">
        <f t="shared" si="31"/>
        <v>0</v>
      </c>
      <c r="N38" s="54">
        <f t="shared" si="31"/>
        <v>0</v>
      </c>
      <c r="O38" s="54">
        <f t="shared" si="31"/>
        <v>0</v>
      </c>
      <c r="P38" s="54">
        <f t="shared" si="31"/>
        <v>0</v>
      </c>
      <c r="Q38" s="54">
        <f t="shared" si="31"/>
        <v>0</v>
      </c>
      <c r="R38" s="54">
        <f t="shared" si="31"/>
        <v>0</v>
      </c>
      <c r="S38" s="135"/>
      <c r="T38" s="56">
        <v>92</v>
      </c>
      <c r="U38" s="56">
        <v>92</v>
      </c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6"/>
      <c r="CE38" s="56"/>
      <c r="CF38" s="56"/>
      <c r="CG38" s="56"/>
      <c r="CH38" s="56"/>
      <c r="CI38" s="56"/>
      <c r="CJ38" s="56"/>
      <c r="CK38" s="56"/>
      <c r="CL38" s="56"/>
      <c r="CM38" s="56"/>
      <c r="CN38" s="56"/>
      <c r="CO38" s="56"/>
      <c r="CP38" s="56"/>
      <c r="CQ38" s="56"/>
      <c r="CR38" s="56"/>
      <c r="CS38" s="56"/>
      <c r="CT38" s="56"/>
      <c r="CU38" s="56"/>
      <c r="CV38" s="56"/>
      <c r="CW38" s="56"/>
      <c r="CX38" s="56"/>
      <c r="CY38" s="56"/>
      <c r="CZ38" s="56"/>
      <c r="DA38" s="56"/>
      <c r="DB38" s="56"/>
      <c r="DC38" s="56"/>
      <c r="DD38" s="56"/>
      <c r="DE38" s="56"/>
      <c r="DF38" s="56"/>
      <c r="DG38" s="56"/>
      <c r="DH38" s="56"/>
      <c r="DI38" s="56"/>
      <c r="DJ38" s="56"/>
      <c r="DK38" s="56"/>
      <c r="DL38" s="56"/>
      <c r="DM38" s="56"/>
      <c r="DN38" s="56"/>
      <c r="DO38" s="56"/>
      <c r="DP38" s="56"/>
      <c r="DQ38" s="56"/>
      <c r="DR38" s="56"/>
      <c r="DS38" s="56"/>
      <c r="DT38" s="56"/>
    </row>
    <row r="39" spans="1:124" ht="14.25" customHeight="1">
      <c r="A39" s="51">
        <v>32</v>
      </c>
      <c r="B39" s="53">
        <v>21120120140077</v>
      </c>
      <c r="C39" s="53" t="s">
        <v>231</v>
      </c>
      <c r="D39" s="54">
        <v>84</v>
      </c>
      <c r="E39" s="54">
        <f t="shared" ref="E39:R39" si="32">IFERROR(($T39*IF($T$6=E$6,$T$7,0)+$U39*IF($U$6=E$6,$U$7,0)+$V39*IF($V$6=E$6,$V$7,0)+$W39*IF($W$6=E$6,$W$7,0)+$X39*IF($X$6=E$6,$X$7,0)+$Y39*IF($Y$6=E$6,$Y$7,0)+$Z39*IF($Z$6=E$6,$Z$7,0)+$AA39*IF($AA$6=E$6,$AA$7,0)+$AB39*IF($AB$6=E$6,$AB$7,0)+$AC39*IF($AC$6=E$6,$AC$7,0)+$AD39*IF($AD$6=E$6,$AD$7,0)+$DG39*IF($DG$6=E$6,$DG$7,0)+$DH39*IF($DH$6=E$6,$DH$7,0)+$DI39*IF($DI$6=E$6,$DI$7,0)+$DJ39*IF($DJ$6=E$6,$DJ$7,0)+$DK39*IF($DK$6=E$6,$DK$7,0)+$DL39*IF($DL$6=E$6,$DL$7,0)+$DM39*IF($DM$6=E$6,$DM$7,0)+$DN39*IF($DN$6=E$6,$DN$7,0)+$DO39*IF($DO$6=E$6,$DO$7,0)+$DP39*IF($DP$6=E$6,$DP$7,0)+$DQ39*IF($DQ$6=E$6,$DQ$7,0)+$DR39*IF($DR$6=E$6,$DR$7,0)+$DS39*IF($DS$6=E$6,$DS$7,0)+$DT39*IF($DT$6=E$6,$DT$7,0)+$DU39*IF($DU$6=E$6,$DU$7,0)+$DV39*IF($DV$6=E$6,$DV$7,0)+$DW39*IF($DW$6=E$6,$DW$7,0)+$DX39*IF($DX$6=E$6,$DX$7,0)+$DY39*IF($DY$6=E$6,$DY$7,0)+$DZ39*IF($DZ$6=E$6,$DZ$7,0)+$EA39*IF($EA$6=E$6,$EA$7,0)+$EB39*IF($EB$6=E$6,$EB$7,0))/E$7,0)</f>
        <v>84</v>
      </c>
      <c r="F39" s="54">
        <f t="shared" si="32"/>
        <v>84</v>
      </c>
      <c r="G39" s="54">
        <f t="shared" si="32"/>
        <v>0</v>
      </c>
      <c r="H39" s="54">
        <f t="shared" si="32"/>
        <v>0</v>
      </c>
      <c r="I39" s="54">
        <f t="shared" si="32"/>
        <v>0</v>
      </c>
      <c r="J39" s="54">
        <f t="shared" si="32"/>
        <v>0</v>
      </c>
      <c r="K39" s="54">
        <f t="shared" si="32"/>
        <v>0</v>
      </c>
      <c r="L39" s="54">
        <f t="shared" si="32"/>
        <v>0</v>
      </c>
      <c r="M39" s="54">
        <f t="shared" si="32"/>
        <v>0</v>
      </c>
      <c r="N39" s="54">
        <f t="shared" si="32"/>
        <v>0</v>
      </c>
      <c r="O39" s="54">
        <f t="shared" si="32"/>
        <v>0</v>
      </c>
      <c r="P39" s="54">
        <f t="shared" si="32"/>
        <v>0</v>
      </c>
      <c r="Q39" s="54">
        <f t="shared" si="32"/>
        <v>0</v>
      </c>
      <c r="R39" s="54">
        <f t="shared" si="32"/>
        <v>0</v>
      </c>
      <c r="S39" s="135"/>
      <c r="T39" s="56">
        <v>84</v>
      </c>
      <c r="U39" s="56">
        <v>84</v>
      </c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  <c r="BM39" s="56"/>
      <c r="BN39" s="56"/>
      <c r="BO39" s="56"/>
      <c r="BP39" s="56"/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6"/>
      <c r="CE39" s="56"/>
      <c r="CF39" s="56"/>
      <c r="CG39" s="56"/>
      <c r="CH39" s="56"/>
      <c r="CI39" s="56"/>
      <c r="CJ39" s="56"/>
      <c r="CK39" s="56"/>
      <c r="CL39" s="56"/>
      <c r="CM39" s="56"/>
      <c r="CN39" s="56"/>
      <c r="CO39" s="56"/>
      <c r="CP39" s="56"/>
      <c r="CQ39" s="56"/>
      <c r="CR39" s="56"/>
      <c r="CS39" s="56"/>
      <c r="CT39" s="56"/>
      <c r="CU39" s="56"/>
      <c r="CV39" s="56"/>
      <c r="CW39" s="56"/>
      <c r="CX39" s="56"/>
      <c r="CY39" s="56"/>
      <c r="CZ39" s="56"/>
      <c r="DA39" s="56"/>
      <c r="DB39" s="56"/>
      <c r="DC39" s="56"/>
      <c r="DD39" s="56"/>
      <c r="DE39" s="56"/>
      <c r="DF39" s="56"/>
      <c r="DG39" s="56"/>
      <c r="DH39" s="56"/>
      <c r="DI39" s="56"/>
      <c r="DJ39" s="56"/>
      <c r="DK39" s="56"/>
      <c r="DL39" s="56"/>
      <c r="DM39" s="56"/>
      <c r="DN39" s="56"/>
      <c r="DO39" s="56"/>
      <c r="DP39" s="56"/>
      <c r="DQ39" s="56"/>
      <c r="DR39" s="56"/>
      <c r="DS39" s="56"/>
      <c r="DT39" s="56"/>
    </row>
    <row r="40" spans="1:124" ht="14.25" customHeight="1">
      <c r="A40" s="51">
        <v>33</v>
      </c>
      <c r="B40" s="53">
        <v>21120120140094</v>
      </c>
      <c r="C40" s="53" t="s">
        <v>232</v>
      </c>
      <c r="D40" s="54">
        <v>72</v>
      </c>
      <c r="E40" s="54">
        <f t="shared" ref="E40:R40" si="33">IFERROR(($T40*IF($T$6=E$6,$T$7,0)+$U40*IF($U$6=E$6,$U$7,0)+$V40*IF($V$6=E$6,$V$7,0)+$W40*IF($W$6=E$6,$W$7,0)+$X40*IF($X$6=E$6,$X$7,0)+$Y40*IF($Y$6=E$6,$Y$7,0)+$Z40*IF($Z$6=E$6,$Z$7,0)+$AA40*IF($AA$6=E$6,$AA$7,0)+$AB40*IF($AB$6=E$6,$AB$7,0)+$AC40*IF($AC$6=E$6,$AC$7,0)+$AD40*IF($AD$6=E$6,$AD$7,0)+$DG40*IF($DG$6=E$6,$DG$7,0)+$DH40*IF($DH$6=E$6,$DH$7,0)+$DI40*IF($DI$6=E$6,$DI$7,0)+$DJ40*IF($DJ$6=E$6,$DJ$7,0)+$DK40*IF($DK$6=E$6,$DK$7,0)+$DL40*IF($DL$6=E$6,$DL$7,0)+$DM40*IF($DM$6=E$6,$DM$7,0)+$DN40*IF($DN$6=E$6,$DN$7,0)+$DO40*IF($DO$6=E$6,$DO$7,0)+$DP40*IF($DP$6=E$6,$DP$7,0)+$DQ40*IF($DQ$6=E$6,$DQ$7,0)+$DR40*IF($DR$6=E$6,$DR$7,0)+$DS40*IF($DS$6=E$6,$DS$7,0)+$DT40*IF($DT$6=E$6,$DT$7,0)+$DU40*IF($DU$6=E$6,$DU$7,0)+$DV40*IF($DV$6=E$6,$DV$7,0)+$DW40*IF($DW$6=E$6,$DW$7,0)+$DX40*IF($DX$6=E$6,$DX$7,0)+$DY40*IF($DY$6=E$6,$DY$7,0)+$DZ40*IF($DZ$6=E$6,$DZ$7,0)+$EA40*IF($EA$6=E$6,$EA$7,0)+$EB40*IF($EB$6=E$6,$EB$7,0))/E$7,0)</f>
        <v>72</v>
      </c>
      <c r="F40" s="54">
        <f t="shared" si="33"/>
        <v>72</v>
      </c>
      <c r="G40" s="54">
        <f t="shared" si="33"/>
        <v>0</v>
      </c>
      <c r="H40" s="54">
        <f t="shared" si="33"/>
        <v>0</v>
      </c>
      <c r="I40" s="54">
        <f t="shared" si="33"/>
        <v>0</v>
      </c>
      <c r="J40" s="54">
        <f t="shared" si="33"/>
        <v>0</v>
      </c>
      <c r="K40" s="54">
        <f t="shared" si="33"/>
        <v>0</v>
      </c>
      <c r="L40" s="54">
        <f t="shared" si="33"/>
        <v>0</v>
      </c>
      <c r="M40" s="54">
        <f t="shared" si="33"/>
        <v>0</v>
      </c>
      <c r="N40" s="54">
        <f t="shared" si="33"/>
        <v>0</v>
      </c>
      <c r="O40" s="54">
        <f t="shared" si="33"/>
        <v>0</v>
      </c>
      <c r="P40" s="54">
        <f t="shared" si="33"/>
        <v>0</v>
      </c>
      <c r="Q40" s="54">
        <f t="shared" si="33"/>
        <v>0</v>
      </c>
      <c r="R40" s="54">
        <f t="shared" si="33"/>
        <v>0</v>
      </c>
      <c r="S40" s="135"/>
      <c r="T40" s="56">
        <v>72</v>
      </c>
      <c r="U40" s="56">
        <v>72</v>
      </c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6"/>
      <c r="CE40" s="56"/>
      <c r="CF40" s="56"/>
      <c r="CG40" s="56"/>
      <c r="CH40" s="56"/>
      <c r="CI40" s="56"/>
      <c r="CJ40" s="56"/>
      <c r="CK40" s="56"/>
      <c r="CL40" s="56"/>
      <c r="CM40" s="56"/>
      <c r="CN40" s="56"/>
      <c r="CO40" s="56"/>
      <c r="CP40" s="56"/>
      <c r="CQ40" s="56"/>
      <c r="CR40" s="56"/>
      <c r="CS40" s="56"/>
      <c r="CT40" s="56"/>
      <c r="CU40" s="56"/>
      <c r="CV40" s="56"/>
      <c r="CW40" s="56"/>
      <c r="CX40" s="56"/>
      <c r="CY40" s="56"/>
      <c r="CZ40" s="56"/>
      <c r="DA40" s="56"/>
      <c r="DB40" s="56"/>
      <c r="DC40" s="56"/>
      <c r="DD40" s="56"/>
      <c r="DE40" s="56"/>
      <c r="DF40" s="56"/>
      <c r="DG40" s="56"/>
      <c r="DH40" s="56"/>
      <c r="DI40" s="56"/>
      <c r="DJ40" s="56"/>
      <c r="DK40" s="56"/>
      <c r="DL40" s="56"/>
      <c r="DM40" s="56"/>
      <c r="DN40" s="56"/>
      <c r="DO40" s="56"/>
      <c r="DP40" s="56"/>
      <c r="DQ40" s="56"/>
      <c r="DR40" s="56"/>
      <c r="DS40" s="56"/>
      <c r="DT40" s="56"/>
    </row>
    <row r="41" spans="1:124" ht="14.25" customHeight="1">
      <c r="A41" s="51">
        <v>34</v>
      </c>
      <c r="B41" s="53">
        <v>21120119100083</v>
      </c>
      <c r="C41" s="53" t="s">
        <v>233</v>
      </c>
      <c r="D41" s="54">
        <v>72</v>
      </c>
      <c r="E41" s="54">
        <f t="shared" ref="E41:R41" si="34">IFERROR(($T41*IF($T$6=E$6,$T$7,0)+$U41*IF($U$6=E$6,$U$7,0)+$V41*IF($V$6=E$6,$V$7,0)+$W41*IF($W$6=E$6,$W$7,0)+$X41*IF($X$6=E$6,$X$7,0)+$Y41*IF($Y$6=E$6,$Y$7,0)+$Z41*IF($Z$6=E$6,$Z$7,0)+$AA41*IF($AA$6=E$6,$AA$7,0)+$AB41*IF($AB$6=E$6,$AB$7,0)+$AC41*IF($AC$6=E$6,$AC$7,0)+$AD41*IF($AD$6=E$6,$AD$7,0)+$DG41*IF($DG$6=E$6,$DG$7,0)+$DH41*IF($DH$6=E$6,$DH$7,0)+$DI41*IF($DI$6=E$6,$DI$7,0)+$DJ41*IF($DJ$6=E$6,$DJ$7,0)+$DK41*IF($DK$6=E$6,$DK$7,0)+$DL41*IF($DL$6=E$6,$DL$7,0)+$DM41*IF($DM$6=E$6,$DM$7,0)+$DN41*IF($DN$6=E$6,$DN$7,0)+$DO41*IF($DO$6=E$6,$DO$7,0)+$DP41*IF($DP$6=E$6,$DP$7,0)+$DQ41*IF($DQ$6=E$6,$DQ$7,0)+$DR41*IF($DR$6=E$6,$DR$7,0)+$DS41*IF($DS$6=E$6,$DS$7,0)+$DT41*IF($DT$6=E$6,$DT$7,0)+$DU41*IF($DU$6=E$6,$DU$7,0)+$DV41*IF($DV$6=E$6,$DV$7,0)+$DW41*IF($DW$6=E$6,$DW$7,0)+$DX41*IF($DX$6=E$6,$DX$7,0)+$DY41*IF($DY$6=E$6,$DY$7,0)+$DZ41*IF($DZ$6=E$6,$DZ$7,0)+$EA41*IF($EA$6=E$6,$EA$7,0)+$EB41*IF($EB$6=E$6,$EB$7,0))/E$7,0)</f>
        <v>72</v>
      </c>
      <c r="F41" s="54">
        <f t="shared" si="34"/>
        <v>72</v>
      </c>
      <c r="G41" s="54">
        <f t="shared" si="34"/>
        <v>0</v>
      </c>
      <c r="H41" s="54">
        <f t="shared" si="34"/>
        <v>0</v>
      </c>
      <c r="I41" s="54">
        <f t="shared" si="34"/>
        <v>0</v>
      </c>
      <c r="J41" s="54">
        <f t="shared" si="34"/>
        <v>0</v>
      </c>
      <c r="K41" s="54">
        <f t="shared" si="34"/>
        <v>0</v>
      </c>
      <c r="L41" s="54">
        <f t="shared" si="34"/>
        <v>0</v>
      </c>
      <c r="M41" s="54">
        <f t="shared" si="34"/>
        <v>0</v>
      </c>
      <c r="N41" s="54">
        <f t="shared" si="34"/>
        <v>0</v>
      </c>
      <c r="O41" s="54">
        <f t="shared" si="34"/>
        <v>0</v>
      </c>
      <c r="P41" s="54">
        <f t="shared" si="34"/>
        <v>0</v>
      </c>
      <c r="Q41" s="54">
        <f t="shared" si="34"/>
        <v>0</v>
      </c>
      <c r="R41" s="54">
        <f t="shared" si="34"/>
        <v>0</v>
      </c>
      <c r="S41" s="135"/>
      <c r="T41" s="56">
        <v>72</v>
      </c>
      <c r="U41" s="56">
        <v>72</v>
      </c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6"/>
      <c r="CE41" s="56"/>
      <c r="CF41" s="56"/>
      <c r="CG41" s="56"/>
      <c r="CH41" s="56"/>
      <c r="CI41" s="56"/>
      <c r="CJ41" s="56"/>
      <c r="CK41" s="56"/>
      <c r="CL41" s="56"/>
      <c r="CM41" s="56"/>
      <c r="CN41" s="56"/>
      <c r="CO41" s="56"/>
      <c r="CP41" s="56"/>
      <c r="CQ41" s="56"/>
      <c r="CR41" s="56"/>
      <c r="CS41" s="56"/>
      <c r="CT41" s="56"/>
      <c r="CU41" s="56"/>
      <c r="CV41" s="56"/>
      <c r="CW41" s="56"/>
      <c r="CX41" s="56"/>
      <c r="CY41" s="56"/>
      <c r="CZ41" s="56"/>
      <c r="DA41" s="56"/>
      <c r="DB41" s="56"/>
      <c r="DC41" s="56"/>
      <c r="DD41" s="56"/>
      <c r="DE41" s="56"/>
      <c r="DF41" s="56"/>
      <c r="DG41" s="56"/>
      <c r="DH41" s="56"/>
      <c r="DI41" s="56"/>
      <c r="DJ41" s="56"/>
      <c r="DK41" s="56"/>
      <c r="DL41" s="56"/>
      <c r="DM41" s="56"/>
      <c r="DN41" s="56"/>
      <c r="DO41" s="56"/>
      <c r="DP41" s="56"/>
      <c r="DQ41" s="56"/>
      <c r="DR41" s="56"/>
      <c r="DS41" s="56"/>
      <c r="DT41" s="56"/>
    </row>
    <row r="42" spans="1:124" ht="14.25" customHeight="1">
      <c r="A42" s="51">
        <v>35</v>
      </c>
      <c r="B42" s="53">
        <v>21120119120005</v>
      </c>
      <c r="C42" s="53" t="s">
        <v>234</v>
      </c>
      <c r="D42" s="54">
        <v>72</v>
      </c>
      <c r="E42" s="54">
        <f t="shared" ref="E42:R42" si="35">IFERROR(($T42*IF($T$6=E$6,$T$7,0)+$U42*IF($U$6=E$6,$U$7,0)+$V42*IF($V$6=E$6,$V$7,0)+$W42*IF($W$6=E$6,$W$7,0)+$X42*IF($X$6=E$6,$X$7,0)+$Y42*IF($Y$6=E$6,$Y$7,0)+$Z42*IF($Z$6=E$6,$Z$7,0)+$AA42*IF($AA$6=E$6,$AA$7,0)+$AB42*IF($AB$6=E$6,$AB$7,0)+$AC42*IF($AC$6=E$6,$AC$7,0)+$AD42*IF($AD$6=E$6,$AD$7,0)+$DG42*IF($DG$6=E$6,$DG$7,0)+$DH42*IF($DH$6=E$6,$DH$7,0)+$DI42*IF($DI$6=E$6,$DI$7,0)+$DJ42*IF($DJ$6=E$6,$DJ$7,0)+$DK42*IF($DK$6=E$6,$DK$7,0)+$DL42*IF($DL$6=E$6,$DL$7,0)+$DM42*IF($DM$6=E$6,$DM$7,0)+$DN42*IF($DN$6=E$6,$DN$7,0)+$DO42*IF($DO$6=E$6,$DO$7,0)+$DP42*IF($DP$6=E$6,$DP$7,0)+$DQ42*IF($DQ$6=E$6,$DQ$7,0)+$DR42*IF($DR$6=E$6,$DR$7,0)+$DS42*IF($DS$6=E$6,$DS$7,0)+$DT42*IF($DT$6=E$6,$DT$7,0)+$DU42*IF($DU$6=E$6,$DU$7,0)+$DV42*IF($DV$6=E$6,$DV$7,0)+$DW42*IF($DW$6=E$6,$DW$7,0)+$DX42*IF($DX$6=E$6,$DX$7,0)+$DY42*IF($DY$6=E$6,$DY$7,0)+$DZ42*IF($DZ$6=E$6,$DZ$7,0)+$EA42*IF($EA$6=E$6,$EA$7,0)+$EB42*IF($EB$6=E$6,$EB$7,0))/E$7,0)</f>
        <v>72</v>
      </c>
      <c r="F42" s="54">
        <f t="shared" si="35"/>
        <v>72</v>
      </c>
      <c r="G42" s="54">
        <f t="shared" si="35"/>
        <v>0</v>
      </c>
      <c r="H42" s="54">
        <f t="shared" si="35"/>
        <v>0</v>
      </c>
      <c r="I42" s="54">
        <f t="shared" si="35"/>
        <v>0</v>
      </c>
      <c r="J42" s="54">
        <f t="shared" si="35"/>
        <v>0</v>
      </c>
      <c r="K42" s="54">
        <f t="shared" si="35"/>
        <v>0</v>
      </c>
      <c r="L42" s="54">
        <f t="shared" si="35"/>
        <v>0</v>
      </c>
      <c r="M42" s="54">
        <f t="shared" si="35"/>
        <v>0</v>
      </c>
      <c r="N42" s="54">
        <f t="shared" si="35"/>
        <v>0</v>
      </c>
      <c r="O42" s="54">
        <f t="shared" si="35"/>
        <v>0</v>
      </c>
      <c r="P42" s="54">
        <f t="shared" si="35"/>
        <v>0</v>
      </c>
      <c r="Q42" s="54">
        <f t="shared" si="35"/>
        <v>0</v>
      </c>
      <c r="R42" s="54">
        <f t="shared" si="35"/>
        <v>0</v>
      </c>
      <c r="S42" s="135"/>
      <c r="T42" s="56">
        <v>72</v>
      </c>
      <c r="U42" s="56">
        <v>72</v>
      </c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6"/>
      <c r="CE42" s="56"/>
      <c r="CF42" s="56"/>
      <c r="CG42" s="56"/>
      <c r="CH42" s="56"/>
      <c r="CI42" s="56"/>
      <c r="CJ42" s="56"/>
      <c r="CK42" s="56"/>
      <c r="CL42" s="56"/>
      <c r="CM42" s="56"/>
      <c r="CN42" s="56"/>
      <c r="CO42" s="56"/>
      <c r="CP42" s="56"/>
      <c r="CQ42" s="56"/>
      <c r="CR42" s="56"/>
      <c r="CS42" s="56"/>
      <c r="CT42" s="56"/>
      <c r="CU42" s="56"/>
      <c r="CV42" s="56"/>
      <c r="CW42" s="56"/>
      <c r="CX42" s="56"/>
      <c r="CY42" s="56"/>
      <c r="CZ42" s="56"/>
      <c r="DA42" s="56"/>
      <c r="DB42" s="56"/>
      <c r="DC42" s="56"/>
      <c r="DD42" s="56"/>
      <c r="DE42" s="56"/>
      <c r="DF42" s="56"/>
      <c r="DG42" s="56"/>
      <c r="DH42" s="56"/>
      <c r="DI42" s="56"/>
      <c r="DJ42" s="56"/>
      <c r="DK42" s="56"/>
      <c r="DL42" s="56"/>
      <c r="DM42" s="56"/>
      <c r="DN42" s="56"/>
      <c r="DO42" s="56"/>
      <c r="DP42" s="56"/>
      <c r="DQ42" s="56"/>
      <c r="DR42" s="56"/>
      <c r="DS42" s="56"/>
      <c r="DT42" s="56"/>
    </row>
    <row r="43" spans="1:124" ht="14.25" customHeight="1">
      <c r="A43" s="51">
        <v>36</v>
      </c>
      <c r="B43" s="53">
        <v>21120120120003</v>
      </c>
      <c r="C43" s="53" t="s">
        <v>235</v>
      </c>
      <c r="D43" s="54">
        <v>76</v>
      </c>
      <c r="E43" s="54">
        <f t="shared" ref="E43:R43" si="36">IFERROR(($T43*IF($T$6=E$6,$T$7,0)+$U43*IF($U$6=E$6,$U$7,0)+$V43*IF($V$6=E$6,$V$7,0)+$W43*IF($W$6=E$6,$W$7,0)+$X43*IF($X$6=E$6,$X$7,0)+$Y43*IF($Y$6=E$6,$Y$7,0)+$Z43*IF($Z$6=E$6,$Z$7,0)+$AA43*IF($AA$6=E$6,$AA$7,0)+$AB43*IF($AB$6=E$6,$AB$7,0)+$AC43*IF($AC$6=E$6,$AC$7,0)+$AD43*IF($AD$6=E$6,$AD$7,0)+$DG43*IF($DG$6=E$6,$DG$7,0)+$DH43*IF($DH$6=E$6,$DH$7,0)+$DI43*IF($DI$6=E$6,$DI$7,0)+$DJ43*IF($DJ$6=E$6,$DJ$7,0)+$DK43*IF($DK$6=E$6,$DK$7,0)+$DL43*IF($DL$6=E$6,$DL$7,0)+$DM43*IF($DM$6=E$6,$DM$7,0)+$DN43*IF($DN$6=E$6,$DN$7,0)+$DO43*IF($DO$6=E$6,$DO$7,0)+$DP43*IF($DP$6=E$6,$DP$7,0)+$DQ43*IF($DQ$6=E$6,$DQ$7,0)+$DR43*IF($DR$6=E$6,$DR$7,0)+$DS43*IF($DS$6=E$6,$DS$7,0)+$DT43*IF($DT$6=E$6,$DT$7,0)+$DU43*IF($DU$6=E$6,$DU$7,0)+$DV43*IF($DV$6=E$6,$DV$7,0)+$DW43*IF($DW$6=E$6,$DW$7,0)+$DX43*IF($DX$6=E$6,$DX$7,0)+$DY43*IF($DY$6=E$6,$DY$7,0)+$DZ43*IF($DZ$6=E$6,$DZ$7,0)+$EA43*IF($EA$6=E$6,$EA$7,0)+$EB43*IF($EB$6=E$6,$EB$7,0))/E$7,0)</f>
        <v>76</v>
      </c>
      <c r="F43" s="54">
        <f t="shared" si="36"/>
        <v>76</v>
      </c>
      <c r="G43" s="54">
        <f t="shared" si="36"/>
        <v>0</v>
      </c>
      <c r="H43" s="54">
        <f t="shared" si="36"/>
        <v>0</v>
      </c>
      <c r="I43" s="54">
        <f t="shared" si="36"/>
        <v>0</v>
      </c>
      <c r="J43" s="54">
        <f t="shared" si="36"/>
        <v>0</v>
      </c>
      <c r="K43" s="54">
        <f t="shared" si="36"/>
        <v>0</v>
      </c>
      <c r="L43" s="54">
        <f t="shared" si="36"/>
        <v>0</v>
      </c>
      <c r="M43" s="54">
        <f t="shared" si="36"/>
        <v>0</v>
      </c>
      <c r="N43" s="54">
        <f t="shared" si="36"/>
        <v>0</v>
      </c>
      <c r="O43" s="54">
        <f t="shared" si="36"/>
        <v>0</v>
      </c>
      <c r="P43" s="54">
        <f t="shared" si="36"/>
        <v>0</v>
      </c>
      <c r="Q43" s="54">
        <f t="shared" si="36"/>
        <v>0</v>
      </c>
      <c r="R43" s="54">
        <f t="shared" si="36"/>
        <v>0</v>
      </c>
      <c r="S43" s="135"/>
      <c r="T43" s="56">
        <v>76</v>
      </c>
      <c r="U43" s="56">
        <v>76</v>
      </c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6"/>
      <c r="CE43" s="56"/>
      <c r="CF43" s="56"/>
      <c r="CG43" s="56"/>
      <c r="CH43" s="56"/>
      <c r="CI43" s="56"/>
      <c r="CJ43" s="56"/>
      <c r="CK43" s="56"/>
      <c r="CL43" s="56"/>
      <c r="CM43" s="56"/>
      <c r="CN43" s="56"/>
      <c r="CO43" s="56"/>
      <c r="CP43" s="56"/>
      <c r="CQ43" s="56"/>
      <c r="CR43" s="56"/>
      <c r="CS43" s="56"/>
      <c r="CT43" s="56"/>
      <c r="CU43" s="56"/>
      <c r="CV43" s="56"/>
      <c r="CW43" s="56"/>
      <c r="CX43" s="56"/>
      <c r="CY43" s="56"/>
      <c r="CZ43" s="56"/>
      <c r="DA43" s="56"/>
      <c r="DB43" s="56"/>
      <c r="DC43" s="56"/>
      <c r="DD43" s="56"/>
      <c r="DE43" s="56"/>
      <c r="DF43" s="56"/>
      <c r="DG43" s="56"/>
      <c r="DH43" s="56"/>
      <c r="DI43" s="56"/>
      <c r="DJ43" s="56"/>
      <c r="DK43" s="56"/>
      <c r="DL43" s="56"/>
      <c r="DM43" s="56"/>
      <c r="DN43" s="56"/>
      <c r="DO43" s="56"/>
      <c r="DP43" s="56"/>
      <c r="DQ43" s="56"/>
      <c r="DR43" s="56"/>
      <c r="DS43" s="56"/>
      <c r="DT43" s="56"/>
    </row>
    <row r="44" spans="1:124" ht="14.25" customHeight="1">
      <c r="A44" s="51">
        <v>37</v>
      </c>
      <c r="B44" s="53">
        <v>21120120120004</v>
      </c>
      <c r="C44" s="53" t="s">
        <v>236</v>
      </c>
      <c r="D44" s="54">
        <v>80</v>
      </c>
      <c r="E44" s="54">
        <f t="shared" ref="E44:R44" si="37">IFERROR(($T44*IF($T$6=E$6,$T$7,0)+$U44*IF($U$6=E$6,$U$7,0)+$V44*IF($V$6=E$6,$V$7,0)+$W44*IF($W$6=E$6,$W$7,0)+$X44*IF($X$6=E$6,$X$7,0)+$Y44*IF($Y$6=E$6,$Y$7,0)+$Z44*IF($Z$6=E$6,$Z$7,0)+$AA44*IF($AA$6=E$6,$AA$7,0)+$AB44*IF($AB$6=E$6,$AB$7,0)+$AC44*IF($AC$6=E$6,$AC$7,0)+$AD44*IF($AD$6=E$6,$AD$7,0)+$DG44*IF($DG$6=E$6,$DG$7,0)+$DH44*IF($DH$6=E$6,$DH$7,0)+$DI44*IF($DI$6=E$6,$DI$7,0)+$DJ44*IF($DJ$6=E$6,$DJ$7,0)+$DK44*IF($DK$6=E$6,$DK$7,0)+$DL44*IF($DL$6=E$6,$DL$7,0)+$DM44*IF($DM$6=E$6,$DM$7,0)+$DN44*IF($DN$6=E$6,$DN$7,0)+$DO44*IF($DO$6=E$6,$DO$7,0)+$DP44*IF($DP$6=E$6,$DP$7,0)+$DQ44*IF($DQ$6=E$6,$DQ$7,0)+$DR44*IF($DR$6=E$6,$DR$7,0)+$DS44*IF($DS$6=E$6,$DS$7,0)+$DT44*IF($DT$6=E$6,$DT$7,0)+$DU44*IF($DU$6=E$6,$DU$7,0)+$DV44*IF($DV$6=E$6,$DV$7,0)+$DW44*IF($DW$6=E$6,$DW$7,0)+$DX44*IF($DX$6=E$6,$DX$7,0)+$DY44*IF($DY$6=E$6,$DY$7,0)+$DZ44*IF($DZ$6=E$6,$DZ$7,0)+$EA44*IF($EA$6=E$6,$EA$7,0)+$EB44*IF($EB$6=E$6,$EB$7,0))/E$7,0)</f>
        <v>80</v>
      </c>
      <c r="F44" s="54">
        <f t="shared" si="37"/>
        <v>80</v>
      </c>
      <c r="G44" s="54">
        <f t="shared" si="37"/>
        <v>0</v>
      </c>
      <c r="H44" s="54">
        <f t="shared" si="37"/>
        <v>0</v>
      </c>
      <c r="I44" s="54">
        <f t="shared" si="37"/>
        <v>0</v>
      </c>
      <c r="J44" s="54">
        <f t="shared" si="37"/>
        <v>0</v>
      </c>
      <c r="K44" s="54">
        <f t="shared" si="37"/>
        <v>0</v>
      </c>
      <c r="L44" s="54">
        <f t="shared" si="37"/>
        <v>0</v>
      </c>
      <c r="M44" s="54">
        <f t="shared" si="37"/>
        <v>0</v>
      </c>
      <c r="N44" s="54">
        <f t="shared" si="37"/>
        <v>0</v>
      </c>
      <c r="O44" s="54">
        <f t="shared" si="37"/>
        <v>0</v>
      </c>
      <c r="P44" s="54">
        <f t="shared" si="37"/>
        <v>0</v>
      </c>
      <c r="Q44" s="54">
        <f t="shared" si="37"/>
        <v>0</v>
      </c>
      <c r="R44" s="54">
        <f t="shared" si="37"/>
        <v>0</v>
      </c>
      <c r="S44" s="135"/>
      <c r="T44" s="56">
        <v>80</v>
      </c>
      <c r="U44" s="56">
        <v>80</v>
      </c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6"/>
      <c r="CE44" s="56"/>
      <c r="CF44" s="56"/>
      <c r="CG44" s="56"/>
      <c r="CH44" s="56"/>
      <c r="CI44" s="56"/>
      <c r="CJ44" s="56"/>
      <c r="CK44" s="56"/>
      <c r="CL44" s="56"/>
      <c r="CM44" s="56"/>
      <c r="CN44" s="56"/>
      <c r="CO44" s="56"/>
      <c r="CP44" s="56"/>
      <c r="CQ44" s="56"/>
      <c r="CR44" s="56"/>
      <c r="CS44" s="56"/>
      <c r="CT44" s="56"/>
      <c r="CU44" s="56"/>
      <c r="CV44" s="56"/>
      <c r="CW44" s="56"/>
      <c r="CX44" s="56"/>
      <c r="CY44" s="56"/>
      <c r="CZ44" s="56"/>
      <c r="DA44" s="56"/>
      <c r="DB44" s="56"/>
      <c r="DC44" s="56"/>
      <c r="DD44" s="56"/>
      <c r="DE44" s="56"/>
      <c r="DF44" s="56"/>
      <c r="DG44" s="56"/>
      <c r="DH44" s="56"/>
      <c r="DI44" s="56"/>
      <c r="DJ44" s="56"/>
      <c r="DK44" s="56"/>
      <c r="DL44" s="56"/>
      <c r="DM44" s="56"/>
      <c r="DN44" s="56"/>
      <c r="DO44" s="56"/>
      <c r="DP44" s="56"/>
      <c r="DQ44" s="56"/>
      <c r="DR44" s="56"/>
      <c r="DS44" s="56"/>
      <c r="DT44" s="56"/>
    </row>
    <row r="45" spans="1:124" ht="14.25" customHeight="1">
      <c r="A45" s="51">
        <v>38</v>
      </c>
      <c r="B45" s="53">
        <v>21120120120005</v>
      </c>
      <c r="C45" s="53" t="s">
        <v>237</v>
      </c>
      <c r="D45" s="54">
        <v>76</v>
      </c>
      <c r="E45" s="54">
        <f t="shared" ref="E45:R45" si="38">IFERROR(($T45*IF($T$6=E$6,$T$7,0)+$U45*IF($U$6=E$6,$U$7,0)+$V45*IF($V$6=E$6,$V$7,0)+$W45*IF($W$6=E$6,$W$7,0)+$X45*IF($X$6=E$6,$X$7,0)+$Y45*IF($Y$6=E$6,$Y$7,0)+$Z45*IF($Z$6=E$6,$Z$7,0)+$AA45*IF($AA$6=E$6,$AA$7,0)+$AB45*IF($AB$6=E$6,$AB$7,0)+$AC45*IF($AC$6=E$6,$AC$7,0)+$AD45*IF($AD$6=E$6,$AD$7,0)+$DG45*IF($DG$6=E$6,$DG$7,0)+$DH45*IF($DH$6=E$6,$DH$7,0)+$DI45*IF($DI$6=E$6,$DI$7,0)+$DJ45*IF($DJ$6=E$6,$DJ$7,0)+$DK45*IF($DK$6=E$6,$DK$7,0)+$DL45*IF($DL$6=E$6,$DL$7,0)+$DM45*IF($DM$6=E$6,$DM$7,0)+$DN45*IF($DN$6=E$6,$DN$7,0)+$DO45*IF($DO$6=E$6,$DO$7,0)+$DP45*IF($DP$6=E$6,$DP$7,0)+$DQ45*IF($DQ$6=E$6,$DQ$7,0)+$DR45*IF($DR$6=E$6,$DR$7,0)+$DS45*IF($DS$6=E$6,$DS$7,0)+$DT45*IF($DT$6=E$6,$DT$7,0)+$DU45*IF($DU$6=E$6,$DU$7,0)+$DV45*IF($DV$6=E$6,$DV$7,0)+$DW45*IF($DW$6=E$6,$DW$7,0)+$DX45*IF($DX$6=E$6,$DX$7,0)+$DY45*IF($DY$6=E$6,$DY$7,0)+$DZ45*IF($DZ$6=E$6,$DZ$7,0)+$EA45*IF($EA$6=E$6,$EA$7,0)+$EB45*IF($EB$6=E$6,$EB$7,0))/E$7,0)</f>
        <v>76</v>
      </c>
      <c r="F45" s="54">
        <f t="shared" si="38"/>
        <v>76</v>
      </c>
      <c r="G45" s="54">
        <f t="shared" si="38"/>
        <v>0</v>
      </c>
      <c r="H45" s="54">
        <f t="shared" si="38"/>
        <v>0</v>
      </c>
      <c r="I45" s="54">
        <f t="shared" si="38"/>
        <v>0</v>
      </c>
      <c r="J45" s="54">
        <f t="shared" si="38"/>
        <v>0</v>
      </c>
      <c r="K45" s="54">
        <f t="shared" si="38"/>
        <v>0</v>
      </c>
      <c r="L45" s="54">
        <f t="shared" si="38"/>
        <v>0</v>
      </c>
      <c r="M45" s="54">
        <f t="shared" si="38"/>
        <v>0</v>
      </c>
      <c r="N45" s="54">
        <f t="shared" si="38"/>
        <v>0</v>
      </c>
      <c r="O45" s="54">
        <f t="shared" si="38"/>
        <v>0</v>
      </c>
      <c r="P45" s="54">
        <f t="shared" si="38"/>
        <v>0</v>
      </c>
      <c r="Q45" s="54">
        <f t="shared" si="38"/>
        <v>0</v>
      </c>
      <c r="R45" s="54">
        <f t="shared" si="38"/>
        <v>0</v>
      </c>
      <c r="S45" s="135"/>
      <c r="T45" s="56">
        <v>76</v>
      </c>
      <c r="U45" s="56">
        <v>76</v>
      </c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6"/>
      <c r="CE45" s="56"/>
      <c r="CF45" s="56"/>
      <c r="CG45" s="56"/>
      <c r="CH45" s="56"/>
      <c r="CI45" s="56"/>
      <c r="CJ45" s="56"/>
      <c r="CK45" s="56"/>
      <c r="CL45" s="56"/>
      <c r="CM45" s="56"/>
      <c r="CN45" s="56"/>
      <c r="CO45" s="56"/>
      <c r="CP45" s="56"/>
      <c r="CQ45" s="56"/>
      <c r="CR45" s="56"/>
      <c r="CS45" s="56"/>
      <c r="CT45" s="56"/>
      <c r="CU45" s="56"/>
      <c r="CV45" s="56"/>
      <c r="CW45" s="56"/>
      <c r="CX45" s="56"/>
      <c r="CY45" s="56"/>
      <c r="CZ45" s="56"/>
      <c r="DA45" s="56"/>
      <c r="DB45" s="56"/>
      <c r="DC45" s="56"/>
      <c r="DD45" s="56"/>
      <c r="DE45" s="56"/>
      <c r="DF45" s="56"/>
      <c r="DG45" s="56"/>
      <c r="DH45" s="56"/>
      <c r="DI45" s="56"/>
      <c r="DJ45" s="56"/>
      <c r="DK45" s="56"/>
      <c r="DL45" s="56"/>
      <c r="DM45" s="56"/>
      <c r="DN45" s="56"/>
      <c r="DO45" s="56"/>
      <c r="DP45" s="56"/>
      <c r="DQ45" s="56"/>
      <c r="DR45" s="56"/>
      <c r="DS45" s="56"/>
      <c r="DT45" s="56"/>
    </row>
    <row r="46" spans="1:124" ht="14.25" customHeight="1">
      <c r="A46" s="51">
        <v>39</v>
      </c>
      <c r="B46" s="53">
        <v>21120120120007</v>
      </c>
      <c r="C46" s="53" t="s">
        <v>238</v>
      </c>
      <c r="D46" s="54">
        <v>92</v>
      </c>
      <c r="E46" s="54">
        <f t="shared" ref="E46:R46" si="39">IFERROR(($T46*IF($T$6=E$6,$T$7,0)+$U46*IF($U$6=E$6,$U$7,0)+$V46*IF($V$6=E$6,$V$7,0)+$W46*IF($W$6=E$6,$W$7,0)+$X46*IF($X$6=E$6,$X$7,0)+$Y46*IF($Y$6=E$6,$Y$7,0)+$Z46*IF($Z$6=E$6,$Z$7,0)+$AA46*IF($AA$6=E$6,$AA$7,0)+$AB46*IF($AB$6=E$6,$AB$7,0)+$AC46*IF($AC$6=E$6,$AC$7,0)+$AD46*IF($AD$6=E$6,$AD$7,0)+$DG46*IF($DG$6=E$6,$DG$7,0)+$DH46*IF($DH$6=E$6,$DH$7,0)+$DI46*IF($DI$6=E$6,$DI$7,0)+$DJ46*IF($DJ$6=E$6,$DJ$7,0)+$DK46*IF($DK$6=E$6,$DK$7,0)+$DL46*IF($DL$6=E$6,$DL$7,0)+$DM46*IF($DM$6=E$6,$DM$7,0)+$DN46*IF($DN$6=E$6,$DN$7,0)+$DO46*IF($DO$6=E$6,$DO$7,0)+$DP46*IF($DP$6=E$6,$DP$7,0)+$DQ46*IF($DQ$6=E$6,$DQ$7,0)+$DR46*IF($DR$6=E$6,$DR$7,0)+$DS46*IF($DS$6=E$6,$DS$7,0)+$DT46*IF($DT$6=E$6,$DT$7,0)+$DU46*IF($DU$6=E$6,$DU$7,0)+$DV46*IF($DV$6=E$6,$DV$7,0)+$DW46*IF($DW$6=E$6,$DW$7,0)+$DX46*IF($DX$6=E$6,$DX$7,0)+$DY46*IF($DY$6=E$6,$DY$7,0)+$DZ46*IF($DZ$6=E$6,$DZ$7,0)+$EA46*IF($EA$6=E$6,$EA$7,0)+$EB46*IF($EB$6=E$6,$EB$7,0))/E$7,0)</f>
        <v>92</v>
      </c>
      <c r="F46" s="54">
        <f t="shared" si="39"/>
        <v>92</v>
      </c>
      <c r="G46" s="54">
        <f t="shared" si="39"/>
        <v>0</v>
      </c>
      <c r="H46" s="54">
        <f t="shared" si="39"/>
        <v>0</v>
      </c>
      <c r="I46" s="54">
        <f t="shared" si="39"/>
        <v>0</v>
      </c>
      <c r="J46" s="54">
        <f t="shared" si="39"/>
        <v>0</v>
      </c>
      <c r="K46" s="54">
        <f t="shared" si="39"/>
        <v>0</v>
      </c>
      <c r="L46" s="54">
        <f t="shared" si="39"/>
        <v>0</v>
      </c>
      <c r="M46" s="54">
        <f t="shared" si="39"/>
        <v>0</v>
      </c>
      <c r="N46" s="54">
        <f t="shared" si="39"/>
        <v>0</v>
      </c>
      <c r="O46" s="54">
        <f t="shared" si="39"/>
        <v>0</v>
      </c>
      <c r="P46" s="54">
        <f t="shared" si="39"/>
        <v>0</v>
      </c>
      <c r="Q46" s="54">
        <f t="shared" si="39"/>
        <v>0</v>
      </c>
      <c r="R46" s="54">
        <f t="shared" si="39"/>
        <v>0</v>
      </c>
      <c r="S46" s="135"/>
      <c r="T46" s="56">
        <v>92</v>
      </c>
      <c r="U46" s="56">
        <v>92</v>
      </c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6"/>
      <c r="CE46" s="56"/>
      <c r="CF46" s="56"/>
      <c r="CG46" s="56"/>
      <c r="CH46" s="56"/>
      <c r="CI46" s="56"/>
      <c r="CJ46" s="56"/>
      <c r="CK46" s="56"/>
      <c r="CL46" s="56"/>
      <c r="CM46" s="56"/>
      <c r="CN46" s="56"/>
      <c r="CO46" s="56"/>
      <c r="CP46" s="56"/>
      <c r="CQ46" s="56"/>
      <c r="CR46" s="56"/>
      <c r="CS46" s="56"/>
      <c r="CT46" s="56"/>
      <c r="CU46" s="56"/>
      <c r="CV46" s="56"/>
      <c r="CW46" s="56"/>
      <c r="CX46" s="56"/>
      <c r="CY46" s="56"/>
      <c r="CZ46" s="56"/>
      <c r="DA46" s="56"/>
      <c r="DB46" s="56"/>
      <c r="DC46" s="56"/>
      <c r="DD46" s="56"/>
      <c r="DE46" s="56"/>
      <c r="DF46" s="56"/>
      <c r="DG46" s="56"/>
      <c r="DH46" s="56"/>
      <c r="DI46" s="56"/>
      <c r="DJ46" s="56"/>
      <c r="DK46" s="56"/>
      <c r="DL46" s="56"/>
      <c r="DM46" s="56"/>
      <c r="DN46" s="56"/>
      <c r="DO46" s="56"/>
      <c r="DP46" s="56"/>
      <c r="DQ46" s="56"/>
      <c r="DR46" s="56"/>
      <c r="DS46" s="56"/>
      <c r="DT46" s="56"/>
    </row>
    <row r="47" spans="1:124" ht="14.25" customHeight="1">
      <c r="A47" s="51">
        <v>40</v>
      </c>
      <c r="B47" s="53">
        <v>21120120120009</v>
      </c>
      <c r="C47" s="53" t="s">
        <v>239</v>
      </c>
      <c r="D47" s="54">
        <v>92</v>
      </c>
      <c r="E47" s="54">
        <f t="shared" ref="E47:R47" si="40">IFERROR(($T47*IF($T$6=E$6,$T$7,0)+$U47*IF($U$6=E$6,$U$7,0)+$V47*IF($V$6=E$6,$V$7,0)+$W47*IF($W$6=E$6,$W$7,0)+$X47*IF($X$6=E$6,$X$7,0)+$Y47*IF($Y$6=E$6,$Y$7,0)+$Z47*IF($Z$6=E$6,$Z$7,0)+$AA47*IF($AA$6=E$6,$AA$7,0)+$AB47*IF($AB$6=E$6,$AB$7,0)+$AC47*IF($AC$6=E$6,$AC$7,0)+$AD47*IF($AD$6=E$6,$AD$7,0)+$DG47*IF($DG$6=E$6,$DG$7,0)+$DH47*IF($DH$6=E$6,$DH$7,0)+$DI47*IF($DI$6=E$6,$DI$7,0)+$DJ47*IF($DJ$6=E$6,$DJ$7,0)+$DK47*IF($DK$6=E$6,$DK$7,0)+$DL47*IF($DL$6=E$6,$DL$7,0)+$DM47*IF($DM$6=E$6,$DM$7,0)+$DN47*IF($DN$6=E$6,$DN$7,0)+$DO47*IF($DO$6=E$6,$DO$7,0)+$DP47*IF($DP$6=E$6,$DP$7,0)+$DQ47*IF($DQ$6=E$6,$DQ$7,0)+$DR47*IF($DR$6=E$6,$DR$7,0)+$DS47*IF($DS$6=E$6,$DS$7,0)+$DT47*IF($DT$6=E$6,$DT$7,0)+$DU47*IF($DU$6=E$6,$DU$7,0)+$DV47*IF($DV$6=E$6,$DV$7,0)+$DW47*IF($DW$6=E$6,$DW$7,0)+$DX47*IF($DX$6=E$6,$DX$7,0)+$DY47*IF($DY$6=E$6,$DY$7,0)+$DZ47*IF($DZ$6=E$6,$DZ$7,0)+$EA47*IF($EA$6=E$6,$EA$7,0)+$EB47*IF($EB$6=E$6,$EB$7,0))/E$7,0)</f>
        <v>92</v>
      </c>
      <c r="F47" s="54">
        <f t="shared" si="40"/>
        <v>92</v>
      </c>
      <c r="G47" s="54">
        <f t="shared" si="40"/>
        <v>0</v>
      </c>
      <c r="H47" s="54">
        <f t="shared" si="40"/>
        <v>0</v>
      </c>
      <c r="I47" s="54">
        <f t="shared" si="40"/>
        <v>0</v>
      </c>
      <c r="J47" s="54">
        <f t="shared" si="40"/>
        <v>0</v>
      </c>
      <c r="K47" s="54">
        <f t="shared" si="40"/>
        <v>0</v>
      </c>
      <c r="L47" s="54">
        <f t="shared" si="40"/>
        <v>0</v>
      </c>
      <c r="M47" s="54">
        <f t="shared" si="40"/>
        <v>0</v>
      </c>
      <c r="N47" s="54">
        <f t="shared" si="40"/>
        <v>0</v>
      </c>
      <c r="O47" s="54">
        <f t="shared" si="40"/>
        <v>0</v>
      </c>
      <c r="P47" s="54">
        <f t="shared" si="40"/>
        <v>0</v>
      </c>
      <c r="Q47" s="54">
        <f t="shared" si="40"/>
        <v>0</v>
      </c>
      <c r="R47" s="54">
        <f t="shared" si="40"/>
        <v>0</v>
      </c>
      <c r="S47" s="135"/>
      <c r="T47" s="56">
        <v>92</v>
      </c>
      <c r="U47" s="56">
        <v>92</v>
      </c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56"/>
      <c r="BZ47" s="56"/>
      <c r="CA47" s="56"/>
      <c r="CB47" s="56"/>
      <c r="CC47" s="56"/>
      <c r="CD47" s="56"/>
      <c r="CE47" s="56"/>
      <c r="CF47" s="56"/>
      <c r="CG47" s="56"/>
      <c r="CH47" s="56"/>
      <c r="CI47" s="56"/>
      <c r="CJ47" s="56"/>
      <c r="CK47" s="56"/>
      <c r="CL47" s="56"/>
      <c r="CM47" s="56"/>
      <c r="CN47" s="56"/>
      <c r="CO47" s="56"/>
      <c r="CP47" s="56"/>
      <c r="CQ47" s="56"/>
      <c r="CR47" s="56"/>
      <c r="CS47" s="56"/>
      <c r="CT47" s="56"/>
      <c r="CU47" s="56"/>
      <c r="CV47" s="56"/>
      <c r="CW47" s="56"/>
      <c r="CX47" s="56"/>
      <c r="CY47" s="56"/>
      <c r="CZ47" s="56"/>
      <c r="DA47" s="56"/>
      <c r="DB47" s="56"/>
      <c r="DC47" s="56"/>
      <c r="DD47" s="56"/>
      <c r="DE47" s="56"/>
      <c r="DF47" s="56"/>
      <c r="DG47" s="56"/>
      <c r="DH47" s="56"/>
      <c r="DI47" s="56"/>
      <c r="DJ47" s="56"/>
      <c r="DK47" s="56"/>
      <c r="DL47" s="56"/>
      <c r="DM47" s="56"/>
      <c r="DN47" s="56"/>
      <c r="DO47" s="56"/>
      <c r="DP47" s="56"/>
      <c r="DQ47" s="56"/>
      <c r="DR47" s="56"/>
      <c r="DS47" s="56"/>
      <c r="DT47" s="56"/>
    </row>
    <row r="48" spans="1:124" ht="14.25" customHeight="1">
      <c r="A48" s="51">
        <v>41</v>
      </c>
      <c r="B48" s="53">
        <v>21120120120010</v>
      </c>
      <c r="C48" s="53" t="s">
        <v>240</v>
      </c>
      <c r="D48" s="54">
        <v>84</v>
      </c>
      <c r="E48" s="54">
        <f t="shared" ref="E48:R48" si="41">IFERROR(($T48*IF($T$6=E$6,$T$7,0)+$U48*IF($U$6=E$6,$U$7,0)+$V48*IF($V$6=E$6,$V$7,0)+$W48*IF($W$6=E$6,$W$7,0)+$X48*IF($X$6=E$6,$X$7,0)+$Y48*IF($Y$6=E$6,$Y$7,0)+$Z48*IF($Z$6=E$6,$Z$7,0)+$AA48*IF($AA$6=E$6,$AA$7,0)+$AB48*IF($AB$6=E$6,$AB$7,0)+$AC48*IF($AC$6=E$6,$AC$7,0)+$AD48*IF($AD$6=E$6,$AD$7,0)+$DG48*IF($DG$6=E$6,$DG$7,0)+$DH48*IF($DH$6=E$6,$DH$7,0)+$DI48*IF($DI$6=E$6,$DI$7,0)+$DJ48*IF($DJ$6=E$6,$DJ$7,0)+$DK48*IF($DK$6=E$6,$DK$7,0)+$DL48*IF($DL$6=E$6,$DL$7,0)+$DM48*IF($DM$6=E$6,$DM$7,0)+$DN48*IF($DN$6=E$6,$DN$7,0)+$DO48*IF($DO$6=E$6,$DO$7,0)+$DP48*IF($DP$6=E$6,$DP$7,0)+$DQ48*IF($DQ$6=E$6,$DQ$7,0)+$DR48*IF($DR$6=E$6,$DR$7,0)+$DS48*IF($DS$6=E$6,$DS$7,0)+$DT48*IF($DT$6=E$6,$DT$7,0)+$DU48*IF($DU$6=E$6,$DU$7,0)+$DV48*IF($DV$6=E$6,$DV$7,0)+$DW48*IF($DW$6=E$6,$DW$7,0)+$DX48*IF($DX$6=E$6,$DX$7,0)+$DY48*IF($DY$6=E$6,$DY$7,0)+$DZ48*IF($DZ$6=E$6,$DZ$7,0)+$EA48*IF($EA$6=E$6,$EA$7,0)+$EB48*IF($EB$6=E$6,$EB$7,0))/E$7,0)</f>
        <v>84</v>
      </c>
      <c r="F48" s="54">
        <f t="shared" si="41"/>
        <v>84</v>
      </c>
      <c r="G48" s="54">
        <f t="shared" si="41"/>
        <v>0</v>
      </c>
      <c r="H48" s="54">
        <f t="shared" si="41"/>
        <v>0</v>
      </c>
      <c r="I48" s="54">
        <f t="shared" si="41"/>
        <v>0</v>
      </c>
      <c r="J48" s="54">
        <f t="shared" si="41"/>
        <v>0</v>
      </c>
      <c r="K48" s="54">
        <f t="shared" si="41"/>
        <v>0</v>
      </c>
      <c r="L48" s="54">
        <f t="shared" si="41"/>
        <v>0</v>
      </c>
      <c r="M48" s="54">
        <f t="shared" si="41"/>
        <v>0</v>
      </c>
      <c r="N48" s="54">
        <f t="shared" si="41"/>
        <v>0</v>
      </c>
      <c r="O48" s="54">
        <f t="shared" si="41"/>
        <v>0</v>
      </c>
      <c r="P48" s="54">
        <f t="shared" si="41"/>
        <v>0</v>
      </c>
      <c r="Q48" s="54">
        <f t="shared" si="41"/>
        <v>0</v>
      </c>
      <c r="R48" s="54">
        <f t="shared" si="41"/>
        <v>0</v>
      </c>
      <c r="S48" s="135"/>
      <c r="T48" s="56">
        <v>84</v>
      </c>
      <c r="U48" s="56">
        <v>84</v>
      </c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6"/>
      <c r="BW48" s="56"/>
      <c r="BX48" s="56"/>
      <c r="BY48" s="56"/>
      <c r="BZ48" s="56"/>
      <c r="CA48" s="56"/>
      <c r="CB48" s="56"/>
      <c r="CC48" s="56"/>
      <c r="CD48" s="56"/>
      <c r="CE48" s="56"/>
      <c r="CF48" s="56"/>
      <c r="CG48" s="56"/>
      <c r="CH48" s="56"/>
      <c r="CI48" s="56"/>
      <c r="CJ48" s="56"/>
      <c r="CK48" s="56"/>
      <c r="CL48" s="56"/>
      <c r="CM48" s="56"/>
      <c r="CN48" s="56"/>
      <c r="CO48" s="56"/>
      <c r="CP48" s="56"/>
      <c r="CQ48" s="56"/>
      <c r="CR48" s="56"/>
      <c r="CS48" s="56"/>
      <c r="CT48" s="56"/>
      <c r="CU48" s="56"/>
      <c r="CV48" s="56"/>
      <c r="CW48" s="56"/>
      <c r="CX48" s="56"/>
      <c r="CY48" s="56"/>
      <c r="CZ48" s="56"/>
      <c r="DA48" s="56"/>
      <c r="DB48" s="56"/>
      <c r="DC48" s="56"/>
      <c r="DD48" s="56"/>
      <c r="DE48" s="56"/>
      <c r="DF48" s="56"/>
      <c r="DG48" s="56"/>
      <c r="DH48" s="56"/>
      <c r="DI48" s="56"/>
      <c r="DJ48" s="56"/>
      <c r="DK48" s="56"/>
      <c r="DL48" s="56"/>
      <c r="DM48" s="56"/>
      <c r="DN48" s="56"/>
      <c r="DO48" s="56"/>
      <c r="DP48" s="56"/>
      <c r="DQ48" s="56"/>
      <c r="DR48" s="56"/>
      <c r="DS48" s="56"/>
      <c r="DT48" s="56"/>
    </row>
    <row r="49" spans="1:124" ht="14.25" customHeight="1">
      <c r="A49" s="51">
        <v>42</v>
      </c>
      <c r="B49" s="53">
        <v>21120120120017</v>
      </c>
      <c r="C49" s="53" t="s">
        <v>241</v>
      </c>
      <c r="D49" s="54">
        <v>84</v>
      </c>
      <c r="E49" s="54">
        <f t="shared" ref="E49:R49" si="42">IFERROR(($T49*IF($T$6=E$6,$T$7,0)+$U49*IF($U$6=E$6,$U$7,0)+$V49*IF($V$6=E$6,$V$7,0)+$W49*IF($W$6=E$6,$W$7,0)+$X49*IF($X$6=E$6,$X$7,0)+$Y49*IF($Y$6=E$6,$Y$7,0)+$Z49*IF($Z$6=E$6,$Z$7,0)+$AA49*IF($AA$6=E$6,$AA$7,0)+$AB49*IF($AB$6=E$6,$AB$7,0)+$AC49*IF($AC$6=E$6,$AC$7,0)+$AD49*IF($AD$6=E$6,$AD$7,0)+$DG49*IF($DG$6=E$6,$DG$7,0)+$DH49*IF($DH$6=E$6,$DH$7,0)+$DI49*IF($DI$6=E$6,$DI$7,0)+$DJ49*IF($DJ$6=E$6,$DJ$7,0)+$DK49*IF($DK$6=E$6,$DK$7,0)+$DL49*IF($DL$6=E$6,$DL$7,0)+$DM49*IF($DM$6=E$6,$DM$7,0)+$DN49*IF($DN$6=E$6,$DN$7,0)+$DO49*IF($DO$6=E$6,$DO$7,0)+$DP49*IF($DP$6=E$6,$DP$7,0)+$DQ49*IF($DQ$6=E$6,$DQ$7,0)+$DR49*IF($DR$6=E$6,$DR$7,0)+$DS49*IF($DS$6=E$6,$DS$7,0)+$DT49*IF($DT$6=E$6,$DT$7,0)+$DU49*IF($DU$6=E$6,$DU$7,0)+$DV49*IF($DV$6=E$6,$DV$7,0)+$DW49*IF($DW$6=E$6,$DW$7,0)+$DX49*IF($DX$6=E$6,$DX$7,0)+$DY49*IF($DY$6=E$6,$DY$7,0)+$DZ49*IF($DZ$6=E$6,$DZ$7,0)+$EA49*IF($EA$6=E$6,$EA$7,0)+$EB49*IF($EB$6=E$6,$EB$7,0))/E$7,0)</f>
        <v>84</v>
      </c>
      <c r="F49" s="54">
        <f t="shared" si="42"/>
        <v>84</v>
      </c>
      <c r="G49" s="54">
        <f t="shared" si="42"/>
        <v>0</v>
      </c>
      <c r="H49" s="54">
        <f t="shared" si="42"/>
        <v>0</v>
      </c>
      <c r="I49" s="54">
        <f t="shared" si="42"/>
        <v>0</v>
      </c>
      <c r="J49" s="54">
        <f t="shared" si="42"/>
        <v>0</v>
      </c>
      <c r="K49" s="54">
        <f t="shared" si="42"/>
        <v>0</v>
      </c>
      <c r="L49" s="54">
        <f t="shared" si="42"/>
        <v>0</v>
      </c>
      <c r="M49" s="54">
        <f t="shared" si="42"/>
        <v>0</v>
      </c>
      <c r="N49" s="54">
        <f t="shared" si="42"/>
        <v>0</v>
      </c>
      <c r="O49" s="54">
        <f t="shared" si="42"/>
        <v>0</v>
      </c>
      <c r="P49" s="54">
        <f t="shared" si="42"/>
        <v>0</v>
      </c>
      <c r="Q49" s="54">
        <f t="shared" si="42"/>
        <v>0</v>
      </c>
      <c r="R49" s="54">
        <f t="shared" si="42"/>
        <v>0</v>
      </c>
      <c r="S49" s="135"/>
      <c r="T49" s="56">
        <v>84</v>
      </c>
      <c r="U49" s="56">
        <v>84</v>
      </c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6"/>
      <c r="CE49" s="56"/>
      <c r="CF49" s="56"/>
      <c r="CG49" s="56"/>
      <c r="CH49" s="56"/>
      <c r="CI49" s="56"/>
      <c r="CJ49" s="56"/>
      <c r="CK49" s="56"/>
      <c r="CL49" s="56"/>
      <c r="CM49" s="56"/>
      <c r="CN49" s="56"/>
      <c r="CO49" s="56"/>
      <c r="CP49" s="56"/>
      <c r="CQ49" s="56"/>
      <c r="CR49" s="56"/>
      <c r="CS49" s="56"/>
      <c r="CT49" s="56"/>
      <c r="CU49" s="56"/>
      <c r="CV49" s="56"/>
      <c r="CW49" s="56"/>
      <c r="CX49" s="56"/>
      <c r="CY49" s="56"/>
      <c r="CZ49" s="56"/>
      <c r="DA49" s="56"/>
      <c r="DB49" s="56"/>
      <c r="DC49" s="56"/>
      <c r="DD49" s="56"/>
      <c r="DE49" s="56"/>
      <c r="DF49" s="56"/>
      <c r="DG49" s="56"/>
      <c r="DH49" s="56"/>
      <c r="DI49" s="56"/>
      <c r="DJ49" s="56"/>
      <c r="DK49" s="56"/>
      <c r="DL49" s="56"/>
      <c r="DM49" s="56"/>
      <c r="DN49" s="56"/>
      <c r="DO49" s="56"/>
      <c r="DP49" s="56"/>
      <c r="DQ49" s="56"/>
      <c r="DR49" s="56"/>
      <c r="DS49" s="56"/>
      <c r="DT49" s="56"/>
    </row>
    <row r="50" spans="1:124" ht="14.25" customHeight="1">
      <c r="A50" s="51">
        <v>43</v>
      </c>
      <c r="B50" s="53">
        <v>21120120120019</v>
      </c>
      <c r="C50" s="53" t="s">
        <v>242</v>
      </c>
      <c r="D50" s="54">
        <v>80</v>
      </c>
      <c r="E50" s="54">
        <f t="shared" ref="E50:R50" si="43">IFERROR(($T50*IF($T$6=E$6,$T$7,0)+$U50*IF($U$6=E$6,$U$7,0)+$V50*IF($V$6=E$6,$V$7,0)+$W50*IF($W$6=E$6,$W$7,0)+$X50*IF($X$6=E$6,$X$7,0)+$Y50*IF($Y$6=E$6,$Y$7,0)+$Z50*IF($Z$6=E$6,$Z$7,0)+$AA50*IF($AA$6=E$6,$AA$7,0)+$AB50*IF($AB$6=E$6,$AB$7,0)+$AC50*IF($AC$6=E$6,$AC$7,0)+$AD50*IF($AD$6=E$6,$AD$7,0)+$DG50*IF($DG$6=E$6,$DG$7,0)+$DH50*IF($DH$6=E$6,$DH$7,0)+$DI50*IF($DI$6=E$6,$DI$7,0)+$DJ50*IF($DJ$6=E$6,$DJ$7,0)+$DK50*IF($DK$6=E$6,$DK$7,0)+$DL50*IF($DL$6=E$6,$DL$7,0)+$DM50*IF($DM$6=E$6,$DM$7,0)+$DN50*IF($DN$6=E$6,$DN$7,0)+$DO50*IF($DO$6=E$6,$DO$7,0)+$DP50*IF($DP$6=E$6,$DP$7,0)+$DQ50*IF($DQ$6=E$6,$DQ$7,0)+$DR50*IF($DR$6=E$6,$DR$7,0)+$DS50*IF($DS$6=E$6,$DS$7,0)+$DT50*IF($DT$6=E$6,$DT$7,0)+$DU50*IF($DU$6=E$6,$DU$7,0)+$DV50*IF($DV$6=E$6,$DV$7,0)+$DW50*IF($DW$6=E$6,$DW$7,0)+$DX50*IF($DX$6=E$6,$DX$7,0)+$DY50*IF($DY$6=E$6,$DY$7,0)+$DZ50*IF($DZ$6=E$6,$DZ$7,0)+$EA50*IF($EA$6=E$6,$EA$7,0)+$EB50*IF($EB$6=E$6,$EB$7,0))/E$7,0)</f>
        <v>80</v>
      </c>
      <c r="F50" s="54">
        <f t="shared" si="43"/>
        <v>80</v>
      </c>
      <c r="G50" s="54">
        <f t="shared" si="43"/>
        <v>0</v>
      </c>
      <c r="H50" s="54">
        <f t="shared" si="43"/>
        <v>0</v>
      </c>
      <c r="I50" s="54">
        <f t="shared" si="43"/>
        <v>0</v>
      </c>
      <c r="J50" s="54">
        <f t="shared" si="43"/>
        <v>0</v>
      </c>
      <c r="K50" s="54">
        <f t="shared" si="43"/>
        <v>0</v>
      </c>
      <c r="L50" s="54">
        <f t="shared" si="43"/>
        <v>0</v>
      </c>
      <c r="M50" s="54">
        <f t="shared" si="43"/>
        <v>0</v>
      </c>
      <c r="N50" s="54">
        <f t="shared" si="43"/>
        <v>0</v>
      </c>
      <c r="O50" s="54">
        <f t="shared" si="43"/>
        <v>0</v>
      </c>
      <c r="P50" s="54">
        <f t="shared" si="43"/>
        <v>0</v>
      </c>
      <c r="Q50" s="54">
        <f t="shared" si="43"/>
        <v>0</v>
      </c>
      <c r="R50" s="54">
        <f t="shared" si="43"/>
        <v>0</v>
      </c>
      <c r="S50" s="135"/>
      <c r="T50" s="56">
        <v>80</v>
      </c>
      <c r="U50" s="56">
        <v>80</v>
      </c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56"/>
      <c r="BS50" s="56"/>
      <c r="BT50" s="56"/>
      <c r="BU50" s="56"/>
      <c r="BV50" s="56"/>
      <c r="BW50" s="56"/>
      <c r="BX50" s="56"/>
      <c r="BY50" s="56"/>
      <c r="BZ50" s="56"/>
      <c r="CA50" s="56"/>
      <c r="CB50" s="56"/>
      <c r="CC50" s="56"/>
      <c r="CD50" s="56"/>
      <c r="CE50" s="56"/>
      <c r="CF50" s="56"/>
      <c r="CG50" s="56"/>
      <c r="CH50" s="56"/>
      <c r="CI50" s="56"/>
      <c r="CJ50" s="56"/>
      <c r="CK50" s="56"/>
      <c r="CL50" s="56"/>
      <c r="CM50" s="56"/>
      <c r="CN50" s="56"/>
      <c r="CO50" s="56"/>
      <c r="CP50" s="56"/>
      <c r="CQ50" s="56"/>
      <c r="CR50" s="56"/>
      <c r="CS50" s="56"/>
      <c r="CT50" s="56"/>
      <c r="CU50" s="56"/>
      <c r="CV50" s="56"/>
      <c r="CW50" s="56"/>
      <c r="CX50" s="56"/>
      <c r="CY50" s="56"/>
      <c r="CZ50" s="56"/>
      <c r="DA50" s="56"/>
      <c r="DB50" s="56"/>
      <c r="DC50" s="56"/>
      <c r="DD50" s="56"/>
      <c r="DE50" s="56"/>
      <c r="DF50" s="56"/>
      <c r="DG50" s="56"/>
      <c r="DH50" s="56"/>
      <c r="DI50" s="56"/>
      <c r="DJ50" s="56"/>
      <c r="DK50" s="56"/>
      <c r="DL50" s="56"/>
      <c r="DM50" s="56"/>
      <c r="DN50" s="56"/>
      <c r="DO50" s="56"/>
      <c r="DP50" s="56"/>
      <c r="DQ50" s="56"/>
      <c r="DR50" s="56"/>
      <c r="DS50" s="56"/>
      <c r="DT50" s="56"/>
    </row>
    <row r="51" spans="1:124" ht="14.25" customHeight="1">
      <c r="A51" s="51">
        <v>44</v>
      </c>
      <c r="B51" s="53">
        <v>21120120120024</v>
      </c>
      <c r="C51" s="53" t="s">
        <v>243</v>
      </c>
      <c r="D51" s="54">
        <v>80</v>
      </c>
      <c r="E51" s="54">
        <f t="shared" ref="E51:R51" si="44">IFERROR(($T51*IF($T$6=E$6,$T$7,0)+$U51*IF($U$6=E$6,$U$7,0)+$V51*IF($V$6=E$6,$V$7,0)+$W51*IF($W$6=E$6,$W$7,0)+$X51*IF($X$6=E$6,$X$7,0)+$Y51*IF($Y$6=E$6,$Y$7,0)+$Z51*IF($Z$6=E$6,$Z$7,0)+$AA51*IF($AA$6=E$6,$AA$7,0)+$AB51*IF($AB$6=E$6,$AB$7,0)+$AC51*IF($AC$6=E$6,$AC$7,0)+$AD51*IF($AD$6=E$6,$AD$7,0)+$DG51*IF($DG$6=E$6,$DG$7,0)+$DH51*IF($DH$6=E$6,$DH$7,0)+$DI51*IF($DI$6=E$6,$DI$7,0)+$DJ51*IF($DJ$6=E$6,$DJ$7,0)+$DK51*IF($DK$6=E$6,$DK$7,0)+$DL51*IF($DL$6=E$6,$DL$7,0)+$DM51*IF($DM$6=E$6,$DM$7,0)+$DN51*IF($DN$6=E$6,$DN$7,0)+$DO51*IF($DO$6=E$6,$DO$7,0)+$DP51*IF($DP$6=E$6,$DP$7,0)+$DQ51*IF($DQ$6=E$6,$DQ$7,0)+$DR51*IF($DR$6=E$6,$DR$7,0)+$DS51*IF($DS$6=E$6,$DS$7,0)+$DT51*IF($DT$6=E$6,$DT$7,0)+$DU51*IF($DU$6=E$6,$DU$7,0)+$DV51*IF($DV$6=E$6,$DV$7,0)+$DW51*IF($DW$6=E$6,$DW$7,0)+$DX51*IF($DX$6=E$6,$DX$7,0)+$DY51*IF($DY$6=E$6,$DY$7,0)+$DZ51*IF($DZ$6=E$6,$DZ$7,0)+$EA51*IF($EA$6=E$6,$EA$7,0)+$EB51*IF($EB$6=E$6,$EB$7,0))/E$7,0)</f>
        <v>80</v>
      </c>
      <c r="F51" s="54">
        <f t="shared" si="44"/>
        <v>80</v>
      </c>
      <c r="G51" s="54">
        <f t="shared" si="44"/>
        <v>0</v>
      </c>
      <c r="H51" s="54">
        <f t="shared" si="44"/>
        <v>0</v>
      </c>
      <c r="I51" s="54">
        <f t="shared" si="44"/>
        <v>0</v>
      </c>
      <c r="J51" s="54">
        <f t="shared" si="44"/>
        <v>0</v>
      </c>
      <c r="K51" s="54">
        <f t="shared" si="44"/>
        <v>0</v>
      </c>
      <c r="L51" s="54">
        <f t="shared" si="44"/>
        <v>0</v>
      </c>
      <c r="M51" s="54">
        <f t="shared" si="44"/>
        <v>0</v>
      </c>
      <c r="N51" s="54">
        <f t="shared" si="44"/>
        <v>0</v>
      </c>
      <c r="O51" s="54">
        <f t="shared" si="44"/>
        <v>0</v>
      </c>
      <c r="P51" s="54">
        <f t="shared" si="44"/>
        <v>0</v>
      </c>
      <c r="Q51" s="54">
        <f t="shared" si="44"/>
        <v>0</v>
      </c>
      <c r="R51" s="54">
        <f t="shared" si="44"/>
        <v>0</v>
      </c>
      <c r="S51" s="135"/>
      <c r="T51" s="56">
        <v>80</v>
      </c>
      <c r="U51" s="56">
        <v>80</v>
      </c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6"/>
      <c r="CE51" s="56"/>
      <c r="CF51" s="56"/>
      <c r="CG51" s="56"/>
      <c r="CH51" s="56"/>
      <c r="CI51" s="56"/>
      <c r="CJ51" s="56"/>
      <c r="CK51" s="56"/>
      <c r="CL51" s="56"/>
      <c r="CM51" s="56"/>
      <c r="CN51" s="56"/>
      <c r="CO51" s="56"/>
      <c r="CP51" s="56"/>
      <c r="CQ51" s="56"/>
      <c r="CR51" s="56"/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6"/>
      <c r="DN51" s="56"/>
      <c r="DO51" s="56"/>
      <c r="DP51" s="56"/>
      <c r="DQ51" s="56"/>
      <c r="DR51" s="56"/>
      <c r="DS51" s="56"/>
      <c r="DT51" s="56"/>
    </row>
    <row r="52" spans="1:124" ht="14.25" customHeight="1">
      <c r="A52" s="51">
        <v>45</v>
      </c>
      <c r="B52" s="53">
        <v>21120120120025</v>
      </c>
      <c r="C52" s="53" t="s">
        <v>244</v>
      </c>
      <c r="D52" s="54">
        <v>80</v>
      </c>
      <c r="E52" s="54">
        <f t="shared" ref="E52:R52" si="45">IFERROR(($T52*IF($T$6=E$6,$T$7,0)+$U52*IF($U$6=E$6,$U$7,0)+$V52*IF($V$6=E$6,$V$7,0)+$W52*IF($W$6=E$6,$W$7,0)+$X52*IF($X$6=E$6,$X$7,0)+$Y52*IF($Y$6=E$6,$Y$7,0)+$Z52*IF($Z$6=E$6,$Z$7,0)+$AA52*IF($AA$6=E$6,$AA$7,0)+$AB52*IF($AB$6=E$6,$AB$7,0)+$AC52*IF($AC$6=E$6,$AC$7,0)+$AD52*IF($AD$6=E$6,$AD$7,0)+$DG52*IF($DG$6=E$6,$DG$7,0)+$DH52*IF($DH$6=E$6,$DH$7,0)+$DI52*IF($DI$6=E$6,$DI$7,0)+$DJ52*IF($DJ$6=E$6,$DJ$7,0)+$DK52*IF($DK$6=E$6,$DK$7,0)+$DL52*IF($DL$6=E$6,$DL$7,0)+$DM52*IF($DM$6=E$6,$DM$7,0)+$DN52*IF($DN$6=E$6,$DN$7,0)+$DO52*IF($DO$6=E$6,$DO$7,0)+$DP52*IF($DP$6=E$6,$DP$7,0)+$DQ52*IF($DQ$6=E$6,$DQ$7,0)+$DR52*IF($DR$6=E$6,$DR$7,0)+$DS52*IF($DS$6=E$6,$DS$7,0)+$DT52*IF($DT$6=E$6,$DT$7,0)+$DU52*IF($DU$6=E$6,$DU$7,0)+$DV52*IF($DV$6=E$6,$DV$7,0)+$DW52*IF($DW$6=E$6,$DW$7,0)+$DX52*IF($DX$6=E$6,$DX$7,0)+$DY52*IF($DY$6=E$6,$DY$7,0)+$DZ52*IF($DZ$6=E$6,$DZ$7,0)+$EA52*IF($EA$6=E$6,$EA$7,0)+$EB52*IF($EB$6=E$6,$EB$7,0))/E$7,0)</f>
        <v>80</v>
      </c>
      <c r="F52" s="54">
        <f t="shared" si="45"/>
        <v>80</v>
      </c>
      <c r="G52" s="54">
        <f t="shared" si="45"/>
        <v>0</v>
      </c>
      <c r="H52" s="54">
        <f t="shared" si="45"/>
        <v>0</v>
      </c>
      <c r="I52" s="54">
        <f t="shared" si="45"/>
        <v>0</v>
      </c>
      <c r="J52" s="54">
        <f t="shared" si="45"/>
        <v>0</v>
      </c>
      <c r="K52" s="54">
        <f t="shared" si="45"/>
        <v>0</v>
      </c>
      <c r="L52" s="54">
        <f t="shared" si="45"/>
        <v>0</v>
      </c>
      <c r="M52" s="54">
        <f t="shared" si="45"/>
        <v>0</v>
      </c>
      <c r="N52" s="54">
        <f t="shared" si="45"/>
        <v>0</v>
      </c>
      <c r="O52" s="54">
        <f t="shared" si="45"/>
        <v>0</v>
      </c>
      <c r="P52" s="54">
        <f t="shared" si="45"/>
        <v>0</v>
      </c>
      <c r="Q52" s="54">
        <f t="shared" si="45"/>
        <v>0</v>
      </c>
      <c r="R52" s="54">
        <f t="shared" si="45"/>
        <v>0</v>
      </c>
      <c r="S52" s="135"/>
      <c r="T52" s="56">
        <v>80</v>
      </c>
      <c r="U52" s="56">
        <v>80</v>
      </c>
      <c r="V52" s="56"/>
      <c r="W52" s="56"/>
      <c r="X52" s="55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56"/>
      <c r="CE52" s="56"/>
      <c r="CF52" s="56"/>
      <c r="CG52" s="56"/>
      <c r="CH52" s="56"/>
      <c r="CI52" s="56"/>
      <c r="CJ52" s="56"/>
      <c r="CK52" s="56"/>
      <c r="CL52" s="56"/>
      <c r="CM52" s="56"/>
      <c r="CN52" s="56"/>
      <c r="CO52" s="56"/>
      <c r="CP52" s="56"/>
      <c r="CQ52" s="56"/>
      <c r="CR52" s="56"/>
      <c r="CS52" s="56"/>
      <c r="CT52" s="56"/>
      <c r="CU52" s="56"/>
      <c r="CV52" s="56"/>
      <c r="CW52" s="56"/>
      <c r="CX52" s="56"/>
      <c r="CY52" s="56"/>
      <c r="CZ52" s="56"/>
      <c r="DA52" s="56"/>
      <c r="DB52" s="56"/>
      <c r="DC52" s="56"/>
      <c r="DD52" s="56"/>
      <c r="DE52" s="56"/>
      <c r="DF52" s="56"/>
      <c r="DG52" s="56"/>
      <c r="DH52" s="56"/>
      <c r="DI52" s="56"/>
      <c r="DJ52" s="56"/>
      <c r="DK52" s="56"/>
      <c r="DL52" s="56"/>
      <c r="DM52" s="56"/>
      <c r="DN52" s="56"/>
      <c r="DO52" s="56"/>
      <c r="DP52" s="56"/>
      <c r="DQ52" s="56"/>
      <c r="DR52" s="56"/>
      <c r="DS52" s="56"/>
      <c r="DT52" s="56"/>
    </row>
    <row r="53" spans="1:124" ht="14.25" customHeight="1">
      <c r="A53" s="51">
        <v>46</v>
      </c>
      <c r="B53" s="53">
        <v>21120120120027</v>
      </c>
      <c r="C53" s="53" t="s">
        <v>245</v>
      </c>
      <c r="D53" s="54">
        <v>92</v>
      </c>
      <c r="E53" s="54">
        <f t="shared" ref="E53:R53" si="46">IFERROR(($T53*IF($T$6=E$6,$T$7,0)+$U53*IF($U$6=E$6,$U$7,0)+$V53*IF($V$6=E$6,$V$7,0)+$W53*IF($W$6=E$6,$W$7,0)+$X53*IF($X$6=E$6,$X$7,0)+$Y53*IF($Y$6=E$6,$Y$7,0)+$Z53*IF($Z$6=E$6,$Z$7,0)+$AA53*IF($AA$6=E$6,$AA$7,0)+$AB53*IF($AB$6=E$6,$AB$7,0)+$AC53*IF($AC$6=E$6,$AC$7,0)+$AD53*IF($AD$6=E$6,$AD$7,0)+$DG53*IF($DG$6=E$6,$DG$7,0)+$DH53*IF($DH$6=E$6,$DH$7,0)+$DI53*IF($DI$6=E$6,$DI$7,0)+$DJ53*IF($DJ$6=E$6,$DJ$7,0)+$DK53*IF($DK$6=E$6,$DK$7,0)+$DL53*IF($DL$6=E$6,$DL$7,0)+$DM53*IF($DM$6=E$6,$DM$7,0)+$DN53*IF($DN$6=E$6,$DN$7,0)+$DO53*IF($DO$6=E$6,$DO$7,0)+$DP53*IF($DP$6=E$6,$DP$7,0)+$DQ53*IF($DQ$6=E$6,$DQ$7,0)+$DR53*IF($DR$6=E$6,$DR$7,0)+$DS53*IF($DS$6=E$6,$DS$7,0)+$DT53*IF($DT$6=E$6,$DT$7,0)+$DU53*IF($DU$6=E$6,$DU$7,0)+$DV53*IF($DV$6=E$6,$DV$7,0)+$DW53*IF($DW$6=E$6,$DW$7,0)+$DX53*IF($DX$6=E$6,$DX$7,0)+$DY53*IF($DY$6=E$6,$DY$7,0)+$DZ53*IF($DZ$6=E$6,$DZ$7,0)+$EA53*IF($EA$6=E$6,$EA$7,0)+$EB53*IF($EB$6=E$6,$EB$7,0))/E$7,0)</f>
        <v>92</v>
      </c>
      <c r="F53" s="54">
        <f t="shared" si="46"/>
        <v>92</v>
      </c>
      <c r="G53" s="54">
        <f t="shared" si="46"/>
        <v>0</v>
      </c>
      <c r="H53" s="54">
        <f t="shared" si="46"/>
        <v>0</v>
      </c>
      <c r="I53" s="54">
        <f t="shared" si="46"/>
        <v>0</v>
      </c>
      <c r="J53" s="54">
        <f t="shared" si="46"/>
        <v>0</v>
      </c>
      <c r="K53" s="54">
        <f t="shared" si="46"/>
        <v>0</v>
      </c>
      <c r="L53" s="54">
        <f t="shared" si="46"/>
        <v>0</v>
      </c>
      <c r="M53" s="54">
        <f t="shared" si="46"/>
        <v>0</v>
      </c>
      <c r="N53" s="54">
        <f t="shared" si="46"/>
        <v>0</v>
      </c>
      <c r="O53" s="54">
        <f t="shared" si="46"/>
        <v>0</v>
      </c>
      <c r="P53" s="54">
        <f t="shared" si="46"/>
        <v>0</v>
      </c>
      <c r="Q53" s="54">
        <f t="shared" si="46"/>
        <v>0</v>
      </c>
      <c r="R53" s="54">
        <f t="shared" si="46"/>
        <v>0</v>
      </c>
      <c r="S53" s="135"/>
      <c r="T53" s="56">
        <v>92</v>
      </c>
      <c r="U53" s="56">
        <v>92</v>
      </c>
      <c r="V53" s="56"/>
      <c r="W53" s="56"/>
      <c r="X53" s="55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6"/>
      <c r="CE53" s="56"/>
      <c r="CF53" s="56"/>
      <c r="CG53" s="56"/>
      <c r="CH53" s="56"/>
      <c r="CI53" s="56"/>
      <c r="CJ53" s="56"/>
      <c r="CK53" s="56"/>
      <c r="CL53" s="56"/>
      <c r="CM53" s="56"/>
      <c r="CN53" s="56"/>
      <c r="CO53" s="56"/>
      <c r="CP53" s="56"/>
      <c r="CQ53" s="56"/>
      <c r="CR53" s="56"/>
      <c r="CS53" s="56"/>
      <c r="CT53" s="56"/>
      <c r="CU53" s="56"/>
      <c r="CV53" s="56"/>
      <c r="CW53" s="56"/>
      <c r="CX53" s="56"/>
      <c r="CY53" s="56"/>
      <c r="CZ53" s="56"/>
      <c r="DA53" s="56"/>
      <c r="DB53" s="56"/>
      <c r="DC53" s="56"/>
      <c r="DD53" s="56"/>
      <c r="DE53" s="56"/>
      <c r="DF53" s="56"/>
      <c r="DG53" s="56"/>
      <c r="DH53" s="56"/>
      <c r="DI53" s="56"/>
      <c r="DJ53" s="56"/>
      <c r="DK53" s="56"/>
      <c r="DL53" s="56"/>
      <c r="DM53" s="56"/>
      <c r="DN53" s="56"/>
      <c r="DO53" s="56"/>
      <c r="DP53" s="56"/>
      <c r="DQ53" s="56"/>
      <c r="DR53" s="56"/>
      <c r="DS53" s="56"/>
      <c r="DT53" s="56"/>
    </row>
    <row r="54" spans="1:124" ht="14.25" customHeight="1">
      <c r="A54" s="51">
        <v>47</v>
      </c>
      <c r="B54" s="53">
        <v>21120120140145</v>
      </c>
      <c r="C54" s="53" t="s">
        <v>246</v>
      </c>
      <c r="D54" s="54">
        <v>88</v>
      </c>
      <c r="E54" s="54">
        <f t="shared" ref="E54:R54" si="47">IFERROR(($T54*IF($T$6=E$6,$T$7,0)+$U54*IF($U$6=E$6,$U$7,0)+$V54*IF($V$6=E$6,$V$7,0)+$W54*IF($W$6=E$6,$W$7,0)+$X54*IF($X$6=E$6,$X$7,0)+$Y54*IF($Y$6=E$6,$Y$7,0)+$Z54*IF($Z$6=E$6,$Z$7,0)+$AA54*IF($AA$6=E$6,$AA$7,0)+$AB54*IF($AB$6=E$6,$AB$7,0)+$AC54*IF($AC$6=E$6,$AC$7,0)+$AD54*IF($AD$6=E$6,$AD$7,0)+$DG54*IF($DG$6=E$6,$DG$7,0)+$DH54*IF($DH$6=E$6,$DH$7,0)+$DI54*IF($DI$6=E$6,$DI$7,0)+$DJ54*IF($DJ$6=E$6,$DJ$7,0)+$DK54*IF($DK$6=E$6,$DK$7,0)+$DL54*IF($DL$6=E$6,$DL$7,0)+$DM54*IF($DM$6=E$6,$DM$7,0)+$DN54*IF($DN$6=E$6,$DN$7,0)+$DO54*IF($DO$6=E$6,$DO$7,0)+$DP54*IF($DP$6=E$6,$DP$7,0)+$DQ54*IF($DQ$6=E$6,$DQ$7,0)+$DR54*IF($DR$6=E$6,$DR$7,0)+$DS54*IF($DS$6=E$6,$DS$7,0)+$DT54*IF($DT$6=E$6,$DT$7,0)+$DU54*IF($DU$6=E$6,$DU$7,0)+$DV54*IF($DV$6=E$6,$DV$7,0)+$DW54*IF($DW$6=E$6,$DW$7,0)+$DX54*IF($DX$6=E$6,$DX$7,0)+$DY54*IF($DY$6=E$6,$DY$7,0)+$DZ54*IF($DZ$6=E$6,$DZ$7,0)+$EA54*IF($EA$6=E$6,$EA$7,0)+$EB54*IF($EB$6=E$6,$EB$7,0))/E$7,0)</f>
        <v>88</v>
      </c>
      <c r="F54" s="54">
        <f t="shared" si="47"/>
        <v>88</v>
      </c>
      <c r="G54" s="54">
        <f t="shared" si="47"/>
        <v>0</v>
      </c>
      <c r="H54" s="54">
        <f t="shared" si="47"/>
        <v>0</v>
      </c>
      <c r="I54" s="54">
        <f t="shared" si="47"/>
        <v>0</v>
      </c>
      <c r="J54" s="54">
        <f t="shared" si="47"/>
        <v>0</v>
      </c>
      <c r="K54" s="54">
        <f t="shared" si="47"/>
        <v>0</v>
      </c>
      <c r="L54" s="54">
        <f t="shared" si="47"/>
        <v>0</v>
      </c>
      <c r="M54" s="54">
        <f t="shared" si="47"/>
        <v>0</v>
      </c>
      <c r="N54" s="54">
        <f t="shared" si="47"/>
        <v>0</v>
      </c>
      <c r="O54" s="54">
        <f t="shared" si="47"/>
        <v>0</v>
      </c>
      <c r="P54" s="54">
        <f t="shared" si="47"/>
        <v>0</v>
      </c>
      <c r="Q54" s="54">
        <f t="shared" si="47"/>
        <v>0</v>
      </c>
      <c r="R54" s="54">
        <f t="shared" si="47"/>
        <v>0</v>
      </c>
      <c r="S54" s="135"/>
      <c r="T54" s="56">
        <v>88</v>
      </c>
      <c r="U54" s="56">
        <v>88</v>
      </c>
      <c r="V54" s="56"/>
      <c r="W54" s="56"/>
      <c r="X54" s="55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6"/>
      <c r="BS54" s="56"/>
      <c r="BT54" s="56"/>
      <c r="BU54" s="56"/>
      <c r="BV54" s="56"/>
      <c r="BW54" s="56"/>
      <c r="BX54" s="56"/>
      <c r="BY54" s="56"/>
      <c r="BZ54" s="56"/>
      <c r="CA54" s="56"/>
      <c r="CB54" s="56"/>
      <c r="CC54" s="56"/>
      <c r="CD54" s="56"/>
      <c r="CE54" s="56"/>
      <c r="CF54" s="56"/>
      <c r="CG54" s="56"/>
      <c r="CH54" s="56"/>
      <c r="CI54" s="56"/>
      <c r="CJ54" s="56"/>
      <c r="CK54" s="56"/>
      <c r="CL54" s="56"/>
      <c r="CM54" s="56"/>
      <c r="CN54" s="56"/>
      <c r="CO54" s="56"/>
      <c r="CP54" s="56"/>
      <c r="CQ54" s="56"/>
      <c r="CR54" s="56"/>
      <c r="CS54" s="56"/>
      <c r="CT54" s="56"/>
      <c r="CU54" s="56"/>
      <c r="CV54" s="56"/>
      <c r="CW54" s="56"/>
      <c r="CX54" s="56"/>
      <c r="CY54" s="56"/>
      <c r="CZ54" s="56"/>
      <c r="DA54" s="56"/>
      <c r="DB54" s="56"/>
      <c r="DC54" s="56"/>
      <c r="DD54" s="56"/>
      <c r="DE54" s="56"/>
      <c r="DF54" s="56"/>
      <c r="DG54" s="56"/>
      <c r="DH54" s="56"/>
      <c r="DI54" s="56"/>
      <c r="DJ54" s="56"/>
      <c r="DK54" s="56"/>
      <c r="DL54" s="56"/>
      <c r="DM54" s="56"/>
      <c r="DN54" s="56"/>
      <c r="DO54" s="56"/>
      <c r="DP54" s="56"/>
      <c r="DQ54" s="56"/>
      <c r="DR54" s="56"/>
      <c r="DS54" s="56"/>
      <c r="DT54" s="56"/>
    </row>
    <row r="55" spans="1:124" ht="14.25" customHeight="1">
      <c r="A55" s="51">
        <v>48</v>
      </c>
      <c r="B55" s="53">
        <v>21120119140141</v>
      </c>
      <c r="C55" s="53" t="s">
        <v>247</v>
      </c>
      <c r="D55" s="54">
        <v>72</v>
      </c>
      <c r="E55" s="54">
        <f t="shared" ref="E55:R55" si="48">IFERROR(($T55*IF($T$6=E$6,$T$7,0)+$U55*IF($U$6=E$6,$U$7,0)+$V55*IF($V$6=E$6,$V$7,0)+$W55*IF($W$6=E$6,$W$7,0)+$X55*IF($X$6=E$6,$X$7,0)+$Y55*IF($Y$6=E$6,$Y$7,0)+$Z55*IF($Z$6=E$6,$Z$7,0)+$AA55*IF($AA$6=E$6,$AA$7,0)+$AB55*IF($AB$6=E$6,$AB$7,0)+$AC55*IF($AC$6=E$6,$AC$7,0)+$AD55*IF($AD$6=E$6,$AD$7,0)+$DG55*IF($DG$6=E$6,$DG$7,0)+$DH55*IF($DH$6=E$6,$DH$7,0)+$DI55*IF($DI$6=E$6,$DI$7,0)+$DJ55*IF($DJ$6=E$6,$DJ$7,0)+$DK55*IF($DK$6=E$6,$DK$7,0)+$DL55*IF($DL$6=E$6,$DL$7,0)+$DM55*IF($DM$6=E$6,$DM$7,0)+$DN55*IF($DN$6=E$6,$DN$7,0)+$DO55*IF($DO$6=E$6,$DO$7,0)+$DP55*IF($DP$6=E$6,$DP$7,0)+$DQ55*IF($DQ$6=E$6,$DQ$7,0)+$DR55*IF($DR$6=E$6,$DR$7,0)+$DS55*IF($DS$6=E$6,$DS$7,0)+$DT55*IF($DT$6=E$6,$DT$7,0)+$DU55*IF($DU$6=E$6,$DU$7,0)+$DV55*IF($DV$6=E$6,$DV$7,0)+$DW55*IF($DW$6=E$6,$DW$7,0)+$DX55*IF($DX$6=E$6,$DX$7,0)+$DY55*IF($DY$6=E$6,$DY$7,0)+$DZ55*IF($DZ$6=E$6,$DZ$7,0)+$EA55*IF($EA$6=E$6,$EA$7,0)+$EB55*IF($EB$6=E$6,$EB$7,0))/E$7,0)</f>
        <v>72</v>
      </c>
      <c r="F55" s="54">
        <f t="shared" si="48"/>
        <v>72</v>
      </c>
      <c r="G55" s="54">
        <f t="shared" si="48"/>
        <v>0</v>
      </c>
      <c r="H55" s="54">
        <f t="shared" si="48"/>
        <v>0</v>
      </c>
      <c r="I55" s="54">
        <f t="shared" si="48"/>
        <v>0</v>
      </c>
      <c r="J55" s="54">
        <f t="shared" si="48"/>
        <v>0</v>
      </c>
      <c r="K55" s="54">
        <f t="shared" si="48"/>
        <v>0</v>
      </c>
      <c r="L55" s="54">
        <f t="shared" si="48"/>
        <v>0</v>
      </c>
      <c r="M55" s="54">
        <f t="shared" si="48"/>
        <v>0</v>
      </c>
      <c r="N55" s="54">
        <f t="shared" si="48"/>
        <v>0</v>
      </c>
      <c r="O55" s="54">
        <f t="shared" si="48"/>
        <v>0</v>
      </c>
      <c r="P55" s="54">
        <f t="shared" si="48"/>
        <v>0</v>
      </c>
      <c r="Q55" s="54">
        <f t="shared" si="48"/>
        <v>0</v>
      </c>
      <c r="R55" s="54">
        <f t="shared" si="48"/>
        <v>0</v>
      </c>
      <c r="S55" s="135"/>
      <c r="T55" s="56">
        <v>72</v>
      </c>
      <c r="U55" s="56">
        <v>72</v>
      </c>
      <c r="V55" s="56"/>
      <c r="W55" s="56"/>
      <c r="X55" s="55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56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6"/>
      <c r="CE55" s="56"/>
      <c r="CF55" s="56"/>
      <c r="CG55" s="56"/>
      <c r="CH55" s="56"/>
      <c r="CI55" s="56"/>
      <c r="CJ55" s="56"/>
      <c r="CK55" s="56"/>
      <c r="CL55" s="56"/>
      <c r="CM55" s="56"/>
      <c r="CN55" s="56"/>
      <c r="CO55" s="56"/>
      <c r="CP55" s="56"/>
      <c r="CQ55" s="56"/>
      <c r="CR55" s="56"/>
      <c r="CS55" s="56"/>
      <c r="CT55" s="56"/>
      <c r="CU55" s="56"/>
      <c r="CV55" s="56"/>
      <c r="CW55" s="56"/>
      <c r="CX55" s="56"/>
      <c r="CY55" s="56"/>
      <c r="CZ55" s="56"/>
      <c r="DA55" s="56"/>
      <c r="DB55" s="56"/>
      <c r="DC55" s="56"/>
      <c r="DD55" s="56"/>
      <c r="DE55" s="56"/>
      <c r="DF55" s="56"/>
      <c r="DG55" s="56"/>
      <c r="DH55" s="56"/>
      <c r="DI55" s="56"/>
      <c r="DJ55" s="56"/>
      <c r="DK55" s="56"/>
      <c r="DL55" s="56"/>
      <c r="DM55" s="56"/>
      <c r="DN55" s="56"/>
      <c r="DO55" s="56"/>
      <c r="DP55" s="56"/>
      <c r="DQ55" s="56"/>
      <c r="DR55" s="56"/>
      <c r="DS55" s="56"/>
      <c r="DT55" s="56"/>
    </row>
    <row r="56" spans="1:124" ht="14.25" customHeight="1">
      <c r="A56" s="51">
        <v>49</v>
      </c>
      <c r="B56" s="53">
        <v>21120118140043</v>
      </c>
      <c r="C56" s="53" t="s">
        <v>248</v>
      </c>
      <c r="D56" s="54">
        <v>70</v>
      </c>
      <c r="E56" s="54">
        <f t="shared" ref="E56:R56" si="49">IFERROR(($T56*IF($T$6=E$6,$T$7,0)+$U56*IF($U$6=E$6,$U$7,0)+$V56*IF($V$6=E$6,$V$7,0)+$W56*IF($W$6=E$6,$W$7,0)+$X56*IF($X$6=E$6,$X$7,0)+$Y56*IF($Y$6=E$6,$Y$7,0)+$Z56*IF($Z$6=E$6,$Z$7,0)+$AA56*IF($AA$6=E$6,$AA$7,0)+$AB56*IF($AB$6=E$6,$AB$7,0)+$AC56*IF($AC$6=E$6,$AC$7,0)+$AD56*IF($AD$6=E$6,$AD$7,0)+$DG56*IF($DG$6=E$6,$DG$7,0)+$DH56*IF($DH$6=E$6,$DH$7,0)+$DI56*IF($DI$6=E$6,$DI$7,0)+$DJ56*IF($DJ$6=E$6,$DJ$7,0)+$DK56*IF($DK$6=E$6,$DK$7,0)+$DL56*IF($DL$6=E$6,$DL$7,0)+$DM56*IF($DM$6=E$6,$DM$7,0)+$DN56*IF($DN$6=E$6,$DN$7,0)+$DO56*IF($DO$6=E$6,$DO$7,0)+$DP56*IF($DP$6=E$6,$DP$7,0)+$DQ56*IF($DQ$6=E$6,$DQ$7,0)+$DR56*IF($DR$6=E$6,$DR$7,0)+$DS56*IF($DS$6=E$6,$DS$7,0)+$DT56*IF($DT$6=E$6,$DT$7,0)+$DU56*IF($DU$6=E$6,$DU$7,0)+$DV56*IF($DV$6=E$6,$DV$7,0)+$DW56*IF($DW$6=E$6,$DW$7,0)+$DX56*IF($DX$6=E$6,$DX$7,0)+$DY56*IF($DY$6=E$6,$DY$7,0)+$DZ56*IF($DZ$6=E$6,$DZ$7,0)+$EA56*IF($EA$6=E$6,$EA$7,0)+$EB56*IF($EB$6=E$6,$EB$7,0))/E$7,0)</f>
        <v>70</v>
      </c>
      <c r="F56" s="54">
        <f t="shared" si="49"/>
        <v>70</v>
      </c>
      <c r="G56" s="54">
        <f t="shared" si="49"/>
        <v>0</v>
      </c>
      <c r="H56" s="54">
        <f t="shared" si="49"/>
        <v>0</v>
      </c>
      <c r="I56" s="54">
        <f t="shared" si="49"/>
        <v>0</v>
      </c>
      <c r="J56" s="54">
        <f t="shared" si="49"/>
        <v>0</v>
      </c>
      <c r="K56" s="54">
        <f t="shared" si="49"/>
        <v>0</v>
      </c>
      <c r="L56" s="54">
        <f t="shared" si="49"/>
        <v>0</v>
      </c>
      <c r="M56" s="54">
        <f t="shared" si="49"/>
        <v>0</v>
      </c>
      <c r="N56" s="54">
        <f t="shared" si="49"/>
        <v>0</v>
      </c>
      <c r="O56" s="54">
        <f t="shared" si="49"/>
        <v>0</v>
      </c>
      <c r="P56" s="54">
        <f t="shared" si="49"/>
        <v>0</v>
      </c>
      <c r="Q56" s="54">
        <f t="shared" si="49"/>
        <v>0</v>
      </c>
      <c r="R56" s="54">
        <f t="shared" si="49"/>
        <v>0</v>
      </c>
      <c r="S56" s="135"/>
      <c r="T56" s="56">
        <v>70</v>
      </c>
      <c r="U56" s="56">
        <v>70</v>
      </c>
      <c r="V56" s="56"/>
      <c r="W56" s="56"/>
      <c r="X56" s="55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56"/>
      <c r="CE56" s="56"/>
      <c r="CF56" s="56"/>
      <c r="CG56" s="56"/>
      <c r="CH56" s="56"/>
      <c r="CI56" s="56"/>
      <c r="CJ56" s="56"/>
      <c r="CK56" s="56"/>
      <c r="CL56" s="56"/>
      <c r="CM56" s="56"/>
      <c r="CN56" s="56"/>
      <c r="CO56" s="56"/>
      <c r="CP56" s="56"/>
      <c r="CQ56" s="56"/>
      <c r="CR56" s="56"/>
      <c r="CS56" s="56"/>
      <c r="CT56" s="56"/>
      <c r="CU56" s="56"/>
      <c r="CV56" s="56"/>
      <c r="CW56" s="56"/>
      <c r="CX56" s="56"/>
      <c r="CY56" s="56"/>
      <c r="CZ56" s="56"/>
      <c r="DA56" s="56"/>
      <c r="DB56" s="56"/>
      <c r="DC56" s="56"/>
      <c r="DD56" s="56"/>
      <c r="DE56" s="56"/>
      <c r="DF56" s="56"/>
      <c r="DG56" s="56"/>
      <c r="DH56" s="56"/>
      <c r="DI56" s="56"/>
      <c r="DJ56" s="56"/>
      <c r="DK56" s="56"/>
      <c r="DL56" s="56"/>
      <c r="DM56" s="56"/>
      <c r="DN56" s="56"/>
      <c r="DO56" s="56"/>
      <c r="DP56" s="56"/>
      <c r="DQ56" s="56"/>
      <c r="DR56" s="56"/>
      <c r="DS56" s="56"/>
      <c r="DT56" s="56"/>
    </row>
    <row r="57" spans="1:124" ht="14.25" customHeight="1">
      <c r="A57" s="51">
        <v>50</v>
      </c>
      <c r="B57" s="53">
        <v>21120120120029</v>
      </c>
      <c r="C57" s="53" t="s">
        <v>249</v>
      </c>
      <c r="D57" s="54">
        <v>80</v>
      </c>
      <c r="E57" s="54">
        <f t="shared" ref="E57:R57" si="50">IFERROR(($T57*IF($T$6=E$6,$T$7,0)+$U57*IF($U$6=E$6,$U$7,0)+$V57*IF($V$6=E$6,$V$7,0)+$W57*IF($W$6=E$6,$W$7,0)+$X57*IF($X$6=E$6,$X$7,0)+$Y57*IF($Y$6=E$6,$Y$7,0)+$Z57*IF($Z$6=E$6,$Z$7,0)+$AA57*IF($AA$6=E$6,$AA$7,0)+$AB57*IF($AB$6=E$6,$AB$7,0)+$AC57*IF($AC$6=E$6,$AC$7,0)+$AD57*IF($AD$6=E$6,$AD$7,0)+$DG57*IF($DG$6=E$6,$DG$7,0)+$DH57*IF($DH$6=E$6,$DH$7,0)+$DI57*IF($DI$6=E$6,$DI$7,0)+$DJ57*IF($DJ$6=E$6,$DJ$7,0)+$DK57*IF($DK$6=E$6,$DK$7,0)+$DL57*IF($DL$6=E$6,$DL$7,0)+$DM57*IF($DM$6=E$6,$DM$7,0)+$DN57*IF($DN$6=E$6,$DN$7,0)+$DO57*IF($DO$6=E$6,$DO$7,0)+$DP57*IF($DP$6=E$6,$DP$7,0)+$DQ57*IF($DQ$6=E$6,$DQ$7,0)+$DR57*IF($DR$6=E$6,$DR$7,0)+$DS57*IF($DS$6=E$6,$DS$7,0)+$DT57*IF($DT$6=E$6,$DT$7,0)+$DU57*IF($DU$6=E$6,$DU$7,0)+$DV57*IF($DV$6=E$6,$DV$7,0)+$DW57*IF($DW$6=E$6,$DW$7,0)+$DX57*IF($DX$6=E$6,$DX$7,0)+$DY57*IF($DY$6=E$6,$DY$7,0)+$DZ57*IF($DZ$6=E$6,$DZ$7,0)+$EA57*IF($EA$6=E$6,$EA$7,0)+$EB57*IF($EB$6=E$6,$EB$7,0))/E$7,0)</f>
        <v>80</v>
      </c>
      <c r="F57" s="54">
        <f t="shared" si="50"/>
        <v>80</v>
      </c>
      <c r="G57" s="54">
        <f t="shared" si="50"/>
        <v>0</v>
      </c>
      <c r="H57" s="54">
        <f t="shared" si="50"/>
        <v>0</v>
      </c>
      <c r="I57" s="54">
        <f t="shared" si="50"/>
        <v>0</v>
      </c>
      <c r="J57" s="54">
        <f t="shared" si="50"/>
        <v>0</v>
      </c>
      <c r="K57" s="54">
        <f t="shared" si="50"/>
        <v>0</v>
      </c>
      <c r="L57" s="54">
        <f t="shared" si="50"/>
        <v>0</v>
      </c>
      <c r="M57" s="54">
        <f t="shared" si="50"/>
        <v>0</v>
      </c>
      <c r="N57" s="54">
        <f t="shared" si="50"/>
        <v>0</v>
      </c>
      <c r="O57" s="54">
        <f t="shared" si="50"/>
        <v>0</v>
      </c>
      <c r="P57" s="54">
        <f t="shared" si="50"/>
        <v>0</v>
      </c>
      <c r="Q57" s="54">
        <f t="shared" si="50"/>
        <v>0</v>
      </c>
      <c r="R57" s="54">
        <f t="shared" si="50"/>
        <v>0</v>
      </c>
      <c r="S57" s="135"/>
      <c r="T57" s="56">
        <v>80</v>
      </c>
      <c r="U57" s="56">
        <v>80</v>
      </c>
      <c r="V57" s="56"/>
      <c r="W57" s="56"/>
      <c r="X57" s="55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6"/>
      <c r="CE57" s="56"/>
      <c r="CF57" s="56"/>
      <c r="CG57" s="56"/>
      <c r="CH57" s="56"/>
      <c r="CI57" s="56"/>
      <c r="CJ57" s="56"/>
      <c r="CK57" s="56"/>
      <c r="CL57" s="56"/>
      <c r="CM57" s="56"/>
      <c r="CN57" s="56"/>
      <c r="CO57" s="56"/>
      <c r="CP57" s="56"/>
      <c r="CQ57" s="56"/>
      <c r="CR57" s="56"/>
      <c r="CS57" s="56"/>
      <c r="CT57" s="56"/>
      <c r="CU57" s="56"/>
      <c r="CV57" s="56"/>
      <c r="CW57" s="56"/>
      <c r="CX57" s="56"/>
      <c r="CY57" s="56"/>
      <c r="CZ57" s="56"/>
      <c r="DA57" s="56"/>
      <c r="DB57" s="56"/>
      <c r="DC57" s="56"/>
      <c r="DD57" s="56"/>
      <c r="DE57" s="56"/>
      <c r="DF57" s="56"/>
      <c r="DG57" s="56"/>
      <c r="DH57" s="56"/>
      <c r="DI57" s="56"/>
      <c r="DJ57" s="56"/>
      <c r="DK57" s="56"/>
      <c r="DL57" s="56"/>
      <c r="DM57" s="56"/>
      <c r="DN57" s="56"/>
      <c r="DO57" s="56"/>
      <c r="DP57" s="56"/>
      <c r="DQ57" s="56"/>
      <c r="DR57" s="56"/>
      <c r="DS57" s="56"/>
      <c r="DT57" s="56"/>
    </row>
    <row r="58" spans="1:124" ht="14.25" customHeight="1">
      <c r="A58" s="51">
        <v>51</v>
      </c>
      <c r="B58" s="53">
        <v>21120120120030</v>
      </c>
      <c r="C58" s="53" t="s">
        <v>250</v>
      </c>
      <c r="D58" s="54">
        <v>72</v>
      </c>
      <c r="E58" s="54">
        <f t="shared" ref="E58:R58" si="51">IFERROR(($T58*IF($T$6=E$6,$T$7,0)+$U58*IF($U$6=E$6,$U$7,0)+$V58*IF($V$6=E$6,$V$7,0)+$W58*IF($W$6=E$6,$W$7,0)+$X58*IF($X$6=E$6,$X$7,0)+$Y58*IF($Y$6=E$6,$Y$7,0)+$Z58*IF($Z$6=E$6,$Z$7,0)+$AA58*IF($AA$6=E$6,$AA$7,0)+$AB58*IF($AB$6=E$6,$AB$7,0)+$AC58*IF($AC$6=E$6,$AC$7,0)+$AD58*IF($AD$6=E$6,$AD$7,0)+$DG58*IF($DG$6=E$6,$DG$7,0)+$DH58*IF($DH$6=E$6,$DH$7,0)+$DI58*IF($DI$6=E$6,$DI$7,0)+$DJ58*IF($DJ$6=E$6,$DJ$7,0)+$DK58*IF($DK$6=E$6,$DK$7,0)+$DL58*IF($DL$6=E$6,$DL$7,0)+$DM58*IF($DM$6=E$6,$DM$7,0)+$DN58*IF($DN$6=E$6,$DN$7,0)+$DO58*IF($DO$6=E$6,$DO$7,0)+$DP58*IF($DP$6=E$6,$DP$7,0)+$DQ58*IF($DQ$6=E$6,$DQ$7,0)+$DR58*IF($DR$6=E$6,$DR$7,0)+$DS58*IF($DS$6=E$6,$DS$7,0)+$DT58*IF($DT$6=E$6,$DT$7,0)+$DU58*IF($DU$6=E$6,$DU$7,0)+$DV58*IF($DV$6=E$6,$DV$7,0)+$DW58*IF($DW$6=E$6,$DW$7,0)+$DX58*IF($DX$6=E$6,$DX$7,0)+$DY58*IF($DY$6=E$6,$DY$7,0)+$DZ58*IF($DZ$6=E$6,$DZ$7,0)+$EA58*IF($EA$6=E$6,$EA$7,0)+$EB58*IF($EB$6=E$6,$EB$7,0))/E$7,0)</f>
        <v>72</v>
      </c>
      <c r="F58" s="54">
        <f t="shared" si="51"/>
        <v>72</v>
      </c>
      <c r="G58" s="54">
        <f t="shared" si="51"/>
        <v>0</v>
      </c>
      <c r="H58" s="54">
        <f t="shared" si="51"/>
        <v>0</v>
      </c>
      <c r="I58" s="54">
        <f t="shared" si="51"/>
        <v>0</v>
      </c>
      <c r="J58" s="54">
        <f t="shared" si="51"/>
        <v>0</v>
      </c>
      <c r="K58" s="54">
        <f t="shared" si="51"/>
        <v>0</v>
      </c>
      <c r="L58" s="54">
        <f t="shared" si="51"/>
        <v>0</v>
      </c>
      <c r="M58" s="54">
        <f t="shared" si="51"/>
        <v>0</v>
      </c>
      <c r="N58" s="54">
        <f t="shared" si="51"/>
        <v>0</v>
      </c>
      <c r="O58" s="54">
        <f t="shared" si="51"/>
        <v>0</v>
      </c>
      <c r="P58" s="54">
        <f t="shared" si="51"/>
        <v>0</v>
      </c>
      <c r="Q58" s="54">
        <f t="shared" si="51"/>
        <v>0</v>
      </c>
      <c r="R58" s="54">
        <f t="shared" si="51"/>
        <v>0</v>
      </c>
      <c r="S58" s="135"/>
      <c r="T58" s="56">
        <v>72</v>
      </c>
      <c r="U58" s="56">
        <v>72</v>
      </c>
      <c r="V58" s="56"/>
      <c r="W58" s="56"/>
      <c r="X58" s="55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56"/>
      <c r="CD58" s="56"/>
      <c r="CE58" s="56"/>
      <c r="CF58" s="56"/>
      <c r="CG58" s="56"/>
      <c r="CH58" s="56"/>
      <c r="CI58" s="56"/>
      <c r="CJ58" s="56"/>
      <c r="CK58" s="56"/>
      <c r="CL58" s="56"/>
      <c r="CM58" s="56"/>
      <c r="CN58" s="56"/>
      <c r="CO58" s="56"/>
      <c r="CP58" s="56"/>
      <c r="CQ58" s="56"/>
      <c r="CR58" s="56"/>
      <c r="CS58" s="56"/>
      <c r="CT58" s="56"/>
      <c r="CU58" s="56"/>
      <c r="CV58" s="56"/>
      <c r="CW58" s="56"/>
      <c r="CX58" s="56"/>
      <c r="CY58" s="56"/>
      <c r="CZ58" s="56"/>
      <c r="DA58" s="56"/>
      <c r="DB58" s="56"/>
      <c r="DC58" s="56"/>
      <c r="DD58" s="56"/>
      <c r="DE58" s="56"/>
      <c r="DF58" s="56"/>
      <c r="DG58" s="56"/>
      <c r="DH58" s="56"/>
      <c r="DI58" s="56"/>
      <c r="DJ58" s="56"/>
      <c r="DK58" s="56"/>
      <c r="DL58" s="56"/>
      <c r="DM58" s="56"/>
      <c r="DN58" s="56"/>
      <c r="DO58" s="56"/>
      <c r="DP58" s="56"/>
      <c r="DQ58" s="56"/>
      <c r="DR58" s="56"/>
      <c r="DS58" s="56"/>
      <c r="DT58" s="56"/>
    </row>
    <row r="59" spans="1:124" ht="14.25" customHeight="1">
      <c r="A59" s="51">
        <v>52</v>
      </c>
      <c r="B59" s="53">
        <v>21120120120034</v>
      </c>
      <c r="C59" s="53" t="s">
        <v>251</v>
      </c>
      <c r="D59" s="54">
        <v>84</v>
      </c>
      <c r="E59" s="54">
        <f t="shared" ref="E59:R59" si="52">IFERROR(($T59*IF($T$6=E$6,$T$7,0)+$U59*IF($U$6=E$6,$U$7,0)+$V59*IF($V$6=E$6,$V$7,0)+$W59*IF($W$6=E$6,$W$7,0)+$X59*IF($X$6=E$6,$X$7,0)+$Y59*IF($Y$6=E$6,$Y$7,0)+$Z59*IF($Z$6=E$6,$Z$7,0)+$AA59*IF($AA$6=E$6,$AA$7,0)+$AB59*IF($AB$6=E$6,$AB$7,0)+$AC59*IF($AC$6=E$6,$AC$7,0)+$AD59*IF($AD$6=E$6,$AD$7,0)+$DG59*IF($DG$6=E$6,$DG$7,0)+$DH59*IF($DH$6=E$6,$DH$7,0)+$DI59*IF($DI$6=E$6,$DI$7,0)+$DJ59*IF($DJ$6=E$6,$DJ$7,0)+$DK59*IF($DK$6=E$6,$DK$7,0)+$DL59*IF($DL$6=E$6,$DL$7,0)+$DM59*IF($DM$6=E$6,$DM$7,0)+$DN59*IF($DN$6=E$6,$DN$7,0)+$DO59*IF($DO$6=E$6,$DO$7,0)+$DP59*IF($DP$6=E$6,$DP$7,0)+$DQ59*IF($DQ$6=E$6,$DQ$7,0)+$DR59*IF($DR$6=E$6,$DR$7,0)+$DS59*IF($DS$6=E$6,$DS$7,0)+$DT59*IF($DT$6=E$6,$DT$7,0)+$DU59*IF($DU$6=E$6,$DU$7,0)+$DV59*IF($DV$6=E$6,$DV$7,0)+$DW59*IF($DW$6=E$6,$DW$7,0)+$DX59*IF($DX$6=E$6,$DX$7,0)+$DY59*IF($DY$6=E$6,$DY$7,0)+$DZ59*IF($DZ$6=E$6,$DZ$7,0)+$EA59*IF($EA$6=E$6,$EA$7,0)+$EB59*IF($EB$6=E$6,$EB$7,0))/E$7,0)</f>
        <v>84</v>
      </c>
      <c r="F59" s="54">
        <f t="shared" si="52"/>
        <v>84</v>
      </c>
      <c r="G59" s="54">
        <f t="shared" si="52"/>
        <v>0</v>
      </c>
      <c r="H59" s="54">
        <f t="shared" si="52"/>
        <v>0</v>
      </c>
      <c r="I59" s="54">
        <f t="shared" si="52"/>
        <v>0</v>
      </c>
      <c r="J59" s="54">
        <f t="shared" si="52"/>
        <v>0</v>
      </c>
      <c r="K59" s="54">
        <f t="shared" si="52"/>
        <v>0</v>
      </c>
      <c r="L59" s="54">
        <f t="shared" si="52"/>
        <v>0</v>
      </c>
      <c r="M59" s="54">
        <f t="shared" si="52"/>
        <v>0</v>
      </c>
      <c r="N59" s="54">
        <f t="shared" si="52"/>
        <v>0</v>
      </c>
      <c r="O59" s="54">
        <f t="shared" si="52"/>
        <v>0</v>
      </c>
      <c r="P59" s="54">
        <f t="shared" si="52"/>
        <v>0</v>
      </c>
      <c r="Q59" s="54">
        <f t="shared" si="52"/>
        <v>0</v>
      </c>
      <c r="R59" s="54">
        <f t="shared" si="52"/>
        <v>0</v>
      </c>
      <c r="S59" s="135"/>
      <c r="T59" s="56">
        <v>84</v>
      </c>
      <c r="U59" s="56">
        <v>84</v>
      </c>
      <c r="V59" s="56"/>
      <c r="W59" s="56"/>
      <c r="X59" s="55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6"/>
      <c r="CE59" s="56"/>
      <c r="CF59" s="56"/>
      <c r="CG59" s="56"/>
      <c r="CH59" s="56"/>
      <c r="CI59" s="56"/>
      <c r="CJ59" s="56"/>
      <c r="CK59" s="56"/>
      <c r="CL59" s="56"/>
      <c r="CM59" s="56"/>
      <c r="CN59" s="56"/>
      <c r="CO59" s="56"/>
      <c r="CP59" s="56"/>
      <c r="CQ59" s="56"/>
      <c r="CR59" s="56"/>
      <c r="CS59" s="56"/>
      <c r="CT59" s="56"/>
      <c r="CU59" s="56"/>
      <c r="CV59" s="56"/>
      <c r="CW59" s="56"/>
      <c r="CX59" s="56"/>
      <c r="CY59" s="56"/>
      <c r="CZ59" s="56"/>
      <c r="DA59" s="56"/>
      <c r="DB59" s="56"/>
      <c r="DC59" s="56"/>
      <c r="DD59" s="56"/>
      <c r="DE59" s="56"/>
      <c r="DF59" s="56"/>
      <c r="DG59" s="56"/>
      <c r="DH59" s="56"/>
      <c r="DI59" s="56"/>
      <c r="DJ59" s="56"/>
      <c r="DK59" s="56"/>
      <c r="DL59" s="56"/>
      <c r="DM59" s="56"/>
      <c r="DN59" s="56"/>
      <c r="DO59" s="56"/>
      <c r="DP59" s="56"/>
      <c r="DQ59" s="56"/>
      <c r="DR59" s="56"/>
      <c r="DS59" s="56"/>
      <c r="DT59" s="56"/>
    </row>
    <row r="60" spans="1:124" ht="14.25" customHeight="1">
      <c r="A60" s="51">
        <v>53</v>
      </c>
      <c r="B60" s="53">
        <v>21120120130042</v>
      </c>
      <c r="C60" s="53" t="s">
        <v>252</v>
      </c>
      <c r="D60" s="54">
        <v>56</v>
      </c>
      <c r="E60" s="54">
        <f t="shared" ref="E60:R60" si="53">IFERROR(($T60*IF($T$6=E$6,$T$7,0)+$U60*IF($U$6=E$6,$U$7,0)+$V60*IF($V$6=E$6,$V$7,0)+$W60*IF($W$6=E$6,$W$7,0)+$X60*IF($X$6=E$6,$X$7,0)+$Y60*IF($Y$6=E$6,$Y$7,0)+$Z60*IF($Z$6=E$6,$Z$7,0)+$AA60*IF($AA$6=E$6,$AA$7,0)+$AB60*IF($AB$6=E$6,$AB$7,0)+$AC60*IF($AC$6=E$6,$AC$7,0)+$AD60*IF($AD$6=E$6,$AD$7,0)+$DG60*IF($DG$6=E$6,$DG$7,0)+$DH60*IF($DH$6=E$6,$DH$7,0)+$DI60*IF($DI$6=E$6,$DI$7,0)+$DJ60*IF($DJ$6=E$6,$DJ$7,0)+$DK60*IF($DK$6=E$6,$DK$7,0)+$DL60*IF($DL$6=E$6,$DL$7,0)+$DM60*IF($DM$6=E$6,$DM$7,0)+$DN60*IF($DN$6=E$6,$DN$7,0)+$DO60*IF($DO$6=E$6,$DO$7,0)+$DP60*IF($DP$6=E$6,$DP$7,0)+$DQ60*IF($DQ$6=E$6,$DQ$7,0)+$DR60*IF($DR$6=E$6,$DR$7,0)+$DS60*IF($DS$6=E$6,$DS$7,0)+$DT60*IF($DT$6=E$6,$DT$7,0)+$DU60*IF($DU$6=E$6,$DU$7,0)+$DV60*IF($DV$6=E$6,$DV$7,0)+$DW60*IF($DW$6=E$6,$DW$7,0)+$DX60*IF($DX$6=E$6,$DX$7,0)+$DY60*IF($DY$6=E$6,$DY$7,0)+$DZ60*IF($DZ$6=E$6,$DZ$7,0)+$EA60*IF($EA$6=E$6,$EA$7,0)+$EB60*IF($EB$6=E$6,$EB$7,0))/E$7,0)</f>
        <v>56</v>
      </c>
      <c r="F60" s="54">
        <f t="shared" si="53"/>
        <v>56</v>
      </c>
      <c r="G60" s="54">
        <f t="shared" si="53"/>
        <v>0</v>
      </c>
      <c r="H60" s="54">
        <f t="shared" si="53"/>
        <v>0</v>
      </c>
      <c r="I60" s="54">
        <f t="shared" si="53"/>
        <v>0</v>
      </c>
      <c r="J60" s="54">
        <f t="shared" si="53"/>
        <v>0</v>
      </c>
      <c r="K60" s="54">
        <f t="shared" si="53"/>
        <v>0</v>
      </c>
      <c r="L60" s="54">
        <f t="shared" si="53"/>
        <v>0</v>
      </c>
      <c r="M60" s="54">
        <f t="shared" si="53"/>
        <v>0</v>
      </c>
      <c r="N60" s="54">
        <f t="shared" si="53"/>
        <v>0</v>
      </c>
      <c r="O60" s="54">
        <f t="shared" si="53"/>
        <v>0</v>
      </c>
      <c r="P60" s="54">
        <f t="shared" si="53"/>
        <v>0</v>
      </c>
      <c r="Q60" s="54">
        <f t="shared" si="53"/>
        <v>0</v>
      </c>
      <c r="R60" s="54">
        <f t="shared" si="53"/>
        <v>0</v>
      </c>
      <c r="S60" s="135"/>
      <c r="T60" s="56">
        <v>56</v>
      </c>
      <c r="U60" s="56">
        <v>56</v>
      </c>
      <c r="V60" s="56"/>
      <c r="W60" s="56"/>
      <c r="X60" s="55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56"/>
      <c r="BN60" s="56"/>
      <c r="BO60" s="56"/>
      <c r="BP60" s="56"/>
      <c r="BQ60" s="56"/>
      <c r="BR60" s="56"/>
      <c r="BS60" s="56"/>
      <c r="BT60" s="56"/>
      <c r="BU60" s="56"/>
      <c r="BV60" s="56"/>
      <c r="BW60" s="56"/>
      <c r="BX60" s="56"/>
      <c r="BY60" s="56"/>
      <c r="BZ60" s="56"/>
      <c r="CA60" s="56"/>
      <c r="CB60" s="56"/>
      <c r="CC60" s="56"/>
      <c r="CD60" s="56"/>
      <c r="CE60" s="56"/>
      <c r="CF60" s="56"/>
      <c r="CG60" s="56"/>
      <c r="CH60" s="56"/>
      <c r="CI60" s="56"/>
      <c r="CJ60" s="56"/>
      <c r="CK60" s="56"/>
      <c r="CL60" s="56"/>
      <c r="CM60" s="56"/>
      <c r="CN60" s="56"/>
      <c r="CO60" s="56"/>
      <c r="CP60" s="56"/>
      <c r="CQ60" s="56"/>
      <c r="CR60" s="56"/>
      <c r="CS60" s="56"/>
      <c r="CT60" s="56"/>
      <c r="CU60" s="56"/>
      <c r="CV60" s="56"/>
      <c r="CW60" s="56"/>
      <c r="CX60" s="56"/>
      <c r="CY60" s="56"/>
      <c r="CZ60" s="56"/>
      <c r="DA60" s="56"/>
      <c r="DB60" s="56"/>
      <c r="DC60" s="56"/>
      <c r="DD60" s="56"/>
      <c r="DE60" s="56"/>
      <c r="DF60" s="56"/>
      <c r="DG60" s="56"/>
      <c r="DH60" s="56"/>
      <c r="DI60" s="56"/>
      <c r="DJ60" s="56"/>
      <c r="DK60" s="56"/>
      <c r="DL60" s="56"/>
      <c r="DM60" s="56"/>
      <c r="DN60" s="56"/>
      <c r="DO60" s="56"/>
      <c r="DP60" s="56"/>
      <c r="DQ60" s="56"/>
      <c r="DR60" s="56"/>
      <c r="DS60" s="56"/>
      <c r="DT60" s="56"/>
    </row>
    <row r="61" spans="1:124" ht="14.25" customHeight="1">
      <c r="A61" s="51">
        <v>54</v>
      </c>
      <c r="B61" s="53">
        <v>21120120130045</v>
      </c>
      <c r="C61" s="53" t="s">
        <v>253</v>
      </c>
      <c r="D61" s="54">
        <v>84</v>
      </c>
      <c r="E61" s="54">
        <f t="shared" ref="E61:R61" si="54">IFERROR(($T61*IF($T$6=E$6,$T$7,0)+$U61*IF($U$6=E$6,$U$7,0)+$V61*IF($V$6=E$6,$V$7,0)+$W61*IF($W$6=E$6,$W$7,0)+$X61*IF($X$6=E$6,$X$7,0)+$Y61*IF($Y$6=E$6,$Y$7,0)+$Z61*IF($Z$6=E$6,$Z$7,0)+$AA61*IF($AA$6=E$6,$AA$7,0)+$AB61*IF($AB$6=E$6,$AB$7,0)+$AC61*IF($AC$6=E$6,$AC$7,0)+$AD61*IF($AD$6=E$6,$AD$7,0)+$DG61*IF($DG$6=E$6,$DG$7,0)+$DH61*IF($DH$6=E$6,$DH$7,0)+$DI61*IF($DI$6=E$6,$DI$7,0)+$DJ61*IF($DJ$6=E$6,$DJ$7,0)+$DK61*IF($DK$6=E$6,$DK$7,0)+$DL61*IF($DL$6=E$6,$DL$7,0)+$DM61*IF($DM$6=E$6,$DM$7,0)+$DN61*IF($DN$6=E$6,$DN$7,0)+$DO61*IF($DO$6=E$6,$DO$7,0)+$DP61*IF($DP$6=E$6,$DP$7,0)+$DQ61*IF($DQ$6=E$6,$DQ$7,0)+$DR61*IF($DR$6=E$6,$DR$7,0)+$DS61*IF($DS$6=E$6,$DS$7,0)+$DT61*IF($DT$6=E$6,$DT$7,0)+$DU61*IF($DU$6=E$6,$DU$7,0)+$DV61*IF($DV$6=E$6,$DV$7,0)+$DW61*IF($DW$6=E$6,$DW$7,0)+$DX61*IF($DX$6=E$6,$DX$7,0)+$DY61*IF($DY$6=E$6,$DY$7,0)+$DZ61*IF($DZ$6=E$6,$DZ$7,0)+$EA61*IF($EA$6=E$6,$EA$7,0)+$EB61*IF($EB$6=E$6,$EB$7,0))/E$7,0)</f>
        <v>84</v>
      </c>
      <c r="F61" s="54">
        <f t="shared" si="54"/>
        <v>84</v>
      </c>
      <c r="G61" s="54">
        <f t="shared" si="54"/>
        <v>0</v>
      </c>
      <c r="H61" s="54">
        <f t="shared" si="54"/>
        <v>0</v>
      </c>
      <c r="I61" s="54">
        <f t="shared" si="54"/>
        <v>0</v>
      </c>
      <c r="J61" s="54">
        <f t="shared" si="54"/>
        <v>0</v>
      </c>
      <c r="K61" s="54">
        <f t="shared" si="54"/>
        <v>0</v>
      </c>
      <c r="L61" s="54">
        <f t="shared" si="54"/>
        <v>0</v>
      </c>
      <c r="M61" s="54">
        <f t="shared" si="54"/>
        <v>0</v>
      </c>
      <c r="N61" s="54">
        <f t="shared" si="54"/>
        <v>0</v>
      </c>
      <c r="O61" s="54">
        <f t="shared" si="54"/>
        <v>0</v>
      </c>
      <c r="P61" s="54">
        <f t="shared" si="54"/>
        <v>0</v>
      </c>
      <c r="Q61" s="54">
        <f t="shared" si="54"/>
        <v>0</v>
      </c>
      <c r="R61" s="54">
        <f t="shared" si="54"/>
        <v>0</v>
      </c>
      <c r="S61" s="135"/>
      <c r="T61" s="56">
        <v>84</v>
      </c>
      <c r="U61" s="56">
        <v>84</v>
      </c>
      <c r="V61" s="56"/>
      <c r="W61" s="56"/>
      <c r="X61" s="55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6"/>
      <c r="BR61" s="56"/>
      <c r="BS61" s="56"/>
      <c r="BT61" s="56"/>
      <c r="BU61" s="56"/>
      <c r="BV61" s="56"/>
      <c r="BW61" s="56"/>
      <c r="BX61" s="56"/>
      <c r="BY61" s="56"/>
      <c r="BZ61" s="56"/>
      <c r="CA61" s="56"/>
      <c r="CB61" s="56"/>
      <c r="CC61" s="56"/>
      <c r="CD61" s="56"/>
      <c r="CE61" s="56"/>
      <c r="CF61" s="56"/>
      <c r="CG61" s="56"/>
      <c r="CH61" s="56"/>
      <c r="CI61" s="56"/>
      <c r="CJ61" s="56"/>
      <c r="CK61" s="56"/>
      <c r="CL61" s="56"/>
      <c r="CM61" s="56"/>
      <c r="CN61" s="56"/>
      <c r="CO61" s="56"/>
      <c r="CP61" s="56"/>
      <c r="CQ61" s="56"/>
      <c r="CR61" s="56"/>
      <c r="CS61" s="56"/>
      <c r="CT61" s="56"/>
      <c r="CU61" s="56"/>
      <c r="CV61" s="56"/>
      <c r="CW61" s="56"/>
      <c r="CX61" s="56"/>
      <c r="CY61" s="56"/>
      <c r="CZ61" s="56"/>
      <c r="DA61" s="56"/>
      <c r="DB61" s="56"/>
      <c r="DC61" s="56"/>
      <c r="DD61" s="56"/>
      <c r="DE61" s="56"/>
      <c r="DF61" s="56"/>
      <c r="DG61" s="56"/>
      <c r="DH61" s="56"/>
      <c r="DI61" s="56"/>
      <c r="DJ61" s="56"/>
      <c r="DK61" s="56"/>
      <c r="DL61" s="56"/>
      <c r="DM61" s="56"/>
      <c r="DN61" s="56"/>
      <c r="DO61" s="56"/>
      <c r="DP61" s="56"/>
      <c r="DQ61" s="56"/>
      <c r="DR61" s="56"/>
      <c r="DS61" s="56"/>
      <c r="DT61" s="56"/>
    </row>
    <row r="62" spans="1:124" ht="14.25" customHeight="1">
      <c r="A62" s="51">
        <v>55</v>
      </c>
      <c r="B62" s="53">
        <v>21120120130047</v>
      </c>
      <c r="C62" s="53" t="s">
        <v>254</v>
      </c>
      <c r="D62" s="54">
        <v>92</v>
      </c>
      <c r="E62" s="54">
        <f t="shared" ref="E62:R62" si="55">IFERROR(($T62*IF($T$6=E$6,$T$7,0)+$U62*IF($U$6=E$6,$U$7,0)+$V62*IF($V$6=E$6,$V$7,0)+$W62*IF($W$6=E$6,$W$7,0)+$X62*IF($X$6=E$6,$X$7,0)+$Y62*IF($Y$6=E$6,$Y$7,0)+$Z62*IF($Z$6=E$6,$Z$7,0)+$AA62*IF($AA$6=E$6,$AA$7,0)+$AB62*IF($AB$6=E$6,$AB$7,0)+$AC62*IF($AC$6=E$6,$AC$7,0)+$AD62*IF($AD$6=E$6,$AD$7,0)+$DG62*IF($DG$6=E$6,$DG$7,0)+$DH62*IF($DH$6=E$6,$DH$7,0)+$DI62*IF($DI$6=E$6,$DI$7,0)+$DJ62*IF($DJ$6=E$6,$DJ$7,0)+$DK62*IF($DK$6=E$6,$DK$7,0)+$DL62*IF($DL$6=E$6,$DL$7,0)+$DM62*IF($DM$6=E$6,$DM$7,0)+$DN62*IF($DN$6=E$6,$DN$7,0)+$DO62*IF($DO$6=E$6,$DO$7,0)+$DP62*IF($DP$6=E$6,$DP$7,0)+$DQ62*IF($DQ$6=E$6,$DQ$7,0)+$DR62*IF($DR$6=E$6,$DR$7,0)+$DS62*IF($DS$6=E$6,$DS$7,0)+$DT62*IF($DT$6=E$6,$DT$7,0)+$DU62*IF($DU$6=E$6,$DU$7,0)+$DV62*IF($DV$6=E$6,$DV$7,0)+$DW62*IF($DW$6=E$6,$DW$7,0)+$DX62*IF($DX$6=E$6,$DX$7,0)+$DY62*IF($DY$6=E$6,$DY$7,0)+$DZ62*IF($DZ$6=E$6,$DZ$7,0)+$EA62*IF($EA$6=E$6,$EA$7,0)+$EB62*IF($EB$6=E$6,$EB$7,0))/E$7,0)</f>
        <v>92</v>
      </c>
      <c r="F62" s="54">
        <f t="shared" si="55"/>
        <v>92</v>
      </c>
      <c r="G62" s="54">
        <f t="shared" si="55"/>
        <v>0</v>
      </c>
      <c r="H62" s="54">
        <f t="shared" si="55"/>
        <v>0</v>
      </c>
      <c r="I62" s="54">
        <f t="shared" si="55"/>
        <v>0</v>
      </c>
      <c r="J62" s="54">
        <f t="shared" si="55"/>
        <v>0</v>
      </c>
      <c r="K62" s="54">
        <f t="shared" si="55"/>
        <v>0</v>
      </c>
      <c r="L62" s="54">
        <f t="shared" si="55"/>
        <v>0</v>
      </c>
      <c r="M62" s="54">
        <f t="shared" si="55"/>
        <v>0</v>
      </c>
      <c r="N62" s="54">
        <f t="shared" si="55"/>
        <v>0</v>
      </c>
      <c r="O62" s="54">
        <f t="shared" si="55"/>
        <v>0</v>
      </c>
      <c r="P62" s="54">
        <f t="shared" si="55"/>
        <v>0</v>
      </c>
      <c r="Q62" s="54">
        <f t="shared" si="55"/>
        <v>0</v>
      </c>
      <c r="R62" s="54">
        <f t="shared" si="55"/>
        <v>0</v>
      </c>
      <c r="S62" s="135"/>
      <c r="T62" s="56">
        <v>92</v>
      </c>
      <c r="U62" s="56">
        <v>92</v>
      </c>
      <c r="V62" s="56"/>
      <c r="W62" s="56"/>
      <c r="X62" s="55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56"/>
      <c r="BR62" s="56"/>
      <c r="BS62" s="56"/>
      <c r="BT62" s="56"/>
      <c r="BU62" s="56"/>
      <c r="BV62" s="56"/>
      <c r="BW62" s="56"/>
      <c r="BX62" s="56"/>
      <c r="BY62" s="56"/>
      <c r="BZ62" s="56"/>
      <c r="CA62" s="56"/>
      <c r="CB62" s="56"/>
      <c r="CC62" s="56"/>
      <c r="CD62" s="56"/>
      <c r="CE62" s="56"/>
      <c r="CF62" s="56"/>
      <c r="CG62" s="56"/>
      <c r="CH62" s="56"/>
      <c r="CI62" s="56"/>
      <c r="CJ62" s="56"/>
      <c r="CK62" s="56"/>
      <c r="CL62" s="56"/>
      <c r="CM62" s="56"/>
      <c r="CN62" s="56"/>
      <c r="CO62" s="56"/>
      <c r="CP62" s="56"/>
      <c r="CQ62" s="56"/>
      <c r="CR62" s="56"/>
      <c r="CS62" s="56"/>
      <c r="CT62" s="56"/>
      <c r="CU62" s="56"/>
      <c r="CV62" s="56"/>
      <c r="CW62" s="56"/>
      <c r="CX62" s="56"/>
      <c r="CY62" s="56"/>
      <c r="CZ62" s="56"/>
      <c r="DA62" s="56"/>
      <c r="DB62" s="56"/>
      <c r="DC62" s="56"/>
      <c r="DD62" s="56"/>
      <c r="DE62" s="56"/>
      <c r="DF62" s="56"/>
      <c r="DG62" s="56"/>
      <c r="DH62" s="56"/>
      <c r="DI62" s="56"/>
      <c r="DJ62" s="56"/>
      <c r="DK62" s="56"/>
      <c r="DL62" s="56"/>
      <c r="DM62" s="56"/>
      <c r="DN62" s="56"/>
      <c r="DO62" s="56"/>
      <c r="DP62" s="56"/>
      <c r="DQ62" s="56"/>
      <c r="DR62" s="56"/>
      <c r="DS62" s="56"/>
      <c r="DT62" s="56"/>
    </row>
    <row r="63" spans="1:124" ht="14.25" customHeight="1">
      <c r="A63" s="51">
        <v>56</v>
      </c>
      <c r="B63" s="53">
        <v>21120120130050</v>
      </c>
      <c r="C63" s="53" t="s">
        <v>255</v>
      </c>
      <c r="D63" s="54">
        <v>72</v>
      </c>
      <c r="E63" s="54">
        <f t="shared" ref="E63:R63" si="56">IFERROR(($T63*IF($T$6=E$6,$T$7,0)+$U63*IF($U$6=E$6,$U$7,0)+$V63*IF($V$6=E$6,$V$7,0)+$W63*IF($W$6=E$6,$W$7,0)+$X63*IF($X$6=E$6,$X$7,0)+$Y63*IF($Y$6=E$6,$Y$7,0)+$Z63*IF($Z$6=E$6,$Z$7,0)+$AA63*IF($AA$6=E$6,$AA$7,0)+$AB63*IF($AB$6=E$6,$AB$7,0)+$AC63*IF($AC$6=E$6,$AC$7,0)+$AD63*IF($AD$6=E$6,$AD$7,0)+$DG63*IF($DG$6=E$6,$DG$7,0)+$DH63*IF($DH$6=E$6,$DH$7,0)+$DI63*IF($DI$6=E$6,$DI$7,0)+$DJ63*IF($DJ$6=E$6,$DJ$7,0)+$DK63*IF($DK$6=E$6,$DK$7,0)+$DL63*IF($DL$6=E$6,$DL$7,0)+$DM63*IF($DM$6=E$6,$DM$7,0)+$DN63*IF($DN$6=E$6,$DN$7,0)+$DO63*IF($DO$6=E$6,$DO$7,0)+$DP63*IF($DP$6=E$6,$DP$7,0)+$DQ63*IF($DQ$6=E$6,$DQ$7,0)+$DR63*IF($DR$6=E$6,$DR$7,0)+$DS63*IF($DS$6=E$6,$DS$7,0)+$DT63*IF($DT$6=E$6,$DT$7,0)+$DU63*IF($DU$6=E$6,$DU$7,0)+$DV63*IF($DV$6=E$6,$DV$7,0)+$DW63*IF($DW$6=E$6,$DW$7,0)+$DX63*IF($DX$6=E$6,$DX$7,0)+$DY63*IF($DY$6=E$6,$DY$7,0)+$DZ63*IF($DZ$6=E$6,$DZ$7,0)+$EA63*IF($EA$6=E$6,$EA$7,0)+$EB63*IF($EB$6=E$6,$EB$7,0))/E$7,0)</f>
        <v>72</v>
      </c>
      <c r="F63" s="54">
        <f t="shared" si="56"/>
        <v>72</v>
      </c>
      <c r="G63" s="54">
        <f t="shared" si="56"/>
        <v>0</v>
      </c>
      <c r="H63" s="54">
        <f t="shared" si="56"/>
        <v>0</v>
      </c>
      <c r="I63" s="54">
        <f t="shared" si="56"/>
        <v>0</v>
      </c>
      <c r="J63" s="54">
        <f t="shared" si="56"/>
        <v>0</v>
      </c>
      <c r="K63" s="54">
        <f t="shared" si="56"/>
        <v>0</v>
      </c>
      <c r="L63" s="54">
        <f t="shared" si="56"/>
        <v>0</v>
      </c>
      <c r="M63" s="54">
        <f t="shared" si="56"/>
        <v>0</v>
      </c>
      <c r="N63" s="54">
        <f t="shared" si="56"/>
        <v>0</v>
      </c>
      <c r="O63" s="54">
        <f t="shared" si="56"/>
        <v>0</v>
      </c>
      <c r="P63" s="54">
        <f t="shared" si="56"/>
        <v>0</v>
      </c>
      <c r="Q63" s="54">
        <f t="shared" si="56"/>
        <v>0</v>
      </c>
      <c r="R63" s="54">
        <f t="shared" si="56"/>
        <v>0</v>
      </c>
      <c r="S63" s="135"/>
      <c r="T63" s="56">
        <v>72</v>
      </c>
      <c r="U63" s="56">
        <v>72</v>
      </c>
      <c r="V63" s="56"/>
      <c r="W63" s="56"/>
      <c r="X63" s="55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6"/>
      <c r="BW63" s="56"/>
      <c r="BX63" s="56"/>
      <c r="BY63" s="56"/>
      <c r="BZ63" s="56"/>
      <c r="CA63" s="56"/>
      <c r="CB63" s="56"/>
      <c r="CC63" s="56"/>
      <c r="CD63" s="56"/>
      <c r="CE63" s="56"/>
      <c r="CF63" s="56"/>
      <c r="CG63" s="56"/>
      <c r="CH63" s="56"/>
      <c r="CI63" s="56"/>
      <c r="CJ63" s="56"/>
      <c r="CK63" s="56"/>
      <c r="CL63" s="56"/>
      <c r="CM63" s="56"/>
      <c r="CN63" s="56"/>
      <c r="CO63" s="56"/>
      <c r="CP63" s="56"/>
      <c r="CQ63" s="56"/>
      <c r="CR63" s="56"/>
      <c r="CS63" s="56"/>
      <c r="CT63" s="56"/>
      <c r="CU63" s="56"/>
      <c r="CV63" s="56"/>
      <c r="CW63" s="56"/>
      <c r="CX63" s="56"/>
      <c r="CY63" s="56"/>
      <c r="CZ63" s="56"/>
      <c r="DA63" s="56"/>
      <c r="DB63" s="56"/>
      <c r="DC63" s="56"/>
      <c r="DD63" s="56"/>
      <c r="DE63" s="56"/>
      <c r="DF63" s="56"/>
      <c r="DG63" s="56"/>
      <c r="DH63" s="56"/>
      <c r="DI63" s="56"/>
      <c r="DJ63" s="56"/>
      <c r="DK63" s="56"/>
      <c r="DL63" s="56"/>
      <c r="DM63" s="56"/>
      <c r="DN63" s="56"/>
      <c r="DO63" s="56"/>
      <c r="DP63" s="56"/>
      <c r="DQ63" s="56"/>
      <c r="DR63" s="56"/>
      <c r="DS63" s="56"/>
      <c r="DT63" s="56"/>
    </row>
    <row r="64" spans="1:124" ht="14.25" customHeight="1">
      <c r="A64" s="51">
        <v>57</v>
      </c>
      <c r="B64" s="53">
        <v>21120120130052</v>
      </c>
      <c r="C64" s="53" t="s">
        <v>256</v>
      </c>
      <c r="D64" s="54">
        <v>84</v>
      </c>
      <c r="E64" s="54">
        <f t="shared" ref="E64:R64" si="57">IFERROR(($T64*IF($T$6=E$6,$T$7,0)+$U64*IF($U$6=E$6,$U$7,0)+$V64*IF($V$6=E$6,$V$7,0)+$W64*IF($W$6=E$6,$W$7,0)+$X64*IF($X$6=E$6,$X$7,0)+$Y64*IF($Y$6=E$6,$Y$7,0)+$Z64*IF($Z$6=E$6,$Z$7,0)+$AA64*IF($AA$6=E$6,$AA$7,0)+$AB64*IF($AB$6=E$6,$AB$7,0)+$AC64*IF($AC$6=E$6,$AC$7,0)+$AD64*IF($AD$6=E$6,$AD$7,0)+$DG64*IF($DG$6=E$6,$DG$7,0)+$DH64*IF($DH$6=E$6,$DH$7,0)+$DI64*IF($DI$6=E$6,$DI$7,0)+$DJ64*IF($DJ$6=E$6,$DJ$7,0)+$DK64*IF($DK$6=E$6,$DK$7,0)+$DL64*IF($DL$6=E$6,$DL$7,0)+$DM64*IF($DM$6=E$6,$DM$7,0)+$DN64*IF($DN$6=E$6,$DN$7,0)+$DO64*IF($DO$6=E$6,$DO$7,0)+$DP64*IF($DP$6=E$6,$DP$7,0)+$DQ64*IF($DQ$6=E$6,$DQ$7,0)+$DR64*IF($DR$6=E$6,$DR$7,0)+$DS64*IF($DS$6=E$6,$DS$7,0)+$DT64*IF($DT$6=E$6,$DT$7,0)+$DU64*IF($DU$6=E$6,$DU$7,0)+$DV64*IF($DV$6=E$6,$DV$7,0)+$DW64*IF($DW$6=E$6,$DW$7,0)+$DX64*IF($DX$6=E$6,$DX$7,0)+$DY64*IF($DY$6=E$6,$DY$7,0)+$DZ64*IF($DZ$6=E$6,$DZ$7,0)+$EA64*IF($EA$6=E$6,$EA$7,0)+$EB64*IF($EB$6=E$6,$EB$7,0))/E$7,0)</f>
        <v>84</v>
      </c>
      <c r="F64" s="54">
        <f t="shared" si="57"/>
        <v>84</v>
      </c>
      <c r="G64" s="54">
        <f t="shared" si="57"/>
        <v>0</v>
      </c>
      <c r="H64" s="54">
        <f t="shared" si="57"/>
        <v>0</v>
      </c>
      <c r="I64" s="54">
        <f t="shared" si="57"/>
        <v>0</v>
      </c>
      <c r="J64" s="54">
        <f t="shared" si="57"/>
        <v>0</v>
      </c>
      <c r="K64" s="54">
        <f t="shared" si="57"/>
        <v>0</v>
      </c>
      <c r="L64" s="54">
        <f t="shared" si="57"/>
        <v>0</v>
      </c>
      <c r="M64" s="54">
        <f t="shared" si="57"/>
        <v>0</v>
      </c>
      <c r="N64" s="54">
        <f t="shared" si="57"/>
        <v>0</v>
      </c>
      <c r="O64" s="54">
        <f t="shared" si="57"/>
        <v>0</v>
      </c>
      <c r="P64" s="54">
        <f t="shared" si="57"/>
        <v>0</v>
      </c>
      <c r="Q64" s="54">
        <f t="shared" si="57"/>
        <v>0</v>
      </c>
      <c r="R64" s="54">
        <f t="shared" si="57"/>
        <v>0</v>
      </c>
      <c r="S64" s="135"/>
      <c r="T64" s="56">
        <v>84</v>
      </c>
      <c r="U64" s="56">
        <v>84</v>
      </c>
      <c r="V64" s="56"/>
      <c r="W64" s="56"/>
      <c r="X64" s="55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56"/>
      <c r="CE64" s="56"/>
      <c r="CF64" s="56"/>
      <c r="CG64" s="56"/>
      <c r="CH64" s="56"/>
      <c r="CI64" s="56"/>
      <c r="CJ64" s="56"/>
      <c r="CK64" s="56"/>
      <c r="CL64" s="56"/>
      <c r="CM64" s="56"/>
      <c r="CN64" s="56"/>
      <c r="CO64" s="56"/>
      <c r="CP64" s="56"/>
      <c r="CQ64" s="56"/>
      <c r="CR64" s="56"/>
      <c r="CS64" s="56"/>
      <c r="CT64" s="56"/>
      <c r="CU64" s="56"/>
      <c r="CV64" s="56"/>
      <c r="CW64" s="56"/>
      <c r="CX64" s="56"/>
      <c r="CY64" s="56"/>
      <c r="CZ64" s="56"/>
      <c r="DA64" s="56"/>
      <c r="DB64" s="56"/>
      <c r="DC64" s="56"/>
      <c r="DD64" s="56"/>
      <c r="DE64" s="56"/>
      <c r="DF64" s="56"/>
      <c r="DG64" s="56"/>
      <c r="DH64" s="56"/>
      <c r="DI64" s="56"/>
      <c r="DJ64" s="56"/>
      <c r="DK64" s="56"/>
      <c r="DL64" s="56"/>
      <c r="DM64" s="56"/>
      <c r="DN64" s="56"/>
      <c r="DO64" s="56"/>
      <c r="DP64" s="56"/>
      <c r="DQ64" s="56"/>
      <c r="DR64" s="56"/>
      <c r="DS64" s="56"/>
      <c r="DT64" s="56"/>
    </row>
    <row r="65" spans="1:124" ht="14.25" customHeight="1">
      <c r="A65" s="51">
        <v>58</v>
      </c>
      <c r="B65" s="53">
        <v>21120120130060</v>
      </c>
      <c r="C65" s="53" t="s">
        <v>257</v>
      </c>
      <c r="D65" s="54">
        <v>80</v>
      </c>
      <c r="E65" s="54">
        <f t="shared" ref="E65:R65" si="58">IFERROR(($T65*IF($T$6=E$6,$T$7,0)+$U65*IF($U$6=E$6,$U$7,0)+$V65*IF($V$6=E$6,$V$7,0)+$W65*IF($W$6=E$6,$W$7,0)+$X65*IF($X$6=E$6,$X$7,0)+$Y65*IF($Y$6=E$6,$Y$7,0)+$Z65*IF($Z$6=E$6,$Z$7,0)+$AA65*IF($AA$6=E$6,$AA$7,0)+$AB65*IF($AB$6=E$6,$AB$7,0)+$AC65*IF($AC$6=E$6,$AC$7,0)+$AD65*IF($AD$6=E$6,$AD$7,0)+$DG65*IF($DG$6=E$6,$DG$7,0)+$DH65*IF($DH$6=E$6,$DH$7,0)+$DI65*IF($DI$6=E$6,$DI$7,0)+$DJ65*IF($DJ$6=E$6,$DJ$7,0)+$DK65*IF($DK$6=E$6,$DK$7,0)+$DL65*IF($DL$6=E$6,$DL$7,0)+$DM65*IF($DM$6=E$6,$DM$7,0)+$DN65*IF($DN$6=E$6,$DN$7,0)+$DO65*IF($DO$6=E$6,$DO$7,0)+$DP65*IF($DP$6=E$6,$DP$7,0)+$DQ65*IF($DQ$6=E$6,$DQ$7,0)+$DR65*IF($DR$6=E$6,$DR$7,0)+$DS65*IF($DS$6=E$6,$DS$7,0)+$DT65*IF($DT$6=E$6,$DT$7,0)+$DU65*IF($DU$6=E$6,$DU$7,0)+$DV65*IF($DV$6=E$6,$DV$7,0)+$DW65*IF($DW$6=E$6,$DW$7,0)+$DX65*IF($DX$6=E$6,$DX$7,0)+$DY65*IF($DY$6=E$6,$DY$7,0)+$DZ65*IF($DZ$6=E$6,$DZ$7,0)+$EA65*IF($EA$6=E$6,$EA$7,0)+$EB65*IF($EB$6=E$6,$EB$7,0))/E$7,0)</f>
        <v>80</v>
      </c>
      <c r="F65" s="54">
        <f t="shared" si="58"/>
        <v>80</v>
      </c>
      <c r="G65" s="54">
        <f t="shared" si="58"/>
        <v>0</v>
      </c>
      <c r="H65" s="54">
        <f t="shared" si="58"/>
        <v>0</v>
      </c>
      <c r="I65" s="54">
        <f t="shared" si="58"/>
        <v>0</v>
      </c>
      <c r="J65" s="54">
        <f t="shared" si="58"/>
        <v>0</v>
      </c>
      <c r="K65" s="54">
        <f t="shared" si="58"/>
        <v>0</v>
      </c>
      <c r="L65" s="54">
        <f t="shared" si="58"/>
        <v>0</v>
      </c>
      <c r="M65" s="54">
        <f t="shared" si="58"/>
        <v>0</v>
      </c>
      <c r="N65" s="54">
        <f t="shared" si="58"/>
        <v>0</v>
      </c>
      <c r="O65" s="54">
        <f t="shared" si="58"/>
        <v>0</v>
      </c>
      <c r="P65" s="54">
        <f t="shared" si="58"/>
        <v>0</v>
      </c>
      <c r="Q65" s="54">
        <f t="shared" si="58"/>
        <v>0</v>
      </c>
      <c r="R65" s="54">
        <f t="shared" si="58"/>
        <v>0</v>
      </c>
      <c r="S65" s="135"/>
      <c r="T65" s="56">
        <v>80</v>
      </c>
      <c r="U65" s="56">
        <v>80</v>
      </c>
      <c r="V65" s="56"/>
      <c r="W65" s="56"/>
      <c r="X65" s="55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6"/>
      <c r="CE65" s="56"/>
      <c r="CF65" s="56"/>
      <c r="CG65" s="56"/>
      <c r="CH65" s="56"/>
      <c r="CI65" s="56"/>
      <c r="CJ65" s="56"/>
      <c r="CK65" s="56"/>
      <c r="CL65" s="56"/>
      <c r="CM65" s="56"/>
      <c r="CN65" s="56"/>
      <c r="CO65" s="56"/>
      <c r="CP65" s="56"/>
      <c r="CQ65" s="56"/>
      <c r="CR65" s="56"/>
      <c r="CS65" s="56"/>
      <c r="CT65" s="56"/>
      <c r="CU65" s="56"/>
      <c r="CV65" s="56"/>
      <c r="CW65" s="56"/>
      <c r="CX65" s="56"/>
      <c r="CY65" s="56"/>
      <c r="CZ65" s="56"/>
      <c r="DA65" s="56"/>
      <c r="DB65" s="56"/>
      <c r="DC65" s="56"/>
      <c r="DD65" s="56"/>
      <c r="DE65" s="56"/>
      <c r="DF65" s="56"/>
      <c r="DG65" s="56"/>
      <c r="DH65" s="56"/>
      <c r="DI65" s="56"/>
      <c r="DJ65" s="56"/>
      <c r="DK65" s="56"/>
      <c r="DL65" s="56"/>
      <c r="DM65" s="56"/>
      <c r="DN65" s="56"/>
      <c r="DO65" s="56"/>
      <c r="DP65" s="56"/>
      <c r="DQ65" s="56"/>
      <c r="DR65" s="56"/>
      <c r="DS65" s="56"/>
      <c r="DT65" s="56"/>
    </row>
    <row r="66" spans="1:124" ht="14.25" customHeight="1">
      <c r="A66" s="51">
        <v>59</v>
      </c>
      <c r="B66" s="53">
        <v>21120120130063</v>
      </c>
      <c r="C66" s="53" t="s">
        <v>258</v>
      </c>
      <c r="D66" s="54">
        <v>80</v>
      </c>
      <c r="E66" s="54">
        <f t="shared" ref="E66:R66" si="59">IFERROR(($T66*IF($T$6=E$6,$T$7,0)+$U66*IF($U$6=E$6,$U$7,0)+$V66*IF($V$6=E$6,$V$7,0)+$W66*IF($W$6=E$6,$W$7,0)+$X66*IF($X$6=E$6,$X$7,0)+$Y66*IF($Y$6=E$6,$Y$7,0)+$Z66*IF($Z$6=E$6,$Z$7,0)+$AA66*IF($AA$6=E$6,$AA$7,0)+$AB66*IF($AB$6=E$6,$AB$7,0)+$AC66*IF($AC$6=E$6,$AC$7,0)+$AD66*IF($AD$6=E$6,$AD$7,0)+$DG66*IF($DG$6=E$6,$DG$7,0)+$DH66*IF($DH$6=E$6,$DH$7,0)+$DI66*IF($DI$6=E$6,$DI$7,0)+$DJ66*IF($DJ$6=E$6,$DJ$7,0)+$DK66*IF($DK$6=E$6,$DK$7,0)+$DL66*IF($DL$6=E$6,$DL$7,0)+$DM66*IF($DM$6=E$6,$DM$7,0)+$DN66*IF($DN$6=E$6,$DN$7,0)+$DO66*IF($DO$6=E$6,$DO$7,0)+$DP66*IF($DP$6=E$6,$DP$7,0)+$DQ66*IF($DQ$6=E$6,$DQ$7,0)+$DR66*IF($DR$6=E$6,$DR$7,0)+$DS66*IF($DS$6=E$6,$DS$7,0)+$DT66*IF($DT$6=E$6,$DT$7,0)+$DU66*IF($DU$6=E$6,$DU$7,0)+$DV66*IF($DV$6=E$6,$DV$7,0)+$DW66*IF($DW$6=E$6,$DW$7,0)+$DX66*IF($DX$6=E$6,$DX$7,0)+$DY66*IF($DY$6=E$6,$DY$7,0)+$DZ66*IF($DZ$6=E$6,$DZ$7,0)+$EA66*IF($EA$6=E$6,$EA$7,0)+$EB66*IF($EB$6=E$6,$EB$7,0))/E$7,0)</f>
        <v>80</v>
      </c>
      <c r="F66" s="54">
        <f t="shared" si="59"/>
        <v>80</v>
      </c>
      <c r="G66" s="54">
        <f t="shared" si="59"/>
        <v>0</v>
      </c>
      <c r="H66" s="54">
        <f t="shared" si="59"/>
        <v>0</v>
      </c>
      <c r="I66" s="54">
        <f t="shared" si="59"/>
        <v>0</v>
      </c>
      <c r="J66" s="54">
        <f t="shared" si="59"/>
        <v>0</v>
      </c>
      <c r="K66" s="54">
        <f t="shared" si="59"/>
        <v>0</v>
      </c>
      <c r="L66" s="54">
        <f t="shared" si="59"/>
        <v>0</v>
      </c>
      <c r="M66" s="54">
        <f t="shared" si="59"/>
        <v>0</v>
      </c>
      <c r="N66" s="54">
        <f t="shared" si="59"/>
        <v>0</v>
      </c>
      <c r="O66" s="54">
        <f t="shared" si="59"/>
        <v>0</v>
      </c>
      <c r="P66" s="54">
        <f t="shared" si="59"/>
        <v>0</v>
      </c>
      <c r="Q66" s="54">
        <f t="shared" si="59"/>
        <v>0</v>
      </c>
      <c r="R66" s="54">
        <f t="shared" si="59"/>
        <v>0</v>
      </c>
      <c r="S66" s="135"/>
      <c r="T66" s="56">
        <v>80</v>
      </c>
      <c r="U66" s="56">
        <v>80</v>
      </c>
      <c r="V66" s="56"/>
      <c r="W66" s="56"/>
      <c r="X66" s="55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56"/>
      <c r="BR66" s="56"/>
      <c r="BS66" s="56"/>
      <c r="BT66" s="56"/>
      <c r="BU66" s="56"/>
      <c r="BV66" s="56"/>
      <c r="BW66" s="56"/>
      <c r="BX66" s="56"/>
      <c r="BY66" s="56"/>
      <c r="BZ66" s="56"/>
      <c r="CA66" s="56"/>
      <c r="CB66" s="56"/>
      <c r="CC66" s="56"/>
      <c r="CD66" s="56"/>
      <c r="CE66" s="56"/>
      <c r="CF66" s="56"/>
      <c r="CG66" s="56"/>
      <c r="CH66" s="56"/>
      <c r="CI66" s="56"/>
      <c r="CJ66" s="56"/>
      <c r="CK66" s="56"/>
      <c r="CL66" s="56"/>
      <c r="CM66" s="56"/>
      <c r="CN66" s="56"/>
      <c r="CO66" s="56"/>
      <c r="CP66" s="56"/>
      <c r="CQ66" s="56"/>
      <c r="CR66" s="56"/>
      <c r="CS66" s="56"/>
      <c r="CT66" s="56"/>
      <c r="CU66" s="56"/>
      <c r="CV66" s="56"/>
      <c r="CW66" s="56"/>
      <c r="CX66" s="56"/>
      <c r="CY66" s="56"/>
      <c r="CZ66" s="56"/>
      <c r="DA66" s="56"/>
      <c r="DB66" s="56"/>
      <c r="DC66" s="56"/>
      <c r="DD66" s="56"/>
      <c r="DE66" s="56"/>
      <c r="DF66" s="56"/>
      <c r="DG66" s="56"/>
      <c r="DH66" s="56"/>
      <c r="DI66" s="56"/>
      <c r="DJ66" s="56"/>
      <c r="DK66" s="56"/>
      <c r="DL66" s="56"/>
      <c r="DM66" s="56"/>
      <c r="DN66" s="56"/>
      <c r="DO66" s="56"/>
      <c r="DP66" s="56"/>
      <c r="DQ66" s="56"/>
      <c r="DR66" s="56"/>
      <c r="DS66" s="56"/>
      <c r="DT66" s="56"/>
    </row>
    <row r="67" spans="1:124" ht="14.25" customHeight="1">
      <c r="A67" s="51">
        <v>60</v>
      </c>
      <c r="B67" s="53">
        <v>21120120140153</v>
      </c>
      <c r="C67" s="53" t="s">
        <v>259</v>
      </c>
      <c r="D67" s="54">
        <v>60</v>
      </c>
      <c r="E67" s="54">
        <f t="shared" ref="E67:R67" si="60">IFERROR(($T67*IF($T$6=E$6,$T$7,0)+$U67*IF($U$6=E$6,$U$7,0)+$V67*IF($V$6=E$6,$V$7,0)+$W67*IF($W$6=E$6,$W$7,0)+$X67*IF($X$6=E$6,$X$7,0)+$Y67*IF($Y$6=E$6,$Y$7,0)+$Z67*IF($Z$6=E$6,$Z$7,0)+$AA67*IF($AA$6=E$6,$AA$7,0)+$AB67*IF($AB$6=E$6,$AB$7,0)+$AC67*IF($AC$6=E$6,$AC$7,0)+$AD67*IF($AD$6=E$6,$AD$7,0)+$DG67*IF($DG$6=E$6,$DG$7,0)+$DH67*IF($DH$6=E$6,$DH$7,0)+$DI67*IF($DI$6=E$6,$DI$7,0)+$DJ67*IF($DJ$6=E$6,$DJ$7,0)+$DK67*IF($DK$6=E$6,$DK$7,0)+$DL67*IF($DL$6=E$6,$DL$7,0)+$DM67*IF($DM$6=E$6,$DM$7,0)+$DN67*IF($DN$6=E$6,$DN$7,0)+$DO67*IF($DO$6=E$6,$DO$7,0)+$DP67*IF($DP$6=E$6,$DP$7,0)+$DQ67*IF($DQ$6=E$6,$DQ$7,0)+$DR67*IF($DR$6=E$6,$DR$7,0)+$DS67*IF($DS$6=E$6,$DS$7,0)+$DT67*IF($DT$6=E$6,$DT$7,0)+$DU67*IF($DU$6=E$6,$DU$7,0)+$DV67*IF($DV$6=E$6,$DV$7,0)+$DW67*IF($DW$6=E$6,$DW$7,0)+$DX67*IF($DX$6=E$6,$DX$7,0)+$DY67*IF($DY$6=E$6,$DY$7,0)+$DZ67*IF($DZ$6=E$6,$DZ$7,0)+$EA67*IF($EA$6=E$6,$EA$7,0)+$EB67*IF($EB$6=E$6,$EB$7,0))/E$7,0)</f>
        <v>60</v>
      </c>
      <c r="F67" s="54">
        <f t="shared" si="60"/>
        <v>60</v>
      </c>
      <c r="G67" s="54">
        <f t="shared" si="60"/>
        <v>0</v>
      </c>
      <c r="H67" s="54">
        <f t="shared" si="60"/>
        <v>0</v>
      </c>
      <c r="I67" s="54">
        <f t="shared" si="60"/>
        <v>0</v>
      </c>
      <c r="J67" s="54">
        <f t="shared" si="60"/>
        <v>0</v>
      </c>
      <c r="K67" s="54">
        <f t="shared" si="60"/>
        <v>0</v>
      </c>
      <c r="L67" s="54">
        <f t="shared" si="60"/>
        <v>0</v>
      </c>
      <c r="M67" s="54">
        <f t="shared" si="60"/>
        <v>0</v>
      </c>
      <c r="N67" s="54">
        <f t="shared" si="60"/>
        <v>0</v>
      </c>
      <c r="O67" s="54">
        <f t="shared" si="60"/>
        <v>0</v>
      </c>
      <c r="P67" s="54">
        <f t="shared" si="60"/>
        <v>0</v>
      </c>
      <c r="Q67" s="54">
        <f t="shared" si="60"/>
        <v>0</v>
      </c>
      <c r="R67" s="54">
        <f t="shared" si="60"/>
        <v>0</v>
      </c>
      <c r="S67" s="135"/>
      <c r="T67" s="56">
        <v>60</v>
      </c>
      <c r="U67" s="56">
        <v>60</v>
      </c>
      <c r="V67" s="56"/>
      <c r="W67" s="56"/>
      <c r="X67" s="55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6"/>
      <c r="BR67" s="56"/>
      <c r="BS67" s="56"/>
      <c r="BT67" s="56"/>
      <c r="BU67" s="56"/>
      <c r="BV67" s="56"/>
      <c r="BW67" s="56"/>
      <c r="BX67" s="56"/>
      <c r="BY67" s="56"/>
      <c r="BZ67" s="56"/>
      <c r="CA67" s="56"/>
      <c r="CB67" s="56"/>
      <c r="CC67" s="56"/>
      <c r="CD67" s="56"/>
      <c r="CE67" s="56"/>
      <c r="CF67" s="56"/>
      <c r="CG67" s="56"/>
      <c r="CH67" s="56"/>
      <c r="CI67" s="56"/>
      <c r="CJ67" s="56"/>
      <c r="CK67" s="56"/>
      <c r="CL67" s="56"/>
      <c r="CM67" s="56"/>
      <c r="CN67" s="56"/>
      <c r="CO67" s="56"/>
      <c r="CP67" s="56"/>
      <c r="CQ67" s="56"/>
      <c r="CR67" s="56"/>
      <c r="CS67" s="56"/>
      <c r="CT67" s="56"/>
      <c r="CU67" s="56"/>
      <c r="CV67" s="56"/>
      <c r="CW67" s="56"/>
      <c r="CX67" s="56"/>
      <c r="CY67" s="56"/>
      <c r="CZ67" s="56"/>
      <c r="DA67" s="56"/>
      <c r="DB67" s="56"/>
      <c r="DC67" s="56"/>
      <c r="DD67" s="56"/>
      <c r="DE67" s="56"/>
      <c r="DF67" s="56"/>
      <c r="DG67" s="56"/>
      <c r="DH67" s="56"/>
      <c r="DI67" s="56"/>
      <c r="DJ67" s="56"/>
      <c r="DK67" s="56"/>
      <c r="DL67" s="56"/>
      <c r="DM67" s="56"/>
      <c r="DN67" s="56"/>
      <c r="DO67" s="56"/>
      <c r="DP67" s="56"/>
      <c r="DQ67" s="56"/>
      <c r="DR67" s="56"/>
      <c r="DS67" s="56"/>
      <c r="DT67" s="56"/>
    </row>
    <row r="68" spans="1:124" ht="14.25" customHeight="1">
      <c r="A68" s="51">
        <v>61</v>
      </c>
      <c r="B68" s="3">
        <f>IF('FORM NILAI SIAP'!A68=0,"",'FORM NILAI SIAP'!A68)</f>
        <v>21120120140099</v>
      </c>
      <c r="C68" s="3" t="str">
        <f>IF('FORM NILAI SIAP'!B68=0,"",'FORM NILAI SIAP'!B68)</f>
        <v>DIMSA MUTIARA FIRSTAYODI</v>
      </c>
      <c r="D68" s="54">
        <v>80</v>
      </c>
      <c r="E68" s="54">
        <f t="shared" ref="E68:R68" si="61">IFERROR(($T68*IF($T$6=E$6,$T$7,0)+$U68*IF($U$6=E$6,$U$7,0)+$V68*IF($V$6=E$6,$V$7,0)+$W68*IF($W$6=E$6,$W$7,0)+$X68*IF($X$6=E$6,$X$7,0)+$Y68*IF($Y$6=E$6,$Y$7,0)+$Z68*IF($Z$6=E$6,$Z$7,0)+$AA68*IF($AA$6=E$6,$AA$7,0)+$AB68*IF($AB$6=E$6,$AB$7,0)+$AC68*IF($AC$6=E$6,$AC$7,0)+$AD68*IF($AD$6=E$6,$AD$7,0)+$DG68*IF($DG$6=E$6,$DG$7,0)+$DH68*IF($DH$6=E$6,$DH$7,0)+$DI68*IF($DI$6=E$6,$DI$7,0)+$DJ68*IF($DJ$6=E$6,$DJ$7,0)+$DK68*IF($DK$6=E$6,$DK$7,0)+$DL68*IF($DL$6=E$6,$DL$7,0)+$DM68*IF($DM$6=E$6,$DM$7,0)+$DN68*IF($DN$6=E$6,$DN$7,0)+$DO68*IF($DO$6=E$6,$DO$7,0)+$DP68*IF($DP$6=E$6,$DP$7,0)+$DQ68*IF($DQ$6=E$6,$DQ$7,0)+$DR68*IF($DR$6=E$6,$DR$7,0)+$DS68*IF($DS$6=E$6,$DS$7,0)+$DT68*IF($DT$6=E$6,$DT$7,0)+$DU68*IF($DU$6=E$6,$DU$7,0)+$DV68*IF($DV$6=E$6,$DV$7,0)+$DW68*IF($DW$6=E$6,$DW$7,0)+$DX68*IF($DX$6=E$6,$DX$7,0)+$DY68*IF($DY$6=E$6,$DY$7,0)+$DZ68*IF($DZ$6=E$6,$DZ$7,0)+$EA68*IF($EA$6=E$6,$EA$7,0)+$EB68*IF($EB$6=E$6,$EB$7,0))/E$7,0)</f>
        <v>80</v>
      </c>
      <c r="F68" s="54">
        <f t="shared" si="61"/>
        <v>80</v>
      </c>
      <c r="G68" s="54">
        <f t="shared" si="61"/>
        <v>0</v>
      </c>
      <c r="H68" s="54">
        <f t="shared" si="61"/>
        <v>0</v>
      </c>
      <c r="I68" s="54">
        <f t="shared" si="61"/>
        <v>0</v>
      </c>
      <c r="J68" s="54">
        <f t="shared" si="61"/>
        <v>0</v>
      </c>
      <c r="K68" s="54">
        <f t="shared" si="61"/>
        <v>0</v>
      </c>
      <c r="L68" s="54">
        <f t="shared" si="61"/>
        <v>0</v>
      </c>
      <c r="M68" s="54">
        <f t="shared" si="61"/>
        <v>0</v>
      </c>
      <c r="N68" s="54">
        <f t="shared" si="61"/>
        <v>0</v>
      </c>
      <c r="O68" s="54">
        <f t="shared" si="61"/>
        <v>0</v>
      </c>
      <c r="P68" s="54">
        <f t="shared" si="61"/>
        <v>0</v>
      </c>
      <c r="Q68" s="54">
        <f t="shared" si="61"/>
        <v>0</v>
      </c>
      <c r="R68" s="54">
        <f t="shared" si="61"/>
        <v>0</v>
      </c>
      <c r="S68" s="135"/>
      <c r="T68" s="56">
        <v>80</v>
      </c>
      <c r="U68" s="56">
        <v>80</v>
      </c>
      <c r="V68" s="56"/>
      <c r="W68" s="56"/>
      <c r="X68" s="55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56"/>
      <c r="CE68" s="56"/>
      <c r="CF68" s="56"/>
      <c r="CG68" s="56"/>
      <c r="CH68" s="56"/>
      <c r="CI68" s="56"/>
      <c r="CJ68" s="56"/>
      <c r="CK68" s="56"/>
      <c r="CL68" s="56"/>
      <c r="CM68" s="56"/>
      <c r="CN68" s="56"/>
      <c r="CO68" s="56"/>
      <c r="CP68" s="56"/>
      <c r="CQ68" s="56"/>
      <c r="CR68" s="56"/>
      <c r="CS68" s="56"/>
      <c r="CT68" s="56"/>
      <c r="CU68" s="56"/>
      <c r="CV68" s="56"/>
      <c r="CW68" s="56"/>
      <c r="CX68" s="56"/>
      <c r="CY68" s="56"/>
      <c r="CZ68" s="56"/>
      <c r="DA68" s="56"/>
      <c r="DB68" s="56"/>
      <c r="DC68" s="56"/>
      <c r="DD68" s="56"/>
      <c r="DE68" s="56"/>
      <c r="DF68" s="56"/>
      <c r="DG68" s="56"/>
      <c r="DH68" s="56"/>
      <c r="DI68" s="56"/>
      <c r="DJ68" s="56"/>
      <c r="DK68" s="56"/>
      <c r="DL68" s="56"/>
      <c r="DM68" s="56"/>
      <c r="DN68" s="56"/>
      <c r="DO68" s="56"/>
      <c r="DP68" s="56"/>
      <c r="DQ68" s="56"/>
      <c r="DR68" s="56"/>
      <c r="DS68" s="56"/>
      <c r="DT68" s="56"/>
    </row>
    <row r="69" spans="1:124" ht="14.25" customHeight="1">
      <c r="A69" s="51">
        <v>62</v>
      </c>
      <c r="B69" s="3">
        <f>IF('FORM NILAI SIAP'!A69=0,"",'FORM NILAI SIAP'!A69)</f>
        <v>21120120140099</v>
      </c>
      <c r="C69" s="3" t="str">
        <f>IF('FORM NILAI SIAP'!B69=0,"",'FORM NILAI SIAP'!B69)</f>
        <v>SUGIYATMI</v>
      </c>
      <c r="D69" s="54">
        <v>52</v>
      </c>
      <c r="E69" s="54">
        <f t="shared" ref="E69:R69" si="62">IFERROR(($T69*IF($T$6=E$6,$T$7,0)+$U69*IF($U$6=E$6,$U$7,0)+$V69*IF($V$6=E$6,$V$7,0)+$W69*IF($W$6=E$6,$W$7,0)+$X69*IF($X$6=E$6,$X$7,0)+$Y69*IF($Y$6=E$6,$Y$7,0)+$Z69*IF($Z$6=E$6,$Z$7,0)+$AA69*IF($AA$6=E$6,$AA$7,0)+$AB69*IF($AB$6=E$6,$AB$7,0)+$AC69*IF($AC$6=E$6,$AC$7,0)+$AD69*IF($AD$6=E$6,$AD$7,0)+$DG69*IF($DG$6=E$6,$DG$7,0)+$DH69*IF($DH$6=E$6,$DH$7,0)+$DI69*IF($DI$6=E$6,$DI$7,0)+$DJ69*IF($DJ$6=E$6,$DJ$7,0)+$DK69*IF($DK$6=E$6,$DK$7,0)+$DL69*IF($DL$6=E$6,$DL$7,0)+$DM69*IF($DM$6=E$6,$DM$7,0)+$DN69*IF($DN$6=E$6,$DN$7,0)+$DO69*IF($DO$6=E$6,$DO$7,0)+$DP69*IF($DP$6=E$6,$DP$7,0)+$DQ69*IF($DQ$6=E$6,$DQ$7,0)+$DR69*IF($DR$6=E$6,$DR$7,0)+$DS69*IF($DS$6=E$6,$DS$7,0)+$DT69*IF($DT$6=E$6,$DT$7,0)+$DU69*IF($DU$6=E$6,$DU$7,0)+$DV69*IF($DV$6=E$6,$DV$7,0)+$DW69*IF($DW$6=E$6,$DW$7,0)+$DX69*IF($DX$6=E$6,$DX$7,0)+$DY69*IF($DY$6=E$6,$DY$7,0)+$DZ69*IF($DZ$6=E$6,$DZ$7,0)+$EA69*IF($EA$6=E$6,$EA$7,0)+$EB69*IF($EB$6=E$6,$EB$7,0))/E$7,0)</f>
        <v>52</v>
      </c>
      <c r="F69" s="54">
        <f t="shared" si="62"/>
        <v>52</v>
      </c>
      <c r="G69" s="54">
        <f t="shared" si="62"/>
        <v>0</v>
      </c>
      <c r="H69" s="54">
        <f t="shared" si="62"/>
        <v>0</v>
      </c>
      <c r="I69" s="54">
        <f t="shared" si="62"/>
        <v>0</v>
      </c>
      <c r="J69" s="54">
        <f t="shared" si="62"/>
        <v>0</v>
      </c>
      <c r="K69" s="54">
        <f t="shared" si="62"/>
        <v>0</v>
      </c>
      <c r="L69" s="54">
        <f t="shared" si="62"/>
        <v>0</v>
      </c>
      <c r="M69" s="54">
        <f t="shared" si="62"/>
        <v>0</v>
      </c>
      <c r="N69" s="54">
        <f t="shared" si="62"/>
        <v>0</v>
      </c>
      <c r="O69" s="54">
        <f t="shared" si="62"/>
        <v>0</v>
      </c>
      <c r="P69" s="54">
        <f t="shared" si="62"/>
        <v>0</v>
      </c>
      <c r="Q69" s="54">
        <f t="shared" si="62"/>
        <v>0</v>
      </c>
      <c r="R69" s="54">
        <f t="shared" si="62"/>
        <v>0</v>
      </c>
      <c r="S69" s="135"/>
      <c r="T69" s="56">
        <v>52</v>
      </c>
      <c r="U69" s="56">
        <v>52</v>
      </c>
      <c r="V69" s="56"/>
      <c r="W69" s="56"/>
      <c r="X69" s="55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6"/>
      <c r="CE69" s="56"/>
      <c r="CF69" s="56"/>
      <c r="CG69" s="56"/>
      <c r="CH69" s="56"/>
      <c r="CI69" s="56"/>
      <c r="CJ69" s="56"/>
      <c r="CK69" s="56"/>
      <c r="CL69" s="56"/>
      <c r="CM69" s="56"/>
      <c r="CN69" s="56"/>
      <c r="CO69" s="56"/>
      <c r="CP69" s="56"/>
      <c r="CQ69" s="56"/>
      <c r="CR69" s="56"/>
      <c r="CS69" s="56"/>
      <c r="CT69" s="56"/>
      <c r="CU69" s="56"/>
      <c r="CV69" s="56"/>
      <c r="CW69" s="56"/>
      <c r="CX69" s="56"/>
      <c r="CY69" s="56"/>
      <c r="CZ69" s="56"/>
      <c r="DA69" s="56"/>
      <c r="DB69" s="56"/>
      <c r="DC69" s="56"/>
      <c r="DD69" s="56"/>
      <c r="DE69" s="56"/>
      <c r="DF69" s="56"/>
      <c r="DG69" s="56"/>
      <c r="DH69" s="56"/>
      <c r="DI69" s="56"/>
      <c r="DJ69" s="56"/>
      <c r="DK69" s="56"/>
      <c r="DL69" s="56"/>
      <c r="DM69" s="56"/>
      <c r="DN69" s="56"/>
      <c r="DO69" s="56"/>
      <c r="DP69" s="56"/>
      <c r="DQ69" s="56"/>
      <c r="DR69" s="56"/>
      <c r="DS69" s="56"/>
      <c r="DT69" s="56"/>
    </row>
    <row r="70" spans="1:124" ht="14.25" customHeight="1">
      <c r="A70" s="51">
        <v>63</v>
      </c>
      <c r="B70" s="3">
        <f>IF('FORM NILAI SIAP'!A70=0,"",'FORM NILAI SIAP'!A70)</f>
        <v>21120120140099</v>
      </c>
      <c r="C70" s="3" t="str">
        <f>IF('FORM NILAI SIAP'!B70=0,"",'FORM NILAI SIAP'!B70)</f>
        <v>KHANUUN MAULIDA PUSPITA HASYIM</v>
      </c>
      <c r="D70" s="54">
        <v>84</v>
      </c>
      <c r="E70" s="54">
        <f t="shared" ref="E70:R70" si="63">IFERROR(($T70*IF($T$6=E$6,$T$7,0)+$U70*IF($U$6=E$6,$U$7,0)+$V70*IF($V$6=E$6,$V$7,0)+$W70*IF($W$6=E$6,$W$7,0)+$X70*IF($X$6=E$6,$X$7,0)+$Y70*IF($Y$6=E$6,$Y$7,0)+$Z70*IF($Z$6=E$6,$Z$7,0)+$AA70*IF($AA$6=E$6,$AA$7,0)+$AB70*IF($AB$6=E$6,$AB$7,0)+$AC70*IF($AC$6=E$6,$AC$7,0)+$AD70*IF($AD$6=E$6,$AD$7,0)+$DG70*IF($DG$6=E$6,$DG$7,0)+$DH70*IF($DH$6=E$6,$DH$7,0)+$DI70*IF($DI$6=E$6,$DI$7,0)+$DJ70*IF($DJ$6=E$6,$DJ$7,0)+$DK70*IF($DK$6=E$6,$DK$7,0)+$DL70*IF($DL$6=E$6,$DL$7,0)+$DM70*IF($DM$6=E$6,$DM$7,0)+$DN70*IF($DN$6=E$6,$DN$7,0)+$DO70*IF($DO$6=E$6,$DO$7,0)+$DP70*IF($DP$6=E$6,$DP$7,0)+$DQ70*IF($DQ$6=E$6,$DQ$7,0)+$DR70*IF($DR$6=E$6,$DR$7,0)+$DS70*IF($DS$6=E$6,$DS$7,0)+$DT70*IF($DT$6=E$6,$DT$7,0)+$DU70*IF($DU$6=E$6,$DU$7,0)+$DV70*IF($DV$6=E$6,$DV$7,0)+$DW70*IF($DW$6=E$6,$DW$7,0)+$DX70*IF($DX$6=E$6,$DX$7,0)+$DY70*IF($DY$6=E$6,$DY$7,0)+$DZ70*IF($DZ$6=E$6,$DZ$7,0)+$EA70*IF($EA$6=E$6,$EA$7,0)+$EB70*IF($EB$6=E$6,$EB$7,0))/E$7,0)</f>
        <v>84</v>
      </c>
      <c r="F70" s="54">
        <f t="shared" si="63"/>
        <v>84</v>
      </c>
      <c r="G70" s="54">
        <f t="shared" si="63"/>
        <v>0</v>
      </c>
      <c r="H70" s="54">
        <f t="shared" si="63"/>
        <v>0</v>
      </c>
      <c r="I70" s="54">
        <f t="shared" si="63"/>
        <v>0</v>
      </c>
      <c r="J70" s="54">
        <f t="shared" si="63"/>
        <v>0</v>
      </c>
      <c r="K70" s="54">
        <f t="shared" si="63"/>
        <v>0</v>
      </c>
      <c r="L70" s="54">
        <f t="shared" si="63"/>
        <v>0</v>
      </c>
      <c r="M70" s="54">
        <f t="shared" si="63"/>
        <v>0</v>
      </c>
      <c r="N70" s="54">
        <f t="shared" si="63"/>
        <v>0</v>
      </c>
      <c r="O70" s="54">
        <f t="shared" si="63"/>
        <v>0</v>
      </c>
      <c r="P70" s="54">
        <f t="shared" si="63"/>
        <v>0</v>
      </c>
      <c r="Q70" s="54">
        <f t="shared" si="63"/>
        <v>0</v>
      </c>
      <c r="R70" s="54">
        <f t="shared" si="63"/>
        <v>0</v>
      </c>
      <c r="S70" s="135"/>
      <c r="T70" s="56">
        <v>84</v>
      </c>
      <c r="U70" s="56">
        <v>84</v>
      </c>
      <c r="V70" s="56"/>
      <c r="W70" s="56"/>
      <c r="X70" s="55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6"/>
      <c r="CE70" s="56"/>
      <c r="CF70" s="56"/>
      <c r="CG70" s="56"/>
      <c r="CH70" s="56"/>
      <c r="CI70" s="56"/>
      <c r="CJ70" s="56"/>
      <c r="CK70" s="56"/>
      <c r="CL70" s="56"/>
      <c r="CM70" s="56"/>
      <c r="CN70" s="56"/>
      <c r="CO70" s="56"/>
      <c r="CP70" s="56"/>
      <c r="CQ70" s="56"/>
      <c r="CR70" s="56"/>
      <c r="CS70" s="56"/>
      <c r="CT70" s="56"/>
      <c r="CU70" s="56"/>
      <c r="CV70" s="56"/>
      <c r="CW70" s="56"/>
      <c r="CX70" s="56"/>
      <c r="CY70" s="56"/>
      <c r="CZ70" s="56"/>
      <c r="DA70" s="56"/>
      <c r="DB70" s="56"/>
      <c r="DC70" s="56"/>
      <c r="DD70" s="56"/>
      <c r="DE70" s="56"/>
      <c r="DF70" s="56"/>
      <c r="DG70" s="56"/>
      <c r="DH70" s="56"/>
      <c r="DI70" s="56"/>
      <c r="DJ70" s="56"/>
      <c r="DK70" s="56"/>
      <c r="DL70" s="56"/>
      <c r="DM70" s="56"/>
      <c r="DN70" s="56"/>
      <c r="DO70" s="56"/>
      <c r="DP70" s="56"/>
      <c r="DQ70" s="56"/>
      <c r="DR70" s="56"/>
      <c r="DS70" s="56"/>
      <c r="DT70" s="56"/>
    </row>
    <row r="71" spans="1:124" ht="14.25" customHeight="1">
      <c r="A71" s="51">
        <v>64</v>
      </c>
      <c r="B71" s="3">
        <f>IF('FORM NILAI SIAP'!A71=0,"",'FORM NILAI SIAP'!A71)</f>
        <v>21120120140099</v>
      </c>
      <c r="C71" s="3" t="str">
        <f>IF('FORM NILAI SIAP'!B71=0,"",'FORM NILAI SIAP'!B71)</f>
        <v>DANIEL RITZ</v>
      </c>
      <c r="D71" s="54">
        <v>88</v>
      </c>
      <c r="E71" s="54">
        <f t="shared" ref="E71:R71" si="64">IFERROR(($T71*IF($T$6=E$6,$T$7,0)+$U71*IF($U$6=E$6,$U$7,0)+$V71*IF($V$6=E$6,$V$7,0)+$W71*IF($W$6=E$6,$W$7,0)+$X71*IF($X$6=E$6,$X$7,0)+$Y71*IF($Y$6=E$6,$Y$7,0)+$Z71*IF($Z$6=E$6,$Z$7,0)+$AA71*IF($AA$6=E$6,$AA$7,0)+$AB71*IF($AB$6=E$6,$AB$7,0)+$AC71*IF($AC$6=E$6,$AC$7,0)+$AD71*IF($AD$6=E$6,$AD$7,0)+$DG71*IF($DG$6=E$6,$DG$7,0)+$DH71*IF($DH$6=E$6,$DH$7,0)+$DI71*IF($DI$6=E$6,$DI$7,0)+$DJ71*IF($DJ$6=E$6,$DJ$7,0)+$DK71*IF($DK$6=E$6,$DK$7,0)+$DL71*IF($DL$6=E$6,$DL$7,0)+$DM71*IF($DM$6=E$6,$DM$7,0)+$DN71*IF($DN$6=E$6,$DN$7,0)+$DO71*IF($DO$6=E$6,$DO$7,0)+$DP71*IF($DP$6=E$6,$DP$7,0)+$DQ71*IF($DQ$6=E$6,$DQ$7,0)+$DR71*IF($DR$6=E$6,$DR$7,0)+$DS71*IF($DS$6=E$6,$DS$7,0)+$DT71*IF($DT$6=E$6,$DT$7,0)+$DU71*IF($DU$6=E$6,$DU$7,0)+$DV71*IF($DV$6=E$6,$DV$7,0)+$DW71*IF($DW$6=E$6,$DW$7,0)+$DX71*IF($DX$6=E$6,$DX$7,0)+$DY71*IF($DY$6=E$6,$DY$7,0)+$DZ71*IF($DZ$6=E$6,$DZ$7,0)+$EA71*IF($EA$6=E$6,$EA$7,0)+$EB71*IF($EB$6=E$6,$EB$7,0))/E$7,0)</f>
        <v>88</v>
      </c>
      <c r="F71" s="54">
        <f t="shared" si="64"/>
        <v>88</v>
      </c>
      <c r="G71" s="54">
        <f t="shared" si="64"/>
        <v>0</v>
      </c>
      <c r="H71" s="54">
        <f t="shared" si="64"/>
        <v>0</v>
      </c>
      <c r="I71" s="54">
        <f t="shared" si="64"/>
        <v>0</v>
      </c>
      <c r="J71" s="54">
        <f t="shared" si="64"/>
        <v>0</v>
      </c>
      <c r="K71" s="54">
        <f t="shared" si="64"/>
        <v>0</v>
      </c>
      <c r="L71" s="54">
        <f t="shared" si="64"/>
        <v>0</v>
      </c>
      <c r="M71" s="54">
        <f t="shared" si="64"/>
        <v>0</v>
      </c>
      <c r="N71" s="54">
        <f t="shared" si="64"/>
        <v>0</v>
      </c>
      <c r="O71" s="54">
        <f t="shared" si="64"/>
        <v>0</v>
      </c>
      <c r="P71" s="54">
        <f t="shared" si="64"/>
        <v>0</v>
      </c>
      <c r="Q71" s="54">
        <f t="shared" si="64"/>
        <v>0</v>
      </c>
      <c r="R71" s="54">
        <f t="shared" si="64"/>
        <v>0</v>
      </c>
      <c r="S71" s="135"/>
      <c r="T71" s="56">
        <v>88</v>
      </c>
      <c r="U71" s="56">
        <v>88</v>
      </c>
      <c r="V71" s="56"/>
      <c r="W71" s="56"/>
      <c r="X71" s="55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56"/>
      <c r="CE71" s="56"/>
      <c r="CF71" s="56"/>
      <c r="CG71" s="56"/>
      <c r="CH71" s="56"/>
      <c r="CI71" s="56"/>
      <c r="CJ71" s="56"/>
      <c r="CK71" s="56"/>
      <c r="CL71" s="56"/>
      <c r="CM71" s="56"/>
      <c r="CN71" s="56"/>
      <c r="CO71" s="56"/>
      <c r="CP71" s="56"/>
      <c r="CQ71" s="56"/>
      <c r="CR71" s="56"/>
      <c r="CS71" s="56"/>
      <c r="CT71" s="56"/>
      <c r="CU71" s="56"/>
      <c r="CV71" s="56"/>
      <c r="CW71" s="56"/>
      <c r="CX71" s="56"/>
      <c r="CY71" s="56"/>
      <c r="CZ71" s="56"/>
      <c r="DA71" s="56"/>
      <c r="DB71" s="56"/>
      <c r="DC71" s="56"/>
      <c r="DD71" s="56"/>
      <c r="DE71" s="56"/>
      <c r="DF71" s="56"/>
      <c r="DG71" s="56"/>
      <c r="DH71" s="56"/>
      <c r="DI71" s="56"/>
      <c r="DJ71" s="56"/>
      <c r="DK71" s="56"/>
      <c r="DL71" s="56"/>
      <c r="DM71" s="56"/>
      <c r="DN71" s="56"/>
      <c r="DO71" s="56"/>
      <c r="DP71" s="56"/>
      <c r="DQ71" s="56"/>
      <c r="DR71" s="56"/>
      <c r="DS71" s="56"/>
      <c r="DT71" s="56"/>
    </row>
    <row r="72" spans="1:124" ht="14.25" customHeight="1">
      <c r="A72" s="51">
        <v>65</v>
      </c>
      <c r="B72" s="3">
        <f>IF('FORM NILAI SIAP'!A72=0,"",'FORM NILAI SIAP'!A72)</f>
        <v>21120120140099</v>
      </c>
      <c r="C72" s="3" t="str">
        <f>IF('FORM NILAI SIAP'!B72=0,"",'FORM NILAI SIAP'!B72)</f>
        <v>REFANDA SURYA SAPUTRA</v>
      </c>
      <c r="D72" s="54">
        <v>80</v>
      </c>
      <c r="E72" s="54">
        <f t="shared" ref="E72:R72" si="65">IFERROR(($T72*IF($T$6=E$6,$T$7,0)+$U72*IF($U$6=E$6,$U$7,0)+$V72*IF($V$6=E$6,$V$7,0)+$W72*IF($W$6=E$6,$W$7,0)+$X72*IF($X$6=E$6,$X$7,0)+$Y72*IF($Y$6=E$6,$Y$7,0)+$Z72*IF($Z$6=E$6,$Z$7,0)+$AA72*IF($AA$6=E$6,$AA$7,0)+$AB72*IF($AB$6=E$6,$AB$7,0)+$AC72*IF($AC$6=E$6,$AC$7,0)+$AD72*IF($AD$6=E$6,$AD$7,0)+$DG72*IF($DG$6=E$6,$DG$7,0)+$DH72*IF($DH$6=E$6,$DH$7,0)+$DI72*IF($DI$6=E$6,$DI$7,0)+$DJ72*IF($DJ$6=E$6,$DJ$7,0)+$DK72*IF($DK$6=E$6,$DK$7,0)+$DL72*IF($DL$6=E$6,$DL$7,0)+$DM72*IF($DM$6=E$6,$DM$7,0)+$DN72*IF($DN$6=E$6,$DN$7,0)+$DO72*IF($DO$6=E$6,$DO$7,0)+$DP72*IF($DP$6=E$6,$DP$7,0)+$DQ72*IF($DQ$6=E$6,$DQ$7,0)+$DR72*IF($DR$6=E$6,$DR$7,0)+$DS72*IF($DS$6=E$6,$DS$7,0)+$DT72*IF($DT$6=E$6,$DT$7,0)+$DU72*IF($DU$6=E$6,$DU$7,0)+$DV72*IF($DV$6=E$6,$DV$7,0)+$DW72*IF($DW$6=E$6,$DW$7,0)+$DX72*IF($DX$6=E$6,$DX$7,0)+$DY72*IF($DY$6=E$6,$DY$7,0)+$DZ72*IF($DZ$6=E$6,$DZ$7,0)+$EA72*IF($EA$6=E$6,$EA$7,0)+$EB72*IF($EB$6=E$6,$EB$7,0))/E$7,0)</f>
        <v>80</v>
      </c>
      <c r="F72" s="54">
        <f t="shared" si="65"/>
        <v>80</v>
      </c>
      <c r="G72" s="54">
        <f t="shared" si="65"/>
        <v>0</v>
      </c>
      <c r="H72" s="54">
        <f t="shared" si="65"/>
        <v>0</v>
      </c>
      <c r="I72" s="54">
        <f t="shared" si="65"/>
        <v>0</v>
      </c>
      <c r="J72" s="54">
        <f t="shared" si="65"/>
        <v>0</v>
      </c>
      <c r="K72" s="54">
        <f t="shared" si="65"/>
        <v>0</v>
      </c>
      <c r="L72" s="54">
        <f t="shared" si="65"/>
        <v>0</v>
      </c>
      <c r="M72" s="54">
        <f t="shared" si="65"/>
        <v>0</v>
      </c>
      <c r="N72" s="54">
        <f t="shared" si="65"/>
        <v>0</v>
      </c>
      <c r="O72" s="54">
        <f t="shared" si="65"/>
        <v>0</v>
      </c>
      <c r="P72" s="54">
        <f t="shared" si="65"/>
        <v>0</v>
      </c>
      <c r="Q72" s="54">
        <f t="shared" si="65"/>
        <v>0</v>
      </c>
      <c r="R72" s="54">
        <f t="shared" si="65"/>
        <v>0</v>
      </c>
      <c r="S72" s="135"/>
      <c r="T72" s="56">
        <v>80</v>
      </c>
      <c r="U72" s="56">
        <v>80</v>
      </c>
      <c r="V72" s="56"/>
      <c r="W72" s="56"/>
      <c r="X72" s="55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56"/>
      <c r="CE72" s="56"/>
      <c r="CF72" s="56"/>
      <c r="CG72" s="56"/>
      <c r="CH72" s="56"/>
      <c r="CI72" s="56"/>
      <c r="CJ72" s="56"/>
      <c r="CK72" s="56"/>
      <c r="CL72" s="56"/>
      <c r="CM72" s="56"/>
      <c r="CN72" s="56"/>
      <c r="CO72" s="56"/>
      <c r="CP72" s="56"/>
      <c r="CQ72" s="56"/>
      <c r="CR72" s="56"/>
      <c r="CS72" s="56"/>
      <c r="CT72" s="56"/>
      <c r="CU72" s="56"/>
      <c r="CV72" s="56"/>
      <c r="CW72" s="56"/>
      <c r="CX72" s="56"/>
      <c r="CY72" s="56"/>
      <c r="CZ72" s="56"/>
      <c r="DA72" s="56"/>
      <c r="DB72" s="56"/>
      <c r="DC72" s="56"/>
      <c r="DD72" s="56"/>
      <c r="DE72" s="56"/>
      <c r="DF72" s="56"/>
      <c r="DG72" s="56"/>
      <c r="DH72" s="56"/>
      <c r="DI72" s="56"/>
      <c r="DJ72" s="56"/>
      <c r="DK72" s="56"/>
      <c r="DL72" s="56"/>
      <c r="DM72" s="56"/>
      <c r="DN72" s="56"/>
      <c r="DO72" s="56"/>
      <c r="DP72" s="56"/>
      <c r="DQ72" s="56"/>
      <c r="DR72" s="56"/>
      <c r="DS72" s="56"/>
      <c r="DT72" s="56"/>
    </row>
    <row r="73" spans="1:124" ht="14.25" customHeight="1">
      <c r="A73" s="51">
        <v>66</v>
      </c>
      <c r="B73" s="3">
        <f>IF('FORM NILAI SIAP'!A73=0,"",'FORM NILAI SIAP'!A73)</f>
        <v>21120120140099</v>
      </c>
      <c r="C73" s="3" t="str">
        <f>IF('FORM NILAI SIAP'!B73=0,"",'FORM NILAI SIAP'!B73)</f>
        <v>DIDAN HASAN MURTAQI</v>
      </c>
      <c r="D73" s="54">
        <v>60</v>
      </c>
      <c r="E73" s="54">
        <f t="shared" ref="E73:R73" si="66">IFERROR(($T73*IF($T$6=E$6,$T$7,0)+$U73*IF($U$6=E$6,$U$7,0)+$V73*IF($V$6=E$6,$V$7,0)+$W73*IF($W$6=E$6,$W$7,0)+$X73*IF($X$6=E$6,$X$7,0)+$Y73*IF($Y$6=E$6,$Y$7,0)+$Z73*IF($Z$6=E$6,$Z$7,0)+$AA73*IF($AA$6=E$6,$AA$7,0)+$AB73*IF($AB$6=E$6,$AB$7,0)+$AC73*IF($AC$6=E$6,$AC$7,0)+$AD73*IF($AD$6=E$6,$AD$7,0)+$DG73*IF($DG$6=E$6,$DG$7,0)+$DH73*IF($DH$6=E$6,$DH$7,0)+$DI73*IF($DI$6=E$6,$DI$7,0)+$DJ73*IF($DJ$6=E$6,$DJ$7,0)+$DK73*IF($DK$6=E$6,$DK$7,0)+$DL73*IF($DL$6=E$6,$DL$7,0)+$DM73*IF($DM$6=E$6,$DM$7,0)+$DN73*IF($DN$6=E$6,$DN$7,0)+$DO73*IF($DO$6=E$6,$DO$7,0)+$DP73*IF($DP$6=E$6,$DP$7,0)+$DQ73*IF($DQ$6=E$6,$DQ$7,0)+$DR73*IF($DR$6=E$6,$DR$7,0)+$DS73*IF($DS$6=E$6,$DS$7,0)+$DT73*IF($DT$6=E$6,$DT$7,0)+$DU73*IF($DU$6=E$6,$DU$7,0)+$DV73*IF($DV$6=E$6,$DV$7,0)+$DW73*IF($DW$6=E$6,$DW$7,0)+$DX73*IF($DX$6=E$6,$DX$7,0)+$DY73*IF($DY$6=E$6,$DY$7,0)+$DZ73*IF($DZ$6=E$6,$DZ$7,0)+$EA73*IF($EA$6=E$6,$EA$7,0)+$EB73*IF($EB$6=E$6,$EB$7,0))/E$7,0)</f>
        <v>60</v>
      </c>
      <c r="F73" s="54">
        <f t="shared" si="66"/>
        <v>60</v>
      </c>
      <c r="G73" s="54">
        <f t="shared" si="66"/>
        <v>0</v>
      </c>
      <c r="H73" s="54">
        <f t="shared" si="66"/>
        <v>0</v>
      </c>
      <c r="I73" s="54">
        <f t="shared" si="66"/>
        <v>0</v>
      </c>
      <c r="J73" s="54">
        <f t="shared" si="66"/>
        <v>0</v>
      </c>
      <c r="K73" s="54">
        <f t="shared" si="66"/>
        <v>0</v>
      </c>
      <c r="L73" s="54">
        <f t="shared" si="66"/>
        <v>0</v>
      </c>
      <c r="M73" s="54">
        <f t="shared" si="66"/>
        <v>0</v>
      </c>
      <c r="N73" s="54">
        <f t="shared" si="66"/>
        <v>0</v>
      </c>
      <c r="O73" s="54">
        <f t="shared" si="66"/>
        <v>0</v>
      </c>
      <c r="P73" s="54">
        <f t="shared" si="66"/>
        <v>0</v>
      </c>
      <c r="Q73" s="54">
        <f t="shared" si="66"/>
        <v>0</v>
      </c>
      <c r="R73" s="54">
        <f t="shared" si="66"/>
        <v>0</v>
      </c>
      <c r="S73" s="135"/>
      <c r="T73" s="56">
        <v>60</v>
      </c>
      <c r="U73" s="56">
        <v>60</v>
      </c>
      <c r="V73" s="56"/>
      <c r="W73" s="56"/>
      <c r="X73" s="55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56"/>
      <c r="CE73" s="56"/>
      <c r="CF73" s="56"/>
      <c r="CG73" s="56"/>
      <c r="CH73" s="56"/>
      <c r="CI73" s="56"/>
      <c r="CJ73" s="56"/>
      <c r="CK73" s="56"/>
      <c r="CL73" s="56"/>
      <c r="CM73" s="56"/>
      <c r="CN73" s="56"/>
      <c r="CO73" s="56"/>
      <c r="CP73" s="56"/>
      <c r="CQ73" s="56"/>
      <c r="CR73" s="56"/>
      <c r="CS73" s="56"/>
      <c r="CT73" s="56"/>
      <c r="CU73" s="56"/>
      <c r="CV73" s="56"/>
      <c r="CW73" s="56"/>
      <c r="CX73" s="56"/>
      <c r="CY73" s="56"/>
      <c r="CZ73" s="56"/>
      <c r="DA73" s="56"/>
      <c r="DB73" s="56"/>
      <c r="DC73" s="56"/>
      <c r="DD73" s="56"/>
      <c r="DE73" s="56"/>
      <c r="DF73" s="56"/>
      <c r="DG73" s="56"/>
      <c r="DH73" s="56"/>
      <c r="DI73" s="56"/>
      <c r="DJ73" s="56"/>
      <c r="DK73" s="56"/>
      <c r="DL73" s="56"/>
      <c r="DM73" s="56"/>
      <c r="DN73" s="56"/>
      <c r="DO73" s="56"/>
      <c r="DP73" s="56"/>
      <c r="DQ73" s="56"/>
      <c r="DR73" s="56"/>
      <c r="DS73" s="56"/>
      <c r="DT73" s="56"/>
    </row>
    <row r="74" spans="1:124" ht="14.25" customHeight="1">
      <c r="A74" s="51">
        <v>67</v>
      </c>
      <c r="B74" s="3">
        <f>IF('FORM NILAI SIAP'!A74=0,"",'FORM NILAI SIAP'!A74)</f>
        <v>21120120140099</v>
      </c>
      <c r="C74" s="3" t="str">
        <f>IF('FORM NILAI SIAP'!B74=0,"",'FORM NILAI SIAP'!B74)</f>
        <v>MUHAMMAD DZAKY NAUFAL</v>
      </c>
      <c r="D74" s="54">
        <v>64</v>
      </c>
      <c r="E74" s="54">
        <f t="shared" ref="E74:R74" si="67">IFERROR(($T74*IF($T$6=E$6,$T$7,0)+$U74*IF($U$6=E$6,$U$7,0)+$V74*IF($V$6=E$6,$V$7,0)+$W74*IF($W$6=E$6,$W$7,0)+$X74*IF($X$6=E$6,$X$7,0)+$Y74*IF($Y$6=E$6,$Y$7,0)+$Z74*IF($Z$6=E$6,$Z$7,0)+$AA74*IF($AA$6=E$6,$AA$7,0)+$AB74*IF($AB$6=E$6,$AB$7,0)+$AC74*IF($AC$6=E$6,$AC$7,0)+$AD74*IF($AD$6=E$6,$AD$7,0)+$DG74*IF($DG$6=E$6,$DG$7,0)+$DH74*IF($DH$6=E$6,$DH$7,0)+$DI74*IF($DI$6=E$6,$DI$7,0)+$DJ74*IF($DJ$6=E$6,$DJ$7,0)+$DK74*IF($DK$6=E$6,$DK$7,0)+$DL74*IF($DL$6=E$6,$DL$7,0)+$DM74*IF($DM$6=E$6,$DM$7,0)+$DN74*IF($DN$6=E$6,$DN$7,0)+$DO74*IF($DO$6=E$6,$DO$7,0)+$DP74*IF($DP$6=E$6,$DP$7,0)+$DQ74*IF($DQ$6=E$6,$DQ$7,0)+$DR74*IF($DR$6=E$6,$DR$7,0)+$DS74*IF($DS$6=E$6,$DS$7,0)+$DT74*IF($DT$6=E$6,$DT$7,0)+$DU74*IF($DU$6=E$6,$DU$7,0)+$DV74*IF($DV$6=E$6,$DV$7,0)+$DW74*IF($DW$6=E$6,$DW$7,0)+$DX74*IF($DX$6=E$6,$DX$7,0)+$DY74*IF($DY$6=E$6,$DY$7,0)+$DZ74*IF($DZ$6=E$6,$DZ$7,0)+$EA74*IF($EA$6=E$6,$EA$7,0)+$EB74*IF($EB$6=E$6,$EB$7,0))/E$7,0)</f>
        <v>64</v>
      </c>
      <c r="F74" s="54">
        <f t="shared" si="67"/>
        <v>64</v>
      </c>
      <c r="G74" s="54">
        <f t="shared" si="67"/>
        <v>0</v>
      </c>
      <c r="H74" s="54">
        <f t="shared" si="67"/>
        <v>0</v>
      </c>
      <c r="I74" s="54">
        <f t="shared" si="67"/>
        <v>0</v>
      </c>
      <c r="J74" s="54">
        <f t="shared" si="67"/>
        <v>0</v>
      </c>
      <c r="K74" s="54">
        <f t="shared" si="67"/>
        <v>0</v>
      </c>
      <c r="L74" s="54">
        <f t="shared" si="67"/>
        <v>0</v>
      </c>
      <c r="M74" s="54">
        <f t="shared" si="67"/>
        <v>0</v>
      </c>
      <c r="N74" s="54">
        <f t="shared" si="67"/>
        <v>0</v>
      </c>
      <c r="O74" s="54">
        <f t="shared" si="67"/>
        <v>0</v>
      </c>
      <c r="P74" s="54">
        <f t="shared" si="67"/>
        <v>0</v>
      </c>
      <c r="Q74" s="54">
        <f t="shared" si="67"/>
        <v>0</v>
      </c>
      <c r="R74" s="54">
        <f t="shared" si="67"/>
        <v>0</v>
      </c>
      <c r="S74" s="135"/>
      <c r="T74" s="56">
        <v>64</v>
      </c>
      <c r="U74" s="56">
        <v>64</v>
      </c>
      <c r="V74" s="56"/>
      <c r="W74" s="56"/>
      <c r="X74" s="55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6"/>
      <c r="CE74" s="56"/>
      <c r="CF74" s="56"/>
      <c r="CG74" s="56"/>
      <c r="CH74" s="56"/>
      <c r="CI74" s="56"/>
      <c r="CJ74" s="56"/>
      <c r="CK74" s="56"/>
      <c r="CL74" s="56"/>
      <c r="CM74" s="56"/>
      <c r="CN74" s="56"/>
      <c r="CO74" s="56"/>
      <c r="CP74" s="56"/>
      <c r="CQ74" s="56"/>
      <c r="CR74" s="56"/>
      <c r="CS74" s="56"/>
      <c r="CT74" s="56"/>
      <c r="CU74" s="56"/>
      <c r="CV74" s="56"/>
      <c r="CW74" s="56"/>
      <c r="CX74" s="56"/>
      <c r="CY74" s="56"/>
      <c r="CZ74" s="56"/>
      <c r="DA74" s="56"/>
      <c r="DB74" s="56"/>
      <c r="DC74" s="56"/>
      <c r="DD74" s="56"/>
      <c r="DE74" s="56"/>
      <c r="DF74" s="56"/>
      <c r="DG74" s="56"/>
      <c r="DH74" s="56"/>
      <c r="DI74" s="56"/>
      <c r="DJ74" s="56"/>
      <c r="DK74" s="56"/>
      <c r="DL74" s="56"/>
      <c r="DM74" s="56"/>
      <c r="DN74" s="56"/>
      <c r="DO74" s="56"/>
      <c r="DP74" s="56"/>
      <c r="DQ74" s="56"/>
      <c r="DR74" s="56"/>
      <c r="DS74" s="56"/>
      <c r="DT74" s="56"/>
    </row>
    <row r="75" spans="1:124" ht="14.25" customHeight="1">
      <c r="A75" s="51">
        <v>68</v>
      </c>
      <c r="B75" s="3">
        <f>IF('FORM NILAI SIAP'!A75=0,"",'FORM NILAI SIAP'!A75)</f>
        <v>21120120140099</v>
      </c>
      <c r="C75" s="3" t="str">
        <f>IF('FORM NILAI SIAP'!B75=0,"",'FORM NILAI SIAP'!B75)</f>
        <v>Mohammad Rifqi Satriamas</v>
      </c>
      <c r="D75" s="54">
        <v>76</v>
      </c>
      <c r="E75" s="54">
        <f t="shared" ref="E75:R75" si="68">IFERROR(($T75*IF($T$6=E$6,$T$7,0)+$U75*IF($U$6=E$6,$U$7,0)+$V75*IF($V$6=E$6,$V$7,0)+$W75*IF($W$6=E$6,$W$7,0)+$X75*IF($X$6=E$6,$X$7,0)+$Y75*IF($Y$6=E$6,$Y$7,0)+$Z75*IF($Z$6=E$6,$Z$7,0)+$AA75*IF($AA$6=E$6,$AA$7,0)+$AB75*IF($AB$6=E$6,$AB$7,0)+$AC75*IF($AC$6=E$6,$AC$7,0)+$AD75*IF($AD$6=E$6,$AD$7,0)+$DG75*IF($DG$6=E$6,$DG$7,0)+$DH75*IF($DH$6=E$6,$DH$7,0)+$DI75*IF($DI$6=E$6,$DI$7,0)+$DJ75*IF($DJ$6=E$6,$DJ$7,0)+$DK75*IF($DK$6=E$6,$DK$7,0)+$DL75*IF($DL$6=E$6,$DL$7,0)+$DM75*IF($DM$6=E$6,$DM$7,0)+$DN75*IF($DN$6=E$6,$DN$7,0)+$DO75*IF($DO$6=E$6,$DO$7,0)+$DP75*IF($DP$6=E$6,$DP$7,0)+$DQ75*IF($DQ$6=E$6,$DQ$7,0)+$DR75*IF($DR$6=E$6,$DR$7,0)+$DS75*IF($DS$6=E$6,$DS$7,0)+$DT75*IF($DT$6=E$6,$DT$7,0)+$DU75*IF($DU$6=E$6,$DU$7,0)+$DV75*IF($DV$6=E$6,$DV$7,0)+$DW75*IF($DW$6=E$6,$DW$7,0)+$DX75*IF($DX$6=E$6,$DX$7,0)+$DY75*IF($DY$6=E$6,$DY$7,0)+$DZ75*IF($DZ$6=E$6,$DZ$7,0)+$EA75*IF($EA$6=E$6,$EA$7,0)+$EB75*IF($EB$6=E$6,$EB$7,0))/E$7,0)</f>
        <v>76</v>
      </c>
      <c r="F75" s="54">
        <f t="shared" si="68"/>
        <v>76</v>
      </c>
      <c r="G75" s="54">
        <f t="shared" si="68"/>
        <v>0</v>
      </c>
      <c r="H75" s="54">
        <f t="shared" si="68"/>
        <v>0</v>
      </c>
      <c r="I75" s="54">
        <f t="shared" si="68"/>
        <v>0</v>
      </c>
      <c r="J75" s="54">
        <f t="shared" si="68"/>
        <v>0</v>
      </c>
      <c r="K75" s="54">
        <f t="shared" si="68"/>
        <v>0</v>
      </c>
      <c r="L75" s="54">
        <f t="shared" si="68"/>
        <v>0</v>
      </c>
      <c r="M75" s="54">
        <f t="shared" si="68"/>
        <v>0</v>
      </c>
      <c r="N75" s="54">
        <f t="shared" si="68"/>
        <v>0</v>
      </c>
      <c r="O75" s="54">
        <f t="shared" si="68"/>
        <v>0</v>
      </c>
      <c r="P75" s="54">
        <f t="shared" si="68"/>
        <v>0</v>
      </c>
      <c r="Q75" s="54">
        <f t="shared" si="68"/>
        <v>0</v>
      </c>
      <c r="R75" s="54">
        <f t="shared" si="68"/>
        <v>0</v>
      </c>
      <c r="S75" s="135"/>
      <c r="T75" s="56">
        <v>76</v>
      </c>
      <c r="U75" s="56">
        <v>76</v>
      </c>
      <c r="V75" s="56"/>
      <c r="W75" s="56"/>
      <c r="X75" s="55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6"/>
      <c r="BR75" s="56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6"/>
      <c r="CV75" s="56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</row>
    <row r="76" spans="1:124" ht="14.25" customHeight="1">
      <c r="A76" s="51">
        <v>69</v>
      </c>
      <c r="B76" s="3">
        <f>IF('FORM NILAI SIAP'!A76=0,"",'FORM NILAI SIAP'!A76)</f>
        <v>21120120140099</v>
      </c>
      <c r="C76" s="3" t="str">
        <f>IF('FORM NILAI SIAP'!B76=0,"",'FORM NILAI SIAP'!B76)</f>
        <v>AFIF SYARIFUDDIN YAHYA</v>
      </c>
      <c r="D76" s="54">
        <v>52</v>
      </c>
      <c r="E76" s="54">
        <f t="shared" ref="E76:R76" si="69">IFERROR(($T76*IF($T$6=E$6,$T$7,0)+$U76*IF($U$6=E$6,$U$7,0)+$V76*IF($V$6=E$6,$V$7,0)+$W76*IF($W$6=E$6,$W$7,0)+$X76*IF($X$6=E$6,$X$7,0)+$Y76*IF($Y$6=E$6,$Y$7,0)+$Z76*IF($Z$6=E$6,$Z$7,0)+$AA76*IF($AA$6=E$6,$AA$7,0)+$AB76*IF($AB$6=E$6,$AB$7,0)+$AC76*IF($AC$6=E$6,$AC$7,0)+$AD76*IF($AD$6=E$6,$AD$7,0)+$DG76*IF($DG$6=E$6,$DG$7,0)+$DH76*IF($DH$6=E$6,$DH$7,0)+$DI76*IF($DI$6=E$6,$DI$7,0)+$DJ76*IF($DJ$6=E$6,$DJ$7,0)+$DK76*IF($DK$6=E$6,$DK$7,0)+$DL76*IF($DL$6=E$6,$DL$7,0)+$DM76*IF($DM$6=E$6,$DM$7,0)+$DN76*IF($DN$6=E$6,$DN$7,0)+$DO76*IF($DO$6=E$6,$DO$7,0)+$DP76*IF($DP$6=E$6,$DP$7,0)+$DQ76*IF($DQ$6=E$6,$DQ$7,0)+$DR76*IF($DR$6=E$6,$DR$7,0)+$DS76*IF($DS$6=E$6,$DS$7,0)+$DT76*IF($DT$6=E$6,$DT$7,0)+$DU76*IF($DU$6=E$6,$DU$7,0)+$DV76*IF($DV$6=E$6,$DV$7,0)+$DW76*IF($DW$6=E$6,$DW$7,0)+$DX76*IF($DX$6=E$6,$DX$7,0)+$DY76*IF($DY$6=E$6,$DY$7,0)+$DZ76*IF($DZ$6=E$6,$DZ$7,0)+$EA76*IF($EA$6=E$6,$EA$7,0)+$EB76*IF($EB$6=E$6,$EB$7,0))/E$7,0)</f>
        <v>52</v>
      </c>
      <c r="F76" s="54">
        <f t="shared" si="69"/>
        <v>52</v>
      </c>
      <c r="G76" s="54">
        <f t="shared" si="69"/>
        <v>0</v>
      </c>
      <c r="H76" s="54">
        <f t="shared" si="69"/>
        <v>0</v>
      </c>
      <c r="I76" s="54">
        <f t="shared" si="69"/>
        <v>0</v>
      </c>
      <c r="J76" s="54">
        <f t="shared" si="69"/>
        <v>0</v>
      </c>
      <c r="K76" s="54">
        <f t="shared" si="69"/>
        <v>0</v>
      </c>
      <c r="L76" s="54">
        <f t="shared" si="69"/>
        <v>0</v>
      </c>
      <c r="M76" s="54">
        <f t="shared" si="69"/>
        <v>0</v>
      </c>
      <c r="N76" s="54">
        <f t="shared" si="69"/>
        <v>0</v>
      </c>
      <c r="O76" s="54">
        <f t="shared" si="69"/>
        <v>0</v>
      </c>
      <c r="P76" s="54">
        <f t="shared" si="69"/>
        <v>0</v>
      </c>
      <c r="Q76" s="54">
        <f t="shared" si="69"/>
        <v>0</v>
      </c>
      <c r="R76" s="54">
        <f t="shared" si="69"/>
        <v>0</v>
      </c>
      <c r="S76" s="135"/>
      <c r="T76" s="56">
        <v>52</v>
      </c>
      <c r="U76" s="56">
        <v>52</v>
      </c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  <c r="BM76" s="56"/>
      <c r="BN76" s="56"/>
      <c r="BO76" s="56"/>
      <c r="BP76" s="56"/>
      <c r="BQ76" s="56"/>
      <c r="BR76" s="56"/>
      <c r="BS76" s="56"/>
      <c r="BT76" s="56"/>
      <c r="BU76" s="56"/>
      <c r="BV76" s="56"/>
      <c r="BW76" s="56"/>
      <c r="BX76" s="56"/>
      <c r="BY76" s="56"/>
      <c r="BZ76" s="56"/>
      <c r="CA76" s="56"/>
      <c r="CB76" s="56"/>
      <c r="CC76" s="56"/>
      <c r="CD76" s="56"/>
      <c r="CE76" s="56"/>
      <c r="CF76" s="56"/>
      <c r="CG76" s="56"/>
      <c r="CH76" s="56"/>
      <c r="CI76" s="56"/>
      <c r="CJ76" s="56"/>
      <c r="CK76" s="56"/>
      <c r="CL76" s="56"/>
      <c r="CM76" s="56"/>
      <c r="CN76" s="56"/>
      <c r="CO76" s="56"/>
      <c r="CP76" s="56"/>
      <c r="CQ76" s="56"/>
      <c r="CR76" s="56"/>
      <c r="CS76" s="56"/>
      <c r="CT76" s="56"/>
      <c r="CU76" s="56"/>
      <c r="CV76" s="56"/>
      <c r="CW76" s="56"/>
      <c r="CX76" s="56"/>
      <c r="CY76" s="56"/>
      <c r="CZ76" s="56"/>
      <c r="DA76" s="56"/>
      <c r="DB76" s="56"/>
      <c r="DC76" s="56"/>
      <c r="DD76" s="56"/>
      <c r="DE76" s="56"/>
      <c r="DF76" s="56"/>
      <c r="DG76" s="56"/>
      <c r="DH76" s="56"/>
      <c r="DI76" s="56"/>
      <c r="DJ76" s="56"/>
      <c r="DK76" s="56"/>
      <c r="DL76" s="56"/>
      <c r="DM76" s="56"/>
      <c r="DN76" s="56"/>
      <c r="DO76" s="56"/>
      <c r="DP76" s="56"/>
      <c r="DQ76" s="56"/>
      <c r="DR76" s="56"/>
      <c r="DS76" s="56"/>
      <c r="DT76" s="56"/>
    </row>
    <row r="77" spans="1:124" ht="14.25" customHeight="1">
      <c r="A77" s="51">
        <v>70</v>
      </c>
      <c r="B77" s="3">
        <f>IF('FORM NILAI SIAP'!A77=0,"",'FORM NILAI SIAP'!A77)</f>
        <v>21120120140099</v>
      </c>
      <c r="C77" s="3" t="str">
        <f>IF('FORM NILAI SIAP'!B77=0,"",'FORM NILAI SIAP'!B77)</f>
        <v>RIZAL FIRDAUS</v>
      </c>
      <c r="D77" s="54">
        <v>88</v>
      </c>
      <c r="E77" s="54">
        <f t="shared" ref="E77:R77" si="70">IFERROR(($T77*IF($T$6=E$6,$T$7,0)+$U77*IF($U$6=E$6,$U$7,0)+$V77*IF($V$6=E$6,$V$7,0)+$W77*IF($W$6=E$6,$W$7,0)+$X77*IF($X$6=E$6,$X$7,0)+$Y77*IF($Y$6=E$6,$Y$7,0)+$Z77*IF($Z$6=E$6,$Z$7,0)+$AA77*IF($AA$6=E$6,$AA$7,0)+$AB77*IF($AB$6=E$6,$AB$7,0)+$AC77*IF($AC$6=E$6,$AC$7,0)+$AD77*IF($AD$6=E$6,$AD$7,0)+$DG77*IF($DG$6=E$6,$DG$7,0)+$DH77*IF($DH$6=E$6,$DH$7,0)+$DI77*IF($DI$6=E$6,$DI$7,0)+$DJ77*IF($DJ$6=E$6,$DJ$7,0)+$DK77*IF($DK$6=E$6,$DK$7,0)+$DL77*IF($DL$6=E$6,$DL$7,0)+$DM77*IF($DM$6=E$6,$DM$7,0)+$DN77*IF($DN$6=E$6,$DN$7,0)+$DO77*IF($DO$6=E$6,$DO$7,0)+$DP77*IF($DP$6=E$6,$DP$7,0)+$DQ77*IF($DQ$6=E$6,$DQ$7,0)+$DR77*IF($DR$6=E$6,$DR$7,0)+$DS77*IF($DS$6=E$6,$DS$7,0)+$DT77*IF($DT$6=E$6,$DT$7,0)+$DU77*IF($DU$6=E$6,$DU$7,0)+$DV77*IF($DV$6=E$6,$DV$7,0)+$DW77*IF($DW$6=E$6,$DW$7,0)+$DX77*IF($DX$6=E$6,$DX$7,0)+$DY77*IF($DY$6=E$6,$DY$7,0)+$DZ77*IF($DZ$6=E$6,$DZ$7,0)+$EA77*IF($EA$6=E$6,$EA$7,0)+$EB77*IF($EB$6=E$6,$EB$7,0))/E$7,0)</f>
        <v>88</v>
      </c>
      <c r="F77" s="54">
        <f t="shared" si="70"/>
        <v>88</v>
      </c>
      <c r="G77" s="54">
        <f t="shared" si="70"/>
        <v>0</v>
      </c>
      <c r="H77" s="54">
        <f t="shared" si="70"/>
        <v>0</v>
      </c>
      <c r="I77" s="54">
        <f t="shared" si="70"/>
        <v>0</v>
      </c>
      <c r="J77" s="54">
        <f t="shared" si="70"/>
        <v>0</v>
      </c>
      <c r="K77" s="54">
        <f t="shared" si="70"/>
        <v>0</v>
      </c>
      <c r="L77" s="54">
        <f t="shared" si="70"/>
        <v>0</v>
      </c>
      <c r="M77" s="54">
        <f t="shared" si="70"/>
        <v>0</v>
      </c>
      <c r="N77" s="54">
        <f t="shared" si="70"/>
        <v>0</v>
      </c>
      <c r="O77" s="54">
        <f t="shared" si="70"/>
        <v>0</v>
      </c>
      <c r="P77" s="54">
        <f t="shared" si="70"/>
        <v>0</v>
      </c>
      <c r="Q77" s="54">
        <f t="shared" si="70"/>
        <v>0</v>
      </c>
      <c r="R77" s="54">
        <f t="shared" si="70"/>
        <v>0</v>
      </c>
      <c r="S77" s="135"/>
      <c r="T77" s="56">
        <v>88</v>
      </c>
      <c r="U77" s="56">
        <v>88</v>
      </c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56"/>
      <c r="BR77" s="56"/>
      <c r="BS77" s="56"/>
      <c r="BT77" s="56"/>
      <c r="BU77" s="56"/>
      <c r="BV77" s="56"/>
      <c r="BW77" s="56"/>
      <c r="BX77" s="56"/>
      <c r="BY77" s="56"/>
      <c r="BZ77" s="56"/>
      <c r="CA77" s="56"/>
      <c r="CB77" s="56"/>
      <c r="CC77" s="56"/>
      <c r="CD77" s="56"/>
      <c r="CE77" s="56"/>
      <c r="CF77" s="56"/>
      <c r="CG77" s="56"/>
      <c r="CH77" s="56"/>
      <c r="CI77" s="56"/>
      <c r="CJ77" s="56"/>
      <c r="CK77" s="56"/>
      <c r="CL77" s="56"/>
      <c r="CM77" s="56"/>
      <c r="CN77" s="56"/>
      <c r="CO77" s="56"/>
      <c r="CP77" s="56"/>
      <c r="CQ77" s="56"/>
      <c r="CR77" s="56"/>
      <c r="CS77" s="56"/>
      <c r="CT77" s="56"/>
      <c r="CU77" s="56"/>
      <c r="CV77" s="56"/>
      <c r="CW77" s="56"/>
      <c r="CX77" s="56"/>
      <c r="CY77" s="56"/>
      <c r="CZ77" s="56"/>
      <c r="DA77" s="56"/>
      <c r="DB77" s="56"/>
      <c r="DC77" s="56"/>
      <c r="DD77" s="56"/>
      <c r="DE77" s="56"/>
      <c r="DF77" s="56"/>
      <c r="DG77" s="56"/>
      <c r="DH77" s="56"/>
      <c r="DI77" s="56"/>
      <c r="DJ77" s="56"/>
      <c r="DK77" s="56"/>
      <c r="DL77" s="56"/>
      <c r="DM77" s="56"/>
      <c r="DN77" s="56"/>
      <c r="DO77" s="56"/>
      <c r="DP77" s="56"/>
      <c r="DQ77" s="56"/>
      <c r="DR77" s="56"/>
      <c r="DS77" s="56"/>
      <c r="DT77" s="56"/>
    </row>
    <row r="78" spans="1:124" ht="14.25" customHeight="1">
      <c r="A78" s="51">
        <v>71</v>
      </c>
      <c r="B78" s="3">
        <f>IF('FORM NILAI SIAP'!A78=0,"",'FORM NILAI SIAP'!A78)</f>
        <v>21120120140099</v>
      </c>
      <c r="C78" s="3" t="str">
        <f>IF('FORM NILAI SIAP'!B78=0,"",'FORM NILAI SIAP'!B78)</f>
        <v>DEBORA OKTARIA LUBIS</v>
      </c>
      <c r="D78" s="54">
        <v>76</v>
      </c>
      <c r="E78" s="54">
        <f t="shared" ref="E78:R78" si="71">IFERROR(($T78*IF($T$6=E$6,$T$7,0)+$U78*IF($U$6=E$6,$U$7,0)+$V78*IF($V$6=E$6,$V$7,0)+$W78*IF($W$6=E$6,$W$7,0)+$X78*IF($X$6=E$6,$X$7,0)+$Y78*IF($Y$6=E$6,$Y$7,0)+$Z78*IF($Z$6=E$6,$Z$7,0)+$AA78*IF($AA$6=E$6,$AA$7,0)+$AB78*IF($AB$6=E$6,$AB$7,0)+$AC78*IF($AC$6=E$6,$AC$7,0)+$AD78*IF($AD$6=E$6,$AD$7,0)+$DG78*IF($DG$6=E$6,$DG$7,0)+$DH78*IF($DH$6=E$6,$DH$7,0)+$DI78*IF($DI$6=E$6,$DI$7,0)+$DJ78*IF($DJ$6=E$6,$DJ$7,0)+$DK78*IF($DK$6=E$6,$DK$7,0)+$DL78*IF($DL$6=E$6,$DL$7,0)+$DM78*IF($DM$6=E$6,$DM$7,0)+$DN78*IF($DN$6=E$6,$DN$7,0)+$DO78*IF($DO$6=E$6,$DO$7,0)+$DP78*IF($DP$6=E$6,$DP$7,0)+$DQ78*IF($DQ$6=E$6,$DQ$7,0)+$DR78*IF($DR$6=E$6,$DR$7,0)+$DS78*IF($DS$6=E$6,$DS$7,0)+$DT78*IF($DT$6=E$6,$DT$7,0)+$DU78*IF($DU$6=E$6,$DU$7,0)+$DV78*IF($DV$6=E$6,$DV$7,0)+$DW78*IF($DW$6=E$6,$DW$7,0)+$DX78*IF($DX$6=E$6,$DX$7,0)+$DY78*IF($DY$6=E$6,$DY$7,0)+$DZ78*IF($DZ$6=E$6,$DZ$7,0)+$EA78*IF($EA$6=E$6,$EA$7,0)+$EB78*IF($EB$6=E$6,$EB$7,0))/E$7,0)</f>
        <v>76</v>
      </c>
      <c r="F78" s="54">
        <f t="shared" si="71"/>
        <v>76</v>
      </c>
      <c r="G78" s="54">
        <f t="shared" si="71"/>
        <v>0</v>
      </c>
      <c r="H78" s="54">
        <f t="shared" si="71"/>
        <v>0</v>
      </c>
      <c r="I78" s="54">
        <f t="shared" si="71"/>
        <v>0</v>
      </c>
      <c r="J78" s="54">
        <f t="shared" si="71"/>
        <v>0</v>
      </c>
      <c r="K78" s="54">
        <f t="shared" si="71"/>
        <v>0</v>
      </c>
      <c r="L78" s="54">
        <f t="shared" si="71"/>
        <v>0</v>
      </c>
      <c r="M78" s="54">
        <f t="shared" si="71"/>
        <v>0</v>
      </c>
      <c r="N78" s="54">
        <f t="shared" si="71"/>
        <v>0</v>
      </c>
      <c r="O78" s="54">
        <f t="shared" si="71"/>
        <v>0</v>
      </c>
      <c r="P78" s="54">
        <f t="shared" si="71"/>
        <v>0</v>
      </c>
      <c r="Q78" s="54">
        <f t="shared" si="71"/>
        <v>0</v>
      </c>
      <c r="R78" s="54">
        <f t="shared" si="71"/>
        <v>0</v>
      </c>
      <c r="S78" s="135"/>
      <c r="T78" s="56">
        <v>76</v>
      </c>
      <c r="U78" s="56">
        <v>76</v>
      </c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6"/>
      <c r="CE78" s="56"/>
      <c r="CF78" s="56"/>
      <c r="CG78" s="56"/>
      <c r="CH78" s="56"/>
      <c r="CI78" s="56"/>
      <c r="CJ78" s="56"/>
      <c r="CK78" s="56"/>
      <c r="CL78" s="56"/>
      <c r="CM78" s="56"/>
      <c r="CN78" s="56"/>
      <c r="CO78" s="56"/>
      <c r="CP78" s="56"/>
      <c r="CQ78" s="56"/>
      <c r="CR78" s="56"/>
      <c r="CS78" s="56"/>
      <c r="CT78" s="56"/>
      <c r="CU78" s="56"/>
      <c r="CV78" s="56"/>
      <c r="CW78" s="56"/>
      <c r="CX78" s="56"/>
      <c r="CY78" s="56"/>
      <c r="CZ78" s="56"/>
      <c r="DA78" s="56"/>
      <c r="DB78" s="56"/>
      <c r="DC78" s="56"/>
      <c r="DD78" s="56"/>
      <c r="DE78" s="56"/>
      <c r="DF78" s="56"/>
      <c r="DG78" s="56"/>
      <c r="DH78" s="56"/>
      <c r="DI78" s="56"/>
      <c r="DJ78" s="56"/>
      <c r="DK78" s="56"/>
      <c r="DL78" s="56"/>
      <c r="DM78" s="56"/>
      <c r="DN78" s="56"/>
      <c r="DO78" s="56"/>
      <c r="DP78" s="56"/>
      <c r="DQ78" s="56"/>
      <c r="DR78" s="56"/>
      <c r="DS78" s="56"/>
      <c r="DT78" s="56"/>
    </row>
    <row r="79" spans="1:124" ht="14.25" customHeight="1">
      <c r="A79" s="51">
        <v>72</v>
      </c>
      <c r="B79" s="3">
        <f>IF('FORM NILAI SIAP'!A79=0,"",'FORM NILAI SIAP'!A79)</f>
        <v>21120120140099</v>
      </c>
      <c r="C79" s="3" t="str">
        <f>IF('FORM NILAI SIAP'!B79=0,"",'FORM NILAI SIAP'!B79)</f>
        <v>KIRANI JULI ANDINI</v>
      </c>
      <c r="D79" s="54">
        <v>68</v>
      </c>
      <c r="E79" s="54">
        <f t="shared" ref="E79:R79" si="72">IFERROR(($T79*IF($T$6=E$6,$T$7,0)+$U79*IF($U$6=E$6,$U$7,0)+$V79*IF($V$6=E$6,$V$7,0)+$W79*IF($W$6=E$6,$W$7,0)+$X79*IF($X$6=E$6,$X$7,0)+$Y79*IF($Y$6=E$6,$Y$7,0)+$Z79*IF($Z$6=E$6,$Z$7,0)+$AA79*IF($AA$6=E$6,$AA$7,0)+$AB79*IF($AB$6=E$6,$AB$7,0)+$AC79*IF($AC$6=E$6,$AC$7,0)+$AD79*IF($AD$6=E$6,$AD$7,0)+$DG79*IF($DG$6=E$6,$DG$7,0)+$DH79*IF($DH$6=E$6,$DH$7,0)+$DI79*IF($DI$6=E$6,$DI$7,0)+$DJ79*IF($DJ$6=E$6,$DJ$7,0)+$DK79*IF($DK$6=E$6,$DK$7,0)+$DL79*IF($DL$6=E$6,$DL$7,0)+$DM79*IF($DM$6=E$6,$DM$7,0)+$DN79*IF($DN$6=E$6,$DN$7,0)+$DO79*IF($DO$6=E$6,$DO$7,0)+$DP79*IF($DP$6=E$6,$DP$7,0)+$DQ79*IF($DQ$6=E$6,$DQ$7,0)+$DR79*IF($DR$6=E$6,$DR$7,0)+$DS79*IF($DS$6=E$6,$DS$7,0)+$DT79*IF($DT$6=E$6,$DT$7,0)+$DU79*IF($DU$6=E$6,$DU$7,0)+$DV79*IF($DV$6=E$6,$DV$7,0)+$DW79*IF($DW$6=E$6,$DW$7,0)+$DX79*IF($DX$6=E$6,$DX$7,0)+$DY79*IF($DY$6=E$6,$DY$7,0)+$DZ79*IF($DZ$6=E$6,$DZ$7,0)+$EA79*IF($EA$6=E$6,$EA$7,0)+$EB79*IF($EB$6=E$6,$EB$7,0))/E$7,0)</f>
        <v>68</v>
      </c>
      <c r="F79" s="54">
        <f t="shared" si="72"/>
        <v>68</v>
      </c>
      <c r="G79" s="54">
        <f t="shared" si="72"/>
        <v>0</v>
      </c>
      <c r="H79" s="54">
        <f t="shared" si="72"/>
        <v>0</v>
      </c>
      <c r="I79" s="54">
        <f t="shared" si="72"/>
        <v>0</v>
      </c>
      <c r="J79" s="54">
        <f t="shared" si="72"/>
        <v>0</v>
      </c>
      <c r="K79" s="54">
        <f t="shared" si="72"/>
        <v>0</v>
      </c>
      <c r="L79" s="54">
        <f t="shared" si="72"/>
        <v>0</v>
      </c>
      <c r="M79" s="54">
        <f t="shared" si="72"/>
        <v>0</v>
      </c>
      <c r="N79" s="54">
        <f t="shared" si="72"/>
        <v>0</v>
      </c>
      <c r="O79" s="54">
        <f t="shared" si="72"/>
        <v>0</v>
      </c>
      <c r="P79" s="54">
        <f t="shared" si="72"/>
        <v>0</v>
      </c>
      <c r="Q79" s="54">
        <f t="shared" si="72"/>
        <v>0</v>
      </c>
      <c r="R79" s="54">
        <f t="shared" si="72"/>
        <v>0</v>
      </c>
      <c r="S79" s="135"/>
      <c r="T79" s="56">
        <v>68</v>
      </c>
      <c r="U79" s="56">
        <v>68</v>
      </c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56"/>
      <c r="BR79" s="56"/>
      <c r="BS79" s="56"/>
      <c r="BT79" s="56"/>
      <c r="BU79" s="56"/>
      <c r="BV79" s="56"/>
      <c r="BW79" s="56"/>
      <c r="BX79" s="56"/>
      <c r="BY79" s="56"/>
      <c r="BZ79" s="56"/>
      <c r="CA79" s="56"/>
      <c r="CB79" s="56"/>
      <c r="CC79" s="56"/>
      <c r="CD79" s="56"/>
      <c r="CE79" s="56"/>
      <c r="CF79" s="56"/>
      <c r="CG79" s="56"/>
      <c r="CH79" s="56"/>
      <c r="CI79" s="56"/>
      <c r="CJ79" s="56"/>
      <c r="CK79" s="56"/>
      <c r="CL79" s="56"/>
      <c r="CM79" s="56"/>
      <c r="CN79" s="56"/>
      <c r="CO79" s="56"/>
      <c r="CP79" s="56"/>
      <c r="CQ79" s="56"/>
      <c r="CR79" s="56"/>
      <c r="CS79" s="56"/>
      <c r="CT79" s="56"/>
      <c r="CU79" s="56"/>
      <c r="CV79" s="56"/>
      <c r="CW79" s="56"/>
      <c r="CX79" s="56"/>
      <c r="CY79" s="56"/>
      <c r="CZ79" s="56"/>
      <c r="DA79" s="56"/>
      <c r="DB79" s="56"/>
      <c r="DC79" s="56"/>
      <c r="DD79" s="56"/>
      <c r="DE79" s="56"/>
      <c r="DF79" s="56"/>
      <c r="DG79" s="56"/>
      <c r="DH79" s="56"/>
      <c r="DI79" s="56"/>
      <c r="DJ79" s="56"/>
      <c r="DK79" s="56"/>
      <c r="DL79" s="56"/>
      <c r="DM79" s="56"/>
      <c r="DN79" s="56"/>
      <c r="DO79" s="56"/>
      <c r="DP79" s="56"/>
      <c r="DQ79" s="56"/>
      <c r="DR79" s="56"/>
      <c r="DS79" s="56"/>
      <c r="DT79" s="56"/>
    </row>
    <row r="80" spans="1:124" ht="14.25" customHeight="1">
      <c r="A80" s="51">
        <v>73</v>
      </c>
      <c r="B80" s="3">
        <f>IF('FORM NILAI SIAP'!A80=0,"",'FORM NILAI SIAP'!A80)</f>
        <v>21120120140099</v>
      </c>
      <c r="C80" s="3" t="str">
        <f>IF('FORM NILAI SIAP'!B80=0,"",'FORM NILAI SIAP'!B80)</f>
        <v>R. ADI WIJAYA SWASTAMA</v>
      </c>
      <c r="D80" s="54">
        <v>88</v>
      </c>
      <c r="E80" s="54">
        <f t="shared" ref="E80:R80" si="73">IFERROR(($T80*IF($T$6=E$6,$T$7,0)+$U80*IF($U$6=E$6,$U$7,0)+$V80*IF($V$6=E$6,$V$7,0)+$W80*IF($W$6=E$6,$W$7,0)+$X80*IF($X$6=E$6,$X$7,0)+$Y80*IF($Y$6=E$6,$Y$7,0)+$Z80*IF($Z$6=E$6,$Z$7,0)+$AA80*IF($AA$6=E$6,$AA$7,0)+$AB80*IF($AB$6=E$6,$AB$7,0)+$AC80*IF($AC$6=E$6,$AC$7,0)+$AD80*IF($AD$6=E$6,$AD$7,0)+$DG80*IF($DG$6=E$6,$DG$7,0)+$DH80*IF($DH$6=E$6,$DH$7,0)+$DI80*IF($DI$6=E$6,$DI$7,0)+$DJ80*IF($DJ$6=E$6,$DJ$7,0)+$DK80*IF($DK$6=E$6,$DK$7,0)+$DL80*IF($DL$6=E$6,$DL$7,0)+$DM80*IF($DM$6=E$6,$DM$7,0)+$DN80*IF($DN$6=E$6,$DN$7,0)+$DO80*IF($DO$6=E$6,$DO$7,0)+$DP80*IF($DP$6=E$6,$DP$7,0)+$DQ80*IF($DQ$6=E$6,$DQ$7,0)+$DR80*IF($DR$6=E$6,$DR$7,0)+$DS80*IF($DS$6=E$6,$DS$7,0)+$DT80*IF($DT$6=E$6,$DT$7,0)+$DU80*IF($DU$6=E$6,$DU$7,0)+$DV80*IF($DV$6=E$6,$DV$7,0)+$DW80*IF($DW$6=E$6,$DW$7,0)+$DX80*IF($DX$6=E$6,$DX$7,0)+$DY80*IF($DY$6=E$6,$DY$7,0)+$DZ80*IF($DZ$6=E$6,$DZ$7,0)+$EA80*IF($EA$6=E$6,$EA$7,0)+$EB80*IF($EB$6=E$6,$EB$7,0))/E$7,0)</f>
        <v>88</v>
      </c>
      <c r="F80" s="54">
        <f t="shared" si="73"/>
        <v>88</v>
      </c>
      <c r="G80" s="54">
        <f t="shared" si="73"/>
        <v>0</v>
      </c>
      <c r="H80" s="54">
        <f t="shared" si="73"/>
        <v>0</v>
      </c>
      <c r="I80" s="54">
        <f t="shared" si="73"/>
        <v>0</v>
      </c>
      <c r="J80" s="54">
        <f t="shared" si="73"/>
        <v>0</v>
      </c>
      <c r="K80" s="54">
        <f t="shared" si="73"/>
        <v>0</v>
      </c>
      <c r="L80" s="54">
        <f t="shared" si="73"/>
        <v>0</v>
      </c>
      <c r="M80" s="54">
        <f t="shared" si="73"/>
        <v>0</v>
      </c>
      <c r="N80" s="54">
        <f t="shared" si="73"/>
        <v>0</v>
      </c>
      <c r="O80" s="54">
        <f t="shared" si="73"/>
        <v>0</v>
      </c>
      <c r="P80" s="54">
        <f t="shared" si="73"/>
        <v>0</v>
      </c>
      <c r="Q80" s="54">
        <f t="shared" si="73"/>
        <v>0</v>
      </c>
      <c r="R80" s="54">
        <f t="shared" si="73"/>
        <v>0</v>
      </c>
      <c r="S80" s="135"/>
      <c r="T80" s="56">
        <v>88</v>
      </c>
      <c r="U80" s="56">
        <v>88</v>
      </c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56"/>
      <c r="CE80" s="56"/>
      <c r="CF80" s="56"/>
      <c r="CG80" s="56"/>
      <c r="CH80" s="56"/>
      <c r="CI80" s="56"/>
      <c r="CJ80" s="56"/>
      <c r="CK80" s="56"/>
      <c r="CL80" s="56"/>
      <c r="CM80" s="56"/>
      <c r="CN80" s="56"/>
      <c r="CO80" s="56"/>
      <c r="CP80" s="56"/>
      <c r="CQ80" s="56"/>
      <c r="CR80" s="56"/>
      <c r="CS80" s="56"/>
      <c r="CT80" s="56"/>
      <c r="CU80" s="56"/>
      <c r="CV80" s="56"/>
      <c r="CW80" s="56"/>
      <c r="CX80" s="56"/>
      <c r="CY80" s="56"/>
      <c r="CZ80" s="56"/>
      <c r="DA80" s="56"/>
      <c r="DB80" s="56"/>
      <c r="DC80" s="56"/>
      <c r="DD80" s="56"/>
      <c r="DE80" s="56"/>
      <c r="DF80" s="56"/>
      <c r="DG80" s="56"/>
      <c r="DH80" s="56"/>
      <c r="DI80" s="56"/>
      <c r="DJ80" s="56"/>
      <c r="DK80" s="56"/>
      <c r="DL80" s="56"/>
      <c r="DM80" s="56"/>
      <c r="DN80" s="56"/>
      <c r="DO80" s="56"/>
      <c r="DP80" s="56"/>
      <c r="DQ80" s="56"/>
      <c r="DR80" s="56"/>
      <c r="DS80" s="56"/>
      <c r="DT80" s="56"/>
    </row>
    <row r="81" spans="1:124" ht="14.25" customHeight="1">
      <c r="A81" s="51">
        <v>74</v>
      </c>
      <c r="B81" s="3">
        <f>IF('FORM NILAI SIAP'!A81=0,"",'FORM NILAI SIAP'!A81)</f>
        <v>21120120140099</v>
      </c>
      <c r="C81" s="3" t="str">
        <f>IF('FORM NILAI SIAP'!B81=0,"",'FORM NILAI SIAP'!B81)</f>
        <v>PRAMUDITA PRABASWARA SUWARDANA SUDRAJAT</v>
      </c>
      <c r="D81" s="54">
        <v>72</v>
      </c>
      <c r="E81" s="54">
        <f t="shared" ref="E81:R81" si="74">IFERROR(($T81*IF($T$6=E$6,$T$7,0)+$U81*IF($U$6=E$6,$U$7,0)+$V81*IF($V$6=E$6,$V$7,0)+$W81*IF($W$6=E$6,$W$7,0)+$X81*IF($X$6=E$6,$X$7,0)+$Y81*IF($Y$6=E$6,$Y$7,0)+$Z81*IF($Z$6=E$6,$Z$7,0)+$AA81*IF($AA$6=E$6,$AA$7,0)+$AB81*IF($AB$6=E$6,$AB$7,0)+$AC81*IF($AC$6=E$6,$AC$7,0)+$AD81*IF($AD$6=E$6,$AD$7,0)+$DG81*IF($DG$6=E$6,$DG$7,0)+$DH81*IF($DH$6=E$6,$DH$7,0)+$DI81*IF($DI$6=E$6,$DI$7,0)+$DJ81*IF($DJ$6=E$6,$DJ$7,0)+$DK81*IF($DK$6=E$6,$DK$7,0)+$DL81*IF($DL$6=E$6,$DL$7,0)+$DM81*IF($DM$6=E$6,$DM$7,0)+$DN81*IF($DN$6=E$6,$DN$7,0)+$DO81*IF($DO$6=E$6,$DO$7,0)+$DP81*IF($DP$6=E$6,$DP$7,0)+$DQ81*IF($DQ$6=E$6,$DQ$7,0)+$DR81*IF($DR$6=E$6,$DR$7,0)+$DS81*IF($DS$6=E$6,$DS$7,0)+$DT81*IF($DT$6=E$6,$DT$7,0)+$DU81*IF($DU$6=E$6,$DU$7,0)+$DV81*IF($DV$6=E$6,$DV$7,0)+$DW81*IF($DW$6=E$6,$DW$7,0)+$DX81*IF($DX$6=E$6,$DX$7,0)+$DY81*IF($DY$6=E$6,$DY$7,0)+$DZ81*IF($DZ$6=E$6,$DZ$7,0)+$EA81*IF($EA$6=E$6,$EA$7,0)+$EB81*IF($EB$6=E$6,$EB$7,0))/E$7,0)</f>
        <v>72</v>
      </c>
      <c r="F81" s="54">
        <f t="shared" si="74"/>
        <v>72</v>
      </c>
      <c r="G81" s="54">
        <f t="shared" si="74"/>
        <v>0</v>
      </c>
      <c r="H81" s="54">
        <f t="shared" si="74"/>
        <v>0</v>
      </c>
      <c r="I81" s="54">
        <f t="shared" si="74"/>
        <v>0</v>
      </c>
      <c r="J81" s="54">
        <f t="shared" si="74"/>
        <v>0</v>
      </c>
      <c r="K81" s="54">
        <f t="shared" si="74"/>
        <v>0</v>
      </c>
      <c r="L81" s="54">
        <f t="shared" si="74"/>
        <v>0</v>
      </c>
      <c r="M81" s="54">
        <f t="shared" si="74"/>
        <v>0</v>
      </c>
      <c r="N81" s="54">
        <f t="shared" si="74"/>
        <v>0</v>
      </c>
      <c r="O81" s="54">
        <f t="shared" si="74"/>
        <v>0</v>
      </c>
      <c r="P81" s="54">
        <f t="shared" si="74"/>
        <v>0</v>
      </c>
      <c r="Q81" s="54">
        <f t="shared" si="74"/>
        <v>0</v>
      </c>
      <c r="R81" s="54">
        <f t="shared" si="74"/>
        <v>0</v>
      </c>
      <c r="S81" s="135"/>
      <c r="T81" s="56">
        <v>72</v>
      </c>
      <c r="U81" s="56">
        <v>72</v>
      </c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56"/>
      <c r="CE81" s="56"/>
      <c r="CF81" s="56"/>
      <c r="CG81" s="56"/>
      <c r="CH81" s="56"/>
      <c r="CI81" s="56"/>
      <c r="CJ81" s="56"/>
      <c r="CK81" s="56"/>
      <c r="CL81" s="56"/>
      <c r="CM81" s="56"/>
      <c r="CN81" s="56"/>
      <c r="CO81" s="56"/>
      <c r="CP81" s="56"/>
      <c r="CQ81" s="56"/>
      <c r="CR81" s="56"/>
      <c r="CS81" s="56"/>
      <c r="CT81" s="56"/>
      <c r="CU81" s="56"/>
      <c r="CV81" s="56"/>
      <c r="CW81" s="56"/>
      <c r="CX81" s="56"/>
      <c r="CY81" s="56"/>
      <c r="CZ81" s="56"/>
      <c r="DA81" s="56"/>
      <c r="DB81" s="56"/>
      <c r="DC81" s="56"/>
      <c r="DD81" s="56"/>
      <c r="DE81" s="56"/>
      <c r="DF81" s="56"/>
      <c r="DG81" s="56"/>
      <c r="DH81" s="56"/>
      <c r="DI81" s="56"/>
      <c r="DJ81" s="56"/>
      <c r="DK81" s="56"/>
      <c r="DL81" s="56"/>
      <c r="DM81" s="56"/>
      <c r="DN81" s="56"/>
      <c r="DO81" s="56"/>
      <c r="DP81" s="56"/>
      <c r="DQ81" s="56"/>
      <c r="DR81" s="56"/>
      <c r="DS81" s="56"/>
      <c r="DT81" s="56"/>
    </row>
    <row r="82" spans="1:124" ht="14.25" customHeight="1">
      <c r="A82" s="51">
        <v>75</v>
      </c>
      <c r="B82" s="3">
        <f>IF('FORM NILAI SIAP'!A82=0,"",'FORM NILAI SIAP'!A82)</f>
        <v>21120120140099</v>
      </c>
      <c r="C82" s="3" t="str">
        <f>IF('FORM NILAI SIAP'!B82=0,"",'FORM NILAI SIAP'!B82)</f>
        <v>MUHANIF RAFI AHMADI</v>
      </c>
      <c r="D82" s="54">
        <v>84</v>
      </c>
      <c r="E82" s="54">
        <f t="shared" ref="E82:R82" si="75">IFERROR(($T82*IF($T$6=E$6,$T$7,0)+$U82*IF($U$6=E$6,$U$7,0)+$V82*IF($V$6=E$6,$V$7,0)+$W82*IF($W$6=E$6,$W$7,0)+$X82*IF($X$6=E$6,$X$7,0)+$Y82*IF($Y$6=E$6,$Y$7,0)+$Z82*IF($Z$6=E$6,$Z$7,0)+$AA82*IF($AA$6=E$6,$AA$7,0)+$AB82*IF($AB$6=E$6,$AB$7,0)+$AC82*IF($AC$6=E$6,$AC$7,0)+$AD82*IF($AD$6=E$6,$AD$7,0)+$DG82*IF($DG$6=E$6,$DG$7,0)+$DH82*IF($DH$6=E$6,$DH$7,0)+$DI82*IF($DI$6=E$6,$DI$7,0)+$DJ82*IF($DJ$6=E$6,$DJ$7,0)+$DK82*IF($DK$6=E$6,$DK$7,0)+$DL82*IF($DL$6=E$6,$DL$7,0)+$DM82*IF($DM$6=E$6,$DM$7,0)+$DN82*IF($DN$6=E$6,$DN$7,0)+$DO82*IF($DO$6=E$6,$DO$7,0)+$DP82*IF($DP$6=E$6,$DP$7,0)+$DQ82*IF($DQ$6=E$6,$DQ$7,0)+$DR82*IF($DR$6=E$6,$DR$7,0)+$DS82*IF($DS$6=E$6,$DS$7,0)+$DT82*IF($DT$6=E$6,$DT$7,0)+$DU82*IF($DU$6=E$6,$DU$7,0)+$DV82*IF($DV$6=E$6,$DV$7,0)+$DW82*IF($DW$6=E$6,$DW$7,0)+$DX82*IF($DX$6=E$6,$DX$7,0)+$DY82*IF($DY$6=E$6,$DY$7,0)+$DZ82*IF($DZ$6=E$6,$DZ$7,0)+$EA82*IF($EA$6=E$6,$EA$7,0)+$EB82*IF($EB$6=E$6,$EB$7,0))/E$7,0)</f>
        <v>84</v>
      </c>
      <c r="F82" s="54">
        <f t="shared" si="75"/>
        <v>84</v>
      </c>
      <c r="G82" s="54">
        <f t="shared" si="75"/>
        <v>0</v>
      </c>
      <c r="H82" s="54">
        <f t="shared" si="75"/>
        <v>0</v>
      </c>
      <c r="I82" s="54">
        <f t="shared" si="75"/>
        <v>0</v>
      </c>
      <c r="J82" s="54">
        <f t="shared" si="75"/>
        <v>0</v>
      </c>
      <c r="K82" s="54">
        <f t="shared" si="75"/>
        <v>0</v>
      </c>
      <c r="L82" s="54">
        <f t="shared" si="75"/>
        <v>0</v>
      </c>
      <c r="M82" s="54">
        <f t="shared" si="75"/>
        <v>0</v>
      </c>
      <c r="N82" s="54">
        <f t="shared" si="75"/>
        <v>0</v>
      </c>
      <c r="O82" s="54">
        <f t="shared" si="75"/>
        <v>0</v>
      </c>
      <c r="P82" s="54">
        <f t="shared" si="75"/>
        <v>0</v>
      </c>
      <c r="Q82" s="54">
        <f t="shared" si="75"/>
        <v>0</v>
      </c>
      <c r="R82" s="54">
        <f t="shared" si="75"/>
        <v>0</v>
      </c>
      <c r="S82" s="135"/>
      <c r="T82" s="56">
        <v>84</v>
      </c>
      <c r="U82" s="56">
        <v>84</v>
      </c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  <c r="BM82" s="56"/>
      <c r="BN82" s="56"/>
      <c r="BO82" s="56"/>
      <c r="BP82" s="56"/>
      <c r="BQ82" s="56"/>
      <c r="BR82" s="56"/>
      <c r="BS82" s="56"/>
      <c r="BT82" s="56"/>
      <c r="BU82" s="56"/>
      <c r="BV82" s="56"/>
      <c r="BW82" s="56"/>
      <c r="BX82" s="56"/>
      <c r="BY82" s="56"/>
      <c r="BZ82" s="56"/>
      <c r="CA82" s="56"/>
      <c r="CB82" s="56"/>
      <c r="CC82" s="56"/>
      <c r="CD82" s="56"/>
      <c r="CE82" s="56"/>
      <c r="CF82" s="56"/>
      <c r="CG82" s="56"/>
      <c r="CH82" s="56"/>
      <c r="CI82" s="56"/>
      <c r="CJ82" s="56"/>
      <c r="CK82" s="56"/>
      <c r="CL82" s="56"/>
      <c r="CM82" s="56"/>
      <c r="CN82" s="56"/>
      <c r="CO82" s="56"/>
      <c r="CP82" s="56"/>
      <c r="CQ82" s="56"/>
      <c r="CR82" s="56"/>
      <c r="CS82" s="56"/>
      <c r="CT82" s="56"/>
      <c r="CU82" s="56"/>
      <c r="CV82" s="56"/>
      <c r="CW82" s="56"/>
      <c r="CX82" s="56"/>
      <c r="CY82" s="56"/>
      <c r="CZ82" s="56"/>
      <c r="DA82" s="56"/>
      <c r="DB82" s="56"/>
      <c r="DC82" s="56"/>
      <c r="DD82" s="56"/>
      <c r="DE82" s="56"/>
      <c r="DF82" s="56"/>
      <c r="DG82" s="56"/>
      <c r="DH82" s="56"/>
      <c r="DI82" s="56"/>
      <c r="DJ82" s="56"/>
      <c r="DK82" s="56"/>
      <c r="DL82" s="56"/>
      <c r="DM82" s="56"/>
      <c r="DN82" s="56"/>
      <c r="DO82" s="56"/>
      <c r="DP82" s="56"/>
      <c r="DQ82" s="56"/>
      <c r="DR82" s="56"/>
      <c r="DS82" s="56"/>
      <c r="DT82" s="56"/>
    </row>
    <row r="83" spans="1:124" ht="14.25" customHeight="1">
      <c r="A83" s="51">
        <v>76</v>
      </c>
      <c r="B83" s="3">
        <f>IF('FORM NILAI SIAP'!A83=0,"",'FORM NILAI SIAP'!A83)</f>
        <v>21120120140099</v>
      </c>
      <c r="C83" s="3" t="str">
        <f>IF('FORM NILAI SIAP'!B83=0,"",'FORM NILAI SIAP'!B83)</f>
        <v>NUR AYUK FEBREYANTI</v>
      </c>
      <c r="D83" s="54">
        <v>68</v>
      </c>
      <c r="E83" s="54">
        <f t="shared" ref="E83:R83" si="76">IFERROR(($T83*IF($T$6=E$6,$T$7,0)+$U83*IF($U$6=E$6,$U$7,0)+$V83*IF($V$6=E$6,$V$7,0)+$W83*IF($W$6=E$6,$W$7,0)+$X83*IF($X$6=E$6,$X$7,0)+$Y83*IF($Y$6=E$6,$Y$7,0)+$Z83*IF($Z$6=E$6,$Z$7,0)+$AA83*IF($AA$6=E$6,$AA$7,0)+$AB83*IF($AB$6=E$6,$AB$7,0)+$AC83*IF($AC$6=E$6,$AC$7,0)+$AD83*IF($AD$6=E$6,$AD$7,0)+$DG83*IF($DG$6=E$6,$DG$7,0)+$DH83*IF($DH$6=E$6,$DH$7,0)+$DI83*IF($DI$6=E$6,$DI$7,0)+$DJ83*IF($DJ$6=E$6,$DJ$7,0)+$DK83*IF($DK$6=E$6,$DK$7,0)+$DL83*IF($DL$6=E$6,$DL$7,0)+$DM83*IF($DM$6=E$6,$DM$7,0)+$DN83*IF($DN$6=E$6,$DN$7,0)+$DO83*IF($DO$6=E$6,$DO$7,0)+$DP83*IF($DP$6=E$6,$DP$7,0)+$DQ83*IF($DQ$6=E$6,$DQ$7,0)+$DR83*IF($DR$6=E$6,$DR$7,0)+$DS83*IF($DS$6=E$6,$DS$7,0)+$DT83*IF($DT$6=E$6,$DT$7,0)+$DU83*IF($DU$6=E$6,$DU$7,0)+$DV83*IF($DV$6=E$6,$DV$7,0)+$DW83*IF($DW$6=E$6,$DW$7,0)+$DX83*IF($DX$6=E$6,$DX$7,0)+$DY83*IF($DY$6=E$6,$DY$7,0)+$DZ83*IF($DZ$6=E$6,$DZ$7,0)+$EA83*IF($EA$6=E$6,$EA$7,0)+$EB83*IF($EB$6=E$6,$EB$7,0))/E$7,0)</f>
        <v>68</v>
      </c>
      <c r="F83" s="54">
        <f t="shared" si="76"/>
        <v>68</v>
      </c>
      <c r="G83" s="54">
        <f t="shared" si="76"/>
        <v>0</v>
      </c>
      <c r="H83" s="54">
        <f t="shared" si="76"/>
        <v>0</v>
      </c>
      <c r="I83" s="54">
        <f t="shared" si="76"/>
        <v>0</v>
      </c>
      <c r="J83" s="54">
        <f t="shared" si="76"/>
        <v>0</v>
      </c>
      <c r="K83" s="54">
        <f t="shared" si="76"/>
        <v>0</v>
      </c>
      <c r="L83" s="54">
        <f t="shared" si="76"/>
        <v>0</v>
      </c>
      <c r="M83" s="54">
        <f t="shared" si="76"/>
        <v>0</v>
      </c>
      <c r="N83" s="54">
        <f t="shared" si="76"/>
        <v>0</v>
      </c>
      <c r="O83" s="54">
        <f t="shared" si="76"/>
        <v>0</v>
      </c>
      <c r="P83" s="54">
        <f t="shared" si="76"/>
        <v>0</v>
      </c>
      <c r="Q83" s="54">
        <f t="shared" si="76"/>
        <v>0</v>
      </c>
      <c r="R83" s="54">
        <f t="shared" si="76"/>
        <v>0</v>
      </c>
      <c r="S83" s="135"/>
      <c r="T83" s="66">
        <v>68</v>
      </c>
      <c r="U83" s="56">
        <v>68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6"/>
      <c r="CE83" s="56"/>
      <c r="CF83" s="56"/>
      <c r="CG83" s="56"/>
      <c r="CH83" s="56"/>
      <c r="CI83" s="56"/>
      <c r="CJ83" s="56"/>
      <c r="CK83" s="56"/>
      <c r="CL83" s="56"/>
      <c r="CM83" s="56"/>
      <c r="CN83" s="56"/>
      <c r="CO83" s="56"/>
      <c r="CP83" s="56"/>
      <c r="CQ83" s="56"/>
      <c r="CR83" s="56"/>
      <c r="CS83" s="56"/>
      <c r="CT83" s="56"/>
      <c r="CU83" s="56"/>
      <c r="CV83" s="56"/>
      <c r="CW83" s="56"/>
      <c r="CX83" s="56"/>
      <c r="CY83" s="56"/>
      <c r="CZ83" s="56"/>
      <c r="DA83" s="56"/>
      <c r="DB83" s="56"/>
      <c r="DC83" s="56"/>
      <c r="DD83" s="56"/>
      <c r="DE83" s="56"/>
      <c r="DF83" s="56"/>
      <c r="DG83" s="56"/>
      <c r="DH83" s="56"/>
      <c r="DI83" s="56"/>
      <c r="DJ83" s="56"/>
      <c r="DK83" s="56"/>
      <c r="DL83" s="56"/>
      <c r="DM83" s="56"/>
      <c r="DN83" s="56"/>
      <c r="DO83" s="56"/>
      <c r="DP83" s="56"/>
      <c r="DQ83" s="56"/>
      <c r="DR83" s="56"/>
      <c r="DS83" s="56"/>
      <c r="DT83" s="56"/>
    </row>
    <row r="84" spans="1:124" ht="14.25" customHeight="1">
      <c r="A84" s="51">
        <v>77</v>
      </c>
      <c r="B84" s="3">
        <f>IF('FORM NILAI SIAP'!A84=0,"",'FORM NILAI SIAP'!A84)</f>
        <v>21120120140099</v>
      </c>
      <c r="C84" s="3" t="str">
        <f>IF('FORM NILAI SIAP'!B84=0,"",'FORM NILAI SIAP'!B84)</f>
        <v>HIBATULLAH DYFA GRAHATAMA</v>
      </c>
      <c r="D84" s="54">
        <v>84</v>
      </c>
      <c r="E84" s="54">
        <f t="shared" ref="E84:R84" si="77">IFERROR(($T84*IF($T$6=E$6,$T$7,0)+$U84*IF($U$6=E$6,$U$7,0)+$V84*IF($V$6=E$6,$V$7,0)+$W84*IF($W$6=E$6,$W$7,0)+$X84*IF($X$6=E$6,$X$7,0)+$Y84*IF($Y$6=E$6,$Y$7,0)+$Z84*IF($Z$6=E$6,$Z$7,0)+$AA84*IF($AA$6=E$6,$AA$7,0)+$AB84*IF($AB$6=E$6,$AB$7,0)+$AC84*IF($AC$6=E$6,$AC$7,0)+$AD84*IF($AD$6=E$6,$AD$7,0)+$DG84*IF($DG$6=E$6,$DG$7,0)+$DH84*IF($DH$6=E$6,$DH$7,0)+$DI84*IF($DI$6=E$6,$DI$7,0)+$DJ84*IF($DJ$6=E$6,$DJ$7,0)+$DK84*IF($DK$6=E$6,$DK$7,0)+$DL84*IF($DL$6=E$6,$DL$7,0)+$DM84*IF($DM$6=E$6,$DM$7,0)+$DN84*IF($DN$6=E$6,$DN$7,0)+$DO84*IF($DO$6=E$6,$DO$7,0)+$DP84*IF($DP$6=E$6,$DP$7,0)+$DQ84*IF($DQ$6=E$6,$DQ$7,0)+$DR84*IF($DR$6=E$6,$DR$7,0)+$DS84*IF($DS$6=E$6,$DS$7,0)+$DT84*IF($DT$6=E$6,$DT$7,0)+$DU84*IF($DU$6=E$6,$DU$7,0)+$DV84*IF($DV$6=E$6,$DV$7,0)+$DW84*IF($DW$6=E$6,$DW$7,0)+$DX84*IF($DX$6=E$6,$DX$7,0)+$DY84*IF($DY$6=E$6,$DY$7,0)+$DZ84*IF($DZ$6=E$6,$DZ$7,0)+$EA84*IF($EA$6=E$6,$EA$7,0)+$EB84*IF($EB$6=E$6,$EB$7,0))/E$7,0)</f>
        <v>84</v>
      </c>
      <c r="F84" s="54">
        <f t="shared" si="77"/>
        <v>84</v>
      </c>
      <c r="G84" s="54">
        <f t="shared" si="77"/>
        <v>0</v>
      </c>
      <c r="H84" s="54">
        <f t="shared" si="77"/>
        <v>0</v>
      </c>
      <c r="I84" s="54">
        <f t="shared" si="77"/>
        <v>0</v>
      </c>
      <c r="J84" s="54">
        <f t="shared" si="77"/>
        <v>0</v>
      </c>
      <c r="K84" s="54">
        <f t="shared" si="77"/>
        <v>0</v>
      </c>
      <c r="L84" s="54">
        <f t="shared" si="77"/>
        <v>0</v>
      </c>
      <c r="M84" s="54">
        <f t="shared" si="77"/>
        <v>0</v>
      </c>
      <c r="N84" s="54">
        <f t="shared" si="77"/>
        <v>0</v>
      </c>
      <c r="O84" s="54">
        <f t="shared" si="77"/>
        <v>0</v>
      </c>
      <c r="P84" s="54">
        <f t="shared" si="77"/>
        <v>0</v>
      </c>
      <c r="Q84" s="54">
        <f t="shared" si="77"/>
        <v>0</v>
      </c>
      <c r="R84" s="54">
        <f t="shared" si="77"/>
        <v>0</v>
      </c>
      <c r="S84" s="135"/>
      <c r="T84" s="66">
        <v>84</v>
      </c>
      <c r="U84" s="56">
        <v>84</v>
      </c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6"/>
      <c r="CE84" s="56"/>
      <c r="CF84" s="56"/>
      <c r="CG84" s="56"/>
      <c r="CH84" s="56"/>
      <c r="CI84" s="56"/>
      <c r="CJ84" s="56"/>
      <c r="CK84" s="56"/>
      <c r="CL84" s="56"/>
      <c r="CM84" s="56"/>
      <c r="CN84" s="56"/>
      <c r="CO84" s="56"/>
      <c r="CP84" s="56"/>
      <c r="CQ84" s="56"/>
      <c r="CR84" s="56"/>
      <c r="CS84" s="56"/>
      <c r="CT84" s="56"/>
      <c r="CU84" s="56"/>
      <c r="CV84" s="56"/>
      <c r="CW84" s="56"/>
      <c r="CX84" s="56"/>
      <c r="CY84" s="56"/>
      <c r="CZ84" s="56"/>
      <c r="DA84" s="56"/>
      <c r="DB84" s="56"/>
      <c r="DC84" s="56"/>
      <c r="DD84" s="56"/>
      <c r="DE84" s="56"/>
      <c r="DF84" s="56"/>
      <c r="DG84" s="56"/>
      <c r="DH84" s="56"/>
      <c r="DI84" s="56"/>
      <c r="DJ84" s="56"/>
      <c r="DK84" s="56"/>
      <c r="DL84" s="56"/>
      <c r="DM84" s="56"/>
      <c r="DN84" s="56"/>
      <c r="DO84" s="56"/>
      <c r="DP84" s="56"/>
      <c r="DQ84" s="56"/>
      <c r="DR84" s="56"/>
      <c r="DS84" s="56"/>
      <c r="DT84" s="56"/>
    </row>
    <row r="85" spans="1:124" ht="14.25" customHeight="1">
      <c r="A85" s="51">
        <v>78</v>
      </c>
      <c r="B85" s="3">
        <f>IF('FORM NILAI SIAP'!A85=0,"",'FORM NILAI SIAP'!A85)</f>
        <v>21120120140099</v>
      </c>
      <c r="C85" s="3" t="str">
        <f>IF('FORM NILAI SIAP'!B85=0,"",'FORM NILAI SIAP'!B85)</f>
        <v>IVAN DANISWORO ABADI</v>
      </c>
      <c r="D85" s="54">
        <v>80</v>
      </c>
      <c r="E85" s="54">
        <f t="shared" ref="E85:R85" si="78">IFERROR(($T85*IF($T$6=E$6,$T$7,0)+$U85*IF($U$6=E$6,$U$7,0)+$V85*IF($V$6=E$6,$V$7,0)+$W85*IF($W$6=E$6,$W$7,0)+$X85*IF($X$6=E$6,$X$7,0)+$Y85*IF($Y$6=E$6,$Y$7,0)+$Z85*IF($Z$6=E$6,$Z$7,0)+$AA85*IF($AA$6=E$6,$AA$7,0)+$AB85*IF($AB$6=E$6,$AB$7,0)+$AC85*IF($AC$6=E$6,$AC$7,0)+$AD85*IF($AD$6=E$6,$AD$7,0)+$DG85*IF($DG$6=E$6,$DG$7,0)+$DH85*IF($DH$6=E$6,$DH$7,0)+$DI85*IF($DI$6=E$6,$DI$7,0)+$DJ85*IF($DJ$6=E$6,$DJ$7,0)+$DK85*IF($DK$6=E$6,$DK$7,0)+$DL85*IF($DL$6=E$6,$DL$7,0)+$DM85*IF($DM$6=E$6,$DM$7,0)+$DN85*IF($DN$6=E$6,$DN$7,0)+$DO85*IF($DO$6=E$6,$DO$7,0)+$DP85*IF($DP$6=E$6,$DP$7,0)+$DQ85*IF($DQ$6=E$6,$DQ$7,0)+$DR85*IF($DR$6=E$6,$DR$7,0)+$DS85*IF($DS$6=E$6,$DS$7,0)+$DT85*IF($DT$6=E$6,$DT$7,0)+$DU85*IF($DU$6=E$6,$DU$7,0)+$DV85*IF($DV$6=E$6,$DV$7,0)+$DW85*IF($DW$6=E$6,$DW$7,0)+$DX85*IF($DX$6=E$6,$DX$7,0)+$DY85*IF($DY$6=E$6,$DY$7,0)+$DZ85*IF($DZ$6=E$6,$DZ$7,0)+$EA85*IF($EA$6=E$6,$EA$7,0)+$EB85*IF($EB$6=E$6,$EB$7,0))/E$7,0)</f>
        <v>80</v>
      </c>
      <c r="F85" s="54">
        <f t="shared" si="78"/>
        <v>80</v>
      </c>
      <c r="G85" s="54">
        <f t="shared" si="78"/>
        <v>0</v>
      </c>
      <c r="H85" s="54">
        <f t="shared" si="78"/>
        <v>0</v>
      </c>
      <c r="I85" s="54">
        <f t="shared" si="78"/>
        <v>0</v>
      </c>
      <c r="J85" s="54">
        <f t="shared" si="78"/>
        <v>0</v>
      </c>
      <c r="K85" s="54">
        <f t="shared" si="78"/>
        <v>0</v>
      </c>
      <c r="L85" s="54">
        <f t="shared" si="78"/>
        <v>0</v>
      </c>
      <c r="M85" s="54">
        <f t="shared" si="78"/>
        <v>0</v>
      </c>
      <c r="N85" s="54">
        <f t="shared" si="78"/>
        <v>0</v>
      </c>
      <c r="O85" s="54">
        <f t="shared" si="78"/>
        <v>0</v>
      </c>
      <c r="P85" s="54">
        <f t="shared" si="78"/>
        <v>0</v>
      </c>
      <c r="Q85" s="54">
        <f t="shared" si="78"/>
        <v>0</v>
      </c>
      <c r="R85" s="54">
        <f t="shared" si="78"/>
        <v>0</v>
      </c>
      <c r="S85" s="135"/>
      <c r="T85" s="66">
        <v>80</v>
      </c>
      <c r="U85" s="56">
        <v>80</v>
      </c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6"/>
      <c r="BR85" s="56"/>
      <c r="BS85" s="56"/>
      <c r="BT85" s="56"/>
      <c r="BU85" s="56"/>
      <c r="BV85" s="56"/>
      <c r="BW85" s="56"/>
      <c r="BX85" s="56"/>
      <c r="BY85" s="56"/>
      <c r="BZ85" s="56"/>
      <c r="CA85" s="56"/>
      <c r="CB85" s="56"/>
      <c r="CC85" s="56"/>
      <c r="CD85" s="56"/>
      <c r="CE85" s="56"/>
      <c r="CF85" s="56"/>
      <c r="CG85" s="56"/>
      <c r="CH85" s="56"/>
      <c r="CI85" s="56"/>
      <c r="CJ85" s="56"/>
      <c r="CK85" s="56"/>
      <c r="CL85" s="56"/>
      <c r="CM85" s="56"/>
      <c r="CN85" s="56"/>
      <c r="CO85" s="56"/>
      <c r="CP85" s="56"/>
      <c r="CQ85" s="56"/>
      <c r="CR85" s="56"/>
      <c r="CS85" s="56"/>
      <c r="CT85" s="56"/>
      <c r="CU85" s="56"/>
      <c r="CV85" s="56"/>
      <c r="CW85" s="56"/>
      <c r="CX85" s="56"/>
      <c r="CY85" s="56"/>
      <c r="CZ85" s="56"/>
      <c r="DA85" s="56"/>
      <c r="DB85" s="56"/>
      <c r="DC85" s="56"/>
      <c r="DD85" s="56"/>
      <c r="DE85" s="56"/>
      <c r="DF85" s="56"/>
      <c r="DG85" s="56"/>
      <c r="DH85" s="56"/>
      <c r="DI85" s="56"/>
      <c r="DJ85" s="56"/>
      <c r="DK85" s="56"/>
      <c r="DL85" s="56"/>
      <c r="DM85" s="56"/>
      <c r="DN85" s="56"/>
      <c r="DO85" s="56"/>
      <c r="DP85" s="56"/>
      <c r="DQ85" s="56"/>
      <c r="DR85" s="56"/>
      <c r="DS85" s="56"/>
      <c r="DT85" s="56"/>
    </row>
    <row r="86" spans="1:124" ht="14.25" customHeight="1">
      <c r="A86" s="51">
        <v>79</v>
      </c>
      <c r="B86" s="3">
        <f>IF('FORM NILAI SIAP'!A86=0,"",'FORM NILAI SIAP'!A86)</f>
        <v>21120120140099</v>
      </c>
      <c r="C86" s="3" t="str">
        <f>IF('FORM NILAI SIAP'!B86=0,"",'FORM NILAI SIAP'!B86)</f>
        <v>DIMAS KENANG SURYA ARDANI</v>
      </c>
      <c r="D86" s="54">
        <v>68</v>
      </c>
      <c r="E86" s="54">
        <f t="shared" ref="E86:R86" si="79">IFERROR(($T86*IF($T$6=E$6,$T$7,0)+$U86*IF($U$6=E$6,$U$7,0)+$V86*IF($V$6=E$6,$V$7,0)+$W86*IF($W$6=E$6,$W$7,0)+$X86*IF($X$6=E$6,$X$7,0)+$Y86*IF($Y$6=E$6,$Y$7,0)+$Z86*IF($Z$6=E$6,$Z$7,0)+$AA86*IF($AA$6=E$6,$AA$7,0)+$AB86*IF($AB$6=E$6,$AB$7,0)+$AC86*IF($AC$6=E$6,$AC$7,0)+$AD86*IF($AD$6=E$6,$AD$7,0)+$DG86*IF($DG$6=E$6,$DG$7,0)+$DH86*IF($DH$6=E$6,$DH$7,0)+$DI86*IF($DI$6=E$6,$DI$7,0)+$DJ86*IF($DJ$6=E$6,$DJ$7,0)+$DK86*IF($DK$6=E$6,$DK$7,0)+$DL86*IF($DL$6=E$6,$DL$7,0)+$DM86*IF($DM$6=E$6,$DM$7,0)+$DN86*IF($DN$6=E$6,$DN$7,0)+$DO86*IF($DO$6=E$6,$DO$7,0)+$DP86*IF($DP$6=E$6,$DP$7,0)+$DQ86*IF($DQ$6=E$6,$DQ$7,0)+$DR86*IF($DR$6=E$6,$DR$7,0)+$DS86*IF($DS$6=E$6,$DS$7,0)+$DT86*IF($DT$6=E$6,$DT$7,0)+$DU86*IF($DU$6=E$6,$DU$7,0)+$DV86*IF($DV$6=E$6,$DV$7,0)+$DW86*IF($DW$6=E$6,$DW$7,0)+$DX86*IF($DX$6=E$6,$DX$7,0)+$DY86*IF($DY$6=E$6,$DY$7,0)+$DZ86*IF($DZ$6=E$6,$DZ$7,0)+$EA86*IF($EA$6=E$6,$EA$7,0)+$EB86*IF($EB$6=E$6,$EB$7,0))/E$7,0)</f>
        <v>68</v>
      </c>
      <c r="F86" s="54">
        <f t="shared" si="79"/>
        <v>68</v>
      </c>
      <c r="G86" s="54">
        <f t="shared" si="79"/>
        <v>0</v>
      </c>
      <c r="H86" s="54">
        <f t="shared" si="79"/>
        <v>0</v>
      </c>
      <c r="I86" s="54">
        <f t="shared" si="79"/>
        <v>0</v>
      </c>
      <c r="J86" s="54">
        <f t="shared" si="79"/>
        <v>0</v>
      </c>
      <c r="K86" s="54">
        <f t="shared" si="79"/>
        <v>0</v>
      </c>
      <c r="L86" s="54">
        <f t="shared" si="79"/>
        <v>0</v>
      </c>
      <c r="M86" s="54">
        <f t="shared" si="79"/>
        <v>0</v>
      </c>
      <c r="N86" s="54">
        <f t="shared" si="79"/>
        <v>0</v>
      </c>
      <c r="O86" s="54">
        <f t="shared" si="79"/>
        <v>0</v>
      </c>
      <c r="P86" s="54">
        <f t="shared" si="79"/>
        <v>0</v>
      </c>
      <c r="Q86" s="54">
        <f t="shared" si="79"/>
        <v>0</v>
      </c>
      <c r="R86" s="54">
        <f t="shared" si="79"/>
        <v>0</v>
      </c>
      <c r="S86" s="135"/>
      <c r="T86" s="66">
        <v>68</v>
      </c>
      <c r="U86" s="56">
        <v>68</v>
      </c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  <c r="BM86" s="56"/>
      <c r="BN86" s="56"/>
      <c r="BO86" s="56"/>
      <c r="BP86" s="56"/>
      <c r="BQ86" s="56"/>
      <c r="BR86" s="56"/>
      <c r="BS86" s="56"/>
      <c r="BT86" s="56"/>
      <c r="BU86" s="56"/>
      <c r="BV86" s="56"/>
      <c r="BW86" s="56"/>
      <c r="BX86" s="56"/>
      <c r="BY86" s="56"/>
      <c r="BZ86" s="56"/>
      <c r="CA86" s="56"/>
      <c r="CB86" s="56"/>
      <c r="CC86" s="56"/>
      <c r="CD86" s="56"/>
      <c r="CE86" s="56"/>
      <c r="CF86" s="56"/>
      <c r="CG86" s="56"/>
      <c r="CH86" s="56"/>
      <c r="CI86" s="56"/>
      <c r="CJ86" s="56"/>
      <c r="CK86" s="56"/>
      <c r="CL86" s="56"/>
      <c r="CM86" s="56"/>
      <c r="CN86" s="56"/>
      <c r="CO86" s="56"/>
      <c r="CP86" s="56"/>
      <c r="CQ86" s="56"/>
      <c r="CR86" s="56"/>
      <c r="CS86" s="56"/>
      <c r="CT86" s="56"/>
      <c r="CU86" s="56"/>
      <c r="CV86" s="56"/>
      <c r="CW86" s="56"/>
      <c r="CX86" s="56"/>
      <c r="CY86" s="56"/>
      <c r="CZ86" s="56"/>
      <c r="DA86" s="56"/>
      <c r="DB86" s="56"/>
      <c r="DC86" s="56"/>
      <c r="DD86" s="56"/>
      <c r="DE86" s="56"/>
      <c r="DF86" s="56"/>
      <c r="DG86" s="56"/>
      <c r="DH86" s="56"/>
      <c r="DI86" s="56"/>
      <c r="DJ86" s="56"/>
      <c r="DK86" s="56"/>
      <c r="DL86" s="56"/>
      <c r="DM86" s="56"/>
      <c r="DN86" s="56"/>
      <c r="DO86" s="56"/>
      <c r="DP86" s="56"/>
      <c r="DQ86" s="56"/>
      <c r="DR86" s="56"/>
      <c r="DS86" s="56"/>
      <c r="DT86" s="56"/>
    </row>
    <row r="87" spans="1:124" ht="14.25" customHeight="1">
      <c r="A87" s="51">
        <v>80</v>
      </c>
      <c r="B87" s="3">
        <f>IF('FORM NILAI SIAP'!A87=0,"",'FORM NILAI SIAP'!A87)</f>
        <v>21120120140099</v>
      </c>
      <c r="C87" s="3" t="str">
        <f>IF('FORM NILAI SIAP'!B87=0,"",'FORM NILAI SIAP'!B87)</f>
        <v>RAHMAT MUKHALIN</v>
      </c>
      <c r="D87" s="54">
        <v>56</v>
      </c>
      <c r="E87" s="54">
        <f t="shared" ref="E87:R87" si="80">IFERROR(($T87*IF($T$6=E$6,$T$7,0)+$U87*IF($U$6=E$6,$U$7,0)+$V87*IF($V$6=E$6,$V$7,0)+$W87*IF($W$6=E$6,$W$7,0)+$X87*IF($X$6=E$6,$X$7,0)+$Y87*IF($Y$6=E$6,$Y$7,0)+$Z87*IF($Z$6=E$6,$Z$7,0)+$AA87*IF($AA$6=E$6,$AA$7,0)+$AB87*IF($AB$6=E$6,$AB$7,0)+$AC87*IF($AC$6=E$6,$AC$7,0)+$AD87*IF($AD$6=E$6,$AD$7,0)+$DG87*IF($DG$6=E$6,$DG$7,0)+$DH87*IF($DH$6=E$6,$DH$7,0)+$DI87*IF($DI$6=E$6,$DI$7,0)+$DJ87*IF($DJ$6=E$6,$DJ$7,0)+$DK87*IF($DK$6=E$6,$DK$7,0)+$DL87*IF($DL$6=E$6,$DL$7,0)+$DM87*IF($DM$6=E$6,$DM$7,0)+$DN87*IF($DN$6=E$6,$DN$7,0)+$DO87*IF($DO$6=E$6,$DO$7,0)+$DP87*IF($DP$6=E$6,$DP$7,0)+$DQ87*IF($DQ$6=E$6,$DQ$7,0)+$DR87*IF($DR$6=E$6,$DR$7,0)+$DS87*IF($DS$6=E$6,$DS$7,0)+$DT87*IF($DT$6=E$6,$DT$7,0)+$DU87*IF($DU$6=E$6,$DU$7,0)+$DV87*IF($DV$6=E$6,$DV$7,0)+$DW87*IF($DW$6=E$6,$DW$7,0)+$DX87*IF($DX$6=E$6,$DX$7,0)+$DY87*IF($DY$6=E$6,$DY$7,0)+$DZ87*IF($DZ$6=E$6,$DZ$7,0)+$EA87*IF($EA$6=E$6,$EA$7,0)+$EB87*IF($EB$6=E$6,$EB$7,0))/E$7,0)</f>
        <v>56</v>
      </c>
      <c r="F87" s="54">
        <f t="shared" si="80"/>
        <v>56</v>
      </c>
      <c r="G87" s="54">
        <f t="shared" si="80"/>
        <v>0</v>
      </c>
      <c r="H87" s="54">
        <f t="shared" si="80"/>
        <v>0</v>
      </c>
      <c r="I87" s="54">
        <f t="shared" si="80"/>
        <v>0</v>
      </c>
      <c r="J87" s="54">
        <f t="shared" si="80"/>
        <v>0</v>
      </c>
      <c r="K87" s="54">
        <f t="shared" si="80"/>
        <v>0</v>
      </c>
      <c r="L87" s="54">
        <f t="shared" si="80"/>
        <v>0</v>
      </c>
      <c r="M87" s="54">
        <f t="shared" si="80"/>
        <v>0</v>
      </c>
      <c r="N87" s="54">
        <f t="shared" si="80"/>
        <v>0</v>
      </c>
      <c r="O87" s="54">
        <f t="shared" si="80"/>
        <v>0</v>
      </c>
      <c r="P87" s="54">
        <f t="shared" si="80"/>
        <v>0</v>
      </c>
      <c r="Q87" s="54">
        <f t="shared" si="80"/>
        <v>0</v>
      </c>
      <c r="R87" s="54">
        <f t="shared" si="80"/>
        <v>0</v>
      </c>
      <c r="S87" s="135"/>
      <c r="T87" s="66">
        <v>56</v>
      </c>
      <c r="U87" s="56">
        <v>56</v>
      </c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56"/>
      <c r="BR87" s="56"/>
      <c r="BS87" s="56"/>
      <c r="BT87" s="56"/>
      <c r="BU87" s="56"/>
      <c r="BV87" s="56"/>
      <c r="BW87" s="56"/>
      <c r="BX87" s="56"/>
      <c r="BY87" s="56"/>
      <c r="BZ87" s="56"/>
      <c r="CA87" s="56"/>
      <c r="CB87" s="56"/>
      <c r="CC87" s="56"/>
      <c r="CD87" s="56"/>
      <c r="CE87" s="56"/>
      <c r="CF87" s="56"/>
      <c r="CG87" s="56"/>
      <c r="CH87" s="56"/>
      <c r="CI87" s="56"/>
      <c r="CJ87" s="56"/>
      <c r="CK87" s="56"/>
      <c r="CL87" s="56"/>
      <c r="CM87" s="56"/>
      <c r="CN87" s="56"/>
      <c r="CO87" s="56"/>
      <c r="CP87" s="56"/>
      <c r="CQ87" s="56"/>
      <c r="CR87" s="56"/>
      <c r="CS87" s="56"/>
      <c r="CT87" s="56"/>
      <c r="CU87" s="56"/>
      <c r="CV87" s="56"/>
      <c r="CW87" s="56"/>
      <c r="CX87" s="56"/>
      <c r="CY87" s="56"/>
      <c r="CZ87" s="56"/>
      <c r="DA87" s="56"/>
      <c r="DB87" s="56"/>
      <c r="DC87" s="56"/>
      <c r="DD87" s="56"/>
      <c r="DE87" s="56"/>
      <c r="DF87" s="56"/>
      <c r="DG87" s="56"/>
      <c r="DH87" s="56"/>
      <c r="DI87" s="56"/>
      <c r="DJ87" s="56"/>
      <c r="DK87" s="56"/>
      <c r="DL87" s="56"/>
      <c r="DM87" s="56"/>
      <c r="DN87" s="56"/>
      <c r="DO87" s="56"/>
      <c r="DP87" s="56"/>
      <c r="DQ87" s="56"/>
      <c r="DR87" s="56"/>
      <c r="DS87" s="56"/>
      <c r="DT87" s="56"/>
    </row>
    <row r="88" spans="1:124" ht="14.25" customHeight="1">
      <c r="A88" s="51">
        <v>81</v>
      </c>
      <c r="B88" s="3">
        <f>IF('FORM NILAI SIAP'!A88=0,"",'FORM NILAI SIAP'!A88)</f>
        <v>21120120140099</v>
      </c>
      <c r="C88" s="3" t="str">
        <f>IF('FORM NILAI SIAP'!B88=0,"",'FORM NILAI SIAP'!B88)</f>
        <v>DIMAS SATRIA PERMANA</v>
      </c>
      <c r="D88" s="54">
        <v>76</v>
      </c>
      <c r="E88" s="54">
        <f t="shared" ref="E88:R88" si="81">IFERROR(($T88*IF($T$6=E$6,$T$7,0)+$U88*IF($U$6=E$6,$U$7,0)+$V88*IF($V$6=E$6,$V$7,0)+$W88*IF($W$6=E$6,$W$7,0)+$X88*IF($X$6=E$6,$X$7,0)+$Y88*IF($Y$6=E$6,$Y$7,0)+$Z88*IF($Z$6=E$6,$Z$7,0)+$AA88*IF($AA$6=E$6,$AA$7,0)+$AB88*IF($AB$6=E$6,$AB$7,0)+$AC88*IF($AC$6=E$6,$AC$7,0)+$AD88*IF($AD$6=E$6,$AD$7,0)+$DG88*IF($DG$6=E$6,$DG$7,0)+$DH88*IF($DH$6=E$6,$DH$7,0)+$DI88*IF($DI$6=E$6,$DI$7,0)+$DJ88*IF($DJ$6=E$6,$DJ$7,0)+$DK88*IF($DK$6=E$6,$DK$7,0)+$DL88*IF($DL$6=E$6,$DL$7,0)+$DM88*IF($DM$6=E$6,$DM$7,0)+$DN88*IF($DN$6=E$6,$DN$7,0)+$DO88*IF($DO$6=E$6,$DO$7,0)+$DP88*IF($DP$6=E$6,$DP$7,0)+$DQ88*IF($DQ$6=E$6,$DQ$7,0)+$DR88*IF($DR$6=E$6,$DR$7,0)+$DS88*IF($DS$6=E$6,$DS$7,0)+$DT88*IF($DT$6=E$6,$DT$7,0)+$DU88*IF($DU$6=E$6,$DU$7,0)+$DV88*IF($DV$6=E$6,$DV$7,0)+$DW88*IF($DW$6=E$6,$DW$7,0)+$DX88*IF($DX$6=E$6,$DX$7,0)+$DY88*IF($DY$6=E$6,$DY$7,0)+$DZ88*IF($DZ$6=E$6,$DZ$7,0)+$EA88*IF($EA$6=E$6,$EA$7,0)+$EB88*IF($EB$6=E$6,$EB$7,0))/E$7,0)</f>
        <v>76</v>
      </c>
      <c r="F88" s="54">
        <f t="shared" si="81"/>
        <v>76</v>
      </c>
      <c r="G88" s="54">
        <f t="shared" si="81"/>
        <v>0</v>
      </c>
      <c r="H88" s="54">
        <f t="shared" si="81"/>
        <v>0</v>
      </c>
      <c r="I88" s="54">
        <f t="shared" si="81"/>
        <v>0</v>
      </c>
      <c r="J88" s="54">
        <f t="shared" si="81"/>
        <v>0</v>
      </c>
      <c r="K88" s="54">
        <f t="shared" si="81"/>
        <v>0</v>
      </c>
      <c r="L88" s="54">
        <f t="shared" si="81"/>
        <v>0</v>
      </c>
      <c r="M88" s="54">
        <f t="shared" si="81"/>
        <v>0</v>
      </c>
      <c r="N88" s="54">
        <f t="shared" si="81"/>
        <v>0</v>
      </c>
      <c r="O88" s="54">
        <f t="shared" si="81"/>
        <v>0</v>
      </c>
      <c r="P88" s="54">
        <f t="shared" si="81"/>
        <v>0</v>
      </c>
      <c r="Q88" s="54">
        <f t="shared" si="81"/>
        <v>0</v>
      </c>
      <c r="R88" s="54">
        <f t="shared" si="81"/>
        <v>0</v>
      </c>
      <c r="S88" s="135"/>
      <c r="T88" s="66">
        <v>76</v>
      </c>
      <c r="U88" s="56">
        <v>76</v>
      </c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56"/>
      <c r="BU88" s="56"/>
      <c r="BV88" s="56"/>
      <c r="BW88" s="56"/>
      <c r="BX88" s="56"/>
      <c r="BY88" s="56"/>
      <c r="BZ88" s="56"/>
      <c r="CA88" s="56"/>
      <c r="CB88" s="56"/>
      <c r="CC88" s="56"/>
      <c r="CD88" s="56"/>
      <c r="CE88" s="56"/>
      <c r="CF88" s="56"/>
      <c r="CG88" s="56"/>
      <c r="CH88" s="56"/>
      <c r="CI88" s="56"/>
      <c r="CJ88" s="56"/>
      <c r="CK88" s="56"/>
      <c r="CL88" s="56"/>
      <c r="CM88" s="56"/>
      <c r="CN88" s="56"/>
      <c r="CO88" s="56"/>
      <c r="CP88" s="56"/>
      <c r="CQ88" s="56"/>
      <c r="CR88" s="56"/>
      <c r="CS88" s="56"/>
      <c r="CT88" s="56"/>
      <c r="CU88" s="56"/>
      <c r="CV88" s="56"/>
      <c r="CW88" s="56"/>
      <c r="CX88" s="56"/>
      <c r="CY88" s="56"/>
      <c r="CZ88" s="56"/>
      <c r="DA88" s="56"/>
      <c r="DB88" s="56"/>
      <c r="DC88" s="56"/>
      <c r="DD88" s="56"/>
      <c r="DE88" s="56"/>
      <c r="DF88" s="56"/>
      <c r="DG88" s="56"/>
      <c r="DH88" s="56"/>
      <c r="DI88" s="56"/>
      <c r="DJ88" s="56"/>
      <c r="DK88" s="56"/>
      <c r="DL88" s="56"/>
      <c r="DM88" s="56"/>
      <c r="DN88" s="56"/>
      <c r="DO88" s="56"/>
      <c r="DP88" s="56"/>
      <c r="DQ88" s="56"/>
      <c r="DR88" s="56"/>
      <c r="DS88" s="56"/>
      <c r="DT88" s="56"/>
    </row>
    <row r="89" spans="1:124" ht="14.25" customHeight="1">
      <c r="A89" s="51">
        <v>82</v>
      </c>
      <c r="B89" s="3">
        <f>IF('FORM NILAI SIAP'!A89=0,"",'FORM NILAI SIAP'!A89)</f>
        <v>21120120140099</v>
      </c>
      <c r="C89" s="3" t="str">
        <f>IF('FORM NILAI SIAP'!B89=0,"",'FORM NILAI SIAP'!B89)</f>
        <v>SETYAWAN ADHI NUGROHO</v>
      </c>
      <c r="D89" s="54">
        <v>96</v>
      </c>
      <c r="E89" s="54">
        <f t="shared" ref="E89:R89" si="82">IFERROR(($T89*IF($T$6=E$6,$T$7,0)+$U89*IF($U$6=E$6,$U$7,0)+$V89*IF($V$6=E$6,$V$7,0)+$W89*IF($W$6=E$6,$W$7,0)+$X89*IF($X$6=E$6,$X$7,0)+$Y89*IF($Y$6=E$6,$Y$7,0)+$Z89*IF($Z$6=E$6,$Z$7,0)+$AA89*IF($AA$6=E$6,$AA$7,0)+$AB89*IF($AB$6=E$6,$AB$7,0)+$AC89*IF($AC$6=E$6,$AC$7,0)+$AD89*IF($AD$6=E$6,$AD$7,0)+$DG89*IF($DG$6=E$6,$DG$7,0)+$DH89*IF($DH$6=E$6,$DH$7,0)+$DI89*IF($DI$6=E$6,$DI$7,0)+$DJ89*IF($DJ$6=E$6,$DJ$7,0)+$DK89*IF($DK$6=E$6,$DK$7,0)+$DL89*IF($DL$6=E$6,$DL$7,0)+$DM89*IF($DM$6=E$6,$DM$7,0)+$DN89*IF($DN$6=E$6,$DN$7,0)+$DO89*IF($DO$6=E$6,$DO$7,0)+$DP89*IF($DP$6=E$6,$DP$7,0)+$DQ89*IF($DQ$6=E$6,$DQ$7,0)+$DR89*IF($DR$6=E$6,$DR$7,0)+$DS89*IF($DS$6=E$6,$DS$7,0)+$DT89*IF($DT$6=E$6,$DT$7,0)+$DU89*IF($DU$6=E$6,$DU$7,0)+$DV89*IF($DV$6=E$6,$DV$7,0)+$DW89*IF($DW$6=E$6,$DW$7,0)+$DX89*IF($DX$6=E$6,$DX$7,0)+$DY89*IF($DY$6=E$6,$DY$7,0)+$DZ89*IF($DZ$6=E$6,$DZ$7,0)+$EA89*IF($EA$6=E$6,$EA$7,0)+$EB89*IF($EB$6=E$6,$EB$7,0))/E$7,0)</f>
        <v>96</v>
      </c>
      <c r="F89" s="54">
        <f t="shared" si="82"/>
        <v>96</v>
      </c>
      <c r="G89" s="54">
        <f t="shared" si="82"/>
        <v>0</v>
      </c>
      <c r="H89" s="54">
        <f t="shared" si="82"/>
        <v>0</v>
      </c>
      <c r="I89" s="54">
        <f t="shared" si="82"/>
        <v>0</v>
      </c>
      <c r="J89" s="54">
        <f t="shared" si="82"/>
        <v>0</v>
      </c>
      <c r="K89" s="54">
        <f t="shared" si="82"/>
        <v>0</v>
      </c>
      <c r="L89" s="54">
        <f t="shared" si="82"/>
        <v>0</v>
      </c>
      <c r="M89" s="54">
        <f t="shared" si="82"/>
        <v>0</v>
      </c>
      <c r="N89" s="54">
        <f t="shared" si="82"/>
        <v>0</v>
      </c>
      <c r="O89" s="54">
        <f t="shared" si="82"/>
        <v>0</v>
      </c>
      <c r="P89" s="54">
        <f t="shared" si="82"/>
        <v>0</v>
      </c>
      <c r="Q89" s="54">
        <f t="shared" si="82"/>
        <v>0</v>
      </c>
      <c r="R89" s="54">
        <f t="shared" si="82"/>
        <v>0</v>
      </c>
      <c r="S89" s="135"/>
      <c r="T89" s="66">
        <v>96</v>
      </c>
      <c r="U89" s="56">
        <v>96</v>
      </c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56"/>
      <c r="BU89" s="56"/>
      <c r="BV89" s="56"/>
      <c r="BW89" s="56"/>
      <c r="BX89" s="56"/>
      <c r="BY89" s="56"/>
      <c r="BZ89" s="56"/>
      <c r="CA89" s="56"/>
      <c r="CB89" s="56"/>
      <c r="CC89" s="56"/>
      <c r="CD89" s="56"/>
      <c r="CE89" s="56"/>
      <c r="CF89" s="56"/>
      <c r="CG89" s="56"/>
      <c r="CH89" s="56"/>
      <c r="CI89" s="56"/>
      <c r="CJ89" s="56"/>
      <c r="CK89" s="56"/>
      <c r="CL89" s="56"/>
      <c r="CM89" s="56"/>
      <c r="CN89" s="56"/>
      <c r="CO89" s="56"/>
      <c r="CP89" s="56"/>
      <c r="CQ89" s="56"/>
      <c r="CR89" s="56"/>
      <c r="CS89" s="56"/>
      <c r="CT89" s="56"/>
      <c r="CU89" s="56"/>
      <c r="CV89" s="56"/>
      <c r="CW89" s="56"/>
      <c r="CX89" s="56"/>
      <c r="CY89" s="56"/>
      <c r="CZ89" s="56"/>
      <c r="DA89" s="56"/>
      <c r="DB89" s="56"/>
      <c r="DC89" s="56"/>
      <c r="DD89" s="56"/>
      <c r="DE89" s="56"/>
      <c r="DF89" s="56"/>
      <c r="DG89" s="56"/>
      <c r="DH89" s="56"/>
      <c r="DI89" s="56"/>
      <c r="DJ89" s="56"/>
      <c r="DK89" s="56"/>
      <c r="DL89" s="56"/>
      <c r="DM89" s="56"/>
      <c r="DN89" s="56"/>
      <c r="DO89" s="56"/>
      <c r="DP89" s="56"/>
      <c r="DQ89" s="56"/>
      <c r="DR89" s="56"/>
      <c r="DS89" s="56"/>
      <c r="DT89" s="56"/>
    </row>
    <row r="90" spans="1:124" ht="14.25" customHeight="1">
      <c r="A90" s="51">
        <v>83</v>
      </c>
      <c r="B90" s="3">
        <f>IF('FORM NILAI SIAP'!A90=0,"",'FORM NILAI SIAP'!A90)</f>
        <v>21120120140099</v>
      </c>
      <c r="C90" s="3" t="str">
        <f>IF('FORM NILAI SIAP'!B90=0,"",'FORM NILAI SIAP'!B90)</f>
        <v>KRISHNA FALMAASA MUDYA</v>
      </c>
      <c r="D90" s="54">
        <v>80</v>
      </c>
      <c r="E90" s="54">
        <f t="shared" ref="E90:R90" si="83">IFERROR(($T90*IF($T$6=E$6,$T$7,0)+$U90*IF($U$6=E$6,$U$7,0)+$V90*IF($V$6=E$6,$V$7,0)+$W90*IF($W$6=E$6,$W$7,0)+$X90*IF($X$6=E$6,$X$7,0)+$Y90*IF($Y$6=E$6,$Y$7,0)+$Z90*IF($Z$6=E$6,$Z$7,0)+$AA90*IF($AA$6=E$6,$AA$7,0)+$AB90*IF($AB$6=E$6,$AB$7,0)+$AC90*IF($AC$6=E$6,$AC$7,0)+$AD90*IF($AD$6=E$6,$AD$7,0)+$DG90*IF($DG$6=E$6,$DG$7,0)+$DH90*IF($DH$6=E$6,$DH$7,0)+$DI90*IF($DI$6=E$6,$DI$7,0)+$DJ90*IF($DJ$6=E$6,$DJ$7,0)+$DK90*IF($DK$6=E$6,$DK$7,0)+$DL90*IF($DL$6=E$6,$DL$7,0)+$DM90*IF($DM$6=E$6,$DM$7,0)+$DN90*IF($DN$6=E$6,$DN$7,0)+$DO90*IF($DO$6=E$6,$DO$7,0)+$DP90*IF($DP$6=E$6,$DP$7,0)+$DQ90*IF($DQ$6=E$6,$DQ$7,0)+$DR90*IF($DR$6=E$6,$DR$7,0)+$DS90*IF($DS$6=E$6,$DS$7,0)+$DT90*IF($DT$6=E$6,$DT$7,0)+$DU90*IF($DU$6=E$6,$DU$7,0)+$DV90*IF($DV$6=E$6,$DV$7,0)+$DW90*IF($DW$6=E$6,$DW$7,0)+$DX90*IF($DX$6=E$6,$DX$7,0)+$DY90*IF($DY$6=E$6,$DY$7,0)+$DZ90*IF($DZ$6=E$6,$DZ$7,0)+$EA90*IF($EA$6=E$6,$EA$7,0)+$EB90*IF($EB$6=E$6,$EB$7,0))/E$7,0)</f>
        <v>80</v>
      </c>
      <c r="F90" s="54">
        <f t="shared" si="83"/>
        <v>80</v>
      </c>
      <c r="G90" s="54">
        <f t="shared" si="83"/>
        <v>0</v>
      </c>
      <c r="H90" s="54">
        <f t="shared" si="83"/>
        <v>0</v>
      </c>
      <c r="I90" s="54">
        <f t="shared" si="83"/>
        <v>0</v>
      </c>
      <c r="J90" s="54">
        <f t="shared" si="83"/>
        <v>0</v>
      </c>
      <c r="K90" s="54">
        <f t="shared" si="83"/>
        <v>0</v>
      </c>
      <c r="L90" s="54">
        <f t="shared" si="83"/>
        <v>0</v>
      </c>
      <c r="M90" s="54">
        <f t="shared" si="83"/>
        <v>0</v>
      </c>
      <c r="N90" s="54">
        <f t="shared" si="83"/>
        <v>0</v>
      </c>
      <c r="O90" s="54">
        <f t="shared" si="83"/>
        <v>0</v>
      </c>
      <c r="P90" s="54">
        <f t="shared" si="83"/>
        <v>0</v>
      </c>
      <c r="Q90" s="54">
        <f t="shared" si="83"/>
        <v>0</v>
      </c>
      <c r="R90" s="54">
        <f t="shared" si="83"/>
        <v>0</v>
      </c>
      <c r="S90" s="135"/>
      <c r="T90" s="66">
        <v>80</v>
      </c>
      <c r="U90" s="56">
        <v>80</v>
      </c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6"/>
      <c r="BY90" s="56"/>
      <c r="BZ90" s="56"/>
      <c r="CA90" s="56"/>
      <c r="CB90" s="56"/>
      <c r="CC90" s="56"/>
      <c r="CD90" s="56"/>
      <c r="CE90" s="56"/>
      <c r="CF90" s="56"/>
      <c r="CG90" s="56"/>
      <c r="CH90" s="56"/>
      <c r="CI90" s="56"/>
      <c r="CJ90" s="56"/>
      <c r="CK90" s="56"/>
      <c r="CL90" s="56"/>
      <c r="CM90" s="56"/>
      <c r="CN90" s="56"/>
      <c r="CO90" s="56"/>
      <c r="CP90" s="56"/>
      <c r="CQ90" s="56"/>
      <c r="CR90" s="56"/>
      <c r="CS90" s="56"/>
      <c r="CT90" s="56"/>
      <c r="CU90" s="56"/>
      <c r="CV90" s="56"/>
      <c r="CW90" s="56"/>
      <c r="CX90" s="56"/>
      <c r="CY90" s="56"/>
      <c r="CZ90" s="56"/>
      <c r="DA90" s="56"/>
      <c r="DB90" s="56"/>
      <c r="DC90" s="56"/>
      <c r="DD90" s="56"/>
      <c r="DE90" s="56"/>
      <c r="DF90" s="56"/>
      <c r="DG90" s="56"/>
      <c r="DH90" s="56"/>
      <c r="DI90" s="56"/>
      <c r="DJ90" s="56"/>
      <c r="DK90" s="56"/>
      <c r="DL90" s="56"/>
      <c r="DM90" s="56"/>
      <c r="DN90" s="56"/>
      <c r="DO90" s="56"/>
      <c r="DP90" s="56"/>
      <c r="DQ90" s="56"/>
      <c r="DR90" s="56"/>
      <c r="DS90" s="56"/>
      <c r="DT90" s="56"/>
    </row>
    <row r="91" spans="1:124" ht="14.25" customHeight="1">
      <c r="A91" s="51">
        <v>84</v>
      </c>
      <c r="B91" s="3">
        <f>IF('FORM NILAI SIAP'!A91=0,"",'FORM NILAI SIAP'!A91)</f>
        <v>21120120140099</v>
      </c>
      <c r="C91" s="3" t="str">
        <f>IF('FORM NILAI SIAP'!B91=0,"",'FORM NILAI SIAP'!B91)</f>
        <v>SAMUEL MIDUK ANUGRAH PASARIBU</v>
      </c>
      <c r="D91" s="54">
        <v>84</v>
      </c>
      <c r="E91" s="54">
        <f t="shared" ref="E91:R91" si="84">IFERROR(($T91*IF($T$6=E$6,$T$7,0)+$U91*IF($U$6=E$6,$U$7,0)+$V91*IF($V$6=E$6,$V$7,0)+$W91*IF($W$6=E$6,$W$7,0)+$X91*IF($X$6=E$6,$X$7,0)+$Y91*IF($Y$6=E$6,$Y$7,0)+$Z91*IF($Z$6=E$6,$Z$7,0)+$AA91*IF($AA$6=E$6,$AA$7,0)+$AB91*IF($AB$6=E$6,$AB$7,0)+$AC91*IF($AC$6=E$6,$AC$7,0)+$AD91*IF($AD$6=E$6,$AD$7,0)+$DG91*IF($DG$6=E$6,$DG$7,0)+$DH91*IF($DH$6=E$6,$DH$7,0)+$DI91*IF($DI$6=E$6,$DI$7,0)+$DJ91*IF($DJ$6=E$6,$DJ$7,0)+$DK91*IF($DK$6=E$6,$DK$7,0)+$DL91*IF($DL$6=E$6,$DL$7,0)+$DM91*IF($DM$6=E$6,$DM$7,0)+$DN91*IF($DN$6=E$6,$DN$7,0)+$DO91*IF($DO$6=E$6,$DO$7,0)+$DP91*IF($DP$6=E$6,$DP$7,0)+$DQ91*IF($DQ$6=E$6,$DQ$7,0)+$DR91*IF($DR$6=E$6,$DR$7,0)+$DS91*IF($DS$6=E$6,$DS$7,0)+$DT91*IF($DT$6=E$6,$DT$7,0)+$DU91*IF($DU$6=E$6,$DU$7,0)+$DV91*IF($DV$6=E$6,$DV$7,0)+$DW91*IF($DW$6=E$6,$DW$7,0)+$DX91*IF($DX$6=E$6,$DX$7,0)+$DY91*IF($DY$6=E$6,$DY$7,0)+$DZ91*IF($DZ$6=E$6,$DZ$7,0)+$EA91*IF($EA$6=E$6,$EA$7,0)+$EB91*IF($EB$6=E$6,$EB$7,0))/E$7,0)</f>
        <v>84</v>
      </c>
      <c r="F91" s="54">
        <f t="shared" si="84"/>
        <v>84</v>
      </c>
      <c r="G91" s="54">
        <f t="shared" si="84"/>
        <v>0</v>
      </c>
      <c r="H91" s="54">
        <f t="shared" si="84"/>
        <v>0</v>
      </c>
      <c r="I91" s="54">
        <f t="shared" si="84"/>
        <v>0</v>
      </c>
      <c r="J91" s="54">
        <f t="shared" si="84"/>
        <v>0</v>
      </c>
      <c r="K91" s="54">
        <f t="shared" si="84"/>
        <v>0</v>
      </c>
      <c r="L91" s="54">
        <f t="shared" si="84"/>
        <v>0</v>
      </c>
      <c r="M91" s="54">
        <f t="shared" si="84"/>
        <v>0</v>
      </c>
      <c r="N91" s="54">
        <f t="shared" si="84"/>
        <v>0</v>
      </c>
      <c r="O91" s="54">
        <f t="shared" si="84"/>
        <v>0</v>
      </c>
      <c r="P91" s="54">
        <f t="shared" si="84"/>
        <v>0</v>
      </c>
      <c r="Q91" s="54">
        <f t="shared" si="84"/>
        <v>0</v>
      </c>
      <c r="R91" s="54">
        <f t="shared" si="84"/>
        <v>0</v>
      </c>
      <c r="S91" s="135"/>
      <c r="T91" s="66">
        <v>84</v>
      </c>
      <c r="U91" s="56">
        <v>84</v>
      </c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  <c r="BU91" s="56"/>
      <c r="BV91" s="56"/>
      <c r="BW91" s="56"/>
      <c r="BX91" s="56"/>
      <c r="BY91" s="56"/>
      <c r="BZ91" s="56"/>
      <c r="CA91" s="56"/>
      <c r="CB91" s="56"/>
      <c r="CC91" s="56"/>
      <c r="CD91" s="56"/>
      <c r="CE91" s="56"/>
      <c r="CF91" s="56"/>
      <c r="CG91" s="56"/>
      <c r="CH91" s="56"/>
      <c r="CI91" s="56"/>
      <c r="CJ91" s="56"/>
      <c r="CK91" s="56"/>
      <c r="CL91" s="56"/>
      <c r="CM91" s="56"/>
      <c r="CN91" s="56"/>
      <c r="CO91" s="56"/>
      <c r="CP91" s="56"/>
      <c r="CQ91" s="56"/>
      <c r="CR91" s="56"/>
      <c r="CS91" s="56"/>
      <c r="CT91" s="56"/>
      <c r="CU91" s="56"/>
      <c r="CV91" s="56"/>
      <c r="CW91" s="56"/>
      <c r="CX91" s="56"/>
      <c r="CY91" s="56"/>
      <c r="CZ91" s="56"/>
      <c r="DA91" s="56"/>
      <c r="DB91" s="56"/>
      <c r="DC91" s="56"/>
      <c r="DD91" s="56"/>
      <c r="DE91" s="56"/>
      <c r="DF91" s="56"/>
      <c r="DG91" s="56"/>
      <c r="DH91" s="56"/>
      <c r="DI91" s="56"/>
      <c r="DJ91" s="56"/>
      <c r="DK91" s="56"/>
      <c r="DL91" s="56"/>
      <c r="DM91" s="56"/>
      <c r="DN91" s="56"/>
      <c r="DO91" s="56"/>
      <c r="DP91" s="56"/>
      <c r="DQ91" s="56"/>
      <c r="DR91" s="56"/>
      <c r="DS91" s="56"/>
      <c r="DT91" s="56"/>
    </row>
    <row r="92" spans="1:124" ht="14.25" customHeight="1">
      <c r="A92" s="51">
        <v>85</v>
      </c>
      <c r="B92" s="3">
        <f>IF('FORM NILAI SIAP'!A92=0,"",'FORM NILAI SIAP'!A92)</f>
        <v>21120120140099</v>
      </c>
      <c r="C92" s="3" t="str">
        <f>IF('FORM NILAI SIAP'!B92=0,"",'FORM NILAI SIAP'!B92)</f>
        <v>ERINA DEVIANTI</v>
      </c>
      <c r="D92" s="54">
        <v>80</v>
      </c>
      <c r="E92" s="54">
        <f t="shared" ref="E92:R92" si="85">IFERROR(($T92*IF($T$6=E$6,$T$7,0)+$U92*IF($U$6=E$6,$U$7,0)+$V92*IF($V$6=E$6,$V$7,0)+$W92*IF($W$6=E$6,$W$7,0)+$X92*IF($X$6=E$6,$X$7,0)+$Y92*IF($Y$6=E$6,$Y$7,0)+$Z92*IF($Z$6=E$6,$Z$7,0)+$AA92*IF($AA$6=E$6,$AA$7,0)+$AB92*IF($AB$6=E$6,$AB$7,0)+$AC92*IF($AC$6=E$6,$AC$7,0)+$AD92*IF($AD$6=E$6,$AD$7,0)+$DG92*IF($DG$6=E$6,$DG$7,0)+$DH92*IF($DH$6=E$6,$DH$7,0)+$DI92*IF($DI$6=E$6,$DI$7,0)+$DJ92*IF($DJ$6=E$6,$DJ$7,0)+$DK92*IF($DK$6=E$6,$DK$7,0)+$DL92*IF($DL$6=E$6,$DL$7,0)+$DM92*IF($DM$6=E$6,$DM$7,0)+$DN92*IF($DN$6=E$6,$DN$7,0)+$DO92*IF($DO$6=E$6,$DO$7,0)+$DP92*IF($DP$6=E$6,$DP$7,0)+$DQ92*IF($DQ$6=E$6,$DQ$7,0)+$DR92*IF($DR$6=E$6,$DR$7,0)+$DS92*IF($DS$6=E$6,$DS$7,0)+$DT92*IF($DT$6=E$6,$DT$7,0)+$DU92*IF($DU$6=E$6,$DU$7,0)+$DV92*IF($DV$6=E$6,$DV$7,0)+$DW92*IF($DW$6=E$6,$DW$7,0)+$DX92*IF($DX$6=E$6,$DX$7,0)+$DY92*IF($DY$6=E$6,$DY$7,0)+$DZ92*IF($DZ$6=E$6,$DZ$7,0)+$EA92*IF($EA$6=E$6,$EA$7,0)+$EB92*IF($EB$6=E$6,$EB$7,0))/E$7,0)</f>
        <v>80</v>
      </c>
      <c r="F92" s="54">
        <f t="shared" si="85"/>
        <v>80</v>
      </c>
      <c r="G92" s="54">
        <f t="shared" si="85"/>
        <v>0</v>
      </c>
      <c r="H92" s="54">
        <f t="shared" si="85"/>
        <v>0</v>
      </c>
      <c r="I92" s="54">
        <f t="shared" si="85"/>
        <v>0</v>
      </c>
      <c r="J92" s="54">
        <f t="shared" si="85"/>
        <v>0</v>
      </c>
      <c r="K92" s="54">
        <f t="shared" si="85"/>
        <v>0</v>
      </c>
      <c r="L92" s="54">
        <f t="shared" si="85"/>
        <v>0</v>
      </c>
      <c r="M92" s="54">
        <f t="shared" si="85"/>
        <v>0</v>
      </c>
      <c r="N92" s="54">
        <f t="shared" si="85"/>
        <v>0</v>
      </c>
      <c r="O92" s="54">
        <f t="shared" si="85"/>
        <v>0</v>
      </c>
      <c r="P92" s="54">
        <f t="shared" si="85"/>
        <v>0</v>
      </c>
      <c r="Q92" s="54">
        <f t="shared" si="85"/>
        <v>0</v>
      </c>
      <c r="R92" s="54">
        <f t="shared" si="85"/>
        <v>0</v>
      </c>
      <c r="S92" s="135"/>
      <c r="T92" s="66">
        <v>80</v>
      </c>
      <c r="U92" s="56">
        <v>80</v>
      </c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  <c r="BU92" s="56"/>
      <c r="BV92" s="56"/>
      <c r="BW92" s="56"/>
      <c r="BX92" s="56"/>
      <c r="BY92" s="56"/>
      <c r="BZ92" s="56"/>
      <c r="CA92" s="56"/>
      <c r="CB92" s="56"/>
      <c r="CC92" s="56"/>
      <c r="CD92" s="56"/>
      <c r="CE92" s="56"/>
      <c r="CF92" s="56"/>
      <c r="CG92" s="56"/>
      <c r="CH92" s="56"/>
      <c r="CI92" s="56"/>
      <c r="CJ92" s="56"/>
      <c r="CK92" s="56"/>
      <c r="CL92" s="56"/>
      <c r="CM92" s="56"/>
      <c r="CN92" s="56"/>
      <c r="CO92" s="56"/>
      <c r="CP92" s="56"/>
      <c r="CQ92" s="56"/>
      <c r="CR92" s="56"/>
      <c r="CS92" s="56"/>
      <c r="CT92" s="56"/>
      <c r="CU92" s="56"/>
      <c r="CV92" s="56"/>
      <c r="CW92" s="56"/>
      <c r="CX92" s="56"/>
      <c r="CY92" s="56"/>
      <c r="CZ92" s="56"/>
      <c r="DA92" s="56"/>
      <c r="DB92" s="56"/>
      <c r="DC92" s="56"/>
      <c r="DD92" s="56"/>
      <c r="DE92" s="56"/>
      <c r="DF92" s="56"/>
      <c r="DG92" s="56"/>
      <c r="DH92" s="56"/>
      <c r="DI92" s="56"/>
      <c r="DJ92" s="56"/>
      <c r="DK92" s="56"/>
      <c r="DL92" s="56"/>
      <c r="DM92" s="56"/>
      <c r="DN92" s="56"/>
      <c r="DO92" s="56"/>
      <c r="DP92" s="56"/>
      <c r="DQ92" s="56"/>
      <c r="DR92" s="56"/>
      <c r="DS92" s="56"/>
      <c r="DT92" s="56"/>
    </row>
    <row r="93" spans="1:124" ht="14.25" customHeight="1">
      <c r="A93" s="51">
        <v>86</v>
      </c>
      <c r="B93" s="3">
        <f>IF('FORM NILAI SIAP'!A93=0,"",'FORM NILAI SIAP'!A93)</f>
        <v>21120120140099</v>
      </c>
      <c r="C93" s="3" t="str">
        <f>IF('FORM NILAI SIAP'!B93=0,"",'FORM NILAI SIAP'!B93)</f>
        <v>MUHAMMAD RIDWAN</v>
      </c>
      <c r="D93" s="54">
        <v>92</v>
      </c>
      <c r="E93" s="54">
        <f t="shared" ref="E93:R93" si="86">IFERROR(($T93*IF($T$6=E$6,$T$7,0)+$U93*IF($U$6=E$6,$U$7,0)+$V93*IF($V$6=E$6,$V$7,0)+$W93*IF($W$6=E$6,$W$7,0)+$X93*IF($X$6=E$6,$X$7,0)+$Y93*IF($Y$6=E$6,$Y$7,0)+$Z93*IF($Z$6=E$6,$Z$7,0)+$AA93*IF($AA$6=E$6,$AA$7,0)+$AB93*IF($AB$6=E$6,$AB$7,0)+$AC93*IF($AC$6=E$6,$AC$7,0)+$AD93*IF($AD$6=E$6,$AD$7,0)+$DG93*IF($DG$6=E$6,$DG$7,0)+$DH93*IF($DH$6=E$6,$DH$7,0)+$DI93*IF($DI$6=E$6,$DI$7,0)+$DJ93*IF($DJ$6=E$6,$DJ$7,0)+$DK93*IF($DK$6=E$6,$DK$7,0)+$DL93*IF($DL$6=E$6,$DL$7,0)+$DM93*IF($DM$6=E$6,$DM$7,0)+$DN93*IF($DN$6=E$6,$DN$7,0)+$DO93*IF($DO$6=E$6,$DO$7,0)+$DP93*IF($DP$6=E$6,$DP$7,0)+$DQ93*IF($DQ$6=E$6,$DQ$7,0)+$DR93*IF($DR$6=E$6,$DR$7,0)+$DS93*IF($DS$6=E$6,$DS$7,0)+$DT93*IF($DT$6=E$6,$DT$7,0)+$DU93*IF($DU$6=E$6,$DU$7,0)+$DV93*IF($DV$6=E$6,$DV$7,0)+$DW93*IF($DW$6=E$6,$DW$7,0)+$DX93*IF($DX$6=E$6,$DX$7,0)+$DY93*IF($DY$6=E$6,$DY$7,0)+$DZ93*IF($DZ$6=E$6,$DZ$7,0)+$EA93*IF($EA$6=E$6,$EA$7,0)+$EB93*IF($EB$6=E$6,$EB$7,0))/E$7,0)</f>
        <v>92</v>
      </c>
      <c r="F93" s="54">
        <f t="shared" si="86"/>
        <v>92</v>
      </c>
      <c r="G93" s="54">
        <f t="shared" si="86"/>
        <v>0</v>
      </c>
      <c r="H93" s="54">
        <f t="shared" si="86"/>
        <v>0</v>
      </c>
      <c r="I93" s="54">
        <f t="shared" si="86"/>
        <v>0</v>
      </c>
      <c r="J93" s="54">
        <f t="shared" si="86"/>
        <v>0</v>
      </c>
      <c r="K93" s="54">
        <f t="shared" si="86"/>
        <v>0</v>
      </c>
      <c r="L93" s="54">
        <f t="shared" si="86"/>
        <v>0</v>
      </c>
      <c r="M93" s="54">
        <f t="shared" si="86"/>
        <v>0</v>
      </c>
      <c r="N93" s="54">
        <f t="shared" si="86"/>
        <v>0</v>
      </c>
      <c r="O93" s="54">
        <f t="shared" si="86"/>
        <v>0</v>
      </c>
      <c r="P93" s="54">
        <f t="shared" si="86"/>
        <v>0</v>
      </c>
      <c r="Q93" s="54">
        <f t="shared" si="86"/>
        <v>0</v>
      </c>
      <c r="R93" s="54">
        <f t="shared" si="86"/>
        <v>0</v>
      </c>
      <c r="S93" s="135"/>
      <c r="T93" s="66">
        <v>92</v>
      </c>
      <c r="U93" s="56">
        <v>92</v>
      </c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6"/>
      <c r="BW93" s="56"/>
      <c r="BX93" s="56"/>
      <c r="BY93" s="56"/>
      <c r="BZ93" s="56"/>
      <c r="CA93" s="56"/>
      <c r="CB93" s="56"/>
      <c r="CC93" s="56"/>
      <c r="CD93" s="56"/>
      <c r="CE93" s="56"/>
      <c r="CF93" s="56"/>
      <c r="CG93" s="56"/>
      <c r="CH93" s="56"/>
      <c r="CI93" s="56"/>
      <c r="CJ93" s="56"/>
      <c r="CK93" s="56"/>
      <c r="CL93" s="56"/>
      <c r="CM93" s="56"/>
      <c r="CN93" s="56"/>
      <c r="CO93" s="56"/>
      <c r="CP93" s="56"/>
      <c r="CQ93" s="56"/>
      <c r="CR93" s="56"/>
      <c r="CS93" s="56"/>
      <c r="CT93" s="56"/>
      <c r="CU93" s="56"/>
      <c r="CV93" s="56"/>
      <c r="CW93" s="56"/>
      <c r="CX93" s="56"/>
      <c r="CY93" s="56"/>
      <c r="CZ93" s="56"/>
      <c r="DA93" s="56"/>
      <c r="DB93" s="56"/>
      <c r="DC93" s="56"/>
      <c r="DD93" s="56"/>
      <c r="DE93" s="56"/>
      <c r="DF93" s="56"/>
      <c r="DG93" s="56"/>
      <c r="DH93" s="56"/>
      <c r="DI93" s="56"/>
      <c r="DJ93" s="56"/>
      <c r="DK93" s="56"/>
      <c r="DL93" s="56"/>
      <c r="DM93" s="56"/>
      <c r="DN93" s="56"/>
      <c r="DO93" s="56"/>
      <c r="DP93" s="56"/>
      <c r="DQ93" s="56"/>
      <c r="DR93" s="56"/>
      <c r="DS93" s="56"/>
      <c r="DT93" s="56"/>
    </row>
    <row r="94" spans="1:124" ht="14.25" customHeight="1">
      <c r="A94" s="51">
        <v>87</v>
      </c>
      <c r="B94" s="3">
        <f>IF('FORM NILAI SIAP'!A94=0,"",'FORM NILAI SIAP'!A94)</f>
        <v>21120120140099</v>
      </c>
      <c r="C94" s="3" t="str">
        <f>IF('FORM NILAI SIAP'!B94=0,"",'FORM NILAI SIAP'!B94)</f>
        <v>JUANDA RITONGA</v>
      </c>
      <c r="D94" s="54">
        <v>84</v>
      </c>
      <c r="E94" s="54">
        <f t="shared" ref="E94:R94" si="87">IFERROR(($T94*IF($T$6=E$6,$T$7,0)+$U94*IF($U$6=E$6,$U$7,0)+$V94*IF($V$6=E$6,$V$7,0)+$W94*IF($W$6=E$6,$W$7,0)+$X94*IF($X$6=E$6,$X$7,0)+$Y94*IF($Y$6=E$6,$Y$7,0)+$Z94*IF($Z$6=E$6,$Z$7,0)+$AA94*IF($AA$6=E$6,$AA$7,0)+$AB94*IF($AB$6=E$6,$AB$7,0)+$AC94*IF($AC$6=E$6,$AC$7,0)+$AD94*IF($AD$6=E$6,$AD$7,0)+$DG94*IF($DG$6=E$6,$DG$7,0)+$DH94*IF($DH$6=E$6,$DH$7,0)+$DI94*IF($DI$6=E$6,$DI$7,0)+$DJ94*IF($DJ$6=E$6,$DJ$7,0)+$DK94*IF($DK$6=E$6,$DK$7,0)+$DL94*IF($DL$6=E$6,$DL$7,0)+$DM94*IF($DM$6=E$6,$DM$7,0)+$DN94*IF($DN$6=E$6,$DN$7,0)+$DO94*IF($DO$6=E$6,$DO$7,0)+$DP94*IF($DP$6=E$6,$DP$7,0)+$DQ94*IF($DQ$6=E$6,$DQ$7,0)+$DR94*IF($DR$6=E$6,$DR$7,0)+$DS94*IF($DS$6=E$6,$DS$7,0)+$DT94*IF($DT$6=E$6,$DT$7,0)+$DU94*IF($DU$6=E$6,$DU$7,0)+$DV94*IF($DV$6=E$6,$DV$7,0)+$DW94*IF($DW$6=E$6,$DW$7,0)+$DX94*IF($DX$6=E$6,$DX$7,0)+$DY94*IF($DY$6=E$6,$DY$7,0)+$DZ94*IF($DZ$6=E$6,$DZ$7,0)+$EA94*IF($EA$6=E$6,$EA$7,0)+$EB94*IF($EB$6=E$6,$EB$7,0))/E$7,0)</f>
        <v>84</v>
      </c>
      <c r="F94" s="54">
        <f t="shared" si="87"/>
        <v>84</v>
      </c>
      <c r="G94" s="54">
        <f t="shared" si="87"/>
        <v>0</v>
      </c>
      <c r="H94" s="54">
        <f t="shared" si="87"/>
        <v>0</v>
      </c>
      <c r="I94" s="54">
        <f t="shared" si="87"/>
        <v>0</v>
      </c>
      <c r="J94" s="54">
        <f t="shared" si="87"/>
        <v>0</v>
      </c>
      <c r="K94" s="54">
        <f t="shared" si="87"/>
        <v>0</v>
      </c>
      <c r="L94" s="54">
        <f t="shared" si="87"/>
        <v>0</v>
      </c>
      <c r="M94" s="54">
        <f t="shared" si="87"/>
        <v>0</v>
      </c>
      <c r="N94" s="54">
        <f t="shared" si="87"/>
        <v>0</v>
      </c>
      <c r="O94" s="54">
        <f t="shared" si="87"/>
        <v>0</v>
      </c>
      <c r="P94" s="54">
        <f t="shared" si="87"/>
        <v>0</v>
      </c>
      <c r="Q94" s="54">
        <f t="shared" si="87"/>
        <v>0</v>
      </c>
      <c r="R94" s="54">
        <f t="shared" si="87"/>
        <v>0</v>
      </c>
      <c r="S94" s="135"/>
      <c r="T94" s="66">
        <v>84</v>
      </c>
      <c r="U94" s="56">
        <v>84</v>
      </c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6"/>
      <c r="CE94" s="56"/>
      <c r="CF94" s="56"/>
      <c r="CG94" s="56"/>
      <c r="CH94" s="56"/>
      <c r="CI94" s="56"/>
      <c r="CJ94" s="56"/>
      <c r="CK94" s="56"/>
      <c r="CL94" s="56"/>
      <c r="CM94" s="56"/>
      <c r="CN94" s="56"/>
      <c r="CO94" s="56"/>
      <c r="CP94" s="56"/>
      <c r="CQ94" s="56"/>
      <c r="CR94" s="56"/>
      <c r="CS94" s="56"/>
      <c r="CT94" s="56"/>
      <c r="CU94" s="56"/>
      <c r="CV94" s="56"/>
      <c r="CW94" s="56"/>
      <c r="CX94" s="56"/>
      <c r="CY94" s="56"/>
      <c r="CZ94" s="56"/>
      <c r="DA94" s="56"/>
      <c r="DB94" s="56"/>
      <c r="DC94" s="56"/>
      <c r="DD94" s="56"/>
      <c r="DE94" s="56"/>
      <c r="DF94" s="56"/>
      <c r="DG94" s="56"/>
      <c r="DH94" s="56"/>
      <c r="DI94" s="56"/>
      <c r="DJ94" s="56"/>
      <c r="DK94" s="56"/>
      <c r="DL94" s="56"/>
      <c r="DM94" s="56"/>
      <c r="DN94" s="56"/>
      <c r="DO94" s="56"/>
      <c r="DP94" s="56"/>
      <c r="DQ94" s="56"/>
      <c r="DR94" s="56"/>
      <c r="DS94" s="56"/>
      <c r="DT94" s="56"/>
    </row>
    <row r="95" spans="1:124" ht="14.25" customHeight="1">
      <c r="A95" s="51">
        <v>88</v>
      </c>
      <c r="B95" s="3">
        <f>IF('FORM NILAI SIAP'!A95=0,"",'FORM NILAI SIAP'!A95)</f>
        <v>21120120140099</v>
      </c>
      <c r="C95" s="3" t="str">
        <f>IF('FORM NILAI SIAP'!B95=0,"",'FORM NILAI SIAP'!B95)</f>
        <v>DANIEL ALVARO SORMIN</v>
      </c>
      <c r="D95" s="54">
        <v>72</v>
      </c>
      <c r="E95" s="54">
        <f t="shared" ref="E95:R95" si="88">IFERROR(($T95*IF($T$6=E$6,$T$7,0)+$U95*IF($U$6=E$6,$U$7,0)+$V95*IF($V$6=E$6,$V$7,0)+$W95*IF($W$6=E$6,$W$7,0)+$X95*IF($X$6=E$6,$X$7,0)+$Y95*IF($Y$6=E$6,$Y$7,0)+$Z95*IF($Z$6=E$6,$Z$7,0)+$AA95*IF($AA$6=E$6,$AA$7,0)+$AB95*IF($AB$6=E$6,$AB$7,0)+$AC95*IF($AC$6=E$6,$AC$7,0)+$AD95*IF($AD$6=E$6,$AD$7,0)+$DG95*IF($DG$6=E$6,$DG$7,0)+$DH95*IF($DH$6=E$6,$DH$7,0)+$DI95*IF($DI$6=E$6,$DI$7,0)+$DJ95*IF($DJ$6=E$6,$DJ$7,0)+$DK95*IF($DK$6=E$6,$DK$7,0)+$DL95*IF($DL$6=E$6,$DL$7,0)+$DM95*IF($DM$6=E$6,$DM$7,0)+$DN95*IF($DN$6=E$6,$DN$7,0)+$DO95*IF($DO$6=E$6,$DO$7,0)+$DP95*IF($DP$6=E$6,$DP$7,0)+$DQ95*IF($DQ$6=E$6,$DQ$7,0)+$DR95*IF($DR$6=E$6,$DR$7,0)+$DS95*IF($DS$6=E$6,$DS$7,0)+$DT95*IF($DT$6=E$6,$DT$7,0)+$DU95*IF($DU$6=E$6,$DU$7,0)+$DV95*IF($DV$6=E$6,$DV$7,0)+$DW95*IF($DW$6=E$6,$DW$7,0)+$DX95*IF($DX$6=E$6,$DX$7,0)+$DY95*IF($DY$6=E$6,$DY$7,0)+$DZ95*IF($DZ$6=E$6,$DZ$7,0)+$EA95*IF($EA$6=E$6,$EA$7,0)+$EB95*IF($EB$6=E$6,$EB$7,0))/E$7,0)</f>
        <v>72</v>
      </c>
      <c r="F95" s="54">
        <f t="shared" si="88"/>
        <v>72</v>
      </c>
      <c r="G95" s="54">
        <f t="shared" si="88"/>
        <v>0</v>
      </c>
      <c r="H95" s="54">
        <f t="shared" si="88"/>
        <v>0</v>
      </c>
      <c r="I95" s="54">
        <f t="shared" si="88"/>
        <v>0</v>
      </c>
      <c r="J95" s="54">
        <f t="shared" si="88"/>
        <v>0</v>
      </c>
      <c r="K95" s="54">
        <f t="shared" si="88"/>
        <v>0</v>
      </c>
      <c r="L95" s="54">
        <f t="shared" si="88"/>
        <v>0</v>
      </c>
      <c r="M95" s="54">
        <f t="shared" si="88"/>
        <v>0</v>
      </c>
      <c r="N95" s="54">
        <f t="shared" si="88"/>
        <v>0</v>
      </c>
      <c r="O95" s="54">
        <f t="shared" si="88"/>
        <v>0</v>
      </c>
      <c r="P95" s="54">
        <f t="shared" si="88"/>
        <v>0</v>
      </c>
      <c r="Q95" s="54">
        <f t="shared" si="88"/>
        <v>0</v>
      </c>
      <c r="R95" s="54">
        <f t="shared" si="88"/>
        <v>0</v>
      </c>
      <c r="S95" s="135"/>
      <c r="T95" s="66">
        <v>72</v>
      </c>
      <c r="U95" s="56">
        <v>72</v>
      </c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56"/>
      <c r="BN95" s="56"/>
      <c r="BO95" s="56"/>
      <c r="BP95" s="56"/>
      <c r="BQ95" s="56"/>
      <c r="BR95" s="56"/>
      <c r="BS95" s="56"/>
      <c r="BT95" s="56"/>
      <c r="BU95" s="56"/>
      <c r="BV95" s="56"/>
      <c r="BW95" s="56"/>
      <c r="BX95" s="56"/>
      <c r="BY95" s="56"/>
      <c r="BZ95" s="56"/>
      <c r="CA95" s="56"/>
      <c r="CB95" s="56"/>
      <c r="CC95" s="56"/>
      <c r="CD95" s="56"/>
      <c r="CE95" s="56"/>
      <c r="CF95" s="56"/>
      <c r="CG95" s="56"/>
      <c r="CH95" s="56"/>
      <c r="CI95" s="56"/>
      <c r="CJ95" s="56"/>
      <c r="CK95" s="56"/>
      <c r="CL95" s="56"/>
      <c r="CM95" s="56"/>
      <c r="CN95" s="56"/>
      <c r="CO95" s="56"/>
      <c r="CP95" s="56"/>
      <c r="CQ95" s="56"/>
      <c r="CR95" s="56"/>
      <c r="CS95" s="56"/>
      <c r="CT95" s="56"/>
      <c r="CU95" s="56"/>
      <c r="CV95" s="56"/>
      <c r="CW95" s="56"/>
      <c r="CX95" s="56"/>
      <c r="CY95" s="56"/>
      <c r="CZ95" s="56"/>
      <c r="DA95" s="56"/>
      <c r="DB95" s="56"/>
      <c r="DC95" s="56"/>
      <c r="DD95" s="56"/>
      <c r="DE95" s="56"/>
      <c r="DF95" s="56"/>
      <c r="DG95" s="56"/>
      <c r="DH95" s="56"/>
      <c r="DI95" s="56"/>
      <c r="DJ95" s="56"/>
      <c r="DK95" s="56"/>
      <c r="DL95" s="56"/>
      <c r="DM95" s="56"/>
      <c r="DN95" s="56"/>
      <c r="DO95" s="56"/>
      <c r="DP95" s="56"/>
      <c r="DQ95" s="56"/>
      <c r="DR95" s="56"/>
      <c r="DS95" s="56"/>
      <c r="DT95" s="56"/>
    </row>
    <row r="96" spans="1:124" ht="14.25" customHeight="1">
      <c r="A96" s="51">
        <v>89</v>
      </c>
      <c r="B96" s="3">
        <f>IF('FORM NILAI SIAP'!A96=0,"",'FORM NILAI SIAP'!A96)</f>
        <v>21120120140099</v>
      </c>
      <c r="C96" s="3" t="str">
        <f>IF('FORM NILAI SIAP'!B96=0,"",'FORM NILAI SIAP'!B96)</f>
        <v>RAUNG KAWIJAYAN</v>
      </c>
      <c r="D96" s="54">
        <v>88</v>
      </c>
      <c r="E96" s="54">
        <f t="shared" ref="E96:R96" si="89">IFERROR(($T96*IF($T$6=E$6,$T$7,0)+$U96*IF($U$6=E$6,$U$7,0)+$V96*IF($V$6=E$6,$V$7,0)+$W96*IF($W$6=E$6,$W$7,0)+$X96*IF($X$6=E$6,$X$7,0)+$Y96*IF($Y$6=E$6,$Y$7,0)+$Z96*IF($Z$6=E$6,$Z$7,0)+$AA96*IF($AA$6=E$6,$AA$7,0)+$AB96*IF($AB$6=E$6,$AB$7,0)+$AC96*IF($AC$6=E$6,$AC$7,0)+$AD96*IF($AD$6=E$6,$AD$7,0)+$DG96*IF($DG$6=E$6,$DG$7,0)+$DH96*IF($DH$6=E$6,$DH$7,0)+$DI96*IF($DI$6=E$6,$DI$7,0)+$DJ96*IF($DJ$6=E$6,$DJ$7,0)+$DK96*IF($DK$6=E$6,$DK$7,0)+$DL96*IF($DL$6=E$6,$DL$7,0)+$DM96*IF($DM$6=E$6,$DM$7,0)+$DN96*IF($DN$6=E$6,$DN$7,0)+$DO96*IF($DO$6=E$6,$DO$7,0)+$DP96*IF($DP$6=E$6,$DP$7,0)+$DQ96*IF($DQ$6=E$6,$DQ$7,0)+$DR96*IF($DR$6=E$6,$DR$7,0)+$DS96*IF($DS$6=E$6,$DS$7,0)+$DT96*IF($DT$6=E$6,$DT$7,0)+$DU96*IF($DU$6=E$6,$DU$7,0)+$DV96*IF($DV$6=E$6,$DV$7,0)+$DW96*IF($DW$6=E$6,$DW$7,0)+$DX96*IF($DX$6=E$6,$DX$7,0)+$DY96*IF($DY$6=E$6,$DY$7,0)+$DZ96*IF($DZ$6=E$6,$DZ$7,0)+$EA96*IF($EA$6=E$6,$EA$7,0)+$EB96*IF($EB$6=E$6,$EB$7,0))/E$7,0)</f>
        <v>88</v>
      </c>
      <c r="F96" s="54">
        <f t="shared" si="89"/>
        <v>88</v>
      </c>
      <c r="G96" s="54">
        <f t="shared" si="89"/>
        <v>0</v>
      </c>
      <c r="H96" s="54">
        <f t="shared" si="89"/>
        <v>0</v>
      </c>
      <c r="I96" s="54">
        <f t="shared" si="89"/>
        <v>0</v>
      </c>
      <c r="J96" s="54">
        <f t="shared" si="89"/>
        <v>0</v>
      </c>
      <c r="K96" s="54">
        <f t="shared" si="89"/>
        <v>0</v>
      </c>
      <c r="L96" s="54">
        <f t="shared" si="89"/>
        <v>0</v>
      </c>
      <c r="M96" s="54">
        <f t="shared" si="89"/>
        <v>0</v>
      </c>
      <c r="N96" s="54">
        <f t="shared" si="89"/>
        <v>0</v>
      </c>
      <c r="O96" s="54">
        <f t="shared" si="89"/>
        <v>0</v>
      </c>
      <c r="P96" s="54">
        <f t="shared" si="89"/>
        <v>0</v>
      </c>
      <c r="Q96" s="54">
        <f t="shared" si="89"/>
        <v>0</v>
      </c>
      <c r="R96" s="54">
        <f t="shared" si="89"/>
        <v>0</v>
      </c>
      <c r="S96" s="135"/>
      <c r="T96" s="66">
        <v>88</v>
      </c>
      <c r="U96" s="56">
        <v>88</v>
      </c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6"/>
      <c r="BW96" s="56"/>
      <c r="BX96" s="56"/>
      <c r="BY96" s="56"/>
      <c r="BZ96" s="56"/>
      <c r="CA96" s="56"/>
      <c r="CB96" s="56"/>
      <c r="CC96" s="56"/>
      <c r="CD96" s="56"/>
      <c r="CE96" s="56"/>
      <c r="CF96" s="56"/>
      <c r="CG96" s="56"/>
      <c r="CH96" s="56"/>
      <c r="CI96" s="56"/>
      <c r="CJ96" s="56"/>
      <c r="CK96" s="56"/>
      <c r="CL96" s="56"/>
      <c r="CM96" s="56"/>
      <c r="CN96" s="56"/>
      <c r="CO96" s="56"/>
      <c r="CP96" s="56"/>
      <c r="CQ96" s="56"/>
      <c r="CR96" s="56"/>
      <c r="CS96" s="56"/>
      <c r="CT96" s="56"/>
      <c r="CU96" s="56"/>
      <c r="CV96" s="56"/>
      <c r="CW96" s="56"/>
      <c r="CX96" s="56"/>
      <c r="CY96" s="56"/>
      <c r="CZ96" s="56"/>
      <c r="DA96" s="56"/>
      <c r="DB96" s="56"/>
      <c r="DC96" s="56"/>
      <c r="DD96" s="56"/>
      <c r="DE96" s="56"/>
      <c r="DF96" s="56"/>
      <c r="DG96" s="56"/>
      <c r="DH96" s="56"/>
      <c r="DI96" s="56"/>
      <c r="DJ96" s="56"/>
      <c r="DK96" s="56"/>
      <c r="DL96" s="56"/>
      <c r="DM96" s="56"/>
      <c r="DN96" s="56"/>
      <c r="DO96" s="56"/>
      <c r="DP96" s="56"/>
      <c r="DQ96" s="56"/>
      <c r="DR96" s="56"/>
      <c r="DS96" s="56"/>
      <c r="DT96" s="56"/>
    </row>
    <row r="97" spans="1:124" ht="14.25" customHeight="1">
      <c r="A97" s="51">
        <v>90</v>
      </c>
      <c r="B97" s="3">
        <f>IF('FORM NILAI SIAP'!A97=0,"",'FORM NILAI SIAP'!A97)</f>
        <v>21120120140099</v>
      </c>
      <c r="C97" s="3" t="str">
        <f>IF('FORM NILAI SIAP'!B97=0,"",'FORM NILAI SIAP'!B97)</f>
        <v>AUDI ALVAN FIKRI</v>
      </c>
      <c r="D97" s="54">
        <v>64</v>
      </c>
      <c r="E97" s="54">
        <f t="shared" ref="E97:R97" si="90">IFERROR(($T97*IF($T$6=E$6,$T$7,0)+$U97*IF($U$6=E$6,$U$7,0)+$V97*IF($V$6=E$6,$V$7,0)+$W97*IF($W$6=E$6,$W$7,0)+$X97*IF($X$6=E$6,$X$7,0)+$Y97*IF($Y$6=E$6,$Y$7,0)+$Z97*IF($Z$6=E$6,$Z$7,0)+$AA97*IF($AA$6=E$6,$AA$7,0)+$AB97*IF($AB$6=E$6,$AB$7,0)+$AC97*IF($AC$6=E$6,$AC$7,0)+$AD97*IF($AD$6=E$6,$AD$7,0)+$DG97*IF($DG$6=E$6,$DG$7,0)+$DH97*IF($DH$6=E$6,$DH$7,0)+$DI97*IF($DI$6=E$6,$DI$7,0)+$DJ97*IF($DJ$6=E$6,$DJ$7,0)+$DK97*IF($DK$6=E$6,$DK$7,0)+$DL97*IF($DL$6=E$6,$DL$7,0)+$DM97*IF($DM$6=E$6,$DM$7,0)+$DN97*IF($DN$6=E$6,$DN$7,0)+$DO97*IF($DO$6=E$6,$DO$7,0)+$DP97*IF($DP$6=E$6,$DP$7,0)+$DQ97*IF($DQ$6=E$6,$DQ$7,0)+$DR97*IF($DR$6=E$6,$DR$7,0)+$DS97*IF($DS$6=E$6,$DS$7,0)+$DT97*IF($DT$6=E$6,$DT$7,0)+$DU97*IF($DU$6=E$6,$DU$7,0)+$DV97*IF($DV$6=E$6,$DV$7,0)+$DW97*IF($DW$6=E$6,$DW$7,0)+$DX97*IF($DX$6=E$6,$DX$7,0)+$DY97*IF($DY$6=E$6,$DY$7,0)+$DZ97*IF($DZ$6=E$6,$DZ$7,0)+$EA97*IF($EA$6=E$6,$EA$7,0)+$EB97*IF($EB$6=E$6,$EB$7,0))/E$7,0)</f>
        <v>64</v>
      </c>
      <c r="F97" s="54">
        <f t="shared" si="90"/>
        <v>64</v>
      </c>
      <c r="G97" s="54">
        <f t="shared" si="90"/>
        <v>0</v>
      </c>
      <c r="H97" s="54">
        <f t="shared" si="90"/>
        <v>0</v>
      </c>
      <c r="I97" s="54">
        <f t="shared" si="90"/>
        <v>0</v>
      </c>
      <c r="J97" s="54">
        <f t="shared" si="90"/>
        <v>0</v>
      </c>
      <c r="K97" s="54">
        <f t="shared" si="90"/>
        <v>0</v>
      </c>
      <c r="L97" s="54">
        <f t="shared" si="90"/>
        <v>0</v>
      </c>
      <c r="M97" s="54">
        <f t="shared" si="90"/>
        <v>0</v>
      </c>
      <c r="N97" s="54">
        <f t="shared" si="90"/>
        <v>0</v>
      </c>
      <c r="O97" s="54">
        <f t="shared" si="90"/>
        <v>0</v>
      </c>
      <c r="P97" s="54">
        <f t="shared" si="90"/>
        <v>0</v>
      </c>
      <c r="Q97" s="54">
        <f t="shared" si="90"/>
        <v>0</v>
      </c>
      <c r="R97" s="54">
        <f t="shared" si="90"/>
        <v>0</v>
      </c>
      <c r="S97" s="135"/>
      <c r="T97" s="66">
        <v>64</v>
      </c>
      <c r="U97" s="56">
        <v>64</v>
      </c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6"/>
      <c r="CE97" s="56"/>
      <c r="CF97" s="56"/>
      <c r="CG97" s="56"/>
      <c r="CH97" s="56"/>
      <c r="CI97" s="56"/>
      <c r="CJ97" s="56"/>
      <c r="CK97" s="56"/>
      <c r="CL97" s="56"/>
      <c r="CM97" s="56"/>
      <c r="CN97" s="56"/>
      <c r="CO97" s="56"/>
      <c r="CP97" s="56"/>
      <c r="CQ97" s="56"/>
      <c r="CR97" s="56"/>
      <c r="CS97" s="56"/>
      <c r="CT97" s="56"/>
      <c r="CU97" s="56"/>
      <c r="CV97" s="56"/>
      <c r="CW97" s="56"/>
      <c r="CX97" s="56"/>
      <c r="CY97" s="56"/>
      <c r="CZ97" s="56"/>
      <c r="DA97" s="56"/>
      <c r="DB97" s="56"/>
      <c r="DC97" s="56"/>
      <c r="DD97" s="56"/>
      <c r="DE97" s="56"/>
      <c r="DF97" s="56"/>
      <c r="DG97" s="56"/>
      <c r="DH97" s="56"/>
      <c r="DI97" s="56"/>
      <c r="DJ97" s="56"/>
      <c r="DK97" s="56"/>
      <c r="DL97" s="56"/>
      <c r="DM97" s="56"/>
      <c r="DN97" s="56"/>
      <c r="DO97" s="56"/>
      <c r="DP97" s="56"/>
      <c r="DQ97" s="56"/>
      <c r="DR97" s="56"/>
      <c r="DS97" s="56"/>
      <c r="DT97" s="56"/>
    </row>
    <row r="98" spans="1:124" ht="14.25" customHeight="1">
      <c r="A98" s="51">
        <v>91</v>
      </c>
      <c r="B98" s="3">
        <f>IF('FORM NILAI SIAP'!A98=0,"",'FORM NILAI SIAP'!A98)</f>
        <v>21120120140099</v>
      </c>
      <c r="C98" s="3" t="str">
        <f>IF('FORM NILAI SIAP'!B98=0,"",'FORM NILAI SIAP'!B98)</f>
        <v>FADEL RIZKY NURFITANTO</v>
      </c>
      <c r="D98" s="54">
        <v>92</v>
      </c>
      <c r="E98" s="54">
        <f t="shared" ref="E98:R98" si="91">IFERROR(($T98*IF($T$6=E$6,$T$7,0)+$U98*IF($U$6=E$6,$U$7,0)+$V98*IF($V$6=E$6,$V$7,0)+$W98*IF($W$6=E$6,$W$7,0)+$X98*IF($X$6=E$6,$X$7,0)+$Y98*IF($Y$6=E$6,$Y$7,0)+$Z98*IF($Z$6=E$6,$Z$7,0)+$AA98*IF($AA$6=E$6,$AA$7,0)+$AB98*IF($AB$6=E$6,$AB$7,0)+$AC98*IF($AC$6=E$6,$AC$7,0)+$AD98*IF($AD$6=E$6,$AD$7,0)+$DG98*IF($DG$6=E$6,$DG$7,0)+$DH98*IF($DH$6=E$6,$DH$7,0)+$DI98*IF($DI$6=E$6,$DI$7,0)+$DJ98*IF($DJ$6=E$6,$DJ$7,0)+$DK98*IF($DK$6=E$6,$DK$7,0)+$DL98*IF($DL$6=E$6,$DL$7,0)+$DM98*IF($DM$6=E$6,$DM$7,0)+$DN98*IF($DN$6=E$6,$DN$7,0)+$DO98*IF($DO$6=E$6,$DO$7,0)+$DP98*IF($DP$6=E$6,$DP$7,0)+$DQ98*IF($DQ$6=E$6,$DQ$7,0)+$DR98*IF($DR$6=E$6,$DR$7,0)+$DS98*IF($DS$6=E$6,$DS$7,0)+$DT98*IF($DT$6=E$6,$DT$7,0)+$DU98*IF($DU$6=E$6,$DU$7,0)+$DV98*IF($DV$6=E$6,$DV$7,0)+$DW98*IF($DW$6=E$6,$DW$7,0)+$DX98*IF($DX$6=E$6,$DX$7,0)+$DY98*IF($DY$6=E$6,$DY$7,0)+$DZ98*IF($DZ$6=E$6,$DZ$7,0)+$EA98*IF($EA$6=E$6,$EA$7,0)+$EB98*IF($EB$6=E$6,$EB$7,0))/E$7,0)</f>
        <v>92</v>
      </c>
      <c r="F98" s="54">
        <f t="shared" si="91"/>
        <v>92</v>
      </c>
      <c r="G98" s="54">
        <f t="shared" si="91"/>
        <v>0</v>
      </c>
      <c r="H98" s="54">
        <f t="shared" si="91"/>
        <v>0</v>
      </c>
      <c r="I98" s="54">
        <f t="shared" si="91"/>
        <v>0</v>
      </c>
      <c r="J98" s="54">
        <f t="shared" si="91"/>
        <v>0</v>
      </c>
      <c r="K98" s="54">
        <f t="shared" si="91"/>
        <v>0</v>
      </c>
      <c r="L98" s="54">
        <f t="shared" si="91"/>
        <v>0</v>
      </c>
      <c r="M98" s="54">
        <f t="shared" si="91"/>
        <v>0</v>
      </c>
      <c r="N98" s="54">
        <f t="shared" si="91"/>
        <v>0</v>
      </c>
      <c r="O98" s="54">
        <f t="shared" si="91"/>
        <v>0</v>
      </c>
      <c r="P98" s="54">
        <f t="shared" si="91"/>
        <v>0</v>
      </c>
      <c r="Q98" s="54">
        <f t="shared" si="91"/>
        <v>0</v>
      </c>
      <c r="R98" s="54">
        <f t="shared" si="91"/>
        <v>0</v>
      </c>
      <c r="S98" s="135"/>
      <c r="T98" s="66">
        <v>92</v>
      </c>
      <c r="U98" s="56">
        <v>92</v>
      </c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56"/>
      <c r="BN98" s="56"/>
      <c r="BO98" s="56"/>
      <c r="BP98" s="56"/>
      <c r="BQ98" s="56"/>
      <c r="BR98" s="56"/>
      <c r="BS98" s="56"/>
      <c r="BT98" s="56"/>
      <c r="BU98" s="56"/>
      <c r="BV98" s="56"/>
      <c r="BW98" s="56"/>
      <c r="BX98" s="56"/>
      <c r="BY98" s="56"/>
      <c r="BZ98" s="56"/>
      <c r="CA98" s="56"/>
      <c r="CB98" s="56"/>
      <c r="CC98" s="56"/>
      <c r="CD98" s="56"/>
      <c r="CE98" s="56"/>
      <c r="CF98" s="56"/>
      <c r="CG98" s="56"/>
      <c r="CH98" s="56"/>
      <c r="CI98" s="56"/>
      <c r="CJ98" s="56"/>
      <c r="CK98" s="56"/>
      <c r="CL98" s="56"/>
      <c r="CM98" s="56"/>
      <c r="CN98" s="56"/>
      <c r="CO98" s="56"/>
      <c r="CP98" s="56"/>
      <c r="CQ98" s="56"/>
      <c r="CR98" s="56"/>
      <c r="CS98" s="56"/>
      <c r="CT98" s="56"/>
      <c r="CU98" s="56"/>
      <c r="CV98" s="56"/>
      <c r="CW98" s="56"/>
      <c r="CX98" s="56"/>
      <c r="CY98" s="56"/>
      <c r="CZ98" s="56"/>
      <c r="DA98" s="56"/>
      <c r="DB98" s="56"/>
      <c r="DC98" s="56"/>
      <c r="DD98" s="56"/>
      <c r="DE98" s="56"/>
      <c r="DF98" s="56"/>
      <c r="DG98" s="56"/>
      <c r="DH98" s="56"/>
      <c r="DI98" s="56"/>
      <c r="DJ98" s="56"/>
      <c r="DK98" s="56"/>
      <c r="DL98" s="56"/>
      <c r="DM98" s="56"/>
      <c r="DN98" s="56"/>
      <c r="DO98" s="56"/>
      <c r="DP98" s="56"/>
      <c r="DQ98" s="56"/>
      <c r="DR98" s="56"/>
      <c r="DS98" s="56"/>
      <c r="DT98" s="56"/>
    </row>
    <row r="99" spans="1:124" ht="14.25" customHeight="1">
      <c r="A99" s="51">
        <v>92</v>
      </c>
      <c r="B99" s="3">
        <f>IF('FORM NILAI SIAP'!A99=0,"",'FORM NILAI SIAP'!A99)</f>
        <v>21120120140099</v>
      </c>
      <c r="C99" s="3" t="str">
        <f>IF('FORM NILAI SIAP'!B99=0,"",'FORM NILAI SIAP'!B99)</f>
        <v>SACHIKO FITRIA RAMANDANTI</v>
      </c>
      <c r="D99" s="54">
        <v>72</v>
      </c>
      <c r="E99" s="54">
        <f t="shared" ref="E99:R99" si="92">IFERROR(($T99*IF($T$6=E$6,$T$7,0)+$U99*IF($U$6=E$6,$U$7,0)+$V99*IF($V$6=E$6,$V$7,0)+$W99*IF($W$6=E$6,$W$7,0)+$X99*IF($X$6=E$6,$X$7,0)+$Y99*IF($Y$6=E$6,$Y$7,0)+$Z99*IF($Z$6=E$6,$Z$7,0)+$AA99*IF($AA$6=E$6,$AA$7,0)+$AB99*IF($AB$6=E$6,$AB$7,0)+$AC99*IF($AC$6=E$6,$AC$7,0)+$AD99*IF($AD$6=E$6,$AD$7,0)+$DG99*IF($DG$6=E$6,$DG$7,0)+$DH99*IF($DH$6=E$6,$DH$7,0)+$DI99*IF($DI$6=E$6,$DI$7,0)+$DJ99*IF($DJ$6=E$6,$DJ$7,0)+$DK99*IF($DK$6=E$6,$DK$7,0)+$DL99*IF($DL$6=E$6,$DL$7,0)+$DM99*IF($DM$6=E$6,$DM$7,0)+$DN99*IF($DN$6=E$6,$DN$7,0)+$DO99*IF($DO$6=E$6,$DO$7,0)+$DP99*IF($DP$6=E$6,$DP$7,0)+$DQ99*IF($DQ$6=E$6,$DQ$7,0)+$DR99*IF($DR$6=E$6,$DR$7,0)+$DS99*IF($DS$6=E$6,$DS$7,0)+$DT99*IF($DT$6=E$6,$DT$7,0)+$DU99*IF($DU$6=E$6,$DU$7,0)+$DV99*IF($DV$6=E$6,$DV$7,0)+$DW99*IF($DW$6=E$6,$DW$7,0)+$DX99*IF($DX$6=E$6,$DX$7,0)+$DY99*IF($DY$6=E$6,$DY$7,0)+$DZ99*IF($DZ$6=E$6,$DZ$7,0)+$EA99*IF($EA$6=E$6,$EA$7,0)+$EB99*IF($EB$6=E$6,$EB$7,0))/E$7,0)</f>
        <v>72</v>
      </c>
      <c r="F99" s="54">
        <f t="shared" si="92"/>
        <v>72</v>
      </c>
      <c r="G99" s="54">
        <f t="shared" si="92"/>
        <v>0</v>
      </c>
      <c r="H99" s="54">
        <f t="shared" si="92"/>
        <v>0</v>
      </c>
      <c r="I99" s="54">
        <f t="shared" si="92"/>
        <v>0</v>
      </c>
      <c r="J99" s="54">
        <f t="shared" si="92"/>
        <v>0</v>
      </c>
      <c r="K99" s="54">
        <f t="shared" si="92"/>
        <v>0</v>
      </c>
      <c r="L99" s="54">
        <f t="shared" si="92"/>
        <v>0</v>
      </c>
      <c r="M99" s="54">
        <f t="shared" si="92"/>
        <v>0</v>
      </c>
      <c r="N99" s="54">
        <f t="shared" si="92"/>
        <v>0</v>
      </c>
      <c r="O99" s="54">
        <f t="shared" si="92"/>
        <v>0</v>
      </c>
      <c r="P99" s="54">
        <f t="shared" si="92"/>
        <v>0</v>
      </c>
      <c r="Q99" s="54">
        <f t="shared" si="92"/>
        <v>0</v>
      </c>
      <c r="R99" s="54">
        <f t="shared" si="92"/>
        <v>0</v>
      </c>
      <c r="S99" s="135"/>
      <c r="T99" s="66">
        <v>72</v>
      </c>
      <c r="U99" s="56">
        <v>72</v>
      </c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6"/>
      <c r="BR99" s="56"/>
      <c r="BS99" s="56"/>
      <c r="BT99" s="56"/>
      <c r="BU99" s="56"/>
      <c r="BV99" s="56"/>
      <c r="BW99" s="56"/>
      <c r="BX99" s="56"/>
      <c r="BY99" s="56"/>
      <c r="BZ99" s="56"/>
      <c r="CA99" s="56"/>
      <c r="CB99" s="56"/>
      <c r="CC99" s="56"/>
      <c r="CD99" s="56"/>
      <c r="CE99" s="56"/>
      <c r="CF99" s="56"/>
      <c r="CG99" s="56"/>
      <c r="CH99" s="56"/>
      <c r="CI99" s="56"/>
      <c r="CJ99" s="56"/>
      <c r="CK99" s="56"/>
      <c r="CL99" s="56"/>
      <c r="CM99" s="56"/>
      <c r="CN99" s="56"/>
      <c r="CO99" s="56"/>
      <c r="CP99" s="56"/>
      <c r="CQ99" s="56"/>
      <c r="CR99" s="56"/>
      <c r="CS99" s="56"/>
      <c r="CT99" s="56"/>
      <c r="CU99" s="56"/>
      <c r="CV99" s="56"/>
      <c r="CW99" s="56"/>
      <c r="CX99" s="56"/>
      <c r="CY99" s="56"/>
      <c r="CZ99" s="56"/>
      <c r="DA99" s="56"/>
      <c r="DB99" s="56"/>
      <c r="DC99" s="56"/>
      <c r="DD99" s="56"/>
      <c r="DE99" s="56"/>
      <c r="DF99" s="56"/>
      <c r="DG99" s="56"/>
      <c r="DH99" s="56"/>
      <c r="DI99" s="56"/>
      <c r="DJ99" s="56"/>
      <c r="DK99" s="56"/>
      <c r="DL99" s="56"/>
      <c r="DM99" s="56"/>
      <c r="DN99" s="56"/>
      <c r="DO99" s="56"/>
      <c r="DP99" s="56"/>
      <c r="DQ99" s="56"/>
      <c r="DR99" s="56"/>
      <c r="DS99" s="56"/>
      <c r="DT99" s="56"/>
    </row>
    <row r="100" spans="1:124" ht="14.25" customHeight="1">
      <c r="A100" s="51">
        <v>93</v>
      </c>
      <c r="B100" s="3">
        <f>IF('FORM NILAI SIAP'!A100=0,"",'FORM NILAI SIAP'!A100)</f>
        <v>21120120140099</v>
      </c>
      <c r="C100" s="3" t="str">
        <f>IF('FORM NILAI SIAP'!B100=0,"",'FORM NILAI SIAP'!B100)</f>
        <v>MUHAMMAD FACHRURAZI</v>
      </c>
      <c r="D100" s="54">
        <v>80</v>
      </c>
      <c r="E100" s="54">
        <f t="shared" ref="E100:R100" si="93">IFERROR(($T100*IF($T$6=E$6,$T$7,0)+$U100*IF($U$6=E$6,$U$7,0)+$V100*IF($V$6=E$6,$V$7,0)+$W100*IF($W$6=E$6,$W$7,0)+$X100*IF($X$6=E$6,$X$7,0)+$Y100*IF($Y$6=E$6,$Y$7,0)+$Z100*IF($Z$6=E$6,$Z$7,0)+$AA100*IF($AA$6=E$6,$AA$7,0)+$AB100*IF($AB$6=E$6,$AB$7,0)+$AC100*IF($AC$6=E$6,$AC$7,0)+$AD100*IF($AD$6=E$6,$AD$7,0)+$DG100*IF($DG$6=E$6,$DG$7,0)+$DH100*IF($DH$6=E$6,$DH$7,0)+$DI100*IF($DI$6=E$6,$DI$7,0)+$DJ100*IF($DJ$6=E$6,$DJ$7,0)+$DK100*IF($DK$6=E$6,$DK$7,0)+$DL100*IF($DL$6=E$6,$DL$7,0)+$DM100*IF($DM$6=E$6,$DM$7,0)+$DN100*IF($DN$6=E$6,$DN$7,0)+$DO100*IF($DO$6=E$6,$DO$7,0)+$DP100*IF($DP$6=E$6,$DP$7,0)+$DQ100*IF($DQ$6=E$6,$DQ$7,0)+$DR100*IF($DR$6=E$6,$DR$7,0)+$DS100*IF($DS$6=E$6,$DS$7,0)+$DT100*IF($DT$6=E$6,$DT$7,0)+$DU100*IF($DU$6=E$6,$DU$7,0)+$DV100*IF($DV$6=E$6,$DV$7,0)+$DW100*IF($DW$6=E$6,$DW$7,0)+$DX100*IF($DX$6=E$6,$DX$7,0)+$DY100*IF($DY$6=E$6,$DY$7,0)+$DZ100*IF($DZ$6=E$6,$DZ$7,0)+$EA100*IF($EA$6=E$6,$EA$7,0)+$EB100*IF($EB$6=E$6,$EB$7,0))/E$7,0)</f>
        <v>80</v>
      </c>
      <c r="F100" s="54">
        <f t="shared" si="93"/>
        <v>80</v>
      </c>
      <c r="G100" s="54">
        <f t="shared" si="93"/>
        <v>0</v>
      </c>
      <c r="H100" s="54">
        <f t="shared" si="93"/>
        <v>0</v>
      </c>
      <c r="I100" s="54">
        <f t="shared" si="93"/>
        <v>0</v>
      </c>
      <c r="J100" s="54">
        <f t="shared" si="93"/>
        <v>0</v>
      </c>
      <c r="K100" s="54">
        <f t="shared" si="93"/>
        <v>0</v>
      </c>
      <c r="L100" s="54">
        <f t="shared" si="93"/>
        <v>0</v>
      </c>
      <c r="M100" s="54">
        <f t="shared" si="93"/>
        <v>0</v>
      </c>
      <c r="N100" s="54">
        <f t="shared" si="93"/>
        <v>0</v>
      </c>
      <c r="O100" s="54">
        <f t="shared" si="93"/>
        <v>0</v>
      </c>
      <c r="P100" s="54">
        <f t="shared" si="93"/>
        <v>0</v>
      </c>
      <c r="Q100" s="54">
        <f t="shared" si="93"/>
        <v>0</v>
      </c>
      <c r="R100" s="54">
        <f t="shared" si="93"/>
        <v>0</v>
      </c>
      <c r="S100" s="135"/>
      <c r="T100" s="66">
        <v>80</v>
      </c>
      <c r="U100" s="56">
        <v>80</v>
      </c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56"/>
      <c r="BX100" s="56"/>
      <c r="BY100" s="56"/>
      <c r="BZ100" s="56"/>
      <c r="CA100" s="56"/>
      <c r="CB100" s="56"/>
      <c r="CC100" s="56"/>
      <c r="CD100" s="56"/>
      <c r="CE100" s="56"/>
      <c r="CF100" s="56"/>
      <c r="CG100" s="56"/>
      <c r="CH100" s="56"/>
      <c r="CI100" s="56"/>
      <c r="CJ100" s="56"/>
      <c r="CK100" s="56"/>
      <c r="CL100" s="56"/>
      <c r="CM100" s="56"/>
      <c r="CN100" s="56"/>
      <c r="CO100" s="56"/>
      <c r="CP100" s="56"/>
      <c r="CQ100" s="56"/>
      <c r="CR100" s="56"/>
      <c r="CS100" s="56"/>
      <c r="CT100" s="56"/>
      <c r="CU100" s="56"/>
      <c r="CV100" s="56"/>
      <c r="CW100" s="56"/>
      <c r="CX100" s="56"/>
      <c r="CY100" s="56"/>
      <c r="CZ100" s="56"/>
      <c r="DA100" s="56"/>
      <c r="DB100" s="56"/>
      <c r="DC100" s="56"/>
      <c r="DD100" s="56"/>
      <c r="DE100" s="56"/>
      <c r="DF100" s="56"/>
      <c r="DG100" s="56"/>
      <c r="DH100" s="56"/>
      <c r="DI100" s="56"/>
      <c r="DJ100" s="56"/>
      <c r="DK100" s="56"/>
      <c r="DL100" s="56"/>
      <c r="DM100" s="56"/>
      <c r="DN100" s="56"/>
      <c r="DO100" s="56"/>
      <c r="DP100" s="56"/>
      <c r="DQ100" s="56"/>
      <c r="DR100" s="56"/>
      <c r="DS100" s="56"/>
      <c r="DT100" s="56"/>
    </row>
    <row r="101" spans="1:124" ht="14.25" customHeight="1">
      <c r="A101" s="51">
        <v>94</v>
      </c>
      <c r="B101" s="3">
        <f>IF('FORM NILAI SIAP'!A101=0,"",'FORM NILAI SIAP'!A101)</f>
        <v>21120120140099</v>
      </c>
      <c r="C101" s="3" t="str">
        <f>IF('FORM NILAI SIAP'!B101=0,"",'FORM NILAI SIAP'!B101)</f>
        <v>ANANDA MUHAMMAD ZAHIR</v>
      </c>
      <c r="D101" s="54">
        <v>92</v>
      </c>
      <c r="E101" s="54">
        <f t="shared" ref="E101:R101" si="94">IFERROR(($T101*IF($T$6=E$6,$T$7,0)+$U101*IF($U$6=E$6,$U$7,0)+$V101*IF($V$6=E$6,$V$7,0)+$W101*IF($W$6=E$6,$W$7,0)+$X101*IF($X$6=E$6,$X$7,0)+$Y101*IF($Y$6=E$6,$Y$7,0)+$Z101*IF($Z$6=E$6,$Z$7,0)+$AA101*IF($AA$6=E$6,$AA$7,0)+$AB101*IF($AB$6=E$6,$AB$7,0)+$AC101*IF($AC$6=E$6,$AC$7,0)+$AD101*IF($AD$6=E$6,$AD$7,0)+$DG101*IF($DG$6=E$6,$DG$7,0)+$DH101*IF($DH$6=E$6,$DH$7,0)+$DI101*IF($DI$6=E$6,$DI$7,0)+$DJ101*IF($DJ$6=E$6,$DJ$7,0)+$DK101*IF($DK$6=E$6,$DK$7,0)+$DL101*IF($DL$6=E$6,$DL$7,0)+$DM101*IF($DM$6=E$6,$DM$7,0)+$DN101*IF($DN$6=E$6,$DN$7,0)+$DO101*IF($DO$6=E$6,$DO$7,0)+$DP101*IF($DP$6=E$6,$DP$7,0)+$DQ101*IF($DQ$6=E$6,$DQ$7,0)+$DR101*IF($DR$6=E$6,$DR$7,0)+$DS101*IF($DS$6=E$6,$DS$7,0)+$DT101*IF($DT$6=E$6,$DT$7,0)+$DU101*IF($DU$6=E$6,$DU$7,0)+$DV101*IF($DV$6=E$6,$DV$7,0)+$DW101*IF($DW$6=E$6,$DW$7,0)+$DX101*IF($DX$6=E$6,$DX$7,0)+$DY101*IF($DY$6=E$6,$DY$7,0)+$DZ101*IF($DZ$6=E$6,$DZ$7,0)+$EA101*IF($EA$6=E$6,$EA$7,0)+$EB101*IF($EB$6=E$6,$EB$7,0))/E$7,0)</f>
        <v>92</v>
      </c>
      <c r="F101" s="54">
        <f t="shared" si="94"/>
        <v>92</v>
      </c>
      <c r="G101" s="54">
        <f t="shared" si="94"/>
        <v>0</v>
      </c>
      <c r="H101" s="54">
        <f t="shared" si="94"/>
        <v>0</v>
      </c>
      <c r="I101" s="54">
        <f t="shared" si="94"/>
        <v>0</v>
      </c>
      <c r="J101" s="54">
        <f t="shared" si="94"/>
        <v>0</v>
      </c>
      <c r="K101" s="54">
        <f t="shared" si="94"/>
        <v>0</v>
      </c>
      <c r="L101" s="54">
        <f t="shared" si="94"/>
        <v>0</v>
      </c>
      <c r="M101" s="54">
        <f t="shared" si="94"/>
        <v>0</v>
      </c>
      <c r="N101" s="54">
        <f t="shared" si="94"/>
        <v>0</v>
      </c>
      <c r="O101" s="54">
        <f t="shared" si="94"/>
        <v>0</v>
      </c>
      <c r="P101" s="54">
        <f t="shared" si="94"/>
        <v>0</v>
      </c>
      <c r="Q101" s="54">
        <f t="shared" si="94"/>
        <v>0</v>
      </c>
      <c r="R101" s="54">
        <f t="shared" si="94"/>
        <v>0</v>
      </c>
      <c r="S101" s="135"/>
      <c r="T101" s="66">
        <v>92</v>
      </c>
      <c r="U101" s="56">
        <v>92</v>
      </c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56"/>
      <c r="BR101" s="56"/>
      <c r="BS101" s="56"/>
      <c r="BT101" s="56"/>
      <c r="BU101" s="56"/>
      <c r="BV101" s="56"/>
      <c r="BW101" s="56"/>
      <c r="BX101" s="56"/>
      <c r="BY101" s="56"/>
      <c r="BZ101" s="56"/>
      <c r="CA101" s="56"/>
      <c r="CB101" s="56"/>
      <c r="CC101" s="56"/>
      <c r="CD101" s="56"/>
      <c r="CE101" s="56"/>
      <c r="CF101" s="56"/>
      <c r="CG101" s="56"/>
      <c r="CH101" s="56"/>
      <c r="CI101" s="56"/>
      <c r="CJ101" s="56"/>
      <c r="CK101" s="56"/>
      <c r="CL101" s="56"/>
      <c r="CM101" s="56"/>
      <c r="CN101" s="56"/>
      <c r="CO101" s="56"/>
      <c r="CP101" s="56"/>
      <c r="CQ101" s="56"/>
      <c r="CR101" s="56"/>
      <c r="CS101" s="56"/>
      <c r="CT101" s="56"/>
      <c r="CU101" s="56"/>
      <c r="CV101" s="56"/>
      <c r="CW101" s="56"/>
      <c r="CX101" s="56"/>
      <c r="CY101" s="56"/>
      <c r="CZ101" s="56"/>
      <c r="DA101" s="56"/>
      <c r="DB101" s="56"/>
      <c r="DC101" s="56"/>
      <c r="DD101" s="56"/>
      <c r="DE101" s="56"/>
      <c r="DF101" s="56"/>
      <c r="DG101" s="56"/>
      <c r="DH101" s="56"/>
      <c r="DI101" s="56"/>
      <c r="DJ101" s="56"/>
      <c r="DK101" s="56"/>
      <c r="DL101" s="56"/>
      <c r="DM101" s="56"/>
      <c r="DN101" s="56"/>
      <c r="DO101" s="56"/>
      <c r="DP101" s="56"/>
      <c r="DQ101" s="56"/>
      <c r="DR101" s="56"/>
      <c r="DS101" s="56"/>
      <c r="DT101" s="56"/>
    </row>
    <row r="102" spans="1:124" ht="14.25" customHeight="1">
      <c r="A102" s="51">
        <v>95</v>
      </c>
      <c r="B102" s="3">
        <f>IF('FORM NILAI SIAP'!A102=0,"",'FORM NILAI SIAP'!A102)</f>
        <v>21120120140099</v>
      </c>
      <c r="C102" s="3" t="str">
        <f>IF('FORM NILAI SIAP'!B102=0,"",'FORM NILAI SIAP'!B102)</f>
        <v>AGGY ACHYA FADHLIKA</v>
      </c>
      <c r="D102" s="54">
        <v>98</v>
      </c>
      <c r="E102" s="54">
        <f t="shared" ref="E102:R102" si="95">IFERROR(($T102*IF($T$6=E$6,$T$7,0)+$U102*IF($U$6=E$6,$U$7,0)+$V102*IF($V$6=E$6,$V$7,0)+$W102*IF($W$6=E$6,$W$7,0)+$X102*IF($X$6=E$6,$X$7,0)+$Y102*IF($Y$6=E$6,$Y$7,0)+$Z102*IF($Z$6=E$6,$Z$7,0)+$AA102*IF($AA$6=E$6,$AA$7,0)+$AB102*IF($AB$6=E$6,$AB$7,0)+$AC102*IF($AC$6=E$6,$AC$7,0)+$AD102*IF($AD$6=E$6,$AD$7,0)+$DG102*IF($DG$6=E$6,$DG$7,0)+$DH102*IF($DH$6=E$6,$DH$7,0)+$DI102*IF($DI$6=E$6,$DI$7,0)+$DJ102*IF($DJ$6=E$6,$DJ$7,0)+$DK102*IF($DK$6=E$6,$DK$7,0)+$DL102*IF($DL$6=E$6,$DL$7,0)+$DM102*IF($DM$6=E$6,$DM$7,0)+$DN102*IF($DN$6=E$6,$DN$7,0)+$DO102*IF($DO$6=E$6,$DO$7,0)+$DP102*IF($DP$6=E$6,$DP$7,0)+$DQ102*IF($DQ$6=E$6,$DQ$7,0)+$DR102*IF($DR$6=E$6,$DR$7,0)+$DS102*IF($DS$6=E$6,$DS$7,0)+$DT102*IF($DT$6=E$6,$DT$7,0)+$DU102*IF($DU$6=E$6,$DU$7,0)+$DV102*IF($DV$6=E$6,$DV$7,0)+$DW102*IF($DW$6=E$6,$DW$7,0)+$DX102*IF($DX$6=E$6,$DX$7,0)+$DY102*IF($DY$6=E$6,$DY$7,0)+$DZ102*IF($DZ$6=E$6,$DZ$7,0)+$EA102*IF($EA$6=E$6,$EA$7,0)+$EB102*IF($EB$6=E$6,$EB$7,0))/E$7,0)</f>
        <v>98</v>
      </c>
      <c r="F102" s="54">
        <f t="shared" si="95"/>
        <v>98</v>
      </c>
      <c r="G102" s="54">
        <f t="shared" si="95"/>
        <v>0</v>
      </c>
      <c r="H102" s="54">
        <f t="shared" si="95"/>
        <v>0</v>
      </c>
      <c r="I102" s="54">
        <f t="shared" si="95"/>
        <v>0</v>
      </c>
      <c r="J102" s="54">
        <f t="shared" si="95"/>
        <v>0</v>
      </c>
      <c r="K102" s="54">
        <f t="shared" si="95"/>
        <v>0</v>
      </c>
      <c r="L102" s="54">
        <f t="shared" si="95"/>
        <v>0</v>
      </c>
      <c r="M102" s="54">
        <f t="shared" si="95"/>
        <v>0</v>
      </c>
      <c r="N102" s="54">
        <f t="shared" si="95"/>
        <v>0</v>
      </c>
      <c r="O102" s="54">
        <f t="shared" si="95"/>
        <v>0</v>
      </c>
      <c r="P102" s="54">
        <f t="shared" si="95"/>
        <v>0</v>
      </c>
      <c r="Q102" s="54">
        <f t="shared" si="95"/>
        <v>0</v>
      </c>
      <c r="R102" s="54">
        <f t="shared" si="95"/>
        <v>0</v>
      </c>
      <c r="S102" s="135"/>
      <c r="T102" s="66">
        <v>98</v>
      </c>
      <c r="U102" s="56">
        <v>98</v>
      </c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56"/>
      <c r="BX102" s="56"/>
      <c r="BY102" s="56"/>
      <c r="BZ102" s="56"/>
      <c r="CA102" s="56"/>
      <c r="CB102" s="56"/>
      <c r="CC102" s="56"/>
      <c r="CD102" s="56"/>
      <c r="CE102" s="56"/>
      <c r="CF102" s="56"/>
      <c r="CG102" s="56"/>
      <c r="CH102" s="56"/>
      <c r="CI102" s="56"/>
      <c r="CJ102" s="56"/>
      <c r="CK102" s="56"/>
      <c r="CL102" s="56"/>
      <c r="CM102" s="56"/>
      <c r="CN102" s="56"/>
      <c r="CO102" s="56"/>
      <c r="CP102" s="56"/>
      <c r="CQ102" s="56"/>
      <c r="CR102" s="56"/>
      <c r="CS102" s="56"/>
      <c r="CT102" s="56"/>
      <c r="CU102" s="56"/>
      <c r="CV102" s="56"/>
      <c r="CW102" s="56"/>
      <c r="CX102" s="56"/>
      <c r="CY102" s="56"/>
      <c r="CZ102" s="56"/>
      <c r="DA102" s="56"/>
      <c r="DB102" s="56"/>
      <c r="DC102" s="56"/>
      <c r="DD102" s="56"/>
      <c r="DE102" s="56"/>
      <c r="DF102" s="56"/>
      <c r="DG102" s="56"/>
      <c r="DH102" s="56"/>
      <c r="DI102" s="56"/>
      <c r="DJ102" s="56"/>
      <c r="DK102" s="56"/>
      <c r="DL102" s="56"/>
      <c r="DM102" s="56"/>
      <c r="DN102" s="56"/>
      <c r="DO102" s="56"/>
      <c r="DP102" s="56"/>
      <c r="DQ102" s="56"/>
      <c r="DR102" s="56"/>
      <c r="DS102" s="56"/>
      <c r="DT102" s="56"/>
    </row>
    <row r="103" spans="1:124" ht="14.25" customHeight="1">
      <c r="A103" s="51">
        <v>96</v>
      </c>
      <c r="B103" s="3">
        <f>IF('FORM NILAI SIAP'!A103=0,"",'FORM NILAI SIAP'!A103)</f>
        <v>21120120140099</v>
      </c>
      <c r="C103" s="3" t="str">
        <f>IF('FORM NILAI SIAP'!B103=0,"",'FORM NILAI SIAP'!B103)</f>
        <v>SEPTIAN AGUNG PERMANA</v>
      </c>
      <c r="D103" s="54">
        <v>88</v>
      </c>
      <c r="E103" s="54">
        <f t="shared" ref="E103:R103" si="96">IFERROR(($T103*IF($T$6=E$6,$T$7,0)+$U103*IF($U$6=E$6,$U$7,0)+$V103*IF($V$6=E$6,$V$7,0)+$W103*IF($W$6=E$6,$W$7,0)+$X103*IF($X$6=E$6,$X$7,0)+$Y103*IF($Y$6=E$6,$Y$7,0)+$Z103*IF($Z$6=E$6,$Z$7,0)+$AA103*IF($AA$6=E$6,$AA$7,0)+$AB103*IF($AB$6=E$6,$AB$7,0)+$AC103*IF($AC$6=E$6,$AC$7,0)+$AD103*IF($AD$6=E$6,$AD$7,0)+$DG103*IF($DG$6=E$6,$DG$7,0)+$DH103*IF($DH$6=E$6,$DH$7,0)+$DI103*IF($DI$6=E$6,$DI$7,0)+$DJ103*IF($DJ$6=E$6,$DJ$7,0)+$DK103*IF($DK$6=E$6,$DK$7,0)+$DL103*IF($DL$6=E$6,$DL$7,0)+$DM103*IF($DM$6=E$6,$DM$7,0)+$DN103*IF($DN$6=E$6,$DN$7,0)+$DO103*IF($DO$6=E$6,$DO$7,0)+$DP103*IF($DP$6=E$6,$DP$7,0)+$DQ103*IF($DQ$6=E$6,$DQ$7,0)+$DR103*IF($DR$6=E$6,$DR$7,0)+$DS103*IF($DS$6=E$6,$DS$7,0)+$DT103*IF($DT$6=E$6,$DT$7,0)+$DU103*IF($DU$6=E$6,$DU$7,0)+$DV103*IF($DV$6=E$6,$DV$7,0)+$DW103*IF($DW$6=E$6,$DW$7,0)+$DX103*IF($DX$6=E$6,$DX$7,0)+$DY103*IF($DY$6=E$6,$DY$7,0)+$DZ103*IF($DZ$6=E$6,$DZ$7,0)+$EA103*IF($EA$6=E$6,$EA$7,0)+$EB103*IF($EB$6=E$6,$EB$7,0))/E$7,0)</f>
        <v>88</v>
      </c>
      <c r="F103" s="54">
        <f t="shared" si="96"/>
        <v>88</v>
      </c>
      <c r="G103" s="54">
        <f t="shared" si="96"/>
        <v>0</v>
      </c>
      <c r="H103" s="54">
        <f t="shared" si="96"/>
        <v>0</v>
      </c>
      <c r="I103" s="54">
        <f t="shared" si="96"/>
        <v>0</v>
      </c>
      <c r="J103" s="54">
        <f t="shared" si="96"/>
        <v>0</v>
      </c>
      <c r="K103" s="54">
        <f t="shared" si="96"/>
        <v>0</v>
      </c>
      <c r="L103" s="54">
        <f t="shared" si="96"/>
        <v>0</v>
      </c>
      <c r="M103" s="54">
        <f t="shared" si="96"/>
        <v>0</v>
      </c>
      <c r="N103" s="54">
        <f t="shared" si="96"/>
        <v>0</v>
      </c>
      <c r="O103" s="54">
        <f t="shared" si="96"/>
        <v>0</v>
      </c>
      <c r="P103" s="54">
        <f t="shared" si="96"/>
        <v>0</v>
      </c>
      <c r="Q103" s="54">
        <f t="shared" si="96"/>
        <v>0</v>
      </c>
      <c r="R103" s="54">
        <f t="shared" si="96"/>
        <v>0</v>
      </c>
      <c r="S103" s="135"/>
      <c r="T103" s="66">
        <v>88</v>
      </c>
      <c r="U103" s="56">
        <v>88</v>
      </c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6"/>
      <c r="BW103" s="56"/>
      <c r="BX103" s="56"/>
      <c r="BY103" s="56"/>
      <c r="BZ103" s="56"/>
      <c r="CA103" s="56"/>
      <c r="CB103" s="56"/>
      <c r="CC103" s="56"/>
      <c r="CD103" s="56"/>
      <c r="CE103" s="56"/>
      <c r="CF103" s="56"/>
      <c r="CG103" s="56"/>
      <c r="CH103" s="56"/>
      <c r="CI103" s="56"/>
      <c r="CJ103" s="56"/>
      <c r="CK103" s="56"/>
      <c r="CL103" s="56"/>
      <c r="CM103" s="56"/>
      <c r="CN103" s="56"/>
      <c r="CO103" s="56"/>
      <c r="CP103" s="56"/>
      <c r="CQ103" s="56"/>
      <c r="CR103" s="56"/>
      <c r="CS103" s="56"/>
      <c r="CT103" s="56"/>
      <c r="CU103" s="56"/>
      <c r="CV103" s="56"/>
      <c r="CW103" s="56"/>
      <c r="CX103" s="56"/>
      <c r="CY103" s="56"/>
      <c r="CZ103" s="56"/>
      <c r="DA103" s="56"/>
      <c r="DB103" s="56"/>
      <c r="DC103" s="56"/>
      <c r="DD103" s="56"/>
      <c r="DE103" s="56"/>
      <c r="DF103" s="56"/>
      <c r="DG103" s="56"/>
      <c r="DH103" s="56"/>
      <c r="DI103" s="56"/>
      <c r="DJ103" s="56"/>
      <c r="DK103" s="56"/>
      <c r="DL103" s="56"/>
      <c r="DM103" s="56"/>
      <c r="DN103" s="56"/>
      <c r="DO103" s="56"/>
      <c r="DP103" s="56"/>
      <c r="DQ103" s="56"/>
      <c r="DR103" s="56"/>
      <c r="DS103" s="56"/>
      <c r="DT103" s="56"/>
    </row>
    <row r="104" spans="1:124" ht="14.25" customHeight="1">
      <c r="A104" s="51">
        <v>97</v>
      </c>
      <c r="B104" s="3">
        <f>IF('FORM NILAI SIAP'!A104=0,"",'FORM NILAI SIAP'!A104)</f>
        <v>21120120140099</v>
      </c>
      <c r="C104" s="3" t="str">
        <f>IF('FORM NILAI SIAP'!B104=0,"",'FORM NILAI SIAP'!B104)</f>
        <v>MUHAMMAD ROFI'UL ANAM</v>
      </c>
      <c r="D104" s="54">
        <v>88</v>
      </c>
      <c r="E104" s="54">
        <f t="shared" ref="E104:R104" si="97">IFERROR(($T104*IF($T$6=E$6,$T$7,0)+$U104*IF($U$6=E$6,$U$7,0)+$V104*IF($V$6=E$6,$V$7,0)+$W104*IF($W$6=E$6,$W$7,0)+$X104*IF($X$6=E$6,$X$7,0)+$Y104*IF($Y$6=E$6,$Y$7,0)+$Z104*IF($Z$6=E$6,$Z$7,0)+$AA104*IF($AA$6=E$6,$AA$7,0)+$AB104*IF($AB$6=E$6,$AB$7,0)+$AC104*IF($AC$6=E$6,$AC$7,0)+$AD104*IF($AD$6=E$6,$AD$7,0)+$DG104*IF($DG$6=E$6,$DG$7,0)+$DH104*IF($DH$6=E$6,$DH$7,0)+$DI104*IF($DI$6=E$6,$DI$7,0)+$DJ104*IF($DJ$6=E$6,$DJ$7,0)+$DK104*IF($DK$6=E$6,$DK$7,0)+$DL104*IF($DL$6=E$6,$DL$7,0)+$DM104*IF($DM$6=E$6,$DM$7,0)+$DN104*IF($DN$6=E$6,$DN$7,0)+$DO104*IF($DO$6=E$6,$DO$7,0)+$DP104*IF($DP$6=E$6,$DP$7,0)+$DQ104*IF($DQ$6=E$6,$DQ$7,0)+$DR104*IF($DR$6=E$6,$DR$7,0)+$DS104*IF($DS$6=E$6,$DS$7,0)+$DT104*IF($DT$6=E$6,$DT$7,0)+$DU104*IF($DU$6=E$6,$DU$7,0)+$DV104*IF($DV$6=E$6,$DV$7,0)+$DW104*IF($DW$6=E$6,$DW$7,0)+$DX104*IF($DX$6=E$6,$DX$7,0)+$DY104*IF($DY$6=E$6,$DY$7,0)+$DZ104*IF($DZ$6=E$6,$DZ$7,0)+$EA104*IF($EA$6=E$6,$EA$7,0)+$EB104*IF($EB$6=E$6,$EB$7,0))/E$7,0)</f>
        <v>88</v>
      </c>
      <c r="F104" s="54">
        <f t="shared" si="97"/>
        <v>88</v>
      </c>
      <c r="G104" s="54">
        <f t="shared" si="97"/>
        <v>0</v>
      </c>
      <c r="H104" s="54">
        <f t="shared" si="97"/>
        <v>0</v>
      </c>
      <c r="I104" s="54">
        <f t="shared" si="97"/>
        <v>0</v>
      </c>
      <c r="J104" s="54">
        <f t="shared" si="97"/>
        <v>0</v>
      </c>
      <c r="K104" s="54">
        <f t="shared" si="97"/>
        <v>0</v>
      </c>
      <c r="L104" s="54">
        <f t="shared" si="97"/>
        <v>0</v>
      </c>
      <c r="M104" s="54">
        <f t="shared" si="97"/>
        <v>0</v>
      </c>
      <c r="N104" s="54">
        <f t="shared" si="97"/>
        <v>0</v>
      </c>
      <c r="O104" s="54">
        <f t="shared" si="97"/>
        <v>0</v>
      </c>
      <c r="P104" s="54">
        <f t="shared" si="97"/>
        <v>0</v>
      </c>
      <c r="Q104" s="54">
        <f t="shared" si="97"/>
        <v>0</v>
      </c>
      <c r="R104" s="54">
        <f t="shared" si="97"/>
        <v>0</v>
      </c>
      <c r="S104" s="135"/>
      <c r="T104" s="66">
        <v>88</v>
      </c>
      <c r="U104" s="56">
        <v>88</v>
      </c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6"/>
      <c r="BW104" s="56"/>
      <c r="BX104" s="56"/>
      <c r="BY104" s="56"/>
      <c r="BZ104" s="56"/>
      <c r="CA104" s="56"/>
      <c r="CB104" s="56"/>
      <c r="CC104" s="56"/>
      <c r="CD104" s="56"/>
      <c r="CE104" s="56"/>
      <c r="CF104" s="56"/>
      <c r="CG104" s="56"/>
      <c r="CH104" s="56"/>
      <c r="CI104" s="56"/>
      <c r="CJ104" s="56"/>
      <c r="CK104" s="56"/>
      <c r="CL104" s="56"/>
      <c r="CM104" s="56"/>
      <c r="CN104" s="56"/>
      <c r="CO104" s="56"/>
      <c r="CP104" s="56"/>
      <c r="CQ104" s="56"/>
      <c r="CR104" s="56"/>
      <c r="CS104" s="56"/>
      <c r="CT104" s="56"/>
      <c r="CU104" s="56"/>
      <c r="CV104" s="56"/>
      <c r="CW104" s="56"/>
      <c r="CX104" s="56"/>
      <c r="CY104" s="56"/>
      <c r="CZ104" s="56"/>
      <c r="DA104" s="56"/>
      <c r="DB104" s="56"/>
      <c r="DC104" s="56"/>
      <c r="DD104" s="56"/>
      <c r="DE104" s="56"/>
      <c r="DF104" s="56"/>
      <c r="DG104" s="56"/>
      <c r="DH104" s="56"/>
      <c r="DI104" s="56"/>
      <c r="DJ104" s="56"/>
      <c r="DK104" s="56"/>
      <c r="DL104" s="56"/>
      <c r="DM104" s="56"/>
      <c r="DN104" s="56"/>
      <c r="DO104" s="56"/>
      <c r="DP104" s="56"/>
      <c r="DQ104" s="56"/>
      <c r="DR104" s="56"/>
      <c r="DS104" s="56"/>
      <c r="DT104" s="56"/>
    </row>
    <row r="105" spans="1:124" ht="14.25" customHeight="1">
      <c r="A105" s="51">
        <v>98</v>
      </c>
      <c r="B105" s="3">
        <f>IF('FORM NILAI SIAP'!A105=0,"",'FORM NILAI SIAP'!A105)</f>
        <v>21120120140099</v>
      </c>
      <c r="C105" s="3" t="str">
        <f>IF('FORM NILAI SIAP'!B105=0,"",'FORM NILAI SIAP'!B105)</f>
        <v>MARUL ANGGARA</v>
      </c>
      <c r="D105" s="54">
        <v>76</v>
      </c>
      <c r="E105" s="54">
        <f t="shared" ref="E105:R105" si="98">IFERROR(($T105*IF($T$6=E$6,$T$7,0)+$U105*IF($U$6=E$6,$U$7,0)+$V105*IF($V$6=E$6,$V$7,0)+$W105*IF($W$6=E$6,$W$7,0)+$X105*IF($X$6=E$6,$X$7,0)+$Y105*IF($Y$6=E$6,$Y$7,0)+$Z105*IF($Z$6=E$6,$Z$7,0)+$AA105*IF($AA$6=E$6,$AA$7,0)+$AB105*IF($AB$6=E$6,$AB$7,0)+$AC105*IF($AC$6=E$6,$AC$7,0)+$AD105*IF($AD$6=E$6,$AD$7,0)+$DG105*IF($DG$6=E$6,$DG$7,0)+$DH105*IF($DH$6=E$6,$DH$7,0)+$DI105*IF($DI$6=E$6,$DI$7,0)+$DJ105*IF($DJ$6=E$6,$DJ$7,0)+$DK105*IF($DK$6=E$6,$DK$7,0)+$DL105*IF($DL$6=E$6,$DL$7,0)+$DM105*IF($DM$6=E$6,$DM$7,0)+$DN105*IF($DN$6=E$6,$DN$7,0)+$DO105*IF($DO$6=E$6,$DO$7,0)+$DP105*IF($DP$6=E$6,$DP$7,0)+$DQ105*IF($DQ$6=E$6,$DQ$7,0)+$DR105*IF($DR$6=E$6,$DR$7,0)+$DS105*IF($DS$6=E$6,$DS$7,0)+$DT105*IF($DT$6=E$6,$DT$7,0)+$DU105*IF($DU$6=E$6,$DU$7,0)+$DV105*IF($DV$6=E$6,$DV$7,0)+$DW105*IF($DW$6=E$6,$DW$7,0)+$DX105*IF($DX$6=E$6,$DX$7,0)+$DY105*IF($DY$6=E$6,$DY$7,0)+$DZ105*IF($DZ$6=E$6,$DZ$7,0)+$EA105*IF($EA$6=E$6,$EA$7,0)+$EB105*IF($EB$6=E$6,$EB$7,0))/E$7,0)</f>
        <v>76</v>
      </c>
      <c r="F105" s="54">
        <f t="shared" si="98"/>
        <v>76</v>
      </c>
      <c r="G105" s="54">
        <f t="shared" si="98"/>
        <v>0</v>
      </c>
      <c r="H105" s="54">
        <f t="shared" si="98"/>
        <v>0</v>
      </c>
      <c r="I105" s="54">
        <f t="shared" si="98"/>
        <v>0</v>
      </c>
      <c r="J105" s="54">
        <f t="shared" si="98"/>
        <v>0</v>
      </c>
      <c r="K105" s="54">
        <f t="shared" si="98"/>
        <v>0</v>
      </c>
      <c r="L105" s="54">
        <f t="shared" si="98"/>
        <v>0</v>
      </c>
      <c r="M105" s="54">
        <f t="shared" si="98"/>
        <v>0</v>
      </c>
      <c r="N105" s="54">
        <f t="shared" si="98"/>
        <v>0</v>
      </c>
      <c r="O105" s="54">
        <f t="shared" si="98"/>
        <v>0</v>
      </c>
      <c r="P105" s="54">
        <f t="shared" si="98"/>
        <v>0</v>
      </c>
      <c r="Q105" s="54">
        <f t="shared" si="98"/>
        <v>0</v>
      </c>
      <c r="R105" s="54">
        <f t="shared" si="98"/>
        <v>0</v>
      </c>
      <c r="S105" s="135"/>
      <c r="T105" s="66">
        <v>76</v>
      </c>
      <c r="U105" s="56">
        <v>76</v>
      </c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6"/>
      <c r="BY105" s="56"/>
      <c r="BZ105" s="56"/>
      <c r="CA105" s="56"/>
      <c r="CB105" s="56"/>
      <c r="CC105" s="56"/>
      <c r="CD105" s="56"/>
      <c r="CE105" s="56"/>
      <c r="CF105" s="56"/>
      <c r="CG105" s="56"/>
      <c r="CH105" s="56"/>
      <c r="CI105" s="56"/>
      <c r="CJ105" s="56"/>
      <c r="CK105" s="56"/>
      <c r="CL105" s="56"/>
      <c r="CM105" s="56"/>
      <c r="CN105" s="56"/>
      <c r="CO105" s="56"/>
      <c r="CP105" s="56"/>
      <c r="CQ105" s="56"/>
      <c r="CR105" s="56"/>
      <c r="CS105" s="56"/>
      <c r="CT105" s="56"/>
      <c r="CU105" s="56"/>
      <c r="CV105" s="56"/>
      <c r="CW105" s="56"/>
      <c r="CX105" s="56"/>
      <c r="CY105" s="56"/>
      <c r="CZ105" s="56"/>
      <c r="DA105" s="56"/>
      <c r="DB105" s="56"/>
      <c r="DC105" s="56"/>
      <c r="DD105" s="56"/>
      <c r="DE105" s="56"/>
      <c r="DF105" s="56"/>
      <c r="DG105" s="56"/>
      <c r="DH105" s="56"/>
      <c r="DI105" s="56"/>
      <c r="DJ105" s="56"/>
      <c r="DK105" s="56"/>
      <c r="DL105" s="56"/>
      <c r="DM105" s="56"/>
      <c r="DN105" s="56"/>
      <c r="DO105" s="56"/>
      <c r="DP105" s="56"/>
      <c r="DQ105" s="56"/>
      <c r="DR105" s="56"/>
      <c r="DS105" s="56"/>
      <c r="DT105" s="56"/>
    </row>
    <row r="106" spans="1:124" ht="14.25" customHeight="1">
      <c r="A106" s="51">
        <v>99</v>
      </c>
      <c r="B106" s="3">
        <f>IF('FORM NILAI SIAP'!A106=0,"",'FORM NILAI SIAP'!A106)</f>
        <v>21120120140099</v>
      </c>
      <c r="C106" s="3" t="str">
        <f>IF('FORM NILAI SIAP'!B106=0,"",'FORM NILAI SIAP'!B106)</f>
        <v>MUHAMAD RAFDAN MAULANA</v>
      </c>
      <c r="D106" s="54">
        <v>84</v>
      </c>
      <c r="E106" s="54">
        <f t="shared" ref="E106:R106" si="99">IFERROR(($T106*IF($T$6=E$6,$T$7,0)+$U106*IF($U$6=E$6,$U$7,0)+$V106*IF($V$6=E$6,$V$7,0)+$W106*IF($W$6=E$6,$W$7,0)+$X106*IF($X$6=E$6,$X$7,0)+$Y106*IF($Y$6=E$6,$Y$7,0)+$Z106*IF($Z$6=E$6,$Z$7,0)+$AA106*IF($AA$6=E$6,$AA$7,0)+$AB106*IF($AB$6=E$6,$AB$7,0)+$AC106*IF($AC$6=E$6,$AC$7,0)+$AD106*IF($AD$6=E$6,$AD$7,0)+$DG106*IF($DG$6=E$6,$DG$7,0)+$DH106*IF($DH$6=E$6,$DH$7,0)+$DI106*IF($DI$6=E$6,$DI$7,0)+$DJ106*IF($DJ$6=E$6,$DJ$7,0)+$DK106*IF($DK$6=E$6,$DK$7,0)+$DL106*IF($DL$6=E$6,$DL$7,0)+$DM106*IF($DM$6=E$6,$DM$7,0)+$DN106*IF($DN$6=E$6,$DN$7,0)+$DO106*IF($DO$6=E$6,$DO$7,0)+$DP106*IF($DP$6=E$6,$DP$7,0)+$DQ106*IF($DQ$6=E$6,$DQ$7,0)+$DR106*IF($DR$6=E$6,$DR$7,0)+$DS106*IF($DS$6=E$6,$DS$7,0)+$DT106*IF($DT$6=E$6,$DT$7,0)+$DU106*IF($DU$6=E$6,$DU$7,0)+$DV106*IF($DV$6=E$6,$DV$7,0)+$DW106*IF($DW$6=E$6,$DW$7,0)+$DX106*IF($DX$6=E$6,$DX$7,0)+$DY106*IF($DY$6=E$6,$DY$7,0)+$DZ106*IF($DZ$6=E$6,$DZ$7,0)+$EA106*IF($EA$6=E$6,$EA$7,0)+$EB106*IF($EB$6=E$6,$EB$7,0))/E$7,0)</f>
        <v>84</v>
      </c>
      <c r="F106" s="54">
        <f t="shared" si="99"/>
        <v>84</v>
      </c>
      <c r="G106" s="54">
        <f t="shared" si="99"/>
        <v>0</v>
      </c>
      <c r="H106" s="54">
        <f t="shared" si="99"/>
        <v>0</v>
      </c>
      <c r="I106" s="54">
        <f t="shared" si="99"/>
        <v>0</v>
      </c>
      <c r="J106" s="54">
        <f t="shared" si="99"/>
        <v>0</v>
      </c>
      <c r="K106" s="54">
        <f t="shared" si="99"/>
        <v>0</v>
      </c>
      <c r="L106" s="54">
        <f t="shared" si="99"/>
        <v>0</v>
      </c>
      <c r="M106" s="54">
        <f t="shared" si="99"/>
        <v>0</v>
      </c>
      <c r="N106" s="54">
        <f t="shared" si="99"/>
        <v>0</v>
      </c>
      <c r="O106" s="54">
        <f t="shared" si="99"/>
        <v>0</v>
      </c>
      <c r="P106" s="54">
        <f t="shared" si="99"/>
        <v>0</v>
      </c>
      <c r="Q106" s="54">
        <f t="shared" si="99"/>
        <v>0</v>
      </c>
      <c r="R106" s="54">
        <f t="shared" si="99"/>
        <v>0</v>
      </c>
      <c r="S106" s="135"/>
      <c r="T106" s="66">
        <v>84</v>
      </c>
      <c r="U106" s="56">
        <v>84</v>
      </c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/>
      <c r="BN106" s="56"/>
      <c r="BO106" s="56"/>
      <c r="BP106" s="56"/>
      <c r="BQ106" s="56"/>
      <c r="BR106" s="56"/>
      <c r="BS106" s="56"/>
      <c r="BT106" s="56"/>
      <c r="BU106" s="56"/>
      <c r="BV106" s="56"/>
      <c r="BW106" s="56"/>
      <c r="BX106" s="56"/>
      <c r="BY106" s="56"/>
      <c r="BZ106" s="56"/>
      <c r="CA106" s="56"/>
      <c r="CB106" s="56"/>
      <c r="CC106" s="56"/>
      <c r="CD106" s="56"/>
      <c r="CE106" s="56"/>
      <c r="CF106" s="56"/>
      <c r="CG106" s="56"/>
      <c r="CH106" s="56"/>
      <c r="CI106" s="56"/>
      <c r="CJ106" s="56"/>
      <c r="CK106" s="56"/>
      <c r="CL106" s="56"/>
      <c r="CM106" s="56"/>
      <c r="CN106" s="56"/>
      <c r="CO106" s="56"/>
      <c r="CP106" s="56"/>
      <c r="CQ106" s="56"/>
      <c r="CR106" s="56"/>
      <c r="CS106" s="56"/>
      <c r="CT106" s="56"/>
      <c r="CU106" s="56"/>
      <c r="CV106" s="56"/>
      <c r="CW106" s="56"/>
      <c r="CX106" s="56"/>
      <c r="CY106" s="56"/>
      <c r="CZ106" s="56"/>
      <c r="DA106" s="56"/>
      <c r="DB106" s="56"/>
      <c r="DC106" s="56"/>
      <c r="DD106" s="56"/>
      <c r="DE106" s="56"/>
      <c r="DF106" s="56"/>
      <c r="DG106" s="56"/>
      <c r="DH106" s="56"/>
      <c r="DI106" s="56"/>
      <c r="DJ106" s="56"/>
      <c r="DK106" s="56"/>
      <c r="DL106" s="56"/>
      <c r="DM106" s="56"/>
      <c r="DN106" s="56"/>
      <c r="DO106" s="56"/>
      <c r="DP106" s="56"/>
      <c r="DQ106" s="56"/>
      <c r="DR106" s="56"/>
      <c r="DS106" s="56"/>
      <c r="DT106" s="56"/>
    </row>
    <row r="107" spans="1:124" ht="14.25" customHeight="1">
      <c r="A107" s="51">
        <v>100</v>
      </c>
      <c r="B107" s="3">
        <f>IF('FORM NILAI SIAP'!A107=0,"",'FORM NILAI SIAP'!A107)</f>
        <v>21120120140099</v>
      </c>
      <c r="C107" s="3" t="str">
        <f>IF('FORM NILAI SIAP'!B107=0,"",'FORM NILAI SIAP'!B107)</f>
        <v>MUHAMMAD ROSHIYFUL KAAMIL (&lt; 75%)</v>
      </c>
      <c r="D107" s="54">
        <v>64</v>
      </c>
      <c r="E107" s="54">
        <f t="shared" ref="E107:R107" si="100">IFERROR(($T107*IF($T$6=E$6,$T$7,0)+$U107*IF($U$6=E$6,$U$7,0)+$V107*IF($V$6=E$6,$V$7,0)+$W107*IF($W$6=E$6,$W$7,0)+$X107*IF($X$6=E$6,$X$7,0)+$Y107*IF($Y$6=E$6,$Y$7,0)+$Z107*IF($Z$6=E$6,$Z$7,0)+$AA107*IF($AA$6=E$6,$AA$7,0)+$AB107*IF($AB$6=E$6,$AB$7,0)+$AC107*IF($AC$6=E$6,$AC$7,0)+$AD107*IF($AD$6=E$6,$AD$7,0)+$DG107*IF($DG$6=E$6,$DG$7,0)+$DH107*IF($DH$6=E$6,$DH$7,0)+$DI107*IF($DI$6=E$6,$DI$7,0)+$DJ107*IF($DJ$6=E$6,$DJ$7,0)+$DK107*IF($DK$6=E$6,$DK$7,0)+$DL107*IF($DL$6=E$6,$DL$7,0)+$DM107*IF($DM$6=E$6,$DM$7,0)+$DN107*IF($DN$6=E$6,$DN$7,0)+$DO107*IF($DO$6=E$6,$DO$7,0)+$DP107*IF($DP$6=E$6,$DP$7,0)+$DQ107*IF($DQ$6=E$6,$DQ$7,0)+$DR107*IF($DR$6=E$6,$DR$7,0)+$DS107*IF($DS$6=E$6,$DS$7,0)+$DT107*IF($DT$6=E$6,$DT$7,0)+$DU107*IF($DU$6=E$6,$DU$7,0)+$DV107*IF($DV$6=E$6,$DV$7,0)+$DW107*IF($DW$6=E$6,$DW$7,0)+$DX107*IF($DX$6=E$6,$DX$7,0)+$DY107*IF($DY$6=E$6,$DY$7,0)+$DZ107*IF($DZ$6=E$6,$DZ$7,0)+$EA107*IF($EA$6=E$6,$EA$7,0)+$EB107*IF($EB$6=E$6,$EB$7,0))/E$7,0)</f>
        <v>64</v>
      </c>
      <c r="F107" s="54">
        <f t="shared" si="100"/>
        <v>64</v>
      </c>
      <c r="G107" s="54">
        <f t="shared" si="100"/>
        <v>0</v>
      </c>
      <c r="H107" s="54">
        <f t="shared" si="100"/>
        <v>0</v>
      </c>
      <c r="I107" s="54">
        <f t="shared" si="100"/>
        <v>0</v>
      </c>
      <c r="J107" s="54">
        <f t="shared" si="100"/>
        <v>0</v>
      </c>
      <c r="K107" s="54">
        <f t="shared" si="100"/>
        <v>0</v>
      </c>
      <c r="L107" s="54">
        <f t="shared" si="100"/>
        <v>0</v>
      </c>
      <c r="M107" s="54">
        <f t="shared" si="100"/>
        <v>0</v>
      </c>
      <c r="N107" s="54">
        <f t="shared" si="100"/>
        <v>0</v>
      </c>
      <c r="O107" s="54">
        <f t="shared" si="100"/>
        <v>0</v>
      </c>
      <c r="P107" s="54">
        <f t="shared" si="100"/>
        <v>0</v>
      </c>
      <c r="Q107" s="54">
        <f t="shared" si="100"/>
        <v>0</v>
      </c>
      <c r="R107" s="54">
        <f t="shared" si="100"/>
        <v>0</v>
      </c>
      <c r="S107" s="135"/>
      <c r="T107" s="66">
        <v>64</v>
      </c>
      <c r="U107" s="56">
        <v>64</v>
      </c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56"/>
      <c r="BS107" s="56"/>
      <c r="BT107" s="56"/>
      <c r="BU107" s="56"/>
      <c r="BV107" s="56"/>
      <c r="BW107" s="56"/>
      <c r="BX107" s="56"/>
      <c r="BY107" s="56"/>
      <c r="BZ107" s="56"/>
      <c r="CA107" s="56"/>
      <c r="CB107" s="56"/>
      <c r="CC107" s="56"/>
      <c r="CD107" s="56"/>
      <c r="CE107" s="56"/>
      <c r="CF107" s="56"/>
      <c r="CG107" s="56"/>
      <c r="CH107" s="56"/>
      <c r="CI107" s="56"/>
      <c r="CJ107" s="56"/>
      <c r="CK107" s="56"/>
      <c r="CL107" s="56"/>
      <c r="CM107" s="56"/>
      <c r="CN107" s="56"/>
      <c r="CO107" s="56"/>
      <c r="CP107" s="56"/>
      <c r="CQ107" s="56"/>
      <c r="CR107" s="56"/>
      <c r="CS107" s="56"/>
      <c r="CT107" s="56"/>
      <c r="CU107" s="56"/>
      <c r="CV107" s="56"/>
      <c r="CW107" s="56"/>
      <c r="CX107" s="56"/>
      <c r="CY107" s="56"/>
      <c r="CZ107" s="56"/>
      <c r="DA107" s="56"/>
      <c r="DB107" s="56"/>
      <c r="DC107" s="56"/>
      <c r="DD107" s="56"/>
      <c r="DE107" s="56"/>
      <c r="DF107" s="56"/>
      <c r="DG107" s="56"/>
      <c r="DH107" s="56"/>
      <c r="DI107" s="56"/>
      <c r="DJ107" s="56"/>
      <c r="DK107" s="56"/>
      <c r="DL107" s="56"/>
      <c r="DM107" s="56"/>
      <c r="DN107" s="56"/>
      <c r="DO107" s="56"/>
      <c r="DP107" s="56"/>
      <c r="DQ107" s="56"/>
      <c r="DR107" s="56"/>
      <c r="DS107" s="56"/>
      <c r="DT107" s="56"/>
    </row>
    <row r="108" spans="1:124" ht="14.25" customHeight="1">
      <c r="A108" s="51">
        <v>101</v>
      </c>
      <c r="B108" s="3">
        <f>IF('FORM NILAI SIAP'!A108=0,"",'FORM NILAI SIAP'!A108)</f>
        <v>21120120140099</v>
      </c>
      <c r="C108" s="3" t="str">
        <f>IF('FORM NILAI SIAP'!B108=0,"",'FORM NILAI SIAP'!B108)</f>
        <v>FATIH RIZQY HAKIM</v>
      </c>
      <c r="D108" s="54">
        <v>84</v>
      </c>
      <c r="E108" s="54">
        <f t="shared" ref="E108:R108" si="101">IFERROR(($T108*IF($T$6=E$6,$T$7,0)+$U108*IF($U$6=E$6,$U$7,0)+$V108*IF($V$6=E$6,$V$7,0)+$W108*IF($W$6=E$6,$W$7,0)+$X108*IF($X$6=E$6,$X$7,0)+$Y108*IF($Y$6=E$6,$Y$7,0)+$Z108*IF($Z$6=E$6,$Z$7,0)+$AA108*IF($AA$6=E$6,$AA$7,0)+$AB108*IF($AB$6=E$6,$AB$7,0)+$AC108*IF($AC$6=E$6,$AC$7,0)+$AD108*IF($AD$6=E$6,$AD$7,0)+$DG108*IF($DG$6=E$6,$DG$7,0)+$DH108*IF($DH$6=E$6,$DH$7,0)+$DI108*IF($DI$6=E$6,$DI$7,0)+$DJ108*IF($DJ$6=E$6,$DJ$7,0)+$DK108*IF($DK$6=E$6,$DK$7,0)+$DL108*IF($DL$6=E$6,$DL$7,0)+$DM108*IF($DM$6=E$6,$DM$7,0)+$DN108*IF($DN$6=E$6,$DN$7,0)+$DO108*IF($DO$6=E$6,$DO$7,0)+$DP108*IF($DP$6=E$6,$DP$7,0)+$DQ108*IF($DQ$6=E$6,$DQ$7,0)+$DR108*IF($DR$6=E$6,$DR$7,0)+$DS108*IF($DS$6=E$6,$DS$7,0)+$DT108*IF($DT$6=E$6,$DT$7,0)+$DU108*IF($DU$6=E$6,$DU$7,0)+$DV108*IF($DV$6=E$6,$DV$7,0)+$DW108*IF($DW$6=E$6,$DW$7,0)+$DX108*IF($DX$6=E$6,$DX$7,0)+$DY108*IF($DY$6=E$6,$DY$7,0)+$DZ108*IF($DZ$6=E$6,$DZ$7,0)+$EA108*IF($EA$6=E$6,$EA$7,0)+$EB108*IF($EB$6=E$6,$EB$7,0))/E$7,0)</f>
        <v>84</v>
      </c>
      <c r="F108" s="54">
        <f t="shared" si="101"/>
        <v>84</v>
      </c>
      <c r="G108" s="54">
        <f t="shared" si="101"/>
        <v>0</v>
      </c>
      <c r="H108" s="54">
        <f t="shared" si="101"/>
        <v>0</v>
      </c>
      <c r="I108" s="54">
        <f t="shared" si="101"/>
        <v>0</v>
      </c>
      <c r="J108" s="54">
        <f t="shared" si="101"/>
        <v>0</v>
      </c>
      <c r="K108" s="54">
        <f t="shared" si="101"/>
        <v>0</v>
      </c>
      <c r="L108" s="54">
        <f t="shared" si="101"/>
        <v>0</v>
      </c>
      <c r="M108" s="54">
        <f t="shared" si="101"/>
        <v>0</v>
      </c>
      <c r="N108" s="54">
        <f t="shared" si="101"/>
        <v>0</v>
      </c>
      <c r="O108" s="54">
        <f t="shared" si="101"/>
        <v>0</v>
      </c>
      <c r="P108" s="54">
        <f t="shared" si="101"/>
        <v>0</v>
      </c>
      <c r="Q108" s="54">
        <f t="shared" si="101"/>
        <v>0</v>
      </c>
      <c r="R108" s="54">
        <f t="shared" si="101"/>
        <v>0</v>
      </c>
      <c r="S108" s="135"/>
      <c r="T108" s="66">
        <v>84</v>
      </c>
      <c r="U108" s="56">
        <v>84</v>
      </c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6"/>
      <c r="BW108" s="56"/>
      <c r="BX108" s="56"/>
      <c r="BY108" s="56"/>
      <c r="BZ108" s="56"/>
      <c r="CA108" s="56"/>
      <c r="CB108" s="56"/>
      <c r="CC108" s="56"/>
      <c r="CD108" s="56"/>
      <c r="CE108" s="56"/>
      <c r="CF108" s="56"/>
      <c r="CG108" s="56"/>
      <c r="CH108" s="56"/>
      <c r="CI108" s="56"/>
      <c r="CJ108" s="56"/>
      <c r="CK108" s="56"/>
      <c r="CL108" s="56"/>
      <c r="CM108" s="56"/>
      <c r="CN108" s="56"/>
      <c r="CO108" s="56"/>
      <c r="CP108" s="56"/>
      <c r="CQ108" s="56"/>
      <c r="CR108" s="56"/>
      <c r="CS108" s="56"/>
      <c r="CT108" s="56"/>
      <c r="CU108" s="56"/>
      <c r="CV108" s="56"/>
      <c r="CW108" s="56"/>
      <c r="CX108" s="56"/>
      <c r="CY108" s="56"/>
      <c r="CZ108" s="56"/>
      <c r="DA108" s="56"/>
      <c r="DB108" s="56"/>
      <c r="DC108" s="56"/>
      <c r="DD108" s="56"/>
      <c r="DE108" s="56"/>
      <c r="DF108" s="56"/>
      <c r="DG108" s="56"/>
      <c r="DH108" s="56"/>
      <c r="DI108" s="56"/>
      <c r="DJ108" s="56"/>
      <c r="DK108" s="56"/>
      <c r="DL108" s="56"/>
      <c r="DM108" s="56"/>
      <c r="DN108" s="56"/>
      <c r="DO108" s="56"/>
      <c r="DP108" s="56"/>
      <c r="DQ108" s="56"/>
      <c r="DR108" s="56"/>
      <c r="DS108" s="56"/>
      <c r="DT108" s="56"/>
    </row>
    <row r="109" spans="1:124" ht="14.25" customHeight="1">
      <c r="A109" s="51">
        <v>102</v>
      </c>
      <c r="B109" s="3">
        <f>IF('FORM NILAI SIAP'!A109=0,"",'FORM NILAI SIAP'!A109)</f>
        <v>21120120140099</v>
      </c>
      <c r="C109" s="3" t="str">
        <f>IF('FORM NILAI SIAP'!B109=0,"",'FORM NILAI SIAP'!B109)</f>
        <v>DANIEL SUBERDO MATANARI</v>
      </c>
      <c r="D109" s="54">
        <v>84</v>
      </c>
      <c r="E109" s="54">
        <f t="shared" ref="E109:R109" si="102">IFERROR(($T109*IF($T$6=E$6,$T$7,0)+$U109*IF($U$6=E$6,$U$7,0)+$V109*IF($V$6=E$6,$V$7,0)+$W109*IF($W$6=E$6,$W$7,0)+$X109*IF($X$6=E$6,$X$7,0)+$Y109*IF($Y$6=E$6,$Y$7,0)+$Z109*IF($Z$6=E$6,$Z$7,0)+$AA109*IF($AA$6=E$6,$AA$7,0)+$AB109*IF($AB$6=E$6,$AB$7,0)+$AC109*IF($AC$6=E$6,$AC$7,0)+$AD109*IF($AD$6=E$6,$AD$7,0)+$DG109*IF($DG$6=E$6,$DG$7,0)+$DH109*IF($DH$6=E$6,$DH$7,0)+$DI109*IF($DI$6=E$6,$DI$7,0)+$DJ109*IF($DJ$6=E$6,$DJ$7,0)+$DK109*IF($DK$6=E$6,$DK$7,0)+$DL109*IF($DL$6=E$6,$DL$7,0)+$DM109*IF($DM$6=E$6,$DM$7,0)+$DN109*IF($DN$6=E$6,$DN$7,0)+$DO109*IF($DO$6=E$6,$DO$7,0)+$DP109*IF($DP$6=E$6,$DP$7,0)+$DQ109*IF($DQ$6=E$6,$DQ$7,0)+$DR109*IF($DR$6=E$6,$DR$7,0)+$DS109*IF($DS$6=E$6,$DS$7,0)+$DT109*IF($DT$6=E$6,$DT$7,0)+$DU109*IF($DU$6=E$6,$DU$7,0)+$DV109*IF($DV$6=E$6,$DV$7,0)+$DW109*IF($DW$6=E$6,$DW$7,0)+$DX109*IF($DX$6=E$6,$DX$7,0)+$DY109*IF($DY$6=E$6,$DY$7,0)+$DZ109*IF($DZ$6=E$6,$DZ$7,0)+$EA109*IF($EA$6=E$6,$EA$7,0)+$EB109*IF($EB$6=E$6,$EB$7,0))/E$7,0)</f>
        <v>84</v>
      </c>
      <c r="F109" s="54">
        <f t="shared" si="102"/>
        <v>84</v>
      </c>
      <c r="G109" s="54">
        <f t="shared" si="102"/>
        <v>0</v>
      </c>
      <c r="H109" s="54">
        <f t="shared" si="102"/>
        <v>0</v>
      </c>
      <c r="I109" s="54">
        <f t="shared" si="102"/>
        <v>0</v>
      </c>
      <c r="J109" s="54">
        <f t="shared" si="102"/>
        <v>0</v>
      </c>
      <c r="K109" s="54">
        <f t="shared" si="102"/>
        <v>0</v>
      </c>
      <c r="L109" s="54">
        <f t="shared" si="102"/>
        <v>0</v>
      </c>
      <c r="M109" s="54">
        <f t="shared" si="102"/>
        <v>0</v>
      </c>
      <c r="N109" s="54">
        <f t="shared" si="102"/>
        <v>0</v>
      </c>
      <c r="O109" s="54">
        <f t="shared" si="102"/>
        <v>0</v>
      </c>
      <c r="P109" s="54">
        <f t="shared" si="102"/>
        <v>0</v>
      </c>
      <c r="Q109" s="54">
        <f t="shared" si="102"/>
        <v>0</v>
      </c>
      <c r="R109" s="54">
        <f t="shared" si="102"/>
        <v>0</v>
      </c>
      <c r="S109" s="135"/>
      <c r="T109" s="66">
        <v>84</v>
      </c>
      <c r="U109" s="56">
        <v>84</v>
      </c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56"/>
      <c r="BR109" s="56"/>
      <c r="BS109" s="56"/>
      <c r="BT109" s="56"/>
      <c r="BU109" s="56"/>
      <c r="BV109" s="56"/>
      <c r="BW109" s="56"/>
      <c r="BX109" s="56"/>
      <c r="BY109" s="56"/>
      <c r="BZ109" s="56"/>
      <c r="CA109" s="56"/>
      <c r="CB109" s="56"/>
      <c r="CC109" s="56"/>
      <c r="CD109" s="56"/>
      <c r="CE109" s="56"/>
      <c r="CF109" s="56"/>
      <c r="CG109" s="56"/>
      <c r="CH109" s="56"/>
      <c r="CI109" s="56"/>
      <c r="CJ109" s="56"/>
      <c r="CK109" s="56"/>
      <c r="CL109" s="56"/>
      <c r="CM109" s="56"/>
      <c r="CN109" s="56"/>
      <c r="CO109" s="56"/>
      <c r="CP109" s="56"/>
      <c r="CQ109" s="56"/>
      <c r="CR109" s="56"/>
      <c r="CS109" s="56"/>
      <c r="CT109" s="56"/>
      <c r="CU109" s="56"/>
      <c r="CV109" s="56"/>
      <c r="CW109" s="56"/>
      <c r="CX109" s="56"/>
      <c r="CY109" s="56"/>
      <c r="CZ109" s="56"/>
      <c r="DA109" s="56"/>
      <c r="DB109" s="56"/>
      <c r="DC109" s="56"/>
      <c r="DD109" s="56"/>
      <c r="DE109" s="56"/>
      <c r="DF109" s="56"/>
      <c r="DG109" s="56"/>
      <c r="DH109" s="56"/>
      <c r="DI109" s="56"/>
      <c r="DJ109" s="56"/>
      <c r="DK109" s="56"/>
      <c r="DL109" s="56"/>
      <c r="DM109" s="56"/>
      <c r="DN109" s="56"/>
      <c r="DO109" s="56"/>
      <c r="DP109" s="56"/>
      <c r="DQ109" s="56"/>
      <c r="DR109" s="56"/>
      <c r="DS109" s="56"/>
      <c r="DT109" s="56"/>
    </row>
    <row r="110" spans="1:124" ht="14.25" customHeight="1">
      <c r="A110" s="51">
        <v>103</v>
      </c>
      <c r="B110" s="3">
        <f>IF('FORM NILAI SIAP'!A110=0,"",'FORM NILAI SIAP'!A110)</f>
        <v>21120120140099</v>
      </c>
      <c r="C110" s="3" t="str">
        <f>IF('FORM NILAI SIAP'!B110=0,"",'FORM NILAI SIAP'!B110)</f>
        <v>WHISNU TAUHID ILHAM SAPUTRA</v>
      </c>
      <c r="D110" s="54">
        <v>88</v>
      </c>
      <c r="E110" s="54">
        <f t="shared" ref="E110:R110" si="103">IFERROR(($T110*IF($T$6=E$6,$T$7,0)+$U110*IF($U$6=E$6,$U$7,0)+$V110*IF($V$6=E$6,$V$7,0)+$W110*IF($W$6=E$6,$W$7,0)+$X110*IF($X$6=E$6,$X$7,0)+$Y110*IF($Y$6=E$6,$Y$7,0)+$Z110*IF($Z$6=E$6,$Z$7,0)+$AA110*IF($AA$6=E$6,$AA$7,0)+$AB110*IF($AB$6=E$6,$AB$7,0)+$AC110*IF($AC$6=E$6,$AC$7,0)+$AD110*IF($AD$6=E$6,$AD$7,0)+$DG110*IF($DG$6=E$6,$DG$7,0)+$DH110*IF($DH$6=E$6,$DH$7,0)+$DI110*IF($DI$6=E$6,$DI$7,0)+$DJ110*IF($DJ$6=E$6,$DJ$7,0)+$DK110*IF($DK$6=E$6,$DK$7,0)+$DL110*IF($DL$6=E$6,$DL$7,0)+$DM110*IF($DM$6=E$6,$DM$7,0)+$DN110*IF($DN$6=E$6,$DN$7,0)+$DO110*IF($DO$6=E$6,$DO$7,0)+$DP110*IF($DP$6=E$6,$DP$7,0)+$DQ110*IF($DQ$6=E$6,$DQ$7,0)+$DR110*IF($DR$6=E$6,$DR$7,0)+$DS110*IF($DS$6=E$6,$DS$7,0)+$DT110*IF($DT$6=E$6,$DT$7,0)+$DU110*IF($DU$6=E$6,$DU$7,0)+$DV110*IF($DV$6=E$6,$DV$7,0)+$DW110*IF($DW$6=E$6,$DW$7,0)+$DX110*IF($DX$6=E$6,$DX$7,0)+$DY110*IF($DY$6=E$6,$DY$7,0)+$DZ110*IF($DZ$6=E$6,$DZ$7,0)+$EA110*IF($EA$6=E$6,$EA$7,0)+$EB110*IF($EB$6=E$6,$EB$7,0))/E$7,0)</f>
        <v>88</v>
      </c>
      <c r="F110" s="54">
        <f t="shared" si="103"/>
        <v>88</v>
      </c>
      <c r="G110" s="54">
        <f t="shared" si="103"/>
        <v>0</v>
      </c>
      <c r="H110" s="54">
        <f t="shared" si="103"/>
        <v>0</v>
      </c>
      <c r="I110" s="54">
        <f t="shared" si="103"/>
        <v>0</v>
      </c>
      <c r="J110" s="54">
        <f t="shared" si="103"/>
        <v>0</v>
      </c>
      <c r="K110" s="54">
        <f t="shared" si="103"/>
        <v>0</v>
      </c>
      <c r="L110" s="54">
        <f t="shared" si="103"/>
        <v>0</v>
      </c>
      <c r="M110" s="54">
        <f t="shared" si="103"/>
        <v>0</v>
      </c>
      <c r="N110" s="54">
        <f t="shared" si="103"/>
        <v>0</v>
      </c>
      <c r="O110" s="54">
        <f t="shared" si="103"/>
        <v>0</v>
      </c>
      <c r="P110" s="54">
        <f t="shared" si="103"/>
        <v>0</v>
      </c>
      <c r="Q110" s="54">
        <f t="shared" si="103"/>
        <v>0</v>
      </c>
      <c r="R110" s="54">
        <f t="shared" si="103"/>
        <v>0</v>
      </c>
      <c r="S110" s="135"/>
      <c r="T110" s="66">
        <v>88</v>
      </c>
      <c r="U110" s="56">
        <v>88</v>
      </c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  <c r="BM110" s="56"/>
      <c r="BN110" s="56"/>
      <c r="BO110" s="56"/>
      <c r="BP110" s="56"/>
      <c r="BQ110" s="56"/>
      <c r="BR110" s="56"/>
      <c r="BS110" s="56"/>
      <c r="BT110" s="56"/>
      <c r="BU110" s="56"/>
      <c r="BV110" s="56"/>
      <c r="BW110" s="56"/>
      <c r="BX110" s="56"/>
      <c r="BY110" s="56"/>
      <c r="BZ110" s="56"/>
      <c r="CA110" s="56"/>
      <c r="CB110" s="56"/>
      <c r="CC110" s="56"/>
      <c r="CD110" s="56"/>
      <c r="CE110" s="56"/>
      <c r="CF110" s="56"/>
      <c r="CG110" s="56"/>
      <c r="CH110" s="56"/>
      <c r="CI110" s="56"/>
      <c r="CJ110" s="56"/>
      <c r="CK110" s="56"/>
      <c r="CL110" s="56"/>
      <c r="CM110" s="56"/>
      <c r="CN110" s="56"/>
      <c r="CO110" s="56"/>
      <c r="CP110" s="56"/>
      <c r="CQ110" s="56"/>
      <c r="CR110" s="56"/>
      <c r="CS110" s="56"/>
      <c r="CT110" s="56"/>
      <c r="CU110" s="56"/>
      <c r="CV110" s="56"/>
      <c r="CW110" s="56"/>
      <c r="CX110" s="56"/>
      <c r="CY110" s="56"/>
      <c r="CZ110" s="56"/>
      <c r="DA110" s="56"/>
      <c r="DB110" s="56"/>
      <c r="DC110" s="56"/>
      <c r="DD110" s="56"/>
      <c r="DE110" s="56"/>
      <c r="DF110" s="56"/>
      <c r="DG110" s="56"/>
      <c r="DH110" s="56"/>
      <c r="DI110" s="56"/>
      <c r="DJ110" s="56"/>
      <c r="DK110" s="56"/>
      <c r="DL110" s="56"/>
      <c r="DM110" s="56"/>
      <c r="DN110" s="56"/>
      <c r="DO110" s="56"/>
      <c r="DP110" s="56"/>
      <c r="DQ110" s="56"/>
      <c r="DR110" s="56"/>
      <c r="DS110" s="56"/>
      <c r="DT110" s="56"/>
    </row>
    <row r="111" spans="1:124" ht="14.25" customHeight="1">
      <c r="A111" s="51">
        <v>104</v>
      </c>
      <c r="B111" s="3">
        <f>IF('FORM NILAI SIAP'!A111=0,"",'FORM NILAI SIAP'!A111)</f>
        <v>21120120140099</v>
      </c>
      <c r="C111" s="3" t="str">
        <f>IF('FORM NILAI SIAP'!B111=0,"",'FORM NILAI SIAP'!B111)</f>
        <v>DAUD DIMAS PRASETYO</v>
      </c>
      <c r="D111" s="54">
        <v>0</v>
      </c>
      <c r="E111" s="54">
        <f t="shared" ref="E111:R111" si="104">IFERROR(($T111*IF($T$6=E$6,$T$7,0)+$U111*IF($U$6=E$6,$U$7,0)+$V111*IF($V$6=E$6,$V$7,0)+$W111*IF($W$6=E$6,$W$7,0)+$X111*IF($X$6=E$6,$X$7,0)+$Y111*IF($Y$6=E$6,$Y$7,0)+$Z111*IF($Z$6=E$6,$Z$7,0)+$AA111*IF($AA$6=E$6,$AA$7,0)+$AB111*IF($AB$6=E$6,$AB$7,0)+$AC111*IF($AC$6=E$6,$AC$7,0)+$AD111*IF($AD$6=E$6,$AD$7,0)+$DG111*IF($DG$6=E$6,$DG$7,0)+$DH111*IF($DH$6=E$6,$DH$7,0)+$DI111*IF($DI$6=E$6,$DI$7,0)+$DJ111*IF($DJ$6=E$6,$DJ$7,0)+$DK111*IF($DK$6=E$6,$DK$7,0)+$DL111*IF($DL$6=E$6,$DL$7,0)+$DM111*IF($DM$6=E$6,$DM$7,0)+$DN111*IF($DN$6=E$6,$DN$7,0)+$DO111*IF($DO$6=E$6,$DO$7,0)+$DP111*IF($DP$6=E$6,$DP$7,0)+$DQ111*IF($DQ$6=E$6,$DQ$7,0)+$DR111*IF($DR$6=E$6,$DR$7,0)+$DS111*IF($DS$6=E$6,$DS$7,0)+$DT111*IF($DT$6=E$6,$DT$7,0)+$DU111*IF($DU$6=E$6,$DU$7,0)+$DV111*IF($DV$6=E$6,$DV$7,0)+$DW111*IF($DW$6=E$6,$DW$7,0)+$DX111*IF($DX$6=E$6,$DX$7,0)+$DY111*IF($DY$6=E$6,$DY$7,0)+$DZ111*IF($DZ$6=E$6,$DZ$7,0)+$EA111*IF($EA$6=E$6,$EA$7,0)+$EB111*IF($EB$6=E$6,$EB$7,0))/E$7,0)</f>
        <v>0</v>
      </c>
      <c r="F111" s="54">
        <f t="shared" si="104"/>
        <v>0</v>
      </c>
      <c r="G111" s="54">
        <f t="shared" si="104"/>
        <v>0</v>
      </c>
      <c r="H111" s="54">
        <f t="shared" si="104"/>
        <v>0</v>
      </c>
      <c r="I111" s="54">
        <f t="shared" si="104"/>
        <v>0</v>
      </c>
      <c r="J111" s="54">
        <f t="shared" si="104"/>
        <v>0</v>
      </c>
      <c r="K111" s="54">
        <f t="shared" si="104"/>
        <v>0</v>
      </c>
      <c r="L111" s="54">
        <f t="shared" si="104"/>
        <v>0</v>
      </c>
      <c r="M111" s="54">
        <f t="shared" si="104"/>
        <v>0</v>
      </c>
      <c r="N111" s="54">
        <f t="shared" si="104"/>
        <v>0</v>
      </c>
      <c r="O111" s="54">
        <f t="shared" si="104"/>
        <v>0</v>
      </c>
      <c r="P111" s="54">
        <f t="shared" si="104"/>
        <v>0</v>
      </c>
      <c r="Q111" s="54">
        <f t="shared" si="104"/>
        <v>0</v>
      </c>
      <c r="R111" s="54">
        <f t="shared" si="104"/>
        <v>0</v>
      </c>
      <c r="S111" s="135"/>
      <c r="T111" s="66">
        <v>0</v>
      </c>
      <c r="U111" s="56">
        <v>0</v>
      </c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56"/>
      <c r="BN111" s="56"/>
      <c r="BO111" s="56"/>
      <c r="BP111" s="56"/>
      <c r="BQ111" s="56"/>
      <c r="BR111" s="56"/>
      <c r="BS111" s="56"/>
      <c r="BT111" s="56"/>
      <c r="BU111" s="56"/>
      <c r="BV111" s="56"/>
      <c r="BW111" s="56"/>
      <c r="BX111" s="56"/>
      <c r="BY111" s="56"/>
      <c r="BZ111" s="56"/>
      <c r="CA111" s="56"/>
      <c r="CB111" s="56"/>
      <c r="CC111" s="56"/>
      <c r="CD111" s="56"/>
      <c r="CE111" s="56"/>
      <c r="CF111" s="56"/>
      <c r="CG111" s="56"/>
      <c r="CH111" s="56"/>
      <c r="CI111" s="56"/>
      <c r="CJ111" s="56"/>
      <c r="CK111" s="56"/>
      <c r="CL111" s="56"/>
      <c r="CM111" s="56"/>
      <c r="CN111" s="56"/>
      <c r="CO111" s="56"/>
      <c r="CP111" s="56"/>
      <c r="CQ111" s="56"/>
      <c r="CR111" s="56"/>
      <c r="CS111" s="56"/>
      <c r="CT111" s="56"/>
      <c r="CU111" s="56"/>
      <c r="CV111" s="56"/>
      <c r="CW111" s="56"/>
      <c r="CX111" s="56"/>
      <c r="CY111" s="56"/>
      <c r="CZ111" s="56"/>
      <c r="DA111" s="56"/>
      <c r="DB111" s="56"/>
      <c r="DC111" s="56"/>
      <c r="DD111" s="56"/>
      <c r="DE111" s="56"/>
      <c r="DF111" s="56"/>
      <c r="DG111" s="56"/>
      <c r="DH111" s="56"/>
      <c r="DI111" s="56"/>
      <c r="DJ111" s="56"/>
      <c r="DK111" s="56"/>
      <c r="DL111" s="56"/>
      <c r="DM111" s="56"/>
      <c r="DN111" s="56"/>
      <c r="DO111" s="56"/>
      <c r="DP111" s="56"/>
      <c r="DQ111" s="56"/>
      <c r="DR111" s="56"/>
      <c r="DS111" s="56"/>
      <c r="DT111" s="56"/>
    </row>
    <row r="112" spans="1:124" ht="14.25" customHeight="1">
      <c r="A112" s="51">
        <v>105</v>
      </c>
      <c r="B112" s="3">
        <f>IF('FORM NILAI SIAP'!A112=0,"",'FORM NILAI SIAP'!A112)</f>
        <v>21120120140099</v>
      </c>
      <c r="C112" s="3" t="str">
        <f>IF('FORM NILAI SIAP'!B112=0,"",'FORM NILAI SIAP'!B112)</f>
        <v>JORDANO IQBAL DARMAWAN</v>
      </c>
      <c r="D112" s="54">
        <v>88</v>
      </c>
      <c r="E112" s="54">
        <f t="shared" ref="E112:R112" si="105">IFERROR(($T112*IF($T$6=E$6,$T$7,0)+$U112*IF($U$6=E$6,$U$7,0)+$V112*IF($V$6=E$6,$V$7,0)+$W112*IF($W$6=E$6,$W$7,0)+$X112*IF($X$6=E$6,$X$7,0)+$Y112*IF($Y$6=E$6,$Y$7,0)+$Z112*IF($Z$6=E$6,$Z$7,0)+$AA112*IF($AA$6=E$6,$AA$7,0)+$AB112*IF($AB$6=E$6,$AB$7,0)+$AC112*IF($AC$6=E$6,$AC$7,0)+$AD112*IF($AD$6=E$6,$AD$7,0)+$DG112*IF($DG$6=E$6,$DG$7,0)+$DH112*IF($DH$6=E$6,$DH$7,0)+$DI112*IF($DI$6=E$6,$DI$7,0)+$DJ112*IF($DJ$6=E$6,$DJ$7,0)+$DK112*IF($DK$6=E$6,$DK$7,0)+$DL112*IF($DL$6=E$6,$DL$7,0)+$DM112*IF($DM$6=E$6,$DM$7,0)+$DN112*IF($DN$6=E$6,$DN$7,0)+$DO112*IF($DO$6=E$6,$DO$7,0)+$DP112*IF($DP$6=E$6,$DP$7,0)+$DQ112*IF($DQ$6=E$6,$DQ$7,0)+$DR112*IF($DR$6=E$6,$DR$7,0)+$DS112*IF($DS$6=E$6,$DS$7,0)+$DT112*IF($DT$6=E$6,$DT$7,0)+$DU112*IF($DU$6=E$6,$DU$7,0)+$DV112*IF($DV$6=E$6,$DV$7,0)+$DW112*IF($DW$6=E$6,$DW$7,0)+$DX112*IF($DX$6=E$6,$DX$7,0)+$DY112*IF($DY$6=E$6,$DY$7,0)+$DZ112*IF($DZ$6=E$6,$DZ$7,0)+$EA112*IF($EA$6=E$6,$EA$7,0)+$EB112*IF($EB$6=E$6,$EB$7,0))/E$7,0)</f>
        <v>88</v>
      </c>
      <c r="F112" s="54">
        <f t="shared" si="105"/>
        <v>88</v>
      </c>
      <c r="G112" s="54">
        <f t="shared" si="105"/>
        <v>0</v>
      </c>
      <c r="H112" s="54">
        <f t="shared" si="105"/>
        <v>0</v>
      </c>
      <c r="I112" s="54">
        <f t="shared" si="105"/>
        <v>0</v>
      </c>
      <c r="J112" s="54">
        <f t="shared" si="105"/>
        <v>0</v>
      </c>
      <c r="K112" s="54">
        <f t="shared" si="105"/>
        <v>0</v>
      </c>
      <c r="L112" s="54">
        <f t="shared" si="105"/>
        <v>0</v>
      </c>
      <c r="M112" s="54">
        <f t="shared" si="105"/>
        <v>0</v>
      </c>
      <c r="N112" s="54">
        <f t="shared" si="105"/>
        <v>0</v>
      </c>
      <c r="O112" s="54">
        <f t="shared" si="105"/>
        <v>0</v>
      </c>
      <c r="P112" s="54">
        <f t="shared" si="105"/>
        <v>0</v>
      </c>
      <c r="Q112" s="54">
        <f t="shared" si="105"/>
        <v>0</v>
      </c>
      <c r="R112" s="54">
        <f t="shared" si="105"/>
        <v>0</v>
      </c>
      <c r="S112" s="135"/>
      <c r="T112" s="66">
        <v>88</v>
      </c>
      <c r="U112" s="56">
        <v>88</v>
      </c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6"/>
      <c r="CE112" s="56"/>
      <c r="CF112" s="56"/>
      <c r="CG112" s="56"/>
      <c r="CH112" s="56"/>
      <c r="CI112" s="56"/>
      <c r="CJ112" s="56"/>
      <c r="CK112" s="56"/>
      <c r="CL112" s="56"/>
      <c r="CM112" s="56"/>
      <c r="CN112" s="56"/>
      <c r="CO112" s="56"/>
      <c r="CP112" s="56"/>
      <c r="CQ112" s="56"/>
      <c r="CR112" s="56"/>
      <c r="CS112" s="56"/>
      <c r="CT112" s="56"/>
      <c r="CU112" s="56"/>
      <c r="CV112" s="56"/>
      <c r="CW112" s="56"/>
      <c r="CX112" s="56"/>
      <c r="CY112" s="56"/>
      <c r="CZ112" s="56"/>
      <c r="DA112" s="56"/>
      <c r="DB112" s="56"/>
      <c r="DC112" s="56"/>
      <c r="DD112" s="56"/>
      <c r="DE112" s="56"/>
      <c r="DF112" s="56"/>
      <c r="DG112" s="56"/>
      <c r="DH112" s="56"/>
      <c r="DI112" s="56"/>
      <c r="DJ112" s="56"/>
      <c r="DK112" s="56"/>
      <c r="DL112" s="56"/>
      <c r="DM112" s="56"/>
      <c r="DN112" s="56"/>
      <c r="DO112" s="56"/>
      <c r="DP112" s="56"/>
      <c r="DQ112" s="56"/>
      <c r="DR112" s="56"/>
      <c r="DS112" s="56"/>
      <c r="DT112" s="56"/>
    </row>
    <row r="113" spans="1:124" ht="14.25" customHeight="1">
      <c r="A113" s="51">
        <v>106</v>
      </c>
      <c r="B113" s="3">
        <f>IF('FORM NILAI SIAP'!A113=0,"",'FORM NILAI SIAP'!A113)</f>
        <v>21120120140099</v>
      </c>
      <c r="C113" s="3" t="str">
        <f>IF('FORM NILAI SIAP'!B113=0,"",'FORM NILAI SIAP'!B113)</f>
        <v>GERHAD RUBEN RUSSEL ANGGORO</v>
      </c>
      <c r="D113" s="54">
        <v>80</v>
      </c>
      <c r="E113" s="54">
        <f t="shared" ref="E113:R113" si="106">IFERROR(($T113*IF($T$6=E$6,$T$7,0)+$U113*IF($U$6=E$6,$U$7,0)+$V113*IF($V$6=E$6,$V$7,0)+$W113*IF($W$6=E$6,$W$7,0)+$X113*IF($X$6=E$6,$X$7,0)+$Y113*IF($Y$6=E$6,$Y$7,0)+$Z113*IF($Z$6=E$6,$Z$7,0)+$AA113*IF($AA$6=E$6,$AA$7,0)+$AB113*IF($AB$6=E$6,$AB$7,0)+$AC113*IF($AC$6=E$6,$AC$7,0)+$AD113*IF($AD$6=E$6,$AD$7,0)+$DG113*IF($DG$6=E$6,$DG$7,0)+$DH113*IF($DH$6=E$6,$DH$7,0)+$DI113*IF($DI$6=E$6,$DI$7,0)+$DJ113*IF($DJ$6=E$6,$DJ$7,0)+$DK113*IF($DK$6=E$6,$DK$7,0)+$DL113*IF($DL$6=E$6,$DL$7,0)+$DM113*IF($DM$6=E$6,$DM$7,0)+$DN113*IF($DN$6=E$6,$DN$7,0)+$DO113*IF($DO$6=E$6,$DO$7,0)+$DP113*IF($DP$6=E$6,$DP$7,0)+$DQ113*IF($DQ$6=E$6,$DQ$7,0)+$DR113*IF($DR$6=E$6,$DR$7,0)+$DS113*IF($DS$6=E$6,$DS$7,0)+$DT113*IF($DT$6=E$6,$DT$7,0)+$DU113*IF($DU$6=E$6,$DU$7,0)+$DV113*IF($DV$6=E$6,$DV$7,0)+$DW113*IF($DW$6=E$6,$DW$7,0)+$DX113*IF($DX$6=E$6,$DX$7,0)+$DY113*IF($DY$6=E$6,$DY$7,0)+$DZ113*IF($DZ$6=E$6,$DZ$7,0)+$EA113*IF($EA$6=E$6,$EA$7,0)+$EB113*IF($EB$6=E$6,$EB$7,0))/E$7,0)</f>
        <v>80</v>
      </c>
      <c r="F113" s="54">
        <f t="shared" si="106"/>
        <v>80</v>
      </c>
      <c r="G113" s="54">
        <f t="shared" si="106"/>
        <v>0</v>
      </c>
      <c r="H113" s="54">
        <f t="shared" si="106"/>
        <v>0</v>
      </c>
      <c r="I113" s="54">
        <f t="shared" si="106"/>
        <v>0</v>
      </c>
      <c r="J113" s="54">
        <f t="shared" si="106"/>
        <v>0</v>
      </c>
      <c r="K113" s="54">
        <f t="shared" si="106"/>
        <v>0</v>
      </c>
      <c r="L113" s="54">
        <f t="shared" si="106"/>
        <v>0</v>
      </c>
      <c r="M113" s="54">
        <f t="shared" si="106"/>
        <v>0</v>
      </c>
      <c r="N113" s="54">
        <f t="shared" si="106"/>
        <v>0</v>
      </c>
      <c r="O113" s="54">
        <f t="shared" si="106"/>
        <v>0</v>
      </c>
      <c r="P113" s="54">
        <f t="shared" si="106"/>
        <v>0</v>
      </c>
      <c r="Q113" s="54">
        <f t="shared" si="106"/>
        <v>0</v>
      </c>
      <c r="R113" s="54">
        <f t="shared" si="106"/>
        <v>0</v>
      </c>
      <c r="S113" s="135"/>
      <c r="T113" s="66">
        <v>80</v>
      </c>
      <c r="U113" s="56">
        <v>80</v>
      </c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6"/>
      <c r="CE113" s="56"/>
      <c r="CF113" s="56"/>
      <c r="CG113" s="56"/>
      <c r="CH113" s="56"/>
      <c r="CI113" s="56"/>
      <c r="CJ113" s="56"/>
      <c r="CK113" s="56"/>
      <c r="CL113" s="56"/>
      <c r="CM113" s="56"/>
      <c r="CN113" s="56"/>
      <c r="CO113" s="56"/>
      <c r="CP113" s="56"/>
      <c r="CQ113" s="56"/>
      <c r="CR113" s="56"/>
      <c r="CS113" s="56"/>
      <c r="CT113" s="56"/>
      <c r="CU113" s="56"/>
      <c r="CV113" s="56"/>
      <c r="CW113" s="56"/>
      <c r="CX113" s="56"/>
      <c r="CY113" s="56"/>
      <c r="CZ113" s="56"/>
      <c r="DA113" s="56"/>
      <c r="DB113" s="56"/>
      <c r="DC113" s="56"/>
      <c r="DD113" s="56"/>
      <c r="DE113" s="56"/>
      <c r="DF113" s="56"/>
      <c r="DG113" s="56"/>
      <c r="DH113" s="56"/>
      <c r="DI113" s="56"/>
      <c r="DJ113" s="56"/>
      <c r="DK113" s="56"/>
      <c r="DL113" s="56"/>
      <c r="DM113" s="56"/>
      <c r="DN113" s="56"/>
      <c r="DO113" s="56"/>
      <c r="DP113" s="56"/>
      <c r="DQ113" s="56"/>
      <c r="DR113" s="56"/>
      <c r="DS113" s="56"/>
      <c r="DT113" s="56"/>
    </row>
    <row r="114" spans="1:124" ht="14.25" customHeight="1">
      <c r="A114" s="51">
        <v>107</v>
      </c>
      <c r="B114" s="3">
        <f>IF('FORM NILAI SIAP'!A114=0,"",'FORM NILAI SIAP'!A114)</f>
        <v>21120120140099</v>
      </c>
      <c r="C114" s="3" t="str">
        <f>IF('FORM NILAI SIAP'!B114=0,"",'FORM NILAI SIAP'!B114)</f>
        <v>SYAHIRA ISNAENI DEWI</v>
      </c>
      <c r="D114" s="54">
        <v>88</v>
      </c>
      <c r="E114" s="54">
        <f t="shared" ref="E114:R114" si="107">IFERROR(($T114*IF($T$6=E$6,$T$7,0)+$U114*IF($U$6=E$6,$U$7,0)+$V114*IF($V$6=E$6,$V$7,0)+$W114*IF($W$6=E$6,$W$7,0)+$X114*IF($X$6=E$6,$X$7,0)+$Y114*IF($Y$6=E$6,$Y$7,0)+$Z114*IF($Z$6=E$6,$Z$7,0)+$AA114*IF($AA$6=E$6,$AA$7,0)+$AB114*IF($AB$6=E$6,$AB$7,0)+$AC114*IF($AC$6=E$6,$AC$7,0)+$AD114*IF($AD$6=E$6,$AD$7,0)+$DG114*IF($DG$6=E$6,$DG$7,0)+$DH114*IF($DH$6=E$6,$DH$7,0)+$DI114*IF($DI$6=E$6,$DI$7,0)+$DJ114*IF($DJ$6=E$6,$DJ$7,0)+$DK114*IF($DK$6=E$6,$DK$7,0)+$DL114*IF($DL$6=E$6,$DL$7,0)+$DM114*IF($DM$6=E$6,$DM$7,0)+$DN114*IF($DN$6=E$6,$DN$7,0)+$DO114*IF($DO$6=E$6,$DO$7,0)+$DP114*IF($DP$6=E$6,$DP$7,0)+$DQ114*IF($DQ$6=E$6,$DQ$7,0)+$DR114*IF($DR$6=E$6,$DR$7,0)+$DS114*IF($DS$6=E$6,$DS$7,0)+$DT114*IF($DT$6=E$6,$DT$7,0)+$DU114*IF($DU$6=E$6,$DU$7,0)+$DV114*IF($DV$6=E$6,$DV$7,0)+$DW114*IF($DW$6=E$6,$DW$7,0)+$DX114*IF($DX$6=E$6,$DX$7,0)+$DY114*IF($DY$6=E$6,$DY$7,0)+$DZ114*IF($DZ$6=E$6,$DZ$7,0)+$EA114*IF($EA$6=E$6,$EA$7,0)+$EB114*IF($EB$6=E$6,$EB$7,0))/E$7,0)</f>
        <v>88</v>
      </c>
      <c r="F114" s="54">
        <f t="shared" si="107"/>
        <v>88</v>
      </c>
      <c r="G114" s="54">
        <f t="shared" si="107"/>
        <v>0</v>
      </c>
      <c r="H114" s="54">
        <f t="shared" si="107"/>
        <v>0</v>
      </c>
      <c r="I114" s="54">
        <f t="shared" si="107"/>
        <v>0</v>
      </c>
      <c r="J114" s="54">
        <f t="shared" si="107"/>
        <v>0</v>
      </c>
      <c r="K114" s="54">
        <f t="shared" si="107"/>
        <v>0</v>
      </c>
      <c r="L114" s="54">
        <f t="shared" si="107"/>
        <v>0</v>
      </c>
      <c r="M114" s="54">
        <f t="shared" si="107"/>
        <v>0</v>
      </c>
      <c r="N114" s="54">
        <f t="shared" si="107"/>
        <v>0</v>
      </c>
      <c r="O114" s="54">
        <f t="shared" si="107"/>
        <v>0</v>
      </c>
      <c r="P114" s="54">
        <f t="shared" si="107"/>
        <v>0</v>
      </c>
      <c r="Q114" s="54">
        <f t="shared" si="107"/>
        <v>0</v>
      </c>
      <c r="R114" s="54">
        <f t="shared" si="107"/>
        <v>0</v>
      </c>
      <c r="S114" s="135"/>
      <c r="T114" s="66">
        <v>88</v>
      </c>
      <c r="U114" s="56">
        <v>88</v>
      </c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6"/>
      <c r="CE114" s="56"/>
      <c r="CF114" s="56"/>
      <c r="CG114" s="56"/>
      <c r="CH114" s="56"/>
      <c r="CI114" s="56"/>
      <c r="CJ114" s="56"/>
      <c r="CK114" s="56"/>
      <c r="CL114" s="56"/>
      <c r="CM114" s="56"/>
      <c r="CN114" s="56"/>
      <c r="CO114" s="56"/>
      <c r="CP114" s="56"/>
      <c r="CQ114" s="56"/>
      <c r="CR114" s="56"/>
      <c r="CS114" s="56"/>
      <c r="CT114" s="56"/>
      <c r="CU114" s="56"/>
      <c r="CV114" s="56"/>
      <c r="CW114" s="56"/>
      <c r="CX114" s="56"/>
      <c r="CY114" s="56"/>
      <c r="CZ114" s="56"/>
      <c r="DA114" s="56"/>
      <c r="DB114" s="56"/>
      <c r="DC114" s="56"/>
      <c r="DD114" s="56"/>
      <c r="DE114" s="56"/>
      <c r="DF114" s="56"/>
      <c r="DG114" s="56"/>
      <c r="DH114" s="56"/>
      <c r="DI114" s="56"/>
      <c r="DJ114" s="56"/>
      <c r="DK114" s="56"/>
      <c r="DL114" s="56"/>
      <c r="DM114" s="56"/>
      <c r="DN114" s="56"/>
      <c r="DO114" s="56"/>
      <c r="DP114" s="56"/>
      <c r="DQ114" s="56"/>
      <c r="DR114" s="56"/>
      <c r="DS114" s="56"/>
      <c r="DT114" s="56"/>
    </row>
    <row r="115" spans="1:124" ht="14.25" customHeight="1">
      <c r="A115" s="51">
        <v>108</v>
      </c>
      <c r="B115" s="3">
        <f>IF('FORM NILAI SIAP'!A115=0,"",'FORM NILAI SIAP'!A115)</f>
        <v>21120120140099</v>
      </c>
      <c r="C115" s="3" t="str">
        <f>IF('FORM NILAI SIAP'!B115=0,"",'FORM NILAI SIAP'!B115)</f>
        <v>ANDRA PUTRA NURRAFI</v>
      </c>
      <c r="D115" s="54">
        <v>84</v>
      </c>
      <c r="E115" s="54">
        <f t="shared" ref="E115:R115" si="108">IFERROR(($T115*IF($T$6=E$6,$T$7,0)+$U115*IF($U$6=E$6,$U$7,0)+$V115*IF($V$6=E$6,$V$7,0)+$W115*IF($W$6=E$6,$W$7,0)+$X115*IF($X$6=E$6,$X$7,0)+$Y115*IF($Y$6=E$6,$Y$7,0)+$Z115*IF($Z$6=E$6,$Z$7,0)+$AA115*IF($AA$6=E$6,$AA$7,0)+$AB115*IF($AB$6=E$6,$AB$7,0)+$AC115*IF($AC$6=E$6,$AC$7,0)+$AD115*IF($AD$6=E$6,$AD$7,0)+$DG115*IF($DG$6=E$6,$DG$7,0)+$DH115*IF($DH$6=E$6,$DH$7,0)+$DI115*IF($DI$6=E$6,$DI$7,0)+$DJ115*IF($DJ$6=E$6,$DJ$7,0)+$DK115*IF($DK$6=E$6,$DK$7,0)+$DL115*IF($DL$6=E$6,$DL$7,0)+$DM115*IF($DM$6=E$6,$DM$7,0)+$DN115*IF($DN$6=E$6,$DN$7,0)+$DO115*IF($DO$6=E$6,$DO$7,0)+$DP115*IF($DP$6=E$6,$DP$7,0)+$DQ115*IF($DQ$6=E$6,$DQ$7,0)+$DR115*IF($DR$6=E$6,$DR$7,0)+$DS115*IF($DS$6=E$6,$DS$7,0)+$DT115*IF($DT$6=E$6,$DT$7,0)+$DU115*IF($DU$6=E$6,$DU$7,0)+$DV115*IF($DV$6=E$6,$DV$7,0)+$DW115*IF($DW$6=E$6,$DW$7,0)+$DX115*IF($DX$6=E$6,$DX$7,0)+$DY115*IF($DY$6=E$6,$DY$7,0)+$DZ115*IF($DZ$6=E$6,$DZ$7,0)+$EA115*IF($EA$6=E$6,$EA$7,0)+$EB115*IF($EB$6=E$6,$EB$7,0))/E$7,0)</f>
        <v>84</v>
      </c>
      <c r="F115" s="54">
        <f t="shared" si="108"/>
        <v>84</v>
      </c>
      <c r="G115" s="54">
        <f t="shared" si="108"/>
        <v>0</v>
      </c>
      <c r="H115" s="54">
        <f t="shared" si="108"/>
        <v>0</v>
      </c>
      <c r="I115" s="54">
        <f t="shared" si="108"/>
        <v>0</v>
      </c>
      <c r="J115" s="54">
        <f t="shared" si="108"/>
        <v>0</v>
      </c>
      <c r="K115" s="54">
        <f t="shared" si="108"/>
        <v>0</v>
      </c>
      <c r="L115" s="54">
        <f t="shared" si="108"/>
        <v>0</v>
      </c>
      <c r="M115" s="54">
        <f t="shared" si="108"/>
        <v>0</v>
      </c>
      <c r="N115" s="54">
        <f t="shared" si="108"/>
        <v>0</v>
      </c>
      <c r="O115" s="54">
        <f t="shared" si="108"/>
        <v>0</v>
      </c>
      <c r="P115" s="54">
        <f t="shared" si="108"/>
        <v>0</v>
      </c>
      <c r="Q115" s="54">
        <f t="shared" si="108"/>
        <v>0</v>
      </c>
      <c r="R115" s="54">
        <f t="shared" si="108"/>
        <v>0</v>
      </c>
      <c r="S115" s="135"/>
      <c r="T115" s="66">
        <v>84</v>
      </c>
      <c r="U115" s="56">
        <v>84</v>
      </c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6"/>
      <c r="CE115" s="56"/>
      <c r="CF115" s="56"/>
      <c r="CG115" s="56"/>
      <c r="CH115" s="56"/>
      <c r="CI115" s="56"/>
      <c r="CJ115" s="56"/>
      <c r="CK115" s="56"/>
      <c r="CL115" s="56"/>
      <c r="CM115" s="56"/>
      <c r="CN115" s="56"/>
      <c r="CO115" s="56"/>
      <c r="CP115" s="56"/>
      <c r="CQ115" s="56"/>
      <c r="CR115" s="56"/>
      <c r="CS115" s="56"/>
      <c r="CT115" s="56"/>
      <c r="CU115" s="56"/>
      <c r="CV115" s="56"/>
      <c r="CW115" s="56"/>
      <c r="CX115" s="56"/>
      <c r="CY115" s="56"/>
      <c r="CZ115" s="56"/>
      <c r="DA115" s="56"/>
      <c r="DB115" s="56"/>
      <c r="DC115" s="56"/>
      <c r="DD115" s="56"/>
      <c r="DE115" s="56"/>
      <c r="DF115" s="56"/>
      <c r="DG115" s="56"/>
      <c r="DH115" s="56"/>
      <c r="DI115" s="56"/>
      <c r="DJ115" s="56"/>
      <c r="DK115" s="56"/>
      <c r="DL115" s="56"/>
      <c r="DM115" s="56"/>
      <c r="DN115" s="56"/>
      <c r="DO115" s="56"/>
      <c r="DP115" s="56"/>
      <c r="DQ115" s="56"/>
      <c r="DR115" s="56"/>
      <c r="DS115" s="56"/>
      <c r="DT115" s="56"/>
    </row>
    <row r="116" spans="1:124" ht="14.25" customHeight="1">
      <c r="A116" s="51">
        <v>109</v>
      </c>
      <c r="B116" s="3">
        <f>IF('FORM NILAI SIAP'!A116=0,"",'FORM NILAI SIAP'!A116)</f>
        <v>21120120140099</v>
      </c>
      <c r="C116" s="3" t="str">
        <f>IF('FORM NILAI SIAP'!B116=0,"",'FORM NILAI SIAP'!B116)</f>
        <v>FITRIYA NUR SAIDAH</v>
      </c>
      <c r="D116" s="54">
        <v>76</v>
      </c>
      <c r="E116" s="54">
        <f t="shared" ref="E116:R116" si="109">IFERROR(($T116*IF($T$6=E$6,$T$7,0)+$U116*IF($U$6=E$6,$U$7,0)+$V116*IF($V$6=E$6,$V$7,0)+$W116*IF($W$6=E$6,$W$7,0)+$X116*IF($X$6=E$6,$X$7,0)+$Y116*IF($Y$6=E$6,$Y$7,0)+$Z116*IF($Z$6=E$6,$Z$7,0)+$AA116*IF($AA$6=E$6,$AA$7,0)+$AB116*IF($AB$6=E$6,$AB$7,0)+$AC116*IF($AC$6=E$6,$AC$7,0)+$AD116*IF($AD$6=E$6,$AD$7,0)+$DG116*IF($DG$6=E$6,$DG$7,0)+$DH116*IF($DH$6=E$6,$DH$7,0)+$DI116*IF($DI$6=E$6,$DI$7,0)+$DJ116*IF($DJ$6=E$6,$DJ$7,0)+$DK116*IF($DK$6=E$6,$DK$7,0)+$DL116*IF($DL$6=E$6,$DL$7,0)+$DM116*IF($DM$6=E$6,$DM$7,0)+$DN116*IF($DN$6=E$6,$DN$7,0)+$DO116*IF($DO$6=E$6,$DO$7,0)+$DP116*IF($DP$6=E$6,$DP$7,0)+$DQ116*IF($DQ$6=E$6,$DQ$7,0)+$DR116*IF($DR$6=E$6,$DR$7,0)+$DS116*IF($DS$6=E$6,$DS$7,0)+$DT116*IF($DT$6=E$6,$DT$7,0)+$DU116*IF($DU$6=E$6,$DU$7,0)+$DV116*IF($DV$6=E$6,$DV$7,0)+$DW116*IF($DW$6=E$6,$DW$7,0)+$DX116*IF($DX$6=E$6,$DX$7,0)+$DY116*IF($DY$6=E$6,$DY$7,0)+$DZ116*IF($DZ$6=E$6,$DZ$7,0)+$EA116*IF($EA$6=E$6,$EA$7,0)+$EB116*IF($EB$6=E$6,$EB$7,0))/E$7,0)</f>
        <v>76</v>
      </c>
      <c r="F116" s="54">
        <f t="shared" si="109"/>
        <v>76</v>
      </c>
      <c r="G116" s="54">
        <f t="shared" si="109"/>
        <v>0</v>
      </c>
      <c r="H116" s="54">
        <f t="shared" si="109"/>
        <v>0</v>
      </c>
      <c r="I116" s="54">
        <f t="shared" si="109"/>
        <v>0</v>
      </c>
      <c r="J116" s="54">
        <f t="shared" si="109"/>
        <v>0</v>
      </c>
      <c r="K116" s="54">
        <f t="shared" si="109"/>
        <v>0</v>
      </c>
      <c r="L116" s="54">
        <f t="shared" si="109"/>
        <v>0</v>
      </c>
      <c r="M116" s="54">
        <f t="shared" si="109"/>
        <v>0</v>
      </c>
      <c r="N116" s="54">
        <f t="shared" si="109"/>
        <v>0</v>
      </c>
      <c r="O116" s="54">
        <f t="shared" si="109"/>
        <v>0</v>
      </c>
      <c r="P116" s="54">
        <f t="shared" si="109"/>
        <v>0</v>
      </c>
      <c r="Q116" s="54">
        <f t="shared" si="109"/>
        <v>0</v>
      </c>
      <c r="R116" s="54">
        <f t="shared" si="109"/>
        <v>0</v>
      </c>
      <c r="S116" s="135"/>
      <c r="T116" s="66">
        <v>76</v>
      </c>
      <c r="U116" s="56">
        <v>76</v>
      </c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6"/>
      <c r="BQ116" s="56"/>
      <c r="BR116" s="56"/>
      <c r="BS116" s="56"/>
      <c r="BT116" s="56"/>
      <c r="BU116" s="56"/>
      <c r="BV116" s="56"/>
      <c r="BW116" s="56"/>
      <c r="BX116" s="56"/>
      <c r="BY116" s="56"/>
      <c r="BZ116" s="56"/>
      <c r="CA116" s="56"/>
      <c r="CB116" s="56"/>
      <c r="CC116" s="56"/>
      <c r="CD116" s="56"/>
      <c r="CE116" s="56"/>
      <c r="CF116" s="56"/>
      <c r="CG116" s="56"/>
      <c r="CH116" s="56"/>
      <c r="CI116" s="56"/>
      <c r="CJ116" s="56"/>
      <c r="CK116" s="56"/>
      <c r="CL116" s="56"/>
      <c r="CM116" s="56"/>
      <c r="CN116" s="56"/>
      <c r="CO116" s="56"/>
      <c r="CP116" s="56"/>
      <c r="CQ116" s="56"/>
      <c r="CR116" s="56"/>
      <c r="CS116" s="56"/>
      <c r="CT116" s="56"/>
      <c r="CU116" s="56"/>
      <c r="CV116" s="56"/>
      <c r="CW116" s="56"/>
      <c r="CX116" s="56"/>
      <c r="CY116" s="56"/>
      <c r="CZ116" s="56"/>
      <c r="DA116" s="56"/>
      <c r="DB116" s="56"/>
      <c r="DC116" s="56"/>
      <c r="DD116" s="56"/>
      <c r="DE116" s="56"/>
      <c r="DF116" s="56"/>
      <c r="DG116" s="56"/>
      <c r="DH116" s="56"/>
      <c r="DI116" s="56"/>
      <c r="DJ116" s="56"/>
      <c r="DK116" s="56"/>
      <c r="DL116" s="56"/>
      <c r="DM116" s="56"/>
      <c r="DN116" s="56"/>
      <c r="DO116" s="56"/>
      <c r="DP116" s="56"/>
      <c r="DQ116" s="56"/>
      <c r="DR116" s="56"/>
      <c r="DS116" s="56"/>
      <c r="DT116" s="56"/>
    </row>
    <row r="117" spans="1:124" ht="14.25" customHeight="1">
      <c r="A117" s="51">
        <v>110</v>
      </c>
      <c r="B117" s="3">
        <f>IF('FORM NILAI SIAP'!A117=0,"",'FORM NILAI SIAP'!A117)</f>
        <v>21120120140099</v>
      </c>
      <c r="C117" s="3" t="str">
        <f>IF('FORM NILAI SIAP'!B117=0,"",'FORM NILAI SIAP'!B117)</f>
        <v>NANDA IQBAL HANAFI</v>
      </c>
      <c r="D117" s="54">
        <v>88</v>
      </c>
      <c r="E117" s="54">
        <f t="shared" ref="E117:R117" si="110">IFERROR(($T117*IF($T$6=E$6,$T$7,0)+$U117*IF($U$6=E$6,$U$7,0)+$V117*IF($V$6=E$6,$V$7,0)+$W117*IF($W$6=E$6,$W$7,0)+$X117*IF($X$6=E$6,$X$7,0)+$Y117*IF($Y$6=E$6,$Y$7,0)+$Z117*IF($Z$6=E$6,$Z$7,0)+$AA117*IF($AA$6=E$6,$AA$7,0)+$AB117*IF($AB$6=E$6,$AB$7,0)+$AC117*IF($AC$6=E$6,$AC$7,0)+$AD117*IF($AD$6=E$6,$AD$7,0)+$DG117*IF($DG$6=E$6,$DG$7,0)+$DH117*IF($DH$6=E$6,$DH$7,0)+$DI117*IF($DI$6=E$6,$DI$7,0)+$DJ117*IF($DJ$6=E$6,$DJ$7,0)+$DK117*IF($DK$6=E$6,$DK$7,0)+$DL117*IF($DL$6=E$6,$DL$7,0)+$DM117*IF($DM$6=E$6,$DM$7,0)+$DN117*IF($DN$6=E$6,$DN$7,0)+$DO117*IF($DO$6=E$6,$DO$7,0)+$DP117*IF($DP$6=E$6,$DP$7,0)+$DQ117*IF($DQ$6=E$6,$DQ$7,0)+$DR117*IF($DR$6=E$6,$DR$7,0)+$DS117*IF($DS$6=E$6,$DS$7,0)+$DT117*IF($DT$6=E$6,$DT$7,0)+$DU117*IF($DU$6=E$6,$DU$7,0)+$DV117*IF($DV$6=E$6,$DV$7,0)+$DW117*IF($DW$6=E$6,$DW$7,0)+$DX117*IF($DX$6=E$6,$DX$7,0)+$DY117*IF($DY$6=E$6,$DY$7,0)+$DZ117*IF($DZ$6=E$6,$DZ$7,0)+$EA117*IF($EA$6=E$6,$EA$7,0)+$EB117*IF($EB$6=E$6,$EB$7,0))/E$7,0)</f>
        <v>88</v>
      </c>
      <c r="F117" s="54">
        <f t="shared" si="110"/>
        <v>88</v>
      </c>
      <c r="G117" s="54">
        <f t="shared" si="110"/>
        <v>0</v>
      </c>
      <c r="H117" s="54">
        <f t="shared" si="110"/>
        <v>0</v>
      </c>
      <c r="I117" s="54">
        <f t="shared" si="110"/>
        <v>0</v>
      </c>
      <c r="J117" s="54">
        <f t="shared" si="110"/>
        <v>0</v>
      </c>
      <c r="K117" s="54">
        <f t="shared" si="110"/>
        <v>0</v>
      </c>
      <c r="L117" s="54">
        <f t="shared" si="110"/>
        <v>0</v>
      </c>
      <c r="M117" s="54">
        <f t="shared" si="110"/>
        <v>0</v>
      </c>
      <c r="N117" s="54">
        <f t="shared" si="110"/>
        <v>0</v>
      </c>
      <c r="O117" s="54">
        <f t="shared" si="110"/>
        <v>0</v>
      </c>
      <c r="P117" s="54">
        <f t="shared" si="110"/>
        <v>0</v>
      </c>
      <c r="Q117" s="54">
        <f t="shared" si="110"/>
        <v>0</v>
      </c>
      <c r="R117" s="54">
        <f t="shared" si="110"/>
        <v>0</v>
      </c>
      <c r="S117" s="135"/>
      <c r="T117" s="66">
        <v>88</v>
      </c>
      <c r="U117" s="56">
        <v>88</v>
      </c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6"/>
      <c r="BQ117" s="56"/>
      <c r="BR117" s="56"/>
      <c r="BS117" s="56"/>
      <c r="BT117" s="56"/>
      <c r="BU117" s="56"/>
      <c r="BV117" s="56"/>
      <c r="BW117" s="56"/>
      <c r="BX117" s="56"/>
      <c r="BY117" s="56"/>
      <c r="BZ117" s="56"/>
      <c r="CA117" s="56"/>
      <c r="CB117" s="56"/>
      <c r="CC117" s="56"/>
      <c r="CD117" s="56"/>
      <c r="CE117" s="56"/>
      <c r="CF117" s="56"/>
      <c r="CG117" s="56"/>
      <c r="CH117" s="56"/>
      <c r="CI117" s="56"/>
      <c r="CJ117" s="56"/>
      <c r="CK117" s="56"/>
      <c r="CL117" s="56"/>
      <c r="CM117" s="56"/>
      <c r="CN117" s="56"/>
      <c r="CO117" s="56"/>
      <c r="CP117" s="56"/>
      <c r="CQ117" s="56"/>
      <c r="CR117" s="56"/>
      <c r="CS117" s="56"/>
      <c r="CT117" s="56"/>
      <c r="CU117" s="56"/>
      <c r="CV117" s="56"/>
      <c r="CW117" s="56"/>
      <c r="CX117" s="56"/>
      <c r="CY117" s="56"/>
      <c r="CZ117" s="56"/>
      <c r="DA117" s="56"/>
      <c r="DB117" s="56"/>
      <c r="DC117" s="56"/>
      <c r="DD117" s="56"/>
      <c r="DE117" s="56"/>
      <c r="DF117" s="56"/>
      <c r="DG117" s="56"/>
      <c r="DH117" s="56"/>
      <c r="DI117" s="56"/>
      <c r="DJ117" s="56"/>
      <c r="DK117" s="56"/>
      <c r="DL117" s="56"/>
      <c r="DM117" s="56"/>
      <c r="DN117" s="56"/>
      <c r="DO117" s="56"/>
      <c r="DP117" s="56"/>
      <c r="DQ117" s="56"/>
      <c r="DR117" s="56"/>
      <c r="DS117" s="56"/>
      <c r="DT117" s="56"/>
    </row>
    <row r="118" spans="1:124" ht="14.25" customHeight="1">
      <c r="A118" s="51">
        <v>111</v>
      </c>
      <c r="B118" s="3">
        <f>IF('FORM NILAI SIAP'!A118=0,"",'FORM NILAI SIAP'!A118)</f>
        <v>21120120140099</v>
      </c>
      <c r="C118" s="3" t="str">
        <f>IF('FORM NILAI SIAP'!B118=0,"",'FORM NILAI SIAP'!B118)</f>
        <v>FAIRUZSYAH NAUFAL FIKRI</v>
      </c>
      <c r="D118" s="54">
        <v>88</v>
      </c>
      <c r="E118" s="54">
        <f t="shared" ref="E118:R118" si="111">IFERROR(($T118*IF($T$6=E$6,$T$7,0)+$U118*IF($U$6=E$6,$U$7,0)+$V118*IF($V$6=E$6,$V$7,0)+$W118*IF($W$6=E$6,$W$7,0)+$X118*IF($X$6=E$6,$X$7,0)+$Y118*IF($Y$6=E$6,$Y$7,0)+$Z118*IF($Z$6=E$6,$Z$7,0)+$AA118*IF($AA$6=E$6,$AA$7,0)+$AB118*IF($AB$6=E$6,$AB$7,0)+$AC118*IF($AC$6=E$6,$AC$7,0)+$AD118*IF($AD$6=E$6,$AD$7,0)+$DG118*IF($DG$6=E$6,$DG$7,0)+$DH118*IF($DH$6=E$6,$DH$7,0)+$DI118*IF($DI$6=E$6,$DI$7,0)+$DJ118*IF($DJ$6=E$6,$DJ$7,0)+$DK118*IF($DK$6=E$6,$DK$7,0)+$DL118*IF($DL$6=E$6,$DL$7,0)+$DM118*IF($DM$6=E$6,$DM$7,0)+$DN118*IF($DN$6=E$6,$DN$7,0)+$DO118*IF($DO$6=E$6,$DO$7,0)+$DP118*IF($DP$6=E$6,$DP$7,0)+$DQ118*IF($DQ$6=E$6,$DQ$7,0)+$DR118*IF($DR$6=E$6,$DR$7,0)+$DS118*IF($DS$6=E$6,$DS$7,0)+$DT118*IF($DT$6=E$6,$DT$7,0)+$DU118*IF($DU$6=E$6,$DU$7,0)+$DV118*IF($DV$6=E$6,$DV$7,0)+$DW118*IF($DW$6=E$6,$DW$7,0)+$DX118*IF($DX$6=E$6,$DX$7,0)+$DY118*IF($DY$6=E$6,$DY$7,0)+$DZ118*IF($DZ$6=E$6,$DZ$7,0)+$EA118*IF($EA$6=E$6,$EA$7,0)+$EB118*IF($EB$6=E$6,$EB$7,0))/E$7,0)</f>
        <v>88</v>
      </c>
      <c r="F118" s="54">
        <f t="shared" si="111"/>
        <v>88</v>
      </c>
      <c r="G118" s="54">
        <f t="shared" si="111"/>
        <v>0</v>
      </c>
      <c r="H118" s="54">
        <f t="shared" si="111"/>
        <v>0</v>
      </c>
      <c r="I118" s="54">
        <f t="shared" si="111"/>
        <v>0</v>
      </c>
      <c r="J118" s="54">
        <f t="shared" si="111"/>
        <v>0</v>
      </c>
      <c r="K118" s="54">
        <f t="shared" si="111"/>
        <v>0</v>
      </c>
      <c r="L118" s="54">
        <f t="shared" si="111"/>
        <v>0</v>
      </c>
      <c r="M118" s="54">
        <f t="shared" si="111"/>
        <v>0</v>
      </c>
      <c r="N118" s="54">
        <f t="shared" si="111"/>
        <v>0</v>
      </c>
      <c r="O118" s="54">
        <f t="shared" si="111"/>
        <v>0</v>
      </c>
      <c r="P118" s="54">
        <f t="shared" si="111"/>
        <v>0</v>
      </c>
      <c r="Q118" s="54">
        <f t="shared" si="111"/>
        <v>0</v>
      </c>
      <c r="R118" s="54">
        <f t="shared" si="111"/>
        <v>0</v>
      </c>
      <c r="S118" s="135"/>
      <c r="T118" s="66">
        <v>88</v>
      </c>
      <c r="U118" s="56">
        <v>88</v>
      </c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6"/>
      <c r="BW118" s="56"/>
      <c r="BX118" s="56"/>
      <c r="BY118" s="56"/>
      <c r="BZ118" s="56"/>
      <c r="CA118" s="56"/>
      <c r="CB118" s="56"/>
      <c r="CC118" s="56"/>
      <c r="CD118" s="56"/>
      <c r="CE118" s="56"/>
      <c r="CF118" s="56"/>
      <c r="CG118" s="56"/>
      <c r="CH118" s="56"/>
      <c r="CI118" s="56"/>
      <c r="CJ118" s="56"/>
      <c r="CK118" s="56"/>
      <c r="CL118" s="56"/>
      <c r="CM118" s="56"/>
      <c r="CN118" s="56"/>
      <c r="CO118" s="56"/>
      <c r="CP118" s="56"/>
      <c r="CQ118" s="56"/>
      <c r="CR118" s="56"/>
      <c r="CS118" s="56"/>
      <c r="CT118" s="56"/>
      <c r="CU118" s="56"/>
      <c r="CV118" s="56"/>
      <c r="CW118" s="56"/>
      <c r="CX118" s="56"/>
      <c r="CY118" s="56"/>
      <c r="CZ118" s="56"/>
      <c r="DA118" s="56"/>
      <c r="DB118" s="56"/>
      <c r="DC118" s="56"/>
      <c r="DD118" s="56"/>
      <c r="DE118" s="56"/>
      <c r="DF118" s="56"/>
      <c r="DG118" s="56"/>
      <c r="DH118" s="56"/>
      <c r="DI118" s="56"/>
      <c r="DJ118" s="56"/>
      <c r="DK118" s="56"/>
      <c r="DL118" s="56"/>
      <c r="DM118" s="56"/>
      <c r="DN118" s="56"/>
      <c r="DO118" s="56"/>
      <c r="DP118" s="56"/>
      <c r="DQ118" s="56"/>
      <c r="DR118" s="56"/>
      <c r="DS118" s="56"/>
      <c r="DT118" s="56"/>
    </row>
    <row r="119" spans="1:124" ht="14.25" customHeight="1">
      <c r="A119" s="51">
        <v>112</v>
      </c>
      <c r="B119" s="3">
        <f>IF('FORM NILAI SIAP'!A119=0,"",'FORM NILAI SIAP'!A119)</f>
        <v>21120120140099</v>
      </c>
      <c r="C119" s="3" t="str">
        <f>IF('FORM NILAI SIAP'!B119=0,"",'FORM NILAI SIAP'!B119)</f>
        <v>ABRAM DARMAPUTRA</v>
      </c>
      <c r="D119" s="54">
        <v>76</v>
      </c>
      <c r="E119" s="54">
        <f t="shared" ref="E119:R119" si="112">IFERROR(($T119*IF($T$6=E$6,$T$7,0)+$U119*IF($U$6=E$6,$U$7,0)+$V119*IF($V$6=E$6,$V$7,0)+$W119*IF($W$6=E$6,$W$7,0)+$X119*IF($X$6=E$6,$X$7,0)+$Y119*IF($Y$6=E$6,$Y$7,0)+$Z119*IF($Z$6=E$6,$Z$7,0)+$AA119*IF($AA$6=E$6,$AA$7,0)+$AB119*IF($AB$6=E$6,$AB$7,0)+$AC119*IF($AC$6=E$6,$AC$7,0)+$AD119*IF($AD$6=E$6,$AD$7,0)+$DG119*IF($DG$6=E$6,$DG$7,0)+$DH119*IF($DH$6=E$6,$DH$7,0)+$DI119*IF($DI$6=E$6,$DI$7,0)+$DJ119*IF($DJ$6=E$6,$DJ$7,0)+$DK119*IF($DK$6=E$6,$DK$7,0)+$DL119*IF($DL$6=E$6,$DL$7,0)+$DM119*IF($DM$6=E$6,$DM$7,0)+$DN119*IF($DN$6=E$6,$DN$7,0)+$DO119*IF($DO$6=E$6,$DO$7,0)+$DP119*IF($DP$6=E$6,$DP$7,0)+$DQ119*IF($DQ$6=E$6,$DQ$7,0)+$DR119*IF($DR$6=E$6,$DR$7,0)+$DS119*IF($DS$6=E$6,$DS$7,0)+$DT119*IF($DT$6=E$6,$DT$7,0)+$DU119*IF($DU$6=E$6,$DU$7,0)+$DV119*IF($DV$6=E$6,$DV$7,0)+$DW119*IF($DW$6=E$6,$DW$7,0)+$DX119*IF($DX$6=E$6,$DX$7,0)+$DY119*IF($DY$6=E$6,$DY$7,0)+$DZ119*IF($DZ$6=E$6,$DZ$7,0)+$EA119*IF($EA$6=E$6,$EA$7,0)+$EB119*IF($EB$6=E$6,$EB$7,0))/E$7,0)</f>
        <v>76</v>
      </c>
      <c r="F119" s="54">
        <f t="shared" si="112"/>
        <v>76</v>
      </c>
      <c r="G119" s="54">
        <f t="shared" si="112"/>
        <v>0</v>
      </c>
      <c r="H119" s="54">
        <f t="shared" si="112"/>
        <v>0</v>
      </c>
      <c r="I119" s="54">
        <f t="shared" si="112"/>
        <v>0</v>
      </c>
      <c r="J119" s="54">
        <f t="shared" si="112"/>
        <v>0</v>
      </c>
      <c r="K119" s="54">
        <f t="shared" si="112"/>
        <v>0</v>
      </c>
      <c r="L119" s="54">
        <f t="shared" si="112"/>
        <v>0</v>
      </c>
      <c r="M119" s="54">
        <f t="shared" si="112"/>
        <v>0</v>
      </c>
      <c r="N119" s="54">
        <f t="shared" si="112"/>
        <v>0</v>
      </c>
      <c r="O119" s="54">
        <f t="shared" si="112"/>
        <v>0</v>
      </c>
      <c r="P119" s="54">
        <f t="shared" si="112"/>
        <v>0</v>
      </c>
      <c r="Q119" s="54">
        <f t="shared" si="112"/>
        <v>0</v>
      </c>
      <c r="R119" s="54">
        <f t="shared" si="112"/>
        <v>0</v>
      </c>
      <c r="S119" s="135"/>
      <c r="T119" s="66">
        <v>76</v>
      </c>
      <c r="U119" s="56">
        <v>76</v>
      </c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56"/>
      <c r="BN119" s="56"/>
      <c r="BO119" s="56"/>
      <c r="BP119" s="56"/>
      <c r="BQ119" s="56"/>
      <c r="BR119" s="56"/>
      <c r="BS119" s="56"/>
      <c r="BT119" s="56"/>
      <c r="BU119" s="56"/>
      <c r="BV119" s="56"/>
      <c r="BW119" s="56"/>
      <c r="BX119" s="56"/>
      <c r="BY119" s="56"/>
      <c r="BZ119" s="56"/>
      <c r="CA119" s="56"/>
      <c r="CB119" s="56"/>
      <c r="CC119" s="56"/>
      <c r="CD119" s="56"/>
      <c r="CE119" s="56"/>
      <c r="CF119" s="56"/>
      <c r="CG119" s="56"/>
      <c r="CH119" s="56"/>
      <c r="CI119" s="56"/>
      <c r="CJ119" s="56"/>
      <c r="CK119" s="56"/>
      <c r="CL119" s="56"/>
      <c r="CM119" s="56"/>
      <c r="CN119" s="56"/>
      <c r="CO119" s="56"/>
      <c r="CP119" s="56"/>
      <c r="CQ119" s="56"/>
      <c r="CR119" s="56"/>
      <c r="CS119" s="56"/>
      <c r="CT119" s="56"/>
      <c r="CU119" s="56"/>
      <c r="CV119" s="56"/>
      <c r="CW119" s="56"/>
      <c r="CX119" s="56"/>
      <c r="CY119" s="56"/>
      <c r="CZ119" s="56"/>
      <c r="DA119" s="56"/>
      <c r="DB119" s="56"/>
      <c r="DC119" s="56"/>
      <c r="DD119" s="56"/>
      <c r="DE119" s="56"/>
      <c r="DF119" s="56"/>
      <c r="DG119" s="56"/>
      <c r="DH119" s="56"/>
      <c r="DI119" s="56"/>
      <c r="DJ119" s="56"/>
      <c r="DK119" s="56"/>
      <c r="DL119" s="56"/>
      <c r="DM119" s="56"/>
      <c r="DN119" s="56"/>
      <c r="DO119" s="56"/>
      <c r="DP119" s="56"/>
      <c r="DQ119" s="56"/>
      <c r="DR119" s="56"/>
      <c r="DS119" s="56"/>
      <c r="DT119" s="56"/>
    </row>
    <row r="120" spans="1:124" ht="14.25" customHeight="1">
      <c r="A120" s="51">
        <v>113</v>
      </c>
      <c r="B120" s="3">
        <f>IF('FORM NILAI SIAP'!A120=0,"",'FORM NILAI SIAP'!A120)</f>
        <v>21120120140099</v>
      </c>
      <c r="C120" s="3" t="str">
        <f>IF('FORM NILAI SIAP'!B120=0,"",'FORM NILAI SIAP'!B120)</f>
        <v>M. IRMAWAN</v>
      </c>
      <c r="D120" s="54">
        <v>88</v>
      </c>
      <c r="E120" s="54">
        <f t="shared" ref="E120:R120" si="113">IFERROR(($T120*IF($T$6=E$6,$T$7,0)+$U120*IF($U$6=E$6,$U$7,0)+$V120*IF($V$6=E$6,$V$7,0)+$W120*IF($W$6=E$6,$W$7,0)+$X120*IF($X$6=E$6,$X$7,0)+$Y120*IF($Y$6=E$6,$Y$7,0)+$Z120*IF($Z$6=E$6,$Z$7,0)+$AA120*IF($AA$6=E$6,$AA$7,0)+$AB120*IF($AB$6=E$6,$AB$7,0)+$AC120*IF($AC$6=E$6,$AC$7,0)+$AD120*IF($AD$6=E$6,$AD$7,0)+$DG120*IF($DG$6=E$6,$DG$7,0)+$DH120*IF($DH$6=E$6,$DH$7,0)+$DI120*IF($DI$6=E$6,$DI$7,0)+$DJ120*IF($DJ$6=E$6,$DJ$7,0)+$DK120*IF($DK$6=E$6,$DK$7,0)+$DL120*IF($DL$6=E$6,$DL$7,0)+$DM120*IF($DM$6=E$6,$DM$7,0)+$DN120*IF($DN$6=E$6,$DN$7,0)+$DO120*IF($DO$6=E$6,$DO$7,0)+$DP120*IF($DP$6=E$6,$DP$7,0)+$DQ120*IF($DQ$6=E$6,$DQ$7,0)+$DR120*IF($DR$6=E$6,$DR$7,0)+$DS120*IF($DS$6=E$6,$DS$7,0)+$DT120*IF($DT$6=E$6,$DT$7,0)+$DU120*IF($DU$6=E$6,$DU$7,0)+$DV120*IF($DV$6=E$6,$DV$7,0)+$DW120*IF($DW$6=E$6,$DW$7,0)+$DX120*IF($DX$6=E$6,$DX$7,0)+$DY120*IF($DY$6=E$6,$DY$7,0)+$DZ120*IF($DZ$6=E$6,$DZ$7,0)+$EA120*IF($EA$6=E$6,$EA$7,0)+$EB120*IF($EB$6=E$6,$EB$7,0))/E$7,0)</f>
        <v>88</v>
      </c>
      <c r="F120" s="54">
        <f t="shared" si="113"/>
        <v>88</v>
      </c>
      <c r="G120" s="54">
        <f t="shared" si="113"/>
        <v>0</v>
      </c>
      <c r="H120" s="54">
        <f t="shared" si="113"/>
        <v>0</v>
      </c>
      <c r="I120" s="54">
        <f t="shared" si="113"/>
        <v>0</v>
      </c>
      <c r="J120" s="54">
        <f t="shared" si="113"/>
        <v>0</v>
      </c>
      <c r="K120" s="54">
        <f t="shared" si="113"/>
        <v>0</v>
      </c>
      <c r="L120" s="54">
        <f t="shared" si="113"/>
        <v>0</v>
      </c>
      <c r="M120" s="54">
        <f t="shared" si="113"/>
        <v>0</v>
      </c>
      <c r="N120" s="54">
        <f t="shared" si="113"/>
        <v>0</v>
      </c>
      <c r="O120" s="54">
        <f t="shared" si="113"/>
        <v>0</v>
      </c>
      <c r="P120" s="54">
        <f t="shared" si="113"/>
        <v>0</v>
      </c>
      <c r="Q120" s="54">
        <f t="shared" si="113"/>
        <v>0</v>
      </c>
      <c r="R120" s="54">
        <f t="shared" si="113"/>
        <v>0</v>
      </c>
      <c r="S120" s="135"/>
      <c r="T120" s="66">
        <v>88</v>
      </c>
      <c r="U120" s="56">
        <v>88</v>
      </c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56"/>
      <c r="BN120" s="56"/>
      <c r="BO120" s="56"/>
      <c r="BP120" s="56"/>
      <c r="BQ120" s="56"/>
      <c r="BR120" s="56"/>
      <c r="BS120" s="56"/>
      <c r="BT120" s="56"/>
      <c r="BU120" s="56"/>
      <c r="BV120" s="56"/>
      <c r="BW120" s="56"/>
      <c r="BX120" s="56"/>
      <c r="BY120" s="56"/>
      <c r="BZ120" s="56"/>
      <c r="CA120" s="56"/>
      <c r="CB120" s="56"/>
      <c r="CC120" s="56"/>
      <c r="CD120" s="56"/>
      <c r="CE120" s="56"/>
      <c r="CF120" s="56"/>
      <c r="CG120" s="56"/>
      <c r="CH120" s="56"/>
      <c r="CI120" s="56"/>
      <c r="CJ120" s="56"/>
      <c r="CK120" s="56"/>
      <c r="CL120" s="56"/>
      <c r="CM120" s="56"/>
      <c r="CN120" s="56"/>
      <c r="CO120" s="56"/>
      <c r="CP120" s="56"/>
      <c r="CQ120" s="56"/>
      <c r="CR120" s="56"/>
      <c r="CS120" s="56"/>
      <c r="CT120" s="56"/>
      <c r="CU120" s="56"/>
      <c r="CV120" s="56"/>
      <c r="CW120" s="56"/>
      <c r="CX120" s="56"/>
      <c r="CY120" s="56"/>
      <c r="CZ120" s="56"/>
      <c r="DA120" s="56"/>
      <c r="DB120" s="56"/>
      <c r="DC120" s="56"/>
      <c r="DD120" s="56"/>
      <c r="DE120" s="56"/>
      <c r="DF120" s="56"/>
      <c r="DG120" s="56"/>
      <c r="DH120" s="56"/>
      <c r="DI120" s="56"/>
      <c r="DJ120" s="56"/>
      <c r="DK120" s="56"/>
      <c r="DL120" s="56"/>
      <c r="DM120" s="56"/>
      <c r="DN120" s="56"/>
      <c r="DO120" s="56"/>
      <c r="DP120" s="56"/>
      <c r="DQ120" s="56"/>
      <c r="DR120" s="56"/>
      <c r="DS120" s="56"/>
      <c r="DT120" s="56"/>
    </row>
    <row r="121" spans="1:124" ht="14.25" customHeight="1">
      <c r="A121" s="51">
        <v>114</v>
      </c>
      <c r="B121" s="3">
        <f>IF('FORM NILAI SIAP'!A121=0,"",'FORM NILAI SIAP'!A121)</f>
        <v>21120120140099</v>
      </c>
      <c r="C121" s="3" t="str">
        <f>IF('FORM NILAI SIAP'!B121=0,"",'FORM NILAI SIAP'!B121)</f>
        <v>ROSYAD SHIDQI DIKPIMMAS</v>
      </c>
      <c r="D121" s="54">
        <v>84</v>
      </c>
      <c r="E121" s="54">
        <f t="shared" ref="E121:R121" si="114">IFERROR(($T121*IF($T$6=E$6,$T$7,0)+$U121*IF($U$6=E$6,$U$7,0)+$V121*IF($V$6=E$6,$V$7,0)+$W121*IF($W$6=E$6,$W$7,0)+$X121*IF($X$6=E$6,$X$7,0)+$Y121*IF($Y$6=E$6,$Y$7,0)+$Z121*IF($Z$6=E$6,$Z$7,0)+$AA121*IF($AA$6=E$6,$AA$7,0)+$AB121*IF($AB$6=E$6,$AB$7,0)+$AC121*IF($AC$6=E$6,$AC$7,0)+$AD121*IF($AD$6=E$6,$AD$7,0)+$DG121*IF($DG$6=E$6,$DG$7,0)+$DH121*IF($DH$6=E$6,$DH$7,0)+$DI121*IF($DI$6=E$6,$DI$7,0)+$DJ121*IF($DJ$6=E$6,$DJ$7,0)+$DK121*IF($DK$6=E$6,$DK$7,0)+$DL121*IF($DL$6=E$6,$DL$7,0)+$DM121*IF($DM$6=E$6,$DM$7,0)+$DN121*IF($DN$6=E$6,$DN$7,0)+$DO121*IF($DO$6=E$6,$DO$7,0)+$DP121*IF($DP$6=E$6,$DP$7,0)+$DQ121*IF($DQ$6=E$6,$DQ$7,0)+$DR121*IF($DR$6=E$6,$DR$7,0)+$DS121*IF($DS$6=E$6,$DS$7,0)+$DT121*IF($DT$6=E$6,$DT$7,0)+$DU121*IF($DU$6=E$6,$DU$7,0)+$DV121*IF($DV$6=E$6,$DV$7,0)+$DW121*IF($DW$6=E$6,$DW$7,0)+$DX121*IF($DX$6=E$6,$DX$7,0)+$DY121*IF($DY$6=E$6,$DY$7,0)+$DZ121*IF($DZ$6=E$6,$DZ$7,0)+$EA121*IF($EA$6=E$6,$EA$7,0)+$EB121*IF($EB$6=E$6,$EB$7,0))/E$7,0)</f>
        <v>84</v>
      </c>
      <c r="F121" s="54">
        <f t="shared" si="114"/>
        <v>84</v>
      </c>
      <c r="G121" s="54">
        <f t="shared" si="114"/>
        <v>0</v>
      </c>
      <c r="H121" s="54">
        <f t="shared" si="114"/>
        <v>0</v>
      </c>
      <c r="I121" s="54">
        <f t="shared" si="114"/>
        <v>0</v>
      </c>
      <c r="J121" s="54">
        <f t="shared" si="114"/>
        <v>0</v>
      </c>
      <c r="K121" s="54">
        <f t="shared" si="114"/>
        <v>0</v>
      </c>
      <c r="L121" s="54">
        <f t="shared" si="114"/>
        <v>0</v>
      </c>
      <c r="M121" s="54">
        <f t="shared" si="114"/>
        <v>0</v>
      </c>
      <c r="N121" s="54">
        <f t="shared" si="114"/>
        <v>0</v>
      </c>
      <c r="O121" s="54">
        <f t="shared" si="114"/>
        <v>0</v>
      </c>
      <c r="P121" s="54">
        <f t="shared" si="114"/>
        <v>0</v>
      </c>
      <c r="Q121" s="54">
        <f t="shared" si="114"/>
        <v>0</v>
      </c>
      <c r="R121" s="54">
        <f t="shared" si="114"/>
        <v>0</v>
      </c>
      <c r="S121" s="135"/>
      <c r="T121" s="66">
        <v>84</v>
      </c>
      <c r="U121" s="56">
        <v>84</v>
      </c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6"/>
      <c r="CE121" s="56"/>
      <c r="CF121" s="56"/>
      <c r="CG121" s="56"/>
      <c r="CH121" s="56"/>
      <c r="CI121" s="56"/>
      <c r="CJ121" s="56"/>
      <c r="CK121" s="56"/>
      <c r="CL121" s="56"/>
      <c r="CM121" s="56"/>
      <c r="CN121" s="56"/>
      <c r="CO121" s="56"/>
      <c r="CP121" s="56"/>
      <c r="CQ121" s="56"/>
      <c r="CR121" s="56"/>
      <c r="CS121" s="56"/>
      <c r="CT121" s="56"/>
      <c r="CU121" s="56"/>
      <c r="CV121" s="56"/>
      <c r="CW121" s="56"/>
      <c r="CX121" s="56"/>
      <c r="CY121" s="56"/>
      <c r="CZ121" s="56"/>
      <c r="DA121" s="56"/>
      <c r="DB121" s="56"/>
      <c r="DC121" s="56"/>
      <c r="DD121" s="56"/>
      <c r="DE121" s="56"/>
      <c r="DF121" s="56"/>
      <c r="DG121" s="56"/>
      <c r="DH121" s="56"/>
      <c r="DI121" s="56"/>
      <c r="DJ121" s="56"/>
      <c r="DK121" s="56"/>
      <c r="DL121" s="56"/>
      <c r="DM121" s="56"/>
      <c r="DN121" s="56"/>
      <c r="DO121" s="56"/>
      <c r="DP121" s="56"/>
      <c r="DQ121" s="56"/>
      <c r="DR121" s="56"/>
      <c r="DS121" s="56"/>
      <c r="DT121" s="56"/>
    </row>
    <row r="122" spans="1:124" ht="14.25" customHeight="1">
      <c r="A122" s="51">
        <v>115</v>
      </c>
      <c r="B122" s="3">
        <f>IF('FORM NILAI SIAP'!A122=0,"",'FORM NILAI SIAP'!A122)</f>
        <v>21120120140099</v>
      </c>
      <c r="C122" s="3" t="str">
        <f>IF('FORM NILAI SIAP'!B122=0,"",'FORM NILAI SIAP'!B122)</f>
        <v>Dimas Seto Rizky Goenardi</v>
      </c>
      <c r="D122" s="54">
        <v>72</v>
      </c>
      <c r="E122" s="54">
        <f t="shared" ref="E122:R122" si="115">IFERROR(($T122*IF($T$6=E$6,$T$7,0)+$U122*IF($U$6=E$6,$U$7,0)+$V122*IF($V$6=E$6,$V$7,0)+$W122*IF($W$6=E$6,$W$7,0)+$X122*IF($X$6=E$6,$X$7,0)+$Y122*IF($Y$6=E$6,$Y$7,0)+$Z122*IF($Z$6=E$6,$Z$7,0)+$AA122*IF($AA$6=E$6,$AA$7,0)+$AB122*IF($AB$6=E$6,$AB$7,0)+$AC122*IF($AC$6=E$6,$AC$7,0)+$AD122*IF($AD$6=E$6,$AD$7,0)+$DG122*IF($DG$6=E$6,$DG$7,0)+$DH122*IF($DH$6=E$6,$DH$7,0)+$DI122*IF($DI$6=E$6,$DI$7,0)+$DJ122*IF($DJ$6=E$6,$DJ$7,0)+$DK122*IF($DK$6=E$6,$DK$7,0)+$DL122*IF($DL$6=E$6,$DL$7,0)+$DM122*IF($DM$6=E$6,$DM$7,0)+$DN122*IF($DN$6=E$6,$DN$7,0)+$DO122*IF($DO$6=E$6,$DO$7,0)+$DP122*IF($DP$6=E$6,$DP$7,0)+$DQ122*IF($DQ$6=E$6,$DQ$7,0)+$DR122*IF($DR$6=E$6,$DR$7,0)+$DS122*IF($DS$6=E$6,$DS$7,0)+$DT122*IF($DT$6=E$6,$DT$7,0)+$DU122*IF($DU$6=E$6,$DU$7,0)+$DV122*IF($DV$6=E$6,$DV$7,0)+$DW122*IF($DW$6=E$6,$DW$7,0)+$DX122*IF($DX$6=E$6,$DX$7,0)+$DY122*IF($DY$6=E$6,$DY$7,0)+$DZ122*IF($DZ$6=E$6,$DZ$7,0)+$EA122*IF($EA$6=E$6,$EA$7,0)+$EB122*IF($EB$6=E$6,$EB$7,0))/E$7,0)</f>
        <v>72</v>
      </c>
      <c r="F122" s="54">
        <f t="shared" si="115"/>
        <v>72</v>
      </c>
      <c r="G122" s="54">
        <f t="shared" si="115"/>
        <v>0</v>
      </c>
      <c r="H122" s="54">
        <f t="shared" si="115"/>
        <v>0</v>
      </c>
      <c r="I122" s="54">
        <f t="shared" si="115"/>
        <v>0</v>
      </c>
      <c r="J122" s="54">
        <f t="shared" si="115"/>
        <v>0</v>
      </c>
      <c r="K122" s="54">
        <f t="shared" si="115"/>
        <v>0</v>
      </c>
      <c r="L122" s="54">
        <f t="shared" si="115"/>
        <v>0</v>
      </c>
      <c r="M122" s="54">
        <f t="shared" si="115"/>
        <v>0</v>
      </c>
      <c r="N122" s="54">
        <f t="shared" si="115"/>
        <v>0</v>
      </c>
      <c r="O122" s="54">
        <f t="shared" si="115"/>
        <v>0</v>
      </c>
      <c r="P122" s="54">
        <f t="shared" si="115"/>
        <v>0</v>
      </c>
      <c r="Q122" s="54">
        <f t="shared" si="115"/>
        <v>0</v>
      </c>
      <c r="R122" s="54">
        <f t="shared" si="115"/>
        <v>0</v>
      </c>
      <c r="S122" s="135"/>
      <c r="T122" s="66">
        <v>72</v>
      </c>
      <c r="U122" s="56">
        <v>72</v>
      </c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  <c r="BM122" s="56"/>
      <c r="BN122" s="56"/>
      <c r="BO122" s="56"/>
      <c r="BP122" s="56"/>
      <c r="BQ122" s="56"/>
      <c r="BR122" s="56"/>
      <c r="BS122" s="56"/>
      <c r="BT122" s="56"/>
      <c r="BU122" s="56"/>
      <c r="BV122" s="56"/>
      <c r="BW122" s="56"/>
      <c r="BX122" s="56"/>
      <c r="BY122" s="56"/>
      <c r="BZ122" s="56"/>
      <c r="CA122" s="56"/>
      <c r="CB122" s="56"/>
      <c r="CC122" s="56"/>
      <c r="CD122" s="56"/>
      <c r="CE122" s="56"/>
      <c r="CF122" s="56"/>
      <c r="CG122" s="56"/>
      <c r="CH122" s="56"/>
      <c r="CI122" s="56"/>
      <c r="CJ122" s="56"/>
      <c r="CK122" s="56"/>
      <c r="CL122" s="56"/>
      <c r="CM122" s="56"/>
      <c r="CN122" s="56"/>
      <c r="CO122" s="56"/>
      <c r="CP122" s="56"/>
      <c r="CQ122" s="56"/>
      <c r="CR122" s="56"/>
      <c r="CS122" s="56"/>
      <c r="CT122" s="56"/>
      <c r="CU122" s="56"/>
      <c r="CV122" s="56"/>
      <c r="CW122" s="56"/>
      <c r="CX122" s="56"/>
      <c r="CY122" s="56"/>
      <c r="CZ122" s="56"/>
      <c r="DA122" s="56"/>
      <c r="DB122" s="56"/>
      <c r="DC122" s="56"/>
      <c r="DD122" s="56"/>
      <c r="DE122" s="56"/>
      <c r="DF122" s="56"/>
      <c r="DG122" s="56"/>
      <c r="DH122" s="56"/>
      <c r="DI122" s="56"/>
      <c r="DJ122" s="56"/>
      <c r="DK122" s="56"/>
      <c r="DL122" s="56"/>
      <c r="DM122" s="56"/>
      <c r="DN122" s="56"/>
      <c r="DO122" s="56"/>
      <c r="DP122" s="56"/>
      <c r="DQ122" s="56"/>
      <c r="DR122" s="56"/>
      <c r="DS122" s="56"/>
      <c r="DT122" s="56"/>
    </row>
    <row r="123" spans="1:124" ht="14.25" customHeight="1">
      <c r="A123" s="51">
        <v>116</v>
      </c>
      <c r="B123" s="3">
        <f>IF('FORM NILAI SIAP'!A123=0,"",'FORM NILAI SIAP'!A123)</f>
        <v>21120120140099</v>
      </c>
      <c r="C123" s="3" t="str">
        <f>IF('FORM NILAI SIAP'!B123=0,"",'FORM NILAI SIAP'!B123)</f>
        <v>EGA FAWWAZ KHANSA</v>
      </c>
      <c r="D123" s="54">
        <v>88</v>
      </c>
      <c r="E123" s="54">
        <f t="shared" ref="E123:R123" si="116">IFERROR(($T123*IF($T$6=E$6,$T$7,0)+$U123*IF($U$6=E$6,$U$7,0)+$V123*IF($V$6=E$6,$V$7,0)+$W123*IF($W$6=E$6,$W$7,0)+$X123*IF($X$6=E$6,$X$7,0)+$Y123*IF($Y$6=E$6,$Y$7,0)+$Z123*IF($Z$6=E$6,$Z$7,0)+$AA123*IF($AA$6=E$6,$AA$7,0)+$AB123*IF($AB$6=E$6,$AB$7,0)+$AC123*IF($AC$6=E$6,$AC$7,0)+$AD123*IF($AD$6=E$6,$AD$7,0)+$DG123*IF($DG$6=E$6,$DG$7,0)+$DH123*IF($DH$6=E$6,$DH$7,0)+$DI123*IF($DI$6=E$6,$DI$7,0)+$DJ123*IF($DJ$6=E$6,$DJ$7,0)+$DK123*IF($DK$6=E$6,$DK$7,0)+$DL123*IF($DL$6=E$6,$DL$7,0)+$DM123*IF($DM$6=E$6,$DM$7,0)+$DN123*IF($DN$6=E$6,$DN$7,0)+$DO123*IF($DO$6=E$6,$DO$7,0)+$DP123*IF($DP$6=E$6,$DP$7,0)+$DQ123*IF($DQ$6=E$6,$DQ$7,0)+$DR123*IF($DR$6=E$6,$DR$7,0)+$DS123*IF($DS$6=E$6,$DS$7,0)+$DT123*IF($DT$6=E$6,$DT$7,0)+$DU123*IF($DU$6=E$6,$DU$7,0)+$DV123*IF($DV$6=E$6,$DV$7,0)+$DW123*IF($DW$6=E$6,$DW$7,0)+$DX123*IF($DX$6=E$6,$DX$7,0)+$DY123*IF($DY$6=E$6,$DY$7,0)+$DZ123*IF($DZ$6=E$6,$DZ$7,0)+$EA123*IF($EA$6=E$6,$EA$7,0)+$EB123*IF($EB$6=E$6,$EB$7,0))/E$7,0)</f>
        <v>88</v>
      </c>
      <c r="F123" s="54">
        <f t="shared" si="116"/>
        <v>88</v>
      </c>
      <c r="G123" s="54">
        <f t="shared" si="116"/>
        <v>0</v>
      </c>
      <c r="H123" s="54">
        <f t="shared" si="116"/>
        <v>0</v>
      </c>
      <c r="I123" s="54">
        <f t="shared" si="116"/>
        <v>0</v>
      </c>
      <c r="J123" s="54">
        <f t="shared" si="116"/>
        <v>0</v>
      </c>
      <c r="K123" s="54">
        <f t="shared" si="116"/>
        <v>0</v>
      </c>
      <c r="L123" s="54">
        <f t="shared" si="116"/>
        <v>0</v>
      </c>
      <c r="M123" s="54">
        <f t="shared" si="116"/>
        <v>0</v>
      </c>
      <c r="N123" s="54">
        <f t="shared" si="116"/>
        <v>0</v>
      </c>
      <c r="O123" s="54">
        <f t="shared" si="116"/>
        <v>0</v>
      </c>
      <c r="P123" s="54">
        <f t="shared" si="116"/>
        <v>0</v>
      </c>
      <c r="Q123" s="54">
        <f t="shared" si="116"/>
        <v>0</v>
      </c>
      <c r="R123" s="54">
        <f t="shared" si="116"/>
        <v>0</v>
      </c>
      <c r="S123" s="135"/>
      <c r="T123" s="66">
        <v>88</v>
      </c>
      <c r="U123" s="56">
        <v>88</v>
      </c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56"/>
      <c r="BR123" s="56"/>
      <c r="BS123" s="56"/>
      <c r="BT123" s="56"/>
      <c r="BU123" s="56"/>
      <c r="BV123" s="56"/>
      <c r="BW123" s="56"/>
      <c r="BX123" s="56"/>
      <c r="BY123" s="56"/>
      <c r="BZ123" s="56"/>
      <c r="CA123" s="56"/>
      <c r="CB123" s="56"/>
      <c r="CC123" s="56"/>
      <c r="CD123" s="56"/>
      <c r="CE123" s="56"/>
      <c r="CF123" s="56"/>
      <c r="CG123" s="56"/>
      <c r="CH123" s="56"/>
      <c r="CI123" s="56"/>
      <c r="CJ123" s="56"/>
      <c r="CK123" s="56"/>
      <c r="CL123" s="56"/>
      <c r="CM123" s="56"/>
      <c r="CN123" s="56"/>
      <c r="CO123" s="56"/>
      <c r="CP123" s="56"/>
      <c r="CQ123" s="56"/>
      <c r="CR123" s="56"/>
      <c r="CS123" s="56"/>
      <c r="CT123" s="56"/>
      <c r="CU123" s="56"/>
      <c r="CV123" s="56"/>
      <c r="CW123" s="56"/>
      <c r="CX123" s="56"/>
      <c r="CY123" s="56"/>
      <c r="CZ123" s="56"/>
      <c r="DA123" s="56"/>
      <c r="DB123" s="56"/>
      <c r="DC123" s="56"/>
      <c r="DD123" s="56"/>
      <c r="DE123" s="56"/>
      <c r="DF123" s="56"/>
      <c r="DG123" s="56"/>
      <c r="DH123" s="56"/>
      <c r="DI123" s="56"/>
      <c r="DJ123" s="56"/>
      <c r="DK123" s="56"/>
      <c r="DL123" s="56"/>
      <c r="DM123" s="56"/>
      <c r="DN123" s="56"/>
      <c r="DO123" s="56"/>
      <c r="DP123" s="56"/>
      <c r="DQ123" s="56"/>
      <c r="DR123" s="56"/>
      <c r="DS123" s="56"/>
      <c r="DT123" s="56"/>
    </row>
    <row r="124" spans="1:124" ht="14.25" customHeight="1">
      <c r="A124" s="51">
        <v>117</v>
      </c>
      <c r="B124" s="3">
        <f>IF('FORM NILAI SIAP'!A124=0,"",'FORM NILAI SIAP'!A124)</f>
        <v>21120120140099</v>
      </c>
      <c r="C124" s="3" t="str">
        <f>IF('FORM NILAI SIAP'!B124=0,"",'FORM NILAI SIAP'!B124)</f>
        <v>MUHAMAD YAHYA OKTARIANSYAH</v>
      </c>
      <c r="D124" s="54">
        <v>76</v>
      </c>
      <c r="E124" s="54">
        <f t="shared" ref="E124:R124" si="117">IFERROR(($T124*IF($T$6=E$6,$T$7,0)+$U124*IF($U$6=E$6,$U$7,0)+$V124*IF($V$6=E$6,$V$7,0)+$W124*IF($W$6=E$6,$W$7,0)+$X124*IF($X$6=E$6,$X$7,0)+$Y124*IF($Y$6=E$6,$Y$7,0)+$Z124*IF($Z$6=E$6,$Z$7,0)+$AA124*IF($AA$6=E$6,$AA$7,0)+$AB124*IF($AB$6=E$6,$AB$7,0)+$AC124*IF($AC$6=E$6,$AC$7,0)+$AD124*IF($AD$6=E$6,$AD$7,0)+$DG124*IF($DG$6=E$6,$DG$7,0)+$DH124*IF($DH$6=E$6,$DH$7,0)+$DI124*IF($DI$6=E$6,$DI$7,0)+$DJ124*IF($DJ$6=E$6,$DJ$7,0)+$DK124*IF($DK$6=E$6,$DK$7,0)+$DL124*IF($DL$6=E$6,$DL$7,0)+$DM124*IF($DM$6=E$6,$DM$7,0)+$DN124*IF($DN$6=E$6,$DN$7,0)+$DO124*IF($DO$6=E$6,$DO$7,0)+$DP124*IF($DP$6=E$6,$DP$7,0)+$DQ124*IF($DQ$6=E$6,$DQ$7,0)+$DR124*IF($DR$6=E$6,$DR$7,0)+$DS124*IF($DS$6=E$6,$DS$7,0)+$DT124*IF($DT$6=E$6,$DT$7,0)+$DU124*IF($DU$6=E$6,$DU$7,0)+$DV124*IF($DV$6=E$6,$DV$7,0)+$DW124*IF($DW$6=E$6,$DW$7,0)+$DX124*IF($DX$6=E$6,$DX$7,0)+$DY124*IF($DY$6=E$6,$DY$7,0)+$DZ124*IF($DZ$6=E$6,$DZ$7,0)+$EA124*IF($EA$6=E$6,$EA$7,0)+$EB124*IF($EB$6=E$6,$EB$7,0))/E$7,0)</f>
        <v>76</v>
      </c>
      <c r="F124" s="54">
        <f t="shared" si="117"/>
        <v>76</v>
      </c>
      <c r="G124" s="54">
        <f t="shared" si="117"/>
        <v>0</v>
      </c>
      <c r="H124" s="54">
        <f t="shared" si="117"/>
        <v>0</v>
      </c>
      <c r="I124" s="54">
        <f t="shared" si="117"/>
        <v>0</v>
      </c>
      <c r="J124" s="54">
        <f t="shared" si="117"/>
        <v>0</v>
      </c>
      <c r="K124" s="54">
        <f t="shared" si="117"/>
        <v>0</v>
      </c>
      <c r="L124" s="54">
        <f t="shared" si="117"/>
        <v>0</v>
      </c>
      <c r="M124" s="54">
        <f t="shared" si="117"/>
        <v>0</v>
      </c>
      <c r="N124" s="54">
        <f t="shared" si="117"/>
        <v>0</v>
      </c>
      <c r="O124" s="54">
        <f t="shared" si="117"/>
        <v>0</v>
      </c>
      <c r="P124" s="54">
        <f t="shared" si="117"/>
        <v>0</v>
      </c>
      <c r="Q124" s="54">
        <f t="shared" si="117"/>
        <v>0</v>
      </c>
      <c r="R124" s="54">
        <f t="shared" si="117"/>
        <v>0</v>
      </c>
      <c r="S124" s="135"/>
      <c r="T124" s="66">
        <v>76</v>
      </c>
      <c r="U124" s="56">
        <v>76</v>
      </c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56"/>
      <c r="BN124" s="56"/>
      <c r="BO124" s="56"/>
      <c r="BP124" s="56"/>
      <c r="BQ124" s="56"/>
      <c r="BR124" s="56"/>
      <c r="BS124" s="56"/>
      <c r="BT124" s="56"/>
      <c r="BU124" s="56"/>
      <c r="BV124" s="56"/>
      <c r="BW124" s="56"/>
      <c r="BX124" s="56"/>
      <c r="BY124" s="56"/>
      <c r="BZ124" s="56"/>
      <c r="CA124" s="56"/>
      <c r="CB124" s="56"/>
      <c r="CC124" s="56"/>
      <c r="CD124" s="56"/>
      <c r="CE124" s="56"/>
      <c r="CF124" s="56"/>
      <c r="CG124" s="56"/>
      <c r="CH124" s="56"/>
      <c r="CI124" s="56"/>
      <c r="CJ124" s="56"/>
      <c r="CK124" s="56"/>
      <c r="CL124" s="56"/>
      <c r="CM124" s="56"/>
      <c r="CN124" s="56"/>
      <c r="CO124" s="56"/>
      <c r="CP124" s="56"/>
      <c r="CQ124" s="56"/>
      <c r="CR124" s="56"/>
      <c r="CS124" s="56"/>
      <c r="CT124" s="56"/>
      <c r="CU124" s="56"/>
      <c r="CV124" s="56"/>
      <c r="CW124" s="56"/>
      <c r="CX124" s="56"/>
      <c r="CY124" s="56"/>
      <c r="CZ124" s="56"/>
      <c r="DA124" s="56"/>
      <c r="DB124" s="56"/>
      <c r="DC124" s="56"/>
      <c r="DD124" s="56"/>
      <c r="DE124" s="56"/>
      <c r="DF124" s="56"/>
      <c r="DG124" s="56"/>
      <c r="DH124" s="56"/>
      <c r="DI124" s="56"/>
      <c r="DJ124" s="56"/>
      <c r="DK124" s="56"/>
      <c r="DL124" s="56"/>
      <c r="DM124" s="56"/>
      <c r="DN124" s="56"/>
      <c r="DO124" s="56"/>
      <c r="DP124" s="56"/>
      <c r="DQ124" s="56"/>
      <c r="DR124" s="56"/>
      <c r="DS124" s="56"/>
      <c r="DT124" s="56"/>
    </row>
    <row r="125" spans="1:124" ht="14.25" customHeight="1">
      <c r="A125" s="51">
        <v>118</v>
      </c>
      <c r="B125" s="3">
        <f>IF('FORM NILAI SIAP'!A125=0,"",'FORM NILAI SIAP'!A125)</f>
        <v>21120120140099</v>
      </c>
      <c r="C125" s="3" t="str">
        <f>IF('FORM NILAI SIAP'!B125=0,"",'FORM NILAI SIAP'!B125)</f>
        <v>MUKHAMAD FERRY HENDRAWAN</v>
      </c>
      <c r="D125" s="54">
        <v>40</v>
      </c>
      <c r="E125" s="54">
        <f t="shared" ref="E125:R125" si="118">IFERROR(($T125*IF($T$6=E$6,$T$7,0)+$U125*IF($U$6=E$6,$U$7,0)+$V125*IF($V$6=E$6,$V$7,0)+$W125*IF($W$6=E$6,$W$7,0)+$X125*IF($X$6=E$6,$X$7,0)+$Y125*IF($Y$6=E$6,$Y$7,0)+$Z125*IF($Z$6=E$6,$Z$7,0)+$AA125*IF($AA$6=E$6,$AA$7,0)+$AB125*IF($AB$6=E$6,$AB$7,0)+$AC125*IF($AC$6=E$6,$AC$7,0)+$AD125*IF($AD$6=E$6,$AD$7,0)+$DG125*IF($DG$6=E$6,$DG$7,0)+$DH125*IF($DH$6=E$6,$DH$7,0)+$DI125*IF($DI$6=E$6,$DI$7,0)+$DJ125*IF($DJ$6=E$6,$DJ$7,0)+$DK125*IF($DK$6=E$6,$DK$7,0)+$DL125*IF($DL$6=E$6,$DL$7,0)+$DM125*IF($DM$6=E$6,$DM$7,0)+$DN125*IF($DN$6=E$6,$DN$7,0)+$DO125*IF($DO$6=E$6,$DO$7,0)+$DP125*IF($DP$6=E$6,$DP$7,0)+$DQ125*IF($DQ$6=E$6,$DQ$7,0)+$DR125*IF($DR$6=E$6,$DR$7,0)+$DS125*IF($DS$6=E$6,$DS$7,0)+$DT125*IF($DT$6=E$6,$DT$7,0)+$DU125*IF($DU$6=E$6,$DU$7,0)+$DV125*IF($DV$6=E$6,$DV$7,0)+$DW125*IF($DW$6=E$6,$DW$7,0)+$DX125*IF($DX$6=E$6,$DX$7,0)+$DY125*IF($DY$6=E$6,$DY$7,0)+$DZ125*IF($DZ$6=E$6,$DZ$7,0)+$EA125*IF($EA$6=E$6,$EA$7,0)+$EB125*IF($EB$6=E$6,$EB$7,0))/E$7,0)</f>
        <v>40</v>
      </c>
      <c r="F125" s="54">
        <f t="shared" si="118"/>
        <v>40</v>
      </c>
      <c r="G125" s="54">
        <f t="shared" si="118"/>
        <v>0</v>
      </c>
      <c r="H125" s="54">
        <f t="shared" si="118"/>
        <v>0</v>
      </c>
      <c r="I125" s="54">
        <f t="shared" si="118"/>
        <v>0</v>
      </c>
      <c r="J125" s="54">
        <f t="shared" si="118"/>
        <v>0</v>
      </c>
      <c r="K125" s="54">
        <f t="shared" si="118"/>
        <v>0</v>
      </c>
      <c r="L125" s="54">
        <f t="shared" si="118"/>
        <v>0</v>
      </c>
      <c r="M125" s="54">
        <f t="shared" si="118"/>
        <v>0</v>
      </c>
      <c r="N125" s="54">
        <f t="shared" si="118"/>
        <v>0</v>
      </c>
      <c r="O125" s="54">
        <f t="shared" si="118"/>
        <v>0</v>
      </c>
      <c r="P125" s="54">
        <f t="shared" si="118"/>
        <v>0</v>
      </c>
      <c r="Q125" s="54">
        <f t="shared" si="118"/>
        <v>0</v>
      </c>
      <c r="R125" s="54">
        <f t="shared" si="118"/>
        <v>0</v>
      </c>
      <c r="S125" s="135"/>
      <c r="T125" s="66">
        <v>40</v>
      </c>
      <c r="U125" s="56">
        <v>40</v>
      </c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56"/>
      <c r="BS125" s="56"/>
      <c r="BT125" s="56"/>
      <c r="BU125" s="56"/>
      <c r="BV125" s="56"/>
      <c r="BW125" s="56"/>
      <c r="BX125" s="56"/>
      <c r="BY125" s="56"/>
      <c r="BZ125" s="56"/>
      <c r="CA125" s="56"/>
      <c r="CB125" s="56"/>
      <c r="CC125" s="56"/>
      <c r="CD125" s="56"/>
      <c r="CE125" s="56"/>
      <c r="CF125" s="56"/>
      <c r="CG125" s="56"/>
      <c r="CH125" s="56"/>
      <c r="CI125" s="56"/>
      <c r="CJ125" s="56"/>
      <c r="CK125" s="56"/>
      <c r="CL125" s="56"/>
      <c r="CM125" s="56"/>
      <c r="CN125" s="56"/>
      <c r="CO125" s="56"/>
      <c r="CP125" s="56"/>
      <c r="CQ125" s="56"/>
      <c r="CR125" s="56"/>
      <c r="CS125" s="56"/>
      <c r="CT125" s="56"/>
      <c r="CU125" s="56"/>
      <c r="CV125" s="56"/>
      <c r="CW125" s="56"/>
      <c r="CX125" s="56"/>
      <c r="CY125" s="56"/>
      <c r="CZ125" s="56"/>
      <c r="DA125" s="56"/>
      <c r="DB125" s="56"/>
      <c r="DC125" s="56"/>
      <c r="DD125" s="56"/>
      <c r="DE125" s="56"/>
      <c r="DF125" s="56"/>
      <c r="DG125" s="56"/>
      <c r="DH125" s="56"/>
      <c r="DI125" s="56"/>
      <c r="DJ125" s="56"/>
      <c r="DK125" s="56"/>
      <c r="DL125" s="56"/>
      <c r="DM125" s="56"/>
      <c r="DN125" s="56"/>
      <c r="DO125" s="56"/>
      <c r="DP125" s="56"/>
      <c r="DQ125" s="56"/>
      <c r="DR125" s="56"/>
      <c r="DS125" s="56"/>
      <c r="DT125" s="56"/>
    </row>
    <row r="126" spans="1:124" ht="14.25" customHeight="1">
      <c r="A126" s="51">
        <v>119</v>
      </c>
      <c r="B126" s="3">
        <f>IF('FORM NILAI SIAP'!A126=0,"",'FORM NILAI SIAP'!A126)</f>
        <v>21120120140099</v>
      </c>
      <c r="C126" s="3" t="str">
        <f>IF('FORM NILAI SIAP'!B126=0,"",'FORM NILAI SIAP'!B126)</f>
        <v>FAIZAL TRI ARDHANI WIJAYA</v>
      </c>
      <c r="D126" s="54">
        <v>80</v>
      </c>
      <c r="E126" s="54">
        <f t="shared" ref="E126:R126" si="119">IFERROR(($T126*IF($T$6=E$6,$T$7,0)+$U126*IF($U$6=E$6,$U$7,0)+$V126*IF($V$6=E$6,$V$7,0)+$W126*IF($W$6=E$6,$W$7,0)+$X126*IF($X$6=E$6,$X$7,0)+$Y126*IF($Y$6=E$6,$Y$7,0)+$Z126*IF($Z$6=E$6,$Z$7,0)+$AA126*IF($AA$6=E$6,$AA$7,0)+$AB126*IF($AB$6=E$6,$AB$7,0)+$AC126*IF($AC$6=E$6,$AC$7,0)+$AD126*IF($AD$6=E$6,$AD$7,0)+$DG126*IF($DG$6=E$6,$DG$7,0)+$DH126*IF($DH$6=E$6,$DH$7,0)+$DI126*IF($DI$6=E$6,$DI$7,0)+$DJ126*IF($DJ$6=E$6,$DJ$7,0)+$DK126*IF($DK$6=E$6,$DK$7,0)+$DL126*IF($DL$6=E$6,$DL$7,0)+$DM126*IF($DM$6=E$6,$DM$7,0)+$DN126*IF($DN$6=E$6,$DN$7,0)+$DO126*IF($DO$6=E$6,$DO$7,0)+$DP126*IF($DP$6=E$6,$DP$7,0)+$DQ126*IF($DQ$6=E$6,$DQ$7,0)+$DR126*IF($DR$6=E$6,$DR$7,0)+$DS126*IF($DS$6=E$6,$DS$7,0)+$DT126*IF($DT$6=E$6,$DT$7,0)+$DU126*IF($DU$6=E$6,$DU$7,0)+$DV126*IF($DV$6=E$6,$DV$7,0)+$DW126*IF($DW$6=E$6,$DW$7,0)+$DX126*IF($DX$6=E$6,$DX$7,0)+$DY126*IF($DY$6=E$6,$DY$7,0)+$DZ126*IF($DZ$6=E$6,$DZ$7,0)+$EA126*IF($EA$6=E$6,$EA$7,0)+$EB126*IF($EB$6=E$6,$EB$7,0))/E$7,0)</f>
        <v>80</v>
      </c>
      <c r="F126" s="54">
        <f t="shared" si="119"/>
        <v>80</v>
      </c>
      <c r="G126" s="54">
        <f t="shared" si="119"/>
        <v>0</v>
      </c>
      <c r="H126" s="54">
        <f t="shared" si="119"/>
        <v>0</v>
      </c>
      <c r="I126" s="54">
        <f t="shared" si="119"/>
        <v>0</v>
      </c>
      <c r="J126" s="54">
        <f t="shared" si="119"/>
        <v>0</v>
      </c>
      <c r="K126" s="54">
        <f t="shared" si="119"/>
        <v>0</v>
      </c>
      <c r="L126" s="54">
        <f t="shared" si="119"/>
        <v>0</v>
      </c>
      <c r="M126" s="54">
        <f t="shared" si="119"/>
        <v>0</v>
      </c>
      <c r="N126" s="54">
        <f t="shared" si="119"/>
        <v>0</v>
      </c>
      <c r="O126" s="54">
        <f t="shared" si="119"/>
        <v>0</v>
      </c>
      <c r="P126" s="54">
        <f t="shared" si="119"/>
        <v>0</v>
      </c>
      <c r="Q126" s="54">
        <f t="shared" si="119"/>
        <v>0</v>
      </c>
      <c r="R126" s="54">
        <f t="shared" si="119"/>
        <v>0</v>
      </c>
      <c r="S126" s="135"/>
      <c r="T126" s="66">
        <v>80</v>
      </c>
      <c r="U126" s="56">
        <v>80</v>
      </c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BV126" s="56"/>
      <c r="BW126" s="56"/>
      <c r="BX126" s="56"/>
      <c r="BY126" s="56"/>
      <c r="BZ126" s="56"/>
      <c r="CA126" s="56"/>
      <c r="CB126" s="56"/>
      <c r="CC126" s="56"/>
      <c r="CD126" s="56"/>
      <c r="CE126" s="56"/>
      <c r="CF126" s="56"/>
      <c r="CG126" s="56"/>
      <c r="CH126" s="56"/>
      <c r="CI126" s="56"/>
      <c r="CJ126" s="56"/>
      <c r="CK126" s="56"/>
      <c r="CL126" s="56"/>
      <c r="CM126" s="56"/>
      <c r="CN126" s="56"/>
      <c r="CO126" s="56"/>
      <c r="CP126" s="56"/>
      <c r="CQ126" s="56"/>
      <c r="CR126" s="56"/>
      <c r="CS126" s="56"/>
      <c r="CT126" s="56"/>
      <c r="CU126" s="56"/>
      <c r="CV126" s="56"/>
      <c r="CW126" s="56"/>
      <c r="CX126" s="56"/>
      <c r="CY126" s="56"/>
      <c r="CZ126" s="56"/>
      <c r="DA126" s="56"/>
      <c r="DB126" s="56"/>
      <c r="DC126" s="56"/>
      <c r="DD126" s="56"/>
      <c r="DE126" s="56"/>
      <c r="DF126" s="56"/>
      <c r="DG126" s="56"/>
      <c r="DH126" s="56"/>
      <c r="DI126" s="56"/>
      <c r="DJ126" s="56"/>
      <c r="DK126" s="56"/>
      <c r="DL126" s="56"/>
      <c r="DM126" s="56"/>
      <c r="DN126" s="56"/>
      <c r="DO126" s="56"/>
      <c r="DP126" s="56"/>
      <c r="DQ126" s="56"/>
      <c r="DR126" s="56"/>
      <c r="DS126" s="56"/>
      <c r="DT126" s="56"/>
    </row>
    <row r="127" spans="1:124" ht="14.25" customHeight="1">
      <c r="A127" s="51">
        <v>120</v>
      </c>
      <c r="B127" s="3">
        <f>IF('FORM NILAI SIAP'!A127=0,"",'FORM NILAI SIAP'!A127)</f>
        <v>21120120140099</v>
      </c>
      <c r="C127" s="3" t="str">
        <f>IF('FORM NILAI SIAP'!B127=0,"",'FORM NILAI SIAP'!B127)</f>
        <v>SALAHUDIN AL AYUBI</v>
      </c>
      <c r="D127" s="54">
        <v>100</v>
      </c>
      <c r="E127" s="54">
        <f t="shared" ref="E127:R127" si="120">IFERROR(($T127*IF($T$6=E$6,$T$7,0)+$U127*IF($U$6=E$6,$U$7,0)+$V127*IF($V$6=E$6,$V$7,0)+$W127*IF($W$6=E$6,$W$7,0)+$X127*IF($X$6=E$6,$X$7,0)+$Y127*IF($Y$6=E$6,$Y$7,0)+$Z127*IF($Z$6=E$6,$Z$7,0)+$AA127*IF($AA$6=E$6,$AA$7,0)+$AB127*IF($AB$6=E$6,$AB$7,0)+$AC127*IF($AC$6=E$6,$AC$7,0)+$AD127*IF($AD$6=E$6,$AD$7,0)+$DG127*IF($DG$6=E$6,$DG$7,0)+$DH127*IF($DH$6=E$6,$DH$7,0)+$DI127*IF($DI$6=E$6,$DI$7,0)+$DJ127*IF($DJ$6=E$6,$DJ$7,0)+$DK127*IF($DK$6=E$6,$DK$7,0)+$DL127*IF($DL$6=E$6,$DL$7,0)+$DM127*IF($DM$6=E$6,$DM$7,0)+$DN127*IF($DN$6=E$6,$DN$7,0)+$DO127*IF($DO$6=E$6,$DO$7,0)+$DP127*IF($DP$6=E$6,$DP$7,0)+$DQ127*IF($DQ$6=E$6,$DQ$7,0)+$DR127*IF($DR$6=E$6,$DR$7,0)+$DS127*IF($DS$6=E$6,$DS$7,0)+$DT127*IF($DT$6=E$6,$DT$7,0)+$DU127*IF($DU$6=E$6,$DU$7,0)+$DV127*IF($DV$6=E$6,$DV$7,0)+$DW127*IF($DW$6=E$6,$DW$7,0)+$DX127*IF($DX$6=E$6,$DX$7,0)+$DY127*IF($DY$6=E$6,$DY$7,0)+$DZ127*IF($DZ$6=E$6,$DZ$7,0)+$EA127*IF($EA$6=E$6,$EA$7,0)+$EB127*IF($EB$6=E$6,$EB$7,0))/E$7,0)</f>
        <v>100</v>
      </c>
      <c r="F127" s="54">
        <f t="shared" si="120"/>
        <v>100</v>
      </c>
      <c r="G127" s="54">
        <f t="shared" si="120"/>
        <v>0</v>
      </c>
      <c r="H127" s="54">
        <f t="shared" si="120"/>
        <v>0</v>
      </c>
      <c r="I127" s="54">
        <f t="shared" si="120"/>
        <v>0</v>
      </c>
      <c r="J127" s="54">
        <f t="shared" si="120"/>
        <v>0</v>
      </c>
      <c r="K127" s="54">
        <f t="shared" si="120"/>
        <v>0</v>
      </c>
      <c r="L127" s="54">
        <f t="shared" si="120"/>
        <v>0</v>
      </c>
      <c r="M127" s="54">
        <f t="shared" si="120"/>
        <v>0</v>
      </c>
      <c r="N127" s="54">
        <f t="shared" si="120"/>
        <v>0</v>
      </c>
      <c r="O127" s="54">
        <f t="shared" si="120"/>
        <v>0</v>
      </c>
      <c r="P127" s="54">
        <f t="shared" si="120"/>
        <v>0</v>
      </c>
      <c r="Q127" s="54">
        <f t="shared" si="120"/>
        <v>0</v>
      </c>
      <c r="R127" s="54">
        <f t="shared" si="120"/>
        <v>0</v>
      </c>
      <c r="S127" s="135"/>
      <c r="T127" s="66">
        <v>100</v>
      </c>
      <c r="U127" s="56">
        <v>100</v>
      </c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6"/>
      <c r="BW127" s="56"/>
      <c r="BX127" s="56"/>
      <c r="BY127" s="56"/>
      <c r="BZ127" s="56"/>
      <c r="CA127" s="56"/>
      <c r="CB127" s="56"/>
      <c r="CC127" s="56"/>
      <c r="CD127" s="56"/>
      <c r="CE127" s="56"/>
      <c r="CF127" s="56"/>
      <c r="CG127" s="56"/>
      <c r="CH127" s="56"/>
      <c r="CI127" s="56"/>
      <c r="CJ127" s="56"/>
      <c r="CK127" s="56"/>
      <c r="CL127" s="56"/>
      <c r="CM127" s="56"/>
      <c r="CN127" s="56"/>
      <c r="CO127" s="56"/>
      <c r="CP127" s="56"/>
      <c r="CQ127" s="56"/>
      <c r="CR127" s="56"/>
      <c r="CS127" s="56"/>
      <c r="CT127" s="56"/>
      <c r="CU127" s="56"/>
      <c r="CV127" s="56"/>
      <c r="CW127" s="56"/>
      <c r="CX127" s="56"/>
      <c r="CY127" s="56"/>
      <c r="CZ127" s="56"/>
      <c r="DA127" s="56"/>
      <c r="DB127" s="56"/>
      <c r="DC127" s="56"/>
      <c r="DD127" s="56"/>
      <c r="DE127" s="56"/>
      <c r="DF127" s="56"/>
      <c r="DG127" s="56"/>
      <c r="DH127" s="56"/>
      <c r="DI127" s="56"/>
      <c r="DJ127" s="56"/>
      <c r="DK127" s="56"/>
      <c r="DL127" s="56"/>
      <c r="DM127" s="56"/>
      <c r="DN127" s="56"/>
      <c r="DO127" s="56"/>
      <c r="DP127" s="56"/>
      <c r="DQ127" s="56"/>
      <c r="DR127" s="56"/>
      <c r="DS127" s="56"/>
      <c r="DT127" s="56"/>
    </row>
    <row r="128" spans="1:124" ht="14.25" customHeight="1">
      <c r="A128" s="51">
        <v>121</v>
      </c>
      <c r="B128" s="3">
        <f>IF('FORM NILAI SIAP'!A128=0,"",'FORM NILAI SIAP'!A128)</f>
        <v>21120120140099</v>
      </c>
      <c r="C128" s="3" t="str">
        <f>IF('FORM NILAI SIAP'!B128=0,"",'FORM NILAI SIAP'!B128)</f>
        <v>ALYA ADELIA MUMTAZ</v>
      </c>
      <c r="D128" s="54">
        <v>80</v>
      </c>
      <c r="E128" s="54">
        <f t="shared" ref="E128:R128" si="121">IFERROR(($T128*IF($T$6=E$6,$T$7,0)+$U128*IF($U$6=E$6,$U$7,0)+$V128*IF($V$6=E$6,$V$7,0)+$W128*IF($W$6=E$6,$W$7,0)+$X128*IF($X$6=E$6,$X$7,0)+$Y128*IF($Y$6=E$6,$Y$7,0)+$Z128*IF($Z$6=E$6,$Z$7,0)+$AA128*IF($AA$6=E$6,$AA$7,0)+$AB128*IF($AB$6=E$6,$AB$7,0)+$AC128*IF($AC$6=E$6,$AC$7,0)+$AD128*IF($AD$6=E$6,$AD$7,0)+$DG128*IF($DG$6=E$6,$DG$7,0)+$DH128*IF($DH$6=E$6,$DH$7,0)+$DI128*IF($DI$6=E$6,$DI$7,0)+$DJ128*IF($DJ$6=E$6,$DJ$7,0)+$DK128*IF($DK$6=E$6,$DK$7,0)+$DL128*IF($DL$6=E$6,$DL$7,0)+$DM128*IF($DM$6=E$6,$DM$7,0)+$DN128*IF($DN$6=E$6,$DN$7,0)+$DO128*IF($DO$6=E$6,$DO$7,0)+$DP128*IF($DP$6=E$6,$DP$7,0)+$DQ128*IF($DQ$6=E$6,$DQ$7,0)+$DR128*IF($DR$6=E$6,$DR$7,0)+$DS128*IF($DS$6=E$6,$DS$7,0)+$DT128*IF($DT$6=E$6,$DT$7,0)+$DU128*IF($DU$6=E$6,$DU$7,0)+$DV128*IF($DV$6=E$6,$DV$7,0)+$DW128*IF($DW$6=E$6,$DW$7,0)+$DX128*IF($DX$6=E$6,$DX$7,0)+$DY128*IF($DY$6=E$6,$DY$7,0)+$DZ128*IF($DZ$6=E$6,$DZ$7,0)+$EA128*IF($EA$6=E$6,$EA$7,0)+$EB128*IF($EB$6=E$6,$EB$7,0))/E$7,0)</f>
        <v>80</v>
      </c>
      <c r="F128" s="54">
        <f t="shared" si="121"/>
        <v>80</v>
      </c>
      <c r="G128" s="54">
        <f t="shared" si="121"/>
        <v>0</v>
      </c>
      <c r="H128" s="54">
        <f t="shared" si="121"/>
        <v>0</v>
      </c>
      <c r="I128" s="54">
        <f t="shared" si="121"/>
        <v>0</v>
      </c>
      <c r="J128" s="54">
        <f t="shared" si="121"/>
        <v>0</v>
      </c>
      <c r="K128" s="54">
        <f t="shared" si="121"/>
        <v>0</v>
      </c>
      <c r="L128" s="54">
        <f t="shared" si="121"/>
        <v>0</v>
      </c>
      <c r="M128" s="54">
        <f t="shared" si="121"/>
        <v>0</v>
      </c>
      <c r="N128" s="54">
        <f t="shared" si="121"/>
        <v>0</v>
      </c>
      <c r="O128" s="54">
        <f t="shared" si="121"/>
        <v>0</v>
      </c>
      <c r="P128" s="54">
        <f t="shared" si="121"/>
        <v>0</v>
      </c>
      <c r="Q128" s="54">
        <f t="shared" si="121"/>
        <v>0</v>
      </c>
      <c r="R128" s="54">
        <f t="shared" si="121"/>
        <v>0</v>
      </c>
      <c r="S128" s="135"/>
      <c r="T128" s="66">
        <v>80</v>
      </c>
      <c r="U128" s="56">
        <v>80</v>
      </c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56"/>
      <c r="BS128" s="56"/>
      <c r="BT128" s="56"/>
      <c r="BU128" s="56"/>
      <c r="BV128" s="56"/>
      <c r="BW128" s="56"/>
      <c r="BX128" s="56"/>
      <c r="BY128" s="56"/>
      <c r="BZ128" s="56"/>
      <c r="CA128" s="56"/>
      <c r="CB128" s="56"/>
      <c r="CC128" s="56"/>
      <c r="CD128" s="56"/>
      <c r="CE128" s="56"/>
      <c r="CF128" s="56"/>
      <c r="CG128" s="56"/>
      <c r="CH128" s="56"/>
      <c r="CI128" s="56"/>
      <c r="CJ128" s="56"/>
      <c r="CK128" s="56"/>
      <c r="CL128" s="56"/>
      <c r="CM128" s="56"/>
      <c r="CN128" s="56"/>
      <c r="CO128" s="56"/>
      <c r="CP128" s="56"/>
      <c r="CQ128" s="56"/>
      <c r="CR128" s="56"/>
      <c r="CS128" s="56"/>
      <c r="CT128" s="56"/>
      <c r="CU128" s="56"/>
      <c r="CV128" s="56"/>
      <c r="CW128" s="56"/>
      <c r="CX128" s="56"/>
      <c r="CY128" s="56"/>
      <c r="CZ128" s="56"/>
      <c r="DA128" s="56"/>
      <c r="DB128" s="56"/>
      <c r="DC128" s="56"/>
      <c r="DD128" s="56"/>
      <c r="DE128" s="56"/>
      <c r="DF128" s="56"/>
      <c r="DG128" s="56"/>
      <c r="DH128" s="56"/>
      <c r="DI128" s="56"/>
      <c r="DJ128" s="56"/>
      <c r="DK128" s="56"/>
      <c r="DL128" s="56"/>
      <c r="DM128" s="56"/>
      <c r="DN128" s="56"/>
      <c r="DO128" s="56"/>
      <c r="DP128" s="56"/>
      <c r="DQ128" s="56"/>
      <c r="DR128" s="56"/>
      <c r="DS128" s="56"/>
      <c r="DT128" s="56"/>
    </row>
    <row r="129" spans="1:124" ht="14.25" customHeight="1">
      <c r="A129" s="51">
        <v>122</v>
      </c>
      <c r="B129" s="3">
        <f>IF('FORM NILAI SIAP'!A129=0,"",'FORM NILAI SIAP'!A129)</f>
        <v>21120120140099</v>
      </c>
      <c r="C129" s="3" t="str">
        <f>IF('FORM NILAI SIAP'!B129=0,"",'FORM NILAI SIAP'!B129)</f>
        <v>MUHAMMAD NURIL HUDA MAULANI (&lt; 75%)</v>
      </c>
      <c r="D129" s="54">
        <v>20</v>
      </c>
      <c r="E129" s="54">
        <f t="shared" ref="E129:R129" si="122">IFERROR(($T129*IF($T$6=E$6,$T$7,0)+$U129*IF($U$6=E$6,$U$7,0)+$V129*IF($V$6=E$6,$V$7,0)+$W129*IF($W$6=E$6,$W$7,0)+$X129*IF($X$6=E$6,$X$7,0)+$Y129*IF($Y$6=E$6,$Y$7,0)+$Z129*IF($Z$6=E$6,$Z$7,0)+$AA129*IF($AA$6=E$6,$AA$7,0)+$AB129*IF($AB$6=E$6,$AB$7,0)+$AC129*IF($AC$6=E$6,$AC$7,0)+$AD129*IF($AD$6=E$6,$AD$7,0)+$DG129*IF($DG$6=E$6,$DG$7,0)+$DH129*IF($DH$6=E$6,$DH$7,0)+$DI129*IF($DI$6=E$6,$DI$7,0)+$DJ129*IF($DJ$6=E$6,$DJ$7,0)+$DK129*IF($DK$6=E$6,$DK$7,0)+$DL129*IF($DL$6=E$6,$DL$7,0)+$DM129*IF($DM$6=E$6,$DM$7,0)+$DN129*IF($DN$6=E$6,$DN$7,0)+$DO129*IF($DO$6=E$6,$DO$7,0)+$DP129*IF($DP$6=E$6,$DP$7,0)+$DQ129*IF($DQ$6=E$6,$DQ$7,0)+$DR129*IF($DR$6=E$6,$DR$7,0)+$DS129*IF($DS$6=E$6,$DS$7,0)+$DT129*IF($DT$6=E$6,$DT$7,0)+$DU129*IF($DU$6=E$6,$DU$7,0)+$DV129*IF($DV$6=E$6,$DV$7,0)+$DW129*IF($DW$6=E$6,$DW$7,0)+$DX129*IF($DX$6=E$6,$DX$7,0)+$DY129*IF($DY$6=E$6,$DY$7,0)+$DZ129*IF($DZ$6=E$6,$DZ$7,0)+$EA129*IF($EA$6=E$6,$EA$7,0)+$EB129*IF($EB$6=E$6,$EB$7,0))/E$7,0)</f>
        <v>20</v>
      </c>
      <c r="F129" s="54">
        <f t="shared" si="122"/>
        <v>20</v>
      </c>
      <c r="G129" s="54">
        <f t="shared" si="122"/>
        <v>0</v>
      </c>
      <c r="H129" s="54">
        <f t="shared" si="122"/>
        <v>0</v>
      </c>
      <c r="I129" s="54">
        <f t="shared" si="122"/>
        <v>0</v>
      </c>
      <c r="J129" s="54">
        <f t="shared" si="122"/>
        <v>0</v>
      </c>
      <c r="K129" s="54">
        <f t="shared" si="122"/>
        <v>0</v>
      </c>
      <c r="L129" s="54">
        <f t="shared" si="122"/>
        <v>0</v>
      </c>
      <c r="M129" s="54">
        <f t="shared" si="122"/>
        <v>0</v>
      </c>
      <c r="N129" s="54">
        <f t="shared" si="122"/>
        <v>0</v>
      </c>
      <c r="O129" s="54">
        <f t="shared" si="122"/>
        <v>0</v>
      </c>
      <c r="P129" s="54">
        <f t="shared" si="122"/>
        <v>0</v>
      </c>
      <c r="Q129" s="54">
        <f t="shared" si="122"/>
        <v>0</v>
      </c>
      <c r="R129" s="54">
        <f t="shared" si="122"/>
        <v>0</v>
      </c>
      <c r="S129" s="135"/>
      <c r="T129" s="66">
        <v>20</v>
      </c>
      <c r="U129" s="56">
        <v>20</v>
      </c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56"/>
      <c r="BR129" s="56"/>
      <c r="BS129" s="56"/>
      <c r="BT129" s="56"/>
      <c r="BU129" s="56"/>
      <c r="BV129" s="56"/>
      <c r="BW129" s="56"/>
      <c r="BX129" s="56"/>
      <c r="BY129" s="56"/>
      <c r="BZ129" s="56"/>
      <c r="CA129" s="56"/>
      <c r="CB129" s="56"/>
      <c r="CC129" s="56"/>
      <c r="CD129" s="56"/>
      <c r="CE129" s="56"/>
      <c r="CF129" s="56"/>
      <c r="CG129" s="56"/>
      <c r="CH129" s="56"/>
      <c r="CI129" s="56"/>
      <c r="CJ129" s="56"/>
      <c r="CK129" s="56"/>
      <c r="CL129" s="56"/>
      <c r="CM129" s="56"/>
      <c r="CN129" s="56"/>
      <c r="CO129" s="56"/>
      <c r="CP129" s="56"/>
      <c r="CQ129" s="56"/>
      <c r="CR129" s="56"/>
      <c r="CS129" s="56"/>
      <c r="CT129" s="56"/>
      <c r="CU129" s="56"/>
      <c r="CV129" s="56"/>
      <c r="CW129" s="56"/>
      <c r="CX129" s="56"/>
      <c r="CY129" s="56"/>
      <c r="CZ129" s="56"/>
      <c r="DA129" s="56"/>
      <c r="DB129" s="56"/>
      <c r="DC129" s="56"/>
      <c r="DD129" s="56"/>
      <c r="DE129" s="56"/>
      <c r="DF129" s="56"/>
      <c r="DG129" s="56"/>
      <c r="DH129" s="56"/>
      <c r="DI129" s="56"/>
      <c r="DJ129" s="56"/>
      <c r="DK129" s="56"/>
      <c r="DL129" s="56"/>
      <c r="DM129" s="56"/>
      <c r="DN129" s="56"/>
      <c r="DO129" s="56"/>
      <c r="DP129" s="56"/>
      <c r="DQ129" s="56"/>
      <c r="DR129" s="56"/>
      <c r="DS129" s="56"/>
      <c r="DT129" s="56"/>
    </row>
    <row r="130" spans="1:124" ht="14.25" customHeight="1">
      <c r="A130" s="51">
        <v>123</v>
      </c>
      <c r="B130" s="3">
        <f>IF('FORM NILAI SIAP'!A130=0,"",'FORM NILAI SIAP'!A130)</f>
        <v>21120120140099</v>
      </c>
      <c r="C130" s="3" t="str">
        <f>IF('FORM NILAI SIAP'!B130=0,"",'FORM NILAI SIAP'!B130)</f>
        <v>KHASANDRA NUR PRISTIWANING RAHAYU</v>
      </c>
      <c r="D130" s="54">
        <v>64</v>
      </c>
      <c r="E130" s="54">
        <f t="shared" ref="E130:R130" si="123">IFERROR(($T130*IF($T$6=E$6,$T$7,0)+$U130*IF($U$6=E$6,$U$7,0)+$V130*IF($V$6=E$6,$V$7,0)+$W130*IF($W$6=E$6,$W$7,0)+$X130*IF($X$6=E$6,$X$7,0)+$Y130*IF($Y$6=E$6,$Y$7,0)+$Z130*IF($Z$6=E$6,$Z$7,0)+$AA130*IF($AA$6=E$6,$AA$7,0)+$AB130*IF($AB$6=E$6,$AB$7,0)+$AC130*IF($AC$6=E$6,$AC$7,0)+$AD130*IF($AD$6=E$6,$AD$7,0)+$DG130*IF($DG$6=E$6,$DG$7,0)+$DH130*IF($DH$6=E$6,$DH$7,0)+$DI130*IF($DI$6=E$6,$DI$7,0)+$DJ130*IF($DJ$6=E$6,$DJ$7,0)+$DK130*IF($DK$6=E$6,$DK$7,0)+$DL130*IF($DL$6=E$6,$DL$7,0)+$DM130*IF($DM$6=E$6,$DM$7,0)+$DN130*IF($DN$6=E$6,$DN$7,0)+$DO130*IF($DO$6=E$6,$DO$7,0)+$DP130*IF($DP$6=E$6,$DP$7,0)+$DQ130*IF($DQ$6=E$6,$DQ$7,0)+$DR130*IF($DR$6=E$6,$DR$7,0)+$DS130*IF($DS$6=E$6,$DS$7,0)+$DT130*IF($DT$6=E$6,$DT$7,0)+$DU130*IF($DU$6=E$6,$DU$7,0)+$DV130*IF($DV$6=E$6,$DV$7,0)+$DW130*IF($DW$6=E$6,$DW$7,0)+$DX130*IF($DX$6=E$6,$DX$7,0)+$DY130*IF($DY$6=E$6,$DY$7,0)+$DZ130*IF($DZ$6=E$6,$DZ$7,0)+$EA130*IF($EA$6=E$6,$EA$7,0)+$EB130*IF($EB$6=E$6,$EB$7,0))/E$7,0)</f>
        <v>64</v>
      </c>
      <c r="F130" s="54">
        <f t="shared" si="123"/>
        <v>64</v>
      </c>
      <c r="G130" s="54">
        <f t="shared" si="123"/>
        <v>0</v>
      </c>
      <c r="H130" s="54">
        <f t="shared" si="123"/>
        <v>0</v>
      </c>
      <c r="I130" s="54">
        <f t="shared" si="123"/>
        <v>0</v>
      </c>
      <c r="J130" s="54">
        <f t="shared" si="123"/>
        <v>0</v>
      </c>
      <c r="K130" s="54">
        <f t="shared" si="123"/>
        <v>0</v>
      </c>
      <c r="L130" s="54">
        <f t="shared" si="123"/>
        <v>0</v>
      </c>
      <c r="M130" s="54">
        <f t="shared" si="123"/>
        <v>0</v>
      </c>
      <c r="N130" s="54">
        <f t="shared" si="123"/>
        <v>0</v>
      </c>
      <c r="O130" s="54">
        <f t="shared" si="123"/>
        <v>0</v>
      </c>
      <c r="P130" s="54">
        <f t="shared" si="123"/>
        <v>0</v>
      </c>
      <c r="Q130" s="54">
        <f t="shared" si="123"/>
        <v>0</v>
      </c>
      <c r="R130" s="54">
        <f t="shared" si="123"/>
        <v>0</v>
      </c>
      <c r="S130" s="135"/>
      <c r="T130" s="66">
        <v>64</v>
      </c>
      <c r="U130" s="56">
        <v>64</v>
      </c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6"/>
      <c r="CE130" s="56"/>
      <c r="CF130" s="56"/>
      <c r="CG130" s="56"/>
      <c r="CH130" s="56"/>
      <c r="CI130" s="56"/>
      <c r="CJ130" s="56"/>
      <c r="CK130" s="56"/>
      <c r="CL130" s="56"/>
      <c r="CM130" s="56"/>
      <c r="CN130" s="56"/>
      <c r="CO130" s="56"/>
      <c r="CP130" s="56"/>
      <c r="CQ130" s="56"/>
      <c r="CR130" s="56"/>
      <c r="CS130" s="56"/>
      <c r="CT130" s="56"/>
      <c r="CU130" s="56"/>
      <c r="CV130" s="56"/>
      <c r="CW130" s="56"/>
      <c r="CX130" s="56"/>
      <c r="CY130" s="56"/>
      <c r="CZ130" s="56"/>
      <c r="DA130" s="56"/>
      <c r="DB130" s="56"/>
      <c r="DC130" s="56"/>
      <c r="DD130" s="56"/>
      <c r="DE130" s="56"/>
      <c r="DF130" s="56"/>
      <c r="DG130" s="56"/>
      <c r="DH130" s="56"/>
      <c r="DI130" s="56"/>
      <c r="DJ130" s="56"/>
      <c r="DK130" s="56"/>
      <c r="DL130" s="56"/>
      <c r="DM130" s="56"/>
      <c r="DN130" s="56"/>
      <c r="DO130" s="56"/>
      <c r="DP130" s="56"/>
      <c r="DQ130" s="56"/>
      <c r="DR130" s="56"/>
      <c r="DS130" s="56"/>
      <c r="DT130" s="56"/>
    </row>
    <row r="131" spans="1:124" ht="14.25" customHeight="1">
      <c r="A131" s="51">
        <v>124</v>
      </c>
      <c r="B131" s="3">
        <f>IF('FORM NILAI SIAP'!A131=0,"",'FORM NILAI SIAP'!A131)</f>
        <v>21120120140099</v>
      </c>
      <c r="C131" s="3" t="str">
        <f>IF('FORM NILAI SIAP'!B131=0,"",'FORM NILAI SIAP'!B131)</f>
        <v>DHEA RAHMA PUTRI</v>
      </c>
      <c r="D131" s="54">
        <v>84</v>
      </c>
      <c r="E131" s="54">
        <f t="shared" ref="E131:R131" si="124">IFERROR(($T131*IF($T$6=E$6,$T$7,0)+$U131*IF($U$6=E$6,$U$7,0)+$V131*IF($V$6=E$6,$V$7,0)+$W131*IF($W$6=E$6,$W$7,0)+$X131*IF($X$6=E$6,$X$7,0)+$Y131*IF($Y$6=E$6,$Y$7,0)+$Z131*IF($Z$6=E$6,$Z$7,0)+$AA131*IF($AA$6=E$6,$AA$7,0)+$AB131*IF($AB$6=E$6,$AB$7,0)+$AC131*IF($AC$6=E$6,$AC$7,0)+$AD131*IF($AD$6=E$6,$AD$7,0)+$DG131*IF($DG$6=E$6,$DG$7,0)+$DH131*IF($DH$6=E$6,$DH$7,0)+$DI131*IF($DI$6=E$6,$DI$7,0)+$DJ131*IF($DJ$6=E$6,$DJ$7,0)+$DK131*IF($DK$6=E$6,$DK$7,0)+$DL131*IF($DL$6=E$6,$DL$7,0)+$DM131*IF($DM$6=E$6,$DM$7,0)+$DN131*IF($DN$6=E$6,$DN$7,0)+$DO131*IF($DO$6=E$6,$DO$7,0)+$DP131*IF($DP$6=E$6,$DP$7,0)+$DQ131*IF($DQ$6=E$6,$DQ$7,0)+$DR131*IF($DR$6=E$6,$DR$7,0)+$DS131*IF($DS$6=E$6,$DS$7,0)+$DT131*IF($DT$6=E$6,$DT$7,0)+$DU131*IF($DU$6=E$6,$DU$7,0)+$DV131*IF($DV$6=E$6,$DV$7,0)+$DW131*IF($DW$6=E$6,$DW$7,0)+$DX131*IF($DX$6=E$6,$DX$7,0)+$DY131*IF($DY$6=E$6,$DY$7,0)+$DZ131*IF($DZ$6=E$6,$DZ$7,0)+$EA131*IF($EA$6=E$6,$EA$7,0)+$EB131*IF($EB$6=E$6,$EB$7,0))/E$7,0)</f>
        <v>84</v>
      </c>
      <c r="F131" s="54">
        <f t="shared" si="124"/>
        <v>84</v>
      </c>
      <c r="G131" s="54">
        <f t="shared" si="124"/>
        <v>0</v>
      </c>
      <c r="H131" s="54">
        <f t="shared" si="124"/>
        <v>0</v>
      </c>
      <c r="I131" s="54">
        <f t="shared" si="124"/>
        <v>0</v>
      </c>
      <c r="J131" s="54">
        <f t="shared" si="124"/>
        <v>0</v>
      </c>
      <c r="K131" s="54">
        <f t="shared" si="124"/>
        <v>0</v>
      </c>
      <c r="L131" s="54">
        <f t="shared" si="124"/>
        <v>0</v>
      </c>
      <c r="M131" s="54">
        <f t="shared" si="124"/>
        <v>0</v>
      </c>
      <c r="N131" s="54">
        <f t="shared" si="124"/>
        <v>0</v>
      </c>
      <c r="O131" s="54">
        <f t="shared" si="124"/>
        <v>0</v>
      </c>
      <c r="P131" s="54">
        <f t="shared" si="124"/>
        <v>0</v>
      </c>
      <c r="Q131" s="54">
        <f t="shared" si="124"/>
        <v>0</v>
      </c>
      <c r="R131" s="54">
        <f t="shared" si="124"/>
        <v>0</v>
      </c>
      <c r="S131" s="135"/>
      <c r="T131" s="66">
        <v>84</v>
      </c>
      <c r="U131" s="56">
        <v>84</v>
      </c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56"/>
      <c r="BN131" s="56"/>
      <c r="BO131" s="56"/>
      <c r="BP131" s="56"/>
      <c r="BQ131" s="56"/>
      <c r="BR131" s="56"/>
      <c r="BS131" s="56"/>
      <c r="BT131" s="56"/>
      <c r="BU131" s="56"/>
      <c r="BV131" s="56"/>
      <c r="BW131" s="56"/>
      <c r="BX131" s="56"/>
      <c r="BY131" s="56"/>
      <c r="BZ131" s="56"/>
      <c r="CA131" s="56"/>
      <c r="CB131" s="56"/>
      <c r="CC131" s="56"/>
      <c r="CD131" s="56"/>
      <c r="CE131" s="56"/>
      <c r="CF131" s="56"/>
      <c r="CG131" s="56"/>
      <c r="CH131" s="56"/>
      <c r="CI131" s="56"/>
      <c r="CJ131" s="56"/>
      <c r="CK131" s="56"/>
      <c r="CL131" s="56"/>
      <c r="CM131" s="56"/>
      <c r="CN131" s="56"/>
      <c r="CO131" s="56"/>
      <c r="CP131" s="56"/>
      <c r="CQ131" s="56"/>
      <c r="CR131" s="56"/>
      <c r="CS131" s="56"/>
      <c r="CT131" s="56"/>
      <c r="CU131" s="56"/>
      <c r="CV131" s="56"/>
      <c r="CW131" s="56"/>
      <c r="CX131" s="56"/>
      <c r="CY131" s="56"/>
      <c r="CZ131" s="56"/>
      <c r="DA131" s="56"/>
      <c r="DB131" s="56"/>
      <c r="DC131" s="56"/>
      <c r="DD131" s="56"/>
      <c r="DE131" s="56"/>
      <c r="DF131" s="56"/>
      <c r="DG131" s="56"/>
      <c r="DH131" s="56"/>
      <c r="DI131" s="56"/>
      <c r="DJ131" s="56"/>
      <c r="DK131" s="56"/>
      <c r="DL131" s="56"/>
      <c r="DM131" s="56"/>
      <c r="DN131" s="56"/>
      <c r="DO131" s="56"/>
      <c r="DP131" s="56"/>
      <c r="DQ131" s="56"/>
      <c r="DR131" s="56"/>
      <c r="DS131" s="56"/>
      <c r="DT131" s="56"/>
    </row>
    <row r="132" spans="1:124" ht="14.25" customHeight="1">
      <c r="A132" s="51">
        <v>125</v>
      </c>
      <c r="B132" s="3">
        <f>IF('FORM NILAI SIAP'!A132=0,"",'FORM NILAI SIAP'!A132)</f>
        <v>21120120140099</v>
      </c>
      <c r="C132" s="3" t="str">
        <f>IF('FORM NILAI SIAP'!B132=0,"",'FORM NILAI SIAP'!B132)</f>
        <v>AHMAD ALDANI HERLANGGA</v>
      </c>
      <c r="D132" s="54">
        <v>68</v>
      </c>
      <c r="E132" s="54">
        <f t="shared" ref="E132:R132" si="125">IFERROR(($T132*IF($T$6=E$6,$T$7,0)+$U132*IF($U$6=E$6,$U$7,0)+$V132*IF($V$6=E$6,$V$7,0)+$W132*IF($W$6=E$6,$W$7,0)+$X132*IF($X$6=E$6,$X$7,0)+$Y132*IF($Y$6=E$6,$Y$7,0)+$Z132*IF($Z$6=E$6,$Z$7,0)+$AA132*IF($AA$6=E$6,$AA$7,0)+$AB132*IF($AB$6=E$6,$AB$7,0)+$AC132*IF($AC$6=E$6,$AC$7,0)+$AD132*IF($AD$6=E$6,$AD$7,0)+$DG132*IF($DG$6=E$6,$DG$7,0)+$DH132*IF($DH$6=E$6,$DH$7,0)+$DI132*IF($DI$6=E$6,$DI$7,0)+$DJ132*IF($DJ$6=E$6,$DJ$7,0)+$DK132*IF($DK$6=E$6,$DK$7,0)+$DL132*IF($DL$6=E$6,$DL$7,0)+$DM132*IF($DM$6=E$6,$DM$7,0)+$DN132*IF($DN$6=E$6,$DN$7,0)+$DO132*IF($DO$6=E$6,$DO$7,0)+$DP132*IF($DP$6=E$6,$DP$7,0)+$DQ132*IF($DQ$6=E$6,$DQ$7,0)+$DR132*IF($DR$6=E$6,$DR$7,0)+$DS132*IF($DS$6=E$6,$DS$7,0)+$DT132*IF($DT$6=E$6,$DT$7,0)+$DU132*IF($DU$6=E$6,$DU$7,0)+$DV132*IF($DV$6=E$6,$DV$7,0)+$DW132*IF($DW$6=E$6,$DW$7,0)+$DX132*IF($DX$6=E$6,$DX$7,0)+$DY132*IF($DY$6=E$6,$DY$7,0)+$DZ132*IF($DZ$6=E$6,$DZ$7,0)+$EA132*IF($EA$6=E$6,$EA$7,0)+$EB132*IF($EB$6=E$6,$EB$7,0))/E$7,0)</f>
        <v>68</v>
      </c>
      <c r="F132" s="54">
        <f t="shared" si="125"/>
        <v>68</v>
      </c>
      <c r="G132" s="54">
        <f t="shared" si="125"/>
        <v>0</v>
      </c>
      <c r="H132" s="54">
        <f t="shared" si="125"/>
        <v>0</v>
      </c>
      <c r="I132" s="54">
        <f t="shared" si="125"/>
        <v>0</v>
      </c>
      <c r="J132" s="54">
        <f t="shared" si="125"/>
        <v>0</v>
      </c>
      <c r="K132" s="54">
        <f t="shared" si="125"/>
        <v>0</v>
      </c>
      <c r="L132" s="54">
        <f t="shared" si="125"/>
        <v>0</v>
      </c>
      <c r="M132" s="54">
        <f t="shared" si="125"/>
        <v>0</v>
      </c>
      <c r="N132" s="54">
        <f t="shared" si="125"/>
        <v>0</v>
      </c>
      <c r="O132" s="54">
        <f t="shared" si="125"/>
        <v>0</v>
      </c>
      <c r="P132" s="54">
        <f t="shared" si="125"/>
        <v>0</v>
      </c>
      <c r="Q132" s="54">
        <f t="shared" si="125"/>
        <v>0</v>
      </c>
      <c r="R132" s="54">
        <f t="shared" si="125"/>
        <v>0</v>
      </c>
      <c r="S132" s="135"/>
      <c r="T132" s="66">
        <v>68</v>
      </c>
      <c r="U132" s="56">
        <v>68</v>
      </c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56"/>
      <c r="BS132" s="56"/>
      <c r="BT132" s="56"/>
      <c r="BU132" s="56"/>
      <c r="BV132" s="56"/>
      <c r="BW132" s="56"/>
      <c r="BX132" s="56"/>
      <c r="BY132" s="56"/>
      <c r="BZ132" s="56"/>
      <c r="CA132" s="56"/>
      <c r="CB132" s="56"/>
      <c r="CC132" s="56"/>
      <c r="CD132" s="56"/>
      <c r="CE132" s="56"/>
      <c r="CF132" s="56"/>
      <c r="CG132" s="56"/>
      <c r="CH132" s="56"/>
      <c r="CI132" s="56"/>
      <c r="CJ132" s="56"/>
      <c r="CK132" s="56"/>
      <c r="CL132" s="56"/>
      <c r="CM132" s="56"/>
      <c r="CN132" s="56"/>
      <c r="CO132" s="56"/>
      <c r="CP132" s="56"/>
      <c r="CQ132" s="56"/>
      <c r="CR132" s="56"/>
      <c r="CS132" s="56"/>
      <c r="CT132" s="56"/>
      <c r="CU132" s="56"/>
      <c r="CV132" s="56"/>
      <c r="CW132" s="56"/>
      <c r="CX132" s="56"/>
      <c r="CY132" s="56"/>
      <c r="CZ132" s="56"/>
      <c r="DA132" s="56"/>
      <c r="DB132" s="56"/>
      <c r="DC132" s="56"/>
      <c r="DD132" s="56"/>
      <c r="DE132" s="56"/>
      <c r="DF132" s="56"/>
      <c r="DG132" s="56"/>
      <c r="DH132" s="56"/>
      <c r="DI132" s="56"/>
      <c r="DJ132" s="56"/>
      <c r="DK132" s="56"/>
      <c r="DL132" s="56"/>
      <c r="DM132" s="56"/>
      <c r="DN132" s="56"/>
      <c r="DO132" s="56"/>
      <c r="DP132" s="56"/>
      <c r="DQ132" s="56"/>
      <c r="DR132" s="56"/>
      <c r="DS132" s="56"/>
      <c r="DT132" s="56"/>
    </row>
    <row r="133" spans="1:124" ht="14.25" customHeight="1">
      <c r="A133" s="51">
        <v>126</v>
      </c>
      <c r="B133" s="3">
        <f>IF('FORM NILAI SIAP'!A133=0,"",'FORM NILAI SIAP'!A133)</f>
        <v>21120120140099</v>
      </c>
      <c r="C133" s="3" t="str">
        <f>IF('FORM NILAI SIAP'!B133=0,"",'FORM NILAI SIAP'!B133)</f>
        <v>REINDROW OWEN SIMANGUNSONG</v>
      </c>
      <c r="D133" s="54">
        <v>88</v>
      </c>
      <c r="E133" s="54">
        <f t="shared" ref="E133:R133" si="126">IFERROR(($T133*IF($T$6=E$6,$T$7,0)+$U133*IF($U$6=E$6,$U$7,0)+$V133*IF($V$6=E$6,$V$7,0)+$W133*IF($W$6=E$6,$W$7,0)+$X133*IF($X$6=E$6,$X$7,0)+$Y133*IF($Y$6=E$6,$Y$7,0)+$Z133*IF($Z$6=E$6,$Z$7,0)+$AA133*IF($AA$6=E$6,$AA$7,0)+$AB133*IF($AB$6=E$6,$AB$7,0)+$AC133*IF($AC$6=E$6,$AC$7,0)+$AD133*IF($AD$6=E$6,$AD$7,0)+$DG133*IF($DG$6=E$6,$DG$7,0)+$DH133*IF($DH$6=E$6,$DH$7,0)+$DI133*IF($DI$6=E$6,$DI$7,0)+$DJ133*IF($DJ$6=E$6,$DJ$7,0)+$DK133*IF($DK$6=E$6,$DK$7,0)+$DL133*IF($DL$6=E$6,$DL$7,0)+$DM133*IF($DM$6=E$6,$DM$7,0)+$DN133*IF($DN$6=E$6,$DN$7,0)+$DO133*IF($DO$6=E$6,$DO$7,0)+$DP133*IF($DP$6=E$6,$DP$7,0)+$DQ133*IF($DQ$6=E$6,$DQ$7,0)+$DR133*IF($DR$6=E$6,$DR$7,0)+$DS133*IF($DS$6=E$6,$DS$7,0)+$DT133*IF($DT$6=E$6,$DT$7,0)+$DU133*IF($DU$6=E$6,$DU$7,0)+$DV133*IF($DV$6=E$6,$DV$7,0)+$DW133*IF($DW$6=E$6,$DW$7,0)+$DX133*IF($DX$6=E$6,$DX$7,0)+$DY133*IF($DY$6=E$6,$DY$7,0)+$DZ133*IF($DZ$6=E$6,$DZ$7,0)+$EA133*IF($EA$6=E$6,$EA$7,0)+$EB133*IF($EB$6=E$6,$EB$7,0))/E$7,0)</f>
        <v>88</v>
      </c>
      <c r="F133" s="54">
        <f t="shared" si="126"/>
        <v>88</v>
      </c>
      <c r="G133" s="54">
        <f t="shared" si="126"/>
        <v>0</v>
      </c>
      <c r="H133" s="54">
        <f t="shared" si="126"/>
        <v>0</v>
      </c>
      <c r="I133" s="54">
        <f t="shared" si="126"/>
        <v>0</v>
      </c>
      <c r="J133" s="54">
        <f t="shared" si="126"/>
        <v>0</v>
      </c>
      <c r="K133" s="54">
        <f t="shared" si="126"/>
        <v>0</v>
      </c>
      <c r="L133" s="54">
        <f t="shared" si="126"/>
        <v>0</v>
      </c>
      <c r="M133" s="54">
        <f t="shared" si="126"/>
        <v>0</v>
      </c>
      <c r="N133" s="54">
        <f t="shared" si="126"/>
        <v>0</v>
      </c>
      <c r="O133" s="54">
        <f t="shared" si="126"/>
        <v>0</v>
      </c>
      <c r="P133" s="54">
        <f t="shared" si="126"/>
        <v>0</v>
      </c>
      <c r="Q133" s="54">
        <f t="shared" si="126"/>
        <v>0</v>
      </c>
      <c r="R133" s="54">
        <f t="shared" si="126"/>
        <v>0</v>
      </c>
      <c r="S133" s="135"/>
      <c r="T133" s="66">
        <v>88</v>
      </c>
      <c r="U133" s="56">
        <v>88</v>
      </c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6"/>
      <c r="CE133" s="56"/>
      <c r="CF133" s="56"/>
      <c r="CG133" s="56"/>
      <c r="CH133" s="56"/>
      <c r="CI133" s="56"/>
      <c r="CJ133" s="56"/>
      <c r="CK133" s="56"/>
      <c r="CL133" s="56"/>
      <c r="CM133" s="56"/>
      <c r="CN133" s="56"/>
      <c r="CO133" s="56"/>
      <c r="CP133" s="56"/>
      <c r="CQ133" s="56"/>
      <c r="CR133" s="56"/>
      <c r="CS133" s="56"/>
      <c r="CT133" s="56"/>
      <c r="CU133" s="56"/>
      <c r="CV133" s="56"/>
      <c r="CW133" s="56"/>
      <c r="CX133" s="56"/>
      <c r="CY133" s="56"/>
      <c r="CZ133" s="56"/>
      <c r="DA133" s="56"/>
      <c r="DB133" s="56"/>
      <c r="DC133" s="56"/>
      <c r="DD133" s="56"/>
      <c r="DE133" s="56"/>
      <c r="DF133" s="56"/>
      <c r="DG133" s="56"/>
      <c r="DH133" s="56"/>
      <c r="DI133" s="56"/>
      <c r="DJ133" s="56"/>
      <c r="DK133" s="56"/>
      <c r="DL133" s="56"/>
      <c r="DM133" s="56"/>
      <c r="DN133" s="56"/>
      <c r="DO133" s="56"/>
      <c r="DP133" s="56"/>
      <c r="DQ133" s="56"/>
      <c r="DR133" s="56"/>
      <c r="DS133" s="56"/>
      <c r="DT133" s="56"/>
    </row>
    <row r="134" spans="1:124" ht="14.25" customHeight="1">
      <c r="A134" s="51">
        <v>127</v>
      </c>
      <c r="B134" s="3">
        <f>IF('FORM NILAI SIAP'!A134=0,"",'FORM NILAI SIAP'!A134)</f>
        <v>21120120140099</v>
      </c>
      <c r="C134" s="3" t="str">
        <f>IF('FORM NILAI SIAP'!B134=0,"",'FORM NILAI SIAP'!B134)</f>
        <v>Anadda Ferrell Ramadhan</v>
      </c>
      <c r="D134" s="54">
        <v>76</v>
      </c>
      <c r="E134" s="54">
        <f t="shared" ref="E134:R134" si="127">IFERROR(($T134*IF($T$6=E$6,$T$7,0)+$U134*IF($U$6=E$6,$U$7,0)+$V134*IF($V$6=E$6,$V$7,0)+$W134*IF($W$6=E$6,$W$7,0)+$X134*IF($X$6=E$6,$X$7,0)+$Y134*IF($Y$6=E$6,$Y$7,0)+$Z134*IF($Z$6=E$6,$Z$7,0)+$AA134*IF($AA$6=E$6,$AA$7,0)+$AB134*IF($AB$6=E$6,$AB$7,0)+$AC134*IF($AC$6=E$6,$AC$7,0)+$AD134*IF($AD$6=E$6,$AD$7,0)+$DG134*IF($DG$6=E$6,$DG$7,0)+$DH134*IF($DH$6=E$6,$DH$7,0)+$DI134*IF($DI$6=E$6,$DI$7,0)+$DJ134*IF($DJ$6=E$6,$DJ$7,0)+$DK134*IF($DK$6=E$6,$DK$7,0)+$DL134*IF($DL$6=E$6,$DL$7,0)+$DM134*IF($DM$6=E$6,$DM$7,0)+$DN134*IF($DN$6=E$6,$DN$7,0)+$DO134*IF($DO$6=E$6,$DO$7,0)+$DP134*IF($DP$6=E$6,$DP$7,0)+$DQ134*IF($DQ$6=E$6,$DQ$7,0)+$DR134*IF($DR$6=E$6,$DR$7,0)+$DS134*IF($DS$6=E$6,$DS$7,0)+$DT134*IF($DT$6=E$6,$DT$7,0)+$DU134*IF($DU$6=E$6,$DU$7,0)+$DV134*IF($DV$6=E$6,$DV$7,0)+$DW134*IF($DW$6=E$6,$DW$7,0)+$DX134*IF($DX$6=E$6,$DX$7,0)+$DY134*IF($DY$6=E$6,$DY$7,0)+$DZ134*IF($DZ$6=E$6,$DZ$7,0)+$EA134*IF($EA$6=E$6,$EA$7,0)+$EB134*IF($EB$6=E$6,$EB$7,0))/E$7,0)</f>
        <v>76</v>
      </c>
      <c r="F134" s="54">
        <f t="shared" si="127"/>
        <v>76</v>
      </c>
      <c r="G134" s="54">
        <f t="shared" si="127"/>
        <v>0</v>
      </c>
      <c r="H134" s="54">
        <f t="shared" si="127"/>
        <v>0</v>
      </c>
      <c r="I134" s="54">
        <f t="shared" si="127"/>
        <v>0</v>
      </c>
      <c r="J134" s="54">
        <f t="shared" si="127"/>
        <v>0</v>
      </c>
      <c r="K134" s="54">
        <f t="shared" si="127"/>
        <v>0</v>
      </c>
      <c r="L134" s="54">
        <f t="shared" si="127"/>
        <v>0</v>
      </c>
      <c r="M134" s="54">
        <f t="shared" si="127"/>
        <v>0</v>
      </c>
      <c r="N134" s="54">
        <f t="shared" si="127"/>
        <v>0</v>
      </c>
      <c r="O134" s="54">
        <f t="shared" si="127"/>
        <v>0</v>
      </c>
      <c r="P134" s="54">
        <f t="shared" si="127"/>
        <v>0</v>
      </c>
      <c r="Q134" s="54">
        <f t="shared" si="127"/>
        <v>0</v>
      </c>
      <c r="R134" s="54">
        <f t="shared" si="127"/>
        <v>0</v>
      </c>
      <c r="S134" s="135"/>
      <c r="T134" s="66">
        <v>76</v>
      </c>
      <c r="U134" s="56">
        <v>76</v>
      </c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6"/>
      <c r="CE134" s="56"/>
      <c r="CF134" s="56"/>
      <c r="CG134" s="56"/>
      <c r="CH134" s="56"/>
      <c r="CI134" s="56"/>
      <c r="CJ134" s="56"/>
      <c r="CK134" s="56"/>
      <c r="CL134" s="56"/>
      <c r="CM134" s="56"/>
      <c r="CN134" s="56"/>
      <c r="CO134" s="56"/>
      <c r="CP134" s="56"/>
      <c r="CQ134" s="56"/>
      <c r="CR134" s="56"/>
      <c r="CS134" s="56"/>
      <c r="CT134" s="56"/>
      <c r="CU134" s="56"/>
      <c r="CV134" s="56"/>
      <c r="CW134" s="56"/>
      <c r="CX134" s="56"/>
      <c r="CY134" s="56"/>
      <c r="CZ134" s="56"/>
      <c r="DA134" s="56"/>
      <c r="DB134" s="56"/>
      <c r="DC134" s="56"/>
      <c r="DD134" s="56"/>
      <c r="DE134" s="56"/>
      <c r="DF134" s="56"/>
      <c r="DG134" s="56"/>
      <c r="DH134" s="56"/>
      <c r="DI134" s="56"/>
      <c r="DJ134" s="56"/>
      <c r="DK134" s="56"/>
      <c r="DL134" s="56"/>
      <c r="DM134" s="56"/>
      <c r="DN134" s="56"/>
      <c r="DO134" s="56"/>
      <c r="DP134" s="56"/>
      <c r="DQ134" s="56"/>
      <c r="DR134" s="56"/>
      <c r="DS134" s="56"/>
      <c r="DT134" s="56"/>
    </row>
    <row r="135" spans="1:124" ht="14.25" customHeight="1">
      <c r="A135" s="51">
        <v>128</v>
      </c>
      <c r="B135" s="3">
        <f>IF('FORM NILAI SIAP'!A135=0,"",'FORM NILAI SIAP'!A135)</f>
        <v>21120120140099</v>
      </c>
      <c r="C135" s="3" t="str">
        <f>IF('FORM NILAI SIAP'!B135=0,"",'FORM NILAI SIAP'!B135)</f>
        <v>A.MIFTACHUL HIDAYAT</v>
      </c>
      <c r="D135" s="54">
        <v>88</v>
      </c>
      <c r="E135" s="54">
        <f t="shared" ref="E135:R135" si="128">IFERROR(($T135*IF($T$6=E$6,$T$7,0)+$U135*IF($U$6=E$6,$U$7,0)+$V135*IF($V$6=E$6,$V$7,0)+$W135*IF($W$6=E$6,$W$7,0)+$X135*IF($X$6=E$6,$X$7,0)+$Y135*IF($Y$6=E$6,$Y$7,0)+$Z135*IF($Z$6=E$6,$Z$7,0)+$AA135*IF($AA$6=E$6,$AA$7,0)+$AB135*IF($AB$6=E$6,$AB$7,0)+$AC135*IF($AC$6=E$6,$AC$7,0)+$AD135*IF($AD$6=E$6,$AD$7,0)+$DG135*IF($DG$6=E$6,$DG$7,0)+$DH135*IF($DH$6=E$6,$DH$7,0)+$DI135*IF($DI$6=E$6,$DI$7,0)+$DJ135*IF($DJ$6=E$6,$DJ$7,0)+$DK135*IF($DK$6=E$6,$DK$7,0)+$DL135*IF($DL$6=E$6,$DL$7,0)+$DM135*IF($DM$6=E$6,$DM$7,0)+$DN135*IF($DN$6=E$6,$DN$7,0)+$DO135*IF($DO$6=E$6,$DO$7,0)+$DP135*IF($DP$6=E$6,$DP$7,0)+$DQ135*IF($DQ$6=E$6,$DQ$7,0)+$DR135*IF($DR$6=E$6,$DR$7,0)+$DS135*IF($DS$6=E$6,$DS$7,0)+$DT135*IF($DT$6=E$6,$DT$7,0)+$DU135*IF($DU$6=E$6,$DU$7,0)+$DV135*IF($DV$6=E$6,$DV$7,0)+$DW135*IF($DW$6=E$6,$DW$7,0)+$DX135*IF($DX$6=E$6,$DX$7,0)+$DY135*IF($DY$6=E$6,$DY$7,0)+$DZ135*IF($DZ$6=E$6,$DZ$7,0)+$EA135*IF($EA$6=E$6,$EA$7,0)+$EB135*IF($EB$6=E$6,$EB$7,0))/E$7,0)</f>
        <v>88</v>
      </c>
      <c r="F135" s="54">
        <f t="shared" si="128"/>
        <v>88</v>
      </c>
      <c r="G135" s="54">
        <f t="shared" si="128"/>
        <v>0</v>
      </c>
      <c r="H135" s="54">
        <f t="shared" si="128"/>
        <v>0</v>
      </c>
      <c r="I135" s="54">
        <f t="shared" si="128"/>
        <v>0</v>
      </c>
      <c r="J135" s="54">
        <f t="shared" si="128"/>
        <v>0</v>
      </c>
      <c r="K135" s="54">
        <f t="shared" si="128"/>
        <v>0</v>
      </c>
      <c r="L135" s="54">
        <f t="shared" si="128"/>
        <v>0</v>
      </c>
      <c r="M135" s="54">
        <f t="shared" si="128"/>
        <v>0</v>
      </c>
      <c r="N135" s="54">
        <f t="shared" si="128"/>
        <v>0</v>
      </c>
      <c r="O135" s="54">
        <f t="shared" si="128"/>
        <v>0</v>
      </c>
      <c r="P135" s="54">
        <f t="shared" si="128"/>
        <v>0</v>
      </c>
      <c r="Q135" s="54">
        <f t="shared" si="128"/>
        <v>0</v>
      </c>
      <c r="R135" s="54">
        <f t="shared" si="128"/>
        <v>0</v>
      </c>
      <c r="S135" s="135"/>
      <c r="T135" s="66">
        <v>88</v>
      </c>
      <c r="U135" s="56">
        <v>88</v>
      </c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6"/>
      <c r="CE135" s="56"/>
      <c r="CF135" s="56"/>
      <c r="CG135" s="56"/>
      <c r="CH135" s="56"/>
      <c r="CI135" s="56"/>
      <c r="CJ135" s="56"/>
      <c r="CK135" s="56"/>
      <c r="CL135" s="56"/>
      <c r="CM135" s="56"/>
      <c r="CN135" s="56"/>
      <c r="CO135" s="56"/>
      <c r="CP135" s="56"/>
      <c r="CQ135" s="56"/>
      <c r="CR135" s="56"/>
      <c r="CS135" s="56"/>
      <c r="CT135" s="56"/>
      <c r="CU135" s="56"/>
      <c r="CV135" s="56"/>
      <c r="CW135" s="56"/>
      <c r="CX135" s="56"/>
      <c r="CY135" s="56"/>
      <c r="CZ135" s="56"/>
      <c r="DA135" s="56"/>
      <c r="DB135" s="56"/>
      <c r="DC135" s="56"/>
      <c r="DD135" s="56"/>
      <c r="DE135" s="56"/>
      <c r="DF135" s="56"/>
      <c r="DG135" s="56"/>
      <c r="DH135" s="56"/>
      <c r="DI135" s="56"/>
      <c r="DJ135" s="56"/>
      <c r="DK135" s="56"/>
      <c r="DL135" s="56"/>
      <c r="DM135" s="56"/>
      <c r="DN135" s="56"/>
      <c r="DO135" s="56"/>
      <c r="DP135" s="56"/>
      <c r="DQ135" s="56"/>
      <c r="DR135" s="56"/>
      <c r="DS135" s="56"/>
      <c r="DT135" s="56"/>
    </row>
    <row r="136" spans="1:124" ht="14.25" customHeight="1">
      <c r="A136" s="51">
        <v>129</v>
      </c>
      <c r="B136" s="3">
        <f>IF('FORM NILAI SIAP'!A136=0,"",'FORM NILAI SIAP'!A136)</f>
        <v>21120120140099</v>
      </c>
      <c r="C136" s="3" t="str">
        <f>IF('FORM NILAI SIAP'!B136=0,"",'FORM NILAI SIAP'!B136)</f>
        <v>NABILA RIZQI MAHARDIKA</v>
      </c>
      <c r="D136" s="54">
        <v>80</v>
      </c>
      <c r="E136" s="54">
        <f t="shared" ref="E136:R136" si="129">IFERROR(($T136*IF($T$6=E$6,$T$7,0)+$U136*IF($U$6=E$6,$U$7,0)+$V136*IF($V$6=E$6,$V$7,0)+$W136*IF($W$6=E$6,$W$7,0)+$X136*IF($X$6=E$6,$X$7,0)+$Y136*IF($Y$6=E$6,$Y$7,0)+$Z136*IF($Z$6=E$6,$Z$7,0)+$AA136*IF($AA$6=E$6,$AA$7,0)+$AB136*IF($AB$6=E$6,$AB$7,0)+$AC136*IF($AC$6=E$6,$AC$7,0)+$AD136*IF($AD$6=E$6,$AD$7,0)+$DG136*IF($DG$6=E$6,$DG$7,0)+$DH136*IF($DH$6=E$6,$DH$7,0)+$DI136*IF($DI$6=E$6,$DI$7,0)+$DJ136*IF($DJ$6=E$6,$DJ$7,0)+$DK136*IF($DK$6=E$6,$DK$7,0)+$DL136*IF($DL$6=E$6,$DL$7,0)+$DM136*IF($DM$6=E$6,$DM$7,0)+$DN136*IF($DN$6=E$6,$DN$7,0)+$DO136*IF($DO$6=E$6,$DO$7,0)+$DP136*IF($DP$6=E$6,$DP$7,0)+$DQ136*IF($DQ$6=E$6,$DQ$7,0)+$DR136*IF($DR$6=E$6,$DR$7,0)+$DS136*IF($DS$6=E$6,$DS$7,0)+$DT136*IF($DT$6=E$6,$DT$7,0)+$DU136*IF($DU$6=E$6,$DU$7,0)+$DV136*IF($DV$6=E$6,$DV$7,0)+$DW136*IF($DW$6=E$6,$DW$7,0)+$DX136*IF($DX$6=E$6,$DX$7,0)+$DY136*IF($DY$6=E$6,$DY$7,0)+$DZ136*IF($DZ$6=E$6,$DZ$7,0)+$EA136*IF($EA$6=E$6,$EA$7,0)+$EB136*IF($EB$6=E$6,$EB$7,0))/E$7,0)</f>
        <v>80</v>
      </c>
      <c r="F136" s="54">
        <f t="shared" si="129"/>
        <v>80</v>
      </c>
      <c r="G136" s="54">
        <f t="shared" si="129"/>
        <v>0</v>
      </c>
      <c r="H136" s="54">
        <f t="shared" si="129"/>
        <v>0</v>
      </c>
      <c r="I136" s="54">
        <f t="shared" si="129"/>
        <v>0</v>
      </c>
      <c r="J136" s="54">
        <f t="shared" si="129"/>
        <v>0</v>
      </c>
      <c r="K136" s="54">
        <f t="shared" si="129"/>
        <v>0</v>
      </c>
      <c r="L136" s="54">
        <f t="shared" si="129"/>
        <v>0</v>
      </c>
      <c r="M136" s="54">
        <f t="shared" si="129"/>
        <v>0</v>
      </c>
      <c r="N136" s="54">
        <f t="shared" si="129"/>
        <v>0</v>
      </c>
      <c r="O136" s="54">
        <f t="shared" si="129"/>
        <v>0</v>
      </c>
      <c r="P136" s="54">
        <f t="shared" si="129"/>
        <v>0</v>
      </c>
      <c r="Q136" s="54">
        <f t="shared" si="129"/>
        <v>0</v>
      </c>
      <c r="R136" s="54">
        <f t="shared" si="129"/>
        <v>0</v>
      </c>
      <c r="S136" s="135"/>
      <c r="T136" s="66">
        <v>80</v>
      </c>
      <c r="U136" s="56">
        <v>80</v>
      </c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56"/>
      <c r="BS136" s="56"/>
      <c r="BT136" s="56"/>
      <c r="BU136" s="56"/>
      <c r="BV136" s="56"/>
      <c r="BW136" s="56"/>
      <c r="BX136" s="56"/>
      <c r="BY136" s="56"/>
      <c r="BZ136" s="56"/>
      <c r="CA136" s="56"/>
      <c r="CB136" s="56"/>
      <c r="CC136" s="56"/>
      <c r="CD136" s="56"/>
      <c r="CE136" s="56"/>
      <c r="CF136" s="56"/>
      <c r="CG136" s="56"/>
      <c r="CH136" s="56"/>
      <c r="CI136" s="56"/>
      <c r="CJ136" s="56"/>
      <c r="CK136" s="56"/>
      <c r="CL136" s="56"/>
      <c r="CM136" s="56"/>
      <c r="CN136" s="56"/>
      <c r="CO136" s="56"/>
      <c r="CP136" s="56"/>
      <c r="CQ136" s="56"/>
      <c r="CR136" s="56"/>
      <c r="CS136" s="56"/>
      <c r="CT136" s="56"/>
      <c r="CU136" s="56"/>
      <c r="CV136" s="56"/>
      <c r="CW136" s="56"/>
      <c r="CX136" s="56"/>
      <c r="CY136" s="56"/>
      <c r="CZ136" s="56"/>
      <c r="DA136" s="56"/>
      <c r="DB136" s="56"/>
      <c r="DC136" s="56"/>
      <c r="DD136" s="56"/>
      <c r="DE136" s="56"/>
      <c r="DF136" s="56"/>
      <c r="DG136" s="56"/>
      <c r="DH136" s="56"/>
      <c r="DI136" s="56"/>
      <c r="DJ136" s="56"/>
      <c r="DK136" s="56"/>
      <c r="DL136" s="56"/>
      <c r="DM136" s="56"/>
      <c r="DN136" s="56"/>
      <c r="DO136" s="56"/>
      <c r="DP136" s="56"/>
      <c r="DQ136" s="56"/>
      <c r="DR136" s="56"/>
      <c r="DS136" s="56"/>
      <c r="DT136" s="56"/>
    </row>
    <row r="137" spans="1:124" ht="14.25" customHeight="1">
      <c r="A137" s="51">
        <v>130</v>
      </c>
      <c r="B137" s="3">
        <f>IF('FORM NILAI SIAP'!A137=0,"",'FORM NILAI SIAP'!A137)</f>
        <v>21120120140099</v>
      </c>
      <c r="C137" s="3" t="str">
        <f>IF('FORM NILAI SIAP'!B137=0,"",'FORM NILAI SIAP'!B137)</f>
        <v>MUHAMMAD RAFI ANWAR</v>
      </c>
      <c r="D137" s="54">
        <v>40</v>
      </c>
      <c r="E137" s="54">
        <f t="shared" ref="E137:R137" si="130">IFERROR(($T137*IF($T$6=E$6,$T$7,0)+$U137*IF($U$6=E$6,$U$7,0)+$V137*IF($V$6=E$6,$V$7,0)+$W137*IF($W$6=E$6,$W$7,0)+$X137*IF($X$6=E$6,$X$7,0)+$Y137*IF($Y$6=E$6,$Y$7,0)+$Z137*IF($Z$6=E$6,$Z$7,0)+$AA137*IF($AA$6=E$6,$AA$7,0)+$AB137*IF($AB$6=E$6,$AB$7,0)+$AC137*IF($AC$6=E$6,$AC$7,0)+$AD137*IF($AD$6=E$6,$AD$7,0)+$DG137*IF($DG$6=E$6,$DG$7,0)+$DH137*IF($DH$6=E$6,$DH$7,0)+$DI137*IF($DI$6=E$6,$DI$7,0)+$DJ137*IF($DJ$6=E$6,$DJ$7,0)+$DK137*IF($DK$6=E$6,$DK$7,0)+$DL137*IF($DL$6=E$6,$DL$7,0)+$DM137*IF($DM$6=E$6,$DM$7,0)+$DN137*IF($DN$6=E$6,$DN$7,0)+$DO137*IF($DO$6=E$6,$DO$7,0)+$DP137*IF($DP$6=E$6,$DP$7,0)+$DQ137*IF($DQ$6=E$6,$DQ$7,0)+$DR137*IF($DR$6=E$6,$DR$7,0)+$DS137*IF($DS$6=E$6,$DS$7,0)+$DT137*IF($DT$6=E$6,$DT$7,0)+$DU137*IF($DU$6=E$6,$DU$7,0)+$DV137*IF($DV$6=E$6,$DV$7,0)+$DW137*IF($DW$6=E$6,$DW$7,0)+$DX137*IF($DX$6=E$6,$DX$7,0)+$DY137*IF($DY$6=E$6,$DY$7,0)+$DZ137*IF($DZ$6=E$6,$DZ$7,0)+$EA137*IF($EA$6=E$6,$EA$7,0)+$EB137*IF($EB$6=E$6,$EB$7,0))/E$7,0)</f>
        <v>40</v>
      </c>
      <c r="F137" s="54">
        <f t="shared" si="130"/>
        <v>40</v>
      </c>
      <c r="G137" s="54">
        <f t="shared" si="130"/>
        <v>0</v>
      </c>
      <c r="H137" s="54">
        <f t="shared" si="130"/>
        <v>0</v>
      </c>
      <c r="I137" s="54">
        <f t="shared" si="130"/>
        <v>0</v>
      </c>
      <c r="J137" s="54">
        <f t="shared" si="130"/>
        <v>0</v>
      </c>
      <c r="K137" s="54">
        <f t="shared" si="130"/>
        <v>0</v>
      </c>
      <c r="L137" s="54">
        <f t="shared" si="130"/>
        <v>0</v>
      </c>
      <c r="M137" s="54">
        <f t="shared" si="130"/>
        <v>0</v>
      </c>
      <c r="N137" s="54">
        <f t="shared" si="130"/>
        <v>0</v>
      </c>
      <c r="O137" s="54">
        <f t="shared" si="130"/>
        <v>0</v>
      </c>
      <c r="P137" s="54">
        <f t="shared" si="130"/>
        <v>0</v>
      </c>
      <c r="Q137" s="54">
        <f t="shared" si="130"/>
        <v>0</v>
      </c>
      <c r="R137" s="54">
        <f t="shared" si="130"/>
        <v>0</v>
      </c>
      <c r="S137" s="135"/>
      <c r="T137" s="66">
        <v>40</v>
      </c>
      <c r="U137" s="56">
        <v>40</v>
      </c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56"/>
      <c r="BN137" s="56"/>
      <c r="BO137" s="56"/>
      <c r="BP137" s="56"/>
      <c r="BQ137" s="56"/>
      <c r="BR137" s="56"/>
      <c r="BS137" s="56"/>
      <c r="BT137" s="56"/>
      <c r="BU137" s="56"/>
      <c r="BV137" s="56"/>
      <c r="BW137" s="56"/>
      <c r="BX137" s="56"/>
      <c r="BY137" s="56"/>
      <c r="BZ137" s="56"/>
      <c r="CA137" s="56"/>
      <c r="CB137" s="56"/>
      <c r="CC137" s="56"/>
      <c r="CD137" s="56"/>
      <c r="CE137" s="56"/>
      <c r="CF137" s="56"/>
      <c r="CG137" s="56"/>
      <c r="CH137" s="56"/>
      <c r="CI137" s="56"/>
      <c r="CJ137" s="56"/>
      <c r="CK137" s="56"/>
      <c r="CL137" s="56"/>
      <c r="CM137" s="56"/>
      <c r="CN137" s="56"/>
      <c r="CO137" s="56"/>
      <c r="CP137" s="56"/>
      <c r="CQ137" s="56"/>
      <c r="CR137" s="56"/>
      <c r="CS137" s="56"/>
      <c r="CT137" s="56"/>
      <c r="CU137" s="56"/>
      <c r="CV137" s="56"/>
      <c r="CW137" s="56"/>
      <c r="CX137" s="56"/>
      <c r="CY137" s="56"/>
      <c r="CZ137" s="56"/>
      <c r="DA137" s="56"/>
      <c r="DB137" s="56"/>
      <c r="DC137" s="56"/>
      <c r="DD137" s="56"/>
      <c r="DE137" s="56"/>
      <c r="DF137" s="56"/>
      <c r="DG137" s="56"/>
      <c r="DH137" s="56"/>
      <c r="DI137" s="56"/>
      <c r="DJ137" s="56"/>
      <c r="DK137" s="56"/>
      <c r="DL137" s="56"/>
      <c r="DM137" s="56"/>
      <c r="DN137" s="56"/>
      <c r="DO137" s="56"/>
      <c r="DP137" s="56"/>
      <c r="DQ137" s="56"/>
      <c r="DR137" s="56"/>
      <c r="DS137" s="56"/>
      <c r="DT137" s="56"/>
    </row>
    <row r="138" spans="1:124" ht="14.25" customHeight="1">
      <c r="A138" s="51">
        <v>131</v>
      </c>
      <c r="B138" s="3">
        <f>IF('FORM NILAI SIAP'!A138=0,"",'FORM NILAI SIAP'!A138)</f>
        <v>21120120140099</v>
      </c>
      <c r="C138" s="3" t="str">
        <f>IF('FORM NILAI SIAP'!B138=0,"",'FORM NILAI SIAP'!B138)</f>
        <v>FRANSISKA TEBAY</v>
      </c>
      <c r="D138" s="54">
        <v>64</v>
      </c>
      <c r="E138" s="54">
        <f t="shared" ref="E138:R138" si="131">IFERROR(($T138*IF($T$6=E$6,$T$7,0)+$U138*IF($U$6=E$6,$U$7,0)+$V138*IF($V$6=E$6,$V$7,0)+$W138*IF($W$6=E$6,$W$7,0)+$X138*IF($X$6=E$6,$X$7,0)+$Y138*IF($Y$6=E$6,$Y$7,0)+$Z138*IF($Z$6=E$6,$Z$7,0)+$AA138*IF($AA$6=E$6,$AA$7,0)+$AB138*IF($AB$6=E$6,$AB$7,0)+$AC138*IF($AC$6=E$6,$AC$7,0)+$AD138*IF($AD$6=E$6,$AD$7,0)+$DG138*IF($DG$6=E$6,$DG$7,0)+$DH138*IF($DH$6=E$6,$DH$7,0)+$DI138*IF($DI$6=E$6,$DI$7,0)+$DJ138*IF($DJ$6=E$6,$DJ$7,0)+$DK138*IF($DK$6=E$6,$DK$7,0)+$DL138*IF($DL$6=E$6,$DL$7,0)+$DM138*IF($DM$6=E$6,$DM$7,0)+$DN138*IF($DN$6=E$6,$DN$7,0)+$DO138*IF($DO$6=E$6,$DO$7,0)+$DP138*IF($DP$6=E$6,$DP$7,0)+$DQ138*IF($DQ$6=E$6,$DQ$7,0)+$DR138*IF($DR$6=E$6,$DR$7,0)+$DS138*IF($DS$6=E$6,$DS$7,0)+$DT138*IF($DT$6=E$6,$DT$7,0)+$DU138*IF($DU$6=E$6,$DU$7,0)+$DV138*IF($DV$6=E$6,$DV$7,0)+$DW138*IF($DW$6=E$6,$DW$7,0)+$DX138*IF($DX$6=E$6,$DX$7,0)+$DY138*IF($DY$6=E$6,$DY$7,0)+$DZ138*IF($DZ$6=E$6,$DZ$7,0)+$EA138*IF($EA$6=E$6,$EA$7,0)+$EB138*IF($EB$6=E$6,$EB$7,0))/E$7,0)</f>
        <v>64</v>
      </c>
      <c r="F138" s="54">
        <f t="shared" si="131"/>
        <v>64</v>
      </c>
      <c r="G138" s="54">
        <f t="shared" si="131"/>
        <v>0</v>
      </c>
      <c r="H138" s="54">
        <f t="shared" si="131"/>
        <v>0</v>
      </c>
      <c r="I138" s="54">
        <f t="shared" si="131"/>
        <v>0</v>
      </c>
      <c r="J138" s="54">
        <f t="shared" si="131"/>
        <v>0</v>
      </c>
      <c r="K138" s="54">
        <f t="shared" si="131"/>
        <v>0</v>
      </c>
      <c r="L138" s="54">
        <f t="shared" si="131"/>
        <v>0</v>
      </c>
      <c r="M138" s="54">
        <f t="shared" si="131"/>
        <v>0</v>
      </c>
      <c r="N138" s="54">
        <f t="shared" si="131"/>
        <v>0</v>
      </c>
      <c r="O138" s="54">
        <f t="shared" si="131"/>
        <v>0</v>
      </c>
      <c r="P138" s="54">
        <f t="shared" si="131"/>
        <v>0</v>
      </c>
      <c r="Q138" s="54">
        <f t="shared" si="131"/>
        <v>0</v>
      </c>
      <c r="R138" s="54">
        <f t="shared" si="131"/>
        <v>0</v>
      </c>
      <c r="S138" s="135"/>
      <c r="T138" s="66">
        <v>64</v>
      </c>
      <c r="U138" s="56">
        <v>64</v>
      </c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56"/>
      <c r="BX138" s="56"/>
      <c r="BY138" s="56"/>
      <c r="BZ138" s="56"/>
      <c r="CA138" s="56"/>
      <c r="CB138" s="56"/>
      <c r="CC138" s="56"/>
      <c r="CD138" s="56"/>
      <c r="CE138" s="56"/>
      <c r="CF138" s="56"/>
      <c r="CG138" s="56"/>
      <c r="CH138" s="56"/>
      <c r="CI138" s="56"/>
      <c r="CJ138" s="56"/>
      <c r="CK138" s="56"/>
      <c r="CL138" s="56"/>
      <c r="CM138" s="56"/>
      <c r="CN138" s="56"/>
      <c r="CO138" s="56"/>
      <c r="CP138" s="56"/>
      <c r="CQ138" s="56"/>
      <c r="CR138" s="56"/>
      <c r="CS138" s="56"/>
      <c r="CT138" s="56"/>
      <c r="CU138" s="56"/>
      <c r="CV138" s="56"/>
      <c r="CW138" s="56"/>
      <c r="CX138" s="56"/>
      <c r="CY138" s="56"/>
      <c r="CZ138" s="56"/>
      <c r="DA138" s="56"/>
      <c r="DB138" s="56"/>
      <c r="DC138" s="56"/>
      <c r="DD138" s="56"/>
      <c r="DE138" s="56"/>
      <c r="DF138" s="56"/>
      <c r="DG138" s="56"/>
      <c r="DH138" s="56"/>
      <c r="DI138" s="56"/>
      <c r="DJ138" s="56"/>
      <c r="DK138" s="56"/>
      <c r="DL138" s="56"/>
      <c r="DM138" s="56"/>
      <c r="DN138" s="56"/>
      <c r="DO138" s="56"/>
      <c r="DP138" s="56"/>
      <c r="DQ138" s="56"/>
      <c r="DR138" s="56"/>
      <c r="DS138" s="56"/>
      <c r="DT138" s="56"/>
    </row>
    <row r="139" spans="1:124" ht="14.25" customHeight="1">
      <c r="A139" s="51">
        <v>132</v>
      </c>
      <c r="B139" s="3">
        <f>IF('FORM NILAI SIAP'!A139=0,"",'FORM NILAI SIAP'!A139)</f>
        <v>21120120140099</v>
      </c>
      <c r="C139" s="3" t="str">
        <f>IF('FORM NILAI SIAP'!B139=0,"",'FORM NILAI SIAP'!B139)</f>
        <v>LISA RUTH YARANGGA</v>
      </c>
      <c r="D139" s="54">
        <v>56</v>
      </c>
      <c r="E139" s="54">
        <f t="shared" ref="E139:R139" si="132">IFERROR(($T139*IF($T$6=E$6,$T$7,0)+$U139*IF($U$6=E$6,$U$7,0)+$V139*IF($V$6=E$6,$V$7,0)+$W139*IF($W$6=E$6,$W$7,0)+$X139*IF($X$6=E$6,$X$7,0)+$Y139*IF($Y$6=E$6,$Y$7,0)+$Z139*IF($Z$6=E$6,$Z$7,0)+$AA139*IF($AA$6=E$6,$AA$7,0)+$AB139*IF($AB$6=E$6,$AB$7,0)+$AC139*IF($AC$6=E$6,$AC$7,0)+$AD139*IF($AD$6=E$6,$AD$7,0)+$DG139*IF($DG$6=E$6,$DG$7,0)+$DH139*IF($DH$6=E$6,$DH$7,0)+$DI139*IF($DI$6=E$6,$DI$7,0)+$DJ139*IF($DJ$6=E$6,$DJ$7,0)+$DK139*IF($DK$6=E$6,$DK$7,0)+$DL139*IF($DL$6=E$6,$DL$7,0)+$DM139*IF($DM$6=E$6,$DM$7,0)+$DN139*IF($DN$6=E$6,$DN$7,0)+$DO139*IF($DO$6=E$6,$DO$7,0)+$DP139*IF($DP$6=E$6,$DP$7,0)+$DQ139*IF($DQ$6=E$6,$DQ$7,0)+$DR139*IF($DR$6=E$6,$DR$7,0)+$DS139*IF($DS$6=E$6,$DS$7,0)+$DT139*IF($DT$6=E$6,$DT$7,0)+$DU139*IF($DU$6=E$6,$DU$7,0)+$DV139*IF($DV$6=E$6,$DV$7,0)+$DW139*IF($DW$6=E$6,$DW$7,0)+$DX139*IF($DX$6=E$6,$DX$7,0)+$DY139*IF($DY$6=E$6,$DY$7,0)+$DZ139*IF($DZ$6=E$6,$DZ$7,0)+$EA139*IF($EA$6=E$6,$EA$7,0)+$EB139*IF($EB$6=E$6,$EB$7,0))/E$7,0)</f>
        <v>56</v>
      </c>
      <c r="F139" s="54">
        <f t="shared" si="132"/>
        <v>56</v>
      </c>
      <c r="G139" s="54">
        <f t="shared" si="132"/>
        <v>0</v>
      </c>
      <c r="H139" s="54">
        <f t="shared" si="132"/>
        <v>0</v>
      </c>
      <c r="I139" s="54">
        <f t="shared" si="132"/>
        <v>0</v>
      </c>
      <c r="J139" s="54">
        <f t="shared" si="132"/>
        <v>0</v>
      </c>
      <c r="K139" s="54">
        <f t="shared" si="132"/>
        <v>0</v>
      </c>
      <c r="L139" s="54">
        <f t="shared" si="132"/>
        <v>0</v>
      </c>
      <c r="M139" s="54">
        <f t="shared" si="132"/>
        <v>0</v>
      </c>
      <c r="N139" s="54">
        <f t="shared" si="132"/>
        <v>0</v>
      </c>
      <c r="O139" s="54">
        <f t="shared" si="132"/>
        <v>0</v>
      </c>
      <c r="P139" s="54">
        <f t="shared" si="132"/>
        <v>0</v>
      </c>
      <c r="Q139" s="54">
        <f t="shared" si="132"/>
        <v>0</v>
      </c>
      <c r="R139" s="54">
        <f t="shared" si="132"/>
        <v>0</v>
      </c>
      <c r="S139" s="135"/>
      <c r="T139" s="66">
        <v>56</v>
      </c>
      <c r="U139" s="56">
        <v>56</v>
      </c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56"/>
      <c r="BN139" s="56"/>
      <c r="BO139" s="56"/>
      <c r="BP139" s="56"/>
      <c r="BQ139" s="56"/>
      <c r="BR139" s="56"/>
      <c r="BS139" s="56"/>
      <c r="BT139" s="56"/>
      <c r="BU139" s="56"/>
      <c r="BV139" s="56"/>
      <c r="BW139" s="56"/>
      <c r="BX139" s="56"/>
      <c r="BY139" s="56"/>
      <c r="BZ139" s="56"/>
      <c r="CA139" s="56"/>
      <c r="CB139" s="56"/>
      <c r="CC139" s="56"/>
      <c r="CD139" s="56"/>
      <c r="CE139" s="56"/>
      <c r="CF139" s="56"/>
      <c r="CG139" s="56"/>
      <c r="CH139" s="56"/>
      <c r="CI139" s="56"/>
      <c r="CJ139" s="56"/>
      <c r="CK139" s="56"/>
      <c r="CL139" s="56"/>
      <c r="CM139" s="56"/>
      <c r="CN139" s="56"/>
      <c r="CO139" s="56"/>
      <c r="CP139" s="56"/>
      <c r="CQ139" s="56"/>
      <c r="CR139" s="56"/>
      <c r="CS139" s="56"/>
      <c r="CT139" s="56"/>
      <c r="CU139" s="56"/>
      <c r="CV139" s="56"/>
      <c r="CW139" s="56"/>
      <c r="CX139" s="56"/>
      <c r="CY139" s="56"/>
      <c r="CZ139" s="56"/>
      <c r="DA139" s="56"/>
      <c r="DB139" s="56"/>
      <c r="DC139" s="56"/>
      <c r="DD139" s="56"/>
      <c r="DE139" s="56"/>
      <c r="DF139" s="56"/>
      <c r="DG139" s="56"/>
      <c r="DH139" s="56"/>
      <c r="DI139" s="56"/>
      <c r="DJ139" s="56"/>
      <c r="DK139" s="56"/>
      <c r="DL139" s="56"/>
      <c r="DM139" s="56"/>
      <c r="DN139" s="56"/>
      <c r="DO139" s="56"/>
      <c r="DP139" s="56"/>
      <c r="DQ139" s="56"/>
      <c r="DR139" s="56"/>
      <c r="DS139" s="56"/>
      <c r="DT139" s="56"/>
    </row>
    <row r="140" spans="1:124" ht="14.25" customHeight="1">
      <c r="A140" s="51">
        <v>133</v>
      </c>
      <c r="B140" s="3">
        <f>IF('FORM NILAI SIAP'!A140=0,"",'FORM NILAI SIAP'!A140)</f>
        <v>21120120140099</v>
      </c>
      <c r="C140" s="3" t="str">
        <f>IF('FORM NILAI SIAP'!B140=0,"",'FORM NILAI SIAP'!B140)</f>
        <v>Maulana Ahmad Rodhi Alfian</v>
      </c>
      <c r="D140" s="54">
        <v>94</v>
      </c>
      <c r="E140" s="54">
        <f t="shared" ref="E140:R140" si="133">IFERROR(($T140*IF($T$6=E$6,$T$7,0)+$U140*IF($U$6=E$6,$U$7,0)+$V140*IF($V$6=E$6,$V$7,0)+$W140*IF($W$6=E$6,$W$7,0)+$X140*IF($X$6=E$6,$X$7,0)+$Y140*IF($Y$6=E$6,$Y$7,0)+$Z140*IF($Z$6=E$6,$Z$7,0)+$AA140*IF($AA$6=E$6,$AA$7,0)+$AB140*IF($AB$6=E$6,$AB$7,0)+$AC140*IF($AC$6=E$6,$AC$7,0)+$AD140*IF($AD$6=E$6,$AD$7,0)+$DG140*IF($DG$6=E$6,$DG$7,0)+$DH140*IF($DH$6=E$6,$DH$7,0)+$DI140*IF($DI$6=E$6,$DI$7,0)+$DJ140*IF($DJ$6=E$6,$DJ$7,0)+$DK140*IF($DK$6=E$6,$DK$7,0)+$DL140*IF($DL$6=E$6,$DL$7,0)+$DM140*IF($DM$6=E$6,$DM$7,0)+$DN140*IF($DN$6=E$6,$DN$7,0)+$DO140*IF($DO$6=E$6,$DO$7,0)+$DP140*IF($DP$6=E$6,$DP$7,0)+$DQ140*IF($DQ$6=E$6,$DQ$7,0)+$DR140*IF($DR$6=E$6,$DR$7,0)+$DS140*IF($DS$6=E$6,$DS$7,0)+$DT140*IF($DT$6=E$6,$DT$7,0)+$DU140*IF($DU$6=E$6,$DU$7,0)+$DV140*IF($DV$6=E$6,$DV$7,0)+$DW140*IF($DW$6=E$6,$DW$7,0)+$DX140*IF($DX$6=E$6,$DX$7,0)+$DY140*IF($DY$6=E$6,$DY$7,0)+$DZ140*IF($DZ$6=E$6,$DZ$7,0)+$EA140*IF($EA$6=E$6,$EA$7,0)+$EB140*IF($EB$6=E$6,$EB$7,0))/E$7,0)</f>
        <v>94</v>
      </c>
      <c r="F140" s="54">
        <f t="shared" si="133"/>
        <v>94</v>
      </c>
      <c r="G140" s="54">
        <f t="shared" si="133"/>
        <v>0</v>
      </c>
      <c r="H140" s="54">
        <f t="shared" si="133"/>
        <v>0</v>
      </c>
      <c r="I140" s="54">
        <f t="shared" si="133"/>
        <v>0</v>
      </c>
      <c r="J140" s="54">
        <f t="shared" si="133"/>
        <v>0</v>
      </c>
      <c r="K140" s="54">
        <f t="shared" si="133"/>
        <v>0</v>
      </c>
      <c r="L140" s="54">
        <f t="shared" si="133"/>
        <v>0</v>
      </c>
      <c r="M140" s="54">
        <f t="shared" si="133"/>
        <v>0</v>
      </c>
      <c r="N140" s="54">
        <f t="shared" si="133"/>
        <v>0</v>
      </c>
      <c r="O140" s="54">
        <f t="shared" si="133"/>
        <v>0</v>
      </c>
      <c r="P140" s="54">
        <f t="shared" si="133"/>
        <v>0</v>
      </c>
      <c r="Q140" s="54">
        <f t="shared" si="133"/>
        <v>0</v>
      </c>
      <c r="R140" s="54">
        <f t="shared" si="133"/>
        <v>0</v>
      </c>
      <c r="S140" s="135"/>
      <c r="T140" s="66">
        <v>94</v>
      </c>
      <c r="U140" s="56">
        <v>94</v>
      </c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56"/>
      <c r="BR140" s="56"/>
      <c r="BS140" s="56"/>
      <c r="BT140" s="56"/>
      <c r="BU140" s="56"/>
      <c r="BV140" s="56"/>
      <c r="BW140" s="56"/>
      <c r="BX140" s="56"/>
      <c r="BY140" s="56"/>
      <c r="BZ140" s="56"/>
      <c r="CA140" s="56"/>
      <c r="CB140" s="56"/>
      <c r="CC140" s="56"/>
      <c r="CD140" s="56"/>
      <c r="CE140" s="56"/>
      <c r="CF140" s="56"/>
      <c r="CG140" s="56"/>
      <c r="CH140" s="56"/>
      <c r="CI140" s="56"/>
      <c r="CJ140" s="56"/>
      <c r="CK140" s="56"/>
      <c r="CL140" s="56"/>
      <c r="CM140" s="56"/>
      <c r="CN140" s="56"/>
      <c r="CO140" s="56"/>
      <c r="CP140" s="56"/>
      <c r="CQ140" s="56"/>
      <c r="CR140" s="56"/>
      <c r="CS140" s="56"/>
      <c r="CT140" s="56"/>
      <c r="CU140" s="56"/>
      <c r="CV140" s="56"/>
      <c r="CW140" s="56"/>
      <c r="CX140" s="56"/>
      <c r="CY140" s="56"/>
      <c r="CZ140" s="56"/>
      <c r="DA140" s="56"/>
      <c r="DB140" s="56"/>
      <c r="DC140" s="56"/>
      <c r="DD140" s="56"/>
      <c r="DE140" s="56"/>
      <c r="DF140" s="56"/>
      <c r="DG140" s="56"/>
      <c r="DH140" s="56"/>
      <c r="DI140" s="56"/>
      <c r="DJ140" s="56"/>
      <c r="DK140" s="56"/>
      <c r="DL140" s="56"/>
      <c r="DM140" s="56"/>
      <c r="DN140" s="56"/>
      <c r="DO140" s="56"/>
      <c r="DP140" s="56"/>
      <c r="DQ140" s="56"/>
      <c r="DR140" s="56"/>
      <c r="DS140" s="56"/>
      <c r="DT140" s="56"/>
    </row>
    <row r="141" spans="1:124" ht="14.25" customHeight="1">
      <c r="A141" s="51">
        <v>134</v>
      </c>
      <c r="B141" s="3">
        <f>IF('FORM NILAI SIAP'!A141=0,"",'FORM NILAI SIAP'!A141)</f>
        <v>21120120140099</v>
      </c>
      <c r="C141" s="3" t="str">
        <f>IF('FORM NILAI SIAP'!B141=0,"",'FORM NILAI SIAP'!B141)</f>
        <v>FANGKI IGO PRAMANA</v>
      </c>
      <c r="D141" s="54">
        <v>80</v>
      </c>
      <c r="E141" s="54">
        <f t="shared" ref="E141:R141" si="134">IFERROR(($T141*IF($T$6=E$6,$T$7,0)+$U141*IF($U$6=E$6,$U$7,0)+$V141*IF($V$6=E$6,$V$7,0)+$W141*IF($W$6=E$6,$W$7,0)+$X141*IF($X$6=E$6,$X$7,0)+$Y141*IF($Y$6=E$6,$Y$7,0)+$Z141*IF($Z$6=E$6,$Z$7,0)+$AA141*IF($AA$6=E$6,$AA$7,0)+$AB141*IF($AB$6=E$6,$AB$7,0)+$AC141*IF($AC$6=E$6,$AC$7,0)+$AD141*IF($AD$6=E$6,$AD$7,0)+$DG141*IF($DG$6=E$6,$DG$7,0)+$DH141*IF($DH$6=E$6,$DH$7,0)+$DI141*IF($DI$6=E$6,$DI$7,0)+$DJ141*IF($DJ$6=E$6,$DJ$7,0)+$DK141*IF($DK$6=E$6,$DK$7,0)+$DL141*IF($DL$6=E$6,$DL$7,0)+$DM141*IF($DM$6=E$6,$DM$7,0)+$DN141*IF($DN$6=E$6,$DN$7,0)+$DO141*IF($DO$6=E$6,$DO$7,0)+$DP141*IF($DP$6=E$6,$DP$7,0)+$DQ141*IF($DQ$6=E$6,$DQ$7,0)+$DR141*IF($DR$6=E$6,$DR$7,0)+$DS141*IF($DS$6=E$6,$DS$7,0)+$DT141*IF($DT$6=E$6,$DT$7,0)+$DU141*IF($DU$6=E$6,$DU$7,0)+$DV141*IF($DV$6=E$6,$DV$7,0)+$DW141*IF($DW$6=E$6,$DW$7,0)+$DX141*IF($DX$6=E$6,$DX$7,0)+$DY141*IF($DY$6=E$6,$DY$7,0)+$DZ141*IF($DZ$6=E$6,$DZ$7,0)+$EA141*IF($EA$6=E$6,$EA$7,0)+$EB141*IF($EB$6=E$6,$EB$7,0))/E$7,0)</f>
        <v>80</v>
      </c>
      <c r="F141" s="54">
        <f t="shared" si="134"/>
        <v>80</v>
      </c>
      <c r="G141" s="54">
        <f t="shared" si="134"/>
        <v>0</v>
      </c>
      <c r="H141" s="54">
        <f t="shared" si="134"/>
        <v>0</v>
      </c>
      <c r="I141" s="54">
        <f t="shared" si="134"/>
        <v>0</v>
      </c>
      <c r="J141" s="54">
        <f t="shared" si="134"/>
        <v>0</v>
      </c>
      <c r="K141" s="54">
        <f t="shared" si="134"/>
        <v>0</v>
      </c>
      <c r="L141" s="54">
        <f t="shared" si="134"/>
        <v>0</v>
      </c>
      <c r="M141" s="54">
        <f t="shared" si="134"/>
        <v>0</v>
      </c>
      <c r="N141" s="54">
        <f t="shared" si="134"/>
        <v>0</v>
      </c>
      <c r="O141" s="54">
        <f t="shared" si="134"/>
        <v>0</v>
      </c>
      <c r="P141" s="54">
        <f t="shared" si="134"/>
        <v>0</v>
      </c>
      <c r="Q141" s="54">
        <f t="shared" si="134"/>
        <v>0</v>
      </c>
      <c r="R141" s="54">
        <f t="shared" si="134"/>
        <v>0</v>
      </c>
      <c r="S141" s="135"/>
      <c r="T141" s="66">
        <v>80</v>
      </c>
      <c r="U141" s="56">
        <v>80</v>
      </c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56"/>
      <c r="BS141" s="56"/>
      <c r="BT141" s="56"/>
      <c r="BU141" s="56"/>
      <c r="BV141" s="56"/>
      <c r="BW141" s="56"/>
      <c r="BX141" s="56"/>
      <c r="BY141" s="56"/>
      <c r="BZ141" s="56"/>
      <c r="CA141" s="56"/>
      <c r="CB141" s="56"/>
      <c r="CC141" s="56"/>
      <c r="CD141" s="56"/>
      <c r="CE141" s="56"/>
      <c r="CF141" s="56"/>
      <c r="CG141" s="56"/>
      <c r="CH141" s="56"/>
      <c r="CI141" s="56"/>
      <c r="CJ141" s="56"/>
      <c r="CK141" s="56"/>
      <c r="CL141" s="56"/>
      <c r="CM141" s="56"/>
      <c r="CN141" s="56"/>
      <c r="CO141" s="56"/>
      <c r="CP141" s="56"/>
      <c r="CQ141" s="56"/>
      <c r="CR141" s="56"/>
      <c r="CS141" s="56"/>
      <c r="CT141" s="56"/>
      <c r="CU141" s="56"/>
      <c r="CV141" s="56"/>
      <c r="CW141" s="56"/>
      <c r="CX141" s="56"/>
      <c r="CY141" s="56"/>
      <c r="CZ141" s="56"/>
      <c r="DA141" s="56"/>
      <c r="DB141" s="56"/>
      <c r="DC141" s="56"/>
      <c r="DD141" s="56"/>
      <c r="DE141" s="56"/>
      <c r="DF141" s="56"/>
      <c r="DG141" s="56"/>
      <c r="DH141" s="56"/>
      <c r="DI141" s="56"/>
      <c r="DJ141" s="56"/>
      <c r="DK141" s="56"/>
      <c r="DL141" s="56"/>
      <c r="DM141" s="56"/>
      <c r="DN141" s="56"/>
      <c r="DO141" s="56"/>
      <c r="DP141" s="56"/>
      <c r="DQ141" s="56"/>
      <c r="DR141" s="56"/>
      <c r="DS141" s="56"/>
      <c r="DT141" s="56"/>
    </row>
    <row r="142" spans="1:124" ht="14.25" customHeight="1">
      <c r="A142" s="51">
        <v>135</v>
      </c>
      <c r="B142" s="3">
        <f>IF('FORM NILAI SIAP'!A142=0,"",'FORM NILAI SIAP'!A142)</f>
        <v>21120120140099</v>
      </c>
      <c r="C142" s="3" t="str">
        <f>IF('FORM NILAI SIAP'!B142=0,"",'FORM NILAI SIAP'!B142)</f>
        <v>ANAS NOOR HAKIM</v>
      </c>
      <c r="D142" s="54">
        <v>80</v>
      </c>
      <c r="E142" s="54">
        <f t="shared" ref="E142:R142" si="135">IFERROR(($T142*IF($T$6=E$6,$T$7,0)+$U142*IF($U$6=E$6,$U$7,0)+$V142*IF($V$6=E$6,$V$7,0)+$W142*IF($W$6=E$6,$W$7,0)+$X142*IF($X$6=E$6,$X$7,0)+$Y142*IF($Y$6=E$6,$Y$7,0)+$Z142*IF($Z$6=E$6,$Z$7,0)+$AA142*IF($AA$6=E$6,$AA$7,0)+$AB142*IF($AB$6=E$6,$AB$7,0)+$AC142*IF($AC$6=E$6,$AC$7,0)+$AD142*IF($AD$6=E$6,$AD$7,0)+$DG142*IF($DG$6=E$6,$DG$7,0)+$DH142*IF($DH$6=E$6,$DH$7,0)+$DI142*IF($DI$6=E$6,$DI$7,0)+$DJ142*IF($DJ$6=E$6,$DJ$7,0)+$DK142*IF($DK$6=E$6,$DK$7,0)+$DL142*IF($DL$6=E$6,$DL$7,0)+$DM142*IF($DM$6=E$6,$DM$7,0)+$DN142*IF($DN$6=E$6,$DN$7,0)+$DO142*IF($DO$6=E$6,$DO$7,0)+$DP142*IF($DP$6=E$6,$DP$7,0)+$DQ142*IF($DQ$6=E$6,$DQ$7,0)+$DR142*IF($DR$6=E$6,$DR$7,0)+$DS142*IF($DS$6=E$6,$DS$7,0)+$DT142*IF($DT$6=E$6,$DT$7,0)+$DU142*IF($DU$6=E$6,$DU$7,0)+$DV142*IF($DV$6=E$6,$DV$7,0)+$DW142*IF($DW$6=E$6,$DW$7,0)+$DX142*IF($DX$6=E$6,$DX$7,0)+$DY142*IF($DY$6=E$6,$DY$7,0)+$DZ142*IF($DZ$6=E$6,$DZ$7,0)+$EA142*IF($EA$6=E$6,$EA$7,0)+$EB142*IF($EB$6=E$6,$EB$7,0))/E$7,0)</f>
        <v>80</v>
      </c>
      <c r="F142" s="54">
        <f t="shared" si="135"/>
        <v>80</v>
      </c>
      <c r="G142" s="54">
        <f t="shared" si="135"/>
        <v>0</v>
      </c>
      <c r="H142" s="54">
        <f t="shared" si="135"/>
        <v>0</v>
      </c>
      <c r="I142" s="54">
        <f t="shared" si="135"/>
        <v>0</v>
      </c>
      <c r="J142" s="54">
        <f t="shared" si="135"/>
        <v>0</v>
      </c>
      <c r="K142" s="54">
        <f t="shared" si="135"/>
        <v>0</v>
      </c>
      <c r="L142" s="54">
        <f t="shared" si="135"/>
        <v>0</v>
      </c>
      <c r="M142" s="54">
        <f t="shared" si="135"/>
        <v>0</v>
      </c>
      <c r="N142" s="54">
        <f t="shared" si="135"/>
        <v>0</v>
      </c>
      <c r="O142" s="54">
        <f t="shared" si="135"/>
        <v>0</v>
      </c>
      <c r="P142" s="54">
        <f t="shared" si="135"/>
        <v>0</v>
      </c>
      <c r="Q142" s="54">
        <f t="shared" si="135"/>
        <v>0</v>
      </c>
      <c r="R142" s="54">
        <f t="shared" si="135"/>
        <v>0</v>
      </c>
      <c r="S142" s="135"/>
      <c r="T142" s="66">
        <v>80</v>
      </c>
      <c r="U142" s="56">
        <v>80</v>
      </c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6"/>
      <c r="BR142" s="56"/>
      <c r="BS142" s="56"/>
      <c r="BT142" s="56"/>
      <c r="BU142" s="56"/>
      <c r="BV142" s="56"/>
      <c r="BW142" s="56"/>
      <c r="BX142" s="56"/>
      <c r="BY142" s="56"/>
      <c r="BZ142" s="56"/>
      <c r="CA142" s="56"/>
      <c r="CB142" s="56"/>
      <c r="CC142" s="56"/>
      <c r="CD142" s="56"/>
      <c r="CE142" s="56"/>
      <c r="CF142" s="56"/>
      <c r="CG142" s="56"/>
      <c r="CH142" s="56"/>
      <c r="CI142" s="56"/>
      <c r="CJ142" s="56"/>
      <c r="CK142" s="56"/>
      <c r="CL142" s="56"/>
      <c r="CM142" s="56"/>
      <c r="CN142" s="56"/>
      <c r="CO142" s="56"/>
      <c r="CP142" s="56"/>
      <c r="CQ142" s="56"/>
      <c r="CR142" s="56"/>
      <c r="CS142" s="56"/>
      <c r="CT142" s="56"/>
      <c r="CU142" s="56"/>
      <c r="CV142" s="56"/>
      <c r="CW142" s="56"/>
      <c r="CX142" s="56"/>
      <c r="CY142" s="56"/>
      <c r="CZ142" s="56"/>
      <c r="DA142" s="56"/>
      <c r="DB142" s="56"/>
      <c r="DC142" s="56"/>
      <c r="DD142" s="56"/>
      <c r="DE142" s="56"/>
      <c r="DF142" s="56"/>
      <c r="DG142" s="56"/>
      <c r="DH142" s="56"/>
      <c r="DI142" s="56"/>
      <c r="DJ142" s="56"/>
      <c r="DK142" s="56"/>
      <c r="DL142" s="56"/>
      <c r="DM142" s="56"/>
      <c r="DN142" s="56"/>
      <c r="DO142" s="56"/>
      <c r="DP142" s="56"/>
      <c r="DQ142" s="56"/>
      <c r="DR142" s="56"/>
      <c r="DS142" s="56"/>
      <c r="DT142" s="56"/>
    </row>
    <row r="143" spans="1:124" ht="14.25" customHeight="1">
      <c r="A143" s="51">
        <v>136</v>
      </c>
      <c r="B143" s="3">
        <f>IF('FORM NILAI SIAP'!A143=0,"",'FORM NILAI SIAP'!A143)</f>
        <v>21120120140099</v>
      </c>
      <c r="C143" s="3" t="str">
        <f>IF('FORM NILAI SIAP'!B143=0,"",'FORM NILAI SIAP'!B143)</f>
        <v>DAFFA ABHYASA SANTOSO</v>
      </c>
      <c r="D143" s="54">
        <v>80</v>
      </c>
      <c r="E143" s="54">
        <f t="shared" ref="E143:R143" si="136">IFERROR(($T143*IF($T$6=E$6,$T$7,0)+$U143*IF($U$6=E$6,$U$7,0)+$V143*IF($V$6=E$6,$V$7,0)+$W143*IF($W$6=E$6,$W$7,0)+$X143*IF($X$6=E$6,$X$7,0)+$Y143*IF($Y$6=E$6,$Y$7,0)+$Z143*IF($Z$6=E$6,$Z$7,0)+$AA143*IF($AA$6=E$6,$AA$7,0)+$AB143*IF($AB$6=E$6,$AB$7,0)+$AC143*IF($AC$6=E$6,$AC$7,0)+$AD143*IF($AD$6=E$6,$AD$7,0)+$DG143*IF($DG$6=E$6,$DG$7,0)+$DH143*IF($DH$6=E$6,$DH$7,0)+$DI143*IF($DI$6=E$6,$DI$7,0)+$DJ143*IF($DJ$6=E$6,$DJ$7,0)+$DK143*IF($DK$6=E$6,$DK$7,0)+$DL143*IF($DL$6=E$6,$DL$7,0)+$DM143*IF($DM$6=E$6,$DM$7,0)+$DN143*IF($DN$6=E$6,$DN$7,0)+$DO143*IF($DO$6=E$6,$DO$7,0)+$DP143*IF($DP$6=E$6,$DP$7,0)+$DQ143*IF($DQ$6=E$6,$DQ$7,0)+$DR143*IF($DR$6=E$6,$DR$7,0)+$DS143*IF($DS$6=E$6,$DS$7,0)+$DT143*IF($DT$6=E$6,$DT$7,0)+$DU143*IF($DU$6=E$6,$DU$7,0)+$DV143*IF($DV$6=E$6,$DV$7,0)+$DW143*IF($DW$6=E$6,$DW$7,0)+$DX143*IF($DX$6=E$6,$DX$7,0)+$DY143*IF($DY$6=E$6,$DY$7,0)+$DZ143*IF($DZ$6=E$6,$DZ$7,0)+$EA143*IF($EA$6=E$6,$EA$7,0)+$EB143*IF($EB$6=E$6,$EB$7,0))/E$7,0)</f>
        <v>80</v>
      </c>
      <c r="F143" s="54">
        <f t="shared" si="136"/>
        <v>80</v>
      </c>
      <c r="G143" s="54">
        <f t="shared" si="136"/>
        <v>0</v>
      </c>
      <c r="H143" s="54">
        <f t="shared" si="136"/>
        <v>0</v>
      </c>
      <c r="I143" s="54">
        <f t="shared" si="136"/>
        <v>0</v>
      </c>
      <c r="J143" s="54">
        <f t="shared" si="136"/>
        <v>0</v>
      </c>
      <c r="K143" s="54">
        <f t="shared" si="136"/>
        <v>0</v>
      </c>
      <c r="L143" s="54">
        <f t="shared" si="136"/>
        <v>0</v>
      </c>
      <c r="M143" s="54">
        <f t="shared" si="136"/>
        <v>0</v>
      </c>
      <c r="N143" s="54">
        <f t="shared" si="136"/>
        <v>0</v>
      </c>
      <c r="O143" s="54">
        <f t="shared" si="136"/>
        <v>0</v>
      </c>
      <c r="P143" s="54">
        <f t="shared" si="136"/>
        <v>0</v>
      </c>
      <c r="Q143" s="54">
        <f t="shared" si="136"/>
        <v>0</v>
      </c>
      <c r="R143" s="54">
        <f t="shared" si="136"/>
        <v>0</v>
      </c>
      <c r="S143" s="135"/>
      <c r="T143" s="66">
        <v>80</v>
      </c>
      <c r="U143" s="56">
        <v>80</v>
      </c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6"/>
      <c r="BY143" s="56"/>
      <c r="BZ143" s="56"/>
      <c r="CA143" s="56"/>
      <c r="CB143" s="56"/>
      <c r="CC143" s="56"/>
      <c r="CD143" s="56"/>
      <c r="CE143" s="56"/>
      <c r="CF143" s="56"/>
      <c r="CG143" s="56"/>
      <c r="CH143" s="56"/>
      <c r="CI143" s="56"/>
      <c r="CJ143" s="56"/>
      <c r="CK143" s="56"/>
      <c r="CL143" s="56"/>
      <c r="CM143" s="56"/>
      <c r="CN143" s="56"/>
      <c r="CO143" s="56"/>
      <c r="CP143" s="56"/>
      <c r="CQ143" s="56"/>
      <c r="CR143" s="56"/>
      <c r="CS143" s="56"/>
      <c r="CT143" s="56"/>
      <c r="CU143" s="56"/>
      <c r="CV143" s="56"/>
      <c r="CW143" s="56"/>
      <c r="CX143" s="56"/>
      <c r="CY143" s="56"/>
      <c r="CZ143" s="56"/>
      <c r="DA143" s="56"/>
      <c r="DB143" s="56"/>
      <c r="DC143" s="56"/>
      <c r="DD143" s="56"/>
      <c r="DE143" s="56"/>
      <c r="DF143" s="56"/>
      <c r="DG143" s="56"/>
      <c r="DH143" s="56"/>
      <c r="DI143" s="56"/>
      <c r="DJ143" s="56"/>
      <c r="DK143" s="56"/>
      <c r="DL143" s="56"/>
      <c r="DM143" s="56"/>
      <c r="DN143" s="56"/>
      <c r="DO143" s="56"/>
      <c r="DP143" s="56"/>
      <c r="DQ143" s="56"/>
      <c r="DR143" s="56"/>
      <c r="DS143" s="56"/>
      <c r="DT143" s="56"/>
    </row>
    <row r="144" spans="1:124" ht="14.25" customHeight="1">
      <c r="A144" s="51">
        <v>137</v>
      </c>
      <c r="B144" s="3">
        <f>IF('FORM NILAI SIAP'!A144=0,"",'FORM NILAI SIAP'!A144)</f>
        <v>21120120140099</v>
      </c>
      <c r="C144" s="3" t="str">
        <f>IF('FORM NILAI SIAP'!B144=0,"",'FORM NILAI SIAP'!B144)</f>
        <v>CAHYO ADE PRASETYO</v>
      </c>
      <c r="D144" s="54">
        <v>92</v>
      </c>
      <c r="E144" s="54">
        <f t="shared" ref="E144:R144" si="137">IFERROR(($T144*IF($T$6=E$6,$T$7,0)+$U144*IF($U$6=E$6,$U$7,0)+$V144*IF($V$6=E$6,$V$7,0)+$W144*IF($W$6=E$6,$W$7,0)+$X144*IF($X$6=E$6,$X$7,0)+$Y144*IF($Y$6=E$6,$Y$7,0)+$Z144*IF($Z$6=E$6,$Z$7,0)+$AA144*IF($AA$6=E$6,$AA$7,0)+$AB144*IF($AB$6=E$6,$AB$7,0)+$AC144*IF($AC$6=E$6,$AC$7,0)+$AD144*IF($AD$6=E$6,$AD$7,0)+$DG144*IF($DG$6=E$6,$DG$7,0)+$DH144*IF($DH$6=E$6,$DH$7,0)+$DI144*IF($DI$6=E$6,$DI$7,0)+$DJ144*IF($DJ$6=E$6,$DJ$7,0)+$DK144*IF($DK$6=E$6,$DK$7,0)+$DL144*IF($DL$6=E$6,$DL$7,0)+$DM144*IF($DM$6=E$6,$DM$7,0)+$DN144*IF($DN$6=E$6,$DN$7,0)+$DO144*IF($DO$6=E$6,$DO$7,0)+$DP144*IF($DP$6=E$6,$DP$7,0)+$DQ144*IF($DQ$6=E$6,$DQ$7,0)+$DR144*IF($DR$6=E$6,$DR$7,0)+$DS144*IF($DS$6=E$6,$DS$7,0)+$DT144*IF($DT$6=E$6,$DT$7,0)+$DU144*IF($DU$6=E$6,$DU$7,0)+$DV144*IF($DV$6=E$6,$DV$7,0)+$DW144*IF($DW$6=E$6,$DW$7,0)+$DX144*IF($DX$6=E$6,$DX$7,0)+$DY144*IF($DY$6=E$6,$DY$7,0)+$DZ144*IF($DZ$6=E$6,$DZ$7,0)+$EA144*IF($EA$6=E$6,$EA$7,0)+$EB144*IF($EB$6=E$6,$EB$7,0))/E$7,0)</f>
        <v>92</v>
      </c>
      <c r="F144" s="54">
        <f t="shared" si="137"/>
        <v>92</v>
      </c>
      <c r="G144" s="54">
        <f t="shared" si="137"/>
        <v>0</v>
      </c>
      <c r="H144" s="54">
        <f t="shared" si="137"/>
        <v>0</v>
      </c>
      <c r="I144" s="54">
        <f t="shared" si="137"/>
        <v>0</v>
      </c>
      <c r="J144" s="54">
        <f t="shared" si="137"/>
        <v>0</v>
      </c>
      <c r="K144" s="54">
        <f t="shared" si="137"/>
        <v>0</v>
      </c>
      <c r="L144" s="54">
        <f t="shared" si="137"/>
        <v>0</v>
      </c>
      <c r="M144" s="54">
        <f t="shared" si="137"/>
        <v>0</v>
      </c>
      <c r="N144" s="54">
        <f t="shared" si="137"/>
        <v>0</v>
      </c>
      <c r="O144" s="54">
        <f t="shared" si="137"/>
        <v>0</v>
      </c>
      <c r="P144" s="54">
        <f t="shared" si="137"/>
        <v>0</v>
      </c>
      <c r="Q144" s="54">
        <f t="shared" si="137"/>
        <v>0</v>
      </c>
      <c r="R144" s="54">
        <f t="shared" si="137"/>
        <v>0</v>
      </c>
      <c r="S144" s="135"/>
      <c r="T144" s="66">
        <v>92</v>
      </c>
      <c r="U144" s="56">
        <v>92</v>
      </c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  <c r="BM144" s="56"/>
      <c r="BN144" s="56"/>
      <c r="BO144" s="56"/>
      <c r="BP144" s="56"/>
      <c r="BQ144" s="56"/>
      <c r="BR144" s="56"/>
      <c r="BS144" s="56"/>
      <c r="BT144" s="56"/>
      <c r="BU144" s="56"/>
      <c r="BV144" s="56"/>
      <c r="BW144" s="56"/>
      <c r="BX144" s="56"/>
      <c r="BY144" s="56"/>
      <c r="BZ144" s="56"/>
      <c r="CA144" s="56"/>
      <c r="CB144" s="56"/>
      <c r="CC144" s="56"/>
      <c r="CD144" s="56"/>
      <c r="CE144" s="56"/>
      <c r="CF144" s="56"/>
      <c r="CG144" s="56"/>
      <c r="CH144" s="56"/>
      <c r="CI144" s="56"/>
      <c r="CJ144" s="56"/>
      <c r="CK144" s="56"/>
      <c r="CL144" s="56"/>
      <c r="CM144" s="56"/>
      <c r="CN144" s="56"/>
      <c r="CO144" s="56"/>
      <c r="CP144" s="56"/>
      <c r="CQ144" s="56"/>
      <c r="CR144" s="56"/>
      <c r="CS144" s="56"/>
      <c r="CT144" s="56"/>
      <c r="CU144" s="56"/>
      <c r="CV144" s="56"/>
      <c r="CW144" s="56"/>
      <c r="CX144" s="56"/>
      <c r="CY144" s="56"/>
      <c r="CZ144" s="56"/>
      <c r="DA144" s="56"/>
      <c r="DB144" s="56"/>
      <c r="DC144" s="56"/>
      <c r="DD144" s="56"/>
      <c r="DE144" s="56"/>
      <c r="DF144" s="56"/>
      <c r="DG144" s="56"/>
      <c r="DH144" s="56"/>
      <c r="DI144" s="56"/>
      <c r="DJ144" s="56"/>
      <c r="DK144" s="56"/>
      <c r="DL144" s="56"/>
      <c r="DM144" s="56"/>
      <c r="DN144" s="56"/>
      <c r="DO144" s="56"/>
      <c r="DP144" s="56"/>
      <c r="DQ144" s="56"/>
      <c r="DR144" s="56"/>
      <c r="DS144" s="56"/>
      <c r="DT144" s="56"/>
    </row>
    <row r="145" spans="1:124" ht="14.25" customHeight="1">
      <c r="A145" s="51">
        <v>138</v>
      </c>
      <c r="B145" s="3">
        <f>IF('FORM NILAI SIAP'!A145=0,"",'FORM NILAI SIAP'!A145)</f>
        <v>21120120140099</v>
      </c>
      <c r="C145" s="3" t="str">
        <f>IF('FORM NILAI SIAP'!B145=0,"",'FORM NILAI SIAP'!B145)</f>
        <v>ANUGERAH NUR RACHMAT</v>
      </c>
      <c r="D145" s="54">
        <v>84</v>
      </c>
      <c r="E145" s="54">
        <f t="shared" ref="E145:R145" si="138">IFERROR(($T145*IF($T$6=E$6,$T$7,0)+$U145*IF($U$6=E$6,$U$7,0)+$V145*IF($V$6=E$6,$V$7,0)+$W145*IF($W$6=E$6,$W$7,0)+$X145*IF($X$6=E$6,$X$7,0)+$Y145*IF($Y$6=E$6,$Y$7,0)+$Z145*IF($Z$6=E$6,$Z$7,0)+$AA145*IF($AA$6=E$6,$AA$7,0)+$AB145*IF($AB$6=E$6,$AB$7,0)+$AC145*IF($AC$6=E$6,$AC$7,0)+$AD145*IF($AD$6=E$6,$AD$7,0)+$DG145*IF($DG$6=E$6,$DG$7,0)+$DH145*IF($DH$6=E$6,$DH$7,0)+$DI145*IF($DI$6=E$6,$DI$7,0)+$DJ145*IF($DJ$6=E$6,$DJ$7,0)+$DK145*IF($DK$6=E$6,$DK$7,0)+$DL145*IF($DL$6=E$6,$DL$7,0)+$DM145*IF($DM$6=E$6,$DM$7,0)+$DN145*IF($DN$6=E$6,$DN$7,0)+$DO145*IF($DO$6=E$6,$DO$7,0)+$DP145*IF($DP$6=E$6,$DP$7,0)+$DQ145*IF($DQ$6=E$6,$DQ$7,0)+$DR145*IF($DR$6=E$6,$DR$7,0)+$DS145*IF($DS$6=E$6,$DS$7,0)+$DT145*IF($DT$6=E$6,$DT$7,0)+$DU145*IF($DU$6=E$6,$DU$7,0)+$DV145*IF($DV$6=E$6,$DV$7,0)+$DW145*IF($DW$6=E$6,$DW$7,0)+$DX145*IF($DX$6=E$6,$DX$7,0)+$DY145*IF($DY$6=E$6,$DY$7,0)+$DZ145*IF($DZ$6=E$6,$DZ$7,0)+$EA145*IF($EA$6=E$6,$EA$7,0)+$EB145*IF($EB$6=E$6,$EB$7,0))/E$7,0)</f>
        <v>84</v>
      </c>
      <c r="F145" s="54">
        <f t="shared" si="138"/>
        <v>84</v>
      </c>
      <c r="G145" s="54">
        <f t="shared" si="138"/>
        <v>0</v>
      </c>
      <c r="H145" s="54">
        <f t="shared" si="138"/>
        <v>0</v>
      </c>
      <c r="I145" s="54">
        <f t="shared" si="138"/>
        <v>0</v>
      </c>
      <c r="J145" s="54">
        <f t="shared" si="138"/>
        <v>0</v>
      </c>
      <c r="K145" s="54">
        <f t="shared" si="138"/>
        <v>0</v>
      </c>
      <c r="L145" s="54">
        <f t="shared" si="138"/>
        <v>0</v>
      </c>
      <c r="M145" s="54">
        <f t="shared" si="138"/>
        <v>0</v>
      </c>
      <c r="N145" s="54">
        <f t="shared" si="138"/>
        <v>0</v>
      </c>
      <c r="O145" s="54">
        <f t="shared" si="138"/>
        <v>0</v>
      </c>
      <c r="P145" s="54">
        <f t="shared" si="138"/>
        <v>0</v>
      </c>
      <c r="Q145" s="54">
        <f t="shared" si="138"/>
        <v>0</v>
      </c>
      <c r="R145" s="54">
        <f t="shared" si="138"/>
        <v>0</v>
      </c>
      <c r="S145" s="135"/>
      <c r="T145" s="66">
        <v>84</v>
      </c>
      <c r="U145" s="56">
        <v>84</v>
      </c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56"/>
      <c r="BR145" s="56"/>
      <c r="BS145" s="56"/>
      <c r="BT145" s="56"/>
      <c r="BU145" s="56"/>
      <c r="BV145" s="56"/>
      <c r="BW145" s="56"/>
      <c r="BX145" s="56"/>
      <c r="BY145" s="56"/>
      <c r="BZ145" s="56"/>
      <c r="CA145" s="56"/>
      <c r="CB145" s="56"/>
      <c r="CC145" s="56"/>
      <c r="CD145" s="56"/>
      <c r="CE145" s="56"/>
      <c r="CF145" s="56"/>
      <c r="CG145" s="56"/>
      <c r="CH145" s="56"/>
      <c r="CI145" s="56"/>
      <c r="CJ145" s="56"/>
      <c r="CK145" s="56"/>
      <c r="CL145" s="56"/>
      <c r="CM145" s="56"/>
      <c r="CN145" s="56"/>
      <c r="CO145" s="56"/>
      <c r="CP145" s="56"/>
      <c r="CQ145" s="56"/>
      <c r="CR145" s="56"/>
      <c r="CS145" s="56"/>
      <c r="CT145" s="56"/>
      <c r="CU145" s="56"/>
      <c r="CV145" s="56"/>
      <c r="CW145" s="56"/>
      <c r="CX145" s="56"/>
      <c r="CY145" s="56"/>
      <c r="CZ145" s="56"/>
      <c r="DA145" s="56"/>
      <c r="DB145" s="56"/>
      <c r="DC145" s="56"/>
      <c r="DD145" s="56"/>
      <c r="DE145" s="56"/>
      <c r="DF145" s="56"/>
      <c r="DG145" s="56"/>
      <c r="DH145" s="56"/>
      <c r="DI145" s="56"/>
      <c r="DJ145" s="56"/>
      <c r="DK145" s="56"/>
      <c r="DL145" s="56"/>
      <c r="DM145" s="56"/>
      <c r="DN145" s="56"/>
      <c r="DO145" s="56"/>
      <c r="DP145" s="56"/>
      <c r="DQ145" s="56"/>
      <c r="DR145" s="56"/>
      <c r="DS145" s="56"/>
      <c r="DT145" s="56"/>
    </row>
    <row r="146" spans="1:124" ht="14.25" customHeight="1">
      <c r="A146" s="51">
        <v>139</v>
      </c>
      <c r="B146" s="3">
        <f>IF('FORM NILAI SIAP'!A146=0,"",'FORM NILAI SIAP'!A146)</f>
        <v>21120120140099</v>
      </c>
      <c r="C146" s="3" t="str">
        <f>IF('FORM NILAI SIAP'!B146=0,"",'FORM NILAI SIAP'!B146)</f>
        <v>MUHAMMAD BAIHAQI ASSHAUMI MUNTAQO</v>
      </c>
      <c r="D146" s="54">
        <v>85</v>
      </c>
      <c r="E146" s="54">
        <f t="shared" ref="E146:R146" si="139">IFERROR(($T146*IF($T$6=E$6,$T$7,0)+$U146*IF($U$6=E$6,$U$7,0)+$V146*IF($V$6=E$6,$V$7,0)+$W146*IF($W$6=E$6,$W$7,0)+$X146*IF($X$6=E$6,$X$7,0)+$Y146*IF($Y$6=E$6,$Y$7,0)+$Z146*IF($Z$6=E$6,$Z$7,0)+$AA146*IF($AA$6=E$6,$AA$7,0)+$AB146*IF($AB$6=E$6,$AB$7,0)+$AC146*IF($AC$6=E$6,$AC$7,0)+$AD146*IF($AD$6=E$6,$AD$7,0)+$DG146*IF($DG$6=E$6,$DG$7,0)+$DH146*IF($DH$6=E$6,$DH$7,0)+$DI146*IF($DI$6=E$6,$DI$7,0)+$DJ146*IF($DJ$6=E$6,$DJ$7,0)+$DK146*IF($DK$6=E$6,$DK$7,0)+$DL146*IF($DL$6=E$6,$DL$7,0)+$DM146*IF($DM$6=E$6,$DM$7,0)+$DN146*IF($DN$6=E$6,$DN$7,0)+$DO146*IF($DO$6=E$6,$DO$7,0)+$DP146*IF($DP$6=E$6,$DP$7,0)+$DQ146*IF($DQ$6=E$6,$DQ$7,0)+$DR146*IF($DR$6=E$6,$DR$7,0)+$DS146*IF($DS$6=E$6,$DS$7,0)+$DT146*IF($DT$6=E$6,$DT$7,0)+$DU146*IF($DU$6=E$6,$DU$7,0)+$DV146*IF($DV$6=E$6,$DV$7,0)+$DW146*IF($DW$6=E$6,$DW$7,0)+$DX146*IF($DX$6=E$6,$DX$7,0)+$DY146*IF($DY$6=E$6,$DY$7,0)+$DZ146*IF($DZ$6=E$6,$DZ$7,0)+$EA146*IF($EA$6=E$6,$EA$7,0)+$EB146*IF($EB$6=E$6,$EB$7,0))/E$7,0)</f>
        <v>85</v>
      </c>
      <c r="F146" s="54">
        <f t="shared" si="139"/>
        <v>85</v>
      </c>
      <c r="G146" s="54">
        <f t="shared" si="139"/>
        <v>0</v>
      </c>
      <c r="H146" s="54">
        <f t="shared" si="139"/>
        <v>0</v>
      </c>
      <c r="I146" s="54">
        <f t="shared" si="139"/>
        <v>0</v>
      </c>
      <c r="J146" s="54">
        <f t="shared" si="139"/>
        <v>0</v>
      </c>
      <c r="K146" s="54">
        <f t="shared" si="139"/>
        <v>0</v>
      </c>
      <c r="L146" s="54">
        <f t="shared" si="139"/>
        <v>0</v>
      </c>
      <c r="M146" s="54">
        <f t="shared" si="139"/>
        <v>0</v>
      </c>
      <c r="N146" s="54">
        <f t="shared" si="139"/>
        <v>0</v>
      </c>
      <c r="O146" s="54">
        <f t="shared" si="139"/>
        <v>0</v>
      </c>
      <c r="P146" s="54">
        <f t="shared" si="139"/>
        <v>0</v>
      </c>
      <c r="Q146" s="54">
        <f t="shared" si="139"/>
        <v>0</v>
      </c>
      <c r="R146" s="54">
        <f t="shared" si="139"/>
        <v>0</v>
      </c>
      <c r="S146" s="135"/>
      <c r="T146" s="66">
        <v>85</v>
      </c>
      <c r="U146" s="56">
        <v>85</v>
      </c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6"/>
      <c r="BR146" s="56"/>
      <c r="BS146" s="56"/>
      <c r="BT146" s="56"/>
      <c r="BU146" s="56"/>
      <c r="BV146" s="56"/>
      <c r="BW146" s="56"/>
      <c r="BX146" s="56"/>
      <c r="BY146" s="56"/>
      <c r="BZ146" s="56"/>
      <c r="CA146" s="56"/>
      <c r="CB146" s="56"/>
      <c r="CC146" s="56"/>
      <c r="CD146" s="56"/>
      <c r="CE146" s="56"/>
      <c r="CF146" s="56"/>
      <c r="CG146" s="56"/>
      <c r="CH146" s="56"/>
      <c r="CI146" s="56"/>
      <c r="CJ146" s="56"/>
      <c r="CK146" s="56"/>
      <c r="CL146" s="56"/>
      <c r="CM146" s="56"/>
      <c r="CN146" s="56"/>
      <c r="CO146" s="56"/>
      <c r="CP146" s="56"/>
      <c r="CQ146" s="56"/>
      <c r="CR146" s="56"/>
      <c r="CS146" s="56"/>
      <c r="CT146" s="56"/>
      <c r="CU146" s="56"/>
      <c r="CV146" s="56"/>
      <c r="CW146" s="56"/>
      <c r="CX146" s="56"/>
      <c r="CY146" s="56"/>
      <c r="CZ146" s="56"/>
      <c r="DA146" s="56"/>
      <c r="DB146" s="56"/>
      <c r="DC146" s="56"/>
      <c r="DD146" s="56"/>
      <c r="DE146" s="56"/>
      <c r="DF146" s="56"/>
      <c r="DG146" s="56"/>
      <c r="DH146" s="56"/>
      <c r="DI146" s="56"/>
      <c r="DJ146" s="56"/>
      <c r="DK146" s="56"/>
      <c r="DL146" s="56"/>
      <c r="DM146" s="56"/>
      <c r="DN146" s="56"/>
      <c r="DO146" s="56"/>
      <c r="DP146" s="56"/>
      <c r="DQ146" s="56"/>
      <c r="DR146" s="56"/>
      <c r="DS146" s="56"/>
      <c r="DT146" s="56"/>
    </row>
    <row r="147" spans="1:124" ht="14.25" customHeight="1">
      <c r="A147" s="51">
        <v>140</v>
      </c>
      <c r="B147" s="3">
        <f>IF('FORM NILAI SIAP'!A147=0,"",'FORM NILAI SIAP'!A147)</f>
        <v>21120120140099</v>
      </c>
      <c r="C147" s="3" t="str">
        <f>IF('FORM NILAI SIAP'!B147=0,"",'FORM NILAI SIAP'!B147)</f>
        <v>FAIZAL LUTFI YOGA TRIADI</v>
      </c>
      <c r="D147" s="54">
        <v>92</v>
      </c>
      <c r="E147" s="54">
        <f t="shared" ref="E147:R147" si="140">IFERROR(($T147*IF($T$6=E$6,$T$7,0)+$U147*IF($U$6=E$6,$U$7,0)+$V147*IF($V$6=E$6,$V$7,0)+$W147*IF($W$6=E$6,$W$7,0)+$X147*IF($X$6=E$6,$X$7,0)+$Y147*IF($Y$6=E$6,$Y$7,0)+$Z147*IF($Z$6=E$6,$Z$7,0)+$AA147*IF($AA$6=E$6,$AA$7,0)+$AB147*IF($AB$6=E$6,$AB$7,0)+$AC147*IF($AC$6=E$6,$AC$7,0)+$AD147*IF($AD$6=E$6,$AD$7,0)+$DG147*IF($DG$6=E$6,$DG$7,0)+$DH147*IF($DH$6=E$6,$DH$7,0)+$DI147*IF($DI$6=E$6,$DI$7,0)+$DJ147*IF($DJ$6=E$6,$DJ$7,0)+$DK147*IF($DK$6=E$6,$DK$7,0)+$DL147*IF($DL$6=E$6,$DL$7,0)+$DM147*IF($DM$6=E$6,$DM$7,0)+$DN147*IF($DN$6=E$6,$DN$7,0)+$DO147*IF($DO$6=E$6,$DO$7,0)+$DP147*IF($DP$6=E$6,$DP$7,0)+$DQ147*IF($DQ$6=E$6,$DQ$7,0)+$DR147*IF($DR$6=E$6,$DR$7,0)+$DS147*IF($DS$6=E$6,$DS$7,0)+$DT147*IF($DT$6=E$6,$DT$7,0)+$DU147*IF($DU$6=E$6,$DU$7,0)+$DV147*IF($DV$6=E$6,$DV$7,0)+$DW147*IF($DW$6=E$6,$DW$7,0)+$DX147*IF($DX$6=E$6,$DX$7,0)+$DY147*IF($DY$6=E$6,$DY$7,0)+$DZ147*IF($DZ$6=E$6,$DZ$7,0)+$EA147*IF($EA$6=E$6,$EA$7,0)+$EB147*IF($EB$6=E$6,$EB$7,0))/E$7,0)</f>
        <v>92</v>
      </c>
      <c r="F147" s="54">
        <f t="shared" si="140"/>
        <v>92</v>
      </c>
      <c r="G147" s="54">
        <f t="shared" si="140"/>
        <v>0</v>
      </c>
      <c r="H147" s="54">
        <f t="shared" si="140"/>
        <v>0</v>
      </c>
      <c r="I147" s="54">
        <f t="shared" si="140"/>
        <v>0</v>
      </c>
      <c r="J147" s="54">
        <f t="shared" si="140"/>
        <v>0</v>
      </c>
      <c r="K147" s="54">
        <f t="shared" si="140"/>
        <v>0</v>
      </c>
      <c r="L147" s="54">
        <f t="shared" si="140"/>
        <v>0</v>
      </c>
      <c r="M147" s="54">
        <f t="shared" si="140"/>
        <v>0</v>
      </c>
      <c r="N147" s="54">
        <f t="shared" si="140"/>
        <v>0</v>
      </c>
      <c r="O147" s="54">
        <f t="shared" si="140"/>
        <v>0</v>
      </c>
      <c r="P147" s="54">
        <f t="shared" si="140"/>
        <v>0</v>
      </c>
      <c r="Q147" s="54">
        <f t="shared" si="140"/>
        <v>0</v>
      </c>
      <c r="R147" s="54">
        <f t="shared" si="140"/>
        <v>0</v>
      </c>
      <c r="S147" s="135"/>
      <c r="T147" s="66">
        <v>92</v>
      </c>
      <c r="U147" s="56">
        <v>92</v>
      </c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56"/>
      <c r="BO147" s="56"/>
      <c r="BP147" s="56"/>
      <c r="BQ147" s="56"/>
      <c r="BR147" s="56"/>
      <c r="BS147" s="56"/>
      <c r="BT147" s="56"/>
      <c r="BU147" s="56"/>
      <c r="BV147" s="56"/>
      <c r="BW147" s="56"/>
      <c r="BX147" s="56"/>
      <c r="BY147" s="56"/>
      <c r="BZ147" s="56"/>
      <c r="CA147" s="56"/>
      <c r="CB147" s="56"/>
      <c r="CC147" s="56"/>
      <c r="CD147" s="56"/>
      <c r="CE147" s="56"/>
      <c r="CF147" s="56"/>
      <c r="CG147" s="56"/>
      <c r="CH147" s="56"/>
      <c r="CI147" s="56"/>
      <c r="CJ147" s="56"/>
      <c r="CK147" s="56"/>
      <c r="CL147" s="56"/>
      <c r="CM147" s="56"/>
      <c r="CN147" s="56"/>
      <c r="CO147" s="56"/>
      <c r="CP147" s="56"/>
      <c r="CQ147" s="56"/>
      <c r="CR147" s="56"/>
      <c r="CS147" s="56"/>
      <c r="CT147" s="56"/>
      <c r="CU147" s="56"/>
      <c r="CV147" s="56"/>
      <c r="CW147" s="56"/>
      <c r="CX147" s="56"/>
      <c r="CY147" s="56"/>
      <c r="CZ147" s="56"/>
      <c r="DA147" s="56"/>
      <c r="DB147" s="56"/>
      <c r="DC147" s="56"/>
      <c r="DD147" s="56"/>
      <c r="DE147" s="56"/>
      <c r="DF147" s="56"/>
      <c r="DG147" s="56"/>
      <c r="DH147" s="56"/>
      <c r="DI147" s="56"/>
      <c r="DJ147" s="56"/>
      <c r="DK147" s="56"/>
      <c r="DL147" s="56"/>
      <c r="DM147" s="56"/>
      <c r="DN147" s="56"/>
      <c r="DO147" s="56"/>
      <c r="DP147" s="56"/>
      <c r="DQ147" s="56"/>
      <c r="DR147" s="56"/>
      <c r="DS147" s="56"/>
      <c r="DT147" s="56"/>
    </row>
    <row r="148" spans="1:124" ht="14.25" customHeight="1">
      <c r="A148" s="51">
        <v>141</v>
      </c>
      <c r="B148" s="3">
        <f>IF('FORM NILAI SIAP'!A148=0,"",'FORM NILAI SIAP'!A148)</f>
        <v>21120120140099</v>
      </c>
      <c r="C148" s="3" t="str">
        <f>IF('FORM NILAI SIAP'!B148=0,"",'FORM NILAI SIAP'!B148)</f>
        <v>EZRA LAZUARDY WIJAYA</v>
      </c>
      <c r="D148" s="54">
        <v>92</v>
      </c>
      <c r="E148" s="54">
        <f t="shared" ref="E148:R148" si="141">IFERROR(($T148*IF($T$6=E$6,$T$7,0)+$U148*IF($U$6=E$6,$U$7,0)+$V148*IF($V$6=E$6,$V$7,0)+$W148*IF($W$6=E$6,$W$7,0)+$X148*IF($X$6=E$6,$X$7,0)+$Y148*IF($Y$6=E$6,$Y$7,0)+$Z148*IF($Z$6=E$6,$Z$7,0)+$AA148*IF($AA$6=E$6,$AA$7,0)+$AB148*IF($AB$6=E$6,$AB$7,0)+$AC148*IF($AC$6=E$6,$AC$7,0)+$AD148*IF($AD$6=E$6,$AD$7,0)+$DG148*IF($DG$6=E$6,$DG$7,0)+$DH148*IF($DH$6=E$6,$DH$7,0)+$DI148*IF($DI$6=E$6,$DI$7,0)+$DJ148*IF($DJ$6=E$6,$DJ$7,0)+$DK148*IF($DK$6=E$6,$DK$7,0)+$DL148*IF($DL$6=E$6,$DL$7,0)+$DM148*IF($DM$6=E$6,$DM$7,0)+$DN148*IF($DN$6=E$6,$DN$7,0)+$DO148*IF($DO$6=E$6,$DO$7,0)+$DP148*IF($DP$6=E$6,$DP$7,0)+$DQ148*IF($DQ$6=E$6,$DQ$7,0)+$DR148*IF($DR$6=E$6,$DR$7,0)+$DS148*IF($DS$6=E$6,$DS$7,0)+$DT148*IF($DT$6=E$6,$DT$7,0)+$DU148*IF($DU$6=E$6,$DU$7,0)+$DV148*IF($DV$6=E$6,$DV$7,0)+$DW148*IF($DW$6=E$6,$DW$7,0)+$DX148*IF($DX$6=E$6,$DX$7,0)+$DY148*IF($DY$6=E$6,$DY$7,0)+$DZ148*IF($DZ$6=E$6,$DZ$7,0)+$EA148*IF($EA$6=E$6,$EA$7,0)+$EB148*IF($EB$6=E$6,$EB$7,0))/E$7,0)</f>
        <v>92</v>
      </c>
      <c r="F148" s="54">
        <f t="shared" si="141"/>
        <v>92</v>
      </c>
      <c r="G148" s="54">
        <f t="shared" si="141"/>
        <v>0</v>
      </c>
      <c r="H148" s="54">
        <f t="shared" si="141"/>
        <v>0</v>
      </c>
      <c r="I148" s="54">
        <f t="shared" si="141"/>
        <v>0</v>
      </c>
      <c r="J148" s="54">
        <f t="shared" si="141"/>
        <v>0</v>
      </c>
      <c r="K148" s="54">
        <f t="shared" si="141"/>
        <v>0</v>
      </c>
      <c r="L148" s="54">
        <f t="shared" si="141"/>
        <v>0</v>
      </c>
      <c r="M148" s="54">
        <f t="shared" si="141"/>
        <v>0</v>
      </c>
      <c r="N148" s="54">
        <f t="shared" si="141"/>
        <v>0</v>
      </c>
      <c r="O148" s="54">
        <f t="shared" si="141"/>
        <v>0</v>
      </c>
      <c r="P148" s="54">
        <f t="shared" si="141"/>
        <v>0</v>
      </c>
      <c r="Q148" s="54">
        <f t="shared" si="141"/>
        <v>0</v>
      </c>
      <c r="R148" s="54">
        <f t="shared" si="141"/>
        <v>0</v>
      </c>
      <c r="S148" s="135"/>
      <c r="T148" s="66">
        <v>92</v>
      </c>
      <c r="U148" s="56">
        <v>92</v>
      </c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56"/>
      <c r="BO148" s="56"/>
      <c r="BP148" s="56"/>
      <c r="BQ148" s="56"/>
      <c r="BR148" s="56"/>
      <c r="BS148" s="56"/>
      <c r="BT148" s="56"/>
      <c r="BU148" s="56"/>
      <c r="BV148" s="56"/>
      <c r="BW148" s="56"/>
      <c r="BX148" s="56"/>
      <c r="BY148" s="56"/>
      <c r="BZ148" s="56"/>
      <c r="CA148" s="56"/>
      <c r="CB148" s="56"/>
      <c r="CC148" s="56"/>
      <c r="CD148" s="56"/>
      <c r="CE148" s="56"/>
      <c r="CF148" s="56"/>
      <c r="CG148" s="56"/>
      <c r="CH148" s="56"/>
      <c r="CI148" s="56"/>
      <c r="CJ148" s="56"/>
      <c r="CK148" s="56"/>
      <c r="CL148" s="56"/>
      <c r="CM148" s="56"/>
      <c r="CN148" s="56"/>
      <c r="CO148" s="56"/>
      <c r="CP148" s="56"/>
      <c r="CQ148" s="56"/>
      <c r="CR148" s="56"/>
      <c r="CS148" s="56"/>
      <c r="CT148" s="56"/>
      <c r="CU148" s="56"/>
      <c r="CV148" s="56"/>
      <c r="CW148" s="56"/>
      <c r="CX148" s="56"/>
      <c r="CY148" s="56"/>
      <c r="CZ148" s="56"/>
      <c r="DA148" s="56"/>
      <c r="DB148" s="56"/>
      <c r="DC148" s="56"/>
      <c r="DD148" s="56"/>
      <c r="DE148" s="56"/>
      <c r="DF148" s="56"/>
      <c r="DG148" s="56"/>
      <c r="DH148" s="56"/>
      <c r="DI148" s="56"/>
      <c r="DJ148" s="56"/>
      <c r="DK148" s="56"/>
      <c r="DL148" s="56"/>
      <c r="DM148" s="56"/>
      <c r="DN148" s="56"/>
      <c r="DO148" s="56"/>
      <c r="DP148" s="56"/>
      <c r="DQ148" s="56"/>
      <c r="DR148" s="56"/>
      <c r="DS148" s="56"/>
      <c r="DT148" s="56"/>
    </row>
    <row r="149" spans="1:124" ht="14.25" customHeight="1">
      <c r="A149" s="51">
        <v>142</v>
      </c>
      <c r="B149" s="3">
        <f>IF('FORM NILAI SIAP'!A149=0,"",'FORM NILAI SIAP'!A149)</f>
        <v>21120120140099</v>
      </c>
      <c r="C149" s="3" t="str">
        <f>IF('FORM NILAI SIAP'!B149=0,"",'FORM NILAI SIAP'!B149)</f>
        <v>David Eddy Putra Pratama (&lt; 75%)</v>
      </c>
      <c r="D149" s="54">
        <v>72</v>
      </c>
      <c r="E149" s="54">
        <f t="shared" ref="E149:R149" si="142">IFERROR(($T149*IF($T$6=E$6,$T$7,0)+$U149*IF($U$6=E$6,$U$7,0)+$V149*IF($V$6=E$6,$V$7,0)+$W149*IF($W$6=E$6,$W$7,0)+$X149*IF($X$6=E$6,$X$7,0)+$Y149*IF($Y$6=E$6,$Y$7,0)+$Z149*IF($Z$6=E$6,$Z$7,0)+$AA149*IF($AA$6=E$6,$AA$7,0)+$AB149*IF($AB$6=E$6,$AB$7,0)+$AC149*IF($AC$6=E$6,$AC$7,0)+$AD149*IF($AD$6=E$6,$AD$7,0)+$DG149*IF($DG$6=E$6,$DG$7,0)+$DH149*IF($DH$6=E$6,$DH$7,0)+$DI149*IF($DI$6=E$6,$DI$7,0)+$DJ149*IF($DJ$6=E$6,$DJ$7,0)+$DK149*IF($DK$6=E$6,$DK$7,0)+$DL149*IF($DL$6=E$6,$DL$7,0)+$DM149*IF($DM$6=E$6,$DM$7,0)+$DN149*IF($DN$6=E$6,$DN$7,0)+$DO149*IF($DO$6=E$6,$DO$7,0)+$DP149*IF($DP$6=E$6,$DP$7,0)+$DQ149*IF($DQ$6=E$6,$DQ$7,0)+$DR149*IF($DR$6=E$6,$DR$7,0)+$DS149*IF($DS$6=E$6,$DS$7,0)+$DT149*IF($DT$6=E$6,$DT$7,0)+$DU149*IF($DU$6=E$6,$DU$7,0)+$DV149*IF($DV$6=E$6,$DV$7,0)+$DW149*IF($DW$6=E$6,$DW$7,0)+$DX149*IF($DX$6=E$6,$DX$7,0)+$DY149*IF($DY$6=E$6,$DY$7,0)+$DZ149*IF($DZ$6=E$6,$DZ$7,0)+$EA149*IF($EA$6=E$6,$EA$7,0)+$EB149*IF($EB$6=E$6,$EB$7,0))/E$7,0)</f>
        <v>72</v>
      </c>
      <c r="F149" s="54">
        <f t="shared" si="142"/>
        <v>72</v>
      </c>
      <c r="G149" s="54">
        <f t="shared" si="142"/>
        <v>0</v>
      </c>
      <c r="H149" s="54">
        <f t="shared" si="142"/>
        <v>0</v>
      </c>
      <c r="I149" s="54">
        <f t="shared" si="142"/>
        <v>0</v>
      </c>
      <c r="J149" s="54">
        <f t="shared" si="142"/>
        <v>0</v>
      </c>
      <c r="K149" s="54">
        <f t="shared" si="142"/>
        <v>0</v>
      </c>
      <c r="L149" s="54">
        <f t="shared" si="142"/>
        <v>0</v>
      </c>
      <c r="M149" s="54">
        <f t="shared" si="142"/>
        <v>0</v>
      </c>
      <c r="N149" s="54">
        <f t="shared" si="142"/>
        <v>0</v>
      </c>
      <c r="O149" s="54">
        <f t="shared" si="142"/>
        <v>0</v>
      </c>
      <c r="P149" s="54">
        <f t="shared" si="142"/>
        <v>0</v>
      </c>
      <c r="Q149" s="54">
        <f t="shared" si="142"/>
        <v>0</v>
      </c>
      <c r="R149" s="54">
        <f t="shared" si="142"/>
        <v>0</v>
      </c>
      <c r="S149" s="135"/>
      <c r="T149" s="66">
        <v>72</v>
      </c>
      <c r="U149" s="56">
        <v>72</v>
      </c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6"/>
      <c r="BR149" s="56"/>
      <c r="BS149" s="56"/>
      <c r="BT149" s="56"/>
      <c r="BU149" s="56"/>
      <c r="BV149" s="56"/>
      <c r="BW149" s="56"/>
      <c r="BX149" s="56"/>
      <c r="BY149" s="56"/>
      <c r="BZ149" s="56"/>
      <c r="CA149" s="56"/>
      <c r="CB149" s="56"/>
      <c r="CC149" s="56"/>
      <c r="CD149" s="56"/>
      <c r="CE149" s="56"/>
      <c r="CF149" s="56"/>
      <c r="CG149" s="56"/>
      <c r="CH149" s="56"/>
      <c r="CI149" s="56"/>
      <c r="CJ149" s="56"/>
      <c r="CK149" s="56"/>
      <c r="CL149" s="56"/>
      <c r="CM149" s="56"/>
      <c r="CN149" s="56"/>
      <c r="CO149" s="56"/>
      <c r="CP149" s="56"/>
      <c r="CQ149" s="56"/>
      <c r="CR149" s="56"/>
      <c r="CS149" s="56"/>
      <c r="CT149" s="56"/>
      <c r="CU149" s="56"/>
      <c r="CV149" s="56"/>
      <c r="CW149" s="56"/>
      <c r="CX149" s="56"/>
      <c r="CY149" s="56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56"/>
      <c r="DL149" s="56"/>
      <c r="DM149" s="56"/>
      <c r="DN149" s="56"/>
      <c r="DO149" s="56"/>
      <c r="DP149" s="56"/>
      <c r="DQ149" s="56"/>
      <c r="DR149" s="56"/>
      <c r="DS149" s="56"/>
      <c r="DT149" s="56"/>
    </row>
    <row r="150" spans="1:124" ht="14.25" customHeight="1">
      <c r="A150" s="51">
        <v>143</v>
      </c>
      <c r="B150" s="3">
        <f>IF('FORM NILAI SIAP'!A150=0,"",'FORM NILAI SIAP'!A150)</f>
        <v>21120120140099</v>
      </c>
      <c r="C150" s="3" t="str">
        <f>IF('FORM NILAI SIAP'!B150=0,"",'FORM NILAI SIAP'!B150)</f>
        <v>FAJAR YUMNA ADANI</v>
      </c>
      <c r="D150" s="54">
        <v>96</v>
      </c>
      <c r="E150" s="54">
        <f t="shared" ref="E150:R150" si="143">IFERROR(($T150*IF($T$6=E$6,$T$7,0)+$U150*IF($U$6=E$6,$U$7,0)+$V150*IF($V$6=E$6,$V$7,0)+$W150*IF($W$6=E$6,$W$7,0)+$X150*IF($X$6=E$6,$X$7,0)+$Y150*IF($Y$6=E$6,$Y$7,0)+$Z150*IF($Z$6=E$6,$Z$7,0)+$AA150*IF($AA$6=E$6,$AA$7,0)+$AB150*IF($AB$6=E$6,$AB$7,0)+$AC150*IF($AC$6=E$6,$AC$7,0)+$AD150*IF($AD$6=E$6,$AD$7,0)+$DG150*IF($DG$6=E$6,$DG$7,0)+$DH150*IF($DH$6=E$6,$DH$7,0)+$DI150*IF($DI$6=E$6,$DI$7,0)+$DJ150*IF($DJ$6=E$6,$DJ$7,0)+$DK150*IF($DK$6=E$6,$DK$7,0)+$DL150*IF($DL$6=E$6,$DL$7,0)+$DM150*IF($DM$6=E$6,$DM$7,0)+$DN150*IF($DN$6=E$6,$DN$7,0)+$DO150*IF($DO$6=E$6,$DO$7,0)+$DP150*IF($DP$6=E$6,$DP$7,0)+$DQ150*IF($DQ$6=E$6,$DQ$7,0)+$DR150*IF($DR$6=E$6,$DR$7,0)+$DS150*IF($DS$6=E$6,$DS$7,0)+$DT150*IF($DT$6=E$6,$DT$7,0)+$DU150*IF($DU$6=E$6,$DU$7,0)+$DV150*IF($DV$6=E$6,$DV$7,0)+$DW150*IF($DW$6=E$6,$DW$7,0)+$DX150*IF($DX$6=E$6,$DX$7,0)+$DY150*IF($DY$6=E$6,$DY$7,0)+$DZ150*IF($DZ$6=E$6,$DZ$7,0)+$EA150*IF($EA$6=E$6,$EA$7,0)+$EB150*IF($EB$6=E$6,$EB$7,0))/E$7,0)</f>
        <v>96</v>
      </c>
      <c r="F150" s="54">
        <f t="shared" si="143"/>
        <v>96</v>
      </c>
      <c r="G150" s="54">
        <f t="shared" si="143"/>
        <v>0</v>
      </c>
      <c r="H150" s="54">
        <f t="shared" si="143"/>
        <v>0</v>
      </c>
      <c r="I150" s="54">
        <f t="shared" si="143"/>
        <v>0</v>
      </c>
      <c r="J150" s="54">
        <f t="shared" si="143"/>
        <v>0</v>
      </c>
      <c r="K150" s="54">
        <f t="shared" si="143"/>
        <v>0</v>
      </c>
      <c r="L150" s="54">
        <f t="shared" si="143"/>
        <v>0</v>
      </c>
      <c r="M150" s="54">
        <f t="shared" si="143"/>
        <v>0</v>
      </c>
      <c r="N150" s="54">
        <f t="shared" si="143"/>
        <v>0</v>
      </c>
      <c r="O150" s="54">
        <f t="shared" si="143"/>
        <v>0</v>
      </c>
      <c r="P150" s="54">
        <f t="shared" si="143"/>
        <v>0</v>
      </c>
      <c r="Q150" s="54">
        <f t="shared" si="143"/>
        <v>0</v>
      </c>
      <c r="R150" s="54">
        <f t="shared" si="143"/>
        <v>0</v>
      </c>
      <c r="S150" s="135"/>
      <c r="T150" s="66">
        <v>96</v>
      </c>
      <c r="U150" s="56">
        <v>96</v>
      </c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  <c r="BM150" s="56"/>
      <c r="BN150" s="56"/>
      <c r="BO150" s="56"/>
      <c r="BP150" s="56"/>
      <c r="BQ150" s="56"/>
      <c r="BR150" s="56"/>
      <c r="BS150" s="56"/>
      <c r="BT150" s="56"/>
      <c r="BU150" s="56"/>
      <c r="BV150" s="56"/>
      <c r="BW150" s="56"/>
      <c r="BX150" s="56"/>
      <c r="BY150" s="56"/>
      <c r="BZ150" s="56"/>
      <c r="CA150" s="56"/>
      <c r="CB150" s="56"/>
      <c r="CC150" s="56"/>
      <c r="CD150" s="56"/>
      <c r="CE150" s="56"/>
      <c r="CF150" s="56"/>
      <c r="CG150" s="56"/>
      <c r="CH150" s="56"/>
      <c r="CI150" s="56"/>
      <c r="CJ150" s="56"/>
      <c r="CK150" s="56"/>
      <c r="CL150" s="56"/>
      <c r="CM150" s="56"/>
      <c r="CN150" s="56"/>
      <c r="CO150" s="56"/>
      <c r="CP150" s="56"/>
      <c r="CQ150" s="56"/>
      <c r="CR150" s="56"/>
      <c r="CS150" s="56"/>
      <c r="CT150" s="56"/>
      <c r="CU150" s="56"/>
      <c r="CV150" s="56"/>
      <c r="CW150" s="56"/>
      <c r="CX150" s="56"/>
      <c r="CY150" s="56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56"/>
      <c r="DL150" s="56"/>
      <c r="DM150" s="56"/>
      <c r="DN150" s="56"/>
      <c r="DO150" s="56"/>
      <c r="DP150" s="56"/>
      <c r="DQ150" s="56"/>
      <c r="DR150" s="56"/>
      <c r="DS150" s="56"/>
      <c r="DT150" s="56"/>
    </row>
    <row r="151" spans="1:124" ht="14.25" customHeight="1">
      <c r="A151" s="51">
        <v>144</v>
      </c>
      <c r="B151" s="3">
        <f>IF('FORM NILAI SIAP'!A151=0,"",'FORM NILAI SIAP'!A151)</f>
        <v>21120120140099</v>
      </c>
      <c r="C151" s="3" t="str">
        <f>IF('FORM NILAI SIAP'!B151=0,"",'FORM NILAI SIAP'!B151)</f>
        <v>ARDHIKA AZHAR PRATAMA</v>
      </c>
      <c r="D151" s="54">
        <v>84</v>
      </c>
      <c r="E151" s="54">
        <f t="shared" ref="E151:R151" si="144">IFERROR(($T151*IF($T$6=E$6,$T$7,0)+$U151*IF($U$6=E$6,$U$7,0)+$V151*IF($V$6=E$6,$V$7,0)+$W151*IF($W$6=E$6,$W$7,0)+$X151*IF($X$6=E$6,$X$7,0)+$Y151*IF($Y$6=E$6,$Y$7,0)+$Z151*IF($Z$6=E$6,$Z$7,0)+$AA151*IF($AA$6=E$6,$AA$7,0)+$AB151*IF($AB$6=E$6,$AB$7,0)+$AC151*IF($AC$6=E$6,$AC$7,0)+$AD151*IF($AD$6=E$6,$AD$7,0)+$DG151*IF($DG$6=E$6,$DG$7,0)+$DH151*IF($DH$6=E$6,$DH$7,0)+$DI151*IF($DI$6=E$6,$DI$7,0)+$DJ151*IF($DJ$6=E$6,$DJ$7,0)+$DK151*IF($DK$6=E$6,$DK$7,0)+$DL151*IF($DL$6=E$6,$DL$7,0)+$DM151*IF($DM$6=E$6,$DM$7,0)+$DN151*IF($DN$6=E$6,$DN$7,0)+$DO151*IF($DO$6=E$6,$DO$7,0)+$DP151*IF($DP$6=E$6,$DP$7,0)+$DQ151*IF($DQ$6=E$6,$DQ$7,0)+$DR151*IF($DR$6=E$6,$DR$7,0)+$DS151*IF($DS$6=E$6,$DS$7,0)+$DT151*IF($DT$6=E$6,$DT$7,0)+$DU151*IF($DU$6=E$6,$DU$7,0)+$DV151*IF($DV$6=E$6,$DV$7,0)+$DW151*IF($DW$6=E$6,$DW$7,0)+$DX151*IF($DX$6=E$6,$DX$7,0)+$DY151*IF($DY$6=E$6,$DY$7,0)+$DZ151*IF($DZ$6=E$6,$DZ$7,0)+$EA151*IF($EA$6=E$6,$EA$7,0)+$EB151*IF($EB$6=E$6,$EB$7,0))/E$7,0)</f>
        <v>84</v>
      </c>
      <c r="F151" s="54">
        <f t="shared" si="144"/>
        <v>84</v>
      </c>
      <c r="G151" s="54">
        <f t="shared" si="144"/>
        <v>0</v>
      </c>
      <c r="H151" s="54">
        <f t="shared" si="144"/>
        <v>0</v>
      </c>
      <c r="I151" s="54">
        <f t="shared" si="144"/>
        <v>0</v>
      </c>
      <c r="J151" s="54">
        <f t="shared" si="144"/>
        <v>0</v>
      </c>
      <c r="K151" s="54">
        <f t="shared" si="144"/>
        <v>0</v>
      </c>
      <c r="L151" s="54">
        <f t="shared" si="144"/>
        <v>0</v>
      </c>
      <c r="M151" s="54">
        <f t="shared" si="144"/>
        <v>0</v>
      </c>
      <c r="N151" s="54">
        <f t="shared" si="144"/>
        <v>0</v>
      </c>
      <c r="O151" s="54">
        <f t="shared" si="144"/>
        <v>0</v>
      </c>
      <c r="P151" s="54">
        <f t="shared" si="144"/>
        <v>0</v>
      </c>
      <c r="Q151" s="54">
        <f t="shared" si="144"/>
        <v>0</v>
      </c>
      <c r="R151" s="54">
        <f t="shared" si="144"/>
        <v>0</v>
      </c>
      <c r="S151" s="135"/>
      <c r="T151" s="66">
        <v>84</v>
      </c>
      <c r="U151" s="56">
        <v>84</v>
      </c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56"/>
      <c r="BR151" s="56"/>
      <c r="BS151" s="56"/>
      <c r="BT151" s="56"/>
      <c r="BU151" s="56"/>
      <c r="BV151" s="56"/>
      <c r="BW151" s="56"/>
      <c r="BX151" s="56"/>
      <c r="BY151" s="56"/>
      <c r="BZ151" s="56"/>
      <c r="CA151" s="56"/>
      <c r="CB151" s="56"/>
      <c r="CC151" s="56"/>
      <c r="CD151" s="56"/>
      <c r="CE151" s="56"/>
      <c r="CF151" s="56"/>
      <c r="CG151" s="56"/>
      <c r="CH151" s="56"/>
      <c r="CI151" s="56"/>
      <c r="CJ151" s="56"/>
      <c r="CK151" s="56"/>
      <c r="CL151" s="56"/>
      <c r="CM151" s="56"/>
      <c r="CN151" s="56"/>
      <c r="CO151" s="56"/>
      <c r="CP151" s="56"/>
      <c r="CQ151" s="56"/>
      <c r="CR151" s="56"/>
      <c r="CS151" s="56"/>
      <c r="CT151" s="56"/>
      <c r="CU151" s="56"/>
      <c r="CV151" s="56"/>
      <c r="CW151" s="56"/>
      <c r="CX151" s="56"/>
      <c r="CY151" s="56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56"/>
      <c r="DL151" s="56"/>
      <c r="DM151" s="56"/>
      <c r="DN151" s="56"/>
      <c r="DO151" s="56"/>
      <c r="DP151" s="56"/>
      <c r="DQ151" s="56"/>
      <c r="DR151" s="56"/>
      <c r="DS151" s="56"/>
      <c r="DT151" s="56"/>
    </row>
    <row r="152" spans="1:124" ht="14.25" customHeight="1">
      <c r="A152" s="51">
        <v>145</v>
      </c>
      <c r="B152" s="3">
        <f>IF('FORM NILAI SIAP'!A152=0,"",'FORM NILAI SIAP'!A152)</f>
        <v>21120120140099</v>
      </c>
      <c r="C152" s="3" t="str">
        <f>IF('FORM NILAI SIAP'!B152=0,"",'FORM NILAI SIAP'!B152)</f>
        <v>MUHAMMAD FARIZ SIDIK</v>
      </c>
      <c r="D152" s="54">
        <v>84</v>
      </c>
      <c r="E152" s="54">
        <f t="shared" ref="E152:R152" si="145">IFERROR(($T152*IF($T$6=E$6,$T$7,0)+$U152*IF($U$6=E$6,$U$7,0)+$V152*IF($V$6=E$6,$V$7,0)+$W152*IF($W$6=E$6,$W$7,0)+$X152*IF($X$6=E$6,$X$7,0)+$Y152*IF($Y$6=E$6,$Y$7,0)+$Z152*IF($Z$6=E$6,$Z$7,0)+$AA152*IF($AA$6=E$6,$AA$7,0)+$AB152*IF($AB$6=E$6,$AB$7,0)+$AC152*IF($AC$6=E$6,$AC$7,0)+$AD152*IF($AD$6=E$6,$AD$7,0)+$DG152*IF($DG$6=E$6,$DG$7,0)+$DH152*IF($DH$6=E$6,$DH$7,0)+$DI152*IF($DI$6=E$6,$DI$7,0)+$DJ152*IF($DJ$6=E$6,$DJ$7,0)+$DK152*IF($DK$6=E$6,$DK$7,0)+$DL152*IF($DL$6=E$6,$DL$7,0)+$DM152*IF($DM$6=E$6,$DM$7,0)+$DN152*IF($DN$6=E$6,$DN$7,0)+$DO152*IF($DO$6=E$6,$DO$7,0)+$DP152*IF($DP$6=E$6,$DP$7,0)+$DQ152*IF($DQ$6=E$6,$DQ$7,0)+$DR152*IF($DR$6=E$6,$DR$7,0)+$DS152*IF($DS$6=E$6,$DS$7,0)+$DT152*IF($DT$6=E$6,$DT$7,0)+$DU152*IF($DU$6=E$6,$DU$7,0)+$DV152*IF($DV$6=E$6,$DV$7,0)+$DW152*IF($DW$6=E$6,$DW$7,0)+$DX152*IF($DX$6=E$6,$DX$7,0)+$DY152*IF($DY$6=E$6,$DY$7,0)+$DZ152*IF($DZ$6=E$6,$DZ$7,0)+$EA152*IF($EA$6=E$6,$EA$7,0)+$EB152*IF($EB$6=E$6,$EB$7,0))/E$7,0)</f>
        <v>84</v>
      </c>
      <c r="F152" s="54">
        <f t="shared" si="145"/>
        <v>84</v>
      </c>
      <c r="G152" s="54">
        <f t="shared" si="145"/>
        <v>0</v>
      </c>
      <c r="H152" s="54">
        <f t="shared" si="145"/>
        <v>0</v>
      </c>
      <c r="I152" s="54">
        <f t="shared" si="145"/>
        <v>0</v>
      </c>
      <c r="J152" s="54">
        <f t="shared" si="145"/>
        <v>0</v>
      </c>
      <c r="K152" s="54">
        <f t="shared" si="145"/>
        <v>0</v>
      </c>
      <c r="L152" s="54">
        <f t="shared" si="145"/>
        <v>0</v>
      </c>
      <c r="M152" s="54">
        <f t="shared" si="145"/>
        <v>0</v>
      </c>
      <c r="N152" s="54">
        <f t="shared" si="145"/>
        <v>0</v>
      </c>
      <c r="O152" s="54">
        <f t="shared" si="145"/>
        <v>0</v>
      </c>
      <c r="P152" s="54">
        <f t="shared" si="145"/>
        <v>0</v>
      </c>
      <c r="Q152" s="54">
        <f t="shared" si="145"/>
        <v>0</v>
      </c>
      <c r="R152" s="54">
        <f t="shared" si="145"/>
        <v>0</v>
      </c>
      <c r="S152" s="135"/>
      <c r="T152" s="66">
        <v>84</v>
      </c>
      <c r="U152" s="56">
        <v>84</v>
      </c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  <c r="BM152" s="56"/>
      <c r="BN152" s="56"/>
      <c r="BO152" s="56"/>
      <c r="BP152" s="56"/>
      <c r="BQ152" s="56"/>
      <c r="BR152" s="56"/>
      <c r="BS152" s="56"/>
      <c r="BT152" s="56"/>
      <c r="BU152" s="56"/>
      <c r="BV152" s="56"/>
      <c r="BW152" s="56"/>
      <c r="BX152" s="56"/>
      <c r="BY152" s="56"/>
      <c r="BZ152" s="56"/>
      <c r="CA152" s="56"/>
      <c r="CB152" s="56"/>
      <c r="CC152" s="56"/>
      <c r="CD152" s="56"/>
      <c r="CE152" s="56"/>
      <c r="CF152" s="56"/>
      <c r="CG152" s="56"/>
      <c r="CH152" s="56"/>
      <c r="CI152" s="56"/>
      <c r="CJ152" s="56"/>
      <c r="CK152" s="56"/>
      <c r="CL152" s="56"/>
      <c r="CM152" s="56"/>
      <c r="CN152" s="56"/>
      <c r="CO152" s="56"/>
      <c r="CP152" s="56"/>
      <c r="CQ152" s="56"/>
      <c r="CR152" s="56"/>
      <c r="CS152" s="56"/>
      <c r="CT152" s="56"/>
      <c r="CU152" s="56"/>
      <c r="CV152" s="56"/>
      <c r="CW152" s="56"/>
      <c r="CX152" s="56"/>
      <c r="CY152" s="56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56"/>
      <c r="DL152" s="56"/>
      <c r="DM152" s="56"/>
      <c r="DN152" s="56"/>
      <c r="DO152" s="56"/>
      <c r="DP152" s="56"/>
      <c r="DQ152" s="56"/>
      <c r="DR152" s="56"/>
      <c r="DS152" s="56"/>
      <c r="DT152" s="56"/>
    </row>
    <row r="153" spans="1:124" ht="14.25" customHeight="1">
      <c r="A153" s="51">
        <v>146</v>
      </c>
      <c r="B153" s="3">
        <f>IF('FORM NILAI SIAP'!A153=0,"",'FORM NILAI SIAP'!A153)</f>
        <v>21120120140099</v>
      </c>
      <c r="C153" s="3" t="str">
        <f>IF('FORM NILAI SIAP'!B153=0,"",'FORM NILAI SIAP'!B153)</f>
        <v>AHMAD RADITYA ALRAZI WIBOWO</v>
      </c>
      <c r="D153" s="54">
        <v>84</v>
      </c>
      <c r="E153" s="54">
        <f t="shared" ref="E153:R153" si="146">IFERROR(($T153*IF($T$6=E$6,$T$7,0)+$U153*IF($U$6=E$6,$U$7,0)+$V153*IF($V$6=E$6,$V$7,0)+$W153*IF($W$6=E$6,$W$7,0)+$X153*IF($X$6=E$6,$X$7,0)+$Y153*IF($Y$6=E$6,$Y$7,0)+$Z153*IF($Z$6=E$6,$Z$7,0)+$AA153*IF($AA$6=E$6,$AA$7,0)+$AB153*IF($AB$6=E$6,$AB$7,0)+$AC153*IF($AC$6=E$6,$AC$7,0)+$AD153*IF($AD$6=E$6,$AD$7,0)+$DG153*IF($DG$6=E$6,$DG$7,0)+$DH153*IF($DH$6=E$6,$DH$7,0)+$DI153*IF($DI$6=E$6,$DI$7,0)+$DJ153*IF($DJ$6=E$6,$DJ$7,0)+$DK153*IF($DK$6=E$6,$DK$7,0)+$DL153*IF($DL$6=E$6,$DL$7,0)+$DM153*IF($DM$6=E$6,$DM$7,0)+$DN153*IF($DN$6=E$6,$DN$7,0)+$DO153*IF($DO$6=E$6,$DO$7,0)+$DP153*IF($DP$6=E$6,$DP$7,0)+$DQ153*IF($DQ$6=E$6,$DQ$7,0)+$DR153*IF($DR$6=E$6,$DR$7,0)+$DS153*IF($DS$6=E$6,$DS$7,0)+$DT153*IF($DT$6=E$6,$DT$7,0)+$DU153*IF($DU$6=E$6,$DU$7,0)+$DV153*IF($DV$6=E$6,$DV$7,0)+$DW153*IF($DW$6=E$6,$DW$7,0)+$DX153*IF($DX$6=E$6,$DX$7,0)+$DY153*IF($DY$6=E$6,$DY$7,0)+$DZ153*IF($DZ$6=E$6,$DZ$7,0)+$EA153*IF($EA$6=E$6,$EA$7,0)+$EB153*IF($EB$6=E$6,$EB$7,0))/E$7,0)</f>
        <v>84</v>
      </c>
      <c r="F153" s="54">
        <f t="shared" si="146"/>
        <v>84</v>
      </c>
      <c r="G153" s="54">
        <f t="shared" si="146"/>
        <v>0</v>
      </c>
      <c r="H153" s="54">
        <f t="shared" si="146"/>
        <v>0</v>
      </c>
      <c r="I153" s="54">
        <f t="shared" si="146"/>
        <v>0</v>
      </c>
      <c r="J153" s="54">
        <f t="shared" si="146"/>
        <v>0</v>
      </c>
      <c r="K153" s="54">
        <f t="shared" si="146"/>
        <v>0</v>
      </c>
      <c r="L153" s="54">
        <f t="shared" si="146"/>
        <v>0</v>
      </c>
      <c r="M153" s="54">
        <f t="shared" si="146"/>
        <v>0</v>
      </c>
      <c r="N153" s="54">
        <f t="shared" si="146"/>
        <v>0</v>
      </c>
      <c r="O153" s="54">
        <f t="shared" si="146"/>
        <v>0</v>
      </c>
      <c r="P153" s="54">
        <f t="shared" si="146"/>
        <v>0</v>
      </c>
      <c r="Q153" s="54">
        <f t="shared" si="146"/>
        <v>0</v>
      </c>
      <c r="R153" s="54">
        <f t="shared" si="146"/>
        <v>0</v>
      </c>
      <c r="S153" s="135"/>
      <c r="T153" s="66">
        <v>84</v>
      </c>
      <c r="U153" s="56">
        <v>84</v>
      </c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56"/>
      <c r="BX153" s="56"/>
      <c r="BY153" s="56"/>
      <c r="BZ153" s="56"/>
      <c r="CA153" s="56"/>
      <c r="CB153" s="56"/>
      <c r="CC153" s="56"/>
      <c r="CD153" s="56"/>
      <c r="CE153" s="56"/>
      <c r="CF153" s="56"/>
      <c r="CG153" s="56"/>
      <c r="CH153" s="56"/>
      <c r="CI153" s="56"/>
      <c r="CJ153" s="56"/>
      <c r="CK153" s="56"/>
      <c r="CL153" s="56"/>
      <c r="CM153" s="56"/>
      <c r="CN153" s="56"/>
      <c r="CO153" s="56"/>
      <c r="CP153" s="56"/>
      <c r="CQ153" s="56"/>
      <c r="CR153" s="56"/>
      <c r="CS153" s="56"/>
      <c r="CT153" s="56"/>
      <c r="CU153" s="56"/>
      <c r="CV153" s="56"/>
      <c r="CW153" s="56"/>
      <c r="CX153" s="56"/>
      <c r="CY153" s="56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56"/>
      <c r="DL153" s="56"/>
      <c r="DM153" s="56"/>
      <c r="DN153" s="56"/>
      <c r="DO153" s="56"/>
      <c r="DP153" s="56"/>
      <c r="DQ153" s="56"/>
      <c r="DR153" s="56"/>
      <c r="DS153" s="56"/>
      <c r="DT153" s="56"/>
    </row>
    <row r="154" spans="1:124" ht="14.25" customHeight="1">
      <c r="A154" s="51">
        <v>147</v>
      </c>
      <c r="B154" s="3">
        <f>IF('FORM NILAI SIAP'!A154=0,"",'FORM NILAI SIAP'!A154)</f>
        <v>21120120140099</v>
      </c>
      <c r="C154" s="3" t="str">
        <f>IF('FORM NILAI SIAP'!B154=0,"",'FORM NILAI SIAP'!B154)</f>
        <v>DAFFA MAULANA WISESA</v>
      </c>
      <c r="D154" s="54">
        <v>88</v>
      </c>
      <c r="E154" s="54">
        <f t="shared" ref="E154:R154" si="147">IFERROR(($T154*IF($T$6=E$6,$T$7,0)+$U154*IF($U$6=E$6,$U$7,0)+$V154*IF($V$6=E$6,$V$7,0)+$W154*IF($W$6=E$6,$W$7,0)+$X154*IF($X$6=E$6,$X$7,0)+$Y154*IF($Y$6=E$6,$Y$7,0)+$Z154*IF($Z$6=E$6,$Z$7,0)+$AA154*IF($AA$6=E$6,$AA$7,0)+$AB154*IF($AB$6=E$6,$AB$7,0)+$AC154*IF($AC$6=E$6,$AC$7,0)+$AD154*IF($AD$6=E$6,$AD$7,0)+$DG154*IF($DG$6=E$6,$DG$7,0)+$DH154*IF($DH$6=E$6,$DH$7,0)+$DI154*IF($DI$6=E$6,$DI$7,0)+$DJ154*IF($DJ$6=E$6,$DJ$7,0)+$DK154*IF($DK$6=E$6,$DK$7,0)+$DL154*IF($DL$6=E$6,$DL$7,0)+$DM154*IF($DM$6=E$6,$DM$7,0)+$DN154*IF($DN$6=E$6,$DN$7,0)+$DO154*IF($DO$6=E$6,$DO$7,0)+$DP154*IF($DP$6=E$6,$DP$7,0)+$DQ154*IF($DQ$6=E$6,$DQ$7,0)+$DR154*IF($DR$6=E$6,$DR$7,0)+$DS154*IF($DS$6=E$6,$DS$7,0)+$DT154*IF($DT$6=E$6,$DT$7,0)+$DU154*IF($DU$6=E$6,$DU$7,0)+$DV154*IF($DV$6=E$6,$DV$7,0)+$DW154*IF($DW$6=E$6,$DW$7,0)+$DX154*IF($DX$6=E$6,$DX$7,0)+$DY154*IF($DY$6=E$6,$DY$7,0)+$DZ154*IF($DZ$6=E$6,$DZ$7,0)+$EA154*IF($EA$6=E$6,$EA$7,0)+$EB154*IF($EB$6=E$6,$EB$7,0))/E$7,0)</f>
        <v>88</v>
      </c>
      <c r="F154" s="54">
        <f t="shared" si="147"/>
        <v>88</v>
      </c>
      <c r="G154" s="54">
        <f t="shared" si="147"/>
        <v>0</v>
      </c>
      <c r="H154" s="54">
        <f t="shared" si="147"/>
        <v>0</v>
      </c>
      <c r="I154" s="54">
        <f t="shared" si="147"/>
        <v>0</v>
      </c>
      <c r="J154" s="54">
        <f t="shared" si="147"/>
        <v>0</v>
      </c>
      <c r="K154" s="54">
        <f t="shared" si="147"/>
        <v>0</v>
      </c>
      <c r="L154" s="54">
        <f t="shared" si="147"/>
        <v>0</v>
      </c>
      <c r="M154" s="54">
        <f t="shared" si="147"/>
        <v>0</v>
      </c>
      <c r="N154" s="54">
        <f t="shared" si="147"/>
        <v>0</v>
      </c>
      <c r="O154" s="54">
        <f t="shared" si="147"/>
        <v>0</v>
      </c>
      <c r="P154" s="54">
        <f t="shared" si="147"/>
        <v>0</v>
      </c>
      <c r="Q154" s="54">
        <f t="shared" si="147"/>
        <v>0</v>
      </c>
      <c r="R154" s="54">
        <f t="shared" si="147"/>
        <v>0</v>
      </c>
      <c r="S154" s="135"/>
      <c r="T154" s="66">
        <v>88</v>
      </c>
      <c r="U154" s="56">
        <v>88</v>
      </c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56"/>
      <c r="BY154" s="56"/>
      <c r="BZ154" s="56"/>
      <c r="CA154" s="56"/>
      <c r="CB154" s="56"/>
      <c r="CC154" s="56"/>
      <c r="CD154" s="56"/>
      <c r="CE154" s="56"/>
      <c r="CF154" s="56"/>
      <c r="CG154" s="56"/>
      <c r="CH154" s="56"/>
      <c r="CI154" s="56"/>
      <c r="CJ154" s="56"/>
      <c r="CK154" s="56"/>
      <c r="CL154" s="56"/>
      <c r="CM154" s="56"/>
      <c r="CN154" s="56"/>
      <c r="CO154" s="56"/>
      <c r="CP154" s="56"/>
      <c r="CQ154" s="56"/>
      <c r="CR154" s="56"/>
      <c r="CS154" s="56"/>
      <c r="CT154" s="56"/>
      <c r="CU154" s="56"/>
      <c r="CV154" s="56"/>
      <c r="CW154" s="56"/>
      <c r="CX154" s="56"/>
      <c r="CY154" s="56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56"/>
      <c r="DL154" s="56"/>
      <c r="DM154" s="56"/>
      <c r="DN154" s="56"/>
      <c r="DO154" s="56"/>
      <c r="DP154" s="56"/>
      <c r="DQ154" s="56"/>
      <c r="DR154" s="56"/>
      <c r="DS154" s="56"/>
      <c r="DT154" s="56"/>
    </row>
    <row r="155" spans="1:124" ht="14.25" customHeight="1">
      <c r="A155" s="51">
        <v>148</v>
      </c>
      <c r="B155" s="3">
        <f>IF('FORM NILAI SIAP'!A155=0,"",'FORM NILAI SIAP'!A155)</f>
        <v>21120120140099</v>
      </c>
      <c r="C155" s="3" t="str">
        <f>IF('FORM NILAI SIAP'!B155=0,"",'FORM NILAI SIAP'!B155)</f>
        <v>ENGELBERT JUBILE SATRIO LUKITO</v>
      </c>
      <c r="D155" s="54">
        <v>92</v>
      </c>
      <c r="E155" s="54">
        <f t="shared" ref="E155:R155" si="148">IFERROR(($T155*IF($T$6=E$6,$T$7,0)+$U155*IF($U$6=E$6,$U$7,0)+$V155*IF($V$6=E$6,$V$7,0)+$W155*IF($W$6=E$6,$W$7,0)+$X155*IF($X$6=E$6,$X$7,0)+$Y155*IF($Y$6=E$6,$Y$7,0)+$Z155*IF($Z$6=E$6,$Z$7,0)+$AA155*IF($AA$6=E$6,$AA$7,0)+$AB155*IF($AB$6=E$6,$AB$7,0)+$AC155*IF($AC$6=E$6,$AC$7,0)+$AD155*IF($AD$6=E$6,$AD$7,0)+$DG155*IF($DG$6=E$6,$DG$7,0)+$DH155*IF($DH$6=E$6,$DH$7,0)+$DI155*IF($DI$6=E$6,$DI$7,0)+$DJ155*IF($DJ$6=E$6,$DJ$7,0)+$DK155*IF($DK$6=E$6,$DK$7,0)+$DL155*IF($DL$6=E$6,$DL$7,0)+$DM155*IF($DM$6=E$6,$DM$7,0)+$DN155*IF($DN$6=E$6,$DN$7,0)+$DO155*IF($DO$6=E$6,$DO$7,0)+$DP155*IF($DP$6=E$6,$DP$7,0)+$DQ155*IF($DQ$6=E$6,$DQ$7,0)+$DR155*IF($DR$6=E$6,$DR$7,0)+$DS155*IF($DS$6=E$6,$DS$7,0)+$DT155*IF($DT$6=E$6,$DT$7,0)+$DU155*IF($DU$6=E$6,$DU$7,0)+$DV155*IF($DV$6=E$6,$DV$7,0)+$DW155*IF($DW$6=E$6,$DW$7,0)+$DX155*IF($DX$6=E$6,$DX$7,0)+$DY155*IF($DY$6=E$6,$DY$7,0)+$DZ155*IF($DZ$6=E$6,$DZ$7,0)+$EA155*IF($EA$6=E$6,$EA$7,0)+$EB155*IF($EB$6=E$6,$EB$7,0))/E$7,0)</f>
        <v>92</v>
      </c>
      <c r="F155" s="54">
        <f t="shared" si="148"/>
        <v>92</v>
      </c>
      <c r="G155" s="54">
        <f t="shared" si="148"/>
        <v>0</v>
      </c>
      <c r="H155" s="54">
        <f t="shared" si="148"/>
        <v>0</v>
      </c>
      <c r="I155" s="54">
        <f t="shared" si="148"/>
        <v>0</v>
      </c>
      <c r="J155" s="54">
        <f t="shared" si="148"/>
        <v>0</v>
      </c>
      <c r="K155" s="54">
        <f t="shared" si="148"/>
        <v>0</v>
      </c>
      <c r="L155" s="54">
        <f t="shared" si="148"/>
        <v>0</v>
      </c>
      <c r="M155" s="54">
        <f t="shared" si="148"/>
        <v>0</v>
      </c>
      <c r="N155" s="54">
        <f t="shared" si="148"/>
        <v>0</v>
      </c>
      <c r="O155" s="54">
        <f t="shared" si="148"/>
        <v>0</v>
      </c>
      <c r="P155" s="54">
        <f t="shared" si="148"/>
        <v>0</v>
      </c>
      <c r="Q155" s="54">
        <f t="shared" si="148"/>
        <v>0</v>
      </c>
      <c r="R155" s="54">
        <f t="shared" si="148"/>
        <v>0</v>
      </c>
      <c r="S155" s="135"/>
      <c r="T155" s="66">
        <v>92</v>
      </c>
      <c r="U155" s="56">
        <v>92</v>
      </c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56"/>
      <c r="BN155" s="56"/>
      <c r="BO155" s="56"/>
      <c r="BP155" s="56"/>
      <c r="BQ155" s="56"/>
      <c r="BR155" s="56"/>
      <c r="BS155" s="56"/>
      <c r="BT155" s="56"/>
      <c r="BU155" s="56"/>
      <c r="BV155" s="56"/>
      <c r="BW155" s="56"/>
      <c r="BX155" s="56"/>
      <c r="BY155" s="56"/>
      <c r="BZ155" s="56"/>
      <c r="CA155" s="56"/>
      <c r="CB155" s="56"/>
      <c r="CC155" s="56"/>
      <c r="CD155" s="56"/>
      <c r="CE155" s="56"/>
      <c r="CF155" s="56"/>
      <c r="CG155" s="56"/>
      <c r="CH155" s="56"/>
      <c r="CI155" s="56"/>
      <c r="CJ155" s="56"/>
      <c r="CK155" s="56"/>
      <c r="CL155" s="56"/>
      <c r="CM155" s="56"/>
      <c r="CN155" s="56"/>
      <c r="CO155" s="56"/>
      <c r="CP155" s="56"/>
      <c r="CQ155" s="56"/>
      <c r="CR155" s="56"/>
      <c r="CS155" s="56"/>
      <c r="CT155" s="56"/>
      <c r="CU155" s="56"/>
      <c r="CV155" s="56"/>
      <c r="CW155" s="56"/>
      <c r="CX155" s="56"/>
      <c r="CY155" s="56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56"/>
      <c r="DL155" s="56"/>
      <c r="DM155" s="56"/>
      <c r="DN155" s="56"/>
      <c r="DO155" s="56"/>
      <c r="DP155" s="56"/>
      <c r="DQ155" s="56"/>
      <c r="DR155" s="56"/>
      <c r="DS155" s="56"/>
      <c r="DT155" s="56"/>
    </row>
    <row r="156" spans="1:124" ht="14.25" customHeight="1">
      <c r="A156" s="51">
        <v>149</v>
      </c>
      <c r="B156" s="3">
        <f>IF('FORM NILAI SIAP'!A156=0,"",'FORM NILAI SIAP'!A156)</f>
        <v>21120120140099</v>
      </c>
      <c r="C156" s="3" t="str">
        <f>IF('FORM NILAI SIAP'!B156=0,"",'FORM NILAI SIAP'!B156)</f>
        <v>FAUZAN NURRAMADHAN</v>
      </c>
      <c r="D156" s="54">
        <v>64</v>
      </c>
      <c r="E156" s="54">
        <f t="shared" ref="E156:R156" si="149">IFERROR(($T156*IF($T$6=E$6,$T$7,0)+$U156*IF($U$6=E$6,$U$7,0)+$V156*IF($V$6=E$6,$V$7,0)+$W156*IF($W$6=E$6,$W$7,0)+$X156*IF($X$6=E$6,$X$7,0)+$Y156*IF($Y$6=E$6,$Y$7,0)+$Z156*IF($Z$6=E$6,$Z$7,0)+$AA156*IF($AA$6=E$6,$AA$7,0)+$AB156*IF($AB$6=E$6,$AB$7,0)+$AC156*IF($AC$6=E$6,$AC$7,0)+$AD156*IF($AD$6=E$6,$AD$7,0)+$DG156*IF($DG$6=E$6,$DG$7,0)+$DH156*IF($DH$6=E$6,$DH$7,0)+$DI156*IF($DI$6=E$6,$DI$7,0)+$DJ156*IF($DJ$6=E$6,$DJ$7,0)+$DK156*IF($DK$6=E$6,$DK$7,0)+$DL156*IF($DL$6=E$6,$DL$7,0)+$DM156*IF($DM$6=E$6,$DM$7,0)+$DN156*IF($DN$6=E$6,$DN$7,0)+$DO156*IF($DO$6=E$6,$DO$7,0)+$DP156*IF($DP$6=E$6,$DP$7,0)+$DQ156*IF($DQ$6=E$6,$DQ$7,0)+$DR156*IF($DR$6=E$6,$DR$7,0)+$DS156*IF($DS$6=E$6,$DS$7,0)+$DT156*IF($DT$6=E$6,$DT$7,0)+$DU156*IF($DU$6=E$6,$DU$7,0)+$DV156*IF($DV$6=E$6,$DV$7,0)+$DW156*IF($DW$6=E$6,$DW$7,0)+$DX156*IF($DX$6=E$6,$DX$7,0)+$DY156*IF($DY$6=E$6,$DY$7,0)+$DZ156*IF($DZ$6=E$6,$DZ$7,0)+$EA156*IF($EA$6=E$6,$EA$7,0)+$EB156*IF($EB$6=E$6,$EB$7,0))/E$7,0)</f>
        <v>64</v>
      </c>
      <c r="F156" s="54">
        <f t="shared" si="149"/>
        <v>64</v>
      </c>
      <c r="G156" s="54">
        <f t="shared" si="149"/>
        <v>0</v>
      </c>
      <c r="H156" s="54">
        <f t="shared" si="149"/>
        <v>0</v>
      </c>
      <c r="I156" s="54">
        <f t="shared" si="149"/>
        <v>0</v>
      </c>
      <c r="J156" s="54">
        <f t="shared" si="149"/>
        <v>0</v>
      </c>
      <c r="K156" s="54">
        <f t="shared" si="149"/>
        <v>0</v>
      </c>
      <c r="L156" s="54">
        <f t="shared" si="149"/>
        <v>0</v>
      </c>
      <c r="M156" s="54">
        <f t="shared" si="149"/>
        <v>0</v>
      </c>
      <c r="N156" s="54">
        <f t="shared" si="149"/>
        <v>0</v>
      </c>
      <c r="O156" s="54">
        <f t="shared" si="149"/>
        <v>0</v>
      </c>
      <c r="P156" s="54">
        <f t="shared" si="149"/>
        <v>0</v>
      </c>
      <c r="Q156" s="54">
        <f t="shared" si="149"/>
        <v>0</v>
      </c>
      <c r="R156" s="54">
        <f t="shared" si="149"/>
        <v>0</v>
      </c>
      <c r="S156" s="135"/>
      <c r="T156" s="66">
        <v>64</v>
      </c>
      <c r="U156" s="56">
        <v>64</v>
      </c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  <c r="BM156" s="56"/>
      <c r="BN156" s="56"/>
      <c r="BO156" s="56"/>
      <c r="BP156" s="56"/>
      <c r="BQ156" s="56"/>
      <c r="BR156" s="56"/>
      <c r="BS156" s="56"/>
      <c r="BT156" s="56"/>
      <c r="BU156" s="56"/>
      <c r="BV156" s="56"/>
      <c r="BW156" s="56"/>
      <c r="BX156" s="56"/>
      <c r="BY156" s="56"/>
      <c r="BZ156" s="56"/>
      <c r="CA156" s="56"/>
      <c r="CB156" s="56"/>
      <c r="CC156" s="56"/>
      <c r="CD156" s="56"/>
      <c r="CE156" s="56"/>
      <c r="CF156" s="56"/>
      <c r="CG156" s="56"/>
      <c r="CH156" s="56"/>
      <c r="CI156" s="56"/>
      <c r="CJ156" s="56"/>
      <c r="CK156" s="56"/>
      <c r="CL156" s="56"/>
      <c r="CM156" s="56"/>
      <c r="CN156" s="56"/>
      <c r="CO156" s="56"/>
      <c r="CP156" s="56"/>
      <c r="CQ156" s="56"/>
      <c r="CR156" s="56"/>
      <c r="CS156" s="56"/>
      <c r="CT156" s="56"/>
      <c r="CU156" s="56"/>
      <c r="CV156" s="56"/>
      <c r="CW156" s="56"/>
      <c r="CX156" s="56"/>
      <c r="CY156" s="56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56"/>
      <c r="DL156" s="56"/>
      <c r="DM156" s="56"/>
      <c r="DN156" s="56"/>
      <c r="DO156" s="56"/>
      <c r="DP156" s="56"/>
      <c r="DQ156" s="56"/>
      <c r="DR156" s="56"/>
      <c r="DS156" s="56"/>
      <c r="DT156" s="56"/>
    </row>
    <row r="157" spans="1:124" ht="14.25" customHeight="1">
      <c r="A157" s="51">
        <v>150</v>
      </c>
      <c r="B157" s="3">
        <f>IF('FORM NILAI SIAP'!A157=0,"",'FORM NILAI SIAP'!A157)</f>
        <v>21120120140099</v>
      </c>
      <c r="C157" s="3" t="str">
        <f>IF('FORM NILAI SIAP'!B157=0,"",'FORM NILAI SIAP'!B157)</f>
        <v>BAGAS SATRIO UNGGUL YUDHO</v>
      </c>
      <c r="D157" s="54">
        <v>56</v>
      </c>
      <c r="E157" s="54">
        <f t="shared" ref="E157:R157" si="150">IFERROR(($T157*IF($T$6=E$6,$T$7,0)+$U157*IF($U$6=E$6,$U$7,0)+$V157*IF($V$6=E$6,$V$7,0)+$W157*IF($W$6=E$6,$W$7,0)+$X157*IF($X$6=E$6,$X$7,0)+$Y157*IF($Y$6=E$6,$Y$7,0)+$Z157*IF($Z$6=E$6,$Z$7,0)+$AA157*IF($AA$6=E$6,$AA$7,0)+$AB157*IF($AB$6=E$6,$AB$7,0)+$AC157*IF($AC$6=E$6,$AC$7,0)+$AD157*IF($AD$6=E$6,$AD$7,0)+$DG157*IF($DG$6=E$6,$DG$7,0)+$DH157*IF($DH$6=E$6,$DH$7,0)+$DI157*IF($DI$6=E$6,$DI$7,0)+$DJ157*IF($DJ$6=E$6,$DJ$7,0)+$DK157*IF($DK$6=E$6,$DK$7,0)+$DL157*IF($DL$6=E$6,$DL$7,0)+$DM157*IF($DM$6=E$6,$DM$7,0)+$DN157*IF($DN$6=E$6,$DN$7,0)+$DO157*IF($DO$6=E$6,$DO$7,0)+$DP157*IF($DP$6=E$6,$DP$7,0)+$DQ157*IF($DQ$6=E$6,$DQ$7,0)+$DR157*IF($DR$6=E$6,$DR$7,0)+$DS157*IF($DS$6=E$6,$DS$7,0)+$DT157*IF($DT$6=E$6,$DT$7,0)+$DU157*IF($DU$6=E$6,$DU$7,0)+$DV157*IF($DV$6=E$6,$DV$7,0)+$DW157*IF($DW$6=E$6,$DW$7,0)+$DX157*IF($DX$6=E$6,$DX$7,0)+$DY157*IF($DY$6=E$6,$DY$7,0)+$DZ157*IF($DZ$6=E$6,$DZ$7,0)+$EA157*IF($EA$6=E$6,$EA$7,0)+$EB157*IF($EB$6=E$6,$EB$7,0))/E$7,0)</f>
        <v>56</v>
      </c>
      <c r="F157" s="54">
        <f t="shared" si="150"/>
        <v>56</v>
      </c>
      <c r="G157" s="54">
        <f t="shared" si="150"/>
        <v>0</v>
      </c>
      <c r="H157" s="54">
        <f t="shared" si="150"/>
        <v>0</v>
      </c>
      <c r="I157" s="54">
        <f t="shared" si="150"/>
        <v>0</v>
      </c>
      <c r="J157" s="54">
        <f t="shared" si="150"/>
        <v>0</v>
      </c>
      <c r="K157" s="54">
        <f t="shared" si="150"/>
        <v>0</v>
      </c>
      <c r="L157" s="54">
        <f t="shared" si="150"/>
        <v>0</v>
      </c>
      <c r="M157" s="54">
        <f t="shared" si="150"/>
        <v>0</v>
      </c>
      <c r="N157" s="54">
        <f t="shared" si="150"/>
        <v>0</v>
      </c>
      <c r="O157" s="54">
        <f t="shared" si="150"/>
        <v>0</v>
      </c>
      <c r="P157" s="54">
        <f t="shared" si="150"/>
        <v>0</v>
      </c>
      <c r="Q157" s="54">
        <f t="shared" si="150"/>
        <v>0</v>
      </c>
      <c r="R157" s="54">
        <f t="shared" si="150"/>
        <v>0</v>
      </c>
      <c r="S157" s="135"/>
      <c r="T157" s="66">
        <v>56</v>
      </c>
      <c r="U157" s="56">
        <v>56</v>
      </c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  <c r="BM157" s="56"/>
      <c r="BN157" s="56"/>
      <c r="BO157" s="56"/>
      <c r="BP157" s="56"/>
      <c r="BQ157" s="56"/>
      <c r="BR157" s="56"/>
      <c r="BS157" s="56"/>
      <c r="BT157" s="56"/>
      <c r="BU157" s="56"/>
      <c r="BV157" s="56"/>
      <c r="BW157" s="56"/>
      <c r="BX157" s="56"/>
      <c r="BY157" s="56"/>
      <c r="BZ157" s="56"/>
      <c r="CA157" s="56"/>
      <c r="CB157" s="56"/>
      <c r="CC157" s="56"/>
      <c r="CD157" s="56"/>
      <c r="CE157" s="56"/>
      <c r="CF157" s="56"/>
      <c r="CG157" s="56"/>
      <c r="CH157" s="56"/>
      <c r="CI157" s="56"/>
      <c r="CJ157" s="56"/>
      <c r="CK157" s="56"/>
      <c r="CL157" s="56"/>
      <c r="CM157" s="56"/>
      <c r="CN157" s="56"/>
      <c r="CO157" s="56"/>
      <c r="CP157" s="56"/>
      <c r="CQ157" s="56"/>
      <c r="CR157" s="56"/>
      <c r="CS157" s="56"/>
      <c r="CT157" s="56"/>
      <c r="CU157" s="56"/>
      <c r="CV157" s="56"/>
      <c r="CW157" s="56"/>
      <c r="CX157" s="56"/>
      <c r="CY157" s="56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56"/>
      <c r="DL157" s="56"/>
      <c r="DM157" s="56"/>
      <c r="DN157" s="56"/>
      <c r="DO157" s="56"/>
      <c r="DP157" s="56"/>
      <c r="DQ157" s="56"/>
      <c r="DR157" s="56"/>
      <c r="DS157" s="56"/>
      <c r="DT157" s="56"/>
    </row>
    <row r="158" spans="1:124" ht="14.25" customHeight="1">
      <c r="A158" s="51">
        <v>151</v>
      </c>
      <c r="B158" s="3">
        <f>IF('FORM NILAI SIAP'!A158=0,"",'FORM NILAI SIAP'!A158)</f>
        <v>21120120140099</v>
      </c>
      <c r="C158" s="3" t="str">
        <f>IF('FORM NILAI SIAP'!B158=0,"",'FORM NILAI SIAP'!B158)</f>
        <v>AFRIZAL EKA PURNAMA</v>
      </c>
      <c r="D158" s="54">
        <v>76</v>
      </c>
      <c r="E158" s="54">
        <f t="shared" ref="E158:R158" si="151">IFERROR(($T158*IF($T$6=E$6,$T$7,0)+$U158*IF($U$6=E$6,$U$7,0)+$V158*IF($V$6=E$6,$V$7,0)+$W158*IF($W$6=E$6,$W$7,0)+$X158*IF($X$6=E$6,$X$7,0)+$Y158*IF($Y$6=E$6,$Y$7,0)+$Z158*IF($Z$6=E$6,$Z$7,0)+$AA158*IF($AA$6=E$6,$AA$7,0)+$AB158*IF($AB$6=E$6,$AB$7,0)+$AC158*IF($AC$6=E$6,$AC$7,0)+$AD158*IF($AD$6=E$6,$AD$7,0)+$DG158*IF($DG$6=E$6,$DG$7,0)+$DH158*IF($DH$6=E$6,$DH$7,0)+$DI158*IF($DI$6=E$6,$DI$7,0)+$DJ158*IF($DJ$6=E$6,$DJ$7,0)+$DK158*IF($DK$6=E$6,$DK$7,0)+$DL158*IF($DL$6=E$6,$DL$7,0)+$DM158*IF($DM$6=E$6,$DM$7,0)+$DN158*IF($DN$6=E$6,$DN$7,0)+$DO158*IF($DO$6=E$6,$DO$7,0)+$DP158*IF($DP$6=E$6,$DP$7,0)+$DQ158*IF($DQ$6=E$6,$DQ$7,0)+$DR158*IF($DR$6=E$6,$DR$7,0)+$DS158*IF($DS$6=E$6,$DS$7,0)+$DT158*IF($DT$6=E$6,$DT$7,0)+$DU158*IF($DU$6=E$6,$DU$7,0)+$DV158*IF($DV$6=E$6,$DV$7,0)+$DW158*IF($DW$6=E$6,$DW$7,0)+$DX158*IF($DX$6=E$6,$DX$7,0)+$DY158*IF($DY$6=E$6,$DY$7,0)+$DZ158*IF($DZ$6=E$6,$DZ$7,0)+$EA158*IF($EA$6=E$6,$EA$7,0)+$EB158*IF($EB$6=E$6,$EB$7,0))/E$7,0)</f>
        <v>76</v>
      </c>
      <c r="F158" s="54">
        <f t="shared" si="151"/>
        <v>76</v>
      </c>
      <c r="G158" s="54">
        <f t="shared" si="151"/>
        <v>0</v>
      </c>
      <c r="H158" s="54">
        <f t="shared" si="151"/>
        <v>0</v>
      </c>
      <c r="I158" s="54">
        <f t="shared" si="151"/>
        <v>0</v>
      </c>
      <c r="J158" s="54">
        <f t="shared" si="151"/>
        <v>0</v>
      </c>
      <c r="K158" s="54">
        <f t="shared" si="151"/>
        <v>0</v>
      </c>
      <c r="L158" s="54">
        <f t="shared" si="151"/>
        <v>0</v>
      </c>
      <c r="M158" s="54">
        <f t="shared" si="151"/>
        <v>0</v>
      </c>
      <c r="N158" s="54">
        <f t="shared" si="151"/>
        <v>0</v>
      </c>
      <c r="O158" s="54">
        <f t="shared" si="151"/>
        <v>0</v>
      </c>
      <c r="P158" s="54">
        <f t="shared" si="151"/>
        <v>0</v>
      </c>
      <c r="Q158" s="54">
        <f t="shared" si="151"/>
        <v>0</v>
      </c>
      <c r="R158" s="54">
        <f t="shared" si="151"/>
        <v>0</v>
      </c>
      <c r="S158" s="135"/>
      <c r="T158" s="66">
        <v>76</v>
      </c>
      <c r="U158" s="56">
        <v>76</v>
      </c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56"/>
      <c r="BY158" s="56"/>
      <c r="BZ158" s="56"/>
      <c r="CA158" s="56"/>
      <c r="CB158" s="56"/>
      <c r="CC158" s="56"/>
      <c r="CD158" s="56"/>
      <c r="CE158" s="56"/>
      <c r="CF158" s="56"/>
      <c r="CG158" s="56"/>
      <c r="CH158" s="56"/>
      <c r="CI158" s="56"/>
      <c r="CJ158" s="56"/>
      <c r="CK158" s="56"/>
      <c r="CL158" s="56"/>
      <c r="CM158" s="56"/>
      <c r="CN158" s="56"/>
      <c r="CO158" s="56"/>
      <c r="CP158" s="56"/>
      <c r="CQ158" s="56"/>
      <c r="CR158" s="56"/>
      <c r="CS158" s="56"/>
      <c r="CT158" s="56"/>
      <c r="CU158" s="56"/>
      <c r="CV158" s="56"/>
      <c r="CW158" s="56"/>
      <c r="CX158" s="56"/>
      <c r="CY158" s="56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56"/>
      <c r="DL158" s="56"/>
      <c r="DM158" s="56"/>
      <c r="DN158" s="56"/>
      <c r="DO158" s="56"/>
      <c r="DP158" s="56"/>
      <c r="DQ158" s="56"/>
      <c r="DR158" s="56"/>
      <c r="DS158" s="56"/>
      <c r="DT158" s="56"/>
    </row>
    <row r="159" spans="1:124" ht="14.25" customHeight="1">
      <c r="A159" s="51">
        <v>152</v>
      </c>
      <c r="B159" s="3">
        <f>IF('FORM NILAI SIAP'!A159=0,"",'FORM NILAI SIAP'!A159)</f>
        <v>21120120140099</v>
      </c>
      <c r="C159" s="3" t="str">
        <f>IF('FORM NILAI SIAP'!B159=0,"",'FORM NILAI SIAP'!B159)</f>
        <v>OSVELINA MARGARETHA SIREGAR</v>
      </c>
      <c r="D159" s="54">
        <v>92</v>
      </c>
      <c r="E159" s="54">
        <f t="shared" ref="E159:R159" si="152">IFERROR(($T159*IF($T$6=E$6,$T$7,0)+$U159*IF($U$6=E$6,$U$7,0)+$V159*IF($V$6=E$6,$V$7,0)+$W159*IF($W$6=E$6,$W$7,0)+$X159*IF($X$6=E$6,$X$7,0)+$Y159*IF($Y$6=E$6,$Y$7,0)+$Z159*IF($Z$6=E$6,$Z$7,0)+$AA159*IF($AA$6=E$6,$AA$7,0)+$AB159*IF($AB$6=E$6,$AB$7,0)+$AC159*IF($AC$6=E$6,$AC$7,0)+$AD159*IF($AD$6=E$6,$AD$7,0)+$DG159*IF($DG$6=E$6,$DG$7,0)+$DH159*IF($DH$6=E$6,$DH$7,0)+$DI159*IF($DI$6=E$6,$DI$7,0)+$DJ159*IF($DJ$6=E$6,$DJ$7,0)+$DK159*IF($DK$6=E$6,$DK$7,0)+$DL159*IF($DL$6=E$6,$DL$7,0)+$DM159*IF($DM$6=E$6,$DM$7,0)+$DN159*IF($DN$6=E$6,$DN$7,0)+$DO159*IF($DO$6=E$6,$DO$7,0)+$DP159*IF($DP$6=E$6,$DP$7,0)+$DQ159*IF($DQ$6=E$6,$DQ$7,0)+$DR159*IF($DR$6=E$6,$DR$7,0)+$DS159*IF($DS$6=E$6,$DS$7,0)+$DT159*IF($DT$6=E$6,$DT$7,0)+$DU159*IF($DU$6=E$6,$DU$7,0)+$DV159*IF($DV$6=E$6,$DV$7,0)+$DW159*IF($DW$6=E$6,$DW$7,0)+$DX159*IF($DX$6=E$6,$DX$7,0)+$DY159*IF($DY$6=E$6,$DY$7,0)+$DZ159*IF($DZ$6=E$6,$DZ$7,0)+$EA159*IF($EA$6=E$6,$EA$7,0)+$EB159*IF($EB$6=E$6,$EB$7,0))/E$7,0)</f>
        <v>92</v>
      </c>
      <c r="F159" s="54">
        <f t="shared" si="152"/>
        <v>92</v>
      </c>
      <c r="G159" s="54">
        <f t="shared" si="152"/>
        <v>0</v>
      </c>
      <c r="H159" s="54">
        <f t="shared" si="152"/>
        <v>0</v>
      </c>
      <c r="I159" s="54">
        <f t="shared" si="152"/>
        <v>0</v>
      </c>
      <c r="J159" s="54">
        <f t="shared" si="152"/>
        <v>0</v>
      </c>
      <c r="K159" s="54">
        <f t="shared" si="152"/>
        <v>0</v>
      </c>
      <c r="L159" s="54">
        <f t="shared" si="152"/>
        <v>0</v>
      </c>
      <c r="M159" s="54">
        <f t="shared" si="152"/>
        <v>0</v>
      </c>
      <c r="N159" s="54">
        <f t="shared" si="152"/>
        <v>0</v>
      </c>
      <c r="O159" s="54">
        <f t="shared" si="152"/>
        <v>0</v>
      </c>
      <c r="P159" s="54">
        <f t="shared" si="152"/>
        <v>0</v>
      </c>
      <c r="Q159" s="54">
        <f t="shared" si="152"/>
        <v>0</v>
      </c>
      <c r="R159" s="54">
        <f t="shared" si="152"/>
        <v>0</v>
      </c>
      <c r="S159" s="135"/>
      <c r="T159" s="66">
        <v>92</v>
      </c>
      <c r="U159" s="56">
        <v>92</v>
      </c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  <c r="BM159" s="56"/>
      <c r="BN159" s="56"/>
      <c r="BO159" s="56"/>
      <c r="BP159" s="56"/>
      <c r="BQ159" s="56"/>
      <c r="BR159" s="56"/>
      <c r="BS159" s="56"/>
      <c r="BT159" s="56"/>
      <c r="BU159" s="56"/>
      <c r="BV159" s="56"/>
      <c r="BW159" s="56"/>
      <c r="BX159" s="56"/>
      <c r="BY159" s="56"/>
      <c r="BZ159" s="56"/>
      <c r="CA159" s="56"/>
      <c r="CB159" s="56"/>
      <c r="CC159" s="56"/>
      <c r="CD159" s="56"/>
      <c r="CE159" s="56"/>
      <c r="CF159" s="56"/>
      <c r="CG159" s="56"/>
      <c r="CH159" s="56"/>
      <c r="CI159" s="56"/>
      <c r="CJ159" s="56"/>
      <c r="CK159" s="56"/>
      <c r="CL159" s="56"/>
      <c r="CM159" s="56"/>
      <c r="CN159" s="56"/>
      <c r="CO159" s="56"/>
      <c r="CP159" s="56"/>
      <c r="CQ159" s="56"/>
      <c r="CR159" s="56"/>
      <c r="CS159" s="56"/>
      <c r="CT159" s="56"/>
      <c r="CU159" s="56"/>
      <c r="CV159" s="56"/>
      <c r="CW159" s="56"/>
      <c r="CX159" s="56"/>
      <c r="CY159" s="56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56"/>
      <c r="DL159" s="56"/>
      <c r="DM159" s="56"/>
      <c r="DN159" s="56"/>
      <c r="DO159" s="56"/>
      <c r="DP159" s="56"/>
      <c r="DQ159" s="56"/>
      <c r="DR159" s="56"/>
      <c r="DS159" s="56"/>
      <c r="DT159" s="56"/>
    </row>
    <row r="160" spans="1:124" ht="14.25" customHeight="1">
      <c r="A160" s="51">
        <v>153</v>
      </c>
      <c r="B160" s="3">
        <f>IF('FORM NILAI SIAP'!A160=0,"",'FORM NILAI SIAP'!A160)</f>
        <v>21120120140099</v>
      </c>
      <c r="C160" s="3" t="str">
        <f>IF('FORM NILAI SIAP'!B160=0,"",'FORM NILAI SIAP'!B160)</f>
        <v>Helmi Bagus Wijanarko</v>
      </c>
      <c r="D160" s="54">
        <v>68</v>
      </c>
      <c r="E160" s="54">
        <f t="shared" ref="E160:R160" si="153">IFERROR(($T160*IF($T$6=E$6,$T$7,0)+$U160*IF($U$6=E$6,$U$7,0)+$V160*IF($V$6=E$6,$V$7,0)+$W160*IF($W$6=E$6,$W$7,0)+$X160*IF($X$6=E$6,$X$7,0)+$Y160*IF($Y$6=E$6,$Y$7,0)+$Z160*IF($Z$6=E$6,$Z$7,0)+$AA160*IF($AA$6=E$6,$AA$7,0)+$AB160*IF($AB$6=E$6,$AB$7,0)+$AC160*IF($AC$6=E$6,$AC$7,0)+$AD160*IF($AD$6=E$6,$AD$7,0)+$DG160*IF($DG$6=E$6,$DG$7,0)+$DH160*IF($DH$6=E$6,$DH$7,0)+$DI160*IF($DI$6=E$6,$DI$7,0)+$DJ160*IF($DJ$6=E$6,$DJ$7,0)+$DK160*IF($DK$6=E$6,$DK$7,0)+$DL160*IF($DL$6=E$6,$DL$7,0)+$DM160*IF($DM$6=E$6,$DM$7,0)+$DN160*IF($DN$6=E$6,$DN$7,0)+$DO160*IF($DO$6=E$6,$DO$7,0)+$DP160*IF($DP$6=E$6,$DP$7,0)+$DQ160*IF($DQ$6=E$6,$DQ$7,0)+$DR160*IF($DR$6=E$6,$DR$7,0)+$DS160*IF($DS$6=E$6,$DS$7,0)+$DT160*IF($DT$6=E$6,$DT$7,0)+$DU160*IF($DU$6=E$6,$DU$7,0)+$DV160*IF($DV$6=E$6,$DV$7,0)+$DW160*IF($DW$6=E$6,$DW$7,0)+$DX160*IF($DX$6=E$6,$DX$7,0)+$DY160*IF($DY$6=E$6,$DY$7,0)+$DZ160*IF($DZ$6=E$6,$DZ$7,0)+$EA160*IF($EA$6=E$6,$EA$7,0)+$EB160*IF($EB$6=E$6,$EB$7,0))/E$7,0)</f>
        <v>68</v>
      </c>
      <c r="F160" s="54">
        <f t="shared" si="153"/>
        <v>68</v>
      </c>
      <c r="G160" s="54">
        <f t="shared" si="153"/>
        <v>0</v>
      </c>
      <c r="H160" s="54">
        <f t="shared" si="153"/>
        <v>0</v>
      </c>
      <c r="I160" s="54">
        <f t="shared" si="153"/>
        <v>0</v>
      </c>
      <c r="J160" s="54">
        <f t="shared" si="153"/>
        <v>0</v>
      </c>
      <c r="K160" s="54">
        <f t="shared" si="153"/>
        <v>0</v>
      </c>
      <c r="L160" s="54">
        <f t="shared" si="153"/>
        <v>0</v>
      </c>
      <c r="M160" s="54">
        <f t="shared" si="153"/>
        <v>0</v>
      </c>
      <c r="N160" s="54">
        <f t="shared" si="153"/>
        <v>0</v>
      </c>
      <c r="O160" s="54">
        <f t="shared" si="153"/>
        <v>0</v>
      </c>
      <c r="P160" s="54">
        <f t="shared" si="153"/>
        <v>0</v>
      </c>
      <c r="Q160" s="54">
        <f t="shared" si="153"/>
        <v>0</v>
      </c>
      <c r="R160" s="54">
        <f t="shared" si="153"/>
        <v>0</v>
      </c>
      <c r="S160" s="135"/>
      <c r="T160" s="66">
        <v>68</v>
      </c>
      <c r="U160" s="56">
        <v>68</v>
      </c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  <c r="BM160" s="56"/>
      <c r="BN160" s="56"/>
      <c r="BO160" s="56"/>
      <c r="BP160" s="56"/>
      <c r="BQ160" s="56"/>
      <c r="BR160" s="56"/>
      <c r="BS160" s="56"/>
      <c r="BT160" s="56"/>
      <c r="BU160" s="56"/>
      <c r="BV160" s="56"/>
      <c r="BW160" s="56"/>
      <c r="BX160" s="56"/>
      <c r="BY160" s="56"/>
      <c r="BZ160" s="56"/>
      <c r="CA160" s="56"/>
      <c r="CB160" s="56"/>
      <c r="CC160" s="56"/>
      <c r="CD160" s="56"/>
      <c r="CE160" s="56"/>
      <c r="CF160" s="56"/>
      <c r="CG160" s="56"/>
      <c r="CH160" s="56"/>
      <c r="CI160" s="56"/>
      <c r="CJ160" s="56"/>
      <c r="CK160" s="56"/>
      <c r="CL160" s="56"/>
      <c r="CM160" s="56"/>
      <c r="CN160" s="56"/>
      <c r="CO160" s="56"/>
      <c r="CP160" s="56"/>
      <c r="CQ160" s="56"/>
      <c r="CR160" s="56"/>
      <c r="CS160" s="56"/>
      <c r="CT160" s="56"/>
      <c r="CU160" s="56"/>
      <c r="CV160" s="56"/>
      <c r="CW160" s="56"/>
      <c r="CX160" s="56"/>
      <c r="CY160" s="56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56"/>
      <c r="DL160" s="56"/>
      <c r="DM160" s="56"/>
      <c r="DN160" s="56"/>
      <c r="DO160" s="56"/>
      <c r="DP160" s="56"/>
      <c r="DQ160" s="56"/>
      <c r="DR160" s="56"/>
      <c r="DS160" s="56"/>
      <c r="DT160" s="56"/>
    </row>
    <row r="161" spans="1:124" ht="14.25" customHeight="1">
      <c r="A161" s="51">
        <v>154</v>
      </c>
      <c r="B161" s="3">
        <f>IF('FORM NILAI SIAP'!A161=0,"",'FORM NILAI SIAP'!A161)</f>
        <v>21120120140099</v>
      </c>
      <c r="C161" s="3" t="str">
        <f>IF('FORM NILAI SIAP'!B161=0,"",'FORM NILAI SIAP'!B161)</f>
        <v>MUHAMMAD SALMAN ALFARISI (&lt; 75%)</v>
      </c>
      <c r="D161" s="54">
        <v>100</v>
      </c>
      <c r="E161" s="54">
        <f t="shared" ref="E161:R161" si="154">IFERROR(($T161*IF($T$6=E$6,$T$7,0)+$U161*IF($U$6=E$6,$U$7,0)+$V161*IF($V$6=E$6,$V$7,0)+$W161*IF($W$6=E$6,$W$7,0)+$X161*IF($X$6=E$6,$X$7,0)+$Y161*IF($Y$6=E$6,$Y$7,0)+$Z161*IF($Z$6=E$6,$Z$7,0)+$AA161*IF($AA$6=E$6,$AA$7,0)+$AB161*IF($AB$6=E$6,$AB$7,0)+$AC161*IF($AC$6=E$6,$AC$7,0)+$AD161*IF($AD$6=E$6,$AD$7,0)+$DG161*IF($DG$6=E$6,$DG$7,0)+$DH161*IF($DH$6=E$6,$DH$7,0)+$DI161*IF($DI$6=E$6,$DI$7,0)+$DJ161*IF($DJ$6=E$6,$DJ$7,0)+$DK161*IF($DK$6=E$6,$DK$7,0)+$DL161*IF($DL$6=E$6,$DL$7,0)+$DM161*IF($DM$6=E$6,$DM$7,0)+$DN161*IF($DN$6=E$6,$DN$7,0)+$DO161*IF($DO$6=E$6,$DO$7,0)+$DP161*IF($DP$6=E$6,$DP$7,0)+$DQ161*IF($DQ$6=E$6,$DQ$7,0)+$DR161*IF($DR$6=E$6,$DR$7,0)+$DS161*IF($DS$6=E$6,$DS$7,0)+$DT161*IF($DT$6=E$6,$DT$7,0)+$DU161*IF($DU$6=E$6,$DU$7,0)+$DV161*IF($DV$6=E$6,$DV$7,0)+$DW161*IF($DW$6=E$6,$DW$7,0)+$DX161*IF($DX$6=E$6,$DX$7,0)+$DY161*IF($DY$6=E$6,$DY$7,0)+$DZ161*IF($DZ$6=E$6,$DZ$7,0)+$EA161*IF($EA$6=E$6,$EA$7,0)+$EB161*IF($EB$6=E$6,$EB$7,0))/E$7,0)</f>
        <v>100</v>
      </c>
      <c r="F161" s="54">
        <f t="shared" si="154"/>
        <v>100</v>
      </c>
      <c r="G161" s="54">
        <f t="shared" si="154"/>
        <v>0</v>
      </c>
      <c r="H161" s="54">
        <f t="shared" si="154"/>
        <v>0</v>
      </c>
      <c r="I161" s="54">
        <f t="shared" si="154"/>
        <v>0</v>
      </c>
      <c r="J161" s="54">
        <f t="shared" si="154"/>
        <v>0</v>
      </c>
      <c r="K161" s="54">
        <f t="shared" si="154"/>
        <v>0</v>
      </c>
      <c r="L161" s="54">
        <f t="shared" si="154"/>
        <v>0</v>
      </c>
      <c r="M161" s="54">
        <f t="shared" si="154"/>
        <v>0</v>
      </c>
      <c r="N161" s="54">
        <f t="shared" si="154"/>
        <v>0</v>
      </c>
      <c r="O161" s="54">
        <f t="shared" si="154"/>
        <v>0</v>
      </c>
      <c r="P161" s="54">
        <f t="shared" si="154"/>
        <v>0</v>
      </c>
      <c r="Q161" s="54">
        <f t="shared" si="154"/>
        <v>0</v>
      </c>
      <c r="R161" s="54">
        <f t="shared" si="154"/>
        <v>0</v>
      </c>
      <c r="S161" s="135"/>
      <c r="T161" s="66">
        <v>100</v>
      </c>
      <c r="U161" s="56">
        <v>100</v>
      </c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  <c r="BM161" s="56"/>
      <c r="BN161" s="56"/>
      <c r="BO161" s="56"/>
      <c r="BP161" s="56"/>
      <c r="BQ161" s="56"/>
      <c r="BR161" s="56"/>
      <c r="BS161" s="56"/>
      <c r="BT161" s="56"/>
      <c r="BU161" s="56"/>
      <c r="BV161" s="56"/>
      <c r="BW161" s="56"/>
      <c r="BX161" s="56"/>
      <c r="BY161" s="56"/>
      <c r="BZ161" s="56"/>
      <c r="CA161" s="56"/>
      <c r="CB161" s="56"/>
      <c r="CC161" s="56"/>
      <c r="CD161" s="56"/>
      <c r="CE161" s="56"/>
      <c r="CF161" s="56"/>
      <c r="CG161" s="56"/>
      <c r="CH161" s="56"/>
      <c r="CI161" s="56"/>
      <c r="CJ161" s="56"/>
      <c r="CK161" s="56"/>
      <c r="CL161" s="56"/>
      <c r="CM161" s="56"/>
      <c r="CN161" s="56"/>
      <c r="CO161" s="56"/>
      <c r="CP161" s="56"/>
      <c r="CQ161" s="56"/>
      <c r="CR161" s="56"/>
      <c r="CS161" s="56"/>
      <c r="CT161" s="56"/>
      <c r="CU161" s="56"/>
      <c r="CV161" s="56"/>
      <c r="CW161" s="56"/>
      <c r="CX161" s="56"/>
      <c r="CY161" s="56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56"/>
      <c r="DL161" s="56"/>
      <c r="DM161" s="56"/>
      <c r="DN161" s="56"/>
      <c r="DO161" s="56"/>
      <c r="DP161" s="56"/>
      <c r="DQ161" s="56"/>
      <c r="DR161" s="56"/>
      <c r="DS161" s="56"/>
      <c r="DT161" s="56"/>
    </row>
    <row r="162" spans="1:124" ht="14.25" customHeight="1">
      <c r="A162" s="51">
        <v>155</v>
      </c>
      <c r="B162" s="3">
        <f>IF('FORM NILAI SIAP'!A162=0,"",'FORM NILAI SIAP'!A162)</f>
        <v>21120120140099</v>
      </c>
      <c r="C162" s="3" t="str">
        <f>IF('FORM NILAI SIAP'!B162=0,"",'FORM NILAI SIAP'!B162)</f>
        <v>FEBIAN HAYDAR PRATAMA</v>
      </c>
      <c r="D162" s="54">
        <v>84</v>
      </c>
      <c r="E162" s="54">
        <f t="shared" ref="E162:R162" si="155">IFERROR(($T162*IF($T$6=E$6,$T$7,0)+$U162*IF($U$6=E$6,$U$7,0)+$V162*IF($V$6=E$6,$V$7,0)+$W162*IF($W$6=E$6,$W$7,0)+$X162*IF($X$6=E$6,$X$7,0)+$Y162*IF($Y$6=E$6,$Y$7,0)+$Z162*IF($Z$6=E$6,$Z$7,0)+$AA162*IF($AA$6=E$6,$AA$7,0)+$AB162*IF($AB$6=E$6,$AB$7,0)+$AC162*IF($AC$6=E$6,$AC$7,0)+$AD162*IF($AD$6=E$6,$AD$7,0)+$DG162*IF($DG$6=E$6,$DG$7,0)+$DH162*IF($DH$6=E$6,$DH$7,0)+$DI162*IF($DI$6=E$6,$DI$7,0)+$DJ162*IF($DJ$6=E$6,$DJ$7,0)+$DK162*IF($DK$6=E$6,$DK$7,0)+$DL162*IF($DL$6=E$6,$DL$7,0)+$DM162*IF($DM$6=E$6,$DM$7,0)+$DN162*IF($DN$6=E$6,$DN$7,0)+$DO162*IF($DO$6=E$6,$DO$7,0)+$DP162*IF($DP$6=E$6,$DP$7,0)+$DQ162*IF($DQ$6=E$6,$DQ$7,0)+$DR162*IF($DR$6=E$6,$DR$7,0)+$DS162*IF($DS$6=E$6,$DS$7,0)+$DT162*IF($DT$6=E$6,$DT$7,0)+$DU162*IF($DU$6=E$6,$DU$7,0)+$DV162*IF($DV$6=E$6,$DV$7,0)+$DW162*IF($DW$6=E$6,$DW$7,0)+$DX162*IF($DX$6=E$6,$DX$7,0)+$DY162*IF($DY$6=E$6,$DY$7,0)+$DZ162*IF($DZ$6=E$6,$DZ$7,0)+$EA162*IF($EA$6=E$6,$EA$7,0)+$EB162*IF($EB$6=E$6,$EB$7,0))/E$7,0)</f>
        <v>84</v>
      </c>
      <c r="F162" s="54">
        <f t="shared" si="155"/>
        <v>84</v>
      </c>
      <c r="G162" s="54">
        <f t="shared" si="155"/>
        <v>0</v>
      </c>
      <c r="H162" s="54">
        <f t="shared" si="155"/>
        <v>0</v>
      </c>
      <c r="I162" s="54">
        <f t="shared" si="155"/>
        <v>0</v>
      </c>
      <c r="J162" s="54">
        <f t="shared" si="155"/>
        <v>0</v>
      </c>
      <c r="K162" s="54">
        <f t="shared" si="155"/>
        <v>0</v>
      </c>
      <c r="L162" s="54">
        <f t="shared" si="155"/>
        <v>0</v>
      </c>
      <c r="M162" s="54">
        <f t="shared" si="155"/>
        <v>0</v>
      </c>
      <c r="N162" s="54">
        <f t="shared" si="155"/>
        <v>0</v>
      </c>
      <c r="O162" s="54">
        <f t="shared" si="155"/>
        <v>0</v>
      </c>
      <c r="P162" s="54">
        <f t="shared" si="155"/>
        <v>0</v>
      </c>
      <c r="Q162" s="54">
        <f t="shared" si="155"/>
        <v>0</v>
      </c>
      <c r="R162" s="54">
        <f t="shared" si="155"/>
        <v>0</v>
      </c>
      <c r="S162" s="135"/>
      <c r="T162" s="66">
        <v>84</v>
      </c>
      <c r="U162" s="56">
        <v>84</v>
      </c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56"/>
      <c r="BN162" s="56"/>
      <c r="BO162" s="56"/>
      <c r="BP162" s="56"/>
      <c r="BQ162" s="56"/>
      <c r="BR162" s="56"/>
      <c r="BS162" s="56"/>
      <c r="BT162" s="56"/>
      <c r="BU162" s="56"/>
      <c r="BV162" s="56"/>
      <c r="BW162" s="56"/>
      <c r="BX162" s="56"/>
      <c r="BY162" s="56"/>
      <c r="BZ162" s="56"/>
      <c r="CA162" s="56"/>
      <c r="CB162" s="56"/>
      <c r="CC162" s="56"/>
      <c r="CD162" s="56"/>
      <c r="CE162" s="56"/>
      <c r="CF162" s="56"/>
      <c r="CG162" s="56"/>
      <c r="CH162" s="56"/>
      <c r="CI162" s="56"/>
      <c r="CJ162" s="56"/>
      <c r="CK162" s="56"/>
      <c r="CL162" s="56"/>
      <c r="CM162" s="56"/>
      <c r="CN162" s="56"/>
      <c r="CO162" s="56"/>
      <c r="CP162" s="56"/>
      <c r="CQ162" s="56"/>
      <c r="CR162" s="56"/>
      <c r="CS162" s="56"/>
      <c r="CT162" s="56"/>
      <c r="CU162" s="56"/>
      <c r="CV162" s="56"/>
      <c r="CW162" s="56"/>
      <c r="CX162" s="56"/>
      <c r="CY162" s="56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56"/>
      <c r="DL162" s="56"/>
      <c r="DM162" s="56"/>
      <c r="DN162" s="56"/>
      <c r="DO162" s="56"/>
      <c r="DP162" s="56"/>
      <c r="DQ162" s="56"/>
      <c r="DR162" s="56"/>
      <c r="DS162" s="56"/>
      <c r="DT162" s="56"/>
    </row>
    <row r="163" spans="1:124" ht="14.25" customHeight="1">
      <c r="A163" s="51">
        <v>156</v>
      </c>
      <c r="B163" s="3">
        <f>IF('FORM NILAI SIAP'!A163=0,"",'FORM NILAI SIAP'!A163)</f>
        <v>21120120140099</v>
      </c>
      <c r="C163" s="3" t="str">
        <f>IF('FORM NILAI SIAP'!B163=0,"",'FORM NILAI SIAP'!B163)</f>
        <v>ANGGI NIKMATUN ZAHRA</v>
      </c>
      <c r="D163" s="54">
        <v>72</v>
      </c>
      <c r="E163" s="54">
        <f t="shared" ref="E163:R163" si="156">IFERROR(($T163*IF($T$6=E$6,$T$7,0)+$U163*IF($U$6=E$6,$U$7,0)+$V163*IF($V$6=E$6,$V$7,0)+$W163*IF($W$6=E$6,$W$7,0)+$X163*IF($X$6=E$6,$X$7,0)+$Y163*IF($Y$6=E$6,$Y$7,0)+$Z163*IF($Z$6=E$6,$Z$7,0)+$AA163*IF($AA$6=E$6,$AA$7,0)+$AB163*IF($AB$6=E$6,$AB$7,0)+$AC163*IF($AC$6=E$6,$AC$7,0)+$AD163*IF($AD$6=E$6,$AD$7,0)+$DG163*IF($DG$6=E$6,$DG$7,0)+$DH163*IF($DH$6=E$6,$DH$7,0)+$DI163*IF($DI$6=E$6,$DI$7,0)+$DJ163*IF($DJ$6=E$6,$DJ$7,0)+$DK163*IF($DK$6=E$6,$DK$7,0)+$DL163*IF($DL$6=E$6,$DL$7,0)+$DM163*IF($DM$6=E$6,$DM$7,0)+$DN163*IF($DN$6=E$6,$DN$7,0)+$DO163*IF($DO$6=E$6,$DO$7,0)+$DP163*IF($DP$6=E$6,$DP$7,0)+$DQ163*IF($DQ$6=E$6,$DQ$7,0)+$DR163*IF($DR$6=E$6,$DR$7,0)+$DS163*IF($DS$6=E$6,$DS$7,0)+$DT163*IF($DT$6=E$6,$DT$7,0)+$DU163*IF($DU$6=E$6,$DU$7,0)+$DV163*IF($DV$6=E$6,$DV$7,0)+$DW163*IF($DW$6=E$6,$DW$7,0)+$DX163*IF($DX$6=E$6,$DX$7,0)+$DY163*IF($DY$6=E$6,$DY$7,0)+$DZ163*IF($DZ$6=E$6,$DZ$7,0)+$EA163*IF($EA$6=E$6,$EA$7,0)+$EB163*IF($EB$6=E$6,$EB$7,0))/E$7,0)</f>
        <v>72</v>
      </c>
      <c r="F163" s="54">
        <f t="shared" si="156"/>
        <v>72</v>
      </c>
      <c r="G163" s="54">
        <f t="shared" si="156"/>
        <v>0</v>
      </c>
      <c r="H163" s="54">
        <f t="shared" si="156"/>
        <v>0</v>
      </c>
      <c r="I163" s="54">
        <f t="shared" si="156"/>
        <v>0</v>
      </c>
      <c r="J163" s="54">
        <f t="shared" si="156"/>
        <v>0</v>
      </c>
      <c r="K163" s="54">
        <f t="shared" si="156"/>
        <v>0</v>
      </c>
      <c r="L163" s="54">
        <f t="shared" si="156"/>
        <v>0</v>
      </c>
      <c r="M163" s="54">
        <f t="shared" si="156"/>
        <v>0</v>
      </c>
      <c r="N163" s="54">
        <f t="shared" si="156"/>
        <v>0</v>
      </c>
      <c r="O163" s="54">
        <f t="shared" si="156"/>
        <v>0</v>
      </c>
      <c r="P163" s="54">
        <f t="shared" si="156"/>
        <v>0</v>
      </c>
      <c r="Q163" s="54">
        <f t="shared" si="156"/>
        <v>0</v>
      </c>
      <c r="R163" s="54">
        <f t="shared" si="156"/>
        <v>0</v>
      </c>
      <c r="S163" s="135"/>
      <c r="T163" s="66">
        <v>72</v>
      </c>
      <c r="U163" s="56">
        <v>72</v>
      </c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56"/>
      <c r="BR163" s="56"/>
      <c r="BS163" s="56"/>
      <c r="BT163" s="56"/>
      <c r="BU163" s="56"/>
      <c r="BV163" s="56"/>
      <c r="BW163" s="56"/>
      <c r="BX163" s="56"/>
      <c r="BY163" s="56"/>
      <c r="BZ163" s="56"/>
      <c r="CA163" s="56"/>
      <c r="CB163" s="56"/>
      <c r="CC163" s="56"/>
      <c r="CD163" s="56"/>
      <c r="CE163" s="56"/>
      <c r="CF163" s="56"/>
      <c r="CG163" s="56"/>
      <c r="CH163" s="56"/>
      <c r="CI163" s="56"/>
      <c r="CJ163" s="56"/>
      <c r="CK163" s="56"/>
      <c r="CL163" s="56"/>
      <c r="CM163" s="56"/>
      <c r="CN163" s="56"/>
      <c r="CO163" s="56"/>
      <c r="CP163" s="56"/>
      <c r="CQ163" s="56"/>
      <c r="CR163" s="56"/>
      <c r="CS163" s="56"/>
      <c r="CT163" s="56"/>
      <c r="CU163" s="56"/>
      <c r="CV163" s="56"/>
      <c r="CW163" s="56"/>
      <c r="CX163" s="56"/>
      <c r="CY163" s="56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56"/>
      <c r="DL163" s="56"/>
      <c r="DM163" s="56"/>
      <c r="DN163" s="56"/>
      <c r="DO163" s="56"/>
      <c r="DP163" s="56"/>
      <c r="DQ163" s="56"/>
      <c r="DR163" s="56"/>
      <c r="DS163" s="56"/>
      <c r="DT163" s="56"/>
    </row>
    <row r="164" spans="1:124" ht="14.25" customHeight="1">
      <c r="A164" s="51">
        <v>157</v>
      </c>
      <c r="B164" s="3">
        <f>IF('FORM NILAI SIAP'!A164=0,"",'FORM NILAI SIAP'!A164)</f>
        <v>21120120140099</v>
      </c>
      <c r="C164" s="3" t="str">
        <f>IF('FORM NILAI SIAP'!B164=0,"",'FORM NILAI SIAP'!B164)</f>
        <v>INDRIA WULANDARI SIHOTANG</v>
      </c>
      <c r="D164" s="54">
        <v>84</v>
      </c>
      <c r="E164" s="54">
        <f t="shared" ref="E164:R164" si="157">IFERROR(($T164*IF($T$6=E$6,$T$7,0)+$U164*IF($U$6=E$6,$U$7,0)+$V164*IF($V$6=E$6,$V$7,0)+$W164*IF($W$6=E$6,$W$7,0)+$X164*IF($X$6=E$6,$X$7,0)+$Y164*IF($Y$6=E$6,$Y$7,0)+$Z164*IF($Z$6=E$6,$Z$7,0)+$AA164*IF($AA$6=E$6,$AA$7,0)+$AB164*IF($AB$6=E$6,$AB$7,0)+$AC164*IF($AC$6=E$6,$AC$7,0)+$AD164*IF($AD$6=E$6,$AD$7,0)+$DG164*IF($DG$6=E$6,$DG$7,0)+$DH164*IF($DH$6=E$6,$DH$7,0)+$DI164*IF($DI$6=E$6,$DI$7,0)+$DJ164*IF($DJ$6=E$6,$DJ$7,0)+$DK164*IF($DK$6=E$6,$DK$7,0)+$DL164*IF($DL$6=E$6,$DL$7,0)+$DM164*IF($DM$6=E$6,$DM$7,0)+$DN164*IF($DN$6=E$6,$DN$7,0)+$DO164*IF($DO$6=E$6,$DO$7,0)+$DP164*IF($DP$6=E$6,$DP$7,0)+$DQ164*IF($DQ$6=E$6,$DQ$7,0)+$DR164*IF($DR$6=E$6,$DR$7,0)+$DS164*IF($DS$6=E$6,$DS$7,0)+$DT164*IF($DT$6=E$6,$DT$7,0)+$DU164*IF($DU$6=E$6,$DU$7,0)+$DV164*IF($DV$6=E$6,$DV$7,0)+$DW164*IF($DW$6=E$6,$DW$7,0)+$DX164*IF($DX$6=E$6,$DX$7,0)+$DY164*IF($DY$6=E$6,$DY$7,0)+$DZ164*IF($DZ$6=E$6,$DZ$7,0)+$EA164*IF($EA$6=E$6,$EA$7,0)+$EB164*IF($EB$6=E$6,$EB$7,0))/E$7,0)</f>
        <v>84</v>
      </c>
      <c r="F164" s="54">
        <f t="shared" si="157"/>
        <v>84</v>
      </c>
      <c r="G164" s="54">
        <f t="shared" si="157"/>
        <v>0</v>
      </c>
      <c r="H164" s="54">
        <f t="shared" si="157"/>
        <v>0</v>
      </c>
      <c r="I164" s="54">
        <f t="shared" si="157"/>
        <v>0</v>
      </c>
      <c r="J164" s="54">
        <f t="shared" si="157"/>
        <v>0</v>
      </c>
      <c r="K164" s="54">
        <f t="shared" si="157"/>
        <v>0</v>
      </c>
      <c r="L164" s="54">
        <f t="shared" si="157"/>
        <v>0</v>
      </c>
      <c r="M164" s="54">
        <f t="shared" si="157"/>
        <v>0</v>
      </c>
      <c r="N164" s="54">
        <f t="shared" si="157"/>
        <v>0</v>
      </c>
      <c r="O164" s="54">
        <f t="shared" si="157"/>
        <v>0</v>
      </c>
      <c r="P164" s="54">
        <f t="shared" si="157"/>
        <v>0</v>
      </c>
      <c r="Q164" s="54">
        <f t="shared" si="157"/>
        <v>0</v>
      </c>
      <c r="R164" s="54">
        <f t="shared" si="157"/>
        <v>0</v>
      </c>
      <c r="S164" s="135"/>
      <c r="T164" s="66">
        <v>84</v>
      </c>
      <c r="U164" s="56">
        <v>84</v>
      </c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56"/>
      <c r="BN164" s="56"/>
      <c r="BO164" s="56"/>
      <c r="BP164" s="56"/>
      <c r="BQ164" s="56"/>
      <c r="BR164" s="56"/>
      <c r="BS164" s="56"/>
      <c r="BT164" s="56"/>
      <c r="BU164" s="56"/>
      <c r="BV164" s="56"/>
      <c r="BW164" s="56"/>
      <c r="BX164" s="56"/>
      <c r="BY164" s="56"/>
      <c r="BZ164" s="56"/>
      <c r="CA164" s="56"/>
      <c r="CB164" s="56"/>
      <c r="CC164" s="56"/>
      <c r="CD164" s="56"/>
      <c r="CE164" s="56"/>
      <c r="CF164" s="56"/>
      <c r="CG164" s="56"/>
      <c r="CH164" s="56"/>
      <c r="CI164" s="56"/>
      <c r="CJ164" s="56"/>
      <c r="CK164" s="56"/>
      <c r="CL164" s="56"/>
      <c r="CM164" s="56"/>
      <c r="CN164" s="56"/>
      <c r="CO164" s="56"/>
      <c r="CP164" s="56"/>
      <c r="CQ164" s="56"/>
      <c r="CR164" s="56"/>
      <c r="CS164" s="56"/>
      <c r="CT164" s="56"/>
      <c r="CU164" s="56"/>
      <c r="CV164" s="56"/>
      <c r="CW164" s="56"/>
      <c r="CX164" s="56"/>
      <c r="CY164" s="56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56"/>
      <c r="DL164" s="56"/>
      <c r="DM164" s="56"/>
      <c r="DN164" s="56"/>
      <c r="DO164" s="56"/>
      <c r="DP164" s="56"/>
      <c r="DQ164" s="56"/>
      <c r="DR164" s="56"/>
      <c r="DS164" s="56"/>
      <c r="DT164" s="56"/>
    </row>
    <row r="165" spans="1:124" ht="14.25" customHeight="1">
      <c r="A165" s="51">
        <v>158</v>
      </c>
      <c r="B165" s="3">
        <f>IF('FORM NILAI SIAP'!A165=0,"",'FORM NILAI SIAP'!A165)</f>
        <v>21120120140099</v>
      </c>
      <c r="C165" s="3" t="str">
        <f>IF('FORM NILAI SIAP'!B165=0,"",'FORM NILAI SIAP'!B165)</f>
        <v>IMAM NURALIM</v>
      </c>
      <c r="D165" s="54">
        <v>72</v>
      </c>
      <c r="E165" s="54">
        <f t="shared" ref="E165:R165" si="158">IFERROR(($T165*IF($T$6=E$6,$T$7,0)+$U165*IF($U$6=E$6,$U$7,0)+$V165*IF($V$6=E$6,$V$7,0)+$W165*IF($W$6=E$6,$W$7,0)+$X165*IF($X$6=E$6,$X$7,0)+$Y165*IF($Y$6=E$6,$Y$7,0)+$Z165*IF($Z$6=E$6,$Z$7,0)+$AA165*IF($AA$6=E$6,$AA$7,0)+$AB165*IF($AB$6=E$6,$AB$7,0)+$AC165*IF($AC$6=E$6,$AC$7,0)+$AD165*IF($AD$6=E$6,$AD$7,0)+$DG165*IF($DG$6=E$6,$DG$7,0)+$DH165*IF($DH$6=E$6,$DH$7,0)+$DI165*IF($DI$6=E$6,$DI$7,0)+$DJ165*IF($DJ$6=E$6,$DJ$7,0)+$DK165*IF($DK$6=E$6,$DK$7,0)+$DL165*IF($DL$6=E$6,$DL$7,0)+$DM165*IF($DM$6=E$6,$DM$7,0)+$DN165*IF($DN$6=E$6,$DN$7,0)+$DO165*IF($DO$6=E$6,$DO$7,0)+$DP165*IF($DP$6=E$6,$DP$7,0)+$DQ165*IF($DQ$6=E$6,$DQ$7,0)+$DR165*IF($DR$6=E$6,$DR$7,0)+$DS165*IF($DS$6=E$6,$DS$7,0)+$DT165*IF($DT$6=E$6,$DT$7,0)+$DU165*IF($DU$6=E$6,$DU$7,0)+$DV165*IF($DV$6=E$6,$DV$7,0)+$DW165*IF($DW$6=E$6,$DW$7,0)+$DX165*IF($DX$6=E$6,$DX$7,0)+$DY165*IF($DY$6=E$6,$DY$7,0)+$DZ165*IF($DZ$6=E$6,$DZ$7,0)+$EA165*IF($EA$6=E$6,$EA$7,0)+$EB165*IF($EB$6=E$6,$EB$7,0))/E$7,0)</f>
        <v>72</v>
      </c>
      <c r="F165" s="54">
        <f t="shared" si="158"/>
        <v>72</v>
      </c>
      <c r="G165" s="54">
        <f t="shared" si="158"/>
        <v>0</v>
      </c>
      <c r="H165" s="54">
        <f t="shared" si="158"/>
        <v>0</v>
      </c>
      <c r="I165" s="54">
        <f t="shared" si="158"/>
        <v>0</v>
      </c>
      <c r="J165" s="54">
        <f t="shared" si="158"/>
        <v>0</v>
      </c>
      <c r="K165" s="54">
        <f t="shared" si="158"/>
        <v>0</v>
      </c>
      <c r="L165" s="54">
        <f t="shared" si="158"/>
        <v>0</v>
      </c>
      <c r="M165" s="54">
        <f t="shared" si="158"/>
        <v>0</v>
      </c>
      <c r="N165" s="54">
        <f t="shared" si="158"/>
        <v>0</v>
      </c>
      <c r="O165" s="54">
        <f t="shared" si="158"/>
        <v>0</v>
      </c>
      <c r="P165" s="54">
        <f t="shared" si="158"/>
        <v>0</v>
      </c>
      <c r="Q165" s="54">
        <f t="shared" si="158"/>
        <v>0</v>
      </c>
      <c r="R165" s="54">
        <f t="shared" si="158"/>
        <v>0</v>
      </c>
      <c r="S165" s="135"/>
      <c r="T165" s="66">
        <v>72</v>
      </c>
      <c r="U165" s="56">
        <v>72</v>
      </c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56"/>
      <c r="BP165" s="56"/>
      <c r="BQ165" s="56"/>
      <c r="BR165" s="56"/>
      <c r="BS165" s="56"/>
      <c r="BT165" s="56"/>
      <c r="BU165" s="56"/>
      <c r="BV165" s="56"/>
      <c r="BW165" s="56"/>
      <c r="BX165" s="56"/>
      <c r="BY165" s="56"/>
      <c r="BZ165" s="56"/>
      <c r="CA165" s="56"/>
      <c r="CB165" s="56"/>
      <c r="CC165" s="56"/>
      <c r="CD165" s="56"/>
      <c r="CE165" s="56"/>
      <c r="CF165" s="56"/>
      <c r="CG165" s="56"/>
      <c r="CH165" s="56"/>
      <c r="CI165" s="56"/>
      <c r="CJ165" s="56"/>
      <c r="CK165" s="56"/>
      <c r="CL165" s="56"/>
      <c r="CM165" s="56"/>
      <c r="CN165" s="56"/>
      <c r="CO165" s="56"/>
      <c r="CP165" s="56"/>
      <c r="CQ165" s="56"/>
      <c r="CR165" s="56"/>
      <c r="CS165" s="56"/>
      <c r="CT165" s="56"/>
      <c r="CU165" s="56"/>
      <c r="CV165" s="56"/>
      <c r="CW165" s="56"/>
      <c r="CX165" s="56"/>
      <c r="CY165" s="56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56"/>
      <c r="DL165" s="56"/>
      <c r="DM165" s="56"/>
      <c r="DN165" s="56"/>
      <c r="DO165" s="56"/>
      <c r="DP165" s="56"/>
      <c r="DQ165" s="56"/>
      <c r="DR165" s="56"/>
      <c r="DS165" s="56"/>
      <c r="DT165" s="56"/>
    </row>
    <row r="166" spans="1:124" ht="14.25" customHeight="1">
      <c r="A166" s="51">
        <v>159</v>
      </c>
      <c r="B166" s="3">
        <f>IF('FORM NILAI SIAP'!A166=0,"",'FORM NILAI SIAP'!A166)</f>
        <v>21120120140099</v>
      </c>
      <c r="C166" s="3" t="str">
        <f>IF('FORM NILAI SIAP'!B166=0,"",'FORM NILAI SIAP'!B166)</f>
        <v>MUHAMMAD RAFI ANGGARAKSA</v>
      </c>
      <c r="D166" s="54">
        <v>88</v>
      </c>
      <c r="E166" s="54">
        <f t="shared" ref="E166:R166" si="159">IFERROR(($T166*IF($T$6=E$6,$T$7,0)+$U166*IF($U$6=E$6,$U$7,0)+$V166*IF($V$6=E$6,$V$7,0)+$W166*IF($W$6=E$6,$W$7,0)+$X166*IF($X$6=E$6,$X$7,0)+$Y166*IF($Y$6=E$6,$Y$7,0)+$Z166*IF($Z$6=E$6,$Z$7,0)+$AA166*IF($AA$6=E$6,$AA$7,0)+$AB166*IF($AB$6=E$6,$AB$7,0)+$AC166*IF($AC$6=E$6,$AC$7,0)+$AD166*IF($AD$6=E$6,$AD$7,0)+$DG166*IF($DG$6=E$6,$DG$7,0)+$DH166*IF($DH$6=E$6,$DH$7,0)+$DI166*IF($DI$6=E$6,$DI$7,0)+$DJ166*IF($DJ$6=E$6,$DJ$7,0)+$DK166*IF($DK$6=E$6,$DK$7,0)+$DL166*IF($DL$6=E$6,$DL$7,0)+$DM166*IF($DM$6=E$6,$DM$7,0)+$DN166*IF($DN$6=E$6,$DN$7,0)+$DO166*IF($DO$6=E$6,$DO$7,0)+$DP166*IF($DP$6=E$6,$DP$7,0)+$DQ166*IF($DQ$6=E$6,$DQ$7,0)+$DR166*IF($DR$6=E$6,$DR$7,0)+$DS166*IF($DS$6=E$6,$DS$7,0)+$DT166*IF($DT$6=E$6,$DT$7,0)+$DU166*IF($DU$6=E$6,$DU$7,0)+$DV166*IF($DV$6=E$6,$DV$7,0)+$DW166*IF($DW$6=E$6,$DW$7,0)+$DX166*IF($DX$6=E$6,$DX$7,0)+$DY166*IF($DY$6=E$6,$DY$7,0)+$DZ166*IF($DZ$6=E$6,$DZ$7,0)+$EA166*IF($EA$6=E$6,$EA$7,0)+$EB166*IF($EB$6=E$6,$EB$7,0))/E$7,0)</f>
        <v>88</v>
      </c>
      <c r="F166" s="54">
        <f t="shared" si="159"/>
        <v>88</v>
      </c>
      <c r="G166" s="54">
        <f t="shared" si="159"/>
        <v>0</v>
      </c>
      <c r="H166" s="54">
        <f t="shared" si="159"/>
        <v>0</v>
      </c>
      <c r="I166" s="54">
        <f t="shared" si="159"/>
        <v>0</v>
      </c>
      <c r="J166" s="54">
        <f t="shared" si="159"/>
        <v>0</v>
      </c>
      <c r="K166" s="54">
        <f t="shared" si="159"/>
        <v>0</v>
      </c>
      <c r="L166" s="54">
        <f t="shared" si="159"/>
        <v>0</v>
      </c>
      <c r="M166" s="54">
        <f t="shared" si="159"/>
        <v>0</v>
      </c>
      <c r="N166" s="54">
        <f t="shared" si="159"/>
        <v>0</v>
      </c>
      <c r="O166" s="54">
        <f t="shared" si="159"/>
        <v>0</v>
      </c>
      <c r="P166" s="54">
        <f t="shared" si="159"/>
        <v>0</v>
      </c>
      <c r="Q166" s="54">
        <f t="shared" si="159"/>
        <v>0</v>
      </c>
      <c r="R166" s="54">
        <f t="shared" si="159"/>
        <v>0</v>
      </c>
      <c r="S166" s="135"/>
      <c r="T166" s="66">
        <v>88</v>
      </c>
      <c r="U166" s="56">
        <v>88</v>
      </c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  <c r="BM166" s="56"/>
      <c r="BN166" s="56"/>
      <c r="BO166" s="56"/>
      <c r="BP166" s="56"/>
      <c r="BQ166" s="56"/>
      <c r="BR166" s="56"/>
      <c r="BS166" s="56"/>
      <c r="BT166" s="56"/>
      <c r="BU166" s="56"/>
      <c r="BV166" s="56"/>
      <c r="BW166" s="56"/>
      <c r="BX166" s="56"/>
      <c r="BY166" s="56"/>
      <c r="BZ166" s="56"/>
      <c r="CA166" s="56"/>
      <c r="CB166" s="56"/>
      <c r="CC166" s="56"/>
      <c r="CD166" s="56"/>
      <c r="CE166" s="56"/>
      <c r="CF166" s="56"/>
      <c r="CG166" s="56"/>
      <c r="CH166" s="56"/>
      <c r="CI166" s="56"/>
      <c r="CJ166" s="56"/>
      <c r="CK166" s="56"/>
      <c r="CL166" s="56"/>
      <c r="CM166" s="56"/>
      <c r="CN166" s="56"/>
      <c r="CO166" s="56"/>
      <c r="CP166" s="56"/>
      <c r="CQ166" s="56"/>
      <c r="CR166" s="56"/>
      <c r="CS166" s="56"/>
      <c r="CT166" s="56"/>
      <c r="CU166" s="56"/>
      <c r="CV166" s="56"/>
      <c r="CW166" s="56"/>
      <c r="CX166" s="56"/>
      <c r="CY166" s="56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56"/>
      <c r="DL166" s="56"/>
      <c r="DM166" s="56"/>
      <c r="DN166" s="56"/>
      <c r="DO166" s="56"/>
      <c r="DP166" s="56"/>
      <c r="DQ166" s="56"/>
      <c r="DR166" s="56"/>
      <c r="DS166" s="56"/>
      <c r="DT166" s="56"/>
    </row>
    <row r="167" spans="1:124" ht="14.25" customHeight="1">
      <c r="A167" s="51">
        <v>160</v>
      </c>
      <c r="B167" s="3">
        <f>IF('FORM NILAI SIAP'!A167=0,"",'FORM NILAI SIAP'!A167)</f>
        <v>21120120140099</v>
      </c>
      <c r="C167" s="3" t="str">
        <f>IF('FORM NILAI SIAP'!B167=0,"",'FORM NILAI SIAP'!B167)</f>
        <v>MICHELIA VADILLA VERDIANTO</v>
      </c>
      <c r="D167" s="54">
        <v>88</v>
      </c>
      <c r="E167" s="54">
        <f t="shared" ref="E167:R167" si="160">IFERROR(($T167*IF($T$6=E$6,$T$7,0)+$U167*IF($U$6=E$6,$U$7,0)+$V167*IF($V$6=E$6,$V$7,0)+$W167*IF($W$6=E$6,$W$7,0)+$X167*IF($X$6=E$6,$X$7,0)+$Y167*IF($Y$6=E$6,$Y$7,0)+$Z167*IF($Z$6=E$6,$Z$7,0)+$AA167*IF($AA$6=E$6,$AA$7,0)+$AB167*IF($AB$6=E$6,$AB$7,0)+$AC167*IF($AC$6=E$6,$AC$7,0)+$AD167*IF($AD$6=E$6,$AD$7,0)+$DG167*IF($DG$6=E$6,$DG$7,0)+$DH167*IF($DH$6=E$6,$DH$7,0)+$DI167*IF($DI$6=E$6,$DI$7,0)+$DJ167*IF($DJ$6=E$6,$DJ$7,0)+$DK167*IF($DK$6=E$6,$DK$7,0)+$DL167*IF($DL$6=E$6,$DL$7,0)+$DM167*IF($DM$6=E$6,$DM$7,0)+$DN167*IF($DN$6=E$6,$DN$7,0)+$DO167*IF($DO$6=E$6,$DO$7,0)+$DP167*IF($DP$6=E$6,$DP$7,0)+$DQ167*IF($DQ$6=E$6,$DQ$7,0)+$DR167*IF($DR$6=E$6,$DR$7,0)+$DS167*IF($DS$6=E$6,$DS$7,0)+$DT167*IF($DT$6=E$6,$DT$7,0)+$DU167*IF($DU$6=E$6,$DU$7,0)+$DV167*IF($DV$6=E$6,$DV$7,0)+$DW167*IF($DW$6=E$6,$DW$7,0)+$DX167*IF($DX$6=E$6,$DX$7,0)+$DY167*IF($DY$6=E$6,$DY$7,0)+$DZ167*IF($DZ$6=E$6,$DZ$7,0)+$EA167*IF($EA$6=E$6,$EA$7,0)+$EB167*IF($EB$6=E$6,$EB$7,0))/E$7,0)</f>
        <v>88</v>
      </c>
      <c r="F167" s="54">
        <f t="shared" si="160"/>
        <v>88</v>
      </c>
      <c r="G167" s="54">
        <f t="shared" si="160"/>
        <v>0</v>
      </c>
      <c r="H167" s="54">
        <f t="shared" si="160"/>
        <v>0</v>
      </c>
      <c r="I167" s="54">
        <f t="shared" si="160"/>
        <v>0</v>
      </c>
      <c r="J167" s="54">
        <f t="shared" si="160"/>
        <v>0</v>
      </c>
      <c r="K167" s="54">
        <f t="shared" si="160"/>
        <v>0</v>
      </c>
      <c r="L167" s="54">
        <f t="shared" si="160"/>
        <v>0</v>
      </c>
      <c r="M167" s="54">
        <f t="shared" si="160"/>
        <v>0</v>
      </c>
      <c r="N167" s="54">
        <f t="shared" si="160"/>
        <v>0</v>
      </c>
      <c r="O167" s="54">
        <f t="shared" si="160"/>
        <v>0</v>
      </c>
      <c r="P167" s="54">
        <f t="shared" si="160"/>
        <v>0</v>
      </c>
      <c r="Q167" s="54">
        <f t="shared" si="160"/>
        <v>0</v>
      </c>
      <c r="R167" s="54">
        <f t="shared" si="160"/>
        <v>0</v>
      </c>
      <c r="S167" s="135"/>
      <c r="T167" s="66">
        <v>88</v>
      </c>
      <c r="U167" s="56">
        <v>88</v>
      </c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56"/>
      <c r="BR167" s="56"/>
      <c r="BS167" s="56"/>
      <c r="BT167" s="56"/>
      <c r="BU167" s="56"/>
      <c r="BV167" s="56"/>
      <c r="BW167" s="56"/>
      <c r="BX167" s="56"/>
      <c r="BY167" s="56"/>
      <c r="BZ167" s="56"/>
      <c r="CA167" s="56"/>
      <c r="CB167" s="56"/>
      <c r="CC167" s="56"/>
      <c r="CD167" s="56"/>
      <c r="CE167" s="56"/>
      <c r="CF167" s="56"/>
      <c r="CG167" s="56"/>
      <c r="CH167" s="56"/>
      <c r="CI167" s="56"/>
      <c r="CJ167" s="56"/>
      <c r="CK167" s="56"/>
      <c r="CL167" s="56"/>
      <c r="CM167" s="56"/>
      <c r="CN167" s="56"/>
      <c r="CO167" s="56"/>
      <c r="CP167" s="56"/>
      <c r="CQ167" s="56"/>
      <c r="CR167" s="56"/>
      <c r="CS167" s="56"/>
      <c r="CT167" s="56"/>
      <c r="CU167" s="56"/>
      <c r="CV167" s="56"/>
      <c r="CW167" s="56"/>
      <c r="CX167" s="56"/>
      <c r="CY167" s="56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56"/>
      <c r="DL167" s="56"/>
      <c r="DM167" s="56"/>
      <c r="DN167" s="56"/>
      <c r="DO167" s="56"/>
      <c r="DP167" s="56"/>
      <c r="DQ167" s="56"/>
      <c r="DR167" s="56"/>
      <c r="DS167" s="56"/>
      <c r="DT167" s="56"/>
    </row>
    <row r="168" spans="1:124" ht="14.25" customHeight="1">
      <c r="A168" s="51">
        <v>161</v>
      </c>
      <c r="B168" s="3">
        <f>IF('FORM NILAI SIAP'!A168=0,"",'FORM NILAI SIAP'!A168)</f>
        <v>21120120140099</v>
      </c>
      <c r="C168" s="3" t="str">
        <f>IF('FORM NILAI SIAP'!B168=0,"",'FORM NILAI SIAP'!B168)</f>
        <v>GALIH BAYU PRAKOSO</v>
      </c>
      <c r="D168" s="54">
        <v>84</v>
      </c>
      <c r="E168" s="54">
        <f t="shared" ref="E168:R168" si="161">IFERROR(($T168*IF($T$6=E$6,$T$7,0)+$U168*IF($U$6=E$6,$U$7,0)+$V168*IF($V$6=E$6,$V$7,0)+$W168*IF($W$6=E$6,$W$7,0)+$X168*IF($X$6=E$6,$X$7,0)+$Y168*IF($Y$6=E$6,$Y$7,0)+$Z168*IF($Z$6=E$6,$Z$7,0)+$AA168*IF($AA$6=E$6,$AA$7,0)+$AB168*IF($AB$6=E$6,$AB$7,0)+$AC168*IF($AC$6=E$6,$AC$7,0)+$AD168*IF($AD$6=E$6,$AD$7,0)+$DG168*IF($DG$6=E$6,$DG$7,0)+$DH168*IF($DH$6=E$6,$DH$7,0)+$DI168*IF($DI$6=E$6,$DI$7,0)+$DJ168*IF($DJ$6=E$6,$DJ$7,0)+$DK168*IF($DK$6=E$6,$DK$7,0)+$DL168*IF($DL$6=E$6,$DL$7,0)+$DM168*IF($DM$6=E$6,$DM$7,0)+$DN168*IF($DN$6=E$6,$DN$7,0)+$DO168*IF($DO$6=E$6,$DO$7,0)+$DP168*IF($DP$6=E$6,$DP$7,0)+$DQ168*IF($DQ$6=E$6,$DQ$7,0)+$DR168*IF($DR$6=E$6,$DR$7,0)+$DS168*IF($DS$6=E$6,$DS$7,0)+$DT168*IF($DT$6=E$6,$DT$7,0)+$DU168*IF($DU$6=E$6,$DU$7,0)+$DV168*IF($DV$6=E$6,$DV$7,0)+$DW168*IF($DW$6=E$6,$DW$7,0)+$DX168*IF($DX$6=E$6,$DX$7,0)+$DY168*IF($DY$6=E$6,$DY$7,0)+$DZ168*IF($DZ$6=E$6,$DZ$7,0)+$EA168*IF($EA$6=E$6,$EA$7,0)+$EB168*IF($EB$6=E$6,$EB$7,0))/E$7,0)</f>
        <v>84</v>
      </c>
      <c r="F168" s="54">
        <f t="shared" si="161"/>
        <v>84</v>
      </c>
      <c r="G168" s="54">
        <f t="shared" si="161"/>
        <v>0</v>
      </c>
      <c r="H168" s="54">
        <f t="shared" si="161"/>
        <v>0</v>
      </c>
      <c r="I168" s="54">
        <f t="shared" si="161"/>
        <v>0</v>
      </c>
      <c r="J168" s="54">
        <f t="shared" si="161"/>
        <v>0</v>
      </c>
      <c r="K168" s="54">
        <f t="shared" si="161"/>
        <v>0</v>
      </c>
      <c r="L168" s="54">
        <f t="shared" si="161"/>
        <v>0</v>
      </c>
      <c r="M168" s="54">
        <f t="shared" si="161"/>
        <v>0</v>
      </c>
      <c r="N168" s="54">
        <f t="shared" si="161"/>
        <v>0</v>
      </c>
      <c r="O168" s="54">
        <f t="shared" si="161"/>
        <v>0</v>
      </c>
      <c r="P168" s="54">
        <f t="shared" si="161"/>
        <v>0</v>
      </c>
      <c r="Q168" s="54">
        <f t="shared" si="161"/>
        <v>0</v>
      </c>
      <c r="R168" s="54">
        <f t="shared" si="161"/>
        <v>0</v>
      </c>
      <c r="S168" s="135"/>
      <c r="T168" s="66">
        <v>84</v>
      </c>
      <c r="U168" s="56">
        <v>84</v>
      </c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  <c r="BM168" s="56"/>
      <c r="BN168" s="56"/>
      <c r="BO168" s="56"/>
      <c r="BP168" s="56"/>
      <c r="BQ168" s="56"/>
      <c r="BR168" s="56"/>
      <c r="BS168" s="56"/>
      <c r="BT168" s="56"/>
      <c r="BU168" s="56"/>
      <c r="BV168" s="56"/>
      <c r="BW168" s="56"/>
      <c r="BX168" s="56"/>
      <c r="BY168" s="56"/>
      <c r="BZ168" s="56"/>
      <c r="CA168" s="56"/>
      <c r="CB168" s="56"/>
      <c r="CC168" s="56"/>
      <c r="CD168" s="56"/>
      <c r="CE168" s="56"/>
      <c r="CF168" s="56"/>
      <c r="CG168" s="56"/>
      <c r="CH168" s="56"/>
      <c r="CI168" s="56"/>
      <c r="CJ168" s="56"/>
      <c r="CK168" s="56"/>
      <c r="CL168" s="56"/>
      <c r="CM168" s="56"/>
      <c r="CN168" s="56"/>
      <c r="CO168" s="56"/>
      <c r="CP168" s="56"/>
      <c r="CQ168" s="56"/>
      <c r="CR168" s="56"/>
      <c r="CS168" s="56"/>
      <c r="CT168" s="56"/>
      <c r="CU168" s="56"/>
      <c r="CV168" s="56"/>
      <c r="CW168" s="56"/>
      <c r="CX168" s="56"/>
      <c r="CY168" s="56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56"/>
      <c r="DL168" s="56"/>
      <c r="DM168" s="56"/>
      <c r="DN168" s="56"/>
      <c r="DO168" s="56"/>
      <c r="DP168" s="56"/>
      <c r="DQ168" s="56"/>
      <c r="DR168" s="56"/>
      <c r="DS168" s="56"/>
      <c r="DT168" s="56"/>
    </row>
    <row r="169" spans="1:124" ht="14.25" customHeight="1">
      <c r="A169" s="51">
        <v>162</v>
      </c>
      <c r="B169" s="3">
        <f>IF('FORM NILAI SIAP'!A169=0,"",'FORM NILAI SIAP'!A169)</f>
        <v>21120120140099</v>
      </c>
      <c r="C169" s="3" t="str">
        <f>IF('FORM NILAI SIAP'!B169=0,"",'FORM NILAI SIAP'!B169)</f>
        <v>ADID HARDIANSYAH</v>
      </c>
      <c r="D169" s="54">
        <v>96</v>
      </c>
      <c r="E169" s="54">
        <f t="shared" ref="E169:R169" si="162">IFERROR(($T169*IF($T$6=E$6,$T$7,0)+$U169*IF($U$6=E$6,$U$7,0)+$V169*IF($V$6=E$6,$V$7,0)+$W169*IF($W$6=E$6,$W$7,0)+$X169*IF($X$6=E$6,$X$7,0)+$Y169*IF($Y$6=E$6,$Y$7,0)+$Z169*IF($Z$6=E$6,$Z$7,0)+$AA169*IF($AA$6=E$6,$AA$7,0)+$AB169*IF($AB$6=E$6,$AB$7,0)+$AC169*IF($AC$6=E$6,$AC$7,0)+$AD169*IF($AD$6=E$6,$AD$7,0)+$DG169*IF($DG$6=E$6,$DG$7,0)+$DH169*IF($DH$6=E$6,$DH$7,0)+$DI169*IF($DI$6=E$6,$DI$7,0)+$DJ169*IF($DJ$6=E$6,$DJ$7,0)+$DK169*IF($DK$6=E$6,$DK$7,0)+$DL169*IF($DL$6=E$6,$DL$7,0)+$DM169*IF($DM$6=E$6,$DM$7,0)+$DN169*IF($DN$6=E$6,$DN$7,0)+$DO169*IF($DO$6=E$6,$DO$7,0)+$DP169*IF($DP$6=E$6,$DP$7,0)+$DQ169*IF($DQ$6=E$6,$DQ$7,0)+$DR169*IF($DR$6=E$6,$DR$7,0)+$DS169*IF($DS$6=E$6,$DS$7,0)+$DT169*IF($DT$6=E$6,$DT$7,0)+$DU169*IF($DU$6=E$6,$DU$7,0)+$DV169*IF($DV$6=E$6,$DV$7,0)+$DW169*IF($DW$6=E$6,$DW$7,0)+$DX169*IF($DX$6=E$6,$DX$7,0)+$DY169*IF($DY$6=E$6,$DY$7,0)+$DZ169*IF($DZ$6=E$6,$DZ$7,0)+$EA169*IF($EA$6=E$6,$EA$7,0)+$EB169*IF($EB$6=E$6,$EB$7,0))/E$7,0)</f>
        <v>96</v>
      </c>
      <c r="F169" s="54">
        <f t="shared" si="162"/>
        <v>96</v>
      </c>
      <c r="G169" s="54">
        <f t="shared" si="162"/>
        <v>0</v>
      </c>
      <c r="H169" s="54">
        <f t="shared" si="162"/>
        <v>0</v>
      </c>
      <c r="I169" s="54">
        <f t="shared" si="162"/>
        <v>0</v>
      </c>
      <c r="J169" s="54">
        <f t="shared" si="162"/>
        <v>0</v>
      </c>
      <c r="K169" s="54">
        <f t="shared" si="162"/>
        <v>0</v>
      </c>
      <c r="L169" s="54">
        <f t="shared" si="162"/>
        <v>0</v>
      </c>
      <c r="M169" s="54">
        <f t="shared" si="162"/>
        <v>0</v>
      </c>
      <c r="N169" s="54">
        <f t="shared" si="162"/>
        <v>0</v>
      </c>
      <c r="O169" s="54">
        <f t="shared" si="162"/>
        <v>0</v>
      </c>
      <c r="P169" s="54">
        <f t="shared" si="162"/>
        <v>0</v>
      </c>
      <c r="Q169" s="54">
        <f t="shared" si="162"/>
        <v>0</v>
      </c>
      <c r="R169" s="54">
        <f t="shared" si="162"/>
        <v>0</v>
      </c>
      <c r="S169" s="135"/>
      <c r="T169" s="66">
        <v>96</v>
      </c>
      <c r="U169" s="56">
        <v>96</v>
      </c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  <c r="BM169" s="56"/>
      <c r="BN169" s="56"/>
      <c r="BO169" s="56"/>
      <c r="BP169" s="56"/>
      <c r="BQ169" s="56"/>
      <c r="BR169" s="56"/>
      <c r="BS169" s="56"/>
      <c r="BT169" s="56"/>
      <c r="BU169" s="56"/>
      <c r="BV169" s="56"/>
      <c r="BW169" s="56"/>
      <c r="BX169" s="56"/>
      <c r="BY169" s="56"/>
      <c r="BZ169" s="56"/>
      <c r="CA169" s="56"/>
      <c r="CB169" s="56"/>
      <c r="CC169" s="56"/>
      <c r="CD169" s="56"/>
      <c r="CE169" s="56"/>
      <c r="CF169" s="56"/>
      <c r="CG169" s="56"/>
      <c r="CH169" s="56"/>
      <c r="CI169" s="56"/>
      <c r="CJ169" s="56"/>
      <c r="CK169" s="56"/>
      <c r="CL169" s="56"/>
      <c r="CM169" s="56"/>
      <c r="CN169" s="56"/>
      <c r="CO169" s="56"/>
      <c r="CP169" s="56"/>
      <c r="CQ169" s="56"/>
      <c r="CR169" s="56"/>
      <c r="CS169" s="56"/>
      <c r="CT169" s="56"/>
      <c r="CU169" s="56"/>
      <c r="CV169" s="56"/>
      <c r="CW169" s="56"/>
      <c r="CX169" s="56"/>
      <c r="CY169" s="56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56"/>
      <c r="DL169" s="56"/>
      <c r="DM169" s="56"/>
      <c r="DN169" s="56"/>
      <c r="DO169" s="56"/>
      <c r="DP169" s="56"/>
      <c r="DQ169" s="56"/>
      <c r="DR169" s="56"/>
      <c r="DS169" s="56"/>
      <c r="DT169" s="56"/>
    </row>
    <row r="170" spans="1:124" ht="14.25" customHeight="1">
      <c r="A170" s="51">
        <v>163</v>
      </c>
      <c r="B170" s="3">
        <f>IF('FORM NILAI SIAP'!A170=0,"",'FORM NILAI SIAP'!A170)</f>
        <v>21120120140099</v>
      </c>
      <c r="C170" s="3" t="str">
        <f>IF('FORM NILAI SIAP'!B170=0,"",'FORM NILAI SIAP'!B170)</f>
        <v>ALDO SERENA SAFIOLA</v>
      </c>
      <c r="D170" s="54">
        <v>40</v>
      </c>
      <c r="E170" s="54">
        <f t="shared" ref="E170:R170" si="163">IFERROR(($T170*IF($T$6=E$6,$T$7,0)+$U170*IF($U$6=E$6,$U$7,0)+$V170*IF($V$6=E$6,$V$7,0)+$W170*IF($W$6=E$6,$W$7,0)+$X170*IF($X$6=E$6,$X$7,0)+$Y170*IF($Y$6=E$6,$Y$7,0)+$Z170*IF($Z$6=E$6,$Z$7,0)+$AA170*IF($AA$6=E$6,$AA$7,0)+$AB170*IF($AB$6=E$6,$AB$7,0)+$AC170*IF($AC$6=E$6,$AC$7,0)+$AD170*IF($AD$6=E$6,$AD$7,0)+$DG170*IF($DG$6=E$6,$DG$7,0)+$DH170*IF($DH$6=E$6,$DH$7,0)+$DI170*IF($DI$6=E$6,$DI$7,0)+$DJ170*IF($DJ$6=E$6,$DJ$7,0)+$DK170*IF($DK$6=E$6,$DK$7,0)+$DL170*IF($DL$6=E$6,$DL$7,0)+$DM170*IF($DM$6=E$6,$DM$7,0)+$DN170*IF($DN$6=E$6,$DN$7,0)+$DO170*IF($DO$6=E$6,$DO$7,0)+$DP170*IF($DP$6=E$6,$DP$7,0)+$DQ170*IF($DQ$6=E$6,$DQ$7,0)+$DR170*IF($DR$6=E$6,$DR$7,0)+$DS170*IF($DS$6=E$6,$DS$7,0)+$DT170*IF($DT$6=E$6,$DT$7,0)+$DU170*IF($DU$6=E$6,$DU$7,0)+$DV170*IF($DV$6=E$6,$DV$7,0)+$DW170*IF($DW$6=E$6,$DW$7,0)+$DX170*IF($DX$6=E$6,$DX$7,0)+$DY170*IF($DY$6=E$6,$DY$7,0)+$DZ170*IF($DZ$6=E$6,$DZ$7,0)+$EA170*IF($EA$6=E$6,$EA$7,0)+$EB170*IF($EB$6=E$6,$EB$7,0))/E$7,0)</f>
        <v>40</v>
      </c>
      <c r="F170" s="54">
        <f t="shared" si="163"/>
        <v>40</v>
      </c>
      <c r="G170" s="54">
        <f t="shared" si="163"/>
        <v>0</v>
      </c>
      <c r="H170" s="54">
        <f t="shared" si="163"/>
        <v>0</v>
      </c>
      <c r="I170" s="54">
        <f t="shared" si="163"/>
        <v>0</v>
      </c>
      <c r="J170" s="54">
        <f t="shared" si="163"/>
        <v>0</v>
      </c>
      <c r="K170" s="54">
        <f t="shared" si="163"/>
        <v>0</v>
      </c>
      <c r="L170" s="54">
        <f t="shared" si="163"/>
        <v>0</v>
      </c>
      <c r="M170" s="54">
        <f t="shared" si="163"/>
        <v>0</v>
      </c>
      <c r="N170" s="54">
        <f t="shared" si="163"/>
        <v>0</v>
      </c>
      <c r="O170" s="54">
        <f t="shared" si="163"/>
        <v>0</v>
      </c>
      <c r="P170" s="54">
        <f t="shared" si="163"/>
        <v>0</v>
      </c>
      <c r="Q170" s="54">
        <f t="shared" si="163"/>
        <v>0</v>
      </c>
      <c r="R170" s="54">
        <f t="shared" si="163"/>
        <v>0</v>
      </c>
      <c r="S170" s="135"/>
      <c r="T170" s="66">
        <v>40</v>
      </c>
      <c r="U170" s="56">
        <v>40</v>
      </c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56"/>
      <c r="BN170" s="56"/>
      <c r="BO170" s="56"/>
      <c r="BP170" s="56"/>
      <c r="BQ170" s="56"/>
      <c r="BR170" s="56"/>
      <c r="BS170" s="56"/>
      <c r="BT170" s="56"/>
      <c r="BU170" s="56"/>
      <c r="BV170" s="56"/>
      <c r="BW170" s="56"/>
      <c r="BX170" s="56"/>
      <c r="BY170" s="56"/>
      <c r="BZ170" s="56"/>
      <c r="CA170" s="56"/>
      <c r="CB170" s="56"/>
      <c r="CC170" s="56"/>
      <c r="CD170" s="56"/>
      <c r="CE170" s="56"/>
      <c r="CF170" s="56"/>
      <c r="CG170" s="56"/>
      <c r="CH170" s="56"/>
      <c r="CI170" s="56"/>
      <c r="CJ170" s="56"/>
      <c r="CK170" s="56"/>
      <c r="CL170" s="56"/>
      <c r="CM170" s="56"/>
      <c r="CN170" s="56"/>
      <c r="CO170" s="56"/>
      <c r="CP170" s="56"/>
      <c r="CQ170" s="56"/>
      <c r="CR170" s="56"/>
      <c r="CS170" s="56"/>
      <c r="CT170" s="56"/>
      <c r="CU170" s="56"/>
      <c r="CV170" s="56"/>
      <c r="CW170" s="56"/>
      <c r="CX170" s="56"/>
      <c r="CY170" s="56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56"/>
      <c r="DL170" s="56"/>
      <c r="DM170" s="56"/>
      <c r="DN170" s="56"/>
      <c r="DO170" s="56"/>
      <c r="DP170" s="56"/>
      <c r="DQ170" s="56"/>
      <c r="DR170" s="56"/>
      <c r="DS170" s="56"/>
      <c r="DT170" s="56"/>
    </row>
    <row r="171" spans="1:124" ht="14.25" customHeight="1">
      <c r="A171" s="51">
        <v>164</v>
      </c>
      <c r="B171" s="3">
        <f>IF('FORM NILAI SIAP'!A171=0,"",'FORM NILAI SIAP'!A171)</f>
        <v>21120120140099</v>
      </c>
      <c r="C171" s="3" t="str">
        <f>IF('FORM NILAI SIAP'!B171=0,"",'FORM NILAI SIAP'!B171)</f>
        <v>WISNU ADI SETIANTO</v>
      </c>
      <c r="D171" s="54">
        <v>76</v>
      </c>
      <c r="E171" s="54">
        <f t="shared" ref="E171:R171" si="164">IFERROR(($T171*IF($T$6=E$6,$T$7,0)+$U171*IF($U$6=E$6,$U$7,0)+$V171*IF($V$6=E$6,$V$7,0)+$W171*IF($W$6=E$6,$W$7,0)+$X171*IF($X$6=E$6,$X$7,0)+$Y171*IF($Y$6=E$6,$Y$7,0)+$Z171*IF($Z$6=E$6,$Z$7,0)+$AA171*IF($AA$6=E$6,$AA$7,0)+$AB171*IF($AB$6=E$6,$AB$7,0)+$AC171*IF($AC$6=E$6,$AC$7,0)+$AD171*IF($AD$6=E$6,$AD$7,0)+$DG171*IF($DG$6=E$6,$DG$7,0)+$DH171*IF($DH$6=E$6,$DH$7,0)+$DI171*IF($DI$6=E$6,$DI$7,0)+$DJ171*IF($DJ$6=E$6,$DJ$7,0)+$DK171*IF($DK$6=E$6,$DK$7,0)+$DL171*IF($DL$6=E$6,$DL$7,0)+$DM171*IF($DM$6=E$6,$DM$7,0)+$DN171*IF($DN$6=E$6,$DN$7,0)+$DO171*IF($DO$6=E$6,$DO$7,0)+$DP171*IF($DP$6=E$6,$DP$7,0)+$DQ171*IF($DQ$6=E$6,$DQ$7,0)+$DR171*IF($DR$6=E$6,$DR$7,0)+$DS171*IF($DS$6=E$6,$DS$7,0)+$DT171*IF($DT$6=E$6,$DT$7,0)+$DU171*IF($DU$6=E$6,$DU$7,0)+$DV171*IF($DV$6=E$6,$DV$7,0)+$DW171*IF($DW$6=E$6,$DW$7,0)+$DX171*IF($DX$6=E$6,$DX$7,0)+$DY171*IF($DY$6=E$6,$DY$7,0)+$DZ171*IF($DZ$6=E$6,$DZ$7,0)+$EA171*IF($EA$6=E$6,$EA$7,0)+$EB171*IF($EB$6=E$6,$EB$7,0))/E$7,0)</f>
        <v>76</v>
      </c>
      <c r="F171" s="54">
        <f t="shared" si="164"/>
        <v>76</v>
      </c>
      <c r="G171" s="54">
        <f t="shared" si="164"/>
        <v>0</v>
      </c>
      <c r="H171" s="54">
        <f t="shared" si="164"/>
        <v>0</v>
      </c>
      <c r="I171" s="54">
        <f t="shared" si="164"/>
        <v>0</v>
      </c>
      <c r="J171" s="54">
        <f t="shared" si="164"/>
        <v>0</v>
      </c>
      <c r="K171" s="54">
        <f t="shared" si="164"/>
        <v>0</v>
      </c>
      <c r="L171" s="54">
        <f t="shared" si="164"/>
        <v>0</v>
      </c>
      <c r="M171" s="54">
        <f t="shared" si="164"/>
        <v>0</v>
      </c>
      <c r="N171" s="54">
        <f t="shared" si="164"/>
        <v>0</v>
      </c>
      <c r="O171" s="54">
        <f t="shared" si="164"/>
        <v>0</v>
      </c>
      <c r="P171" s="54">
        <f t="shared" si="164"/>
        <v>0</v>
      </c>
      <c r="Q171" s="54">
        <f t="shared" si="164"/>
        <v>0</v>
      </c>
      <c r="R171" s="54">
        <f t="shared" si="164"/>
        <v>0</v>
      </c>
      <c r="S171" s="135"/>
      <c r="T171" s="66">
        <v>76</v>
      </c>
      <c r="U171" s="56">
        <v>76</v>
      </c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56"/>
      <c r="BN171" s="56"/>
      <c r="BO171" s="56"/>
      <c r="BP171" s="56"/>
      <c r="BQ171" s="56"/>
      <c r="BR171" s="56"/>
      <c r="BS171" s="56"/>
      <c r="BT171" s="56"/>
      <c r="BU171" s="56"/>
      <c r="BV171" s="56"/>
      <c r="BW171" s="56"/>
      <c r="BX171" s="56"/>
      <c r="BY171" s="56"/>
      <c r="BZ171" s="56"/>
      <c r="CA171" s="56"/>
      <c r="CB171" s="56"/>
      <c r="CC171" s="56"/>
      <c r="CD171" s="56"/>
      <c r="CE171" s="56"/>
      <c r="CF171" s="56"/>
      <c r="CG171" s="56"/>
      <c r="CH171" s="56"/>
      <c r="CI171" s="56"/>
      <c r="CJ171" s="56"/>
      <c r="CK171" s="56"/>
      <c r="CL171" s="56"/>
      <c r="CM171" s="56"/>
      <c r="CN171" s="56"/>
      <c r="CO171" s="56"/>
      <c r="CP171" s="56"/>
      <c r="CQ171" s="56"/>
      <c r="CR171" s="56"/>
      <c r="CS171" s="56"/>
      <c r="CT171" s="56"/>
      <c r="CU171" s="56"/>
      <c r="CV171" s="56"/>
      <c r="CW171" s="56"/>
      <c r="CX171" s="56"/>
      <c r="CY171" s="56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56"/>
      <c r="DL171" s="56"/>
      <c r="DM171" s="56"/>
      <c r="DN171" s="56"/>
      <c r="DO171" s="56"/>
      <c r="DP171" s="56"/>
      <c r="DQ171" s="56"/>
      <c r="DR171" s="56"/>
      <c r="DS171" s="56"/>
      <c r="DT171" s="56"/>
    </row>
    <row r="172" spans="1:124" ht="14.25" customHeight="1">
      <c r="A172" s="51">
        <v>165</v>
      </c>
      <c r="B172" s="3">
        <f>IF('FORM NILAI SIAP'!A172=0,"",'FORM NILAI SIAP'!A172)</f>
        <v>21120120140099</v>
      </c>
      <c r="C172" s="3" t="str">
        <f>IF('FORM NILAI SIAP'!B172=0,"",'FORM NILAI SIAP'!B172)</f>
        <v>HAFIZH ANJAR SAPUTRA</v>
      </c>
      <c r="D172" s="54">
        <v>80</v>
      </c>
      <c r="E172" s="54">
        <f t="shared" ref="E172:R172" si="165">IFERROR(($T172*IF($T$6=E$6,$T$7,0)+$U172*IF($U$6=E$6,$U$7,0)+$V172*IF($V$6=E$6,$V$7,0)+$W172*IF($W$6=E$6,$W$7,0)+$X172*IF($X$6=E$6,$X$7,0)+$Y172*IF($Y$6=E$6,$Y$7,0)+$Z172*IF($Z$6=E$6,$Z$7,0)+$AA172*IF($AA$6=E$6,$AA$7,0)+$AB172*IF($AB$6=E$6,$AB$7,0)+$AC172*IF($AC$6=E$6,$AC$7,0)+$AD172*IF($AD$6=E$6,$AD$7,0)+$DG172*IF($DG$6=E$6,$DG$7,0)+$DH172*IF($DH$6=E$6,$DH$7,0)+$DI172*IF($DI$6=E$6,$DI$7,0)+$DJ172*IF($DJ$6=E$6,$DJ$7,0)+$DK172*IF($DK$6=E$6,$DK$7,0)+$DL172*IF($DL$6=E$6,$DL$7,0)+$DM172*IF($DM$6=E$6,$DM$7,0)+$DN172*IF($DN$6=E$6,$DN$7,0)+$DO172*IF($DO$6=E$6,$DO$7,0)+$DP172*IF($DP$6=E$6,$DP$7,0)+$DQ172*IF($DQ$6=E$6,$DQ$7,0)+$DR172*IF($DR$6=E$6,$DR$7,0)+$DS172*IF($DS$6=E$6,$DS$7,0)+$DT172*IF($DT$6=E$6,$DT$7,0)+$DU172*IF($DU$6=E$6,$DU$7,0)+$DV172*IF($DV$6=E$6,$DV$7,0)+$DW172*IF($DW$6=E$6,$DW$7,0)+$DX172*IF($DX$6=E$6,$DX$7,0)+$DY172*IF($DY$6=E$6,$DY$7,0)+$DZ172*IF($DZ$6=E$6,$DZ$7,0)+$EA172*IF($EA$6=E$6,$EA$7,0)+$EB172*IF($EB$6=E$6,$EB$7,0))/E$7,0)</f>
        <v>80</v>
      </c>
      <c r="F172" s="54">
        <f t="shared" si="165"/>
        <v>80</v>
      </c>
      <c r="G172" s="54">
        <f t="shared" si="165"/>
        <v>0</v>
      </c>
      <c r="H172" s="54">
        <f t="shared" si="165"/>
        <v>0</v>
      </c>
      <c r="I172" s="54">
        <f t="shared" si="165"/>
        <v>0</v>
      </c>
      <c r="J172" s="54">
        <f t="shared" si="165"/>
        <v>0</v>
      </c>
      <c r="K172" s="54">
        <f t="shared" si="165"/>
        <v>0</v>
      </c>
      <c r="L172" s="54">
        <f t="shared" si="165"/>
        <v>0</v>
      </c>
      <c r="M172" s="54">
        <f t="shared" si="165"/>
        <v>0</v>
      </c>
      <c r="N172" s="54">
        <f t="shared" si="165"/>
        <v>0</v>
      </c>
      <c r="O172" s="54">
        <f t="shared" si="165"/>
        <v>0</v>
      </c>
      <c r="P172" s="54">
        <f t="shared" si="165"/>
        <v>0</v>
      </c>
      <c r="Q172" s="54">
        <f t="shared" si="165"/>
        <v>0</v>
      </c>
      <c r="R172" s="54">
        <f t="shared" si="165"/>
        <v>0</v>
      </c>
      <c r="S172" s="135"/>
      <c r="T172" s="66">
        <v>80</v>
      </c>
      <c r="U172" s="56">
        <v>80</v>
      </c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56"/>
      <c r="BR172" s="56"/>
      <c r="BS172" s="56"/>
      <c r="BT172" s="56"/>
      <c r="BU172" s="56"/>
      <c r="BV172" s="56"/>
      <c r="BW172" s="56"/>
      <c r="BX172" s="56"/>
      <c r="BY172" s="56"/>
      <c r="BZ172" s="56"/>
      <c r="CA172" s="56"/>
      <c r="CB172" s="56"/>
      <c r="CC172" s="56"/>
      <c r="CD172" s="56"/>
      <c r="CE172" s="56"/>
      <c r="CF172" s="56"/>
      <c r="CG172" s="56"/>
      <c r="CH172" s="56"/>
      <c r="CI172" s="56"/>
      <c r="CJ172" s="56"/>
      <c r="CK172" s="56"/>
      <c r="CL172" s="56"/>
      <c r="CM172" s="56"/>
      <c r="CN172" s="56"/>
      <c r="CO172" s="56"/>
      <c r="CP172" s="56"/>
      <c r="CQ172" s="56"/>
      <c r="CR172" s="56"/>
      <c r="CS172" s="56"/>
      <c r="CT172" s="56"/>
      <c r="CU172" s="56"/>
      <c r="CV172" s="56"/>
      <c r="CW172" s="56"/>
      <c r="CX172" s="56"/>
      <c r="CY172" s="56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56"/>
      <c r="DL172" s="56"/>
      <c r="DM172" s="56"/>
      <c r="DN172" s="56"/>
      <c r="DO172" s="56"/>
      <c r="DP172" s="56"/>
      <c r="DQ172" s="56"/>
      <c r="DR172" s="56"/>
      <c r="DS172" s="56"/>
      <c r="DT172" s="56"/>
    </row>
    <row r="173" spans="1:124" ht="14.25" customHeight="1">
      <c r="A173" s="51">
        <v>166</v>
      </c>
      <c r="B173" s="3">
        <f>IF('FORM NILAI SIAP'!A173=0,"",'FORM NILAI SIAP'!A173)</f>
        <v>21120120140099</v>
      </c>
      <c r="C173" s="3" t="str">
        <f>IF('FORM NILAI SIAP'!B173=0,"",'FORM NILAI SIAP'!B173)</f>
        <v>MUHAMMAD FADHIL SULTHAN</v>
      </c>
      <c r="D173" s="54">
        <v>80</v>
      </c>
      <c r="E173" s="54">
        <f t="shared" ref="E173:R173" si="166">IFERROR(($T173*IF($T$6=E$6,$T$7,0)+$U173*IF($U$6=E$6,$U$7,0)+$V173*IF($V$6=E$6,$V$7,0)+$W173*IF($W$6=E$6,$W$7,0)+$X173*IF($X$6=E$6,$X$7,0)+$Y173*IF($Y$6=E$6,$Y$7,0)+$Z173*IF($Z$6=E$6,$Z$7,0)+$AA173*IF($AA$6=E$6,$AA$7,0)+$AB173*IF($AB$6=E$6,$AB$7,0)+$AC173*IF($AC$6=E$6,$AC$7,0)+$AD173*IF($AD$6=E$6,$AD$7,0)+$DG173*IF($DG$6=E$6,$DG$7,0)+$DH173*IF($DH$6=E$6,$DH$7,0)+$DI173*IF($DI$6=E$6,$DI$7,0)+$DJ173*IF($DJ$6=E$6,$DJ$7,0)+$DK173*IF($DK$6=E$6,$DK$7,0)+$DL173*IF($DL$6=E$6,$DL$7,0)+$DM173*IF($DM$6=E$6,$DM$7,0)+$DN173*IF($DN$6=E$6,$DN$7,0)+$DO173*IF($DO$6=E$6,$DO$7,0)+$DP173*IF($DP$6=E$6,$DP$7,0)+$DQ173*IF($DQ$6=E$6,$DQ$7,0)+$DR173*IF($DR$6=E$6,$DR$7,0)+$DS173*IF($DS$6=E$6,$DS$7,0)+$DT173*IF($DT$6=E$6,$DT$7,0)+$DU173*IF($DU$6=E$6,$DU$7,0)+$DV173*IF($DV$6=E$6,$DV$7,0)+$DW173*IF($DW$6=E$6,$DW$7,0)+$DX173*IF($DX$6=E$6,$DX$7,0)+$DY173*IF($DY$6=E$6,$DY$7,0)+$DZ173*IF($DZ$6=E$6,$DZ$7,0)+$EA173*IF($EA$6=E$6,$EA$7,0)+$EB173*IF($EB$6=E$6,$EB$7,0))/E$7,0)</f>
        <v>80</v>
      </c>
      <c r="F173" s="54">
        <f t="shared" si="166"/>
        <v>80</v>
      </c>
      <c r="G173" s="54">
        <f t="shared" si="166"/>
        <v>0</v>
      </c>
      <c r="H173" s="54">
        <f t="shared" si="166"/>
        <v>0</v>
      </c>
      <c r="I173" s="54">
        <f t="shared" si="166"/>
        <v>0</v>
      </c>
      <c r="J173" s="54">
        <f t="shared" si="166"/>
        <v>0</v>
      </c>
      <c r="K173" s="54">
        <f t="shared" si="166"/>
        <v>0</v>
      </c>
      <c r="L173" s="54">
        <f t="shared" si="166"/>
        <v>0</v>
      </c>
      <c r="M173" s="54">
        <f t="shared" si="166"/>
        <v>0</v>
      </c>
      <c r="N173" s="54">
        <f t="shared" si="166"/>
        <v>0</v>
      </c>
      <c r="O173" s="54">
        <f t="shared" si="166"/>
        <v>0</v>
      </c>
      <c r="P173" s="54">
        <f t="shared" si="166"/>
        <v>0</v>
      </c>
      <c r="Q173" s="54">
        <f t="shared" si="166"/>
        <v>0</v>
      </c>
      <c r="R173" s="54">
        <f t="shared" si="166"/>
        <v>0</v>
      </c>
      <c r="S173" s="135"/>
      <c r="T173" s="66">
        <v>80</v>
      </c>
      <c r="U173" s="56">
        <v>80</v>
      </c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  <c r="BM173" s="56"/>
      <c r="BN173" s="56"/>
      <c r="BO173" s="56"/>
      <c r="BP173" s="56"/>
      <c r="BQ173" s="56"/>
      <c r="BR173" s="56"/>
      <c r="BS173" s="56"/>
      <c r="BT173" s="56"/>
      <c r="BU173" s="56"/>
      <c r="BV173" s="56"/>
      <c r="BW173" s="56"/>
      <c r="BX173" s="56"/>
      <c r="BY173" s="56"/>
      <c r="BZ173" s="56"/>
      <c r="CA173" s="56"/>
      <c r="CB173" s="56"/>
      <c r="CC173" s="56"/>
      <c r="CD173" s="56"/>
      <c r="CE173" s="56"/>
      <c r="CF173" s="56"/>
      <c r="CG173" s="56"/>
      <c r="CH173" s="56"/>
      <c r="CI173" s="56"/>
      <c r="CJ173" s="56"/>
      <c r="CK173" s="56"/>
      <c r="CL173" s="56"/>
      <c r="CM173" s="56"/>
      <c r="CN173" s="56"/>
      <c r="CO173" s="56"/>
      <c r="CP173" s="56"/>
      <c r="CQ173" s="56"/>
      <c r="CR173" s="56"/>
      <c r="CS173" s="56"/>
      <c r="CT173" s="56"/>
      <c r="CU173" s="56"/>
      <c r="CV173" s="56"/>
      <c r="CW173" s="56"/>
      <c r="CX173" s="56"/>
      <c r="CY173" s="56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56"/>
      <c r="DL173" s="56"/>
      <c r="DM173" s="56"/>
      <c r="DN173" s="56"/>
      <c r="DO173" s="56"/>
      <c r="DP173" s="56"/>
      <c r="DQ173" s="56"/>
      <c r="DR173" s="56"/>
      <c r="DS173" s="56"/>
      <c r="DT173" s="56"/>
    </row>
    <row r="174" spans="1:124" ht="14.25" customHeight="1">
      <c r="A174" s="51">
        <v>167</v>
      </c>
      <c r="B174" s="3">
        <f>IF('FORM NILAI SIAP'!A174=0,"",'FORM NILAI SIAP'!A174)</f>
        <v>21120120140099</v>
      </c>
      <c r="C174" s="3" t="str">
        <f>IF('FORM NILAI SIAP'!B174=0,"",'FORM NILAI SIAP'!B174)</f>
        <v>MUHAMMAD JUHA ARSYADANI ARIF</v>
      </c>
      <c r="D174" s="54">
        <v>84</v>
      </c>
      <c r="E174" s="54">
        <f t="shared" ref="E174:R174" si="167">IFERROR(($T174*IF($T$6=E$6,$T$7,0)+$U174*IF($U$6=E$6,$U$7,0)+$V174*IF($V$6=E$6,$V$7,0)+$W174*IF($W$6=E$6,$W$7,0)+$X174*IF($X$6=E$6,$X$7,0)+$Y174*IF($Y$6=E$6,$Y$7,0)+$Z174*IF($Z$6=E$6,$Z$7,0)+$AA174*IF($AA$6=E$6,$AA$7,0)+$AB174*IF($AB$6=E$6,$AB$7,0)+$AC174*IF($AC$6=E$6,$AC$7,0)+$AD174*IF($AD$6=E$6,$AD$7,0)+$DG174*IF($DG$6=E$6,$DG$7,0)+$DH174*IF($DH$6=E$6,$DH$7,0)+$DI174*IF($DI$6=E$6,$DI$7,0)+$DJ174*IF($DJ$6=E$6,$DJ$7,0)+$DK174*IF($DK$6=E$6,$DK$7,0)+$DL174*IF($DL$6=E$6,$DL$7,0)+$DM174*IF($DM$6=E$6,$DM$7,0)+$DN174*IF($DN$6=E$6,$DN$7,0)+$DO174*IF($DO$6=E$6,$DO$7,0)+$DP174*IF($DP$6=E$6,$DP$7,0)+$DQ174*IF($DQ$6=E$6,$DQ$7,0)+$DR174*IF($DR$6=E$6,$DR$7,0)+$DS174*IF($DS$6=E$6,$DS$7,0)+$DT174*IF($DT$6=E$6,$DT$7,0)+$DU174*IF($DU$6=E$6,$DU$7,0)+$DV174*IF($DV$6=E$6,$DV$7,0)+$DW174*IF($DW$6=E$6,$DW$7,0)+$DX174*IF($DX$6=E$6,$DX$7,0)+$DY174*IF($DY$6=E$6,$DY$7,0)+$DZ174*IF($DZ$6=E$6,$DZ$7,0)+$EA174*IF($EA$6=E$6,$EA$7,0)+$EB174*IF($EB$6=E$6,$EB$7,0))/E$7,0)</f>
        <v>84</v>
      </c>
      <c r="F174" s="54">
        <f t="shared" si="167"/>
        <v>84</v>
      </c>
      <c r="G174" s="54">
        <f t="shared" si="167"/>
        <v>0</v>
      </c>
      <c r="H174" s="54">
        <f t="shared" si="167"/>
        <v>0</v>
      </c>
      <c r="I174" s="54">
        <f t="shared" si="167"/>
        <v>0</v>
      </c>
      <c r="J174" s="54">
        <f t="shared" si="167"/>
        <v>0</v>
      </c>
      <c r="K174" s="54">
        <f t="shared" si="167"/>
        <v>0</v>
      </c>
      <c r="L174" s="54">
        <f t="shared" si="167"/>
        <v>0</v>
      </c>
      <c r="M174" s="54">
        <f t="shared" si="167"/>
        <v>0</v>
      </c>
      <c r="N174" s="54">
        <f t="shared" si="167"/>
        <v>0</v>
      </c>
      <c r="O174" s="54">
        <f t="shared" si="167"/>
        <v>0</v>
      </c>
      <c r="P174" s="54">
        <f t="shared" si="167"/>
        <v>0</v>
      </c>
      <c r="Q174" s="54">
        <f t="shared" si="167"/>
        <v>0</v>
      </c>
      <c r="R174" s="54">
        <f t="shared" si="167"/>
        <v>0</v>
      </c>
      <c r="S174" s="135"/>
      <c r="T174" s="66">
        <v>84</v>
      </c>
      <c r="U174" s="56">
        <v>84</v>
      </c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  <c r="BM174" s="56"/>
      <c r="BN174" s="56"/>
      <c r="BO174" s="56"/>
      <c r="BP174" s="56"/>
      <c r="BQ174" s="56"/>
      <c r="BR174" s="56"/>
      <c r="BS174" s="56"/>
      <c r="BT174" s="56"/>
      <c r="BU174" s="56"/>
      <c r="BV174" s="56"/>
      <c r="BW174" s="56"/>
      <c r="BX174" s="56"/>
      <c r="BY174" s="56"/>
      <c r="BZ174" s="56"/>
      <c r="CA174" s="56"/>
      <c r="CB174" s="56"/>
      <c r="CC174" s="56"/>
      <c r="CD174" s="56"/>
      <c r="CE174" s="56"/>
      <c r="CF174" s="56"/>
      <c r="CG174" s="56"/>
      <c r="CH174" s="56"/>
      <c r="CI174" s="56"/>
      <c r="CJ174" s="56"/>
      <c r="CK174" s="56"/>
      <c r="CL174" s="56"/>
      <c r="CM174" s="56"/>
      <c r="CN174" s="56"/>
      <c r="CO174" s="56"/>
      <c r="CP174" s="56"/>
      <c r="CQ174" s="56"/>
      <c r="CR174" s="56"/>
      <c r="CS174" s="56"/>
      <c r="CT174" s="56"/>
      <c r="CU174" s="56"/>
      <c r="CV174" s="56"/>
      <c r="CW174" s="56"/>
      <c r="CX174" s="56"/>
      <c r="CY174" s="56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56"/>
      <c r="DL174" s="56"/>
      <c r="DM174" s="56"/>
      <c r="DN174" s="56"/>
      <c r="DO174" s="56"/>
      <c r="DP174" s="56"/>
      <c r="DQ174" s="56"/>
      <c r="DR174" s="56"/>
      <c r="DS174" s="56"/>
      <c r="DT174" s="56"/>
    </row>
    <row r="175" spans="1:124" ht="14.25" customHeight="1">
      <c r="A175" s="51">
        <v>168</v>
      </c>
      <c r="B175" s="3">
        <f>IF('FORM NILAI SIAP'!A175=0,"",'FORM NILAI SIAP'!A175)</f>
        <v>21120120140099</v>
      </c>
      <c r="C175" s="3" t="str">
        <f>IF('FORM NILAI SIAP'!B175=0,"",'FORM NILAI SIAP'!B175)</f>
        <v>DIEFA EDRA RIVANDI</v>
      </c>
      <c r="D175" s="54">
        <v>96</v>
      </c>
      <c r="E175" s="54">
        <f t="shared" ref="E175:R175" si="168">IFERROR(($T175*IF($T$6=E$6,$T$7,0)+$U175*IF($U$6=E$6,$U$7,0)+$V175*IF($V$6=E$6,$V$7,0)+$W175*IF($W$6=E$6,$W$7,0)+$X175*IF($X$6=E$6,$X$7,0)+$Y175*IF($Y$6=E$6,$Y$7,0)+$Z175*IF($Z$6=E$6,$Z$7,0)+$AA175*IF($AA$6=E$6,$AA$7,0)+$AB175*IF($AB$6=E$6,$AB$7,0)+$AC175*IF($AC$6=E$6,$AC$7,0)+$AD175*IF($AD$6=E$6,$AD$7,0)+$DG175*IF($DG$6=E$6,$DG$7,0)+$DH175*IF($DH$6=E$6,$DH$7,0)+$DI175*IF($DI$6=E$6,$DI$7,0)+$DJ175*IF($DJ$6=E$6,$DJ$7,0)+$DK175*IF($DK$6=E$6,$DK$7,0)+$DL175*IF($DL$6=E$6,$DL$7,0)+$DM175*IF($DM$6=E$6,$DM$7,0)+$DN175*IF($DN$6=E$6,$DN$7,0)+$DO175*IF($DO$6=E$6,$DO$7,0)+$DP175*IF($DP$6=E$6,$DP$7,0)+$DQ175*IF($DQ$6=E$6,$DQ$7,0)+$DR175*IF($DR$6=E$6,$DR$7,0)+$DS175*IF($DS$6=E$6,$DS$7,0)+$DT175*IF($DT$6=E$6,$DT$7,0)+$DU175*IF($DU$6=E$6,$DU$7,0)+$DV175*IF($DV$6=E$6,$DV$7,0)+$DW175*IF($DW$6=E$6,$DW$7,0)+$DX175*IF($DX$6=E$6,$DX$7,0)+$DY175*IF($DY$6=E$6,$DY$7,0)+$DZ175*IF($DZ$6=E$6,$DZ$7,0)+$EA175*IF($EA$6=E$6,$EA$7,0)+$EB175*IF($EB$6=E$6,$EB$7,0))/E$7,0)</f>
        <v>96</v>
      </c>
      <c r="F175" s="54">
        <f t="shared" si="168"/>
        <v>96</v>
      </c>
      <c r="G175" s="54">
        <f t="shared" si="168"/>
        <v>0</v>
      </c>
      <c r="H175" s="54">
        <f t="shared" si="168"/>
        <v>0</v>
      </c>
      <c r="I175" s="54">
        <f t="shared" si="168"/>
        <v>0</v>
      </c>
      <c r="J175" s="54">
        <f t="shared" si="168"/>
        <v>0</v>
      </c>
      <c r="K175" s="54">
        <f t="shared" si="168"/>
        <v>0</v>
      </c>
      <c r="L175" s="54">
        <f t="shared" si="168"/>
        <v>0</v>
      </c>
      <c r="M175" s="54">
        <f t="shared" si="168"/>
        <v>0</v>
      </c>
      <c r="N175" s="54">
        <f t="shared" si="168"/>
        <v>0</v>
      </c>
      <c r="O175" s="54">
        <f t="shared" si="168"/>
        <v>0</v>
      </c>
      <c r="P175" s="54">
        <f t="shared" si="168"/>
        <v>0</v>
      </c>
      <c r="Q175" s="54">
        <f t="shared" si="168"/>
        <v>0</v>
      </c>
      <c r="R175" s="54">
        <f t="shared" si="168"/>
        <v>0</v>
      </c>
      <c r="S175" s="135"/>
      <c r="T175" s="66">
        <v>96</v>
      </c>
      <c r="U175" s="56">
        <v>96</v>
      </c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56"/>
      <c r="BS175" s="56"/>
      <c r="BT175" s="56"/>
      <c r="BU175" s="56"/>
      <c r="BV175" s="56"/>
      <c r="BW175" s="56"/>
      <c r="BX175" s="56"/>
      <c r="BY175" s="56"/>
      <c r="BZ175" s="56"/>
      <c r="CA175" s="56"/>
      <c r="CB175" s="56"/>
      <c r="CC175" s="56"/>
      <c r="CD175" s="56"/>
      <c r="CE175" s="56"/>
      <c r="CF175" s="56"/>
      <c r="CG175" s="56"/>
      <c r="CH175" s="56"/>
      <c r="CI175" s="56"/>
      <c r="CJ175" s="56"/>
      <c r="CK175" s="56"/>
      <c r="CL175" s="56"/>
      <c r="CM175" s="56"/>
      <c r="CN175" s="56"/>
      <c r="CO175" s="56"/>
      <c r="CP175" s="56"/>
      <c r="CQ175" s="56"/>
      <c r="CR175" s="56"/>
      <c r="CS175" s="56"/>
      <c r="CT175" s="56"/>
      <c r="CU175" s="56"/>
      <c r="CV175" s="56"/>
      <c r="CW175" s="56"/>
      <c r="CX175" s="56"/>
      <c r="CY175" s="56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56"/>
      <c r="DL175" s="56"/>
      <c r="DM175" s="56"/>
      <c r="DN175" s="56"/>
      <c r="DO175" s="56"/>
      <c r="DP175" s="56"/>
      <c r="DQ175" s="56"/>
      <c r="DR175" s="56"/>
      <c r="DS175" s="56"/>
      <c r="DT175" s="56"/>
    </row>
    <row r="176" spans="1:124" ht="14.25" customHeight="1">
      <c r="A176" s="51">
        <v>169</v>
      </c>
      <c r="B176" s="3">
        <f>IF('FORM NILAI SIAP'!A176=0,"",'FORM NILAI SIAP'!A176)</f>
        <v>21120120140099</v>
      </c>
      <c r="C176" s="3" t="str">
        <f>IF('FORM NILAI SIAP'!B176=0,"",'FORM NILAI SIAP'!B176)</f>
        <v>RISKA MARIETA</v>
      </c>
      <c r="D176" s="54">
        <v>0</v>
      </c>
      <c r="E176" s="54">
        <f t="shared" ref="E176:R176" si="169">IFERROR(($T176*IF($T$6=E$6,$T$7,0)+$U176*IF($U$6=E$6,$U$7,0)+$V176*IF($V$6=E$6,$V$7,0)+$W176*IF($W$6=E$6,$W$7,0)+$X176*IF($X$6=E$6,$X$7,0)+$Y176*IF($Y$6=E$6,$Y$7,0)+$Z176*IF($Z$6=E$6,$Z$7,0)+$AA176*IF($AA$6=E$6,$AA$7,0)+$AB176*IF($AB$6=E$6,$AB$7,0)+$AC176*IF($AC$6=E$6,$AC$7,0)+$AD176*IF($AD$6=E$6,$AD$7,0)+$DG176*IF($DG$6=E$6,$DG$7,0)+$DH176*IF($DH$6=E$6,$DH$7,0)+$DI176*IF($DI$6=E$6,$DI$7,0)+$DJ176*IF($DJ$6=E$6,$DJ$7,0)+$DK176*IF($DK$6=E$6,$DK$7,0)+$DL176*IF($DL$6=E$6,$DL$7,0)+$DM176*IF($DM$6=E$6,$DM$7,0)+$DN176*IF($DN$6=E$6,$DN$7,0)+$DO176*IF($DO$6=E$6,$DO$7,0)+$DP176*IF($DP$6=E$6,$DP$7,0)+$DQ176*IF($DQ$6=E$6,$DQ$7,0)+$DR176*IF($DR$6=E$6,$DR$7,0)+$DS176*IF($DS$6=E$6,$DS$7,0)+$DT176*IF($DT$6=E$6,$DT$7,0)+$DU176*IF($DU$6=E$6,$DU$7,0)+$DV176*IF($DV$6=E$6,$DV$7,0)+$DW176*IF($DW$6=E$6,$DW$7,0)+$DX176*IF($DX$6=E$6,$DX$7,0)+$DY176*IF($DY$6=E$6,$DY$7,0)+$DZ176*IF($DZ$6=E$6,$DZ$7,0)+$EA176*IF($EA$6=E$6,$EA$7,0)+$EB176*IF($EB$6=E$6,$EB$7,0))/E$7,0)</f>
        <v>0</v>
      </c>
      <c r="F176" s="54">
        <f t="shared" si="169"/>
        <v>0</v>
      </c>
      <c r="G176" s="54">
        <f t="shared" si="169"/>
        <v>0</v>
      </c>
      <c r="H176" s="54">
        <f t="shared" si="169"/>
        <v>0</v>
      </c>
      <c r="I176" s="54">
        <f t="shared" si="169"/>
        <v>0</v>
      </c>
      <c r="J176" s="54">
        <f t="shared" si="169"/>
        <v>0</v>
      </c>
      <c r="K176" s="54">
        <f t="shared" si="169"/>
        <v>0</v>
      </c>
      <c r="L176" s="54">
        <f t="shared" si="169"/>
        <v>0</v>
      </c>
      <c r="M176" s="54">
        <f t="shared" si="169"/>
        <v>0</v>
      </c>
      <c r="N176" s="54">
        <f t="shared" si="169"/>
        <v>0</v>
      </c>
      <c r="O176" s="54">
        <f t="shared" si="169"/>
        <v>0</v>
      </c>
      <c r="P176" s="54">
        <f t="shared" si="169"/>
        <v>0</v>
      </c>
      <c r="Q176" s="54">
        <f t="shared" si="169"/>
        <v>0</v>
      </c>
      <c r="R176" s="54">
        <f t="shared" si="169"/>
        <v>0</v>
      </c>
      <c r="S176" s="135"/>
      <c r="T176" s="66">
        <v>0</v>
      </c>
      <c r="U176" s="56">
        <v>0</v>
      </c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  <c r="BM176" s="56"/>
      <c r="BN176" s="56"/>
      <c r="BO176" s="56"/>
      <c r="BP176" s="56"/>
      <c r="BQ176" s="56"/>
      <c r="BR176" s="56"/>
      <c r="BS176" s="56"/>
      <c r="BT176" s="56"/>
      <c r="BU176" s="56"/>
      <c r="BV176" s="56"/>
      <c r="BW176" s="56"/>
      <c r="BX176" s="56"/>
      <c r="BY176" s="56"/>
      <c r="BZ176" s="56"/>
      <c r="CA176" s="56"/>
      <c r="CB176" s="56"/>
      <c r="CC176" s="56"/>
      <c r="CD176" s="56"/>
      <c r="CE176" s="56"/>
      <c r="CF176" s="56"/>
      <c r="CG176" s="56"/>
      <c r="CH176" s="56"/>
      <c r="CI176" s="56"/>
      <c r="CJ176" s="56"/>
      <c r="CK176" s="56"/>
      <c r="CL176" s="56"/>
      <c r="CM176" s="56"/>
      <c r="CN176" s="56"/>
      <c r="CO176" s="56"/>
      <c r="CP176" s="56"/>
      <c r="CQ176" s="56"/>
      <c r="CR176" s="56"/>
      <c r="CS176" s="56"/>
      <c r="CT176" s="56"/>
      <c r="CU176" s="56"/>
      <c r="CV176" s="56"/>
      <c r="CW176" s="56"/>
      <c r="CX176" s="56"/>
      <c r="CY176" s="56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56"/>
      <c r="DL176" s="56"/>
      <c r="DM176" s="56"/>
      <c r="DN176" s="56"/>
      <c r="DO176" s="56"/>
      <c r="DP176" s="56"/>
      <c r="DQ176" s="56"/>
      <c r="DR176" s="56"/>
      <c r="DS176" s="56"/>
      <c r="DT176" s="56"/>
    </row>
    <row r="177" spans="1:124" ht="14.25" customHeight="1">
      <c r="A177" s="51">
        <v>170</v>
      </c>
      <c r="B177" s="3">
        <f>IF('FORM NILAI SIAP'!A177=0,"",'FORM NILAI SIAP'!A177)</f>
        <v>21120120140099</v>
      </c>
      <c r="C177" s="3" t="str">
        <f>IF('FORM NILAI SIAP'!B177=0,"",'FORM NILAI SIAP'!B177)</f>
        <v>MUHAMMAD RISKI NUR FARIS</v>
      </c>
      <c r="D177" s="54">
        <v>88</v>
      </c>
      <c r="E177" s="54">
        <f t="shared" ref="E177:R177" si="170">IFERROR(($T177*IF($T$6=E$6,$T$7,0)+$U177*IF($U$6=E$6,$U$7,0)+$V177*IF($V$6=E$6,$V$7,0)+$W177*IF($W$6=E$6,$W$7,0)+$X177*IF($X$6=E$6,$X$7,0)+$Y177*IF($Y$6=E$6,$Y$7,0)+$Z177*IF($Z$6=E$6,$Z$7,0)+$AA177*IF($AA$6=E$6,$AA$7,0)+$AB177*IF($AB$6=E$6,$AB$7,0)+$AC177*IF($AC$6=E$6,$AC$7,0)+$AD177*IF($AD$6=E$6,$AD$7,0)+$DG177*IF($DG$6=E$6,$DG$7,0)+$DH177*IF($DH$6=E$6,$DH$7,0)+$DI177*IF($DI$6=E$6,$DI$7,0)+$DJ177*IF($DJ$6=E$6,$DJ$7,0)+$DK177*IF($DK$6=E$6,$DK$7,0)+$DL177*IF($DL$6=E$6,$DL$7,0)+$DM177*IF($DM$6=E$6,$DM$7,0)+$DN177*IF($DN$6=E$6,$DN$7,0)+$DO177*IF($DO$6=E$6,$DO$7,0)+$DP177*IF($DP$6=E$6,$DP$7,0)+$DQ177*IF($DQ$6=E$6,$DQ$7,0)+$DR177*IF($DR$6=E$6,$DR$7,0)+$DS177*IF($DS$6=E$6,$DS$7,0)+$DT177*IF($DT$6=E$6,$DT$7,0)+$DU177*IF($DU$6=E$6,$DU$7,0)+$DV177*IF($DV$6=E$6,$DV$7,0)+$DW177*IF($DW$6=E$6,$DW$7,0)+$DX177*IF($DX$6=E$6,$DX$7,0)+$DY177*IF($DY$6=E$6,$DY$7,0)+$DZ177*IF($DZ$6=E$6,$DZ$7,0)+$EA177*IF($EA$6=E$6,$EA$7,0)+$EB177*IF($EB$6=E$6,$EB$7,0))/E$7,0)</f>
        <v>88</v>
      </c>
      <c r="F177" s="54">
        <f t="shared" si="170"/>
        <v>88</v>
      </c>
      <c r="G177" s="54">
        <f t="shared" si="170"/>
        <v>0</v>
      </c>
      <c r="H177" s="54">
        <f t="shared" si="170"/>
        <v>0</v>
      </c>
      <c r="I177" s="54">
        <f t="shared" si="170"/>
        <v>0</v>
      </c>
      <c r="J177" s="54">
        <f t="shared" si="170"/>
        <v>0</v>
      </c>
      <c r="K177" s="54">
        <f t="shared" si="170"/>
        <v>0</v>
      </c>
      <c r="L177" s="54">
        <f t="shared" si="170"/>
        <v>0</v>
      </c>
      <c r="M177" s="54">
        <f t="shared" si="170"/>
        <v>0</v>
      </c>
      <c r="N177" s="54">
        <f t="shared" si="170"/>
        <v>0</v>
      </c>
      <c r="O177" s="54">
        <f t="shared" si="170"/>
        <v>0</v>
      </c>
      <c r="P177" s="54">
        <f t="shared" si="170"/>
        <v>0</v>
      </c>
      <c r="Q177" s="54">
        <f t="shared" si="170"/>
        <v>0</v>
      </c>
      <c r="R177" s="54">
        <f t="shared" si="170"/>
        <v>0</v>
      </c>
      <c r="S177" s="135"/>
      <c r="T177" s="66">
        <v>88</v>
      </c>
      <c r="U177" s="56">
        <v>88</v>
      </c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6"/>
      <c r="BR177" s="56"/>
      <c r="BS177" s="56"/>
      <c r="BT177" s="56"/>
      <c r="BU177" s="56"/>
      <c r="BV177" s="56"/>
      <c r="BW177" s="56"/>
      <c r="BX177" s="56"/>
      <c r="BY177" s="56"/>
      <c r="BZ177" s="56"/>
      <c r="CA177" s="56"/>
      <c r="CB177" s="56"/>
      <c r="CC177" s="56"/>
      <c r="CD177" s="56"/>
      <c r="CE177" s="56"/>
      <c r="CF177" s="56"/>
      <c r="CG177" s="56"/>
      <c r="CH177" s="56"/>
      <c r="CI177" s="56"/>
      <c r="CJ177" s="56"/>
      <c r="CK177" s="56"/>
      <c r="CL177" s="56"/>
      <c r="CM177" s="56"/>
      <c r="CN177" s="56"/>
      <c r="CO177" s="56"/>
      <c r="CP177" s="56"/>
      <c r="CQ177" s="56"/>
      <c r="CR177" s="56"/>
      <c r="CS177" s="56"/>
      <c r="CT177" s="56"/>
      <c r="CU177" s="56"/>
      <c r="CV177" s="56"/>
      <c r="CW177" s="56"/>
      <c r="CX177" s="56"/>
      <c r="CY177" s="56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56"/>
      <c r="DL177" s="56"/>
      <c r="DM177" s="56"/>
      <c r="DN177" s="56"/>
      <c r="DO177" s="56"/>
      <c r="DP177" s="56"/>
      <c r="DQ177" s="56"/>
      <c r="DR177" s="56"/>
      <c r="DS177" s="56"/>
      <c r="DT177" s="56"/>
    </row>
    <row r="178" spans="1:124" ht="14.25" customHeight="1">
      <c r="A178" s="51">
        <v>171</v>
      </c>
      <c r="B178" s="3">
        <f>IF('FORM NILAI SIAP'!A178=0,"",'FORM NILAI SIAP'!A178)</f>
        <v>21120120140099</v>
      </c>
      <c r="C178" s="3" t="str">
        <f>IF('FORM NILAI SIAP'!B178=0,"",'FORM NILAI SIAP'!B178)</f>
        <v>ROSELIN YOSEFA</v>
      </c>
      <c r="D178" s="54">
        <v>76</v>
      </c>
      <c r="E178" s="54">
        <f t="shared" ref="E178:R178" si="171">IFERROR(($T178*IF($T$6=E$6,$T$7,0)+$U178*IF($U$6=E$6,$U$7,0)+$V178*IF($V$6=E$6,$V$7,0)+$W178*IF($W$6=E$6,$W$7,0)+$X178*IF($X$6=E$6,$X$7,0)+$Y178*IF($Y$6=E$6,$Y$7,0)+$Z178*IF($Z$6=E$6,$Z$7,0)+$AA178*IF($AA$6=E$6,$AA$7,0)+$AB178*IF($AB$6=E$6,$AB$7,0)+$AC178*IF($AC$6=E$6,$AC$7,0)+$AD178*IF($AD$6=E$6,$AD$7,0)+$DG178*IF($DG$6=E$6,$DG$7,0)+$DH178*IF($DH$6=E$6,$DH$7,0)+$DI178*IF($DI$6=E$6,$DI$7,0)+$DJ178*IF($DJ$6=E$6,$DJ$7,0)+$DK178*IF($DK$6=E$6,$DK$7,0)+$DL178*IF($DL$6=E$6,$DL$7,0)+$DM178*IF($DM$6=E$6,$DM$7,0)+$DN178*IF($DN$6=E$6,$DN$7,0)+$DO178*IF($DO$6=E$6,$DO$7,0)+$DP178*IF($DP$6=E$6,$DP$7,0)+$DQ178*IF($DQ$6=E$6,$DQ$7,0)+$DR178*IF($DR$6=E$6,$DR$7,0)+$DS178*IF($DS$6=E$6,$DS$7,0)+$DT178*IF($DT$6=E$6,$DT$7,0)+$DU178*IF($DU$6=E$6,$DU$7,0)+$DV178*IF($DV$6=E$6,$DV$7,0)+$DW178*IF($DW$6=E$6,$DW$7,0)+$DX178*IF($DX$6=E$6,$DX$7,0)+$DY178*IF($DY$6=E$6,$DY$7,0)+$DZ178*IF($DZ$6=E$6,$DZ$7,0)+$EA178*IF($EA$6=E$6,$EA$7,0)+$EB178*IF($EB$6=E$6,$EB$7,0))/E$7,0)</f>
        <v>76</v>
      </c>
      <c r="F178" s="54">
        <f t="shared" si="171"/>
        <v>76</v>
      </c>
      <c r="G178" s="54">
        <f t="shared" si="171"/>
        <v>0</v>
      </c>
      <c r="H178" s="54">
        <f t="shared" si="171"/>
        <v>0</v>
      </c>
      <c r="I178" s="54">
        <f t="shared" si="171"/>
        <v>0</v>
      </c>
      <c r="J178" s="54">
        <f t="shared" si="171"/>
        <v>0</v>
      </c>
      <c r="K178" s="54">
        <f t="shared" si="171"/>
        <v>0</v>
      </c>
      <c r="L178" s="54">
        <f t="shared" si="171"/>
        <v>0</v>
      </c>
      <c r="M178" s="54">
        <f t="shared" si="171"/>
        <v>0</v>
      </c>
      <c r="N178" s="54">
        <f t="shared" si="171"/>
        <v>0</v>
      </c>
      <c r="O178" s="54">
        <f t="shared" si="171"/>
        <v>0</v>
      </c>
      <c r="P178" s="54">
        <f t="shared" si="171"/>
        <v>0</v>
      </c>
      <c r="Q178" s="54">
        <f t="shared" si="171"/>
        <v>0</v>
      </c>
      <c r="R178" s="54">
        <f t="shared" si="171"/>
        <v>0</v>
      </c>
      <c r="S178" s="135"/>
      <c r="T178" s="66">
        <v>76</v>
      </c>
      <c r="U178" s="56">
        <v>76</v>
      </c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R178" s="56"/>
      <c r="BS178" s="56"/>
      <c r="BT178" s="56"/>
      <c r="BU178" s="56"/>
      <c r="BV178" s="56"/>
      <c r="BW178" s="56"/>
      <c r="BX178" s="56"/>
      <c r="BY178" s="56"/>
      <c r="BZ178" s="56"/>
      <c r="CA178" s="56"/>
      <c r="CB178" s="56"/>
      <c r="CC178" s="56"/>
      <c r="CD178" s="56"/>
      <c r="CE178" s="56"/>
      <c r="CF178" s="56"/>
      <c r="CG178" s="56"/>
      <c r="CH178" s="56"/>
      <c r="CI178" s="56"/>
      <c r="CJ178" s="56"/>
      <c r="CK178" s="56"/>
      <c r="CL178" s="56"/>
      <c r="CM178" s="56"/>
      <c r="CN178" s="56"/>
      <c r="CO178" s="56"/>
      <c r="CP178" s="56"/>
      <c r="CQ178" s="56"/>
      <c r="CR178" s="56"/>
      <c r="CS178" s="56"/>
      <c r="CT178" s="56"/>
      <c r="CU178" s="56"/>
      <c r="CV178" s="56"/>
      <c r="CW178" s="56"/>
      <c r="CX178" s="56"/>
      <c r="CY178" s="56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56"/>
      <c r="DL178" s="56"/>
      <c r="DM178" s="56"/>
      <c r="DN178" s="56"/>
      <c r="DO178" s="56"/>
      <c r="DP178" s="56"/>
      <c r="DQ178" s="56"/>
      <c r="DR178" s="56"/>
      <c r="DS178" s="56"/>
      <c r="DT178" s="56"/>
    </row>
    <row r="179" spans="1:124" ht="14.25" customHeight="1">
      <c r="A179" s="51">
        <v>172</v>
      </c>
      <c r="B179" s="3">
        <f>IF('FORM NILAI SIAP'!A179=0,"",'FORM NILAI SIAP'!A179)</f>
        <v>21120120140099</v>
      </c>
      <c r="C179" s="3" t="str">
        <f>IF('FORM NILAI SIAP'!B179=0,"",'FORM NILAI SIAP'!B179)</f>
        <v>RENALDY ANDARA PERMATA</v>
      </c>
      <c r="D179" s="54">
        <v>72</v>
      </c>
      <c r="E179" s="54">
        <f t="shared" ref="E179:R179" si="172">IFERROR(($T179*IF($T$6=E$6,$T$7,0)+$U179*IF($U$6=E$6,$U$7,0)+$V179*IF($V$6=E$6,$V$7,0)+$W179*IF($W$6=E$6,$W$7,0)+$X179*IF($X$6=E$6,$X$7,0)+$Y179*IF($Y$6=E$6,$Y$7,0)+$Z179*IF($Z$6=E$6,$Z$7,0)+$AA179*IF($AA$6=E$6,$AA$7,0)+$AB179*IF($AB$6=E$6,$AB$7,0)+$AC179*IF($AC$6=E$6,$AC$7,0)+$AD179*IF($AD$6=E$6,$AD$7,0)+$DG179*IF($DG$6=E$6,$DG$7,0)+$DH179*IF($DH$6=E$6,$DH$7,0)+$DI179*IF($DI$6=E$6,$DI$7,0)+$DJ179*IF($DJ$6=E$6,$DJ$7,0)+$DK179*IF($DK$6=E$6,$DK$7,0)+$DL179*IF($DL$6=E$6,$DL$7,0)+$DM179*IF($DM$6=E$6,$DM$7,0)+$DN179*IF($DN$6=E$6,$DN$7,0)+$DO179*IF($DO$6=E$6,$DO$7,0)+$DP179*IF($DP$6=E$6,$DP$7,0)+$DQ179*IF($DQ$6=E$6,$DQ$7,0)+$DR179*IF($DR$6=E$6,$DR$7,0)+$DS179*IF($DS$6=E$6,$DS$7,0)+$DT179*IF($DT$6=E$6,$DT$7,0)+$DU179*IF($DU$6=E$6,$DU$7,0)+$DV179*IF($DV$6=E$6,$DV$7,0)+$DW179*IF($DW$6=E$6,$DW$7,0)+$DX179*IF($DX$6=E$6,$DX$7,0)+$DY179*IF($DY$6=E$6,$DY$7,0)+$DZ179*IF($DZ$6=E$6,$DZ$7,0)+$EA179*IF($EA$6=E$6,$EA$7,0)+$EB179*IF($EB$6=E$6,$EB$7,0))/E$7,0)</f>
        <v>72</v>
      </c>
      <c r="F179" s="54">
        <f t="shared" si="172"/>
        <v>72</v>
      </c>
      <c r="G179" s="54">
        <f t="shared" si="172"/>
        <v>0</v>
      </c>
      <c r="H179" s="54">
        <f t="shared" si="172"/>
        <v>0</v>
      </c>
      <c r="I179" s="54">
        <f t="shared" si="172"/>
        <v>0</v>
      </c>
      <c r="J179" s="54">
        <f t="shared" si="172"/>
        <v>0</v>
      </c>
      <c r="K179" s="54">
        <f t="shared" si="172"/>
        <v>0</v>
      </c>
      <c r="L179" s="54">
        <f t="shared" si="172"/>
        <v>0</v>
      </c>
      <c r="M179" s="54">
        <f t="shared" si="172"/>
        <v>0</v>
      </c>
      <c r="N179" s="54">
        <f t="shared" si="172"/>
        <v>0</v>
      </c>
      <c r="O179" s="54">
        <f t="shared" si="172"/>
        <v>0</v>
      </c>
      <c r="P179" s="54">
        <f t="shared" si="172"/>
        <v>0</v>
      </c>
      <c r="Q179" s="54">
        <f t="shared" si="172"/>
        <v>0</v>
      </c>
      <c r="R179" s="54">
        <f t="shared" si="172"/>
        <v>0</v>
      </c>
      <c r="S179" s="135"/>
      <c r="T179" s="66">
        <v>72</v>
      </c>
      <c r="U179" s="56">
        <v>72</v>
      </c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56"/>
      <c r="BN179" s="56"/>
      <c r="BO179" s="56"/>
      <c r="BP179" s="56"/>
      <c r="BQ179" s="56"/>
      <c r="BR179" s="56"/>
      <c r="BS179" s="56"/>
      <c r="BT179" s="56"/>
      <c r="BU179" s="56"/>
      <c r="BV179" s="56"/>
      <c r="BW179" s="56"/>
      <c r="BX179" s="56"/>
      <c r="BY179" s="56"/>
      <c r="BZ179" s="56"/>
      <c r="CA179" s="56"/>
      <c r="CB179" s="56"/>
      <c r="CC179" s="56"/>
      <c r="CD179" s="56"/>
      <c r="CE179" s="56"/>
      <c r="CF179" s="56"/>
      <c r="CG179" s="56"/>
      <c r="CH179" s="56"/>
      <c r="CI179" s="56"/>
      <c r="CJ179" s="56"/>
      <c r="CK179" s="56"/>
      <c r="CL179" s="56"/>
      <c r="CM179" s="56"/>
      <c r="CN179" s="56"/>
      <c r="CO179" s="56"/>
      <c r="CP179" s="56"/>
      <c r="CQ179" s="56"/>
      <c r="CR179" s="56"/>
      <c r="CS179" s="56"/>
      <c r="CT179" s="56"/>
      <c r="CU179" s="56"/>
      <c r="CV179" s="56"/>
      <c r="CW179" s="56"/>
      <c r="CX179" s="56"/>
      <c r="CY179" s="56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56"/>
      <c r="DL179" s="56"/>
      <c r="DM179" s="56"/>
      <c r="DN179" s="56"/>
      <c r="DO179" s="56"/>
      <c r="DP179" s="56"/>
      <c r="DQ179" s="56"/>
      <c r="DR179" s="56"/>
      <c r="DS179" s="56"/>
      <c r="DT179" s="56"/>
    </row>
    <row r="180" spans="1:124" ht="14.25" customHeight="1">
      <c r="A180" s="51">
        <v>173</v>
      </c>
      <c r="B180" s="3">
        <f>IF('FORM NILAI SIAP'!A180=0,"",'FORM NILAI SIAP'!A180)</f>
        <v>21120120140099</v>
      </c>
      <c r="C180" s="3" t="str">
        <f>IF('FORM NILAI SIAP'!B180=0,"",'FORM NILAI SIAP'!B180)</f>
        <v>MUHAMMAD FARHAN ASHARI</v>
      </c>
      <c r="D180" s="54">
        <v>40</v>
      </c>
      <c r="E180" s="54">
        <f t="shared" ref="E180:R180" si="173">IFERROR(($T180*IF($T$6=E$6,$T$7,0)+$U180*IF($U$6=E$6,$U$7,0)+$V180*IF($V$6=E$6,$V$7,0)+$W180*IF($W$6=E$6,$W$7,0)+$X180*IF($X$6=E$6,$X$7,0)+$Y180*IF($Y$6=E$6,$Y$7,0)+$Z180*IF($Z$6=E$6,$Z$7,0)+$AA180*IF($AA$6=E$6,$AA$7,0)+$AB180*IF($AB$6=E$6,$AB$7,0)+$AC180*IF($AC$6=E$6,$AC$7,0)+$AD180*IF($AD$6=E$6,$AD$7,0)+$DG180*IF($DG$6=E$6,$DG$7,0)+$DH180*IF($DH$6=E$6,$DH$7,0)+$DI180*IF($DI$6=E$6,$DI$7,0)+$DJ180*IF($DJ$6=E$6,$DJ$7,0)+$DK180*IF($DK$6=E$6,$DK$7,0)+$DL180*IF($DL$6=E$6,$DL$7,0)+$DM180*IF($DM$6=E$6,$DM$7,0)+$DN180*IF($DN$6=E$6,$DN$7,0)+$DO180*IF($DO$6=E$6,$DO$7,0)+$DP180*IF($DP$6=E$6,$DP$7,0)+$DQ180*IF($DQ$6=E$6,$DQ$7,0)+$DR180*IF($DR$6=E$6,$DR$7,0)+$DS180*IF($DS$6=E$6,$DS$7,0)+$DT180*IF($DT$6=E$6,$DT$7,0)+$DU180*IF($DU$6=E$6,$DU$7,0)+$DV180*IF($DV$6=E$6,$DV$7,0)+$DW180*IF($DW$6=E$6,$DW$7,0)+$DX180*IF($DX$6=E$6,$DX$7,0)+$DY180*IF($DY$6=E$6,$DY$7,0)+$DZ180*IF($DZ$6=E$6,$DZ$7,0)+$EA180*IF($EA$6=E$6,$EA$7,0)+$EB180*IF($EB$6=E$6,$EB$7,0))/E$7,0)</f>
        <v>40</v>
      </c>
      <c r="F180" s="54">
        <f t="shared" si="173"/>
        <v>40</v>
      </c>
      <c r="G180" s="54">
        <f t="shared" si="173"/>
        <v>0</v>
      </c>
      <c r="H180" s="54">
        <f t="shared" si="173"/>
        <v>0</v>
      </c>
      <c r="I180" s="54">
        <f t="shared" si="173"/>
        <v>0</v>
      </c>
      <c r="J180" s="54">
        <f t="shared" si="173"/>
        <v>0</v>
      </c>
      <c r="K180" s="54">
        <f t="shared" si="173"/>
        <v>0</v>
      </c>
      <c r="L180" s="54">
        <f t="shared" si="173"/>
        <v>0</v>
      </c>
      <c r="M180" s="54">
        <f t="shared" si="173"/>
        <v>0</v>
      </c>
      <c r="N180" s="54">
        <f t="shared" si="173"/>
        <v>0</v>
      </c>
      <c r="O180" s="54">
        <f t="shared" si="173"/>
        <v>0</v>
      </c>
      <c r="P180" s="54">
        <f t="shared" si="173"/>
        <v>0</v>
      </c>
      <c r="Q180" s="54">
        <f t="shared" si="173"/>
        <v>0</v>
      </c>
      <c r="R180" s="54">
        <f t="shared" si="173"/>
        <v>0</v>
      </c>
      <c r="S180" s="135"/>
      <c r="T180" s="66">
        <v>40</v>
      </c>
      <c r="U180" s="56">
        <v>40</v>
      </c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I180" s="56"/>
      <c r="BJ180" s="56"/>
      <c r="BK180" s="56"/>
      <c r="BL180" s="56"/>
      <c r="BM180" s="56"/>
      <c r="BN180" s="56"/>
      <c r="BO180" s="56"/>
      <c r="BP180" s="56"/>
      <c r="BQ180" s="56"/>
      <c r="BR180" s="56"/>
      <c r="BS180" s="56"/>
      <c r="BT180" s="56"/>
      <c r="BU180" s="56"/>
      <c r="BV180" s="56"/>
      <c r="BW180" s="56"/>
      <c r="BX180" s="56"/>
      <c r="BY180" s="56"/>
      <c r="BZ180" s="56"/>
      <c r="CA180" s="56"/>
      <c r="CB180" s="56"/>
      <c r="CC180" s="56"/>
      <c r="CD180" s="56"/>
      <c r="CE180" s="56"/>
      <c r="CF180" s="56"/>
      <c r="CG180" s="56"/>
      <c r="CH180" s="56"/>
      <c r="CI180" s="56"/>
      <c r="CJ180" s="56"/>
      <c r="CK180" s="56"/>
      <c r="CL180" s="56"/>
      <c r="CM180" s="56"/>
      <c r="CN180" s="56"/>
      <c r="CO180" s="56"/>
      <c r="CP180" s="56"/>
      <c r="CQ180" s="56"/>
      <c r="CR180" s="56"/>
      <c r="CS180" s="56"/>
      <c r="CT180" s="56"/>
      <c r="CU180" s="56"/>
      <c r="CV180" s="56"/>
      <c r="CW180" s="56"/>
      <c r="CX180" s="56"/>
      <c r="CY180" s="56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56"/>
      <c r="DL180" s="56"/>
      <c r="DM180" s="56"/>
      <c r="DN180" s="56"/>
      <c r="DO180" s="56"/>
      <c r="DP180" s="56"/>
      <c r="DQ180" s="56"/>
      <c r="DR180" s="56"/>
      <c r="DS180" s="56"/>
      <c r="DT180" s="56"/>
    </row>
    <row r="181" spans="1:124" ht="14.25" customHeight="1">
      <c r="A181" s="51">
        <v>174</v>
      </c>
      <c r="B181" s="3">
        <f>IF('FORM NILAI SIAP'!A181=0,"",'FORM NILAI SIAP'!A181)</f>
        <v>21120120140099</v>
      </c>
      <c r="C181" s="3" t="str">
        <f>IF('FORM NILAI SIAP'!B181=0,"",'FORM NILAI SIAP'!B181)</f>
        <v>ROY PUTRA RIONA NADHIIER</v>
      </c>
      <c r="D181" s="54">
        <v>44</v>
      </c>
      <c r="E181" s="54">
        <f t="shared" ref="E181:R181" si="174">IFERROR(($T181*IF($T$6=E$6,$T$7,0)+$U181*IF($U$6=E$6,$U$7,0)+$V181*IF($V$6=E$6,$V$7,0)+$W181*IF($W$6=E$6,$W$7,0)+$X181*IF($X$6=E$6,$X$7,0)+$Y181*IF($Y$6=E$6,$Y$7,0)+$Z181*IF($Z$6=E$6,$Z$7,0)+$AA181*IF($AA$6=E$6,$AA$7,0)+$AB181*IF($AB$6=E$6,$AB$7,0)+$AC181*IF($AC$6=E$6,$AC$7,0)+$AD181*IF($AD$6=E$6,$AD$7,0)+$DG181*IF($DG$6=E$6,$DG$7,0)+$DH181*IF($DH$6=E$6,$DH$7,0)+$DI181*IF($DI$6=E$6,$DI$7,0)+$DJ181*IF($DJ$6=E$6,$DJ$7,0)+$DK181*IF($DK$6=E$6,$DK$7,0)+$DL181*IF($DL$6=E$6,$DL$7,0)+$DM181*IF($DM$6=E$6,$DM$7,0)+$DN181*IF($DN$6=E$6,$DN$7,0)+$DO181*IF($DO$6=E$6,$DO$7,0)+$DP181*IF($DP$6=E$6,$DP$7,0)+$DQ181*IF($DQ$6=E$6,$DQ$7,0)+$DR181*IF($DR$6=E$6,$DR$7,0)+$DS181*IF($DS$6=E$6,$DS$7,0)+$DT181*IF($DT$6=E$6,$DT$7,0)+$DU181*IF($DU$6=E$6,$DU$7,0)+$DV181*IF($DV$6=E$6,$DV$7,0)+$DW181*IF($DW$6=E$6,$DW$7,0)+$DX181*IF($DX$6=E$6,$DX$7,0)+$DY181*IF($DY$6=E$6,$DY$7,0)+$DZ181*IF($DZ$6=E$6,$DZ$7,0)+$EA181*IF($EA$6=E$6,$EA$7,0)+$EB181*IF($EB$6=E$6,$EB$7,0))/E$7,0)</f>
        <v>44</v>
      </c>
      <c r="F181" s="54">
        <f t="shared" si="174"/>
        <v>44</v>
      </c>
      <c r="G181" s="54">
        <f t="shared" si="174"/>
        <v>0</v>
      </c>
      <c r="H181" s="54">
        <f t="shared" si="174"/>
        <v>0</v>
      </c>
      <c r="I181" s="54">
        <f t="shared" si="174"/>
        <v>0</v>
      </c>
      <c r="J181" s="54">
        <f t="shared" si="174"/>
        <v>0</v>
      </c>
      <c r="K181" s="54">
        <f t="shared" si="174"/>
        <v>0</v>
      </c>
      <c r="L181" s="54">
        <f t="shared" si="174"/>
        <v>0</v>
      </c>
      <c r="M181" s="54">
        <f t="shared" si="174"/>
        <v>0</v>
      </c>
      <c r="N181" s="54">
        <f t="shared" si="174"/>
        <v>0</v>
      </c>
      <c r="O181" s="54">
        <f t="shared" si="174"/>
        <v>0</v>
      </c>
      <c r="P181" s="54">
        <f t="shared" si="174"/>
        <v>0</v>
      </c>
      <c r="Q181" s="54">
        <f t="shared" si="174"/>
        <v>0</v>
      </c>
      <c r="R181" s="54">
        <f t="shared" si="174"/>
        <v>0</v>
      </c>
      <c r="S181" s="135"/>
      <c r="T181" s="66">
        <v>44</v>
      </c>
      <c r="U181" s="56">
        <v>44</v>
      </c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56"/>
      <c r="BP181" s="56"/>
      <c r="BQ181" s="56"/>
      <c r="BR181" s="56"/>
      <c r="BS181" s="56"/>
      <c r="BT181" s="56"/>
      <c r="BU181" s="56"/>
      <c r="BV181" s="56"/>
      <c r="BW181" s="56"/>
      <c r="BX181" s="56"/>
      <c r="BY181" s="56"/>
      <c r="BZ181" s="56"/>
      <c r="CA181" s="56"/>
      <c r="CB181" s="56"/>
      <c r="CC181" s="56"/>
      <c r="CD181" s="56"/>
      <c r="CE181" s="56"/>
      <c r="CF181" s="56"/>
      <c r="CG181" s="56"/>
      <c r="CH181" s="56"/>
      <c r="CI181" s="56"/>
      <c r="CJ181" s="56"/>
      <c r="CK181" s="56"/>
      <c r="CL181" s="56"/>
      <c r="CM181" s="56"/>
      <c r="CN181" s="56"/>
      <c r="CO181" s="56"/>
      <c r="CP181" s="56"/>
      <c r="CQ181" s="56"/>
      <c r="CR181" s="56"/>
      <c r="CS181" s="56"/>
      <c r="CT181" s="56"/>
      <c r="CU181" s="56"/>
      <c r="CV181" s="56"/>
      <c r="CW181" s="56"/>
      <c r="CX181" s="56"/>
      <c r="CY181" s="56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56"/>
      <c r="DL181" s="56"/>
      <c r="DM181" s="56"/>
      <c r="DN181" s="56"/>
      <c r="DO181" s="56"/>
      <c r="DP181" s="56"/>
      <c r="DQ181" s="56"/>
      <c r="DR181" s="56"/>
      <c r="DS181" s="56"/>
      <c r="DT181" s="56"/>
    </row>
    <row r="182" spans="1:124" ht="14.25" customHeight="1">
      <c r="A182" s="51">
        <v>175</v>
      </c>
      <c r="B182" s="3">
        <f>IF('FORM NILAI SIAP'!A182=0,"",'FORM NILAI SIAP'!A182)</f>
        <v>21120120140099</v>
      </c>
      <c r="C182" s="3" t="str">
        <f>IF('FORM NILAI SIAP'!B182=0,"",'FORM NILAI SIAP'!B182)</f>
        <v>ZULZUPI PAJARUDDIN</v>
      </c>
      <c r="D182" s="54">
        <v>64</v>
      </c>
      <c r="E182" s="54">
        <f t="shared" ref="E182:R182" si="175">IFERROR(($T182*IF($T$6=E$6,$T$7,0)+$U182*IF($U$6=E$6,$U$7,0)+$V182*IF($V$6=E$6,$V$7,0)+$W182*IF($W$6=E$6,$W$7,0)+$X182*IF($X$6=E$6,$X$7,0)+$Y182*IF($Y$6=E$6,$Y$7,0)+$Z182*IF($Z$6=E$6,$Z$7,0)+$AA182*IF($AA$6=E$6,$AA$7,0)+$AB182*IF($AB$6=E$6,$AB$7,0)+$AC182*IF($AC$6=E$6,$AC$7,0)+$AD182*IF($AD$6=E$6,$AD$7,0)+$DG182*IF($DG$6=E$6,$DG$7,0)+$DH182*IF($DH$6=E$6,$DH$7,0)+$DI182*IF($DI$6=E$6,$DI$7,0)+$DJ182*IF($DJ$6=E$6,$DJ$7,0)+$DK182*IF($DK$6=E$6,$DK$7,0)+$DL182*IF($DL$6=E$6,$DL$7,0)+$DM182*IF($DM$6=E$6,$DM$7,0)+$DN182*IF($DN$6=E$6,$DN$7,0)+$DO182*IF($DO$6=E$6,$DO$7,0)+$DP182*IF($DP$6=E$6,$DP$7,0)+$DQ182*IF($DQ$6=E$6,$DQ$7,0)+$DR182*IF($DR$6=E$6,$DR$7,0)+$DS182*IF($DS$6=E$6,$DS$7,0)+$DT182*IF($DT$6=E$6,$DT$7,0)+$DU182*IF($DU$6=E$6,$DU$7,0)+$DV182*IF($DV$6=E$6,$DV$7,0)+$DW182*IF($DW$6=E$6,$DW$7,0)+$DX182*IF($DX$6=E$6,$DX$7,0)+$DY182*IF($DY$6=E$6,$DY$7,0)+$DZ182*IF($DZ$6=E$6,$DZ$7,0)+$EA182*IF($EA$6=E$6,$EA$7,0)+$EB182*IF($EB$6=E$6,$EB$7,0))/E$7,0)</f>
        <v>64</v>
      </c>
      <c r="F182" s="54">
        <f t="shared" si="175"/>
        <v>64</v>
      </c>
      <c r="G182" s="54">
        <f t="shared" si="175"/>
        <v>0</v>
      </c>
      <c r="H182" s="54">
        <f t="shared" si="175"/>
        <v>0</v>
      </c>
      <c r="I182" s="54">
        <f t="shared" si="175"/>
        <v>0</v>
      </c>
      <c r="J182" s="54">
        <f t="shared" si="175"/>
        <v>0</v>
      </c>
      <c r="K182" s="54">
        <f t="shared" si="175"/>
        <v>0</v>
      </c>
      <c r="L182" s="54">
        <f t="shared" si="175"/>
        <v>0</v>
      </c>
      <c r="M182" s="54">
        <f t="shared" si="175"/>
        <v>0</v>
      </c>
      <c r="N182" s="54">
        <f t="shared" si="175"/>
        <v>0</v>
      </c>
      <c r="O182" s="54">
        <f t="shared" si="175"/>
        <v>0</v>
      </c>
      <c r="P182" s="54">
        <f t="shared" si="175"/>
        <v>0</v>
      </c>
      <c r="Q182" s="54">
        <f t="shared" si="175"/>
        <v>0</v>
      </c>
      <c r="R182" s="54">
        <f t="shared" si="175"/>
        <v>0</v>
      </c>
      <c r="S182" s="135"/>
      <c r="T182" s="66">
        <v>64</v>
      </c>
      <c r="U182" s="56">
        <v>64</v>
      </c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56"/>
      <c r="BN182" s="56"/>
      <c r="BO182" s="56"/>
      <c r="BP182" s="56"/>
      <c r="BQ182" s="56"/>
      <c r="BR182" s="56"/>
      <c r="BS182" s="56"/>
      <c r="BT182" s="56"/>
      <c r="BU182" s="56"/>
      <c r="BV182" s="56"/>
      <c r="BW182" s="56"/>
      <c r="BX182" s="56"/>
      <c r="BY182" s="56"/>
      <c r="BZ182" s="56"/>
      <c r="CA182" s="56"/>
      <c r="CB182" s="56"/>
      <c r="CC182" s="56"/>
      <c r="CD182" s="56"/>
      <c r="CE182" s="56"/>
      <c r="CF182" s="56"/>
      <c r="CG182" s="56"/>
      <c r="CH182" s="56"/>
      <c r="CI182" s="56"/>
      <c r="CJ182" s="56"/>
      <c r="CK182" s="56"/>
      <c r="CL182" s="56"/>
      <c r="CM182" s="56"/>
      <c r="CN182" s="56"/>
      <c r="CO182" s="56"/>
      <c r="CP182" s="56"/>
      <c r="CQ182" s="56"/>
      <c r="CR182" s="56"/>
      <c r="CS182" s="56"/>
      <c r="CT182" s="56"/>
      <c r="CU182" s="56"/>
      <c r="CV182" s="56"/>
      <c r="CW182" s="56"/>
      <c r="CX182" s="56"/>
      <c r="CY182" s="56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56"/>
      <c r="DL182" s="56"/>
      <c r="DM182" s="56"/>
      <c r="DN182" s="56"/>
      <c r="DO182" s="56"/>
      <c r="DP182" s="56"/>
      <c r="DQ182" s="56"/>
      <c r="DR182" s="56"/>
      <c r="DS182" s="56"/>
      <c r="DT182" s="56"/>
    </row>
    <row r="183" spans="1:124" ht="14.25" customHeight="1">
      <c r="A183" s="51">
        <v>176</v>
      </c>
      <c r="B183" s="3">
        <f>IF('FORM NILAI SIAP'!A183=0,"",'FORM NILAI SIAP'!A183)</f>
        <v>21120120140099</v>
      </c>
      <c r="C183" s="3" t="str">
        <f>IF('FORM NILAI SIAP'!B183=0,"",'FORM NILAI SIAP'!B183)</f>
        <v>ESTU NUR AINI (&lt; 75%)</v>
      </c>
      <c r="D183" s="54">
        <v>12</v>
      </c>
      <c r="E183" s="54">
        <f t="shared" ref="E183:R183" si="176">IFERROR(($T183*IF($T$6=E$6,$T$7,0)+$U183*IF($U$6=E$6,$U$7,0)+$V183*IF($V$6=E$6,$V$7,0)+$W183*IF($W$6=E$6,$W$7,0)+$X183*IF($X$6=E$6,$X$7,0)+$Y183*IF($Y$6=E$6,$Y$7,0)+$Z183*IF($Z$6=E$6,$Z$7,0)+$AA183*IF($AA$6=E$6,$AA$7,0)+$AB183*IF($AB$6=E$6,$AB$7,0)+$AC183*IF($AC$6=E$6,$AC$7,0)+$AD183*IF($AD$6=E$6,$AD$7,0)+$DG183*IF($DG$6=E$6,$DG$7,0)+$DH183*IF($DH$6=E$6,$DH$7,0)+$DI183*IF($DI$6=E$6,$DI$7,0)+$DJ183*IF($DJ$6=E$6,$DJ$7,0)+$DK183*IF($DK$6=E$6,$DK$7,0)+$DL183*IF($DL$6=E$6,$DL$7,0)+$DM183*IF($DM$6=E$6,$DM$7,0)+$DN183*IF($DN$6=E$6,$DN$7,0)+$DO183*IF($DO$6=E$6,$DO$7,0)+$DP183*IF($DP$6=E$6,$DP$7,0)+$DQ183*IF($DQ$6=E$6,$DQ$7,0)+$DR183*IF($DR$6=E$6,$DR$7,0)+$DS183*IF($DS$6=E$6,$DS$7,0)+$DT183*IF($DT$6=E$6,$DT$7,0)+$DU183*IF($DU$6=E$6,$DU$7,0)+$DV183*IF($DV$6=E$6,$DV$7,0)+$DW183*IF($DW$6=E$6,$DW$7,0)+$DX183*IF($DX$6=E$6,$DX$7,0)+$DY183*IF($DY$6=E$6,$DY$7,0)+$DZ183*IF($DZ$6=E$6,$DZ$7,0)+$EA183*IF($EA$6=E$6,$EA$7,0)+$EB183*IF($EB$6=E$6,$EB$7,0))/E$7,0)</f>
        <v>12</v>
      </c>
      <c r="F183" s="54">
        <f t="shared" si="176"/>
        <v>12</v>
      </c>
      <c r="G183" s="54">
        <f t="shared" si="176"/>
        <v>0</v>
      </c>
      <c r="H183" s="54">
        <f t="shared" si="176"/>
        <v>0</v>
      </c>
      <c r="I183" s="54">
        <f t="shared" si="176"/>
        <v>0</v>
      </c>
      <c r="J183" s="54">
        <f t="shared" si="176"/>
        <v>0</v>
      </c>
      <c r="K183" s="54">
        <f t="shared" si="176"/>
        <v>0</v>
      </c>
      <c r="L183" s="54">
        <f t="shared" si="176"/>
        <v>0</v>
      </c>
      <c r="M183" s="54">
        <f t="shared" si="176"/>
        <v>0</v>
      </c>
      <c r="N183" s="54">
        <f t="shared" si="176"/>
        <v>0</v>
      </c>
      <c r="O183" s="54">
        <f t="shared" si="176"/>
        <v>0</v>
      </c>
      <c r="P183" s="54">
        <f t="shared" si="176"/>
        <v>0</v>
      </c>
      <c r="Q183" s="54">
        <f t="shared" si="176"/>
        <v>0</v>
      </c>
      <c r="R183" s="54">
        <f t="shared" si="176"/>
        <v>0</v>
      </c>
      <c r="S183" s="135"/>
      <c r="T183" s="66">
        <v>12</v>
      </c>
      <c r="U183" s="56">
        <v>12</v>
      </c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56"/>
      <c r="BN183" s="56"/>
      <c r="BO183" s="56"/>
      <c r="BP183" s="56"/>
      <c r="BQ183" s="56"/>
      <c r="BR183" s="56"/>
      <c r="BS183" s="56"/>
      <c r="BT183" s="56"/>
      <c r="BU183" s="56"/>
      <c r="BV183" s="56"/>
      <c r="BW183" s="56"/>
      <c r="BX183" s="56"/>
      <c r="BY183" s="56"/>
      <c r="BZ183" s="56"/>
      <c r="CA183" s="56"/>
      <c r="CB183" s="56"/>
      <c r="CC183" s="56"/>
      <c r="CD183" s="56"/>
      <c r="CE183" s="56"/>
      <c r="CF183" s="56"/>
      <c r="CG183" s="56"/>
      <c r="CH183" s="56"/>
      <c r="CI183" s="56"/>
      <c r="CJ183" s="56"/>
      <c r="CK183" s="56"/>
      <c r="CL183" s="56"/>
      <c r="CM183" s="56"/>
      <c r="CN183" s="56"/>
      <c r="CO183" s="56"/>
      <c r="CP183" s="56"/>
      <c r="CQ183" s="56"/>
      <c r="CR183" s="56"/>
      <c r="CS183" s="56"/>
      <c r="CT183" s="56"/>
      <c r="CU183" s="56"/>
      <c r="CV183" s="56"/>
      <c r="CW183" s="56"/>
      <c r="CX183" s="56"/>
      <c r="CY183" s="56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56"/>
      <c r="DL183" s="56"/>
      <c r="DM183" s="56"/>
      <c r="DN183" s="56"/>
      <c r="DO183" s="56"/>
      <c r="DP183" s="56"/>
      <c r="DQ183" s="56"/>
      <c r="DR183" s="56"/>
      <c r="DS183" s="56"/>
      <c r="DT183" s="56"/>
    </row>
    <row r="184" spans="1:124" ht="14.25" customHeight="1">
      <c r="A184" s="51">
        <v>177</v>
      </c>
      <c r="B184" s="3">
        <f>IF('FORM NILAI SIAP'!A184=0,"",'FORM NILAI SIAP'!A184)</f>
        <v>21120120140099</v>
      </c>
      <c r="C184" s="3" t="str">
        <f>IF('FORM NILAI SIAP'!B184=0,"",'FORM NILAI SIAP'!B184)</f>
        <v>FAUZANI GALIHJATI PRABOWO</v>
      </c>
      <c r="D184" s="54">
        <v>68</v>
      </c>
      <c r="E184" s="54">
        <f t="shared" ref="E184:R184" si="177">IFERROR(($T184*IF($T$6=E$6,$T$7,0)+$U184*IF($U$6=E$6,$U$7,0)+$V184*IF($V$6=E$6,$V$7,0)+$W184*IF($W$6=E$6,$W$7,0)+$X184*IF($X$6=E$6,$X$7,0)+$Y184*IF($Y$6=E$6,$Y$7,0)+$Z184*IF($Z$6=E$6,$Z$7,0)+$AA184*IF($AA$6=E$6,$AA$7,0)+$AB184*IF($AB$6=E$6,$AB$7,0)+$AC184*IF($AC$6=E$6,$AC$7,0)+$AD184*IF($AD$6=E$6,$AD$7,0)+$DG184*IF($DG$6=E$6,$DG$7,0)+$DH184*IF($DH$6=E$6,$DH$7,0)+$DI184*IF($DI$6=E$6,$DI$7,0)+$DJ184*IF($DJ$6=E$6,$DJ$7,0)+$DK184*IF($DK$6=E$6,$DK$7,0)+$DL184*IF($DL$6=E$6,$DL$7,0)+$DM184*IF($DM$6=E$6,$DM$7,0)+$DN184*IF($DN$6=E$6,$DN$7,0)+$DO184*IF($DO$6=E$6,$DO$7,0)+$DP184*IF($DP$6=E$6,$DP$7,0)+$DQ184*IF($DQ$6=E$6,$DQ$7,0)+$DR184*IF($DR$6=E$6,$DR$7,0)+$DS184*IF($DS$6=E$6,$DS$7,0)+$DT184*IF($DT$6=E$6,$DT$7,0)+$DU184*IF($DU$6=E$6,$DU$7,0)+$DV184*IF($DV$6=E$6,$DV$7,0)+$DW184*IF($DW$6=E$6,$DW$7,0)+$DX184*IF($DX$6=E$6,$DX$7,0)+$DY184*IF($DY$6=E$6,$DY$7,0)+$DZ184*IF($DZ$6=E$6,$DZ$7,0)+$EA184*IF($EA$6=E$6,$EA$7,0)+$EB184*IF($EB$6=E$6,$EB$7,0))/E$7,0)</f>
        <v>68</v>
      </c>
      <c r="F184" s="54">
        <f t="shared" si="177"/>
        <v>68</v>
      </c>
      <c r="G184" s="54">
        <f t="shared" si="177"/>
        <v>0</v>
      </c>
      <c r="H184" s="54">
        <f t="shared" si="177"/>
        <v>0</v>
      </c>
      <c r="I184" s="54">
        <f t="shared" si="177"/>
        <v>0</v>
      </c>
      <c r="J184" s="54">
        <f t="shared" si="177"/>
        <v>0</v>
      </c>
      <c r="K184" s="54">
        <f t="shared" si="177"/>
        <v>0</v>
      </c>
      <c r="L184" s="54">
        <f t="shared" si="177"/>
        <v>0</v>
      </c>
      <c r="M184" s="54">
        <f t="shared" si="177"/>
        <v>0</v>
      </c>
      <c r="N184" s="54">
        <f t="shared" si="177"/>
        <v>0</v>
      </c>
      <c r="O184" s="54">
        <f t="shared" si="177"/>
        <v>0</v>
      </c>
      <c r="P184" s="54">
        <f t="shared" si="177"/>
        <v>0</v>
      </c>
      <c r="Q184" s="54">
        <f t="shared" si="177"/>
        <v>0</v>
      </c>
      <c r="R184" s="54">
        <f t="shared" si="177"/>
        <v>0</v>
      </c>
      <c r="S184" s="135"/>
      <c r="T184" s="66">
        <v>68</v>
      </c>
      <c r="U184" s="56">
        <v>68</v>
      </c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56"/>
      <c r="BP184" s="56"/>
      <c r="BQ184" s="56"/>
      <c r="BR184" s="56"/>
      <c r="BS184" s="56"/>
      <c r="BT184" s="56"/>
      <c r="BU184" s="56"/>
      <c r="BV184" s="56"/>
      <c r="BW184" s="56"/>
      <c r="BX184" s="56"/>
      <c r="BY184" s="56"/>
      <c r="BZ184" s="56"/>
      <c r="CA184" s="56"/>
      <c r="CB184" s="56"/>
      <c r="CC184" s="56"/>
      <c r="CD184" s="56"/>
      <c r="CE184" s="56"/>
      <c r="CF184" s="56"/>
      <c r="CG184" s="56"/>
      <c r="CH184" s="56"/>
      <c r="CI184" s="56"/>
      <c r="CJ184" s="56"/>
      <c r="CK184" s="56"/>
      <c r="CL184" s="56"/>
      <c r="CM184" s="56"/>
      <c r="CN184" s="56"/>
      <c r="CO184" s="56"/>
      <c r="CP184" s="56"/>
      <c r="CQ184" s="56"/>
      <c r="CR184" s="56"/>
      <c r="CS184" s="56"/>
      <c r="CT184" s="56"/>
      <c r="CU184" s="56"/>
      <c r="CV184" s="56"/>
      <c r="CW184" s="56"/>
      <c r="CX184" s="56"/>
      <c r="CY184" s="56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56"/>
      <c r="DL184" s="56"/>
      <c r="DM184" s="56"/>
      <c r="DN184" s="56"/>
      <c r="DO184" s="56"/>
      <c r="DP184" s="56"/>
      <c r="DQ184" s="56"/>
      <c r="DR184" s="56"/>
      <c r="DS184" s="56"/>
      <c r="DT184" s="56"/>
    </row>
    <row r="185" spans="1:124" ht="14.25" customHeight="1">
      <c r="A185" s="51">
        <v>178</v>
      </c>
      <c r="B185" s="3">
        <f>IF('FORM NILAI SIAP'!A185=0,"",'FORM NILAI SIAP'!A185)</f>
        <v>21120120140099</v>
      </c>
      <c r="C185" s="3" t="str">
        <f>IF('FORM NILAI SIAP'!B185=0,"",'FORM NILAI SIAP'!B185)</f>
        <v>ARIEL JONES DEKOCK</v>
      </c>
      <c r="D185" s="54">
        <v>72</v>
      </c>
      <c r="E185" s="54">
        <f t="shared" ref="E185:R185" si="178">IFERROR(($T185*IF($T$6=E$6,$T$7,0)+$U185*IF($U$6=E$6,$U$7,0)+$V185*IF($V$6=E$6,$V$7,0)+$W185*IF($W$6=E$6,$W$7,0)+$X185*IF($X$6=E$6,$X$7,0)+$Y185*IF($Y$6=E$6,$Y$7,0)+$Z185*IF($Z$6=E$6,$Z$7,0)+$AA185*IF($AA$6=E$6,$AA$7,0)+$AB185*IF($AB$6=E$6,$AB$7,0)+$AC185*IF($AC$6=E$6,$AC$7,0)+$AD185*IF($AD$6=E$6,$AD$7,0)+$DG185*IF($DG$6=E$6,$DG$7,0)+$DH185*IF($DH$6=E$6,$DH$7,0)+$DI185*IF($DI$6=E$6,$DI$7,0)+$DJ185*IF($DJ$6=E$6,$DJ$7,0)+$DK185*IF($DK$6=E$6,$DK$7,0)+$DL185*IF($DL$6=E$6,$DL$7,0)+$DM185*IF($DM$6=E$6,$DM$7,0)+$DN185*IF($DN$6=E$6,$DN$7,0)+$DO185*IF($DO$6=E$6,$DO$7,0)+$DP185*IF($DP$6=E$6,$DP$7,0)+$DQ185*IF($DQ$6=E$6,$DQ$7,0)+$DR185*IF($DR$6=E$6,$DR$7,0)+$DS185*IF($DS$6=E$6,$DS$7,0)+$DT185*IF($DT$6=E$6,$DT$7,0)+$DU185*IF($DU$6=E$6,$DU$7,0)+$DV185*IF($DV$6=E$6,$DV$7,0)+$DW185*IF($DW$6=E$6,$DW$7,0)+$DX185*IF($DX$6=E$6,$DX$7,0)+$DY185*IF($DY$6=E$6,$DY$7,0)+$DZ185*IF($DZ$6=E$6,$DZ$7,0)+$EA185*IF($EA$6=E$6,$EA$7,0)+$EB185*IF($EB$6=E$6,$EB$7,0))/E$7,0)</f>
        <v>72</v>
      </c>
      <c r="F185" s="54">
        <f t="shared" si="178"/>
        <v>72</v>
      </c>
      <c r="G185" s="54">
        <f t="shared" si="178"/>
        <v>0</v>
      </c>
      <c r="H185" s="54">
        <f t="shared" si="178"/>
        <v>0</v>
      </c>
      <c r="I185" s="54">
        <f t="shared" si="178"/>
        <v>0</v>
      </c>
      <c r="J185" s="54">
        <f t="shared" si="178"/>
        <v>0</v>
      </c>
      <c r="K185" s="54">
        <f t="shared" si="178"/>
        <v>0</v>
      </c>
      <c r="L185" s="54">
        <f t="shared" si="178"/>
        <v>0</v>
      </c>
      <c r="M185" s="54">
        <f t="shared" si="178"/>
        <v>0</v>
      </c>
      <c r="N185" s="54">
        <f t="shared" si="178"/>
        <v>0</v>
      </c>
      <c r="O185" s="54">
        <f t="shared" si="178"/>
        <v>0</v>
      </c>
      <c r="P185" s="54">
        <f t="shared" si="178"/>
        <v>0</v>
      </c>
      <c r="Q185" s="54">
        <f t="shared" si="178"/>
        <v>0</v>
      </c>
      <c r="R185" s="54">
        <f t="shared" si="178"/>
        <v>0</v>
      </c>
      <c r="S185" s="135"/>
      <c r="T185" s="66">
        <v>72</v>
      </c>
      <c r="U185" s="56">
        <v>72</v>
      </c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56"/>
      <c r="BP185" s="56"/>
      <c r="BQ185" s="56"/>
      <c r="BR185" s="56"/>
      <c r="BS185" s="56"/>
      <c r="BT185" s="56"/>
      <c r="BU185" s="56"/>
      <c r="BV185" s="56"/>
      <c r="BW185" s="56"/>
      <c r="BX185" s="56"/>
      <c r="BY185" s="56"/>
      <c r="BZ185" s="56"/>
      <c r="CA185" s="56"/>
      <c r="CB185" s="56"/>
      <c r="CC185" s="56"/>
      <c r="CD185" s="56"/>
      <c r="CE185" s="56"/>
      <c r="CF185" s="56"/>
      <c r="CG185" s="56"/>
      <c r="CH185" s="56"/>
      <c r="CI185" s="56"/>
      <c r="CJ185" s="56"/>
      <c r="CK185" s="56"/>
      <c r="CL185" s="56"/>
      <c r="CM185" s="56"/>
      <c r="CN185" s="56"/>
      <c r="CO185" s="56"/>
      <c r="CP185" s="56"/>
      <c r="CQ185" s="56"/>
      <c r="CR185" s="56"/>
      <c r="CS185" s="56"/>
      <c r="CT185" s="56"/>
      <c r="CU185" s="56"/>
      <c r="CV185" s="56"/>
      <c r="CW185" s="56"/>
      <c r="CX185" s="56"/>
      <c r="CY185" s="56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56"/>
      <c r="DL185" s="56"/>
      <c r="DM185" s="56"/>
      <c r="DN185" s="56"/>
      <c r="DO185" s="56"/>
      <c r="DP185" s="56"/>
      <c r="DQ185" s="56"/>
      <c r="DR185" s="56"/>
      <c r="DS185" s="56"/>
      <c r="DT185" s="56"/>
    </row>
    <row r="186" spans="1:124" ht="14.25" customHeight="1">
      <c r="A186" s="51">
        <v>179</v>
      </c>
      <c r="B186" s="3">
        <f>IF('FORM NILAI SIAP'!A186=0,"",'FORM NILAI SIAP'!A186)</f>
        <v>21120120140099</v>
      </c>
      <c r="C186" s="3" t="str">
        <f>IF('FORM NILAI SIAP'!B186=0,"",'FORM NILAI SIAP'!B186)</f>
        <v>HAFIDZ PUTRA RACHMAN</v>
      </c>
      <c r="D186" s="54">
        <v>72</v>
      </c>
      <c r="E186" s="54">
        <f t="shared" ref="E186:R186" si="179">IFERROR(($T186*IF($T$6=E$6,$T$7,0)+$U186*IF($U$6=E$6,$U$7,0)+$V186*IF($V$6=E$6,$V$7,0)+$W186*IF($W$6=E$6,$W$7,0)+$X186*IF($X$6=E$6,$X$7,0)+$Y186*IF($Y$6=E$6,$Y$7,0)+$Z186*IF($Z$6=E$6,$Z$7,0)+$AA186*IF($AA$6=E$6,$AA$7,0)+$AB186*IF($AB$6=E$6,$AB$7,0)+$AC186*IF($AC$6=E$6,$AC$7,0)+$AD186*IF($AD$6=E$6,$AD$7,0)+$DG186*IF($DG$6=E$6,$DG$7,0)+$DH186*IF($DH$6=E$6,$DH$7,0)+$DI186*IF($DI$6=E$6,$DI$7,0)+$DJ186*IF($DJ$6=E$6,$DJ$7,0)+$DK186*IF($DK$6=E$6,$DK$7,0)+$DL186*IF($DL$6=E$6,$DL$7,0)+$DM186*IF($DM$6=E$6,$DM$7,0)+$DN186*IF($DN$6=E$6,$DN$7,0)+$DO186*IF($DO$6=E$6,$DO$7,0)+$DP186*IF($DP$6=E$6,$DP$7,0)+$DQ186*IF($DQ$6=E$6,$DQ$7,0)+$DR186*IF($DR$6=E$6,$DR$7,0)+$DS186*IF($DS$6=E$6,$DS$7,0)+$DT186*IF($DT$6=E$6,$DT$7,0)+$DU186*IF($DU$6=E$6,$DU$7,0)+$DV186*IF($DV$6=E$6,$DV$7,0)+$DW186*IF($DW$6=E$6,$DW$7,0)+$DX186*IF($DX$6=E$6,$DX$7,0)+$DY186*IF($DY$6=E$6,$DY$7,0)+$DZ186*IF($DZ$6=E$6,$DZ$7,0)+$EA186*IF($EA$6=E$6,$EA$7,0)+$EB186*IF($EB$6=E$6,$EB$7,0))/E$7,0)</f>
        <v>72</v>
      </c>
      <c r="F186" s="54">
        <f t="shared" si="179"/>
        <v>72</v>
      </c>
      <c r="G186" s="54">
        <f t="shared" si="179"/>
        <v>0</v>
      </c>
      <c r="H186" s="54">
        <f t="shared" si="179"/>
        <v>0</v>
      </c>
      <c r="I186" s="54">
        <f t="shared" si="179"/>
        <v>0</v>
      </c>
      <c r="J186" s="54">
        <f t="shared" si="179"/>
        <v>0</v>
      </c>
      <c r="K186" s="54">
        <f t="shared" si="179"/>
        <v>0</v>
      </c>
      <c r="L186" s="54">
        <f t="shared" si="179"/>
        <v>0</v>
      </c>
      <c r="M186" s="54">
        <f t="shared" si="179"/>
        <v>0</v>
      </c>
      <c r="N186" s="54">
        <f t="shared" si="179"/>
        <v>0</v>
      </c>
      <c r="O186" s="54">
        <f t="shared" si="179"/>
        <v>0</v>
      </c>
      <c r="P186" s="54">
        <f t="shared" si="179"/>
        <v>0</v>
      </c>
      <c r="Q186" s="54">
        <f t="shared" si="179"/>
        <v>0</v>
      </c>
      <c r="R186" s="54">
        <f t="shared" si="179"/>
        <v>0</v>
      </c>
      <c r="S186" s="135"/>
      <c r="T186" s="66">
        <v>72</v>
      </c>
      <c r="U186" s="56">
        <v>72</v>
      </c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56"/>
      <c r="BR186" s="56"/>
      <c r="BS186" s="56"/>
      <c r="BT186" s="56"/>
      <c r="BU186" s="56"/>
      <c r="BV186" s="56"/>
      <c r="BW186" s="56"/>
      <c r="BX186" s="56"/>
      <c r="BY186" s="56"/>
      <c r="BZ186" s="56"/>
      <c r="CA186" s="56"/>
      <c r="CB186" s="56"/>
      <c r="CC186" s="56"/>
      <c r="CD186" s="56"/>
      <c r="CE186" s="56"/>
      <c r="CF186" s="56"/>
      <c r="CG186" s="56"/>
      <c r="CH186" s="56"/>
      <c r="CI186" s="56"/>
      <c r="CJ186" s="56"/>
      <c r="CK186" s="56"/>
      <c r="CL186" s="56"/>
      <c r="CM186" s="56"/>
      <c r="CN186" s="56"/>
      <c r="CO186" s="56"/>
      <c r="CP186" s="56"/>
      <c r="CQ186" s="56"/>
      <c r="CR186" s="56"/>
      <c r="CS186" s="56"/>
      <c r="CT186" s="56"/>
      <c r="CU186" s="56"/>
      <c r="CV186" s="56"/>
      <c r="CW186" s="56"/>
      <c r="CX186" s="56"/>
      <c r="CY186" s="56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56"/>
      <c r="DL186" s="56"/>
      <c r="DM186" s="56"/>
      <c r="DN186" s="56"/>
      <c r="DO186" s="56"/>
      <c r="DP186" s="56"/>
      <c r="DQ186" s="56"/>
      <c r="DR186" s="56"/>
      <c r="DS186" s="56"/>
      <c r="DT186" s="56"/>
    </row>
    <row r="187" spans="1:124" ht="14.25" customHeight="1">
      <c r="A187" s="51">
        <v>180</v>
      </c>
      <c r="B187" s="3">
        <f>IF('FORM NILAI SIAP'!A187=0,"",'FORM NILAI SIAP'!A187)</f>
        <v>21120120140099</v>
      </c>
      <c r="C187" s="3" t="str">
        <f>IF('FORM NILAI SIAP'!B187=0,"",'FORM NILAI SIAP'!B187)</f>
        <v>MAULANA YUSUF ARRASYID</v>
      </c>
      <c r="D187" s="54">
        <v>84</v>
      </c>
      <c r="E187" s="54">
        <f t="shared" ref="E187:R187" si="180">IFERROR(($T187*IF($T$6=E$6,$T$7,0)+$U187*IF($U$6=E$6,$U$7,0)+$V187*IF($V$6=E$6,$V$7,0)+$W187*IF($W$6=E$6,$W$7,0)+$X187*IF($X$6=E$6,$X$7,0)+$Y187*IF($Y$6=E$6,$Y$7,0)+$Z187*IF($Z$6=E$6,$Z$7,0)+$AA187*IF($AA$6=E$6,$AA$7,0)+$AB187*IF($AB$6=E$6,$AB$7,0)+$AC187*IF($AC$6=E$6,$AC$7,0)+$AD187*IF($AD$6=E$6,$AD$7,0)+$DG187*IF($DG$6=E$6,$DG$7,0)+$DH187*IF($DH$6=E$6,$DH$7,0)+$DI187*IF($DI$6=E$6,$DI$7,0)+$DJ187*IF($DJ$6=E$6,$DJ$7,0)+$DK187*IF($DK$6=E$6,$DK$7,0)+$DL187*IF($DL$6=E$6,$DL$7,0)+$DM187*IF($DM$6=E$6,$DM$7,0)+$DN187*IF($DN$6=E$6,$DN$7,0)+$DO187*IF($DO$6=E$6,$DO$7,0)+$DP187*IF($DP$6=E$6,$DP$7,0)+$DQ187*IF($DQ$6=E$6,$DQ$7,0)+$DR187*IF($DR$6=E$6,$DR$7,0)+$DS187*IF($DS$6=E$6,$DS$7,0)+$DT187*IF($DT$6=E$6,$DT$7,0)+$DU187*IF($DU$6=E$6,$DU$7,0)+$DV187*IF($DV$6=E$6,$DV$7,0)+$DW187*IF($DW$6=E$6,$DW$7,0)+$DX187*IF($DX$6=E$6,$DX$7,0)+$DY187*IF($DY$6=E$6,$DY$7,0)+$DZ187*IF($DZ$6=E$6,$DZ$7,0)+$EA187*IF($EA$6=E$6,$EA$7,0)+$EB187*IF($EB$6=E$6,$EB$7,0))/E$7,0)</f>
        <v>84</v>
      </c>
      <c r="F187" s="54">
        <f t="shared" si="180"/>
        <v>84</v>
      </c>
      <c r="G187" s="54">
        <f t="shared" si="180"/>
        <v>0</v>
      </c>
      <c r="H187" s="54">
        <f t="shared" si="180"/>
        <v>0</v>
      </c>
      <c r="I187" s="54">
        <f t="shared" si="180"/>
        <v>0</v>
      </c>
      <c r="J187" s="54">
        <f t="shared" si="180"/>
        <v>0</v>
      </c>
      <c r="K187" s="54">
        <f t="shared" si="180"/>
        <v>0</v>
      </c>
      <c r="L187" s="54">
        <f t="shared" si="180"/>
        <v>0</v>
      </c>
      <c r="M187" s="54">
        <f t="shared" si="180"/>
        <v>0</v>
      </c>
      <c r="N187" s="54">
        <f t="shared" si="180"/>
        <v>0</v>
      </c>
      <c r="O187" s="54">
        <f t="shared" si="180"/>
        <v>0</v>
      </c>
      <c r="P187" s="54">
        <f t="shared" si="180"/>
        <v>0</v>
      </c>
      <c r="Q187" s="54">
        <f t="shared" si="180"/>
        <v>0</v>
      </c>
      <c r="R187" s="54">
        <f t="shared" si="180"/>
        <v>0</v>
      </c>
      <c r="S187" s="135"/>
      <c r="T187" s="66">
        <v>84</v>
      </c>
      <c r="U187" s="56">
        <v>84</v>
      </c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56"/>
      <c r="BP187" s="56"/>
      <c r="BQ187" s="56"/>
      <c r="BR187" s="56"/>
      <c r="BS187" s="56"/>
      <c r="BT187" s="56"/>
      <c r="BU187" s="56"/>
      <c r="BV187" s="56"/>
      <c r="BW187" s="56"/>
      <c r="BX187" s="56"/>
      <c r="BY187" s="56"/>
      <c r="BZ187" s="56"/>
      <c r="CA187" s="56"/>
      <c r="CB187" s="56"/>
      <c r="CC187" s="56"/>
      <c r="CD187" s="56"/>
      <c r="CE187" s="56"/>
      <c r="CF187" s="56"/>
      <c r="CG187" s="56"/>
      <c r="CH187" s="56"/>
      <c r="CI187" s="56"/>
      <c r="CJ187" s="56"/>
      <c r="CK187" s="56"/>
      <c r="CL187" s="56"/>
      <c r="CM187" s="56"/>
      <c r="CN187" s="56"/>
      <c r="CO187" s="56"/>
      <c r="CP187" s="56"/>
      <c r="CQ187" s="56"/>
      <c r="CR187" s="56"/>
      <c r="CS187" s="56"/>
      <c r="CT187" s="56"/>
      <c r="CU187" s="56"/>
      <c r="CV187" s="56"/>
      <c r="CW187" s="56"/>
      <c r="CX187" s="56"/>
      <c r="CY187" s="56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56"/>
      <c r="DL187" s="56"/>
      <c r="DM187" s="56"/>
      <c r="DN187" s="56"/>
      <c r="DO187" s="56"/>
      <c r="DP187" s="56"/>
      <c r="DQ187" s="56"/>
      <c r="DR187" s="56"/>
      <c r="DS187" s="56"/>
      <c r="DT187" s="56"/>
    </row>
    <row r="188" spans="1:124" ht="14.25" customHeight="1">
      <c r="A188" s="51">
        <v>181</v>
      </c>
      <c r="B188" s="3">
        <f>IF('FORM NILAI SIAP'!A188=0,"",'FORM NILAI SIAP'!A188)</f>
        <v>21120120140099</v>
      </c>
      <c r="C188" s="3" t="str">
        <f>IF('FORM NILAI SIAP'!B188=0,"",'FORM NILAI SIAP'!B188)</f>
        <v>KAKUNG BANGKIT PAKARTI</v>
      </c>
      <c r="D188" s="54">
        <v>96</v>
      </c>
      <c r="E188" s="54">
        <f t="shared" ref="E188:R188" si="181">IFERROR(($T188*IF($T$6=E$6,$T$7,0)+$U188*IF($U$6=E$6,$U$7,0)+$V188*IF($V$6=E$6,$V$7,0)+$W188*IF($W$6=E$6,$W$7,0)+$X188*IF($X$6=E$6,$X$7,0)+$Y188*IF($Y$6=E$6,$Y$7,0)+$Z188*IF($Z$6=E$6,$Z$7,0)+$AA188*IF($AA$6=E$6,$AA$7,0)+$AB188*IF($AB$6=E$6,$AB$7,0)+$AC188*IF($AC$6=E$6,$AC$7,0)+$AD188*IF($AD$6=E$6,$AD$7,0)+$DG188*IF($DG$6=E$6,$DG$7,0)+$DH188*IF($DH$6=E$6,$DH$7,0)+$DI188*IF($DI$6=E$6,$DI$7,0)+$DJ188*IF($DJ$6=E$6,$DJ$7,0)+$DK188*IF($DK$6=E$6,$DK$7,0)+$DL188*IF($DL$6=E$6,$DL$7,0)+$DM188*IF($DM$6=E$6,$DM$7,0)+$DN188*IF($DN$6=E$6,$DN$7,0)+$DO188*IF($DO$6=E$6,$DO$7,0)+$DP188*IF($DP$6=E$6,$DP$7,0)+$DQ188*IF($DQ$6=E$6,$DQ$7,0)+$DR188*IF($DR$6=E$6,$DR$7,0)+$DS188*IF($DS$6=E$6,$DS$7,0)+$DT188*IF($DT$6=E$6,$DT$7,0)+$DU188*IF($DU$6=E$6,$DU$7,0)+$DV188*IF($DV$6=E$6,$DV$7,0)+$DW188*IF($DW$6=E$6,$DW$7,0)+$DX188*IF($DX$6=E$6,$DX$7,0)+$DY188*IF($DY$6=E$6,$DY$7,0)+$DZ188*IF($DZ$6=E$6,$DZ$7,0)+$EA188*IF($EA$6=E$6,$EA$7,0)+$EB188*IF($EB$6=E$6,$EB$7,0))/E$7,0)</f>
        <v>96</v>
      </c>
      <c r="F188" s="54">
        <f t="shared" si="181"/>
        <v>96</v>
      </c>
      <c r="G188" s="54">
        <f t="shared" si="181"/>
        <v>0</v>
      </c>
      <c r="H188" s="54">
        <f t="shared" si="181"/>
        <v>0</v>
      </c>
      <c r="I188" s="54">
        <f t="shared" si="181"/>
        <v>0</v>
      </c>
      <c r="J188" s="54">
        <f t="shared" si="181"/>
        <v>0</v>
      </c>
      <c r="K188" s="54">
        <f t="shared" si="181"/>
        <v>0</v>
      </c>
      <c r="L188" s="54">
        <f t="shared" si="181"/>
        <v>0</v>
      </c>
      <c r="M188" s="54">
        <f t="shared" si="181"/>
        <v>0</v>
      </c>
      <c r="N188" s="54">
        <f t="shared" si="181"/>
        <v>0</v>
      </c>
      <c r="O188" s="54">
        <f t="shared" si="181"/>
        <v>0</v>
      </c>
      <c r="P188" s="54">
        <f t="shared" si="181"/>
        <v>0</v>
      </c>
      <c r="Q188" s="54">
        <f t="shared" si="181"/>
        <v>0</v>
      </c>
      <c r="R188" s="54">
        <f t="shared" si="181"/>
        <v>0</v>
      </c>
      <c r="S188" s="135"/>
      <c r="T188" s="66">
        <v>96</v>
      </c>
      <c r="U188" s="56">
        <v>96</v>
      </c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56"/>
      <c r="BR188" s="56"/>
      <c r="BS188" s="56"/>
      <c r="BT188" s="56"/>
      <c r="BU188" s="56"/>
      <c r="BV188" s="56"/>
      <c r="BW188" s="56"/>
      <c r="BX188" s="56"/>
      <c r="BY188" s="56"/>
      <c r="BZ188" s="56"/>
      <c r="CA188" s="56"/>
      <c r="CB188" s="56"/>
      <c r="CC188" s="56"/>
      <c r="CD188" s="56"/>
      <c r="CE188" s="56"/>
      <c r="CF188" s="56"/>
      <c r="CG188" s="56"/>
      <c r="CH188" s="56"/>
      <c r="CI188" s="56"/>
      <c r="CJ188" s="56"/>
      <c r="CK188" s="56"/>
      <c r="CL188" s="56"/>
      <c r="CM188" s="56"/>
      <c r="CN188" s="56"/>
      <c r="CO188" s="56"/>
      <c r="CP188" s="56"/>
      <c r="CQ188" s="56"/>
      <c r="CR188" s="56"/>
      <c r="CS188" s="56"/>
      <c r="CT188" s="56"/>
      <c r="CU188" s="56"/>
      <c r="CV188" s="56"/>
      <c r="CW188" s="56"/>
      <c r="CX188" s="56"/>
      <c r="CY188" s="56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56"/>
      <c r="DL188" s="56"/>
      <c r="DM188" s="56"/>
      <c r="DN188" s="56"/>
      <c r="DO188" s="56"/>
      <c r="DP188" s="56"/>
      <c r="DQ188" s="56"/>
      <c r="DR188" s="56"/>
      <c r="DS188" s="56"/>
      <c r="DT188" s="56"/>
    </row>
    <row r="189" spans="1:124" ht="14.25" customHeight="1">
      <c r="A189" s="51">
        <v>182</v>
      </c>
      <c r="B189" s="3">
        <f>IF('FORM NILAI SIAP'!A189=0,"",'FORM NILAI SIAP'!A189)</f>
        <v>21120120140099</v>
      </c>
      <c r="C189" s="3" t="str">
        <f>IF('FORM NILAI SIAP'!B189=0,"",'FORM NILAI SIAP'!B189)</f>
        <v>AHMAD ASRORUDDIN</v>
      </c>
      <c r="D189" s="54">
        <v>72</v>
      </c>
      <c r="E189" s="54">
        <f t="shared" ref="E189:R189" si="182">IFERROR(($T189*IF($T$6=E$6,$T$7,0)+$U189*IF($U$6=E$6,$U$7,0)+$V189*IF($V$6=E$6,$V$7,0)+$W189*IF($W$6=E$6,$W$7,0)+$X189*IF($X$6=E$6,$X$7,0)+$Y189*IF($Y$6=E$6,$Y$7,0)+$Z189*IF($Z$6=E$6,$Z$7,0)+$AA189*IF($AA$6=E$6,$AA$7,0)+$AB189*IF($AB$6=E$6,$AB$7,0)+$AC189*IF($AC$6=E$6,$AC$7,0)+$AD189*IF($AD$6=E$6,$AD$7,0)+$DG189*IF($DG$6=E$6,$DG$7,0)+$DH189*IF($DH$6=E$6,$DH$7,0)+$DI189*IF($DI$6=E$6,$DI$7,0)+$DJ189*IF($DJ$6=E$6,$DJ$7,0)+$DK189*IF($DK$6=E$6,$DK$7,0)+$DL189*IF($DL$6=E$6,$DL$7,0)+$DM189*IF($DM$6=E$6,$DM$7,0)+$DN189*IF($DN$6=E$6,$DN$7,0)+$DO189*IF($DO$6=E$6,$DO$7,0)+$DP189*IF($DP$6=E$6,$DP$7,0)+$DQ189*IF($DQ$6=E$6,$DQ$7,0)+$DR189*IF($DR$6=E$6,$DR$7,0)+$DS189*IF($DS$6=E$6,$DS$7,0)+$DT189*IF($DT$6=E$6,$DT$7,0)+$DU189*IF($DU$6=E$6,$DU$7,0)+$DV189*IF($DV$6=E$6,$DV$7,0)+$DW189*IF($DW$6=E$6,$DW$7,0)+$DX189*IF($DX$6=E$6,$DX$7,0)+$DY189*IF($DY$6=E$6,$DY$7,0)+$DZ189*IF($DZ$6=E$6,$DZ$7,0)+$EA189*IF($EA$6=E$6,$EA$7,0)+$EB189*IF($EB$6=E$6,$EB$7,0))/E$7,0)</f>
        <v>72</v>
      </c>
      <c r="F189" s="54">
        <f t="shared" si="182"/>
        <v>72</v>
      </c>
      <c r="G189" s="54">
        <f t="shared" si="182"/>
        <v>0</v>
      </c>
      <c r="H189" s="54">
        <f t="shared" si="182"/>
        <v>0</v>
      </c>
      <c r="I189" s="54">
        <f t="shared" si="182"/>
        <v>0</v>
      </c>
      <c r="J189" s="54">
        <f t="shared" si="182"/>
        <v>0</v>
      </c>
      <c r="K189" s="54">
        <f t="shared" si="182"/>
        <v>0</v>
      </c>
      <c r="L189" s="54">
        <f t="shared" si="182"/>
        <v>0</v>
      </c>
      <c r="M189" s="54">
        <f t="shared" si="182"/>
        <v>0</v>
      </c>
      <c r="N189" s="54">
        <f t="shared" si="182"/>
        <v>0</v>
      </c>
      <c r="O189" s="54">
        <f t="shared" si="182"/>
        <v>0</v>
      </c>
      <c r="P189" s="54">
        <f t="shared" si="182"/>
        <v>0</v>
      </c>
      <c r="Q189" s="54">
        <f t="shared" si="182"/>
        <v>0</v>
      </c>
      <c r="R189" s="54">
        <f t="shared" si="182"/>
        <v>0</v>
      </c>
      <c r="S189" s="135"/>
      <c r="T189" s="66">
        <v>72</v>
      </c>
      <c r="U189" s="56">
        <v>72</v>
      </c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56"/>
      <c r="BS189" s="56"/>
      <c r="BT189" s="56"/>
      <c r="BU189" s="56"/>
      <c r="BV189" s="56"/>
      <c r="BW189" s="56"/>
      <c r="BX189" s="56"/>
      <c r="BY189" s="56"/>
      <c r="BZ189" s="56"/>
      <c r="CA189" s="56"/>
      <c r="CB189" s="56"/>
      <c r="CC189" s="56"/>
      <c r="CD189" s="56"/>
      <c r="CE189" s="56"/>
      <c r="CF189" s="56"/>
      <c r="CG189" s="56"/>
      <c r="CH189" s="56"/>
      <c r="CI189" s="56"/>
      <c r="CJ189" s="56"/>
      <c r="CK189" s="56"/>
      <c r="CL189" s="56"/>
      <c r="CM189" s="56"/>
      <c r="CN189" s="56"/>
      <c r="CO189" s="56"/>
      <c r="CP189" s="56"/>
      <c r="CQ189" s="56"/>
      <c r="CR189" s="56"/>
      <c r="CS189" s="56"/>
      <c r="CT189" s="56"/>
      <c r="CU189" s="56"/>
      <c r="CV189" s="56"/>
      <c r="CW189" s="56"/>
      <c r="CX189" s="56"/>
      <c r="CY189" s="56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56"/>
      <c r="DL189" s="56"/>
      <c r="DM189" s="56"/>
      <c r="DN189" s="56"/>
      <c r="DO189" s="56"/>
      <c r="DP189" s="56"/>
      <c r="DQ189" s="56"/>
      <c r="DR189" s="56"/>
      <c r="DS189" s="56"/>
      <c r="DT189" s="56"/>
    </row>
    <row r="190" spans="1:124" ht="14.25" customHeight="1">
      <c r="A190" s="51">
        <v>183</v>
      </c>
      <c r="B190" s="3">
        <f>IF('FORM NILAI SIAP'!A190=0,"",'FORM NILAI SIAP'!A190)</f>
        <v>21120120140099</v>
      </c>
      <c r="C190" s="3" t="str">
        <f>IF('FORM NILAI SIAP'!B190=0,"",'FORM NILAI SIAP'!B190)</f>
        <v>SHIBA NURUL AISHA</v>
      </c>
      <c r="D190" s="54">
        <v>88</v>
      </c>
      <c r="E190" s="54">
        <f t="shared" ref="E190:R190" si="183">IFERROR(($T190*IF($T$6=E$6,$T$7,0)+$U190*IF($U$6=E$6,$U$7,0)+$V190*IF($V$6=E$6,$V$7,0)+$W190*IF($W$6=E$6,$W$7,0)+$X190*IF($X$6=E$6,$X$7,0)+$Y190*IF($Y$6=E$6,$Y$7,0)+$Z190*IF($Z$6=E$6,$Z$7,0)+$AA190*IF($AA$6=E$6,$AA$7,0)+$AB190*IF($AB$6=E$6,$AB$7,0)+$AC190*IF($AC$6=E$6,$AC$7,0)+$AD190*IF($AD$6=E$6,$AD$7,0)+$DG190*IF($DG$6=E$6,$DG$7,0)+$DH190*IF($DH$6=E$6,$DH$7,0)+$DI190*IF($DI$6=E$6,$DI$7,0)+$DJ190*IF($DJ$6=E$6,$DJ$7,0)+$DK190*IF($DK$6=E$6,$DK$7,0)+$DL190*IF($DL$6=E$6,$DL$7,0)+$DM190*IF($DM$6=E$6,$DM$7,0)+$DN190*IF($DN$6=E$6,$DN$7,0)+$DO190*IF($DO$6=E$6,$DO$7,0)+$DP190*IF($DP$6=E$6,$DP$7,0)+$DQ190*IF($DQ$6=E$6,$DQ$7,0)+$DR190*IF($DR$6=E$6,$DR$7,0)+$DS190*IF($DS$6=E$6,$DS$7,0)+$DT190*IF($DT$6=E$6,$DT$7,0)+$DU190*IF($DU$6=E$6,$DU$7,0)+$DV190*IF($DV$6=E$6,$DV$7,0)+$DW190*IF($DW$6=E$6,$DW$7,0)+$DX190*IF($DX$6=E$6,$DX$7,0)+$DY190*IF($DY$6=E$6,$DY$7,0)+$DZ190*IF($DZ$6=E$6,$DZ$7,0)+$EA190*IF($EA$6=E$6,$EA$7,0)+$EB190*IF($EB$6=E$6,$EB$7,0))/E$7,0)</f>
        <v>88</v>
      </c>
      <c r="F190" s="54">
        <f t="shared" si="183"/>
        <v>88</v>
      </c>
      <c r="G190" s="54">
        <f t="shared" si="183"/>
        <v>0</v>
      </c>
      <c r="H190" s="54">
        <f t="shared" si="183"/>
        <v>0</v>
      </c>
      <c r="I190" s="54">
        <f t="shared" si="183"/>
        <v>0</v>
      </c>
      <c r="J190" s="54">
        <f t="shared" si="183"/>
        <v>0</v>
      </c>
      <c r="K190" s="54">
        <f t="shared" si="183"/>
        <v>0</v>
      </c>
      <c r="L190" s="54">
        <f t="shared" si="183"/>
        <v>0</v>
      </c>
      <c r="M190" s="54">
        <f t="shared" si="183"/>
        <v>0</v>
      </c>
      <c r="N190" s="54">
        <f t="shared" si="183"/>
        <v>0</v>
      </c>
      <c r="O190" s="54">
        <f t="shared" si="183"/>
        <v>0</v>
      </c>
      <c r="P190" s="54">
        <f t="shared" si="183"/>
        <v>0</v>
      </c>
      <c r="Q190" s="54">
        <f t="shared" si="183"/>
        <v>0</v>
      </c>
      <c r="R190" s="54">
        <f t="shared" si="183"/>
        <v>0</v>
      </c>
      <c r="S190" s="135"/>
      <c r="T190" s="66">
        <v>88</v>
      </c>
      <c r="U190" s="56">
        <v>88</v>
      </c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56"/>
      <c r="BS190" s="56"/>
      <c r="BT190" s="56"/>
      <c r="BU190" s="56"/>
      <c r="BV190" s="56"/>
      <c r="BW190" s="56"/>
      <c r="BX190" s="56"/>
      <c r="BY190" s="56"/>
      <c r="BZ190" s="56"/>
      <c r="CA190" s="56"/>
      <c r="CB190" s="56"/>
      <c r="CC190" s="56"/>
      <c r="CD190" s="56"/>
      <c r="CE190" s="56"/>
      <c r="CF190" s="56"/>
      <c r="CG190" s="56"/>
      <c r="CH190" s="56"/>
      <c r="CI190" s="56"/>
      <c r="CJ190" s="56"/>
      <c r="CK190" s="56"/>
      <c r="CL190" s="56"/>
      <c r="CM190" s="56"/>
      <c r="CN190" s="56"/>
      <c r="CO190" s="56"/>
      <c r="CP190" s="56"/>
      <c r="CQ190" s="56"/>
      <c r="CR190" s="56"/>
      <c r="CS190" s="56"/>
      <c r="CT190" s="56"/>
      <c r="CU190" s="56"/>
      <c r="CV190" s="56"/>
      <c r="CW190" s="56"/>
      <c r="CX190" s="56"/>
      <c r="CY190" s="56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56"/>
      <c r="DL190" s="56"/>
      <c r="DM190" s="56"/>
      <c r="DN190" s="56"/>
      <c r="DO190" s="56"/>
      <c r="DP190" s="56"/>
      <c r="DQ190" s="56"/>
      <c r="DR190" s="56"/>
      <c r="DS190" s="56"/>
      <c r="DT190" s="56"/>
    </row>
    <row r="191" spans="1:124" ht="14.25" customHeight="1">
      <c r="A191" s="51">
        <v>184</v>
      </c>
      <c r="B191" s="3">
        <f>IF('FORM NILAI SIAP'!A191=0,"",'FORM NILAI SIAP'!A191)</f>
        <v>21120120140099</v>
      </c>
      <c r="C191" s="3" t="str">
        <f>IF('FORM NILAI SIAP'!B191=0,"",'FORM NILAI SIAP'!B191)</f>
        <v>RAFIF SADID HAMDANI</v>
      </c>
      <c r="D191" s="54">
        <v>96</v>
      </c>
      <c r="E191" s="54">
        <f t="shared" ref="E191:R191" si="184">IFERROR(($T191*IF($T$6=E$6,$T$7,0)+$U191*IF($U$6=E$6,$U$7,0)+$V191*IF($V$6=E$6,$V$7,0)+$W191*IF($W$6=E$6,$W$7,0)+$X191*IF($X$6=E$6,$X$7,0)+$Y191*IF($Y$6=E$6,$Y$7,0)+$Z191*IF($Z$6=E$6,$Z$7,0)+$AA191*IF($AA$6=E$6,$AA$7,0)+$AB191*IF($AB$6=E$6,$AB$7,0)+$AC191*IF($AC$6=E$6,$AC$7,0)+$AD191*IF($AD$6=E$6,$AD$7,0)+$DG191*IF($DG$6=E$6,$DG$7,0)+$DH191*IF($DH$6=E$6,$DH$7,0)+$DI191*IF($DI$6=E$6,$DI$7,0)+$DJ191*IF($DJ$6=E$6,$DJ$7,0)+$DK191*IF($DK$6=E$6,$DK$7,0)+$DL191*IF($DL$6=E$6,$DL$7,0)+$DM191*IF($DM$6=E$6,$DM$7,0)+$DN191*IF($DN$6=E$6,$DN$7,0)+$DO191*IF($DO$6=E$6,$DO$7,0)+$DP191*IF($DP$6=E$6,$DP$7,0)+$DQ191*IF($DQ$6=E$6,$DQ$7,0)+$DR191*IF($DR$6=E$6,$DR$7,0)+$DS191*IF($DS$6=E$6,$DS$7,0)+$DT191*IF($DT$6=E$6,$DT$7,0)+$DU191*IF($DU$6=E$6,$DU$7,0)+$DV191*IF($DV$6=E$6,$DV$7,0)+$DW191*IF($DW$6=E$6,$DW$7,0)+$DX191*IF($DX$6=E$6,$DX$7,0)+$DY191*IF($DY$6=E$6,$DY$7,0)+$DZ191*IF($DZ$6=E$6,$DZ$7,0)+$EA191*IF($EA$6=E$6,$EA$7,0)+$EB191*IF($EB$6=E$6,$EB$7,0))/E$7,0)</f>
        <v>96</v>
      </c>
      <c r="F191" s="54">
        <f t="shared" si="184"/>
        <v>96</v>
      </c>
      <c r="G191" s="54">
        <f t="shared" si="184"/>
        <v>0</v>
      </c>
      <c r="H191" s="54">
        <f t="shared" si="184"/>
        <v>0</v>
      </c>
      <c r="I191" s="54">
        <f t="shared" si="184"/>
        <v>0</v>
      </c>
      <c r="J191" s="54">
        <f t="shared" si="184"/>
        <v>0</v>
      </c>
      <c r="K191" s="54">
        <f t="shared" si="184"/>
        <v>0</v>
      </c>
      <c r="L191" s="54">
        <f t="shared" si="184"/>
        <v>0</v>
      </c>
      <c r="M191" s="54">
        <f t="shared" si="184"/>
        <v>0</v>
      </c>
      <c r="N191" s="54">
        <f t="shared" si="184"/>
        <v>0</v>
      </c>
      <c r="O191" s="54">
        <f t="shared" si="184"/>
        <v>0</v>
      </c>
      <c r="P191" s="54">
        <f t="shared" si="184"/>
        <v>0</v>
      </c>
      <c r="Q191" s="54">
        <f t="shared" si="184"/>
        <v>0</v>
      </c>
      <c r="R191" s="54">
        <f t="shared" si="184"/>
        <v>0</v>
      </c>
      <c r="S191" s="135"/>
      <c r="T191" s="66">
        <v>96</v>
      </c>
      <c r="U191" s="56">
        <v>96</v>
      </c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56"/>
      <c r="BX191" s="56"/>
      <c r="BY191" s="56"/>
      <c r="BZ191" s="56"/>
      <c r="CA191" s="56"/>
      <c r="CB191" s="56"/>
      <c r="CC191" s="56"/>
      <c r="CD191" s="56"/>
      <c r="CE191" s="56"/>
      <c r="CF191" s="56"/>
      <c r="CG191" s="56"/>
      <c r="CH191" s="56"/>
      <c r="CI191" s="56"/>
      <c r="CJ191" s="56"/>
      <c r="CK191" s="56"/>
      <c r="CL191" s="56"/>
      <c r="CM191" s="56"/>
      <c r="CN191" s="56"/>
      <c r="CO191" s="56"/>
      <c r="CP191" s="56"/>
      <c r="CQ191" s="56"/>
      <c r="CR191" s="56"/>
      <c r="CS191" s="56"/>
      <c r="CT191" s="56"/>
      <c r="CU191" s="56"/>
      <c r="CV191" s="56"/>
      <c r="CW191" s="56"/>
      <c r="CX191" s="56"/>
      <c r="CY191" s="56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56"/>
      <c r="DL191" s="56"/>
      <c r="DM191" s="56"/>
      <c r="DN191" s="56"/>
      <c r="DO191" s="56"/>
      <c r="DP191" s="56"/>
      <c r="DQ191" s="56"/>
      <c r="DR191" s="56"/>
      <c r="DS191" s="56"/>
      <c r="DT191" s="56"/>
    </row>
    <row r="192" spans="1:124" ht="14.25" customHeight="1">
      <c r="A192" s="51">
        <v>185</v>
      </c>
      <c r="B192" s="3">
        <f>IF('FORM NILAI SIAP'!A192=0,"",'FORM NILAI SIAP'!A192)</f>
        <v>21120120140099</v>
      </c>
      <c r="C192" s="3" t="str">
        <f>IF('FORM NILAI SIAP'!B192=0,"",'FORM NILAI SIAP'!B192)</f>
        <v>ARIZ MUHAMMAD FAJAR</v>
      </c>
      <c r="D192" s="54">
        <v>60</v>
      </c>
      <c r="E192" s="54">
        <f t="shared" ref="E192:R192" si="185">IFERROR(($T192*IF($T$6=E$6,$T$7,0)+$U192*IF($U$6=E$6,$U$7,0)+$V192*IF($V$6=E$6,$V$7,0)+$W192*IF($W$6=E$6,$W$7,0)+$X192*IF($X$6=E$6,$X$7,0)+$Y192*IF($Y$6=E$6,$Y$7,0)+$Z192*IF($Z$6=E$6,$Z$7,0)+$AA192*IF($AA$6=E$6,$AA$7,0)+$AB192*IF($AB$6=E$6,$AB$7,0)+$AC192*IF($AC$6=E$6,$AC$7,0)+$AD192*IF($AD$6=E$6,$AD$7,0)+$DG192*IF($DG$6=E$6,$DG$7,0)+$DH192*IF($DH$6=E$6,$DH$7,0)+$DI192*IF($DI$6=E$6,$DI$7,0)+$DJ192*IF($DJ$6=E$6,$DJ$7,0)+$DK192*IF($DK$6=E$6,$DK$7,0)+$DL192*IF($DL$6=E$6,$DL$7,0)+$DM192*IF($DM$6=E$6,$DM$7,0)+$DN192*IF($DN$6=E$6,$DN$7,0)+$DO192*IF($DO$6=E$6,$DO$7,0)+$DP192*IF($DP$6=E$6,$DP$7,0)+$DQ192*IF($DQ$6=E$6,$DQ$7,0)+$DR192*IF($DR$6=E$6,$DR$7,0)+$DS192*IF($DS$6=E$6,$DS$7,0)+$DT192*IF($DT$6=E$6,$DT$7,0)+$DU192*IF($DU$6=E$6,$DU$7,0)+$DV192*IF($DV$6=E$6,$DV$7,0)+$DW192*IF($DW$6=E$6,$DW$7,0)+$DX192*IF($DX$6=E$6,$DX$7,0)+$DY192*IF($DY$6=E$6,$DY$7,0)+$DZ192*IF($DZ$6=E$6,$DZ$7,0)+$EA192*IF($EA$6=E$6,$EA$7,0)+$EB192*IF($EB$6=E$6,$EB$7,0))/E$7,0)</f>
        <v>60</v>
      </c>
      <c r="F192" s="54">
        <f t="shared" si="185"/>
        <v>60</v>
      </c>
      <c r="G192" s="54">
        <f t="shared" si="185"/>
        <v>0</v>
      </c>
      <c r="H192" s="54">
        <f t="shared" si="185"/>
        <v>0</v>
      </c>
      <c r="I192" s="54">
        <f t="shared" si="185"/>
        <v>0</v>
      </c>
      <c r="J192" s="54">
        <f t="shared" si="185"/>
        <v>0</v>
      </c>
      <c r="K192" s="54">
        <f t="shared" si="185"/>
        <v>0</v>
      </c>
      <c r="L192" s="54">
        <f t="shared" si="185"/>
        <v>0</v>
      </c>
      <c r="M192" s="54">
        <f t="shared" si="185"/>
        <v>0</v>
      </c>
      <c r="N192" s="54">
        <f t="shared" si="185"/>
        <v>0</v>
      </c>
      <c r="O192" s="54">
        <f t="shared" si="185"/>
        <v>0</v>
      </c>
      <c r="P192" s="54">
        <f t="shared" si="185"/>
        <v>0</v>
      </c>
      <c r="Q192" s="54">
        <f t="shared" si="185"/>
        <v>0</v>
      </c>
      <c r="R192" s="54">
        <f t="shared" si="185"/>
        <v>0</v>
      </c>
      <c r="S192" s="135"/>
      <c r="T192" s="66">
        <v>60</v>
      </c>
      <c r="U192" s="56">
        <v>60</v>
      </c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56"/>
      <c r="BY192" s="56"/>
      <c r="BZ192" s="56"/>
      <c r="CA192" s="56"/>
      <c r="CB192" s="56"/>
      <c r="CC192" s="56"/>
      <c r="CD192" s="56"/>
      <c r="CE192" s="56"/>
      <c r="CF192" s="56"/>
      <c r="CG192" s="56"/>
      <c r="CH192" s="56"/>
      <c r="CI192" s="56"/>
      <c r="CJ192" s="56"/>
      <c r="CK192" s="56"/>
      <c r="CL192" s="56"/>
      <c r="CM192" s="56"/>
      <c r="CN192" s="56"/>
      <c r="CO192" s="56"/>
      <c r="CP192" s="56"/>
      <c r="CQ192" s="56"/>
      <c r="CR192" s="56"/>
      <c r="CS192" s="56"/>
      <c r="CT192" s="56"/>
      <c r="CU192" s="56"/>
      <c r="CV192" s="56"/>
      <c r="CW192" s="56"/>
      <c r="CX192" s="56"/>
      <c r="CY192" s="56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56"/>
      <c r="DL192" s="56"/>
      <c r="DM192" s="56"/>
      <c r="DN192" s="56"/>
      <c r="DO192" s="56"/>
      <c r="DP192" s="56"/>
      <c r="DQ192" s="56"/>
      <c r="DR192" s="56"/>
      <c r="DS192" s="56"/>
      <c r="DT192" s="56"/>
    </row>
    <row r="193" spans="1:124" ht="14.25" customHeight="1">
      <c r="A193" s="51">
        <v>186</v>
      </c>
      <c r="B193" s="3">
        <f>IF('FORM NILAI SIAP'!A193=0,"",'FORM NILAI SIAP'!A193)</f>
        <v>21120120140099</v>
      </c>
      <c r="C193" s="3" t="str">
        <f>IF('FORM NILAI SIAP'!B193=0,"",'FORM NILAI SIAP'!B193)</f>
        <v>MUHAMMAD RIZAL QOWI AL-AZIS</v>
      </c>
      <c r="D193" s="54">
        <v>92</v>
      </c>
      <c r="E193" s="54">
        <f t="shared" ref="E193:R193" si="186">IFERROR(($T193*IF($T$6=E$6,$T$7,0)+$U193*IF($U$6=E$6,$U$7,0)+$V193*IF($V$6=E$6,$V$7,0)+$W193*IF($W$6=E$6,$W$7,0)+$X193*IF($X$6=E$6,$X$7,0)+$Y193*IF($Y$6=E$6,$Y$7,0)+$Z193*IF($Z$6=E$6,$Z$7,0)+$AA193*IF($AA$6=E$6,$AA$7,0)+$AB193*IF($AB$6=E$6,$AB$7,0)+$AC193*IF($AC$6=E$6,$AC$7,0)+$AD193*IF($AD$6=E$6,$AD$7,0)+$DG193*IF($DG$6=E$6,$DG$7,0)+$DH193*IF($DH$6=E$6,$DH$7,0)+$DI193*IF($DI$6=E$6,$DI$7,0)+$DJ193*IF($DJ$6=E$6,$DJ$7,0)+$DK193*IF($DK$6=E$6,$DK$7,0)+$DL193*IF($DL$6=E$6,$DL$7,0)+$DM193*IF($DM$6=E$6,$DM$7,0)+$DN193*IF($DN$6=E$6,$DN$7,0)+$DO193*IF($DO$6=E$6,$DO$7,0)+$DP193*IF($DP$6=E$6,$DP$7,0)+$DQ193*IF($DQ$6=E$6,$DQ$7,0)+$DR193*IF($DR$6=E$6,$DR$7,0)+$DS193*IF($DS$6=E$6,$DS$7,0)+$DT193*IF($DT$6=E$6,$DT$7,0)+$DU193*IF($DU$6=E$6,$DU$7,0)+$DV193*IF($DV$6=E$6,$DV$7,0)+$DW193*IF($DW$6=E$6,$DW$7,0)+$DX193*IF($DX$6=E$6,$DX$7,0)+$DY193*IF($DY$6=E$6,$DY$7,0)+$DZ193*IF($DZ$6=E$6,$DZ$7,0)+$EA193*IF($EA$6=E$6,$EA$7,0)+$EB193*IF($EB$6=E$6,$EB$7,0))/E$7,0)</f>
        <v>92</v>
      </c>
      <c r="F193" s="54">
        <f t="shared" si="186"/>
        <v>92</v>
      </c>
      <c r="G193" s="54">
        <f t="shared" si="186"/>
        <v>0</v>
      </c>
      <c r="H193" s="54">
        <f t="shared" si="186"/>
        <v>0</v>
      </c>
      <c r="I193" s="54">
        <f t="shared" si="186"/>
        <v>0</v>
      </c>
      <c r="J193" s="54">
        <f t="shared" si="186"/>
        <v>0</v>
      </c>
      <c r="K193" s="54">
        <f t="shared" si="186"/>
        <v>0</v>
      </c>
      <c r="L193" s="54">
        <f t="shared" si="186"/>
        <v>0</v>
      </c>
      <c r="M193" s="54">
        <f t="shared" si="186"/>
        <v>0</v>
      </c>
      <c r="N193" s="54">
        <f t="shared" si="186"/>
        <v>0</v>
      </c>
      <c r="O193" s="54">
        <f t="shared" si="186"/>
        <v>0</v>
      </c>
      <c r="P193" s="54">
        <f t="shared" si="186"/>
        <v>0</v>
      </c>
      <c r="Q193" s="54">
        <f t="shared" si="186"/>
        <v>0</v>
      </c>
      <c r="R193" s="54">
        <f t="shared" si="186"/>
        <v>0</v>
      </c>
      <c r="S193" s="135"/>
      <c r="T193" s="66">
        <v>92</v>
      </c>
      <c r="U193" s="56">
        <v>92</v>
      </c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56"/>
      <c r="BP193" s="56"/>
      <c r="BQ193" s="56"/>
      <c r="BR193" s="56"/>
      <c r="BS193" s="56"/>
      <c r="BT193" s="56"/>
      <c r="BU193" s="56"/>
      <c r="BV193" s="56"/>
      <c r="BW193" s="56"/>
      <c r="BX193" s="56"/>
      <c r="BY193" s="56"/>
      <c r="BZ193" s="56"/>
      <c r="CA193" s="56"/>
      <c r="CB193" s="56"/>
      <c r="CC193" s="56"/>
      <c r="CD193" s="56"/>
      <c r="CE193" s="56"/>
      <c r="CF193" s="56"/>
      <c r="CG193" s="56"/>
      <c r="CH193" s="56"/>
      <c r="CI193" s="56"/>
      <c r="CJ193" s="56"/>
      <c r="CK193" s="56"/>
      <c r="CL193" s="56"/>
      <c r="CM193" s="56"/>
      <c r="CN193" s="56"/>
      <c r="CO193" s="56"/>
      <c r="CP193" s="56"/>
      <c r="CQ193" s="56"/>
      <c r="CR193" s="56"/>
      <c r="CS193" s="56"/>
      <c r="CT193" s="56"/>
      <c r="CU193" s="56"/>
      <c r="CV193" s="56"/>
      <c r="CW193" s="56"/>
      <c r="CX193" s="56"/>
      <c r="CY193" s="56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56"/>
      <c r="DL193" s="56"/>
      <c r="DM193" s="56"/>
      <c r="DN193" s="56"/>
      <c r="DO193" s="56"/>
      <c r="DP193" s="56"/>
      <c r="DQ193" s="56"/>
      <c r="DR193" s="56"/>
      <c r="DS193" s="56"/>
      <c r="DT193" s="56"/>
    </row>
    <row r="194" spans="1:124" ht="14.25" customHeight="1">
      <c r="A194" s="51">
        <v>187</v>
      </c>
      <c r="B194" s="3" t="str">
        <f>IF('FORM NILAI SIAP'!A194=0,"",'FORM NILAI SIAP'!A194)</f>
        <v/>
      </c>
      <c r="C194" s="3" t="str">
        <f>IF('FORM NILAI SIAP'!B194=0,"",'FORM NILAI SIAP'!B194)</f>
        <v/>
      </c>
      <c r="D194" s="54" t="str">
        <f t="shared" ref="D194:D251" si="187">IF(C194="","",SUMPRODUCT($T$7:$DT$7,T194:DT194))</f>
        <v/>
      </c>
      <c r="E194" s="54">
        <f t="shared" ref="E194:R194" si="188">IFERROR(($T194*IF($T$6=E$6,$T$7,0)+$U194*IF($U$6=E$6,$U$7,0)+$V194*IF($V$6=E$6,$V$7,0)+$W194*IF($W$6=E$6,$W$7,0)+$X194*IF($X$6=E$6,$X$7,0)+$Y194*IF($Y$6=E$6,$Y$7,0)+$Z194*IF($Z$6=E$6,$Z$7,0)+$AA194*IF($AA$6=E$6,$AA$7,0)+$AB194*IF($AB$6=E$6,$AB$7,0)+$AC194*IF($AC$6=E$6,$AC$7,0)+$AD194*IF($AD$6=E$6,$AD$7,0)+$DG194*IF($DG$6=E$6,$DG$7,0)+$DH194*IF($DH$6=E$6,$DH$7,0)+$DI194*IF($DI$6=E$6,$DI$7,0)+$DJ194*IF($DJ$6=E$6,$DJ$7,0)+$DK194*IF($DK$6=E$6,$DK$7,0)+$DL194*IF($DL$6=E$6,$DL$7,0)+$DM194*IF($DM$6=E$6,$DM$7,0)+$DN194*IF($DN$6=E$6,$DN$7,0)+$DO194*IF($DO$6=E$6,$DO$7,0)+$DP194*IF($DP$6=E$6,$DP$7,0)+$DQ194*IF($DQ$6=E$6,$DQ$7,0)+$DR194*IF($DR$6=E$6,$DR$7,0)+$DS194*IF($DS$6=E$6,$DS$7,0)+$DT194*IF($DT$6=E$6,$DT$7,0)+$DU194*IF($DU$6=E$6,$DU$7,0)+$DV194*IF($DV$6=E$6,$DV$7,0)+$DW194*IF($DW$6=E$6,$DW$7,0)+$DX194*IF($DX$6=E$6,$DX$7,0)+$DY194*IF($DY$6=E$6,$DY$7,0)+$DZ194*IF($DZ$6=E$6,$DZ$7,0)+$EA194*IF($EA$6=E$6,$EA$7,0)+$EB194*IF($EB$6=E$6,$EB$7,0))/E$7,0)</f>
        <v>0</v>
      </c>
      <c r="F194" s="54">
        <f t="shared" si="188"/>
        <v>0</v>
      </c>
      <c r="G194" s="54">
        <f t="shared" si="188"/>
        <v>0</v>
      </c>
      <c r="H194" s="54">
        <f t="shared" si="188"/>
        <v>0</v>
      </c>
      <c r="I194" s="54">
        <f t="shared" si="188"/>
        <v>0</v>
      </c>
      <c r="J194" s="54">
        <f t="shared" si="188"/>
        <v>0</v>
      </c>
      <c r="K194" s="54">
        <f t="shared" si="188"/>
        <v>0</v>
      </c>
      <c r="L194" s="54">
        <f t="shared" si="188"/>
        <v>0</v>
      </c>
      <c r="M194" s="54">
        <f t="shared" si="188"/>
        <v>0</v>
      </c>
      <c r="N194" s="54">
        <f t="shared" si="188"/>
        <v>0</v>
      </c>
      <c r="O194" s="54">
        <f t="shared" si="188"/>
        <v>0</v>
      </c>
      <c r="P194" s="54">
        <f t="shared" si="188"/>
        <v>0</v>
      </c>
      <c r="Q194" s="54">
        <f t="shared" si="188"/>
        <v>0</v>
      </c>
      <c r="R194" s="54">
        <f t="shared" si="188"/>
        <v>0</v>
      </c>
      <c r="S194" s="135"/>
      <c r="T194" s="6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56"/>
      <c r="BS194" s="56"/>
      <c r="BT194" s="56"/>
      <c r="BU194" s="56"/>
      <c r="BV194" s="56"/>
      <c r="BW194" s="56"/>
      <c r="BX194" s="56"/>
      <c r="BY194" s="56"/>
      <c r="BZ194" s="56"/>
      <c r="CA194" s="56"/>
      <c r="CB194" s="56"/>
      <c r="CC194" s="56"/>
      <c r="CD194" s="56"/>
      <c r="CE194" s="56"/>
      <c r="CF194" s="56"/>
      <c r="CG194" s="56"/>
      <c r="CH194" s="56"/>
      <c r="CI194" s="56"/>
      <c r="CJ194" s="56"/>
      <c r="CK194" s="56"/>
      <c r="CL194" s="56"/>
      <c r="CM194" s="56"/>
      <c r="CN194" s="56"/>
      <c r="CO194" s="56"/>
      <c r="CP194" s="56"/>
      <c r="CQ194" s="56"/>
      <c r="CR194" s="56"/>
      <c r="CS194" s="56"/>
      <c r="CT194" s="56"/>
      <c r="CU194" s="56"/>
      <c r="CV194" s="56"/>
      <c r="CW194" s="56"/>
      <c r="CX194" s="56"/>
      <c r="CY194" s="56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56"/>
      <c r="DL194" s="56"/>
      <c r="DM194" s="56"/>
      <c r="DN194" s="56"/>
      <c r="DO194" s="56"/>
      <c r="DP194" s="56"/>
      <c r="DQ194" s="56"/>
      <c r="DR194" s="56"/>
      <c r="DS194" s="56"/>
      <c r="DT194" s="56"/>
    </row>
    <row r="195" spans="1:124" ht="14.25" customHeight="1">
      <c r="A195" s="51">
        <v>188</v>
      </c>
      <c r="B195" s="3" t="str">
        <f>IF('FORM NILAI SIAP'!A195=0,"",'FORM NILAI SIAP'!A195)</f>
        <v/>
      </c>
      <c r="C195" s="3" t="str">
        <f>IF('FORM NILAI SIAP'!B195=0,"",'FORM NILAI SIAP'!B195)</f>
        <v/>
      </c>
      <c r="D195" s="54" t="str">
        <f t="shared" si="187"/>
        <v/>
      </c>
      <c r="E195" s="54">
        <f t="shared" ref="E195:R195" si="189">IFERROR(($T195*IF($T$6=E$6,$T$7,0)+$U195*IF($U$6=E$6,$U$7,0)+$V195*IF($V$6=E$6,$V$7,0)+$W195*IF($W$6=E$6,$W$7,0)+$X195*IF($X$6=E$6,$X$7,0)+$Y195*IF($Y$6=E$6,$Y$7,0)+$Z195*IF($Z$6=E$6,$Z$7,0)+$AA195*IF($AA$6=E$6,$AA$7,0)+$AB195*IF($AB$6=E$6,$AB$7,0)+$AC195*IF($AC$6=E$6,$AC$7,0)+$AD195*IF($AD$6=E$6,$AD$7,0)+$DG195*IF($DG$6=E$6,$DG$7,0)+$DH195*IF($DH$6=E$6,$DH$7,0)+$DI195*IF($DI$6=E$6,$DI$7,0)+$DJ195*IF($DJ$6=E$6,$DJ$7,0)+$DK195*IF($DK$6=E$6,$DK$7,0)+$DL195*IF($DL$6=E$6,$DL$7,0)+$DM195*IF($DM$6=E$6,$DM$7,0)+$DN195*IF($DN$6=E$6,$DN$7,0)+$DO195*IF($DO$6=E$6,$DO$7,0)+$DP195*IF($DP$6=E$6,$DP$7,0)+$DQ195*IF($DQ$6=E$6,$DQ$7,0)+$DR195*IF($DR$6=E$6,$DR$7,0)+$DS195*IF($DS$6=E$6,$DS$7,0)+$DT195*IF($DT$6=E$6,$DT$7,0)+$DU195*IF($DU$6=E$6,$DU$7,0)+$DV195*IF($DV$6=E$6,$DV$7,0)+$DW195*IF($DW$6=E$6,$DW$7,0)+$DX195*IF($DX$6=E$6,$DX$7,0)+$DY195*IF($DY$6=E$6,$DY$7,0)+$DZ195*IF($DZ$6=E$6,$DZ$7,0)+$EA195*IF($EA$6=E$6,$EA$7,0)+$EB195*IF($EB$6=E$6,$EB$7,0))/E$7,0)</f>
        <v>0</v>
      </c>
      <c r="F195" s="54">
        <f t="shared" si="189"/>
        <v>0</v>
      </c>
      <c r="G195" s="54">
        <f t="shared" si="189"/>
        <v>0</v>
      </c>
      <c r="H195" s="54">
        <f t="shared" si="189"/>
        <v>0</v>
      </c>
      <c r="I195" s="54">
        <f t="shared" si="189"/>
        <v>0</v>
      </c>
      <c r="J195" s="54">
        <f t="shared" si="189"/>
        <v>0</v>
      </c>
      <c r="K195" s="54">
        <f t="shared" si="189"/>
        <v>0</v>
      </c>
      <c r="L195" s="54">
        <f t="shared" si="189"/>
        <v>0</v>
      </c>
      <c r="M195" s="54">
        <f t="shared" si="189"/>
        <v>0</v>
      </c>
      <c r="N195" s="54">
        <f t="shared" si="189"/>
        <v>0</v>
      </c>
      <c r="O195" s="54">
        <f t="shared" si="189"/>
        <v>0</v>
      </c>
      <c r="P195" s="54">
        <f t="shared" si="189"/>
        <v>0</v>
      </c>
      <c r="Q195" s="54">
        <f t="shared" si="189"/>
        <v>0</v>
      </c>
      <c r="R195" s="54">
        <f t="shared" si="189"/>
        <v>0</v>
      </c>
      <c r="S195" s="135"/>
      <c r="T195" s="6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56"/>
      <c r="BR195" s="56"/>
      <c r="BS195" s="56"/>
      <c r="BT195" s="56"/>
      <c r="BU195" s="56"/>
      <c r="BV195" s="56"/>
      <c r="BW195" s="56"/>
      <c r="BX195" s="56"/>
      <c r="BY195" s="56"/>
      <c r="BZ195" s="56"/>
      <c r="CA195" s="56"/>
      <c r="CB195" s="56"/>
      <c r="CC195" s="56"/>
      <c r="CD195" s="56"/>
      <c r="CE195" s="56"/>
      <c r="CF195" s="56"/>
      <c r="CG195" s="56"/>
      <c r="CH195" s="56"/>
      <c r="CI195" s="56"/>
      <c r="CJ195" s="56"/>
      <c r="CK195" s="56"/>
      <c r="CL195" s="56"/>
      <c r="CM195" s="56"/>
      <c r="CN195" s="56"/>
      <c r="CO195" s="56"/>
      <c r="CP195" s="56"/>
      <c r="CQ195" s="56"/>
      <c r="CR195" s="56"/>
      <c r="CS195" s="56"/>
      <c r="CT195" s="56"/>
      <c r="CU195" s="56"/>
      <c r="CV195" s="56"/>
      <c r="CW195" s="56"/>
      <c r="CX195" s="56"/>
      <c r="CY195" s="56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56"/>
      <c r="DL195" s="56"/>
      <c r="DM195" s="56"/>
      <c r="DN195" s="56"/>
      <c r="DO195" s="56"/>
      <c r="DP195" s="56"/>
      <c r="DQ195" s="56"/>
      <c r="DR195" s="56"/>
      <c r="DS195" s="56"/>
      <c r="DT195" s="56"/>
    </row>
    <row r="196" spans="1:124" ht="14.25" customHeight="1">
      <c r="A196" s="51">
        <v>189</v>
      </c>
      <c r="B196" s="3" t="str">
        <f>IF('FORM NILAI SIAP'!A196=0,"",'FORM NILAI SIAP'!A196)</f>
        <v/>
      </c>
      <c r="C196" s="3" t="str">
        <f>IF('FORM NILAI SIAP'!B196=0,"",'FORM NILAI SIAP'!B196)</f>
        <v/>
      </c>
      <c r="D196" s="54" t="str">
        <f t="shared" si="187"/>
        <v/>
      </c>
      <c r="E196" s="54">
        <f t="shared" ref="E196:R196" si="190">IFERROR(($T196*IF($T$6=E$6,$T$7,0)+$U196*IF($U$6=E$6,$U$7,0)+$V196*IF($V$6=E$6,$V$7,0)+$W196*IF($W$6=E$6,$W$7,0)+$X196*IF($X$6=E$6,$X$7,0)+$Y196*IF($Y$6=E$6,$Y$7,0)+$Z196*IF($Z$6=E$6,$Z$7,0)+$AA196*IF($AA$6=E$6,$AA$7,0)+$AB196*IF($AB$6=E$6,$AB$7,0)+$AC196*IF($AC$6=E$6,$AC$7,0)+$AD196*IF($AD$6=E$6,$AD$7,0)+$DG196*IF($DG$6=E$6,$DG$7,0)+$DH196*IF($DH$6=E$6,$DH$7,0)+$DI196*IF($DI$6=E$6,$DI$7,0)+$DJ196*IF($DJ$6=E$6,$DJ$7,0)+$DK196*IF($DK$6=E$6,$DK$7,0)+$DL196*IF($DL$6=E$6,$DL$7,0)+$DM196*IF($DM$6=E$6,$DM$7,0)+$DN196*IF($DN$6=E$6,$DN$7,0)+$DO196*IF($DO$6=E$6,$DO$7,0)+$DP196*IF($DP$6=E$6,$DP$7,0)+$DQ196*IF($DQ$6=E$6,$DQ$7,0)+$DR196*IF($DR$6=E$6,$DR$7,0)+$DS196*IF($DS$6=E$6,$DS$7,0)+$DT196*IF($DT$6=E$6,$DT$7,0)+$DU196*IF($DU$6=E$6,$DU$7,0)+$DV196*IF($DV$6=E$6,$DV$7,0)+$DW196*IF($DW$6=E$6,$DW$7,0)+$DX196*IF($DX$6=E$6,$DX$7,0)+$DY196*IF($DY$6=E$6,$DY$7,0)+$DZ196*IF($DZ$6=E$6,$DZ$7,0)+$EA196*IF($EA$6=E$6,$EA$7,0)+$EB196*IF($EB$6=E$6,$EB$7,0))/E$7,0)</f>
        <v>0</v>
      </c>
      <c r="F196" s="54">
        <f t="shared" si="190"/>
        <v>0</v>
      </c>
      <c r="G196" s="54">
        <f t="shared" si="190"/>
        <v>0</v>
      </c>
      <c r="H196" s="54">
        <f t="shared" si="190"/>
        <v>0</v>
      </c>
      <c r="I196" s="54">
        <f t="shared" si="190"/>
        <v>0</v>
      </c>
      <c r="J196" s="54">
        <f t="shared" si="190"/>
        <v>0</v>
      </c>
      <c r="K196" s="54">
        <f t="shared" si="190"/>
        <v>0</v>
      </c>
      <c r="L196" s="54">
        <f t="shared" si="190"/>
        <v>0</v>
      </c>
      <c r="M196" s="54">
        <f t="shared" si="190"/>
        <v>0</v>
      </c>
      <c r="N196" s="54">
        <f t="shared" si="190"/>
        <v>0</v>
      </c>
      <c r="O196" s="54">
        <f t="shared" si="190"/>
        <v>0</v>
      </c>
      <c r="P196" s="54">
        <f t="shared" si="190"/>
        <v>0</v>
      </c>
      <c r="Q196" s="54">
        <f t="shared" si="190"/>
        <v>0</v>
      </c>
      <c r="R196" s="54">
        <f t="shared" si="190"/>
        <v>0</v>
      </c>
      <c r="S196" s="135"/>
      <c r="T196" s="6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56"/>
      <c r="BY196" s="56"/>
      <c r="BZ196" s="56"/>
      <c r="CA196" s="56"/>
      <c r="CB196" s="56"/>
      <c r="CC196" s="56"/>
      <c r="CD196" s="56"/>
      <c r="CE196" s="56"/>
      <c r="CF196" s="56"/>
      <c r="CG196" s="56"/>
      <c r="CH196" s="56"/>
      <c r="CI196" s="56"/>
      <c r="CJ196" s="56"/>
      <c r="CK196" s="56"/>
      <c r="CL196" s="56"/>
      <c r="CM196" s="56"/>
      <c r="CN196" s="56"/>
      <c r="CO196" s="56"/>
      <c r="CP196" s="56"/>
      <c r="CQ196" s="56"/>
      <c r="CR196" s="56"/>
      <c r="CS196" s="56"/>
      <c r="CT196" s="56"/>
      <c r="CU196" s="56"/>
      <c r="CV196" s="56"/>
      <c r="CW196" s="56"/>
      <c r="CX196" s="56"/>
      <c r="CY196" s="56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56"/>
      <c r="DL196" s="56"/>
      <c r="DM196" s="56"/>
      <c r="DN196" s="56"/>
      <c r="DO196" s="56"/>
      <c r="DP196" s="56"/>
      <c r="DQ196" s="56"/>
      <c r="DR196" s="56"/>
      <c r="DS196" s="56"/>
      <c r="DT196" s="56"/>
    </row>
    <row r="197" spans="1:124" ht="14.25" customHeight="1">
      <c r="A197" s="51">
        <v>190</v>
      </c>
      <c r="B197" s="3" t="str">
        <f>IF('FORM NILAI SIAP'!A197=0,"",'FORM NILAI SIAP'!A197)</f>
        <v/>
      </c>
      <c r="C197" s="3" t="str">
        <f>IF('FORM NILAI SIAP'!B197=0,"",'FORM NILAI SIAP'!B197)</f>
        <v/>
      </c>
      <c r="D197" s="54" t="str">
        <f t="shared" si="187"/>
        <v/>
      </c>
      <c r="E197" s="54">
        <f t="shared" ref="E197:R197" si="191">IFERROR(($T197*IF($T$6=E$6,$T$7,0)+$U197*IF($U$6=E$6,$U$7,0)+$V197*IF($V$6=E$6,$V$7,0)+$W197*IF($W$6=E$6,$W$7,0)+$X197*IF($X$6=E$6,$X$7,0)+$Y197*IF($Y$6=E$6,$Y$7,0)+$Z197*IF($Z$6=E$6,$Z$7,0)+$AA197*IF($AA$6=E$6,$AA$7,0)+$AB197*IF($AB$6=E$6,$AB$7,0)+$AC197*IF($AC$6=E$6,$AC$7,0)+$AD197*IF($AD$6=E$6,$AD$7,0)+$DG197*IF($DG$6=E$6,$DG$7,0)+$DH197*IF($DH$6=E$6,$DH$7,0)+$DI197*IF($DI$6=E$6,$DI$7,0)+$DJ197*IF($DJ$6=E$6,$DJ$7,0)+$DK197*IF($DK$6=E$6,$DK$7,0)+$DL197*IF($DL$6=E$6,$DL$7,0)+$DM197*IF($DM$6=E$6,$DM$7,0)+$DN197*IF($DN$6=E$6,$DN$7,0)+$DO197*IF($DO$6=E$6,$DO$7,0)+$DP197*IF($DP$6=E$6,$DP$7,0)+$DQ197*IF($DQ$6=E$6,$DQ$7,0)+$DR197*IF($DR$6=E$6,$DR$7,0)+$DS197*IF($DS$6=E$6,$DS$7,0)+$DT197*IF($DT$6=E$6,$DT$7,0)+$DU197*IF($DU$6=E$6,$DU$7,0)+$DV197*IF($DV$6=E$6,$DV$7,0)+$DW197*IF($DW$6=E$6,$DW$7,0)+$DX197*IF($DX$6=E$6,$DX$7,0)+$DY197*IF($DY$6=E$6,$DY$7,0)+$DZ197*IF($DZ$6=E$6,$DZ$7,0)+$EA197*IF($EA$6=E$6,$EA$7,0)+$EB197*IF($EB$6=E$6,$EB$7,0))/E$7,0)</f>
        <v>0</v>
      </c>
      <c r="F197" s="54">
        <f t="shared" si="191"/>
        <v>0</v>
      </c>
      <c r="G197" s="54">
        <f t="shared" si="191"/>
        <v>0</v>
      </c>
      <c r="H197" s="54">
        <f t="shared" si="191"/>
        <v>0</v>
      </c>
      <c r="I197" s="54">
        <f t="shared" si="191"/>
        <v>0</v>
      </c>
      <c r="J197" s="54">
        <f t="shared" si="191"/>
        <v>0</v>
      </c>
      <c r="K197" s="54">
        <f t="shared" si="191"/>
        <v>0</v>
      </c>
      <c r="L197" s="54">
        <f t="shared" si="191"/>
        <v>0</v>
      </c>
      <c r="M197" s="54">
        <f t="shared" si="191"/>
        <v>0</v>
      </c>
      <c r="N197" s="54">
        <f t="shared" si="191"/>
        <v>0</v>
      </c>
      <c r="O197" s="54">
        <f t="shared" si="191"/>
        <v>0</v>
      </c>
      <c r="P197" s="54">
        <f t="shared" si="191"/>
        <v>0</v>
      </c>
      <c r="Q197" s="54">
        <f t="shared" si="191"/>
        <v>0</v>
      </c>
      <c r="R197" s="54">
        <f t="shared" si="191"/>
        <v>0</v>
      </c>
      <c r="S197" s="135"/>
      <c r="T197" s="6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56"/>
      <c r="BP197" s="56"/>
      <c r="BQ197" s="56"/>
      <c r="BR197" s="56"/>
      <c r="BS197" s="56"/>
      <c r="BT197" s="56"/>
      <c r="BU197" s="56"/>
      <c r="BV197" s="56"/>
      <c r="BW197" s="56"/>
      <c r="BX197" s="56"/>
      <c r="BY197" s="56"/>
      <c r="BZ197" s="56"/>
      <c r="CA197" s="56"/>
      <c r="CB197" s="56"/>
      <c r="CC197" s="56"/>
      <c r="CD197" s="56"/>
      <c r="CE197" s="56"/>
      <c r="CF197" s="56"/>
      <c r="CG197" s="56"/>
      <c r="CH197" s="56"/>
      <c r="CI197" s="56"/>
      <c r="CJ197" s="56"/>
      <c r="CK197" s="56"/>
      <c r="CL197" s="56"/>
      <c r="CM197" s="56"/>
      <c r="CN197" s="56"/>
      <c r="CO197" s="56"/>
      <c r="CP197" s="56"/>
      <c r="CQ197" s="56"/>
      <c r="CR197" s="56"/>
      <c r="CS197" s="56"/>
      <c r="CT197" s="56"/>
      <c r="CU197" s="56"/>
      <c r="CV197" s="56"/>
      <c r="CW197" s="56"/>
      <c r="CX197" s="56"/>
      <c r="CY197" s="56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56"/>
      <c r="DL197" s="56"/>
      <c r="DM197" s="56"/>
      <c r="DN197" s="56"/>
      <c r="DO197" s="56"/>
      <c r="DP197" s="56"/>
      <c r="DQ197" s="56"/>
      <c r="DR197" s="56"/>
      <c r="DS197" s="56"/>
      <c r="DT197" s="56"/>
    </row>
    <row r="198" spans="1:124" ht="14.25" customHeight="1">
      <c r="A198" s="51">
        <v>191</v>
      </c>
      <c r="B198" s="3" t="str">
        <f>IF('FORM NILAI SIAP'!A198=0,"",'FORM NILAI SIAP'!A198)</f>
        <v/>
      </c>
      <c r="C198" s="3" t="str">
        <f>IF('FORM NILAI SIAP'!B198=0,"",'FORM NILAI SIAP'!B198)</f>
        <v/>
      </c>
      <c r="D198" s="54" t="str">
        <f t="shared" si="187"/>
        <v/>
      </c>
      <c r="E198" s="54">
        <f t="shared" ref="E198:R198" si="192">IFERROR(($T198*IF($T$6=E$6,$T$7,0)+$U198*IF($U$6=E$6,$U$7,0)+$V198*IF($V$6=E$6,$V$7,0)+$W198*IF($W$6=E$6,$W$7,0)+$X198*IF($X$6=E$6,$X$7,0)+$Y198*IF($Y$6=E$6,$Y$7,0)+$Z198*IF($Z$6=E$6,$Z$7,0)+$AA198*IF($AA$6=E$6,$AA$7,0)+$AB198*IF($AB$6=E$6,$AB$7,0)+$AC198*IF($AC$6=E$6,$AC$7,0)+$AD198*IF($AD$6=E$6,$AD$7,0)+$DG198*IF($DG$6=E$6,$DG$7,0)+$DH198*IF($DH$6=E$6,$DH$7,0)+$DI198*IF($DI$6=E$6,$DI$7,0)+$DJ198*IF($DJ$6=E$6,$DJ$7,0)+$DK198*IF($DK$6=E$6,$DK$7,0)+$DL198*IF($DL$6=E$6,$DL$7,0)+$DM198*IF($DM$6=E$6,$DM$7,0)+$DN198*IF($DN$6=E$6,$DN$7,0)+$DO198*IF($DO$6=E$6,$DO$7,0)+$DP198*IF($DP$6=E$6,$DP$7,0)+$DQ198*IF($DQ$6=E$6,$DQ$7,0)+$DR198*IF($DR$6=E$6,$DR$7,0)+$DS198*IF($DS$6=E$6,$DS$7,0)+$DT198*IF($DT$6=E$6,$DT$7,0)+$DU198*IF($DU$6=E$6,$DU$7,0)+$DV198*IF($DV$6=E$6,$DV$7,0)+$DW198*IF($DW$6=E$6,$DW$7,0)+$DX198*IF($DX$6=E$6,$DX$7,0)+$DY198*IF($DY$6=E$6,$DY$7,0)+$DZ198*IF($DZ$6=E$6,$DZ$7,0)+$EA198*IF($EA$6=E$6,$EA$7,0)+$EB198*IF($EB$6=E$6,$EB$7,0))/E$7,0)</f>
        <v>0</v>
      </c>
      <c r="F198" s="54">
        <f t="shared" si="192"/>
        <v>0</v>
      </c>
      <c r="G198" s="54">
        <f t="shared" si="192"/>
        <v>0</v>
      </c>
      <c r="H198" s="54">
        <f t="shared" si="192"/>
        <v>0</v>
      </c>
      <c r="I198" s="54">
        <f t="shared" si="192"/>
        <v>0</v>
      </c>
      <c r="J198" s="54">
        <f t="shared" si="192"/>
        <v>0</v>
      </c>
      <c r="K198" s="54">
        <f t="shared" si="192"/>
        <v>0</v>
      </c>
      <c r="L198" s="54">
        <f t="shared" si="192"/>
        <v>0</v>
      </c>
      <c r="M198" s="54">
        <f t="shared" si="192"/>
        <v>0</v>
      </c>
      <c r="N198" s="54">
        <f t="shared" si="192"/>
        <v>0</v>
      </c>
      <c r="O198" s="54">
        <f t="shared" si="192"/>
        <v>0</v>
      </c>
      <c r="P198" s="54">
        <f t="shared" si="192"/>
        <v>0</v>
      </c>
      <c r="Q198" s="54">
        <f t="shared" si="192"/>
        <v>0</v>
      </c>
      <c r="R198" s="54">
        <f t="shared" si="192"/>
        <v>0</v>
      </c>
      <c r="S198" s="135"/>
      <c r="T198" s="6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6"/>
      <c r="BR198" s="56"/>
      <c r="BS198" s="56"/>
      <c r="BT198" s="56"/>
      <c r="BU198" s="56"/>
      <c r="BV198" s="56"/>
      <c r="BW198" s="56"/>
      <c r="BX198" s="56"/>
      <c r="BY198" s="56"/>
      <c r="BZ198" s="56"/>
      <c r="CA198" s="56"/>
      <c r="CB198" s="56"/>
      <c r="CC198" s="56"/>
      <c r="CD198" s="56"/>
      <c r="CE198" s="56"/>
      <c r="CF198" s="56"/>
      <c r="CG198" s="56"/>
      <c r="CH198" s="56"/>
      <c r="CI198" s="56"/>
      <c r="CJ198" s="56"/>
      <c r="CK198" s="56"/>
      <c r="CL198" s="56"/>
      <c r="CM198" s="56"/>
      <c r="CN198" s="56"/>
      <c r="CO198" s="56"/>
      <c r="CP198" s="56"/>
      <c r="CQ198" s="56"/>
      <c r="CR198" s="56"/>
      <c r="CS198" s="56"/>
      <c r="CT198" s="56"/>
      <c r="CU198" s="56"/>
      <c r="CV198" s="56"/>
      <c r="CW198" s="56"/>
      <c r="CX198" s="56"/>
      <c r="CY198" s="56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56"/>
      <c r="DL198" s="56"/>
      <c r="DM198" s="56"/>
      <c r="DN198" s="56"/>
      <c r="DO198" s="56"/>
      <c r="DP198" s="56"/>
      <c r="DQ198" s="56"/>
      <c r="DR198" s="56"/>
      <c r="DS198" s="56"/>
      <c r="DT198" s="56"/>
    </row>
    <row r="199" spans="1:124" ht="14.25" customHeight="1">
      <c r="A199" s="51">
        <v>192</v>
      </c>
      <c r="B199" s="3" t="str">
        <f>IF('FORM NILAI SIAP'!A199=0,"",'FORM NILAI SIAP'!A199)</f>
        <v/>
      </c>
      <c r="C199" s="3" t="str">
        <f>IF('FORM NILAI SIAP'!B199=0,"",'FORM NILAI SIAP'!B199)</f>
        <v/>
      </c>
      <c r="D199" s="54" t="str">
        <f t="shared" si="187"/>
        <v/>
      </c>
      <c r="E199" s="54">
        <f t="shared" ref="E199:R199" si="193">IFERROR(($T199*IF($T$6=E$6,$T$7,0)+$U199*IF($U$6=E$6,$U$7,0)+$V199*IF($V$6=E$6,$V$7,0)+$W199*IF($W$6=E$6,$W$7,0)+$X199*IF($X$6=E$6,$X$7,0)+$Y199*IF($Y$6=E$6,$Y$7,0)+$Z199*IF($Z$6=E$6,$Z$7,0)+$AA199*IF($AA$6=E$6,$AA$7,0)+$AB199*IF($AB$6=E$6,$AB$7,0)+$AC199*IF($AC$6=E$6,$AC$7,0)+$AD199*IF($AD$6=E$6,$AD$7,0)+$DG199*IF($DG$6=E$6,$DG$7,0)+$DH199*IF($DH$6=E$6,$DH$7,0)+$DI199*IF($DI$6=E$6,$DI$7,0)+$DJ199*IF($DJ$6=E$6,$DJ$7,0)+$DK199*IF($DK$6=E$6,$DK$7,0)+$DL199*IF($DL$6=E$6,$DL$7,0)+$DM199*IF($DM$6=E$6,$DM$7,0)+$DN199*IF($DN$6=E$6,$DN$7,0)+$DO199*IF($DO$6=E$6,$DO$7,0)+$DP199*IF($DP$6=E$6,$DP$7,0)+$DQ199*IF($DQ$6=E$6,$DQ$7,0)+$DR199*IF($DR$6=E$6,$DR$7,0)+$DS199*IF($DS$6=E$6,$DS$7,0)+$DT199*IF($DT$6=E$6,$DT$7,0)+$DU199*IF($DU$6=E$6,$DU$7,0)+$DV199*IF($DV$6=E$6,$DV$7,0)+$DW199*IF($DW$6=E$6,$DW$7,0)+$DX199*IF($DX$6=E$6,$DX$7,0)+$DY199*IF($DY$6=E$6,$DY$7,0)+$DZ199*IF($DZ$6=E$6,$DZ$7,0)+$EA199*IF($EA$6=E$6,$EA$7,0)+$EB199*IF($EB$6=E$6,$EB$7,0))/E$7,0)</f>
        <v>0</v>
      </c>
      <c r="F199" s="54">
        <f t="shared" si="193"/>
        <v>0</v>
      </c>
      <c r="G199" s="54">
        <f t="shared" si="193"/>
        <v>0</v>
      </c>
      <c r="H199" s="54">
        <f t="shared" si="193"/>
        <v>0</v>
      </c>
      <c r="I199" s="54">
        <f t="shared" si="193"/>
        <v>0</v>
      </c>
      <c r="J199" s="54">
        <f t="shared" si="193"/>
        <v>0</v>
      </c>
      <c r="K199" s="54">
        <f t="shared" si="193"/>
        <v>0</v>
      </c>
      <c r="L199" s="54">
        <f t="shared" si="193"/>
        <v>0</v>
      </c>
      <c r="M199" s="54">
        <f t="shared" si="193"/>
        <v>0</v>
      </c>
      <c r="N199" s="54">
        <f t="shared" si="193"/>
        <v>0</v>
      </c>
      <c r="O199" s="54">
        <f t="shared" si="193"/>
        <v>0</v>
      </c>
      <c r="P199" s="54">
        <f t="shared" si="193"/>
        <v>0</v>
      </c>
      <c r="Q199" s="54">
        <f t="shared" si="193"/>
        <v>0</v>
      </c>
      <c r="R199" s="54">
        <f t="shared" si="193"/>
        <v>0</v>
      </c>
      <c r="S199" s="135"/>
      <c r="T199" s="6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56"/>
      <c r="BR199" s="56"/>
      <c r="BS199" s="56"/>
      <c r="BT199" s="56"/>
      <c r="BU199" s="56"/>
      <c r="BV199" s="56"/>
      <c r="BW199" s="56"/>
      <c r="BX199" s="56"/>
      <c r="BY199" s="56"/>
      <c r="BZ199" s="56"/>
      <c r="CA199" s="56"/>
      <c r="CB199" s="56"/>
      <c r="CC199" s="56"/>
      <c r="CD199" s="56"/>
      <c r="CE199" s="56"/>
      <c r="CF199" s="56"/>
      <c r="CG199" s="56"/>
      <c r="CH199" s="56"/>
      <c r="CI199" s="56"/>
      <c r="CJ199" s="56"/>
      <c r="CK199" s="56"/>
      <c r="CL199" s="56"/>
      <c r="CM199" s="56"/>
      <c r="CN199" s="56"/>
      <c r="CO199" s="56"/>
      <c r="CP199" s="56"/>
      <c r="CQ199" s="56"/>
      <c r="CR199" s="56"/>
      <c r="CS199" s="56"/>
      <c r="CT199" s="56"/>
      <c r="CU199" s="56"/>
      <c r="CV199" s="56"/>
      <c r="CW199" s="56"/>
      <c r="CX199" s="56"/>
      <c r="CY199" s="56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56"/>
      <c r="DL199" s="56"/>
      <c r="DM199" s="56"/>
      <c r="DN199" s="56"/>
      <c r="DO199" s="56"/>
      <c r="DP199" s="56"/>
      <c r="DQ199" s="56"/>
      <c r="DR199" s="56"/>
      <c r="DS199" s="56"/>
      <c r="DT199" s="56"/>
    </row>
    <row r="200" spans="1:124" ht="14.25" customHeight="1">
      <c r="A200" s="51">
        <v>193</v>
      </c>
      <c r="B200" s="3" t="str">
        <f>IF('FORM NILAI SIAP'!A200=0,"",'FORM NILAI SIAP'!A200)</f>
        <v/>
      </c>
      <c r="C200" s="3" t="str">
        <f>IF('FORM NILAI SIAP'!B200=0,"",'FORM NILAI SIAP'!B200)</f>
        <v/>
      </c>
      <c r="D200" s="54" t="str">
        <f t="shared" si="187"/>
        <v/>
      </c>
      <c r="E200" s="54">
        <f t="shared" ref="E200:R200" si="194">IFERROR(($T200*IF($T$6=E$6,$T$7,0)+$U200*IF($U$6=E$6,$U$7,0)+$V200*IF($V$6=E$6,$V$7,0)+$W200*IF($W$6=E$6,$W$7,0)+$X200*IF($X$6=E$6,$X$7,0)+$Y200*IF($Y$6=E$6,$Y$7,0)+$Z200*IF($Z$6=E$6,$Z$7,0)+$AA200*IF($AA$6=E$6,$AA$7,0)+$AB200*IF($AB$6=E$6,$AB$7,0)+$AC200*IF($AC$6=E$6,$AC$7,0)+$AD200*IF($AD$6=E$6,$AD$7,0)+$DG200*IF($DG$6=E$6,$DG$7,0)+$DH200*IF($DH$6=E$6,$DH$7,0)+$DI200*IF($DI$6=E$6,$DI$7,0)+$DJ200*IF($DJ$6=E$6,$DJ$7,0)+$DK200*IF($DK$6=E$6,$DK$7,0)+$DL200*IF($DL$6=E$6,$DL$7,0)+$DM200*IF($DM$6=E$6,$DM$7,0)+$DN200*IF($DN$6=E$6,$DN$7,0)+$DO200*IF($DO$6=E$6,$DO$7,0)+$DP200*IF($DP$6=E$6,$DP$7,0)+$DQ200*IF($DQ$6=E$6,$DQ$7,0)+$DR200*IF($DR$6=E$6,$DR$7,0)+$DS200*IF($DS$6=E$6,$DS$7,0)+$DT200*IF($DT$6=E$6,$DT$7,0)+$DU200*IF($DU$6=E$6,$DU$7,0)+$DV200*IF($DV$6=E$6,$DV$7,0)+$DW200*IF($DW$6=E$6,$DW$7,0)+$DX200*IF($DX$6=E$6,$DX$7,0)+$DY200*IF($DY$6=E$6,$DY$7,0)+$DZ200*IF($DZ$6=E$6,$DZ$7,0)+$EA200*IF($EA$6=E$6,$EA$7,0)+$EB200*IF($EB$6=E$6,$EB$7,0))/E$7,0)</f>
        <v>0</v>
      </c>
      <c r="F200" s="54">
        <f t="shared" si="194"/>
        <v>0</v>
      </c>
      <c r="G200" s="54">
        <f t="shared" si="194"/>
        <v>0</v>
      </c>
      <c r="H200" s="54">
        <f t="shared" si="194"/>
        <v>0</v>
      </c>
      <c r="I200" s="54">
        <f t="shared" si="194"/>
        <v>0</v>
      </c>
      <c r="J200" s="54">
        <f t="shared" si="194"/>
        <v>0</v>
      </c>
      <c r="K200" s="54">
        <f t="shared" si="194"/>
        <v>0</v>
      </c>
      <c r="L200" s="54">
        <f t="shared" si="194"/>
        <v>0</v>
      </c>
      <c r="M200" s="54">
        <f t="shared" si="194"/>
        <v>0</v>
      </c>
      <c r="N200" s="54">
        <f t="shared" si="194"/>
        <v>0</v>
      </c>
      <c r="O200" s="54">
        <f t="shared" si="194"/>
        <v>0</v>
      </c>
      <c r="P200" s="54">
        <f t="shared" si="194"/>
        <v>0</v>
      </c>
      <c r="Q200" s="54">
        <f t="shared" si="194"/>
        <v>0</v>
      </c>
      <c r="R200" s="54">
        <f t="shared" si="194"/>
        <v>0</v>
      </c>
      <c r="S200" s="135"/>
      <c r="T200" s="6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56"/>
      <c r="BS200" s="56"/>
      <c r="BT200" s="56"/>
      <c r="BU200" s="56"/>
      <c r="BV200" s="56"/>
      <c r="BW200" s="56"/>
      <c r="BX200" s="56"/>
      <c r="BY200" s="56"/>
      <c r="BZ200" s="56"/>
      <c r="CA200" s="56"/>
      <c r="CB200" s="56"/>
      <c r="CC200" s="56"/>
      <c r="CD200" s="56"/>
      <c r="CE200" s="56"/>
      <c r="CF200" s="56"/>
      <c r="CG200" s="56"/>
      <c r="CH200" s="56"/>
      <c r="CI200" s="56"/>
      <c r="CJ200" s="56"/>
      <c r="CK200" s="56"/>
      <c r="CL200" s="56"/>
      <c r="CM200" s="56"/>
      <c r="CN200" s="56"/>
      <c r="CO200" s="56"/>
      <c r="CP200" s="56"/>
      <c r="CQ200" s="56"/>
      <c r="CR200" s="56"/>
      <c r="CS200" s="56"/>
      <c r="CT200" s="56"/>
      <c r="CU200" s="56"/>
      <c r="CV200" s="56"/>
      <c r="CW200" s="56"/>
      <c r="CX200" s="56"/>
      <c r="CY200" s="56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56"/>
      <c r="DL200" s="56"/>
      <c r="DM200" s="56"/>
      <c r="DN200" s="56"/>
      <c r="DO200" s="56"/>
      <c r="DP200" s="56"/>
      <c r="DQ200" s="56"/>
      <c r="DR200" s="56"/>
      <c r="DS200" s="56"/>
      <c r="DT200" s="56"/>
    </row>
    <row r="201" spans="1:124" ht="14.25" customHeight="1">
      <c r="A201" s="51">
        <v>194</v>
      </c>
      <c r="B201" s="3" t="str">
        <f>IF('FORM NILAI SIAP'!A201=0,"",'FORM NILAI SIAP'!A201)</f>
        <v/>
      </c>
      <c r="C201" s="3" t="str">
        <f>IF('FORM NILAI SIAP'!B201=0,"",'FORM NILAI SIAP'!B201)</f>
        <v/>
      </c>
      <c r="D201" s="54" t="str">
        <f t="shared" si="187"/>
        <v/>
      </c>
      <c r="E201" s="54">
        <f t="shared" ref="E201:R201" si="195">IFERROR(($T201*IF($T$6=E$6,$T$7,0)+$U201*IF($U$6=E$6,$U$7,0)+$V201*IF($V$6=E$6,$V$7,0)+$W201*IF($W$6=E$6,$W$7,0)+$X201*IF($X$6=E$6,$X$7,0)+$Y201*IF($Y$6=E$6,$Y$7,0)+$Z201*IF($Z$6=E$6,$Z$7,0)+$AA201*IF($AA$6=E$6,$AA$7,0)+$AB201*IF($AB$6=E$6,$AB$7,0)+$AC201*IF($AC$6=E$6,$AC$7,0)+$AD201*IF($AD$6=E$6,$AD$7,0)+$DG201*IF($DG$6=E$6,$DG$7,0)+$DH201*IF($DH$6=E$6,$DH$7,0)+$DI201*IF($DI$6=E$6,$DI$7,0)+$DJ201*IF($DJ$6=E$6,$DJ$7,0)+$DK201*IF($DK$6=E$6,$DK$7,0)+$DL201*IF($DL$6=E$6,$DL$7,0)+$DM201*IF($DM$6=E$6,$DM$7,0)+$DN201*IF($DN$6=E$6,$DN$7,0)+$DO201*IF($DO$6=E$6,$DO$7,0)+$DP201*IF($DP$6=E$6,$DP$7,0)+$DQ201*IF($DQ$6=E$6,$DQ$7,0)+$DR201*IF($DR$6=E$6,$DR$7,0)+$DS201*IF($DS$6=E$6,$DS$7,0)+$DT201*IF($DT$6=E$6,$DT$7,0)+$DU201*IF($DU$6=E$6,$DU$7,0)+$DV201*IF($DV$6=E$6,$DV$7,0)+$DW201*IF($DW$6=E$6,$DW$7,0)+$DX201*IF($DX$6=E$6,$DX$7,0)+$DY201*IF($DY$6=E$6,$DY$7,0)+$DZ201*IF($DZ$6=E$6,$DZ$7,0)+$EA201*IF($EA$6=E$6,$EA$7,0)+$EB201*IF($EB$6=E$6,$EB$7,0))/E$7,0)</f>
        <v>0</v>
      </c>
      <c r="F201" s="54">
        <f t="shared" si="195"/>
        <v>0</v>
      </c>
      <c r="G201" s="54">
        <f t="shared" si="195"/>
        <v>0</v>
      </c>
      <c r="H201" s="54">
        <f t="shared" si="195"/>
        <v>0</v>
      </c>
      <c r="I201" s="54">
        <f t="shared" si="195"/>
        <v>0</v>
      </c>
      <c r="J201" s="54">
        <f t="shared" si="195"/>
        <v>0</v>
      </c>
      <c r="K201" s="54">
        <f t="shared" si="195"/>
        <v>0</v>
      </c>
      <c r="L201" s="54">
        <f t="shared" si="195"/>
        <v>0</v>
      </c>
      <c r="M201" s="54">
        <f t="shared" si="195"/>
        <v>0</v>
      </c>
      <c r="N201" s="54">
        <f t="shared" si="195"/>
        <v>0</v>
      </c>
      <c r="O201" s="54">
        <f t="shared" si="195"/>
        <v>0</v>
      </c>
      <c r="P201" s="54">
        <f t="shared" si="195"/>
        <v>0</v>
      </c>
      <c r="Q201" s="54">
        <f t="shared" si="195"/>
        <v>0</v>
      </c>
      <c r="R201" s="54">
        <f t="shared" si="195"/>
        <v>0</v>
      </c>
      <c r="S201" s="135"/>
      <c r="T201" s="6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56"/>
      <c r="BS201" s="56"/>
      <c r="BT201" s="56"/>
      <c r="BU201" s="56"/>
      <c r="BV201" s="56"/>
      <c r="BW201" s="56"/>
      <c r="BX201" s="56"/>
      <c r="BY201" s="56"/>
      <c r="BZ201" s="56"/>
      <c r="CA201" s="56"/>
      <c r="CB201" s="56"/>
      <c r="CC201" s="56"/>
      <c r="CD201" s="56"/>
      <c r="CE201" s="56"/>
      <c r="CF201" s="56"/>
      <c r="CG201" s="56"/>
      <c r="CH201" s="56"/>
      <c r="CI201" s="56"/>
      <c r="CJ201" s="56"/>
      <c r="CK201" s="56"/>
      <c r="CL201" s="56"/>
      <c r="CM201" s="56"/>
      <c r="CN201" s="56"/>
      <c r="CO201" s="56"/>
      <c r="CP201" s="56"/>
      <c r="CQ201" s="56"/>
      <c r="CR201" s="56"/>
      <c r="CS201" s="56"/>
      <c r="CT201" s="56"/>
      <c r="CU201" s="56"/>
      <c r="CV201" s="56"/>
      <c r="CW201" s="56"/>
      <c r="CX201" s="56"/>
      <c r="CY201" s="56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56"/>
      <c r="DL201" s="56"/>
      <c r="DM201" s="56"/>
      <c r="DN201" s="56"/>
      <c r="DO201" s="56"/>
      <c r="DP201" s="56"/>
      <c r="DQ201" s="56"/>
      <c r="DR201" s="56"/>
      <c r="DS201" s="56"/>
      <c r="DT201" s="56"/>
    </row>
    <row r="202" spans="1:124" ht="14.25" customHeight="1">
      <c r="A202" s="51">
        <v>195</v>
      </c>
      <c r="B202" s="3" t="str">
        <f>IF('FORM NILAI SIAP'!A202=0,"",'FORM NILAI SIAP'!A202)</f>
        <v/>
      </c>
      <c r="C202" s="3" t="str">
        <f>IF('FORM NILAI SIAP'!B202=0,"",'FORM NILAI SIAP'!B202)</f>
        <v/>
      </c>
      <c r="D202" s="54" t="str">
        <f t="shared" si="187"/>
        <v/>
      </c>
      <c r="E202" s="54">
        <f t="shared" ref="E202:R202" si="196">IFERROR(($T202*IF($T$6=E$6,$T$7,0)+$U202*IF($U$6=E$6,$U$7,0)+$V202*IF($V$6=E$6,$V$7,0)+$W202*IF($W$6=E$6,$W$7,0)+$X202*IF($X$6=E$6,$X$7,0)+$Y202*IF($Y$6=E$6,$Y$7,0)+$Z202*IF($Z$6=E$6,$Z$7,0)+$AA202*IF($AA$6=E$6,$AA$7,0)+$AB202*IF($AB$6=E$6,$AB$7,0)+$AC202*IF($AC$6=E$6,$AC$7,0)+$AD202*IF($AD$6=E$6,$AD$7,0)+$DG202*IF($DG$6=E$6,$DG$7,0)+$DH202*IF($DH$6=E$6,$DH$7,0)+$DI202*IF($DI$6=E$6,$DI$7,0)+$DJ202*IF($DJ$6=E$6,$DJ$7,0)+$DK202*IF($DK$6=E$6,$DK$7,0)+$DL202*IF($DL$6=E$6,$DL$7,0)+$DM202*IF($DM$6=E$6,$DM$7,0)+$DN202*IF($DN$6=E$6,$DN$7,0)+$DO202*IF($DO$6=E$6,$DO$7,0)+$DP202*IF($DP$6=E$6,$DP$7,0)+$DQ202*IF($DQ$6=E$6,$DQ$7,0)+$DR202*IF($DR$6=E$6,$DR$7,0)+$DS202*IF($DS$6=E$6,$DS$7,0)+$DT202*IF($DT$6=E$6,$DT$7,0)+$DU202*IF($DU$6=E$6,$DU$7,0)+$DV202*IF($DV$6=E$6,$DV$7,0)+$DW202*IF($DW$6=E$6,$DW$7,0)+$DX202*IF($DX$6=E$6,$DX$7,0)+$DY202*IF($DY$6=E$6,$DY$7,0)+$DZ202*IF($DZ$6=E$6,$DZ$7,0)+$EA202*IF($EA$6=E$6,$EA$7,0)+$EB202*IF($EB$6=E$6,$EB$7,0))/E$7,0)</f>
        <v>0</v>
      </c>
      <c r="F202" s="54">
        <f t="shared" si="196"/>
        <v>0</v>
      </c>
      <c r="G202" s="54">
        <f t="shared" si="196"/>
        <v>0</v>
      </c>
      <c r="H202" s="54">
        <f t="shared" si="196"/>
        <v>0</v>
      </c>
      <c r="I202" s="54">
        <f t="shared" si="196"/>
        <v>0</v>
      </c>
      <c r="J202" s="54">
        <f t="shared" si="196"/>
        <v>0</v>
      </c>
      <c r="K202" s="54">
        <f t="shared" si="196"/>
        <v>0</v>
      </c>
      <c r="L202" s="54">
        <f t="shared" si="196"/>
        <v>0</v>
      </c>
      <c r="M202" s="54">
        <f t="shared" si="196"/>
        <v>0</v>
      </c>
      <c r="N202" s="54">
        <f t="shared" si="196"/>
        <v>0</v>
      </c>
      <c r="O202" s="54">
        <f t="shared" si="196"/>
        <v>0</v>
      </c>
      <c r="P202" s="54">
        <f t="shared" si="196"/>
        <v>0</v>
      </c>
      <c r="Q202" s="54">
        <f t="shared" si="196"/>
        <v>0</v>
      </c>
      <c r="R202" s="54">
        <f t="shared" si="196"/>
        <v>0</v>
      </c>
      <c r="S202" s="135"/>
      <c r="T202" s="6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56"/>
      <c r="BS202" s="56"/>
      <c r="BT202" s="56"/>
      <c r="BU202" s="56"/>
      <c r="BV202" s="56"/>
      <c r="BW202" s="56"/>
      <c r="BX202" s="56"/>
      <c r="BY202" s="56"/>
      <c r="BZ202" s="56"/>
      <c r="CA202" s="56"/>
      <c r="CB202" s="56"/>
      <c r="CC202" s="56"/>
      <c r="CD202" s="56"/>
      <c r="CE202" s="56"/>
      <c r="CF202" s="56"/>
      <c r="CG202" s="56"/>
      <c r="CH202" s="56"/>
      <c r="CI202" s="56"/>
      <c r="CJ202" s="56"/>
      <c r="CK202" s="56"/>
      <c r="CL202" s="56"/>
      <c r="CM202" s="56"/>
      <c r="CN202" s="56"/>
      <c r="CO202" s="56"/>
      <c r="CP202" s="56"/>
      <c r="CQ202" s="56"/>
      <c r="CR202" s="56"/>
      <c r="CS202" s="56"/>
      <c r="CT202" s="56"/>
      <c r="CU202" s="56"/>
      <c r="CV202" s="56"/>
      <c r="CW202" s="56"/>
      <c r="CX202" s="56"/>
      <c r="CY202" s="56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56"/>
      <c r="DL202" s="56"/>
      <c r="DM202" s="56"/>
      <c r="DN202" s="56"/>
      <c r="DO202" s="56"/>
      <c r="DP202" s="56"/>
      <c r="DQ202" s="56"/>
      <c r="DR202" s="56"/>
      <c r="DS202" s="56"/>
      <c r="DT202" s="56"/>
    </row>
    <row r="203" spans="1:124" ht="14.25" customHeight="1">
      <c r="A203" s="51">
        <v>196</v>
      </c>
      <c r="B203" s="3" t="str">
        <f>IF('FORM NILAI SIAP'!A203=0,"",'FORM NILAI SIAP'!A203)</f>
        <v/>
      </c>
      <c r="C203" s="3" t="str">
        <f>IF('FORM NILAI SIAP'!B203=0,"",'FORM NILAI SIAP'!B203)</f>
        <v/>
      </c>
      <c r="D203" s="54" t="str">
        <f t="shared" si="187"/>
        <v/>
      </c>
      <c r="E203" s="54">
        <f t="shared" ref="E203:R203" si="197">IFERROR(($T203*IF($T$6=E$6,$T$7,0)+$U203*IF($U$6=E$6,$U$7,0)+$V203*IF($V$6=E$6,$V$7,0)+$W203*IF($W$6=E$6,$W$7,0)+$X203*IF($X$6=E$6,$X$7,0)+$Y203*IF($Y$6=E$6,$Y$7,0)+$Z203*IF($Z$6=E$6,$Z$7,0)+$AA203*IF($AA$6=E$6,$AA$7,0)+$AB203*IF($AB$6=E$6,$AB$7,0)+$AC203*IF($AC$6=E$6,$AC$7,0)+$AD203*IF($AD$6=E$6,$AD$7,0)+$DG203*IF($DG$6=E$6,$DG$7,0)+$DH203*IF($DH$6=E$6,$DH$7,0)+$DI203*IF($DI$6=E$6,$DI$7,0)+$DJ203*IF($DJ$6=E$6,$DJ$7,0)+$DK203*IF($DK$6=E$6,$DK$7,0)+$DL203*IF($DL$6=E$6,$DL$7,0)+$DM203*IF($DM$6=E$6,$DM$7,0)+$DN203*IF($DN$6=E$6,$DN$7,0)+$DO203*IF($DO$6=E$6,$DO$7,0)+$DP203*IF($DP$6=E$6,$DP$7,0)+$DQ203*IF($DQ$6=E$6,$DQ$7,0)+$DR203*IF($DR$6=E$6,$DR$7,0)+$DS203*IF($DS$6=E$6,$DS$7,0)+$DT203*IF($DT$6=E$6,$DT$7,0)+$DU203*IF($DU$6=E$6,$DU$7,0)+$DV203*IF($DV$6=E$6,$DV$7,0)+$DW203*IF($DW$6=E$6,$DW$7,0)+$DX203*IF($DX$6=E$6,$DX$7,0)+$DY203*IF($DY$6=E$6,$DY$7,0)+$DZ203*IF($DZ$6=E$6,$DZ$7,0)+$EA203*IF($EA$6=E$6,$EA$7,0)+$EB203*IF($EB$6=E$6,$EB$7,0))/E$7,0)</f>
        <v>0</v>
      </c>
      <c r="F203" s="54">
        <f t="shared" si="197"/>
        <v>0</v>
      </c>
      <c r="G203" s="54">
        <f t="shared" si="197"/>
        <v>0</v>
      </c>
      <c r="H203" s="54">
        <f t="shared" si="197"/>
        <v>0</v>
      </c>
      <c r="I203" s="54">
        <f t="shared" si="197"/>
        <v>0</v>
      </c>
      <c r="J203" s="54">
        <f t="shared" si="197"/>
        <v>0</v>
      </c>
      <c r="K203" s="54">
        <f t="shared" si="197"/>
        <v>0</v>
      </c>
      <c r="L203" s="54">
        <f t="shared" si="197"/>
        <v>0</v>
      </c>
      <c r="M203" s="54">
        <f t="shared" si="197"/>
        <v>0</v>
      </c>
      <c r="N203" s="54">
        <f t="shared" si="197"/>
        <v>0</v>
      </c>
      <c r="O203" s="54">
        <f t="shared" si="197"/>
        <v>0</v>
      </c>
      <c r="P203" s="54">
        <f t="shared" si="197"/>
        <v>0</v>
      </c>
      <c r="Q203" s="54">
        <f t="shared" si="197"/>
        <v>0</v>
      </c>
      <c r="R203" s="54">
        <f t="shared" si="197"/>
        <v>0</v>
      </c>
      <c r="S203" s="135"/>
      <c r="T203" s="6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56"/>
      <c r="BS203" s="56"/>
      <c r="BT203" s="56"/>
      <c r="BU203" s="56"/>
      <c r="BV203" s="56"/>
      <c r="BW203" s="56"/>
      <c r="BX203" s="56"/>
      <c r="BY203" s="56"/>
      <c r="BZ203" s="56"/>
      <c r="CA203" s="56"/>
      <c r="CB203" s="56"/>
      <c r="CC203" s="56"/>
      <c r="CD203" s="56"/>
      <c r="CE203" s="56"/>
      <c r="CF203" s="56"/>
      <c r="CG203" s="56"/>
      <c r="CH203" s="56"/>
      <c r="CI203" s="56"/>
      <c r="CJ203" s="56"/>
      <c r="CK203" s="56"/>
      <c r="CL203" s="56"/>
      <c r="CM203" s="56"/>
      <c r="CN203" s="56"/>
      <c r="CO203" s="56"/>
      <c r="CP203" s="56"/>
      <c r="CQ203" s="56"/>
      <c r="CR203" s="56"/>
      <c r="CS203" s="56"/>
      <c r="CT203" s="56"/>
      <c r="CU203" s="56"/>
      <c r="CV203" s="56"/>
      <c r="CW203" s="56"/>
      <c r="CX203" s="56"/>
      <c r="CY203" s="56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56"/>
      <c r="DL203" s="56"/>
      <c r="DM203" s="56"/>
      <c r="DN203" s="56"/>
      <c r="DO203" s="56"/>
      <c r="DP203" s="56"/>
      <c r="DQ203" s="56"/>
      <c r="DR203" s="56"/>
      <c r="DS203" s="56"/>
      <c r="DT203" s="56"/>
    </row>
    <row r="204" spans="1:124" ht="14.25" customHeight="1">
      <c r="A204" s="51">
        <v>197</v>
      </c>
      <c r="B204" s="3" t="str">
        <f>IF('FORM NILAI SIAP'!A204=0,"",'FORM NILAI SIAP'!A204)</f>
        <v/>
      </c>
      <c r="C204" s="3" t="str">
        <f>IF('FORM NILAI SIAP'!B204=0,"",'FORM NILAI SIAP'!B204)</f>
        <v/>
      </c>
      <c r="D204" s="54" t="str">
        <f t="shared" si="187"/>
        <v/>
      </c>
      <c r="E204" s="54">
        <f t="shared" ref="E204:R204" si="198">IFERROR(($T204*IF($T$6=E$6,$T$7,0)+$U204*IF($U$6=E$6,$U$7,0)+$V204*IF($V$6=E$6,$V$7,0)+$W204*IF($W$6=E$6,$W$7,0)+$X204*IF($X$6=E$6,$X$7,0)+$Y204*IF($Y$6=E$6,$Y$7,0)+$Z204*IF($Z$6=E$6,$Z$7,0)+$AA204*IF($AA$6=E$6,$AA$7,0)+$AB204*IF($AB$6=E$6,$AB$7,0)+$AC204*IF($AC$6=E$6,$AC$7,0)+$AD204*IF($AD$6=E$6,$AD$7,0)+$DG204*IF($DG$6=E$6,$DG$7,0)+$DH204*IF($DH$6=E$6,$DH$7,0)+$DI204*IF($DI$6=E$6,$DI$7,0)+$DJ204*IF($DJ$6=E$6,$DJ$7,0)+$DK204*IF($DK$6=E$6,$DK$7,0)+$DL204*IF($DL$6=E$6,$DL$7,0)+$DM204*IF($DM$6=E$6,$DM$7,0)+$DN204*IF($DN$6=E$6,$DN$7,0)+$DO204*IF($DO$6=E$6,$DO$7,0)+$DP204*IF($DP$6=E$6,$DP$7,0)+$DQ204*IF($DQ$6=E$6,$DQ$7,0)+$DR204*IF($DR$6=E$6,$DR$7,0)+$DS204*IF($DS$6=E$6,$DS$7,0)+$DT204*IF($DT$6=E$6,$DT$7,0)+$DU204*IF($DU$6=E$6,$DU$7,0)+$DV204*IF($DV$6=E$6,$DV$7,0)+$DW204*IF($DW$6=E$6,$DW$7,0)+$DX204*IF($DX$6=E$6,$DX$7,0)+$DY204*IF($DY$6=E$6,$DY$7,0)+$DZ204*IF($DZ$6=E$6,$DZ$7,0)+$EA204*IF($EA$6=E$6,$EA$7,0)+$EB204*IF($EB$6=E$6,$EB$7,0))/E$7,0)</f>
        <v>0</v>
      </c>
      <c r="F204" s="54">
        <f t="shared" si="198"/>
        <v>0</v>
      </c>
      <c r="G204" s="54">
        <f t="shared" si="198"/>
        <v>0</v>
      </c>
      <c r="H204" s="54">
        <f t="shared" si="198"/>
        <v>0</v>
      </c>
      <c r="I204" s="54">
        <f t="shared" si="198"/>
        <v>0</v>
      </c>
      <c r="J204" s="54">
        <f t="shared" si="198"/>
        <v>0</v>
      </c>
      <c r="K204" s="54">
        <f t="shared" si="198"/>
        <v>0</v>
      </c>
      <c r="L204" s="54">
        <f t="shared" si="198"/>
        <v>0</v>
      </c>
      <c r="M204" s="54">
        <f t="shared" si="198"/>
        <v>0</v>
      </c>
      <c r="N204" s="54">
        <f t="shared" si="198"/>
        <v>0</v>
      </c>
      <c r="O204" s="54">
        <f t="shared" si="198"/>
        <v>0</v>
      </c>
      <c r="P204" s="54">
        <f t="shared" si="198"/>
        <v>0</v>
      </c>
      <c r="Q204" s="54">
        <f t="shared" si="198"/>
        <v>0</v>
      </c>
      <c r="R204" s="54">
        <f t="shared" si="198"/>
        <v>0</v>
      </c>
      <c r="S204" s="135"/>
      <c r="T204" s="6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56"/>
      <c r="BS204" s="56"/>
      <c r="BT204" s="56"/>
      <c r="BU204" s="56"/>
      <c r="BV204" s="56"/>
      <c r="BW204" s="56"/>
      <c r="BX204" s="56"/>
      <c r="BY204" s="56"/>
      <c r="BZ204" s="56"/>
      <c r="CA204" s="56"/>
      <c r="CB204" s="56"/>
      <c r="CC204" s="56"/>
      <c r="CD204" s="56"/>
      <c r="CE204" s="56"/>
      <c r="CF204" s="56"/>
      <c r="CG204" s="56"/>
      <c r="CH204" s="56"/>
      <c r="CI204" s="56"/>
      <c r="CJ204" s="56"/>
      <c r="CK204" s="56"/>
      <c r="CL204" s="56"/>
      <c r="CM204" s="56"/>
      <c r="CN204" s="56"/>
      <c r="CO204" s="56"/>
      <c r="CP204" s="56"/>
      <c r="CQ204" s="56"/>
      <c r="CR204" s="56"/>
      <c r="CS204" s="56"/>
      <c r="CT204" s="56"/>
      <c r="CU204" s="56"/>
      <c r="CV204" s="56"/>
      <c r="CW204" s="56"/>
      <c r="CX204" s="56"/>
      <c r="CY204" s="56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56"/>
      <c r="DL204" s="56"/>
      <c r="DM204" s="56"/>
      <c r="DN204" s="56"/>
      <c r="DO204" s="56"/>
      <c r="DP204" s="56"/>
      <c r="DQ204" s="56"/>
      <c r="DR204" s="56"/>
      <c r="DS204" s="56"/>
      <c r="DT204" s="56"/>
    </row>
    <row r="205" spans="1:124" ht="14.25" customHeight="1">
      <c r="A205" s="51">
        <v>198</v>
      </c>
      <c r="B205" s="3" t="str">
        <f>IF('FORM NILAI SIAP'!A205=0,"",'FORM NILAI SIAP'!A205)</f>
        <v/>
      </c>
      <c r="C205" s="3" t="str">
        <f>IF('FORM NILAI SIAP'!B205=0,"",'FORM NILAI SIAP'!B205)</f>
        <v/>
      </c>
      <c r="D205" s="54" t="str">
        <f t="shared" si="187"/>
        <v/>
      </c>
      <c r="E205" s="54">
        <f t="shared" ref="E205:R205" si="199">IFERROR(($T205*IF($T$6=E$6,$T$7,0)+$U205*IF($U$6=E$6,$U$7,0)+$V205*IF($V$6=E$6,$V$7,0)+$W205*IF($W$6=E$6,$W$7,0)+$X205*IF($X$6=E$6,$X$7,0)+$Y205*IF($Y$6=E$6,$Y$7,0)+$Z205*IF($Z$6=E$6,$Z$7,0)+$AA205*IF($AA$6=E$6,$AA$7,0)+$AB205*IF($AB$6=E$6,$AB$7,0)+$AC205*IF($AC$6=E$6,$AC$7,0)+$AD205*IF($AD$6=E$6,$AD$7,0)+$DG205*IF($DG$6=E$6,$DG$7,0)+$DH205*IF($DH$6=E$6,$DH$7,0)+$DI205*IF($DI$6=E$6,$DI$7,0)+$DJ205*IF($DJ$6=E$6,$DJ$7,0)+$DK205*IF($DK$6=E$6,$DK$7,0)+$DL205*IF($DL$6=E$6,$DL$7,0)+$DM205*IF($DM$6=E$6,$DM$7,0)+$DN205*IF($DN$6=E$6,$DN$7,0)+$DO205*IF($DO$6=E$6,$DO$7,0)+$DP205*IF($DP$6=E$6,$DP$7,0)+$DQ205*IF($DQ$6=E$6,$DQ$7,0)+$DR205*IF($DR$6=E$6,$DR$7,0)+$DS205*IF($DS$6=E$6,$DS$7,0)+$DT205*IF($DT$6=E$6,$DT$7,0)+$DU205*IF($DU$6=E$6,$DU$7,0)+$DV205*IF($DV$6=E$6,$DV$7,0)+$DW205*IF($DW$6=E$6,$DW$7,0)+$DX205*IF($DX$6=E$6,$DX$7,0)+$DY205*IF($DY$6=E$6,$DY$7,0)+$DZ205*IF($DZ$6=E$6,$DZ$7,0)+$EA205*IF($EA$6=E$6,$EA$7,0)+$EB205*IF($EB$6=E$6,$EB$7,0))/E$7,0)</f>
        <v>0</v>
      </c>
      <c r="F205" s="54">
        <f t="shared" si="199"/>
        <v>0</v>
      </c>
      <c r="G205" s="54">
        <f t="shared" si="199"/>
        <v>0</v>
      </c>
      <c r="H205" s="54">
        <f t="shared" si="199"/>
        <v>0</v>
      </c>
      <c r="I205" s="54">
        <f t="shared" si="199"/>
        <v>0</v>
      </c>
      <c r="J205" s="54">
        <f t="shared" si="199"/>
        <v>0</v>
      </c>
      <c r="K205" s="54">
        <f t="shared" si="199"/>
        <v>0</v>
      </c>
      <c r="L205" s="54">
        <f t="shared" si="199"/>
        <v>0</v>
      </c>
      <c r="M205" s="54">
        <f t="shared" si="199"/>
        <v>0</v>
      </c>
      <c r="N205" s="54">
        <f t="shared" si="199"/>
        <v>0</v>
      </c>
      <c r="O205" s="54">
        <f t="shared" si="199"/>
        <v>0</v>
      </c>
      <c r="P205" s="54">
        <f t="shared" si="199"/>
        <v>0</v>
      </c>
      <c r="Q205" s="54">
        <f t="shared" si="199"/>
        <v>0</v>
      </c>
      <c r="R205" s="54">
        <f t="shared" si="199"/>
        <v>0</v>
      </c>
      <c r="S205" s="135"/>
      <c r="T205" s="6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56"/>
      <c r="BS205" s="56"/>
      <c r="BT205" s="56"/>
      <c r="BU205" s="56"/>
      <c r="BV205" s="56"/>
      <c r="BW205" s="56"/>
      <c r="BX205" s="56"/>
      <c r="BY205" s="56"/>
      <c r="BZ205" s="56"/>
      <c r="CA205" s="56"/>
      <c r="CB205" s="56"/>
      <c r="CC205" s="56"/>
      <c r="CD205" s="56"/>
      <c r="CE205" s="56"/>
      <c r="CF205" s="56"/>
      <c r="CG205" s="56"/>
      <c r="CH205" s="56"/>
      <c r="CI205" s="56"/>
      <c r="CJ205" s="56"/>
      <c r="CK205" s="56"/>
      <c r="CL205" s="56"/>
      <c r="CM205" s="56"/>
      <c r="CN205" s="56"/>
      <c r="CO205" s="56"/>
      <c r="CP205" s="56"/>
      <c r="CQ205" s="56"/>
      <c r="CR205" s="56"/>
      <c r="CS205" s="56"/>
      <c r="CT205" s="56"/>
      <c r="CU205" s="56"/>
      <c r="CV205" s="56"/>
      <c r="CW205" s="56"/>
      <c r="CX205" s="56"/>
      <c r="CY205" s="56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56"/>
      <c r="DL205" s="56"/>
      <c r="DM205" s="56"/>
      <c r="DN205" s="56"/>
      <c r="DO205" s="56"/>
      <c r="DP205" s="56"/>
      <c r="DQ205" s="56"/>
      <c r="DR205" s="56"/>
      <c r="DS205" s="56"/>
      <c r="DT205" s="56"/>
    </row>
    <row r="206" spans="1:124" ht="14.25" customHeight="1">
      <c r="A206" s="51">
        <v>199</v>
      </c>
      <c r="B206" s="3" t="str">
        <f>IF('FORM NILAI SIAP'!A206=0,"",'FORM NILAI SIAP'!A206)</f>
        <v/>
      </c>
      <c r="C206" s="3" t="str">
        <f>IF('FORM NILAI SIAP'!B206=0,"",'FORM NILAI SIAP'!B206)</f>
        <v/>
      </c>
      <c r="D206" s="54" t="str">
        <f t="shared" si="187"/>
        <v/>
      </c>
      <c r="E206" s="54">
        <f t="shared" ref="E206:R206" si="200">IFERROR(($T206*IF($T$6=E$6,$T$7,0)+$U206*IF($U$6=E$6,$U$7,0)+$V206*IF($V$6=E$6,$V$7,0)+$W206*IF($W$6=E$6,$W$7,0)+$X206*IF($X$6=E$6,$X$7,0)+$Y206*IF($Y$6=E$6,$Y$7,0)+$Z206*IF($Z$6=E$6,$Z$7,0)+$AA206*IF($AA$6=E$6,$AA$7,0)+$AB206*IF($AB$6=E$6,$AB$7,0)+$AC206*IF($AC$6=E$6,$AC$7,0)+$AD206*IF($AD$6=E$6,$AD$7,0)+$DG206*IF($DG$6=E$6,$DG$7,0)+$DH206*IF($DH$6=E$6,$DH$7,0)+$DI206*IF($DI$6=E$6,$DI$7,0)+$DJ206*IF($DJ$6=E$6,$DJ$7,0)+$DK206*IF($DK$6=E$6,$DK$7,0)+$DL206*IF($DL$6=E$6,$DL$7,0)+$DM206*IF($DM$6=E$6,$DM$7,0)+$DN206*IF($DN$6=E$6,$DN$7,0)+$DO206*IF($DO$6=E$6,$DO$7,0)+$DP206*IF($DP$6=E$6,$DP$7,0)+$DQ206*IF($DQ$6=E$6,$DQ$7,0)+$DR206*IF($DR$6=E$6,$DR$7,0)+$DS206*IF($DS$6=E$6,$DS$7,0)+$DT206*IF($DT$6=E$6,$DT$7,0)+$DU206*IF($DU$6=E$6,$DU$7,0)+$DV206*IF($DV$6=E$6,$DV$7,0)+$DW206*IF($DW$6=E$6,$DW$7,0)+$DX206*IF($DX$6=E$6,$DX$7,0)+$DY206*IF($DY$6=E$6,$DY$7,0)+$DZ206*IF($DZ$6=E$6,$DZ$7,0)+$EA206*IF($EA$6=E$6,$EA$7,0)+$EB206*IF($EB$6=E$6,$EB$7,0))/E$7,0)</f>
        <v>0</v>
      </c>
      <c r="F206" s="54">
        <f t="shared" si="200"/>
        <v>0</v>
      </c>
      <c r="G206" s="54">
        <f t="shared" si="200"/>
        <v>0</v>
      </c>
      <c r="H206" s="54">
        <f t="shared" si="200"/>
        <v>0</v>
      </c>
      <c r="I206" s="54">
        <f t="shared" si="200"/>
        <v>0</v>
      </c>
      <c r="J206" s="54">
        <f t="shared" si="200"/>
        <v>0</v>
      </c>
      <c r="K206" s="54">
        <f t="shared" si="200"/>
        <v>0</v>
      </c>
      <c r="L206" s="54">
        <f t="shared" si="200"/>
        <v>0</v>
      </c>
      <c r="M206" s="54">
        <f t="shared" si="200"/>
        <v>0</v>
      </c>
      <c r="N206" s="54">
        <f t="shared" si="200"/>
        <v>0</v>
      </c>
      <c r="O206" s="54">
        <f t="shared" si="200"/>
        <v>0</v>
      </c>
      <c r="P206" s="54">
        <f t="shared" si="200"/>
        <v>0</v>
      </c>
      <c r="Q206" s="54">
        <f t="shared" si="200"/>
        <v>0</v>
      </c>
      <c r="R206" s="54">
        <f t="shared" si="200"/>
        <v>0</v>
      </c>
      <c r="S206" s="135"/>
      <c r="T206" s="6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56"/>
      <c r="BX206" s="56"/>
      <c r="BY206" s="56"/>
      <c r="BZ206" s="56"/>
      <c r="CA206" s="56"/>
      <c r="CB206" s="56"/>
      <c r="CC206" s="56"/>
      <c r="CD206" s="56"/>
      <c r="CE206" s="56"/>
      <c r="CF206" s="56"/>
      <c r="CG206" s="56"/>
      <c r="CH206" s="56"/>
      <c r="CI206" s="56"/>
      <c r="CJ206" s="56"/>
      <c r="CK206" s="56"/>
      <c r="CL206" s="56"/>
      <c r="CM206" s="56"/>
      <c r="CN206" s="56"/>
      <c r="CO206" s="56"/>
      <c r="CP206" s="56"/>
      <c r="CQ206" s="56"/>
      <c r="CR206" s="56"/>
      <c r="CS206" s="56"/>
      <c r="CT206" s="56"/>
      <c r="CU206" s="56"/>
      <c r="CV206" s="56"/>
      <c r="CW206" s="56"/>
      <c r="CX206" s="56"/>
      <c r="CY206" s="56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56"/>
      <c r="DL206" s="56"/>
      <c r="DM206" s="56"/>
      <c r="DN206" s="56"/>
      <c r="DO206" s="56"/>
      <c r="DP206" s="56"/>
      <c r="DQ206" s="56"/>
      <c r="DR206" s="56"/>
      <c r="DS206" s="56"/>
      <c r="DT206" s="56"/>
    </row>
    <row r="207" spans="1:124" ht="14.25" customHeight="1">
      <c r="A207" s="51">
        <v>200</v>
      </c>
      <c r="B207" s="3" t="str">
        <f>IF('FORM NILAI SIAP'!A207=0,"",'FORM NILAI SIAP'!A207)</f>
        <v/>
      </c>
      <c r="C207" s="3" t="str">
        <f>IF('FORM NILAI SIAP'!B207=0,"",'FORM NILAI SIAP'!B207)</f>
        <v/>
      </c>
      <c r="D207" s="54" t="str">
        <f t="shared" si="187"/>
        <v/>
      </c>
      <c r="E207" s="54">
        <f t="shared" ref="E207:R207" si="201">IFERROR(($T207*IF($T$6=E$6,$T$7,0)+$U207*IF($U$6=E$6,$U$7,0)+$V207*IF($V$6=E$6,$V$7,0)+$W207*IF($W$6=E$6,$W$7,0)+$X207*IF($X$6=E$6,$X$7,0)+$Y207*IF($Y$6=E$6,$Y$7,0)+$Z207*IF($Z$6=E$6,$Z$7,0)+$AA207*IF($AA$6=E$6,$AA$7,0)+$AB207*IF($AB$6=E$6,$AB$7,0)+$AC207*IF($AC$6=E$6,$AC$7,0)+$AD207*IF($AD$6=E$6,$AD$7,0)+$DG207*IF($DG$6=E$6,$DG$7,0)+$DH207*IF($DH$6=E$6,$DH$7,0)+$DI207*IF($DI$6=E$6,$DI$7,0)+$DJ207*IF($DJ$6=E$6,$DJ$7,0)+$DK207*IF($DK$6=E$6,$DK$7,0)+$DL207*IF($DL$6=E$6,$DL$7,0)+$DM207*IF($DM$6=E$6,$DM$7,0)+$DN207*IF($DN$6=E$6,$DN$7,0)+$DO207*IF($DO$6=E$6,$DO$7,0)+$DP207*IF($DP$6=E$6,$DP$7,0)+$DQ207*IF($DQ$6=E$6,$DQ$7,0)+$DR207*IF($DR$6=E$6,$DR$7,0)+$DS207*IF($DS$6=E$6,$DS$7,0)+$DT207*IF($DT$6=E$6,$DT$7,0)+$DU207*IF($DU$6=E$6,$DU$7,0)+$DV207*IF($DV$6=E$6,$DV$7,0)+$DW207*IF($DW$6=E$6,$DW$7,0)+$DX207*IF($DX$6=E$6,$DX$7,0)+$DY207*IF($DY$6=E$6,$DY$7,0)+$DZ207*IF($DZ$6=E$6,$DZ$7,0)+$EA207*IF($EA$6=E$6,$EA$7,0)+$EB207*IF($EB$6=E$6,$EB$7,0))/E$7,0)</f>
        <v>0</v>
      </c>
      <c r="F207" s="54">
        <f t="shared" si="201"/>
        <v>0</v>
      </c>
      <c r="G207" s="54">
        <f t="shared" si="201"/>
        <v>0</v>
      </c>
      <c r="H207" s="54">
        <f t="shared" si="201"/>
        <v>0</v>
      </c>
      <c r="I207" s="54">
        <f t="shared" si="201"/>
        <v>0</v>
      </c>
      <c r="J207" s="54">
        <f t="shared" si="201"/>
        <v>0</v>
      </c>
      <c r="K207" s="54">
        <f t="shared" si="201"/>
        <v>0</v>
      </c>
      <c r="L207" s="54">
        <f t="shared" si="201"/>
        <v>0</v>
      </c>
      <c r="M207" s="54">
        <f t="shared" si="201"/>
        <v>0</v>
      </c>
      <c r="N207" s="54">
        <f t="shared" si="201"/>
        <v>0</v>
      </c>
      <c r="O207" s="54">
        <f t="shared" si="201"/>
        <v>0</v>
      </c>
      <c r="P207" s="54">
        <f t="shared" si="201"/>
        <v>0</v>
      </c>
      <c r="Q207" s="54">
        <f t="shared" si="201"/>
        <v>0</v>
      </c>
      <c r="R207" s="54">
        <f t="shared" si="201"/>
        <v>0</v>
      </c>
      <c r="S207" s="135"/>
      <c r="T207" s="6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56"/>
      <c r="BY207" s="56"/>
      <c r="BZ207" s="56"/>
      <c r="CA207" s="56"/>
      <c r="CB207" s="56"/>
      <c r="CC207" s="56"/>
      <c r="CD207" s="56"/>
      <c r="CE207" s="56"/>
      <c r="CF207" s="56"/>
      <c r="CG207" s="56"/>
      <c r="CH207" s="56"/>
      <c r="CI207" s="56"/>
      <c r="CJ207" s="56"/>
      <c r="CK207" s="56"/>
      <c r="CL207" s="56"/>
      <c r="CM207" s="56"/>
      <c r="CN207" s="56"/>
      <c r="CO207" s="56"/>
      <c r="CP207" s="56"/>
      <c r="CQ207" s="56"/>
      <c r="CR207" s="56"/>
      <c r="CS207" s="56"/>
      <c r="CT207" s="56"/>
      <c r="CU207" s="56"/>
      <c r="CV207" s="56"/>
      <c r="CW207" s="56"/>
      <c r="CX207" s="56"/>
      <c r="CY207" s="56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56"/>
      <c r="DL207" s="56"/>
      <c r="DM207" s="56"/>
      <c r="DN207" s="56"/>
      <c r="DO207" s="56"/>
      <c r="DP207" s="56"/>
      <c r="DQ207" s="56"/>
      <c r="DR207" s="56"/>
      <c r="DS207" s="56"/>
      <c r="DT207" s="56"/>
    </row>
    <row r="208" spans="1:124" ht="14.25" customHeight="1">
      <c r="A208" s="51">
        <v>201</v>
      </c>
      <c r="B208" s="3" t="str">
        <f>IF('FORM NILAI SIAP'!A208=0,"",'FORM NILAI SIAP'!A208)</f>
        <v/>
      </c>
      <c r="C208" s="3" t="str">
        <f>IF('FORM NILAI SIAP'!B208=0,"",'FORM NILAI SIAP'!B208)</f>
        <v/>
      </c>
      <c r="D208" s="54" t="str">
        <f t="shared" si="187"/>
        <v/>
      </c>
      <c r="E208" s="54">
        <f t="shared" ref="E208:R208" si="202">IFERROR(($T208*IF($T$6=E$6,$T$7,0)+$U208*IF($U$6=E$6,$U$7,0)+$V208*IF($V$6=E$6,$V$7,0)+$W208*IF($W$6=E$6,$W$7,0)+$X208*IF($X$6=E$6,$X$7,0)+$Y208*IF($Y$6=E$6,$Y$7,0)+$Z208*IF($Z$6=E$6,$Z$7,0)+$AA208*IF($AA$6=E$6,$AA$7,0)+$AB208*IF($AB$6=E$6,$AB$7,0)+$AC208*IF($AC$6=E$6,$AC$7,0)+$AD208*IF($AD$6=E$6,$AD$7,0)+$DG208*IF($DG$6=E$6,$DG$7,0)+$DH208*IF($DH$6=E$6,$DH$7,0)+$DI208*IF($DI$6=E$6,$DI$7,0)+$DJ208*IF($DJ$6=E$6,$DJ$7,0)+$DK208*IF($DK$6=E$6,$DK$7,0)+$DL208*IF($DL$6=E$6,$DL$7,0)+$DM208*IF($DM$6=E$6,$DM$7,0)+$DN208*IF($DN$6=E$6,$DN$7,0)+$DO208*IF($DO$6=E$6,$DO$7,0)+$DP208*IF($DP$6=E$6,$DP$7,0)+$DQ208*IF($DQ$6=E$6,$DQ$7,0)+$DR208*IF($DR$6=E$6,$DR$7,0)+$DS208*IF($DS$6=E$6,$DS$7,0)+$DT208*IF($DT$6=E$6,$DT$7,0)+$DU208*IF($DU$6=E$6,$DU$7,0)+$DV208*IF($DV$6=E$6,$DV$7,0)+$DW208*IF($DW$6=E$6,$DW$7,0)+$DX208*IF($DX$6=E$6,$DX$7,0)+$DY208*IF($DY$6=E$6,$DY$7,0)+$DZ208*IF($DZ$6=E$6,$DZ$7,0)+$EA208*IF($EA$6=E$6,$EA$7,0)+$EB208*IF($EB$6=E$6,$EB$7,0))/E$7,0)</f>
        <v>0</v>
      </c>
      <c r="F208" s="54">
        <f t="shared" si="202"/>
        <v>0</v>
      </c>
      <c r="G208" s="54">
        <f t="shared" si="202"/>
        <v>0</v>
      </c>
      <c r="H208" s="54">
        <f t="shared" si="202"/>
        <v>0</v>
      </c>
      <c r="I208" s="54">
        <f t="shared" si="202"/>
        <v>0</v>
      </c>
      <c r="J208" s="54">
        <f t="shared" si="202"/>
        <v>0</v>
      </c>
      <c r="K208" s="54">
        <f t="shared" si="202"/>
        <v>0</v>
      </c>
      <c r="L208" s="54">
        <f t="shared" si="202"/>
        <v>0</v>
      </c>
      <c r="M208" s="54">
        <f t="shared" si="202"/>
        <v>0</v>
      </c>
      <c r="N208" s="54">
        <f t="shared" si="202"/>
        <v>0</v>
      </c>
      <c r="O208" s="54">
        <f t="shared" si="202"/>
        <v>0</v>
      </c>
      <c r="P208" s="54">
        <f t="shared" si="202"/>
        <v>0</v>
      </c>
      <c r="Q208" s="54">
        <f t="shared" si="202"/>
        <v>0</v>
      </c>
      <c r="R208" s="54">
        <f t="shared" si="202"/>
        <v>0</v>
      </c>
      <c r="S208" s="135"/>
      <c r="T208" s="6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56"/>
      <c r="BX208" s="56"/>
      <c r="BY208" s="56"/>
      <c r="BZ208" s="56"/>
      <c r="CA208" s="56"/>
      <c r="CB208" s="56"/>
      <c r="CC208" s="56"/>
      <c r="CD208" s="56"/>
      <c r="CE208" s="56"/>
      <c r="CF208" s="56"/>
      <c r="CG208" s="56"/>
      <c r="CH208" s="56"/>
      <c r="CI208" s="56"/>
      <c r="CJ208" s="56"/>
      <c r="CK208" s="56"/>
      <c r="CL208" s="56"/>
      <c r="CM208" s="56"/>
      <c r="CN208" s="56"/>
      <c r="CO208" s="56"/>
      <c r="CP208" s="56"/>
      <c r="CQ208" s="56"/>
      <c r="CR208" s="56"/>
      <c r="CS208" s="56"/>
      <c r="CT208" s="56"/>
      <c r="CU208" s="56"/>
      <c r="CV208" s="56"/>
      <c r="CW208" s="56"/>
      <c r="CX208" s="56"/>
      <c r="CY208" s="56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56"/>
      <c r="DL208" s="56"/>
      <c r="DM208" s="56"/>
      <c r="DN208" s="56"/>
      <c r="DO208" s="56"/>
      <c r="DP208" s="56"/>
      <c r="DQ208" s="56"/>
      <c r="DR208" s="56"/>
      <c r="DS208" s="56"/>
      <c r="DT208" s="56"/>
    </row>
    <row r="209" spans="1:124" ht="14.25" customHeight="1">
      <c r="A209" s="51">
        <v>202</v>
      </c>
      <c r="B209" s="3" t="str">
        <f>IF('FORM NILAI SIAP'!A209=0,"",'FORM NILAI SIAP'!A209)</f>
        <v/>
      </c>
      <c r="C209" s="3" t="str">
        <f>IF('FORM NILAI SIAP'!B209=0,"",'FORM NILAI SIAP'!B209)</f>
        <v/>
      </c>
      <c r="D209" s="54" t="str">
        <f t="shared" si="187"/>
        <v/>
      </c>
      <c r="E209" s="54">
        <f t="shared" ref="E209:R209" si="203">IFERROR(($T209*IF($T$6=E$6,$T$7,0)+$U209*IF($U$6=E$6,$U$7,0)+$V209*IF($V$6=E$6,$V$7,0)+$W209*IF($W$6=E$6,$W$7,0)+$X209*IF($X$6=E$6,$X$7,0)+$Y209*IF($Y$6=E$6,$Y$7,0)+$Z209*IF($Z$6=E$6,$Z$7,0)+$AA209*IF($AA$6=E$6,$AA$7,0)+$AB209*IF($AB$6=E$6,$AB$7,0)+$AC209*IF($AC$6=E$6,$AC$7,0)+$AD209*IF($AD$6=E$6,$AD$7,0)+$DG209*IF($DG$6=E$6,$DG$7,0)+$DH209*IF($DH$6=E$6,$DH$7,0)+$DI209*IF($DI$6=E$6,$DI$7,0)+$DJ209*IF($DJ$6=E$6,$DJ$7,0)+$DK209*IF($DK$6=E$6,$DK$7,0)+$DL209*IF($DL$6=E$6,$DL$7,0)+$DM209*IF($DM$6=E$6,$DM$7,0)+$DN209*IF($DN$6=E$6,$DN$7,0)+$DO209*IF($DO$6=E$6,$DO$7,0)+$DP209*IF($DP$6=E$6,$DP$7,0)+$DQ209*IF($DQ$6=E$6,$DQ$7,0)+$DR209*IF($DR$6=E$6,$DR$7,0)+$DS209*IF($DS$6=E$6,$DS$7,0)+$DT209*IF($DT$6=E$6,$DT$7,0)+$DU209*IF($DU$6=E$6,$DU$7,0)+$DV209*IF($DV$6=E$6,$DV$7,0)+$DW209*IF($DW$6=E$6,$DW$7,0)+$DX209*IF($DX$6=E$6,$DX$7,0)+$DY209*IF($DY$6=E$6,$DY$7,0)+$DZ209*IF($DZ$6=E$6,$DZ$7,0)+$EA209*IF($EA$6=E$6,$EA$7,0)+$EB209*IF($EB$6=E$6,$EB$7,0))/E$7,0)</f>
        <v>0</v>
      </c>
      <c r="F209" s="54">
        <f t="shared" si="203"/>
        <v>0</v>
      </c>
      <c r="G209" s="54">
        <f t="shared" si="203"/>
        <v>0</v>
      </c>
      <c r="H209" s="54">
        <f t="shared" si="203"/>
        <v>0</v>
      </c>
      <c r="I209" s="54">
        <f t="shared" si="203"/>
        <v>0</v>
      </c>
      <c r="J209" s="54">
        <f t="shared" si="203"/>
        <v>0</v>
      </c>
      <c r="K209" s="54">
        <f t="shared" si="203"/>
        <v>0</v>
      </c>
      <c r="L209" s="54">
        <f t="shared" si="203"/>
        <v>0</v>
      </c>
      <c r="M209" s="54">
        <f t="shared" si="203"/>
        <v>0</v>
      </c>
      <c r="N209" s="54">
        <f t="shared" si="203"/>
        <v>0</v>
      </c>
      <c r="O209" s="54">
        <f t="shared" si="203"/>
        <v>0</v>
      </c>
      <c r="P209" s="54">
        <f t="shared" si="203"/>
        <v>0</v>
      </c>
      <c r="Q209" s="54">
        <f t="shared" si="203"/>
        <v>0</v>
      </c>
      <c r="R209" s="54">
        <f t="shared" si="203"/>
        <v>0</v>
      </c>
      <c r="S209" s="135"/>
      <c r="T209" s="6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56"/>
      <c r="BY209" s="56"/>
      <c r="BZ209" s="56"/>
      <c r="CA209" s="56"/>
      <c r="CB209" s="56"/>
      <c r="CC209" s="56"/>
      <c r="CD209" s="56"/>
      <c r="CE209" s="56"/>
      <c r="CF209" s="56"/>
      <c r="CG209" s="56"/>
      <c r="CH209" s="56"/>
      <c r="CI209" s="56"/>
      <c r="CJ209" s="56"/>
      <c r="CK209" s="56"/>
      <c r="CL209" s="56"/>
      <c r="CM209" s="56"/>
      <c r="CN209" s="56"/>
      <c r="CO209" s="56"/>
      <c r="CP209" s="56"/>
      <c r="CQ209" s="56"/>
      <c r="CR209" s="56"/>
      <c r="CS209" s="56"/>
      <c r="CT209" s="56"/>
      <c r="CU209" s="56"/>
      <c r="CV209" s="56"/>
      <c r="CW209" s="56"/>
      <c r="CX209" s="56"/>
      <c r="CY209" s="56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56"/>
      <c r="DL209" s="56"/>
      <c r="DM209" s="56"/>
      <c r="DN209" s="56"/>
      <c r="DO209" s="56"/>
      <c r="DP209" s="56"/>
      <c r="DQ209" s="56"/>
      <c r="DR209" s="56"/>
      <c r="DS209" s="56"/>
      <c r="DT209" s="56"/>
    </row>
    <row r="210" spans="1:124" ht="14.25" customHeight="1">
      <c r="A210" s="51">
        <v>203</v>
      </c>
      <c r="B210" s="3" t="str">
        <f>IF('FORM NILAI SIAP'!A210=0,"",'FORM NILAI SIAP'!A210)</f>
        <v/>
      </c>
      <c r="C210" s="3" t="str">
        <f>IF('FORM NILAI SIAP'!B210=0,"",'FORM NILAI SIAP'!B210)</f>
        <v/>
      </c>
      <c r="D210" s="54" t="str">
        <f t="shared" si="187"/>
        <v/>
      </c>
      <c r="E210" s="54">
        <f t="shared" ref="E210:R210" si="204">IFERROR(($T210*IF($T$6=E$6,$T$7,0)+$U210*IF($U$6=E$6,$U$7,0)+$V210*IF($V$6=E$6,$V$7,0)+$W210*IF($W$6=E$6,$W$7,0)+$X210*IF($X$6=E$6,$X$7,0)+$Y210*IF($Y$6=E$6,$Y$7,0)+$Z210*IF($Z$6=E$6,$Z$7,0)+$AA210*IF($AA$6=E$6,$AA$7,0)+$AB210*IF($AB$6=E$6,$AB$7,0)+$AC210*IF($AC$6=E$6,$AC$7,0)+$AD210*IF($AD$6=E$6,$AD$7,0)+$DG210*IF($DG$6=E$6,$DG$7,0)+$DH210*IF($DH$6=E$6,$DH$7,0)+$DI210*IF($DI$6=E$6,$DI$7,0)+$DJ210*IF($DJ$6=E$6,$DJ$7,0)+$DK210*IF($DK$6=E$6,$DK$7,0)+$DL210*IF($DL$6=E$6,$DL$7,0)+$DM210*IF($DM$6=E$6,$DM$7,0)+$DN210*IF($DN$6=E$6,$DN$7,0)+$DO210*IF($DO$6=E$6,$DO$7,0)+$DP210*IF($DP$6=E$6,$DP$7,0)+$DQ210*IF($DQ$6=E$6,$DQ$7,0)+$DR210*IF($DR$6=E$6,$DR$7,0)+$DS210*IF($DS$6=E$6,$DS$7,0)+$DT210*IF($DT$6=E$6,$DT$7,0)+$DU210*IF($DU$6=E$6,$DU$7,0)+$DV210*IF($DV$6=E$6,$DV$7,0)+$DW210*IF($DW$6=E$6,$DW$7,0)+$DX210*IF($DX$6=E$6,$DX$7,0)+$DY210*IF($DY$6=E$6,$DY$7,0)+$DZ210*IF($DZ$6=E$6,$DZ$7,0)+$EA210*IF($EA$6=E$6,$EA$7,0)+$EB210*IF($EB$6=E$6,$EB$7,0))/E$7,0)</f>
        <v>0</v>
      </c>
      <c r="F210" s="54">
        <f t="shared" si="204"/>
        <v>0</v>
      </c>
      <c r="G210" s="54">
        <f t="shared" si="204"/>
        <v>0</v>
      </c>
      <c r="H210" s="54">
        <f t="shared" si="204"/>
        <v>0</v>
      </c>
      <c r="I210" s="54">
        <f t="shared" si="204"/>
        <v>0</v>
      </c>
      <c r="J210" s="54">
        <f t="shared" si="204"/>
        <v>0</v>
      </c>
      <c r="K210" s="54">
        <f t="shared" si="204"/>
        <v>0</v>
      </c>
      <c r="L210" s="54">
        <f t="shared" si="204"/>
        <v>0</v>
      </c>
      <c r="M210" s="54">
        <f t="shared" si="204"/>
        <v>0</v>
      </c>
      <c r="N210" s="54">
        <f t="shared" si="204"/>
        <v>0</v>
      </c>
      <c r="O210" s="54">
        <f t="shared" si="204"/>
        <v>0</v>
      </c>
      <c r="P210" s="54">
        <f t="shared" si="204"/>
        <v>0</v>
      </c>
      <c r="Q210" s="54">
        <f t="shared" si="204"/>
        <v>0</v>
      </c>
      <c r="R210" s="54">
        <f t="shared" si="204"/>
        <v>0</v>
      </c>
      <c r="S210" s="135"/>
      <c r="T210" s="6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  <c r="BD210" s="56"/>
      <c r="BE210" s="56"/>
      <c r="BF210" s="56"/>
      <c r="BG210" s="56"/>
      <c r="BH210" s="56"/>
      <c r="BI210" s="56"/>
      <c r="BJ210" s="56"/>
      <c r="BK210" s="56"/>
      <c r="BL210" s="56"/>
      <c r="BM210" s="56"/>
      <c r="BN210" s="56"/>
      <c r="BO210" s="56"/>
      <c r="BP210" s="56"/>
      <c r="BQ210" s="56"/>
      <c r="BR210" s="56"/>
      <c r="BS210" s="56"/>
      <c r="BT210" s="56"/>
      <c r="BU210" s="56"/>
      <c r="BV210" s="56"/>
      <c r="BW210" s="56"/>
      <c r="BX210" s="56"/>
      <c r="BY210" s="56"/>
      <c r="BZ210" s="56"/>
      <c r="CA210" s="56"/>
      <c r="CB210" s="56"/>
      <c r="CC210" s="56"/>
      <c r="CD210" s="56"/>
      <c r="CE210" s="56"/>
      <c r="CF210" s="56"/>
      <c r="CG210" s="56"/>
      <c r="CH210" s="56"/>
      <c r="CI210" s="56"/>
      <c r="CJ210" s="56"/>
      <c r="CK210" s="56"/>
      <c r="CL210" s="56"/>
      <c r="CM210" s="56"/>
      <c r="CN210" s="56"/>
      <c r="CO210" s="56"/>
      <c r="CP210" s="56"/>
      <c r="CQ210" s="56"/>
      <c r="CR210" s="56"/>
      <c r="CS210" s="56"/>
      <c r="CT210" s="56"/>
      <c r="CU210" s="56"/>
      <c r="CV210" s="56"/>
      <c r="CW210" s="56"/>
      <c r="CX210" s="56"/>
      <c r="CY210" s="56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56"/>
      <c r="DL210" s="56"/>
      <c r="DM210" s="56"/>
      <c r="DN210" s="56"/>
      <c r="DO210" s="56"/>
      <c r="DP210" s="56"/>
      <c r="DQ210" s="56"/>
      <c r="DR210" s="56"/>
      <c r="DS210" s="56"/>
      <c r="DT210" s="56"/>
    </row>
    <row r="211" spans="1:124" ht="14.25" customHeight="1">
      <c r="A211" s="51">
        <v>204</v>
      </c>
      <c r="B211" s="3" t="str">
        <f>IF('FORM NILAI SIAP'!A211=0,"",'FORM NILAI SIAP'!A211)</f>
        <v/>
      </c>
      <c r="C211" s="3" t="str">
        <f>IF('FORM NILAI SIAP'!B211=0,"",'FORM NILAI SIAP'!B211)</f>
        <v/>
      </c>
      <c r="D211" s="54" t="str">
        <f t="shared" si="187"/>
        <v/>
      </c>
      <c r="E211" s="54">
        <f t="shared" ref="E211:R211" si="205">IFERROR(($T211*IF($T$6=E$6,$T$7,0)+$U211*IF($U$6=E$6,$U$7,0)+$V211*IF($V$6=E$6,$V$7,0)+$W211*IF($W$6=E$6,$W$7,0)+$X211*IF($X$6=E$6,$X$7,0)+$Y211*IF($Y$6=E$6,$Y$7,0)+$Z211*IF($Z$6=E$6,$Z$7,0)+$AA211*IF($AA$6=E$6,$AA$7,0)+$AB211*IF($AB$6=E$6,$AB$7,0)+$AC211*IF($AC$6=E$6,$AC$7,0)+$AD211*IF($AD$6=E$6,$AD$7,0)+$DG211*IF($DG$6=E$6,$DG$7,0)+$DH211*IF($DH$6=E$6,$DH$7,0)+$DI211*IF($DI$6=E$6,$DI$7,0)+$DJ211*IF($DJ$6=E$6,$DJ$7,0)+$DK211*IF($DK$6=E$6,$DK$7,0)+$DL211*IF($DL$6=E$6,$DL$7,0)+$DM211*IF($DM$6=E$6,$DM$7,0)+$DN211*IF($DN$6=E$6,$DN$7,0)+$DO211*IF($DO$6=E$6,$DO$7,0)+$DP211*IF($DP$6=E$6,$DP$7,0)+$DQ211*IF($DQ$6=E$6,$DQ$7,0)+$DR211*IF($DR$6=E$6,$DR$7,0)+$DS211*IF($DS$6=E$6,$DS$7,0)+$DT211*IF($DT$6=E$6,$DT$7,0)+$DU211*IF($DU$6=E$6,$DU$7,0)+$DV211*IF($DV$6=E$6,$DV$7,0)+$DW211*IF($DW$6=E$6,$DW$7,0)+$DX211*IF($DX$6=E$6,$DX$7,0)+$DY211*IF($DY$6=E$6,$DY$7,0)+$DZ211*IF($DZ$6=E$6,$DZ$7,0)+$EA211*IF($EA$6=E$6,$EA$7,0)+$EB211*IF($EB$6=E$6,$EB$7,0))/E$7,0)</f>
        <v>0</v>
      </c>
      <c r="F211" s="54">
        <f t="shared" si="205"/>
        <v>0</v>
      </c>
      <c r="G211" s="54">
        <f t="shared" si="205"/>
        <v>0</v>
      </c>
      <c r="H211" s="54">
        <f t="shared" si="205"/>
        <v>0</v>
      </c>
      <c r="I211" s="54">
        <f t="shared" si="205"/>
        <v>0</v>
      </c>
      <c r="J211" s="54">
        <f t="shared" si="205"/>
        <v>0</v>
      </c>
      <c r="K211" s="54">
        <f t="shared" si="205"/>
        <v>0</v>
      </c>
      <c r="L211" s="54">
        <f t="shared" si="205"/>
        <v>0</v>
      </c>
      <c r="M211" s="54">
        <f t="shared" si="205"/>
        <v>0</v>
      </c>
      <c r="N211" s="54">
        <f t="shared" si="205"/>
        <v>0</v>
      </c>
      <c r="O211" s="54">
        <f t="shared" si="205"/>
        <v>0</v>
      </c>
      <c r="P211" s="54">
        <f t="shared" si="205"/>
        <v>0</v>
      </c>
      <c r="Q211" s="54">
        <f t="shared" si="205"/>
        <v>0</v>
      </c>
      <c r="R211" s="54">
        <f t="shared" si="205"/>
        <v>0</v>
      </c>
      <c r="S211" s="135"/>
      <c r="T211" s="6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  <c r="BD211" s="56"/>
      <c r="BE211" s="56"/>
      <c r="BF211" s="56"/>
      <c r="BG211" s="56"/>
      <c r="BH211" s="56"/>
      <c r="BI211" s="56"/>
      <c r="BJ211" s="56"/>
      <c r="BK211" s="56"/>
      <c r="BL211" s="56"/>
      <c r="BM211" s="56"/>
      <c r="BN211" s="56"/>
      <c r="BO211" s="56"/>
      <c r="BP211" s="56"/>
      <c r="BQ211" s="56"/>
      <c r="BR211" s="56"/>
      <c r="BS211" s="56"/>
      <c r="BT211" s="56"/>
      <c r="BU211" s="56"/>
      <c r="BV211" s="56"/>
      <c r="BW211" s="56"/>
      <c r="BX211" s="56"/>
      <c r="BY211" s="56"/>
      <c r="BZ211" s="56"/>
      <c r="CA211" s="56"/>
      <c r="CB211" s="56"/>
      <c r="CC211" s="56"/>
      <c r="CD211" s="56"/>
      <c r="CE211" s="56"/>
      <c r="CF211" s="56"/>
      <c r="CG211" s="56"/>
      <c r="CH211" s="56"/>
      <c r="CI211" s="56"/>
      <c r="CJ211" s="56"/>
      <c r="CK211" s="56"/>
      <c r="CL211" s="56"/>
      <c r="CM211" s="56"/>
      <c r="CN211" s="56"/>
      <c r="CO211" s="56"/>
      <c r="CP211" s="56"/>
      <c r="CQ211" s="56"/>
      <c r="CR211" s="56"/>
      <c r="CS211" s="56"/>
      <c r="CT211" s="56"/>
      <c r="CU211" s="56"/>
      <c r="CV211" s="56"/>
      <c r="CW211" s="56"/>
      <c r="CX211" s="56"/>
      <c r="CY211" s="56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56"/>
      <c r="DL211" s="56"/>
      <c r="DM211" s="56"/>
      <c r="DN211" s="56"/>
      <c r="DO211" s="56"/>
      <c r="DP211" s="56"/>
      <c r="DQ211" s="56"/>
      <c r="DR211" s="56"/>
      <c r="DS211" s="56"/>
      <c r="DT211" s="56"/>
    </row>
    <row r="212" spans="1:124" ht="14.25" customHeight="1">
      <c r="A212" s="51">
        <v>205</v>
      </c>
      <c r="B212" s="3" t="str">
        <f>IF('FORM NILAI SIAP'!A212=0,"",'FORM NILAI SIAP'!A212)</f>
        <v/>
      </c>
      <c r="C212" s="3" t="str">
        <f>IF('FORM NILAI SIAP'!B212=0,"",'FORM NILAI SIAP'!B212)</f>
        <v/>
      </c>
      <c r="D212" s="54" t="str">
        <f t="shared" si="187"/>
        <v/>
      </c>
      <c r="E212" s="54">
        <f t="shared" ref="E212:R212" si="206">IFERROR(($T212*IF($T$6=E$6,$T$7,0)+$U212*IF($U$6=E$6,$U$7,0)+$V212*IF($V$6=E$6,$V$7,0)+$W212*IF($W$6=E$6,$W$7,0)+$X212*IF($X$6=E$6,$X$7,0)+$Y212*IF($Y$6=E$6,$Y$7,0)+$Z212*IF($Z$6=E$6,$Z$7,0)+$AA212*IF($AA$6=E$6,$AA$7,0)+$AB212*IF($AB$6=E$6,$AB$7,0)+$AC212*IF($AC$6=E$6,$AC$7,0)+$AD212*IF($AD$6=E$6,$AD$7,0)+$DG212*IF($DG$6=E$6,$DG$7,0)+$DH212*IF($DH$6=E$6,$DH$7,0)+$DI212*IF($DI$6=E$6,$DI$7,0)+$DJ212*IF($DJ$6=E$6,$DJ$7,0)+$DK212*IF($DK$6=E$6,$DK$7,0)+$DL212*IF($DL$6=E$6,$DL$7,0)+$DM212*IF($DM$6=E$6,$DM$7,0)+$DN212*IF($DN$6=E$6,$DN$7,0)+$DO212*IF($DO$6=E$6,$DO$7,0)+$DP212*IF($DP$6=E$6,$DP$7,0)+$DQ212*IF($DQ$6=E$6,$DQ$7,0)+$DR212*IF($DR$6=E$6,$DR$7,0)+$DS212*IF($DS$6=E$6,$DS$7,0)+$DT212*IF($DT$6=E$6,$DT$7,0)+$DU212*IF($DU$6=E$6,$DU$7,0)+$DV212*IF($DV$6=E$6,$DV$7,0)+$DW212*IF($DW$6=E$6,$DW$7,0)+$DX212*IF($DX$6=E$6,$DX$7,0)+$DY212*IF($DY$6=E$6,$DY$7,0)+$DZ212*IF($DZ$6=E$6,$DZ$7,0)+$EA212*IF($EA$6=E$6,$EA$7,0)+$EB212*IF($EB$6=E$6,$EB$7,0))/E$7,0)</f>
        <v>0</v>
      </c>
      <c r="F212" s="54">
        <f t="shared" si="206"/>
        <v>0</v>
      </c>
      <c r="G212" s="54">
        <f t="shared" si="206"/>
        <v>0</v>
      </c>
      <c r="H212" s="54">
        <f t="shared" si="206"/>
        <v>0</v>
      </c>
      <c r="I212" s="54">
        <f t="shared" si="206"/>
        <v>0</v>
      </c>
      <c r="J212" s="54">
        <f t="shared" si="206"/>
        <v>0</v>
      </c>
      <c r="K212" s="54">
        <f t="shared" si="206"/>
        <v>0</v>
      </c>
      <c r="L212" s="54">
        <f t="shared" si="206"/>
        <v>0</v>
      </c>
      <c r="M212" s="54">
        <f t="shared" si="206"/>
        <v>0</v>
      </c>
      <c r="N212" s="54">
        <f t="shared" si="206"/>
        <v>0</v>
      </c>
      <c r="O212" s="54">
        <f t="shared" si="206"/>
        <v>0</v>
      </c>
      <c r="P212" s="54">
        <f t="shared" si="206"/>
        <v>0</v>
      </c>
      <c r="Q212" s="54">
        <f t="shared" si="206"/>
        <v>0</v>
      </c>
      <c r="R212" s="54">
        <f t="shared" si="206"/>
        <v>0</v>
      </c>
      <c r="S212" s="135"/>
      <c r="T212" s="6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  <c r="BD212" s="56"/>
      <c r="BE212" s="56"/>
      <c r="BF212" s="56"/>
      <c r="BG212" s="56"/>
      <c r="BH212" s="56"/>
      <c r="BI212" s="56"/>
      <c r="BJ212" s="56"/>
      <c r="BK212" s="56"/>
      <c r="BL212" s="56"/>
      <c r="BM212" s="56"/>
      <c r="BN212" s="56"/>
      <c r="BO212" s="56"/>
      <c r="BP212" s="56"/>
      <c r="BQ212" s="56"/>
      <c r="BR212" s="56"/>
      <c r="BS212" s="56"/>
      <c r="BT212" s="56"/>
      <c r="BU212" s="56"/>
      <c r="BV212" s="56"/>
      <c r="BW212" s="56"/>
      <c r="BX212" s="56"/>
      <c r="BY212" s="56"/>
      <c r="BZ212" s="56"/>
      <c r="CA212" s="56"/>
      <c r="CB212" s="56"/>
      <c r="CC212" s="56"/>
      <c r="CD212" s="56"/>
      <c r="CE212" s="56"/>
      <c r="CF212" s="56"/>
      <c r="CG212" s="56"/>
      <c r="CH212" s="56"/>
      <c r="CI212" s="56"/>
      <c r="CJ212" s="56"/>
      <c r="CK212" s="56"/>
      <c r="CL212" s="56"/>
      <c r="CM212" s="56"/>
      <c r="CN212" s="56"/>
      <c r="CO212" s="56"/>
      <c r="CP212" s="56"/>
      <c r="CQ212" s="56"/>
      <c r="CR212" s="56"/>
      <c r="CS212" s="56"/>
      <c r="CT212" s="56"/>
      <c r="CU212" s="56"/>
      <c r="CV212" s="56"/>
      <c r="CW212" s="56"/>
      <c r="CX212" s="56"/>
      <c r="CY212" s="56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56"/>
      <c r="DL212" s="56"/>
      <c r="DM212" s="56"/>
      <c r="DN212" s="56"/>
      <c r="DO212" s="56"/>
      <c r="DP212" s="56"/>
      <c r="DQ212" s="56"/>
      <c r="DR212" s="56"/>
      <c r="DS212" s="56"/>
      <c r="DT212" s="56"/>
    </row>
    <row r="213" spans="1:124" ht="14.25" customHeight="1">
      <c r="A213" s="51">
        <v>206</v>
      </c>
      <c r="B213" s="3" t="str">
        <f>IF('FORM NILAI SIAP'!A213=0,"",'FORM NILAI SIAP'!A213)</f>
        <v/>
      </c>
      <c r="C213" s="3" t="str">
        <f>IF('FORM NILAI SIAP'!B213=0,"",'FORM NILAI SIAP'!B213)</f>
        <v/>
      </c>
      <c r="D213" s="54" t="str">
        <f t="shared" si="187"/>
        <v/>
      </c>
      <c r="E213" s="54">
        <f t="shared" ref="E213:R213" si="207">IFERROR(($T213*IF($T$6=E$6,$T$7,0)+$U213*IF($U$6=E$6,$U$7,0)+$V213*IF($V$6=E$6,$V$7,0)+$W213*IF($W$6=E$6,$W$7,0)+$X213*IF($X$6=E$6,$X$7,0)+$Y213*IF($Y$6=E$6,$Y$7,0)+$Z213*IF($Z$6=E$6,$Z$7,0)+$AA213*IF($AA$6=E$6,$AA$7,0)+$AB213*IF($AB$6=E$6,$AB$7,0)+$AC213*IF($AC$6=E$6,$AC$7,0)+$AD213*IF($AD$6=E$6,$AD$7,0)+$DG213*IF($DG$6=E$6,$DG$7,0)+$DH213*IF($DH$6=E$6,$DH$7,0)+$DI213*IF($DI$6=E$6,$DI$7,0)+$DJ213*IF($DJ$6=E$6,$DJ$7,0)+$DK213*IF($DK$6=E$6,$DK$7,0)+$DL213*IF($DL$6=E$6,$DL$7,0)+$DM213*IF($DM$6=E$6,$DM$7,0)+$DN213*IF($DN$6=E$6,$DN$7,0)+$DO213*IF($DO$6=E$6,$DO$7,0)+$DP213*IF($DP$6=E$6,$DP$7,0)+$DQ213*IF($DQ$6=E$6,$DQ$7,0)+$DR213*IF($DR$6=E$6,$DR$7,0)+$DS213*IF($DS$6=E$6,$DS$7,0)+$DT213*IF($DT$6=E$6,$DT$7,0)+$DU213*IF($DU$6=E$6,$DU$7,0)+$DV213*IF($DV$6=E$6,$DV$7,0)+$DW213*IF($DW$6=E$6,$DW$7,0)+$DX213*IF($DX$6=E$6,$DX$7,0)+$DY213*IF($DY$6=E$6,$DY$7,0)+$DZ213*IF($DZ$6=E$6,$DZ$7,0)+$EA213*IF($EA$6=E$6,$EA$7,0)+$EB213*IF($EB$6=E$6,$EB$7,0))/E$7,0)</f>
        <v>0</v>
      </c>
      <c r="F213" s="54">
        <f t="shared" si="207"/>
        <v>0</v>
      </c>
      <c r="G213" s="54">
        <f t="shared" si="207"/>
        <v>0</v>
      </c>
      <c r="H213" s="54">
        <f t="shared" si="207"/>
        <v>0</v>
      </c>
      <c r="I213" s="54">
        <f t="shared" si="207"/>
        <v>0</v>
      </c>
      <c r="J213" s="54">
        <f t="shared" si="207"/>
        <v>0</v>
      </c>
      <c r="K213" s="54">
        <f t="shared" si="207"/>
        <v>0</v>
      </c>
      <c r="L213" s="54">
        <f t="shared" si="207"/>
        <v>0</v>
      </c>
      <c r="M213" s="54">
        <f t="shared" si="207"/>
        <v>0</v>
      </c>
      <c r="N213" s="54">
        <f t="shared" si="207"/>
        <v>0</v>
      </c>
      <c r="O213" s="54">
        <f t="shared" si="207"/>
        <v>0</v>
      </c>
      <c r="P213" s="54">
        <f t="shared" si="207"/>
        <v>0</v>
      </c>
      <c r="Q213" s="54">
        <f t="shared" si="207"/>
        <v>0</v>
      </c>
      <c r="R213" s="54">
        <f t="shared" si="207"/>
        <v>0</v>
      </c>
      <c r="S213" s="135"/>
      <c r="T213" s="6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  <c r="BD213" s="56"/>
      <c r="BE213" s="56"/>
      <c r="BF213" s="56"/>
      <c r="BG213" s="56"/>
      <c r="BH213" s="56"/>
      <c r="BI213" s="56"/>
      <c r="BJ213" s="56"/>
      <c r="BK213" s="56"/>
      <c r="BL213" s="56"/>
      <c r="BM213" s="56"/>
      <c r="BN213" s="56"/>
      <c r="BO213" s="56"/>
      <c r="BP213" s="56"/>
      <c r="BQ213" s="56"/>
      <c r="BR213" s="56"/>
      <c r="BS213" s="56"/>
      <c r="BT213" s="56"/>
      <c r="BU213" s="56"/>
      <c r="BV213" s="56"/>
      <c r="BW213" s="56"/>
      <c r="BX213" s="56"/>
      <c r="BY213" s="56"/>
      <c r="BZ213" s="56"/>
      <c r="CA213" s="56"/>
      <c r="CB213" s="56"/>
      <c r="CC213" s="56"/>
      <c r="CD213" s="56"/>
      <c r="CE213" s="56"/>
      <c r="CF213" s="56"/>
      <c r="CG213" s="56"/>
      <c r="CH213" s="56"/>
      <c r="CI213" s="56"/>
      <c r="CJ213" s="56"/>
      <c r="CK213" s="56"/>
      <c r="CL213" s="56"/>
      <c r="CM213" s="56"/>
      <c r="CN213" s="56"/>
      <c r="CO213" s="56"/>
      <c r="CP213" s="56"/>
      <c r="CQ213" s="56"/>
      <c r="CR213" s="56"/>
      <c r="CS213" s="56"/>
      <c r="CT213" s="56"/>
      <c r="CU213" s="56"/>
      <c r="CV213" s="56"/>
      <c r="CW213" s="56"/>
      <c r="CX213" s="56"/>
      <c r="CY213" s="56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56"/>
      <c r="DL213" s="56"/>
      <c r="DM213" s="56"/>
      <c r="DN213" s="56"/>
      <c r="DO213" s="56"/>
      <c r="DP213" s="56"/>
      <c r="DQ213" s="56"/>
      <c r="DR213" s="56"/>
      <c r="DS213" s="56"/>
      <c r="DT213" s="56"/>
    </row>
    <row r="214" spans="1:124" ht="14.25" customHeight="1">
      <c r="A214" s="51">
        <v>207</v>
      </c>
      <c r="B214" s="3" t="str">
        <f>IF('FORM NILAI SIAP'!A214=0,"",'FORM NILAI SIAP'!A214)</f>
        <v/>
      </c>
      <c r="C214" s="3" t="str">
        <f>IF('FORM NILAI SIAP'!B214=0,"",'FORM NILAI SIAP'!B214)</f>
        <v/>
      </c>
      <c r="D214" s="54" t="str">
        <f t="shared" si="187"/>
        <v/>
      </c>
      <c r="E214" s="54">
        <f t="shared" ref="E214:R214" si="208">IFERROR(($T214*IF($T$6=E$6,$T$7,0)+$U214*IF($U$6=E$6,$U$7,0)+$V214*IF($V$6=E$6,$V$7,0)+$W214*IF($W$6=E$6,$W$7,0)+$X214*IF($X$6=E$6,$X$7,0)+$Y214*IF($Y$6=E$6,$Y$7,0)+$Z214*IF($Z$6=E$6,$Z$7,0)+$AA214*IF($AA$6=E$6,$AA$7,0)+$AB214*IF($AB$6=E$6,$AB$7,0)+$AC214*IF($AC$6=E$6,$AC$7,0)+$AD214*IF($AD$6=E$6,$AD$7,0)+$DG214*IF($DG$6=E$6,$DG$7,0)+$DH214*IF($DH$6=E$6,$DH$7,0)+$DI214*IF($DI$6=E$6,$DI$7,0)+$DJ214*IF($DJ$6=E$6,$DJ$7,0)+$DK214*IF($DK$6=E$6,$DK$7,0)+$DL214*IF($DL$6=E$6,$DL$7,0)+$DM214*IF($DM$6=E$6,$DM$7,0)+$DN214*IF($DN$6=E$6,$DN$7,0)+$DO214*IF($DO$6=E$6,$DO$7,0)+$DP214*IF($DP$6=E$6,$DP$7,0)+$DQ214*IF($DQ$6=E$6,$DQ$7,0)+$DR214*IF($DR$6=E$6,$DR$7,0)+$DS214*IF($DS$6=E$6,$DS$7,0)+$DT214*IF($DT$6=E$6,$DT$7,0)+$DU214*IF($DU$6=E$6,$DU$7,0)+$DV214*IF($DV$6=E$6,$DV$7,0)+$DW214*IF($DW$6=E$6,$DW$7,0)+$DX214*IF($DX$6=E$6,$DX$7,0)+$DY214*IF($DY$6=E$6,$DY$7,0)+$DZ214*IF($DZ$6=E$6,$DZ$7,0)+$EA214*IF($EA$6=E$6,$EA$7,0)+$EB214*IF($EB$6=E$6,$EB$7,0))/E$7,0)</f>
        <v>0</v>
      </c>
      <c r="F214" s="54">
        <f t="shared" si="208"/>
        <v>0</v>
      </c>
      <c r="G214" s="54">
        <f t="shared" si="208"/>
        <v>0</v>
      </c>
      <c r="H214" s="54">
        <f t="shared" si="208"/>
        <v>0</v>
      </c>
      <c r="I214" s="54">
        <f t="shared" si="208"/>
        <v>0</v>
      </c>
      <c r="J214" s="54">
        <f t="shared" si="208"/>
        <v>0</v>
      </c>
      <c r="K214" s="54">
        <f t="shared" si="208"/>
        <v>0</v>
      </c>
      <c r="L214" s="54">
        <f t="shared" si="208"/>
        <v>0</v>
      </c>
      <c r="M214" s="54">
        <f t="shared" si="208"/>
        <v>0</v>
      </c>
      <c r="N214" s="54">
        <f t="shared" si="208"/>
        <v>0</v>
      </c>
      <c r="O214" s="54">
        <f t="shared" si="208"/>
        <v>0</v>
      </c>
      <c r="P214" s="54">
        <f t="shared" si="208"/>
        <v>0</v>
      </c>
      <c r="Q214" s="54">
        <f t="shared" si="208"/>
        <v>0</v>
      </c>
      <c r="R214" s="54">
        <f t="shared" si="208"/>
        <v>0</v>
      </c>
      <c r="S214" s="135"/>
      <c r="T214" s="6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  <c r="BD214" s="56"/>
      <c r="BE214" s="56"/>
      <c r="BF214" s="56"/>
      <c r="BG214" s="56"/>
      <c r="BH214" s="56"/>
      <c r="BI214" s="56"/>
      <c r="BJ214" s="56"/>
      <c r="BK214" s="56"/>
      <c r="BL214" s="56"/>
      <c r="BM214" s="56"/>
      <c r="BN214" s="56"/>
      <c r="BO214" s="56"/>
      <c r="BP214" s="56"/>
      <c r="BQ214" s="56"/>
      <c r="BR214" s="56"/>
      <c r="BS214" s="56"/>
      <c r="BT214" s="56"/>
      <c r="BU214" s="56"/>
      <c r="BV214" s="56"/>
      <c r="BW214" s="56"/>
      <c r="BX214" s="56"/>
      <c r="BY214" s="56"/>
      <c r="BZ214" s="56"/>
      <c r="CA214" s="56"/>
      <c r="CB214" s="56"/>
      <c r="CC214" s="56"/>
      <c r="CD214" s="56"/>
      <c r="CE214" s="56"/>
      <c r="CF214" s="56"/>
      <c r="CG214" s="56"/>
      <c r="CH214" s="56"/>
      <c r="CI214" s="56"/>
      <c r="CJ214" s="56"/>
      <c r="CK214" s="56"/>
      <c r="CL214" s="56"/>
      <c r="CM214" s="56"/>
      <c r="CN214" s="56"/>
      <c r="CO214" s="56"/>
      <c r="CP214" s="56"/>
      <c r="CQ214" s="56"/>
      <c r="CR214" s="56"/>
      <c r="CS214" s="56"/>
      <c r="CT214" s="56"/>
      <c r="CU214" s="56"/>
      <c r="CV214" s="56"/>
      <c r="CW214" s="56"/>
      <c r="CX214" s="56"/>
      <c r="CY214" s="56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56"/>
      <c r="DL214" s="56"/>
      <c r="DM214" s="56"/>
      <c r="DN214" s="56"/>
      <c r="DO214" s="56"/>
      <c r="DP214" s="56"/>
      <c r="DQ214" s="56"/>
      <c r="DR214" s="56"/>
      <c r="DS214" s="56"/>
      <c r="DT214" s="56"/>
    </row>
    <row r="215" spans="1:124" ht="14.25" customHeight="1">
      <c r="A215" s="51">
        <v>208</v>
      </c>
      <c r="B215" s="3" t="str">
        <f>IF('FORM NILAI SIAP'!A215=0,"",'FORM NILAI SIAP'!A215)</f>
        <v/>
      </c>
      <c r="C215" s="3" t="str">
        <f>IF('FORM NILAI SIAP'!B215=0,"",'FORM NILAI SIAP'!B215)</f>
        <v/>
      </c>
      <c r="D215" s="54" t="str">
        <f t="shared" si="187"/>
        <v/>
      </c>
      <c r="E215" s="54">
        <f t="shared" ref="E215:R215" si="209">IFERROR(($T215*IF($T$6=E$6,$T$7,0)+$U215*IF($U$6=E$6,$U$7,0)+$V215*IF($V$6=E$6,$V$7,0)+$W215*IF($W$6=E$6,$W$7,0)+$X215*IF($X$6=E$6,$X$7,0)+$Y215*IF($Y$6=E$6,$Y$7,0)+$Z215*IF($Z$6=E$6,$Z$7,0)+$AA215*IF($AA$6=E$6,$AA$7,0)+$AB215*IF($AB$6=E$6,$AB$7,0)+$AC215*IF($AC$6=E$6,$AC$7,0)+$AD215*IF($AD$6=E$6,$AD$7,0)+$DG215*IF($DG$6=E$6,$DG$7,0)+$DH215*IF($DH$6=E$6,$DH$7,0)+$DI215*IF($DI$6=E$6,$DI$7,0)+$DJ215*IF($DJ$6=E$6,$DJ$7,0)+$DK215*IF($DK$6=E$6,$DK$7,0)+$DL215*IF($DL$6=E$6,$DL$7,0)+$DM215*IF($DM$6=E$6,$DM$7,0)+$DN215*IF($DN$6=E$6,$DN$7,0)+$DO215*IF($DO$6=E$6,$DO$7,0)+$DP215*IF($DP$6=E$6,$DP$7,0)+$DQ215*IF($DQ$6=E$6,$DQ$7,0)+$DR215*IF($DR$6=E$6,$DR$7,0)+$DS215*IF($DS$6=E$6,$DS$7,0)+$DT215*IF($DT$6=E$6,$DT$7,0)+$DU215*IF($DU$6=E$6,$DU$7,0)+$DV215*IF($DV$6=E$6,$DV$7,0)+$DW215*IF($DW$6=E$6,$DW$7,0)+$DX215*IF($DX$6=E$6,$DX$7,0)+$DY215*IF($DY$6=E$6,$DY$7,0)+$DZ215*IF($DZ$6=E$6,$DZ$7,0)+$EA215*IF($EA$6=E$6,$EA$7,0)+$EB215*IF($EB$6=E$6,$EB$7,0))/E$7,0)</f>
        <v>0</v>
      </c>
      <c r="F215" s="54">
        <f t="shared" si="209"/>
        <v>0</v>
      </c>
      <c r="G215" s="54">
        <f t="shared" si="209"/>
        <v>0</v>
      </c>
      <c r="H215" s="54">
        <f t="shared" si="209"/>
        <v>0</v>
      </c>
      <c r="I215" s="54">
        <f t="shared" si="209"/>
        <v>0</v>
      </c>
      <c r="J215" s="54">
        <f t="shared" si="209"/>
        <v>0</v>
      </c>
      <c r="K215" s="54">
        <f t="shared" si="209"/>
        <v>0</v>
      </c>
      <c r="L215" s="54">
        <f t="shared" si="209"/>
        <v>0</v>
      </c>
      <c r="M215" s="54">
        <f t="shared" si="209"/>
        <v>0</v>
      </c>
      <c r="N215" s="54">
        <f t="shared" si="209"/>
        <v>0</v>
      </c>
      <c r="O215" s="54">
        <f t="shared" si="209"/>
        <v>0</v>
      </c>
      <c r="P215" s="54">
        <f t="shared" si="209"/>
        <v>0</v>
      </c>
      <c r="Q215" s="54">
        <f t="shared" si="209"/>
        <v>0</v>
      </c>
      <c r="R215" s="54">
        <f t="shared" si="209"/>
        <v>0</v>
      </c>
      <c r="S215" s="135"/>
      <c r="T215" s="6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56"/>
      <c r="BP215" s="56"/>
      <c r="BQ215" s="56"/>
      <c r="BR215" s="56"/>
      <c r="BS215" s="56"/>
      <c r="BT215" s="56"/>
      <c r="BU215" s="56"/>
      <c r="BV215" s="56"/>
      <c r="BW215" s="56"/>
      <c r="BX215" s="56"/>
      <c r="BY215" s="56"/>
      <c r="BZ215" s="56"/>
      <c r="CA215" s="56"/>
      <c r="CB215" s="56"/>
      <c r="CC215" s="56"/>
      <c r="CD215" s="56"/>
      <c r="CE215" s="56"/>
      <c r="CF215" s="56"/>
      <c r="CG215" s="56"/>
      <c r="CH215" s="56"/>
      <c r="CI215" s="56"/>
      <c r="CJ215" s="56"/>
      <c r="CK215" s="56"/>
      <c r="CL215" s="56"/>
      <c r="CM215" s="56"/>
      <c r="CN215" s="56"/>
      <c r="CO215" s="56"/>
      <c r="CP215" s="56"/>
      <c r="CQ215" s="56"/>
      <c r="CR215" s="56"/>
      <c r="CS215" s="56"/>
      <c r="CT215" s="56"/>
      <c r="CU215" s="56"/>
      <c r="CV215" s="56"/>
      <c r="CW215" s="56"/>
      <c r="CX215" s="56"/>
      <c r="CY215" s="56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56"/>
      <c r="DL215" s="56"/>
      <c r="DM215" s="56"/>
      <c r="DN215" s="56"/>
      <c r="DO215" s="56"/>
      <c r="DP215" s="56"/>
      <c r="DQ215" s="56"/>
      <c r="DR215" s="56"/>
      <c r="DS215" s="56"/>
      <c r="DT215" s="56"/>
    </row>
    <row r="216" spans="1:124" ht="14.25" customHeight="1">
      <c r="A216" s="51">
        <v>209</v>
      </c>
      <c r="B216" s="3" t="str">
        <f>IF('FORM NILAI SIAP'!A216=0,"",'FORM NILAI SIAP'!A216)</f>
        <v/>
      </c>
      <c r="C216" s="3" t="str">
        <f>IF('FORM NILAI SIAP'!B216=0,"",'FORM NILAI SIAP'!B216)</f>
        <v/>
      </c>
      <c r="D216" s="54" t="str">
        <f t="shared" si="187"/>
        <v/>
      </c>
      <c r="E216" s="54">
        <f t="shared" ref="E216:R216" si="210">IFERROR(($T216*IF($T$6=E$6,$T$7,0)+$U216*IF($U$6=E$6,$U$7,0)+$V216*IF($V$6=E$6,$V$7,0)+$W216*IF($W$6=E$6,$W$7,0)+$X216*IF($X$6=E$6,$X$7,0)+$Y216*IF($Y$6=E$6,$Y$7,0)+$Z216*IF($Z$6=E$6,$Z$7,0)+$AA216*IF($AA$6=E$6,$AA$7,0)+$AB216*IF($AB$6=E$6,$AB$7,0)+$AC216*IF($AC$6=E$6,$AC$7,0)+$AD216*IF($AD$6=E$6,$AD$7,0)+$DG216*IF($DG$6=E$6,$DG$7,0)+$DH216*IF($DH$6=E$6,$DH$7,0)+$DI216*IF($DI$6=E$6,$DI$7,0)+$DJ216*IF($DJ$6=E$6,$DJ$7,0)+$DK216*IF($DK$6=E$6,$DK$7,0)+$DL216*IF($DL$6=E$6,$DL$7,0)+$DM216*IF($DM$6=E$6,$DM$7,0)+$DN216*IF($DN$6=E$6,$DN$7,0)+$DO216*IF($DO$6=E$6,$DO$7,0)+$DP216*IF($DP$6=E$6,$DP$7,0)+$DQ216*IF($DQ$6=E$6,$DQ$7,0)+$DR216*IF($DR$6=E$6,$DR$7,0)+$DS216*IF($DS$6=E$6,$DS$7,0)+$DT216*IF($DT$6=E$6,$DT$7,0)+$DU216*IF($DU$6=E$6,$DU$7,0)+$DV216*IF($DV$6=E$6,$DV$7,0)+$DW216*IF($DW$6=E$6,$DW$7,0)+$DX216*IF($DX$6=E$6,$DX$7,0)+$DY216*IF($DY$6=E$6,$DY$7,0)+$DZ216*IF($DZ$6=E$6,$DZ$7,0)+$EA216*IF($EA$6=E$6,$EA$7,0)+$EB216*IF($EB$6=E$6,$EB$7,0))/E$7,0)</f>
        <v>0</v>
      </c>
      <c r="F216" s="54">
        <f t="shared" si="210"/>
        <v>0</v>
      </c>
      <c r="G216" s="54">
        <f t="shared" si="210"/>
        <v>0</v>
      </c>
      <c r="H216" s="54">
        <f t="shared" si="210"/>
        <v>0</v>
      </c>
      <c r="I216" s="54">
        <f t="shared" si="210"/>
        <v>0</v>
      </c>
      <c r="J216" s="54">
        <f t="shared" si="210"/>
        <v>0</v>
      </c>
      <c r="K216" s="54">
        <f t="shared" si="210"/>
        <v>0</v>
      </c>
      <c r="L216" s="54">
        <f t="shared" si="210"/>
        <v>0</v>
      </c>
      <c r="M216" s="54">
        <f t="shared" si="210"/>
        <v>0</v>
      </c>
      <c r="N216" s="54">
        <f t="shared" si="210"/>
        <v>0</v>
      </c>
      <c r="O216" s="54">
        <f t="shared" si="210"/>
        <v>0</v>
      </c>
      <c r="P216" s="54">
        <f t="shared" si="210"/>
        <v>0</v>
      </c>
      <c r="Q216" s="54">
        <f t="shared" si="210"/>
        <v>0</v>
      </c>
      <c r="R216" s="54">
        <f t="shared" si="210"/>
        <v>0</v>
      </c>
      <c r="S216" s="135"/>
      <c r="T216" s="6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  <c r="BD216" s="56"/>
      <c r="BE216" s="56"/>
      <c r="BF216" s="56"/>
      <c r="BG216" s="56"/>
      <c r="BH216" s="56"/>
      <c r="BI216" s="56"/>
      <c r="BJ216" s="56"/>
      <c r="BK216" s="56"/>
      <c r="BL216" s="56"/>
      <c r="BM216" s="56"/>
      <c r="BN216" s="56"/>
      <c r="BO216" s="56"/>
      <c r="BP216" s="56"/>
      <c r="BQ216" s="56"/>
      <c r="BR216" s="56"/>
      <c r="BS216" s="56"/>
      <c r="BT216" s="56"/>
      <c r="BU216" s="56"/>
      <c r="BV216" s="56"/>
      <c r="BW216" s="56"/>
      <c r="BX216" s="56"/>
      <c r="BY216" s="56"/>
      <c r="BZ216" s="56"/>
      <c r="CA216" s="56"/>
      <c r="CB216" s="56"/>
      <c r="CC216" s="56"/>
      <c r="CD216" s="56"/>
      <c r="CE216" s="56"/>
      <c r="CF216" s="56"/>
      <c r="CG216" s="56"/>
      <c r="CH216" s="56"/>
      <c r="CI216" s="56"/>
      <c r="CJ216" s="56"/>
      <c r="CK216" s="56"/>
      <c r="CL216" s="56"/>
      <c r="CM216" s="56"/>
      <c r="CN216" s="56"/>
      <c r="CO216" s="56"/>
      <c r="CP216" s="56"/>
      <c r="CQ216" s="56"/>
      <c r="CR216" s="56"/>
      <c r="CS216" s="56"/>
      <c r="CT216" s="56"/>
      <c r="CU216" s="56"/>
      <c r="CV216" s="56"/>
      <c r="CW216" s="56"/>
      <c r="CX216" s="56"/>
      <c r="CY216" s="56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56"/>
      <c r="DL216" s="56"/>
      <c r="DM216" s="56"/>
      <c r="DN216" s="56"/>
      <c r="DO216" s="56"/>
      <c r="DP216" s="56"/>
      <c r="DQ216" s="56"/>
      <c r="DR216" s="56"/>
      <c r="DS216" s="56"/>
      <c r="DT216" s="56"/>
    </row>
    <row r="217" spans="1:124" ht="14.25" customHeight="1">
      <c r="A217" s="51">
        <v>210</v>
      </c>
      <c r="B217" s="3" t="str">
        <f>IF('FORM NILAI SIAP'!A217=0,"",'FORM NILAI SIAP'!A217)</f>
        <v/>
      </c>
      <c r="C217" s="3" t="str">
        <f>IF('FORM NILAI SIAP'!B217=0,"",'FORM NILAI SIAP'!B217)</f>
        <v/>
      </c>
      <c r="D217" s="54" t="str">
        <f t="shared" si="187"/>
        <v/>
      </c>
      <c r="E217" s="54">
        <f t="shared" ref="E217:R217" si="211">IFERROR(($T217*IF($T$6=E$6,$T$7,0)+$U217*IF($U$6=E$6,$U$7,0)+$V217*IF($V$6=E$6,$V$7,0)+$W217*IF($W$6=E$6,$W$7,0)+$X217*IF($X$6=E$6,$X$7,0)+$Y217*IF($Y$6=E$6,$Y$7,0)+$Z217*IF($Z$6=E$6,$Z$7,0)+$AA217*IF($AA$6=E$6,$AA$7,0)+$AB217*IF($AB$6=E$6,$AB$7,0)+$AC217*IF($AC$6=E$6,$AC$7,0)+$AD217*IF($AD$6=E$6,$AD$7,0)+$DG217*IF($DG$6=E$6,$DG$7,0)+$DH217*IF($DH$6=E$6,$DH$7,0)+$DI217*IF($DI$6=E$6,$DI$7,0)+$DJ217*IF($DJ$6=E$6,$DJ$7,0)+$DK217*IF($DK$6=E$6,$DK$7,0)+$DL217*IF($DL$6=E$6,$DL$7,0)+$DM217*IF($DM$6=E$6,$DM$7,0)+$DN217*IF($DN$6=E$6,$DN$7,0)+$DO217*IF($DO$6=E$6,$DO$7,0)+$DP217*IF($DP$6=E$6,$DP$7,0)+$DQ217*IF($DQ$6=E$6,$DQ$7,0)+$DR217*IF($DR$6=E$6,$DR$7,0)+$DS217*IF($DS$6=E$6,$DS$7,0)+$DT217*IF($DT$6=E$6,$DT$7,0)+$DU217*IF($DU$6=E$6,$DU$7,0)+$DV217*IF($DV$6=E$6,$DV$7,0)+$DW217*IF($DW$6=E$6,$DW$7,0)+$DX217*IF($DX$6=E$6,$DX$7,0)+$DY217*IF($DY$6=E$6,$DY$7,0)+$DZ217*IF($DZ$6=E$6,$DZ$7,0)+$EA217*IF($EA$6=E$6,$EA$7,0)+$EB217*IF($EB$6=E$6,$EB$7,0))/E$7,0)</f>
        <v>0</v>
      </c>
      <c r="F217" s="54">
        <f t="shared" si="211"/>
        <v>0</v>
      </c>
      <c r="G217" s="54">
        <f t="shared" si="211"/>
        <v>0</v>
      </c>
      <c r="H217" s="54">
        <f t="shared" si="211"/>
        <v>0</v>
      </c>
      <c r="I217" s="54">
        <f t="shared" si="211"/>
        <v>0</v>
      </c>
      <c r="J217" s="54">
        <f t="shared" si="211"/>
        <v>0</v>
      </c>
      <c r="K217" s="54">
        <f t="shared" si="211"/>
        <v>0</v>
      </c>
      <c r="L217" s="54">
        <f t="shared" si="211"/>
        <v>0</v>
      </c>
      <c r="M217" s="54">
        <f t="shared" si="211"/>
        <v>0</v>
      </c>
      <c r="N217" s="54">
        <f t="shared" si="211"/>
        <v>0</v>
      </c>
      <c r="O217" s="54">
        <f t="shared" si="211"/>
        <v>0</v>
      </c>
      <c r="P217" s="54">
        <f t="shared" si="211"/>
        <v>0</v>
      </c>
      <c r="Q217" s="54">
        <f t="shared" si="211"/>
        <v>0</v>
      </c>
      <c r="R217" s="54">
        <f t="shared" si="211"/>
        <v>0</v>
      </c>
      <c r="S217" s="135"/>
      <c r="T217" s="6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  <c r="BD217" s="56"/>
      <c r="BE217" s="56"/>
      <c r="BF217" s="56"/>
      <c r="BG217" s="56"/>
      <c r="BH217" s="56"/>
      <c r="BI217" s="56"/>
      <c r="BJ217" s="56"/>
      <c r="BK217" s="56"/>
      <c r="BL217" s="56"/>
      <c r="BM217" s="56"/>
      <c r="BN217" s="56"/>
      <c r="BO217" s="56"/>
      <c r="BP217" s="56"/>
      <c r="BQ217" s="56"/>
      <c r="BR217" s="56"/>
      <c r="BS217" s="56"/>
      <c r="BT217" s="56"/>
      <c r="BU217" s="56"/>
      <c r="BV217" s="56"/>
      <c r="BW217" s="56"/>
      <c r="BX217" s="56"/>
      <c r="BY217" s="56"/>
      <c r="BZ217" s="56"/>
      <c r="CA217" s="56"/>
      <c r="CB217" s="56"/>
      <c r="CC217" s="56"/>
      <c r="CD217" s="56"/>
      <c r="CE217" s="56"/>
      <c r="CF217" s="56"/>
      <c r="CG217" s="56"/>
      <c r="CH217" s="56"/>
      <c r="CI217" s="56"/>
      <c r="CJ217" s="56"/>
      <c r="CK217" s="56"/>
      <c r="CL217" s="56"/>
      <c r="CM217" s="56"/>
      <c r="CN217" s="56"/>
      <c r="CO217" s="56"/>
      <c r="CP217" s="56"/>
      <c r="CQ217" s="56"/>
      <c r="CR217" s="56"/>
      <c r="CS217" s="56"/>
      <c r="CT217" s="56"/>
      <c r="CU217" s="56"/>
      <c r="CV217" s="56"/>
      <c r="CW217" s="56"/>
      <c r="CX217" s="56"/>
      <c r="CY217" s="56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56"/>
      <c r="DL217" s="56"/>
      <c r="DM217" s="56"/>
      <c r="DN217" s="56"/>
      <c r="DO217" s="56"/>
      <c r="DP217" s="56"/>
      <c r="DQ217" s="56"/>
      <c r="DR217" s="56"/>
      <c r="DS217" s="56"/>
      <c r="DT217" s="56"/>
    </row>
    <row r="218" spans="1:124" ht="14.25" customHeight="1">
      <c r="A218" s="51">
        <v>211</v>
      </c>
      <c r="B218" s="3" t="str">
        <f>IF('FORM NILAI SIAP'!A218=0,"",'FORM NILAI SIAP'!A218)</f>
        <v/>
      </c>
      <c r="C218" s="3" t="str">
        <f>IF('FORM NILAI SIAP'!B218=0,"",'FORM NILAI SIAP'!B218)</f>
        <v/>
      </c>
      <c r="D218" s="54" t="str">
        <f t="shared" si="187"/>
        <v/>
      </c>
      <c r="E218" s="54">
        <f t="shared" ref="E218:R218" si="212">IFERROR(($T218*IF($T$6=E$6,$T$7,0)+$U218*IF($U$6=E$6,$U$7,0)+$V218*IF($V$6=E$6,$V$7,0)+$W218*IF($W$6=E$6,$W$7,0)+$X218*IF($X$6=E$6,$X$7,0)+$Y218*IF($Y$6=E$6,$Y$7,0)+$Z218*IF($Z$6=E$6,$Z$7,0)+$AA218*IF($AA$6=E$6,$AA$7,0)+$AB218*IF($AB$6=E$6,$AB$7,0)+$AC218*IF($AC$6=E$6,$AC$7,0)+$AD218*IF($AD$6=E$6,$AD$7,0)+$DG218*IF($DG$6=E$6,$DG$7,0)+$DH218*IF($DH$6=E$6,$DH$7,0)+$DI218*IF($DI$6=E$6,$DI$7,0)+$DJ218*IF($DJ$6=E$6,$DJ$7,0)+$DK218*IF($DK$6=E$6,$DK$7,0)+$DL218*IF($DL$6=E$6,$DL$7,0)+$DM218*IF($DM$6=E$6,$DM$7,0)+$DN218*IF($DN$6=E$6,$DN$7,0)+$DO218*IF($DO$6=E$6,$DO$7,0)+$DP218*IF($DP$6=E$6,$DP$7,0)+$DQ218*IF($DQ$6=E$6,$DQ$7,0)+$DR218*IF($DR$6=E$6,$DR$7,0)+$DS218*IF($DS$6=E$6,$DS$7,0)+$DT218*IF($DT$6=E$6,$DT$7,0)+$DU218*IF($DU$6=E$6,$DU$7,0)+$DV218*IF($DV$6=E$6,$DV$7,0)+$DW218*IF($DW$6=E$6,$DW$7,0)+$DX218*IF($DX$6=E$6,$DX$7,0)+$DY218*IF($DY$6=E$6,$DY$7,0)+$DZ218*IF($DZ$6=E$6,$DZ$7,0)+$EA218*IF($EA$6=E$6,$EA$7,0)+$EB218*IF($EB$6=E$6,$EB$7,0))/E$7,0)</f>
        <v>0</v>
      </c>
      <c r="F218" s="54">
        <f t="shared" si="212"/>
        <v>0</v>
      </c>
      <c r="G218" s="54">
        <f t="shared" si="212"/>
        <v>0</v>
      </c>
      <c r="H218" s="54">
        <f t="shared" si="212"/>
        <v>0</v>
      </c>
      <c r="I218" s="54">
        <f t="shared" si="212"/>
        <v>0</v>
      </c>
      <c r="J218" s="54">
        <f t="shared" si="212"/>
        <v>0</v>
      </c>
      <c r="K218" s="54">
        <f t="shared" si="212"/>
        <v>0</v>
      </c>
      <c r="L218" s="54">
        <f t="shared" si="212"/>
        <v>0</v>
      </c>
      <c r="M218" s="54">
        <f t="shared" si="212"/>
        <v>0</v>
      </c>
      <c r="N218" s="54">
        <f t="shared" si="212"/>
        <v>0</v>
      </c>
      <c r="O218" s="54">
        <f t="shared" si="212"/>
        <v>0</v>
      </c>
      <c r="P218" s="54">
        <f t="shared" si="212"/>
        <v>0</v>
      </c>
      <c r="Q218" s="54">
        <f t="shared" si="212"/>
        <v>0</v>
      </c>
      <c r="R218" s="54">
        <f t="shared" si="212"/>
        <v>0</v>
      </c>
      <c r="S218" s="135"/>
      <c r="T218" s="6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  <c r="BD218" s="56"/>
      <c r="BE218" s="56"/>
      <c r="BF218" s="56"/>
      <c r="BG218" s="56"/>
      <c r="BH218" s="56"/>
      <c r="BI218" s="56"/>
      <c r="BJ218" s="56"/>
      <c r="BK218" s="56"/>
      <c r="BL218" s="56"/>
      <c r="BM218" s="56"/>
      <c r="BN218" s="56"/>
      <c r="BO218" s="56"/>
      <c r="BP218" s="56"/>
      <c r="BQ218" s="56"/>
      <c r="BR218" s="56"/>
      <c r="BS218" s="56"/>
      <c r="BT218" s="56"/>
      <c r="BU218" s="56"/>
      <c r="BV218" s="56"/>
      <c r="BW218" s="56"/>
      <c r="BX218" s="56"/>
      <c r="BY218" s="56"/>
      <c r="BZ218" s="56"/>
      <c r="CA218" s="56"/>
      <c r="CB218" s="56"/>
      <c r="CC218" s="56"/>
      <c r="CD218" s="56"/>
      <c r="CE218" s="56"/>
      <c r="CF218" s="56"/>
      <c r="CG218" s="56"/>
      <c r="CH218" s="56"/>
      <c r="CI218" s="56"/>
      <c r="CJ218" s="56"/>
      <c r="CK218" s="56"/>
      <c r="CL218" s="56"/>
      <c r="CM218" s="56"/>
      <c r="CN218" s="56"/>
      <c r="CO218" s="56"/>
      <c r="CP218" s="56"/>
      <c r="CQ218" s="56"/>
      <c r="CR218" s="56"/>
      <c r="CS218" s="56"/>
      <c r="CT218" s="56"/>
      <c r="CU218" s="56"/>
      <c r="CV218" s="56"/>
      <c r="CW218" s="56"/>
      <c r="CX218" s="56"/>
      <c r="CY218" s="56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56"/>
      <c r="DL218" s="56"/>
      <c r="DM218" s="56"/>
      <c r="DN218" s="56"/>
      <c r="DO218" s="56"/>
      <c r="DP218" s="56"/>
      <c r="DQ218" s="56"/>
      <c r="DR218" s="56"/>
      <c r="DS218" s="56"/>
      <c r="DT218" s="56"/>
    </row>
    <row r="219" spans="1:124" ht="14.25" customHeight="1">
      <c r="A219" s="51">
        <v>212</v>
      </c>
      <c r="B219" s="3" t="str">
        <f>IF('FORM NILAI SIAP'!A219=0,"",'FORM NILAI SIAP'!A219)</f>
        <v/>
      </c>
      <c r="C219" s="3" t="str">
        <f>IF('FORM NILAI SIAP'!B219=0,"",'FORM NILAI SIAP'!B219)</f>
        <v/>
      </c>
      <c r="D219" s="54" t="str">
        <f t="shared" si="187"/>
        <v/>
      </c>
      <c r="E219" s="54">
        <f t="shared" ref="E219:R219" si="213">IFERROR(($T219*IF($T$6=E$6,$T$7,0)+$U219*IF($U$6=E$6,$U$7,0)+$V219*IF($V$6=E$6,$V$7,0)+$W219*IF($W$6=E$6,$W$7,0)+$X219*IF($X$6=E$6,$X$7,0)+$Y219*IF($Y$6=E$6,$Y$7,0)+$Z219*IF($Z$6=E$6,$Z$7,0)+$AA219*IF($AA$6=E$6,$AA$7,0)+$AB219*IF($AB$6=E$6,$AB$7,0)+$AC219*IF($AC$6=E$6,$AC$7,0)+$AD219*IF($AD$6=E$6,$AD$7,0)+$DG219*IF($DG$6=E$6,$DG$7,0)+$DH219*IF($DH$6=E$6,$DH$7,0)+$DI219*IF($DI$6=E$6,$DI$7,0)+$DJ219*IF($DJ$6=E$6,$DJ$7,0)+$DK219*IF($DK$6=E$6,$DK$7,0)+$DL219*IF($DL$6=E$6,$DL$7,0)+$DM219*IF($DM$6=E$6,$DM$7,0)+$DN219*IF($DN$6=E$6,$DN$7,0)+$DO219*IF($DO$6=E$6,$DO$7,0)+$DP219*IF($DP$6=E$6,$DP$7,0)+$DQ219*IF($DQ$6=E$6,$DQ$7,0)+$DR219*IF($DR$6=E$6,$DR$7,0)+$DS219*IF($DS$6=E$6,$DS$7,0)+$DT219*IF($DT$6=E$6,$DT$7,0)+$DU219*IF($DU$6=E$6,$DU$7,0)+$DV219*IF($DV$6=E$6,$DV$7,0)+$DW219*IF($DW$6=E$6,$DW$7,0)+$DX219*IF($DX$6=E$6,$DX$7,0)+$DY219*IF($DY$6=E$6,$DY$7,0)+$DZ219*IF($DZ$6=E$6,$DZ$7,0)+$EA219*IF($EA$6=E$6,$EA$7,0)+$EB219*IF($EB$6=E$6,$EB$7,0))/E$7,0)</f>
        <v>0</v>
      </c>
      <c r="F219" s="54">
        <f t="shared" si="213"/>
        <v>0</v>
      </c>
      <c r="G219" s="54">
        <f t="shared" si="213"/>
        <v>0</v>
      </c>
      <c r="H219" s="54">
        <f t="shared" si="213"/>
        <v>0</v>
      </c>
      <c r="I219" s="54">
        <f t="shared" si="213"/>
        <v>0</v>
      </c>
      <c r="J219" s="54">
        <f t="shared" si="213"/>
        <v>0</v>
      </c>
      <c r="K219" s="54">
        <f t="shared" si="213"/>
        <v>0</v>
      </c>
      <c r="L219" s="54">
        <f t="shared" si="213"/>
        <v>0</v>
      </c>
      <c r="M219" s="54">
        <f t="shared" si="213"/>
        <v>0</v>
      </c>
      <c r="N219" s="54">
        <f t="shared" si="213"/>
        <v>0</v>
      </c>
      <c r="O219" s="54">
        <f t="shared" si="213"/>
        <v>0</v>
      </c>
      <c r="P219" s="54">
        <f t="shared" si="213"/>
        <v>0</v>
      </c>
      <c r="Q219" s="54">
        <f t="shared" si="213"/>
        <v>0</v>
      </c>
      <c r="R219" s="54">
        <f t="shared" si="213"/>
        <v>0</v>
      </c>
      <c r="S219" s="135"/>
      <c r="T219" s="6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  <c r="BD219" s="56"/>
      <c r="BE219" s="56"/>
      <c r="BF219" s="56"/>
      <c r="BG219" s="56"/>
      <c r="BH219" s="56"/>
      <c r="BI219" s="56"/>
      <c r="BJ219" s="56"/>
      <c r="BK219" s="56"/>
      <c r="BL219" s="56"/>
      <c r="BM219" s="56"/>
      <c r="BN219" s="56"/>
      <c r="BO219" s="56"/>
      <c r="BP219" s="56"/>
      <c r="BQ219" s="56"/>
      <c r="BR219" s="56"/>
      <c r="BS219" s="56"/>
      <c r="BT219" s="56"/>
      <c r="BU219" s="56"/>
      <c r="BV219" s="56"/>
      <c r="BW219" s="56"/>
      <c r="BX219" s="56"/>
      <c r="BY219" s="56"/>
      <c r="BZ219" s="56"/>
      <c r="CA219" s="56"/>
      <c r="CB219" s="56"/>
      <c r="CC219" s="56"/>
      <c r="CD219" s="56"/>
      <c r="CE219" s="56"/>
      <c r="CF219" s="56"/>
      <c r="CG219" s="56"/>
      <c r="CH219" s="56"/>
      <c r="CI219" s="56"/>
      <c r="CJ219" s="56"/>
      <c r="CK219" s="56"/>
      <c r="CL219" s="56"/>
      <c r="CM219" s="56"/>
      <c r="CN219" s="56"/>
      <c r="CO219" s="56"/>
      <c r="CP219" s="56"/>
      <c r="CQ219" s="56"/>
      <c r="CR219" s="56"/>
      <c r="CS219" s="56"/>
      <c r="CT219" s="56"/>
      <c r="CU219" s="56"/>
      <c r="CV219" s="56"/>
      <c r="CW219" s="56"/>
      <c r="CX219" s="56"/>
      <c r="CY219" s="56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56"/>
      <c r="DL219" s="56"/>
      <c r="DM219" s="56"/>
      <c r="DN219" s="56"/>
      <c r="DO219" s="56"/>
      <c r="DP219" s="56"/>
      <c r="DQ219" s="56"/>
      <c r="DR219" s="56"/>
      <c r="DS219" s="56"/>
      <c r="DT219" s="56"/>
    </row>
    <row r="220" spans="1:124" ht="14.25" customHeight="1">
      <c r="A220" s="51">
        <v>213</v>
      </c>
      <c r="B220" s="3" t="str">
        <f>IF('FORM NILAI SIAP'!A220=0,"",'FORM NILAI SIAP'!A220)</f>
        <v/>
      </c>
      <c r="C220" s="3" t="str">
        <f>IF('FORM NILAI SIAP'!B220=0,"",'FORM NILAI SIAP'!B220)</f>
        <v/>
      </c>
      <c r="D220" s="54" t="str">
        <f t="shared" si="187"/>
        <v/>
      </c>
      <c r="E220" s="54">
        <f t="shared" ref="E220:R220" si="214">IFERROR(($T220*IF($T$6=E$6,$T$7,0)+$U220*IF($U$6=E$6,$U$7,0)+$V220*IF($V$6=E$6,$V$7,0)+$W220*IF($W$6=E$6,$W$7,0)+$X220*IF($X$6=E$6,$X$7,0)+$Y220*IF($Y$6=E$6,$Y$7,0)+$Z220*IF($Z$6=E$6,$Z$7,0)+$AA220*IF($AA$6=E$6,$AA$7,0)+$AB220*IF($AB$6=E$6,$AB$7,0)+$AC220*IF($AC$6=E$6,$AC$7,0)+$AD220*IF($AD$6=E$6,$AD$7,0)+$DG220*IF($DG$6=E$6,$DG$7,0)+$DH220*IF($DH$6=E$6,$DH$7,0)+$DI220*IF($DI$6=E$6,$DI$7,0)+$DJ220*IF($DJ$6=E$6,$DJ$7,0)+$DK220*IF($DK$6=E$6,$DK$7,0)+$DL220*IF($DL$6=E$6,$DL$7,0)+$DM220*IF($DM$6=E$6,$DM$7,0)+$DN220*IF($DN$6=E$6,$DN$7,0)+$DO220*IF($DO$6=E$6,$DO$7,0)+$DP220*IF($DP$6=E$6,$DP$7,0)+$DQ220*IF($DQ$6=E$6,$DQ$7,0)+$DR220*IF($DR$6=E$6,$DR$7,0)+$DS220*IF($DS$6=E$6,$DS$7,0)+$DT220*IF($DT$6=E$6,$DT$7,0)+$DU220*IF($DU$6=E$6,$DU$7,0)+$DV220*IF($DV$6=E$6,$DV$7,0)+$DW220*IF($DW$6=E$6,$DW$7,0)+$DX220*IF($DX$6=E$6,$DX$7,0)+$DY220*IF($DY$6=E$6,$DY$7,0)+$DZ220*IF($DZ$6=E$6,$DZ$7,0)+$EA220*IF($EA$6=E$6,$EA$7,0)+$EB220*IF($EB$6=E$6,$EB$7,0))/E$7,0)</f>
        <v>0</v>
      </c>
      <c r="F220" s="54">
        <f t="shared" si="214"/>
        <v>0</v>
      </c>
      <c r="G220" s="54">
        <f t="shared" si="214"/>
        <v>0</v>
      </c>
      <c r="H220" s="54">
        <f t="shared" si="214"/>
        <v>0</v>
      </c>
      <c r="I220" s="54">
        <f t="shared" si="214"/>
        <v>0</v>
      </c>
      <c r="J220" s="54">
        <f t="shared" si="214"/>
        <v>0</v>
      </c>
      <c r="K220" s="54">
        <f t="shared" si="214"/>
        <v>0</v>
      </c>
      <c r="L220" s="54">
        <f t="shared" si="214"/>
        <v>0</v>
      </c>
      <c r="M220" s="54">
        <f t="shared" si="214"/>
        <v>0</v>
      </c>
      <c r="N220" s="54">
        <f t="shared" si="214"/>
        <v>0</v>
      </c>
      <c r="O220" s="54">
        <f t="shared" si="214"/>
        <v>0</v>
      </c>
      <c r="P220" s="54">
        <f t="shared" si="214"/>
        <v>0</v>
      </c>
      <c r="Q220" s="54">
        <f t="shared" si="214"/>
        <v>0</v>
      </c>
      <c r="R220" s="54">
        <f t="shared" si="214"/>
        <v>0</v>
      </c>
      <c r="S220" s="135"/>
      <c r="T220" s="6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  <c r="BD220" s="56"/>
      <c r="BE220" s="56"/>
      <c r="BF220" s="56"/>
      <c r="BG220" s="56"/>
      <c r="BH220" s="56"/>
      <c r="BI220" s="56"/>
      <c r="BJ220" s="56"/>
      <c r="BK220" s="56"/>
      <c r="BL220" s="56"/>
      <c r="BM220" s="56"/>
      <c r="BN220" s="56"/>
      <c r="BO220" s="56"/>
      <c r="BP220" s="56"/>
      <c r="BQ220" s="56"/>
      <c r="BR220" s="56"/>
      <c r="BS220" s="56"/>
      <c r="BT220" s="56"/>
      <c r="BU220" s="56"/>
      <c r="BV220" s="56"/>
      <c r="BW220" s="56"/>
      <c r="BX220" s="56"/>
      <c r="BY220" s="56"/>
      <c r="BZ220" s="56"/>
      <c r="CA220" s="56"/>
      <c r="CB220" s="56"/>
      <c r="CC220" s="56"/>
      <c r="CD220" s="56"/>
      <c r="CE220" s="56"/>
      <c r="CF220" s="56"/>
      <c r="CG220" s="56"/>
      <c r="CH220" s="56"/>
      <c r="CI220" s="56"/>
      <c r="CJ220" s="56"/>
      <c r="CK220" s="56"/>
      <c r="CL220" s="56"/>
      <c r="CM220" s="56"/>
      <c r="CN220" s="56"/>
      <c r="CO220" s="56"/>
      <c r="CP220" s="56"/>
      <c r="CQ220" s="56"/>
      <c r="CR220" s="56"/>
      <c r="CS220" s="56"/>
      <c r="CT220" s="56"/>
      <c r="CU220" s="56"/>
      <c r="CV220" s="56"/>
      <c r="CW220" s="56"/>
      <c r="CX220" s="56"/>
      <c r="CY220" s="56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56"/>
      <c r="DL220" s="56"/>
      <c r="DM220" s="56"/>
      <c r="DN220" s="56"/>
      <c r="DO220" s="56"/>
      <c r="DP220" s="56"/>
      <c r="DQ220" s="56"/>
      <c r="DR220" s="56"/>
      <c r="DS220" s="56"/>
      <c r="DT220" s="56"/>
    </row>
    <row r="221" spans="1:124" ht="14.25" customHeight="1">
      <c r="A221" s="51">
        <v>214</v>
      </c>
      <c r="B221" s="3" t="str">
        <f>IF('FORM NILAI SIAP'!A221=0,"",'FORM NILAI SIAP'!A221)</f>
        <v/>
      </c>
      <c r="C221" s="3" t="str">
        <f>IF('FORM NILAI SIAP'!B221=0,"",'FORM NILAI SIAP'!B221)</f>
        <v/>
      </c>
      <c r="D221" s="54" t="str">
        <f t="shared" si="187"/>
        <v/>
      </c>
      <c r="E221" s="54">
        <f t="shared" ref="E221:R221" si="215">IFERROR(($T221*IF($T$6=E$6,$T$7,0)+$U221*IF($U$6=E$6,$U$7,0)+$V221*IF($V$6=E$6,$V$7,0)+$W221*IF($W$6=E$6,$W$7,0)+$X221*IF($X$6=E$6,$X$7,0)+$Y221*IF($Y$6=E$6,$Y$7,0)+$Z221*IF($Z$6=E$6,$Z$7,0)+$AA221*IF($AA$6=E$6,$AA$7,0)+$AB221*IF($AB$6=E$6,$AB$7,0)+$AC221*IF($AC$6=E$6,$AC$7,0)+$AD221*IF($AD$6=E$6,$AD$7,0)+$DG221*IF($DG$6=E$6,$DG$7,0)+$DH221*IF($DH$6=E$6,$DH$7,0)+$DI221*IF($DI$6=E$6,$DI$7,0)+$DJ221*IF($DJ$6=E$6,$DJ$7,0)+$DK221*IF($DK$6=E$6,$DK$7,0)+$DL221*IF($DL$6=E$6,$DL$7,0)+$DM221*IF($DM$6=E$6,$DM$7,0)+$DN221*IF($DN$6=E$6,$DN$7,0)+$DO221*IF($DO$6=E$6,$DO$7,0)+$DP221*IF($DP$6=E$6,$DP$7,0)+$DQ221*IF($DQ$6=E$6,$DQ$7,0)+$DR221*IF($DR$6=E$6,$DR$7,0)+$DS221*IF($DS$6=E$6,$DS$7,0)+$DT221*IF($DT$6=E$6,$DT$7,0)+$DU221*IF($DU$6=E$6,$DU$7,0)+$DV221*IF($DV$6=E$6,$DV$7,0)+$DW221*IF($DW$6=E$6,$DW$7,0)+$DX221*IF($DX$6=E$6,$DX$7,0)+$DY221*IF($DY$6=E$6,$DY$7,0)+$DZ221*IF($DZ$6=E$6,$DZ$7,0)+$EA221*IF($EA$6=E$6,$EA$7,0)+$EB221*IF($EB$6=E$6,$EB$7,0))/E$7,0)</f>
        <v>0</v>
      </c>
      <c r="F221" s="54">
        <f t="shared" si="215"/>
        <v>0</v>
      </c>
      <c r="G221" s="54">
        <f t="shared" si="215"/>
        <v>0</v>
      </c>
      <c r="H221" s="54">
        <f t="shared" si="215"/>
        <v>0</v>
      </c>
      <c r="I221" s="54">
        <f t="shared" si="215"/>
        <v>0</v>
      </c>
      <c r="J221" s="54">
        <f t="shared" si="215"/>
        <v>0</v>
      </c>
      <c r="K221" s="54">
        <f t="shared" si="215"/>
        <v>0</v>
      </c>
      <c r="L221" s="54">
        <f t="shared" si="215"/>
        <v>0</v>
      </c>
      <c r="M221" s="54">
        <f t="shared" si="215"/>
        <v>0</v>
      </c>
      <c r="N221" s="54">
        <f t="shared" si="215"/>
        <v>0</v>
      </c>
      <c r="O221" s="54">
        <f t="shared" si="215"/>
        <v>0</v>
      </c>
      <c r="P221" s="54">
        <f t="shared" si="215"/>
        <v>0</v>
      </c>
      <c r="Q221" s="54">
        <f t="shared" si="215"/>
        <v>0</v>
      </c>
      <c r="R221" s="54">
        <f t="shared" si="215"/>
        <v>0</v>
      </c>
      <c r="S221" s="135"/>
      <c r="T221" s="6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  <c r="BD221" s="56"/>
      <c r="BE221" s="56"/>
      <c r="BF221" s="56"/>
      <c r="BG221" s="56"/>
      <c r="BH221" s="56"/>
      <c r="BI221" s="56"/>
      <c r="BJ221" s="56"/>
      <c r="BK221" s="56"/>
      <c r="BL221" s="56"/>
      <c r="BM221" s="56"/>
      <c r="BN221" s="56"/>
      <c r="BO221" s="56"/>
      <c r="BP221" s="56"/>
      <c r="BQ221" s="56"/>
      <c r="BR221" s="56"/>
      <c r="BS221" s="56"/>
      <c r="BT221" s="56"/>
      <c r="BU221" s="56"/>
      <c r="BV221" s="56"/>
      <c r="BW221" s="56"/>
      <c r="BX221" s="56"/>
      <c r="BY221" s="56"/>
      <c r="BZ221" s="56"/>
      <c r="CA221" s="56"/>
      <c r="CB221" s="56"/>
      <c r="CC221" s="56"/>
      <c r="CD221" s="56"/>
      <c r="CE221" s="56"/>
      <c r="CF221" s="56"/>
      <c r="CG221" s="56"/>
      <c r="CH221" s="56"/>
      <c r="CI221" s="56"/>
      <c r="CJ221" s="56"/>
      <c r="CK221" s="56"/>
      <c r="CL221" s="56"/>
      <c r="CM221" s="56"/>
      <c r="CN221" s="56"/>
      <c r="CO221" s="56"/>
      <c r="CP221" s="56"/>
      <c r="CQ221" s="56"/>
      <c r="CR221" s="56"/>
      <c r="CS221" s="56"/>
      <c r="CT221" s="56"/>
      <c r="CU221" s="56"/>
      <c r="CV221" s="56"/>
      <c r="CW221" s="56"/>
      <c r="CX221" s="56"/>
      <c r="CY221" s="56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56"/>
      <c r="DL221" s="56"/>
      <c r="DM221" s="56"/>
      <c r="DN221" s="56"/>
      <c r="DO221" s="56"/>
      <c r="DP221" s="56"/>
      <c r="DQ221" s="56"/>
      <c r="DR221" s="56"/>
      <c r="DS221" s="56"/>
      <c r="DT221" s="56"/>
    </row>
    <row r="222" spans="1:124" ht="14.25" customHeight="1">
      <c r="A222" s="51">
        <v>215</v>
      </c>
      <c r="B222" s="3" t="str">
        <f>IF('FORM NILAI SIAP'!A222=0,"",'FORM NILAI SIAP'!A222)</f>
        <v/>
      </c>
      <c r="C222" s="3" t="str">
        <f>IF('FORM NILAI SIAP'!B222=0,"",'FORM NILAI SIAP'!B222)</f>
        <v/>
      </c>
      <c r="D222" s="54" t="str">
        <f t="shared" si="187"/>
        <v/>
      </c>
      <c r="E222" s="54">
        <f t="shared" ref="E222:R222" si="216">IFERROR(($T222*IF($T$6=E$6,$T$7,0)+$U222*IF($U$6=E$6,$U$7,0)+$V222*IF($V$6=E$6,$V$7,0)+$W222*IF($W$6=E$6,$W$7,0)+$X222*IF($X$6=E$6,$X$7,0)+$Y222*IF($Y$6=E$6,$Y$7,0)+$Z222*IF($Z$6=E$6,$Z$7,0)+$AA222*IF($AA$6=E$6,$AA$7,0)+$AB222*IF($AB$6=E$6,$AB$7,0)+$AC222*IF($AC$6=E$6,$AC$7,0)+$AD222*IF($AD$6=E$6,$AD$7,0)+$DG222*IF($DG$6=E$6,$DG$7,0)+$DH222*IF($DH$6=E$6,$DH$7,0)+$DI222*IF($DI$6=E$6,$DI$7,0)+$DJ222*IF($DJ$6=E$6,$DJ$7,0)+$DK222*IF($DK$6=E$6,$DK$7,0)+$DL222*IF($DL$6=E$6,$DL$7,0)+$DM222*IF($DM$6=E$6,$DM$7,0)+$DN222*IF($DN$6=E$6,$DN$7,0)+$DO222*IF($DO$6=E$6,$DO$7,0)+$DP222*IF($DP$6=E$6,$DP$7,0)+$DQ222*IF($DQ$6=E$6,$DQ$7,0)+$DR222*IF($DR$6=E$6,$DR$7,0)+$DS222*IF($DS$6=E$6,$DS$7,0)+$DT222*IF($DT$6=E$6,$DT$7,0)+$DU222*IF($DU$6=E$6,$DU$7,0)+$DV222*IF($DV$6=E$6,$DV$7,0)+$DW222*IF($DW$6=E$6,$DW$7,0)+$DX222*IF($DX$6=E$6,$DX$7,0)+$DY222*IF($DY$6=E$6,$DY$7,0)+$DZ222*IF($DZ$6=E$6,$DZ$7,0)+$EA222*IF($EA$6=E$6,$EA$7,0)+$EB222*IF($EB$6=E$6,$EB$7,0))/E$7,0)</f>
        <v>0</v>
      </c>
      <c r="F222" s="54">
        <f t="shared" si="216"/>
        <v>0</v>
      </c>
      <c r="G222" s="54">
        <f t="shared" si="216"/>
        <v>0</v>
      </c>
      <c r="H222" s="54">
        <f t="shared" si="216"/>
        <v>0</v>
      </c>
      <c r="I222" s="54">
        <f t="shared" si="216"/>
        <v>0</v>
      </c>
      <c r="J222" s="54">
        <f t="shared" si="216"/>
        <v>0</v>
      </c>
      <c r="K222" s="54">
        <f t="shared" si="216"/>
        <v>0</v>
      </c>
      <c r="L222" s="54">
        <f t="shared" si="216"/>
        <v>0</v>
      </c>
      <c r="M222" s="54">
        <f t="shared" si="216"/>
        <v>0</v>
      </c>
      <c r="N222" s="54">
        <f t="shared" si="216"/>
        <v>0</v>
      </c>
      <c r="O222" s="54">
        <f t="shared" si="216"/>
        <v>0</v>
      </c>
      <c r="P222" s="54">
        <f t="shared" si="216"/>
        <v>0</v>
      </c>
      <c r="Q222" s="54">
        <f t="shared" si="216"/>
        <v>0</v>
      </c>
      <c r="R222" s="54">
        <f t="shared" si="216"/>
        <v>0</v>
      </c>
      <c r="S222" s="135"/>
      <c r="T222" s="6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  <c r="BD222" s="56"/>
      <c r="BE222" s="56"/>
      <c r="BF222" s="56"/>
      <c r="BG222" s="56"/>
      <c r="BH222" s="56"/>
      <c r="BI222" s="56"/>
      <c r="BJ222" s="56"/>
      <c r="BK222" s="56"/>
      <c r="BL222" s="56"/>
      <c r="BM222" s="56"/>
      <c r="BN222" s="56"/>
      <c r="BO222" s="56"/>
      <c r="BP222" s="56"/>
      <c r="BQ222" s="56"/>
      <c r="BR222" s="56"/>
      <c r="BS222" s="56"/>
      <c r="BT222" s="56"/>
      <c r="BU222" s="56"/>
      <c r="BV222" s="56"/>
      <c r="BW222" s="56"/>
      <c r="BX222" s="56"/>
      <c r="BY222" s="56"/>
      <c r="BZ222" s="56"/>
      <c r="CA222" s="56"/>
      <c r="CB222" s="56"/>
      <c r="CC222" s="56"/>
      <c r="CD222" s="56"/>
      <c r="CE222" s="56"/>
      <c r="CF222" s="56"/>
      <c r="CG222" s="56"/>
      <c r="CH222" s="56"/>
      <c r="CI222" s="56"/>
      <c r="CJ222" s="56"/>
      <c r="CK222" s="56"/>
      <c r="CL222" s="56"/>
      <c r="CM222" s="56"/>
      <c r="CN222" s="56"/>
      <c r="CO222" s="56"/>
      <c r="CP222" s="56"/>
      <c r="CQ222" s="56"/>
      <c r="CR222" s="56"/>
      <c r="CS222" s="56"/>
      <c r="CT222" s="56"/>
      <c r="CU222" s="56"/>
      <c r="CV222" s="56"/>
      <c r="CW222" s="56"/>
      <c r="CX222" s="56"/>
      <c r="CY222" s="56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56"/>
      <c r="DL222" s="56"/>
      <c r="DM222" s="56"/>
      <c r="DN222" s="56"/>
      <c r="DO222" s="56"/>
      <c r="DP222" s="56"/>
      <c r="DQ222" s="56"/>
      <c r="DR222" s="56"/>
      <c r="DS222" s="56"/>
      <c r="DT222" s="56"/>
    </row>
    <row r="223" spans="1:124" ht="14.25" customHeight="1">
      <c r="A223" s="51">
        <v>216</v>
      </c>
      <c r="B223" s="3" t="str">
        <f>IF('FORM NILAI SIAP'!A223=0,"",'FORM NILAI SIAP'!A223)</f>
        <v/>
      </c>
      <c r="C223" s="3" t="str">
        <f>IF('FORM NILAI SIAP'!B223=0,"",'FORM NILAI SIAP'!B223)</f>
        <v/>
      </c>
      <c r="D223" s="54" t="str">
        <f t="shared" si="187"/>
        <v/>
      </c>
      <c r="E223" s="54">
        <f t="shared" ref="E223:R223" si="217">IFERROR(($T223*IF($T$6=E$6,$T$7,0)+$U223*IF($U$6=E$6,$U$7,0)+$V223*IF($V$6=E$6,$V$7,0)+$W223*IF($W$6=E$6,$W$7,0)+$X223*IF($X$6=E$6,$X$7,0)+$Y223*IF($Y$6=E$6,$Y$7,0)+$Z223*IF($Z$6=E$6,$Z$7,0)+$AA223*IF($AA$6=E$6,$AA$7,0)+$AB223*IF($AB$6=E$6,$AB$7,0)+$AC223*IF($AC$6=E$6,$AC$7,0)+$AD223*IF($AD$6=E$6,$AD$7,0)+$DG223*IF($DG$6=E$6,$DG$7,0)+$DH223*IF($DH$6=E$6,$DH$7,0)+$DI223*IF($DI$6=E$6,$DI$7,0)+$DJ223*IF($DJ$6=E$6,$DJ$7,0)+$DK223*IF($DK$6=E$6,$DK$7,0)+$DL223*IF($DL$6=E$6,$DL$7,0)+$DM223*IF($DM$6=E$6,$DM$7,0)+$DN223*IF($DN$6=E$6,$DN$7,0)+$DO223*IF($DO$6=E$6,$DO$7,0)+$DP223*IF($DP$6=E$6,$DP$7,0)+$DQ223*IF($DQ$6=E$6,$DQ$7,0)+$DR223*IF($DR$6=E$6,$DR$7,0)+$DS223*IF($DS$6=E$6,$DS$7,0)+$DT223*IF($DT$6=E$6,$DT$7,0)+$DU223*IF($DU$6=E$6,$DU$7,0)+$DV223*IF($DV$6=E$6,$DV$7,0)+$DW223*IF($DW$6=E$6,$DW$7,0)+$DX223*IF($DX$6=E$6,$DX$7,0)+$DY223*IF($DY$6=E$6,$DY$7,0)+$DZ223*IF($DZ$6=E$6,$DZ$7,0)+$EA223*IF($EA$6=E$6,$EA$7,0)+$EB223*IF($EB$6=E$6,$EB$7,0))/E$7,0)</f>
        <v>0</v>
      </c>
      <c r="F223" s="54">
        <f t="shared" si="217"/>
        <v>0</v>
      </c>
      <c r="G223" s="54">
        <f t="shared" si="217"/>
        <v>0</v>
      </c>
      <c r="H223" s="54">
        <f t="shared" si="217"/>
        <v>0</v>
      </c>
      <c r="I223" s="54">
        <f t="shared" si="217"/>
        <v>0</v>
      </c>
      <c r="J223" s="54">
        <f t="shared" si="217"/>
        <v>0</v>
      </c>
      <c r="K223" s="54">
        <f t="shared" si="217"/>
        <v>0</v>
      </c>
      <c r="L223" s="54">
        <f t="shared" si="217"/>
        <v>0</v>
      </c>
      <c r="M223" s="54">
        <f t="shared" si="217"/>
        <v>0</v>
      </c>
      <c r="N223" s="54">
        <f t="shared" si="217"/>
        <v>0</v>
      </c>
      <c r="O223" s="54">
        <f t="shared" si="217"/>
        <v>0</v>
      </c>
      <c r="P223" s="54">
        <f t="shared" si="217"/>
        <v>0</v>
      </c>
      <c r="Q223" s="54">
        <f t="shared" si="217"/>
        <v>0</v>
      </c>
      <c r="R223" s="54">
        <f t="shared" si="217"/>
        <v>0</v>
      </c>
      <c r="S223" s="135"/>
      <c r="T223" s="6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  <c r="BD223" s="56"/>
      <c r="BE223" s="56"/>
      <c r="BF223" s="56"/>
      <c r="BG223" s="56"/>
      <c r="BH223" s="56"/>
      <c r="BI223" s="56"/>
      <c r="BJ223" s="56"/>
      <c r="BK223" s="56"/>
      <c r="BL223" s="56"/>
      <c r="BM223" s="56"/>
      <c r="BN223" s="56"/>
      <c r="BO223" s="56"/>
      <c r="BP223" s="56"/>
      <c r="BQ223" s="56"/>
      <c r="BR223" s="56"/>
      <c r="BS223" s="56"/>
      <c r="BT223" s="56"/>
      <c r="BU223" s="56"/>
      <c r="BV223" s="56"/>
      <c r="BW223" s="56"/>
      <c r="BX223" s="56"/>
      <c r="BY223" s="56"/>
      <c r="BZ223" s="56"/>
      <c r="CA223" s="56"/>
      <c r="CB223" s="56"/>
      <c r="CC223" s="56"/>
      <c r="CD223" s="56"/>
      <c r="CE223" s="56"/>
      <c r="CF223" s="56"/>
      <c r="CG223" s="56"/>
      <c r="CH223" s="56"/>
      <c r="CI223" s="56"/>
      <c r="CJ223" s="56"/>
      <c r="CK223" s="56"/>
      <c r="CL223" s="56"/>
      <c r="CM223" s="56"/>
      <c r="CN223" s="56"/>
      <c r="CO223" s="56"/>
      <c r="CP223" s="56"/>
      <c r="CQ223" s="56"/>
      <c r="CR223" s="56"/>
      <c r="CS223" s="56"/>
      <c r="CT223" s="56"/>
      <c r="CU223" s="56"/>
      <c r="CV223" s="56"/>
      <c r="CW223" s="56"/>
      <c r="CX223" s="56"/>
      <c r="CY223" s="56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56"/>
      <c r="DL223" s="56"/>
      <c r="DM223" s="56"/>
      <c r="DN223" s="56"/>
      <c r="DO223" s="56"/>
      <c r="DP223" s="56"/>
      <c r="DQ223" s="56"/>
      <c r="DR223" s="56"/>
      <c r="DS223" s="56"/>
      <c r="DT223" s="56"/>
    </row>
    <row r="224" spans="1:124" ht="14.25" customHeight="1">
      <c r="A224" s="51">
        <v>217</v>
      </c>
      <c r="B224" s="3" t="str">
        <f>IF('FORM NILAI SIAP'!A224=0,"",'FORM NILAI SIAP'!A224)</f>
        <v/>
      </c>
      <c r="C224" s="3" t="str">
        <f>IF('FORM NILAI SIAP'!B224=0,"",'FORM NILAI SIAP'!B224)</f>
        <v/>
      </c>
      <c r="D224" s="54" t="str">
        <f t="shared" si="187"/>
        <v/>
      </c>
      <c r="E224" s="54">
        <f t="shared" ref="E224:R224" si="218">IFERROR(($T224*IF($T$6=E$6,$T$7,0)+$U224*IF($U$6=E$6,$U$7,0)+$V224*IF($V$6=E$6,$V$7,0)+$W224*IF($W$6=E$6,$W$7,0)+$X224*IF($X$6=E$6,$X$7,0)+$Y224*IF($Y$6=E$6,$Y$7,0)+$Z224*IF($Z$6=E$6,$Z$7,0)+$AA224*IF($AA$6=E$6,$AA$7,0)+$AB224*IF($AB$6=E$6,$AB$7,0)+$AC224*IF($AC$6=E$6,$AC$7,0)+$AD224*IF($AD$6=E$6,$AD$7,0)+$DG224*IF($DG$6=E$6,$DG$7,0)+$DH224*IF($DH$6=E$6,$DH$7,0)+$DI224*IF($DI$6=E$6,$DI$7,0)+$DJ224*IF($DJ$6=E$6,$DJ$7,0)+$DK224*IF($DK$6=E$6,$DK$7,0)+$DL224*IF($DL$6=E$6,$DL$7,0)+$DM224*IF($DM$6=E$6,$DM$7,0)+$DN224*IF($DN$6=E$6,$DN$7,0)+$DO224*IF($DO$6=E$6,$DO$7,0)+$DP224*IF($DP$6=E$6,$DP$7,0)+$DQ224*IF($DQ$6=E$6,$DQ$7,0)+$DR224*IF($DR$6=E$6,$DR$7,0)+$DS224*IF($DS$6=E$6,$DS$7,0)+$DT224*IF($DT$6=E$6,$DT$7,0)+$DU224*IF($DU$6=E$6,$DU$7,0)+$DV224*IF($DV$6=E$6,$DV$7,0)+$DW224*IF($DW$6=E$6,$DW$7,0)+$DX224*IF($DX$6=E$6,$DX$7,0)+$DY224*IF($DY$6=E$6,$DY$7,0)+$DZ224*IF($DZ$6=E$6,$DZ$7,0)+$EA224*IF($EA$6=E$6,$EA$7,0)+$EB224*IF($EB$6=E$6,$EB$7,0))/E$7,0)</f>
        <v>0</v>
      </c>
      <c r="F224" s="54">
        <f t="shared" si="218"/>
        <v>0</v>
      </c>
      <c r="G224" s="54">
        <f t="shared" si="218"/>
        <v>0</v>
      </c>
      <c r="H224" s="54">
        <f t="shared" si="218"/>
        <v>0</v>
      </c>
      <c r="I224" s="54">
        <f t="shared" si="218"/>
        <v>0</v>
      </c>
      <c r="J224" s="54">
        <f t="shared" si="218"/>
        <v>0</v>
      </c>
      <c r="K224" s="54">
        <f t="shared" si="218"/>
        <v>0</v>
      </c>
      <c r="L224" s="54">
        <f t="shared" si="218"/>
        <v>0</v>
      </c>
      <c r="M224" s="54">
        <f t="shared" si="218"/>
        <v>0</v>
      </c>
      <c r="N224" s="54">
        <f t="shared" si="218"/>
        <v>0</v>
      </c>
      <c r="O224" s="54">
        <f t="shared" si="218"/>
        <v>0</v>
      </c>
      <c r="P224" s="54">
        <f t="shared" si="218"/>
        <v>0</v>
      </c>
      <c r="Q224" s="54">
        <f t="shared" si="218"/>
        <v>0</v>
      </c>
      <c r="R224" s="54">
        <f t="shared" si="218"/>
        <v>0</v>
      </c>
      <c r="S224" s="135"/>
      <c r="T224" s="6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  <c r="BD224" s="56"/>
      <c r="BE224" s="56"/>
      <c r="BF224" s="56"/>
      <c r="BG224" s="56"/>
      <c r="BH224" s="56"/>
      <c r="BI224" s="56"/>
      <c r="BJ224" s="56"/>
      <c r="BK224" s="56"/>
      <c r="BL224" s="56"/>
      <c r="BM224" s="56"/>
      <c r="BN224" s="56"/>
      <c r="BO224" s="56"/>
      <c r="BP224" s="56"/>
      <c r="BQ224" s="56"/>
      <c r="BR224" s="56"/>
      <c r="BS224" s="56"/>
      <c r="BT224" s="56"/>
      <c r="BU224" s="56"/>
      <c r="BV224" s="56"/>
      <c r="BW224" s="56"/>
      <c r="BX224" s="56"/>
      <c r="BY224" s="56"/>
      <c r="BZ224" s="56"/>
      <c r="CA224" s="56"/>
      <c r="CB224" s="56"/>
      <c r="CC224" s="56"/>
      <c r="CD224" s="56"/>
      <c r="CE224" s="56"/>
      <c r="CF224" s="56"/>
      <c r="CG224" s="56"/>
      <c r="CH224" s="56"/>
      <c r="CI224" s="56"/>
      <c r="CJ224" s="56"/>
      <c r="CK224" s="56"/>
      <c r="CL224" s="56"/>
      <c r="CM224" s="56"/>
      <c r="CN224" s="56"/>
      <c r="CO224" s="56"/>
      <c r="CP224" s="56"/>
      <c r="CQ224" s="56"/>
      <c r="CR224" s="56"/>
      <c r="CS224" s="56"/>
      <c r="CT224" s="56"/>
      <c r="CU224" s="56"/>
      <c r="CV224" s="56"/>
      <c r="CW224" s="56"/>
      <c r="CX224" s="56"/>
      <c r="CY224" s="56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56"/>
      <c r="DL224" s="56"/>
      <c r="DM224" s="56"/>
      <c r="DN224" s="56"/>
      <c r="DO224" s="56"/>
      <c r="DP224" s="56"/>
      <c r="DQ224" s="56"/>
      <c r="DR224" s="56"/>
      <c r="DS224" s="56"/>
      <c r="DT224" s="56"/>
    </row>
    <row r="225" spans="1:124" ht="14.25" customHeight="1">
      <c r="A225" s="51">
        <v>218</v>
      </c>
      <c r="B225" s="3" t="str">
        <f>IF('FORM NILAI SIAP'!A225=0,"",'FORM NILAI SIAP'!A225)</f>
        <v/>
      </c>
      <c r="C225" s="3" t="str">
        <f>IF('FORM NILAI SIAP'!B225=0,"",'FORM NILAI SIAP'!B225)</f>
        <v/>
      </c>
      <c r="D225" s="54" t="str">
        <f t="shared" si="187"/>
        <v/>
      </c>
      <c r="E225" s="54">
        <f t="shared" ref="E225:R225" si="219">IFERROR(($T225*IF($T$6=E$6,$T$7,0)+$U225*IF($U$6=E$6,$U$7,0)+$V225*IF($V$6=E$6,$V$7,0)+$W225*IF($W$6=E$6,$W$7,0)+$X225*IF($X$6=E$6,$X$7,0)+$Y225*IF($Y$6=E$6,$Y$7,0)+$Z225*IF($Z$6=E$6,$Z$7,0)+$AA225*IF($AA$6=E$6,$AA$7,0)+$AB225*IF($AB$6=E$6,$AB$7,0)+$AC225*IF($AC$6=E$6,$AC$7,0)+$AD225*IF($AD$6=E$6,$AD$7,0)+$DG225*IF($DG$6=E$6,$DG$7,0)+$DH225*IF($DH$6=E$6,$DH$7,0)+$DI225*IF($DI$6=E$6,$DI$7,0)+$DJ225*IF($DJ$6=E$6,$DJ$7,0)+$DK225*IF($DK$6=E$6,$DK$7,0)+$DL225*IF($DL$6=E$6,$DL$7,0)+$DM225*IF($DM$6=E$6,$DM$7,0)+$DN225*IF($DN$6=E$6,$DN$7,0)+$DO225*IF($DO$6=E$6,$DO$7,0)+$DP225*IF($DP$6=E$6,$DP$7,0)+$DQ225*IF($DQ$6=E$6,$DQ$7,0)+$DR225*IF($DR$6=E$6,$DR$7,0)+$DS225*IF($DS$6=E$6,$DS$7,0)+$DT225*IF($DT$6=E$6,$DT$7,0)+$DU225*IF($DU$6=E$6,$DU$7,0)+$DV225*IF($DV$6=E$6,$DV$7,0)+$DW225*IF($DW$6=E$6,$DW$7,0)+$DX225*IF($DX$6=E$6,$DX$7,0)+$DY225*IF($DY$6=E$6,$DY$7,0)+$DZ225*IF($DZ$6=E$6,$DZ$7,0)+$EA225*IF($EA$6=E$6,$EA$7,0)+$EB225*IF($EB$6=E$6,$EB$7,0))/E$7,0)</f>
        <v>0</v>
      </c>
      <c r="F225" s="54">
        <f t="shared" si="219"/>
        <v>0</v>
      </c>
      <c r="G225" s="54">
        <f t="shared" si="219"/>
        <v>0</v>
      </c>
      <c r="H225" s="54">
        <f t="shared" si="219"/>
        <v>0</v>
      </c>
      <c r="I225" s="54">
        <f t="shared" si="219"/>
        <v>0</v>
      </c>
      <c r="J225" s="54">
        <f t="shared" si="219"/>
        <v>0</v>
      </c>
      <c r="K225" s="54">
        <f t="shared" si="219"/>
        <v>0</v>
      </c>
      <c r="L225" s="54">
        <f t="shared" si="219"/>
        <v>0</v>
      </c>
      <c r="M225" s="54">
        <f t="shared" si="219"/>
        <v>0</v>
      </c>
      <c r="N225" s="54">
        <f t="shared" si="219"/>
        <v>0</v>
      </c>
      <c r="O225" s="54">
        <f t="shared" si="219"/>
        <v>0</v>
      </c>
      <c r="P225" s="54">
        <f t="shared" si="219"/>
        <v>0</v>
      </c>
      <c r="Q225" s="54">
        <f t="shared" si="219"/>
        <v>0</v>
      </c>
      <c r="R225" s="54">
        <f t="shared" si="219"/>
        <v>0</v>
      </c>
      <c r="S225" s="135"/>
      <c r="T225" s="6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  <c r="BD225" s="56"/>
      <c r="BE225" s="56"/>
      <c r="BF225" s="56"/>
      <c r="BG225" s="56"/>
      <c r="BH225" s="56"/>
      <c r="BI225" s="56"/>
      <c r="BJ225" s="56"/>
      <c r="BK225" s="56"/>
      <c r="BL225" s="56"/>
      <c r="BM225" s="56"/>
      <c r="BN225" s="56"/>
      <c r="BO225" s="56"/>
      <c r="BP225" s="56"/>
      <c r="BQ225" s="56"/>
      <c r="BR225" s="56"/>
      <c r="BS225" s="56"/>
      <c r="BT225" s="56"/>
      <c r="BU225" s="56"/>
      <c r="BV225" s="56"/>
      <c r="BW225" s="56"/>
      <c r="BX225" s="56"/>
      <c r="BY225" s="56"/>
      <c r="BZ225" s="56"/>
      <c r="CA225" s="56"/>
      <c r="CB225" s="56"/>
      <c r="CC225" s="56"/>
      <c r="CD225" s="56"/>
      <c r="CE225" s="56"/>
      <c r="CF225" s="56"/>
      <c r="CG225" s="56"/>
      <c r="CH225" s="56"/>
      <c r="CI225" s="56"/>
      <c r="CJ225" s="56"/>
      <c r="CK225" s="56"/>
      <c r="CL225" s="56"/>
      <c r="CM225" s="56"/>
      <c r="CN225" s="56"/>
      <c r="CO225" s="56"/>
      <c r="CP225" s="56"/>
      <c r="CQ225" s="56"/>
      <c r="CR225" s="56"/>
      <c r="CS225" s="56"/>
      <c r="CT225" s="56"/>
      <c r="CU225" s="56"/>
      <c r="CV225" s="56"/>
      <c r="CW225" s="56"/>
      <c r="CX225" s="56"/>
      <c r="CY225" s="56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56"/>
      <c r="DL225" s="56"/>
      <c r="DM225" s="56"/>
      <c r="DN225" s="56"/>
      <c r="DO225" s="56"/>
      <c r="DP225" s="56"/>
      <c r="DQ225" s="56"/>
      <c r="DR225" s="56"/>
      <c r="DS225" s="56"/>
      <c r="DT225" s="56"/>
    </row>
    <row r="226" spans="1:124" ht="14.25" customHeight="1">
      <c r="A226" s="51">
        <v>219</v>
      </c>
      <c r="B226" s="3" t="str">
        <f>IF('FORM NILAI SIAP'!A226=0,"",'FORM NILAI SIAP'!A226)</f>
        <v/>
      </c>
      <c r="C226" s="3" t="str">
        <f>IF('FORM NILAI SIAP'!B226=0,"",'FORM NILAI SIAP'!B226)</f>
        <v/>
      </c>
      <c r="D226" s="54" t="str">
        <f t="shared" si="187"/>
        <v/>
      </c>
      <c r="E226" s="54">
        <f t="shared" ref="E226:R226" si="220">IFERROR(($T226*IF($T$6=E$6,$T$7,0)+$U226*IF($U$6=E$6,$U$7,0)+$V226*IF($V$6=E$6,$V$7,0)+$W226*IF($W$6=E$6,$W$7,0)+$X226*IF($X$6=E$6,$X$7,0)+$Y226*IF($Y$6=E$6,$Y$7,0)+$Z226*IF($Z$6=E$6,$Z$7,0)+$AA226*IF($AA$6=E$6,$AA$7,0)+$AB226*IF($AB$6=E$6,$AB$7,0)+$AC226*IF($AC$6=E$6,$AC$7,0)+$AD226*IF($AD$6=E$6,$AD$7,0)+$DG226*IF($DG$6=E$6,$DG$7,0)+$DH226*IF($DH$6=E$6,$DH$7,0)+$DI226*IF($DI$6=E$6,$DI$7,0)+$DJ226*IF($DJ$6=E$6,$DJ$7,0)+$DK226*IF($DK$6=E$6,$DK$7,0)+$DL226*IF($DL$6=E$6,$DL$7,0)+$DM226*IF($DM$6=E$6,$DM$7,0)+$DN226*IF($DN$6=E$6,$DN$7,0)+$DO226*IF($DO$6=E$6,$DO$7,0)+$DP226*IF($DP$6=E$6,$DP$7,0)+$DQ226*IF($DQ$6=E$6,$DQ$7,0)+$DR226*IF($DR$6=E$6,$DR$7,0)+$DS226*IF($DS$6=E$6,$DS$7,0)+$DT226*IF($DT$6=E$6,$DT$7,0)+$DU226*IF($DU$6=E$6,$DU$7,0)+$DV226*IF($DV$6=E$6,$DV$7,0)+$DW226*IF($DW$6=E$6,$DW$7,0)+$DX226*IF($DX$6=E$6,$DX$7,0)+$DY226*IF($DY$6=E$6,$DY$7,0)+$DZ226*IF($DZ$6=E$6,$DZ$7,0)+$EA226*IF($EA$6=E$6,$EA$7,0)+$EB226*IF($EB$6=E$6,$EB$7,0))/E$7,0)</f>
        <v>0</v>
      </c>
      <c r="F226" s="54">
        <f t="shared" si="220"/>
        <v>0</v>
      </c>
      <c r="G226" s="54">
        <f t="shared" si="220"/>
        <v>0</v>
      </c>
      <c r="H226" s="54">
        <f t="shared" si="220"/>
        <v>0</v>
      </c>
      <c r="I226" s="54">
        <f t="shared" si="220"/>
        <v>0</v>
      </c>
      <c r="J226" s="54">
        <f t="shared" si="220"/>
        <v>0</v>
      </c>
      <c r="K226" s="54">
        <f t="shared" si="220"/>
        <v>0</v>
      </c>
      <c r="L226" s="54">
        <f t="shared" si="220"/>
        <v>0</v>
      </c>
      <c r="M226" s="54">
        <f t="shared" si="220"/>
        <v>0</v>
      </c>
      <c r="N226" s="54">
        <f t="shared" si="220"/>
        <v>0</v>
      </c>
      <c r="O226" s="54">
        <f t="shared" si="220"/>
        <v>0</v>
      </c>
      <c r="P226" s="54">
        <f t="shared" si="220"/>
        <v>0</v>
      </c>
      <c r="Q226" s="54">
        <f t="shared" si="220"/>
        <v>0</v>
      </c>
      <c r="R226" s="54">
        <f t="shared" si="220"/>
        <v>0</v>
      </c>
      <c r="S226" s="135"/>
      <c r="T226" s="6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  <c r="BD226" s="56"/>
      <c r="BE226" s="56"/>
      <c r="BF226" s="56"/>
      <c r="BG226" s="56"/>
      <c r="BH226" s="56"/>
      <c r="BI226" s="56"/>
      <c r="BJ226" s="56"/>
      <c r="BK226" s="56"/>
      <c r="BL226" s="56"/>
      <c r="BM226" s="56"/>
      <c r="BN226" s="56"/>
      <c r="BO226" s="56"/>
      <c r="BP226" s="56"/>
      <c r="BQ226" s="56"/>
      <c r="BR226" s="56"/>
      <c r="BS226" s="56"/>
      <c r="BT226" s="56"/>
      <c r="BU226" s="56"/>
      <c r="BV226" s="56"/>
      <c r="BW226" s="56"/>
      <c r="BX226" s="56"/>
      <c r="BY226" s="56"/>
      <c r="BZ226" s="56"/>
      <c r="CA226" s="56"/>
      <c r="CB226" s="56"/>
      <c r="CC226" s="56"/>
      <c r="CD226" s="56"/>
      <c r="CE226" s="56"/>
      <c r="CF226" s="56"/>
      <c r="CG226" s="56"/>
      <c r="CH226" s="56"/>
      <c r="CI226" s="56"/>
      <c r="CJ226" s="56"/>
      <c r="CK226" s="56"/>
      <c r="CL226" s="56"/>
      <c r="CM226" s="56"/>
      <c r="CN226" s="56"/>
      <c r="CO226" s="56"/>
      <c r="CP226" s="56"/>
      <c r="CQ226" s="56"/>
      <c r="CR226" s="56"/>
      <c r="CS226" s="56"/>
      <c r="CT226" s="56"/>
      <c r="CU226" s="56"/>
      <c r="CV226" s="56"/>
      <c r="CW226" s="56"/>
      <c r="CX226" s="56"/>
      <c r="CY226" s="56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56"/>
      <c r="DL226" s="56"/>
      <c r="DM226" s="56"/>
      <c r="DN226" s="56"/>
      <c r="DO226" s="56"/>
      <c r="DP226" s="56"/>
      <c r="DQ226" s="56"/>
      <c r="DR226" s="56"/>
      <c r="DS226" s="56"/>
      <c r="DT226" s="56"/>
    </row>
    <row r="227" spans="1:124" ht="14.25" customHeight="1">
      <c r="A227" s="51">
        <v>220</v>
      </c>
      <c r="B227" s="3" t="str">
        <f>IF('FORM NILAI SIAP'!A227=0,"",'FORM NILAI SIAP'!A227)</f>
        <v/>
      </c>
      <c r="C227" s="3" t="str">
        <f>IF('FORM NILAI SIAP'!B227=0,"",'FORM NILAI SIAP'!B227)</f>
        <v/>
      </c>
      <c r="D227" s="54" t="str">
        <f t="shared" si="187"/>
        <v/>
      </c>
      <c r="E227" s="54">
        <f t="shared" ref="E227:R227" si="221">IFERROR(($T227*IF($T$6=E$6,$T$7,0)+$U227*IF($U$6=E$6,$U$7,0)+$V227*IF($V$6=E$6,$V$7,0)+$W227*IF($W$6=E$6,$W$7,0)+$X227*IF($X$6=E$6,$X$7,0)+$Y227*IF($Y$6=E$6,$Y$7,0)+$Z227*IF($Z$6=E$6,$Z$7,0)+$AA227*IF($AA$6=E$6,$AA$7,0)+$AB227*IF($AB$6=E$6,$AB$7,0)+$AC227*IF($AC$6=E$6,$AC$7,0)+$AD227*IF($AD$6=E$6,$AD$7,0)+$DG227*IF($DG$6=E$6,$DG$7,0)+$DH227*IF($DH$6=E$6,$DH$7,0)+$DI227*IF($DI$6=E$6,$DI$7,0)+$DJ227*IF($DJ$6=E$6,$DJ$7,0)+$DK227*IF($DK$6=E$6,$DK$7,0)+$DL227*IF($DL$6=E$6,$DL$7,0)+$DM227*IF($DM$6=E$6,$DM$7,0)+$DN227*IF($DN$6=E$6,$DN$7,0)+$DO227*IF($DO$6=E$6,$DO$7,0)+$DP227*IF($DP$6=E$6,$DP$7,0)+$DQ227*IF($DQ$6=E$6,$DQ$7,0)+$DR227*IF($DR$6=E$6,$DR$7,0)+$DS227*IF($DS$6=E$6,$DS$7,0)+$DT227*IF($DT$6=E$6,$DT$7,0)+$DU227*IF($DU$6=E$6,$DU$7,0)+$DV227*IF($DV$6=E$6,$DV$7,0)+$DW227*IF($DW$6=E$6,$DW$7,0)+$DX227*IF($DX$6=E$6,$DX$7,0)+$DY227*IF($DY$6=E$6,$DY$7,0)+$DZ227*IF($DZ$6=E$6,$DZ$7,0)+$EA227*IF($EA$6=E$6,$EA$7,0)+$EB227*IF($EB$6=E$6,$EB$7,0))/E$7,0)</f>
        <v>0</v>
      </c>
      <c r="F227" s="54">
        <f t="shared" si="221"/>
        <v>0</v>
      </c>
      <c r="G227" s="54">
        <f t="shared" si="221"/>
        <v>0</v>
      </c>
      <c r="H227" s="54">
        <f t="shared" si="221"/>
        <v>0</v>
      </c>
      <c r="I227" s="54">
        <f t="shared" si="221"/>
        <v>0</v>
      </c>
      <c r="J227" s="54">
        <f t="shared" si="221"/>
        <v>0</v>
      </c>
      <c r="K227" s="54">
        <f t="shared" si="221"/>
        <v>0</v>
      </c>
      <c r="L227" s="54">
        <f t="shared" si="221"/>
        <v>0</v>
      </c>
      <c r="M227" s="54">
        <f t="shared" si="221"/>
        <v>0</v>
      </c>
      <c r="N227" s="54">
        <f t="shared" si="221"/>
        <v>0</v>
      </c>
      <c r="O227" s="54">
        <f t="shared" si="221"/>
        <v>0</v>
      </c>
      <c r="P227" s="54">
        <f t="shared" si="221"/>
        <v>0</v>
      </c>
      <c r="Q227" s="54">
        <f t="shared" si="221"/>
        <v>0</v>
      </c>
      <c r="R227" s="54">
        <f t="shared" si="221"/>
        <v>0</v>
      </c>
      <c r="S227" s="135"/>
      <c r="T227" s="6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  <c r="BD227" s="56"/>
      <c r="BE227" s="56"/>
      <c r="BF227" s="56"/>
      <c r="BG227" s="56"/>
      <c r="BH227" s="56"/>
      <c r="BI227" s="56"/>
      <c r="BJ227" s="56"/>
      <c r="BK227" s="56"/>
      <c r="BL227" s="56"/>
      <c r="BM227" s="56"/>
      <c r="BN227" s="56"/>
      <c r="BO227" s="56"/>
      <c r="BP227" s="56"/>
      <c r="BQ227" s="56"/>
      <c r="BR227" s="56"/>
      <c r="BS227" s="56"/>
      <c r="BT227" s="56"/>
      <c r="BU227" s="56"/>
      <c r="BV227" s="56"/>
      <c r="BW227" s="56"/>
      <c r="BX227" s="56"/>
      <c r="BY227" s="56"/>
      <c r="BZ227" s="56"/>
      <c r="CA227" s="56"/>
      <c r="CB227" s="56"/>
      <c r="CC227" s="56"/>
      <c r="CD227" s="56"/>
      <c r="CE227" s="56"/>
      <c r="CF227" s="56"/>
      <c r="CG227" s="56"/>
      <c r="CH227" s="56"/>
      <c r="CI227" s="56"/>
      <c r="CJ227" s="56"/>
      <c r="CK227" s="56"/>
      <c r="CL227" s="56"/>
      <c r="CM227" s="56"/>
      <c r="CN227" s="56"/>
      <c r="CO227" s="56"/>
      <c r="CP227" s="56"/>
      <c r="CQ227" s="56"/>
      <c r="CR227" s="56"/>
      <c r="CS227" s="56"/>
      <c r="CT227" s="56"/>
      <c r="CU227" s="56"/>
      <c r="CV227" s="56"/>
      <c r="CW227" s="56"/>
      <c r="CX227" s="56"/>
      <c r="CY227" s="56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56"/>
      <c r="DL227" s="56"/>
      <c r="DM227" s="56"/>
      <c r="DN227" s="56"/>
      <c r="DO227" s="56"/>
      <c r="DP227" s="56"/>
      <c r="DQ227" s="56"/>
      <c r="DR227" s="56"/>
      <c r="DS227" s="56"/>
      <c r="DT227" s="56"/>
    </row>
    <row r="228" spans="1:124" ht="14.25" customHeight="1">
      <c r="A228" s="51">
        <v>221</v>
      </c>
      <c r="B228" s="3" t="str">
        <f>IF('FORM NILAI SIAP'!A228=0,"",'FORM NILAI SIAP'!A228)</f>
        <v/>
      </c>
      <c r="C228" s="3" t="str">
        <f>IF('FORM NILAI SIAP'!B228=0,"",'FORM NILAI SIAP'!B228)</f>
        <v/>
      </c>
      <c r="D228" s="54" t="str">
        <f t="shared" si="187"/>
        <v/>
      </c>
      <c r="E228" s="54">
        <f t="shared" ref="E228:R228" si="222">IFERROR(($T228*IF($T$6=E$6,$T$7,0)+$U228*IF($U$6=E$6,$U$7,0)+$V228*IF($V$6=E$6,$V$7,0)+$W228*IF($W$6=E$6,$W$7,0)+$X228*IF($X$6=E$6,$X$7,0)+$Y228*IF($Y$6=E$6,$Y$7,0)+$Z228*IF($Z$6=E$6,$Z$7,0)+$AA228*IF($AA$6=E$6,$AA$7,0)+$AB228*IF($AB$6=E$6,$AB$7,0)+$AC228*IF($AC$6=E$6,$AC$7,0)+$AD228*IF($AD$6=E$6,$AD$7,0)+$DG228*IF($DG$6=E$6,$DG$7,0)+$DH228*IF($DH$6=E$6,$DH$7,0)+$DI228*IF($DI$6=E$6,$DI$7,0)+$DJ228*IF($DJ$6=E$6,$DJ$7,0)+$DK228*IF($DK$6=E$6,$DK$7,0)+$DL228*IF($DL$6=E$6,$DL$7,0)+$DM228*IF($DM$6=E$6,$DM$7,0)+$DN228*IF($DN$6=E$6,$DN$7,0)+$DO228*IF($DO$6=E$6,$DO$7,0)+$DP228*IF($DP$6=E$6,$DP$7,0)+$DQ228*IF($DQ$6=E$6,$DQ$7,0)+$DR228*IF($DR$6=E$6,$DR$7,0)+$DS228*IF($DS$6=E$6,$DS$7,0)+$DT228*IF($DT$6=E$6,$DT$7,0)+$DU228*IF($DU$6=E$6,$DU$7,0)+$DV228*IF($DV$6=E$6,$DV$7,0)+$DW228*IF($DW$6=E$6,$DW$7,0)+$DX228*IF($DX$6=E$6,$DX$7,0)+$DY228*IF($DY$6=E$6,$DY$7,0)+$DZ228*IF($DZ$6=E$6,$DZ$7,0)+$EA228*IF($EA$6=E$6,$EA$7,0)+$EB228*IF($EB$6=E$6,$EB$7,0))/E$7,0)</f>
        <v>0</v>
      </c>
      <c r="F228" s="54">
        <f t="shared" si="222"/>
        <v>0</v>
      </c>
      <c r="G228" s="54">
        <f t="shared" si="222"/>
        <v>0</v>
      </c>
      <c r="H228" s="54">
        <f t="shared" si="222"/>
        <v>0</v>
      </c>
      <c r="I228" s="54">
        <f t="shared" si="222"/>
        <v>0</v>
      </c>
      <c r="J228" s="54">
        <f t="shared" si="222"/>
        <v>0</v>
      </c>
      <c r="K228" s="54">
        <f t="shared" si="222"/>
        <v>0</v>
      </c>
      <c r="L228" s="54">
        <f t="shared" si="222"/>
        <v>0</v>
      </c>
      <c r="M228" s="54">
        <f t="shared" si="222"/>
        <v>0</v>
      </c>
      <c r="N228" s="54">
        <f t="shared" si="222"/>
        <v>0</v>
      </c>
      <c r="O228" s="54">
        <f t="shared" si="222"/>
        <v>0</v>
      </c>
      <c r="P228" s="54">
        <f t="shared" si="222"/>
        <v>0</v>
      </c>
      <c r="Q228" s="54">
        <f t="shared" si="222"/>
        <v>0</v>
      </c>
      <c r="R228" s="54">
        <f t="shared" si="222"/>
        <v>0</v>
      </c>
      <c r="S228" s="135"/>
      <c r="T228" s="6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  <c r="BD228" s="56"/>
      <c r="BE228" s="56"/>
      <c r="BF228" s="56"/>
      <c r="BG228" s="56"/>
      <c r="BH228" s="56"/>
      <c r="BI228" s="56"/>
      <c r="BJ228" s="56"/>
      <c r="BK228" s="56"/>
      <c r="BL228" s="56"/>
      <c r="BM228" s="56"/>
      <c r="BN228" s="56"/>
      <c r="BO228" s="56"/>
      <c r="BP228" s="56"/>
      <c r="BQ228" s="56"/>
      <c r="BR228" s="56"/>
      <c r="BS228" s="56"/>
      <c r="BT228" s="56"/>
      <c r="BU228" s="56"/>
      <c r="BV228" s="56"/>
      <c r="BW228" s="56"/>
      <c r="BX228" s="56"/>
      <c r="BY228" s="56"/>
      <c r="BZ228" s="56"/>
      <c r="CA228" s="56"/>
      <c r="CB228" s="56"/>
      <c r="CC228" s="56"/>
      <c r="CD228" s="56"/>
      <c r="CE228" s="56"/>
      <c r="CF228" s="56"/>
      <c r="CG228" s="56"/>
      <c r="CH228" s="56"/>
      <c r="CI228" s="56"/>
      <c r="CJ228" s="56"/>
      <c r="CK228" s="56"/>
      <c r="CL228" s="56"/>
      <c r="CM228" s="56"/>
      <c r="CN228" s="56"/>
      <c r="CO228" s="56"/>
      <c r="CP228" s="56"/>
      <c r="CQ228" s="56"/>
      <c r="CR228" s="56"/>
      <c r="CS228" s="56"/>
      <c r="CT228" s="56"/>
      <c r="CU228" s="56"/>
      <c r="CV228" s="56"/>
      <c r="CW228" s="56"/>
      <c r="CX228" s="56"/>
      <c r="CY228" s="56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56"/>
      <c r="DL228" s="56"/>
      <c r="DM228" s="56"/>
      <c r="DN228" s="56"/>
      <c r="DO228" s="56"/>
      <c r="DP228" s="56"/>
      <c r="DQ228" s="56"/>
      <c r="DR228" s="56"/>
      <c r="DS228" s="56"/>
      <c r="DT228" s="56"/>
    </row>
    <row r="229" spans="1:124" ht="14.25" customHeight="1">
      <c r="A229" s="51">
        <v>222</v>
      </c>
      <c r="B229" s="3" t="str">
        <f>IF('FORM NILAI SIAP'!A229=0,"",'FORM NILAI SIAP'!A229)</f>
        <v/>
      </c>
      <c r="C229" s="3" t="str">
        <f>IF('FORM NILAI SIAP'!B229=0,"",'FORM NILAI SIAP'!B229)</f>
        <v/>
      </c>
      <c r="D229" s="54" t="str">
        <f t="shared" si="187"/>
        <v/>
      </c>
      <c r="E229" s="54">
        <f t="shared" ref="E229:R229" si="223">IFERROR(($T229*IF($T$6=E$6,$T$7,0)+$U229*IF($U$6=E$6,$U$7,0)+$V229*IF($V$6=E$6,$V$7,0)+$W229*IF($W$6=E$6,$W$7,0)+$X229*IF($X$6=E$6,$X$7,0)+$Y229*IF($Y$6=E$6,$Y$7,0)+$Z229*IF($Z$6=E$6,$Z$7,0)+$AA229*IF($AA$6=E$6,$AA$7,0)+$AB229*IF($AB$6=E$6,$AB$7,0)+$AC229*IF($AC$6=E$6,$AC$7,0)+$AD229*IF($AD$6=E$6,$AD$7,0)+$DG229*IF($DG$6=E$6,$DG$7,0)+$DH229*IF($DH$6=E$6,$DH$7,0)+$DI229*IF($DI$6=E$6,$DI$7,0)+$DJ229*IF($DJ$6=E$6,$DJ$7,0)+$DK229*IF($DK$6=E$6,$DK$7,0)+$DL229*IF($DL$6=E$6,$DL$7,0)+$DM229*IF($DM$6=E$6,$DM$7,0)+$DN229*IF($DN$6=E$6,$DN$7,0)+$DO229*IF($DO$6=E$6,$DO$7,0)+$DP229*IF($DP$6=E$6,$DP$7,0)+$DQ229*IF($DQ$6=E$6,$DQ$7,0)+$DR229*IF($DR$6=E$6,$DR$7,0)+$DS229*IF($DS$6=E$6,$DS$7,0)+$DT229*IF($DT$6=E$6,$DT$7,0)+$DU229*IF($DU$6=E$6,$DU$7,0)+$DV229*IF($DV$6=E$6,$DV$7,0)+$DW229*IF($DW$6=E$6,$DW$7,0)+$DX229*IF($DX$6=E$6,$DX$7,0)+$DY229*IF($DY$6=E$6,$DY$7,0)+$DZ229*IF($DZ$6=E$6,$DZ$7,0)+$EA229*IF($EA$6=E$6,$EA$7,0)+$EB229*IF($EB$6=E$6,$EB$7,0))/E$7,0)</f>
        <v>0</v>
      </c>
      <c r="F229" s="54">
        <f t="shared" si="223"/>
        <v>0</v>
      </c>
      <c r="G229" s="54">
        <f t="shared" si="223"/>
        <v>0</v>
      </c>
      <c r="H229" s="54">
        <f t="shared" si="223"/>
        <v>0</v>
      </c>
      <c r="I229" s="54">
        <f t="shared" si="223"/>
        <v>0</v>
      </c>
      <c r="J229" s="54">
        <f t="shared" si="223"/>
        <v>0</v>
      </c>
      <c r="K229" s="54">
        <f t="shared" si="223"/>
        <v>0</v>
      </c>
      <c r="L229" s="54">
        <f t="shared" si="223"/>
        <v>0</v>
      </c>
      <c r="M229" s="54">
        <f t="shared" si="223"/>
        <v>0</v>
      </c>
      <c r="N229" s="54">
        <f t="shared" si="223"/>
        <v>0</v>
      </c>
      <c r="O229" s="54">
        <f t="shared" si="223"/>
        <v>0</v>
      </c>
      <c r="P229" s="54">
        <f t="shared" si="223"/>
        <v>0</v>
      </c>
      <c r="Q229" s="54">
        <f t="shared" si="223"/>
        <v>0</v>
      </c>
      <c r="R229" s="54">
        <f t="shared" si="223"/>
        <v>0</v>
      </c>
      <c r="S229" s="135"/>
      <c r="T229" s="6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  <c r="BD229" s="56"/>
      <c r="BE229" s="56"/>
      <c r="BF229" s="56"/>
      <c r="BG229" s="56"/>
      <c r="BH229" s="56"/>
      <c r="BI229" s="56"/>
      <c r="BJ229" s="56"/>
      <c r="BK229" s="56"/>
      <c r="BL229" s="56"/>
      <c r="BM229" s="56"/>
      <c r="BN229" s="56"/>
      <c r="BO229" s="56"/>
      <c r="BP229" s="56"/>
      <c r="BQ229" s="56"/>
      <c r="BR229" s="56"/>
      <c r="BS229" s="56"/>
      <c r="BT229" s="56"/>
      <c r="BU229" s="56"/>
      <c r="BV229" s="56"/>
      <c r="BW229" s="56"/>
      <c r="BX229" s="56"/>
      <c r="BY229" s="56"/>
      <c r="BZ229" s="56"/>
      <c r="CA229" s="56"/>
      <c r="CB229" s="56"/>
      <c r="CC229" s="56"/>
      <c r="CD229" s="56"/>
      <c r="CE229" s="56"/>
      <c r="CF229" s="56"/>
      <c r="CG229" s="56"/>
      <c r="CH229" s="56"/>
      <c r="CI229" s="56"/>
      <c r="CJ229" s="56"/>
      <c r="CK229" s="56"/>
      <c r="CL229" s="56"/>
      <c r="CM229" s="56"/>
      <c r="CN229" s="56"/>
      <c r="CO229" s="56"/>
      <c r="CP229" s="56"/>
      <c r="CQ229" s="56"/>
      <c r="CR229" s="56"/>
      <c r="CS229" s="56"/>
      <c r="CT229" s="56"/>
      <c r="CU229" s="56"/>
      <c r="CV229" s="56"/>
      <c r="CW229" s="56"/>
      <c r="CX229" s="56"/>
      <c r="CY229" s="56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56"/>
      <c r="DL229" s="56"/>
      <c r="DM229" s="56"/>
      <c r="DN229" s="56"/>
      <c r="DO229" s="56"/>
      <c r="DP229" s="56"/>
      <c r="DQ229" s="56"/>
      <c r="DR229" s="56"/>
      <c r="DS229" s="56"/>
      <c r="DT229" s="56"/>
    </row>
    <row r="230" spans="1:124" ht="14.25" customHeight="1">
      <c r="A230" s="51">
        <v>223</v>
      </c>
      <c r="B230" s="3" t="str">
        <f>IF('FORM NILAI SIAP'!A230=0,"",'FORM NILAI SIAP'!A230)</f>
        <v/>
      </c>
      <c r="C230" s="3" t="str">
        <f>IF('FORM NILAI SIAP'!B230=0,"",'FORM NILAI SIAP'!B230)</f>
        <v/>
      </c>
      <c r="D230" s="54" t="str">
        <f t="shared" si="187"/>
        <v/>
      </c>
      <c r="E230" s="54">
        <f t="shared" ref="E230:R230" si="224">IFERROR(($T230*IF($T$6=E$6,$T$7,0)+$U230*IF($U$6=E$6,$U$7,0)+$V230*IF($V$6=E$6,$V$7,0)+$W230*IF($W$6=E$6,$W$7,0)+$X230*IF($X$6=E$6,$X$7,0)+$Y230*IF($Y$6=E$6,$Y$7,0)+$Z230*IF($Z$6=E$6,$Z$7,0)+$AA230*IF($AA$6=E$6,$AA$7,0)+$AB230*IF($AB$6=E$6,$AB$7,0)+$AC230*IF($AC$6=E$6,$AC$7,0)+$AD230*IF($AD$6=E$6,$AD$7,0)+$DG230*IF($DG$6=E$6,$DG$7,0)+$DH230*IF($DH$6=E$6,$DH$7,0)+$DI230*IF($DI$6=E$6,$DI$7,0)+$DJ230*IF($DJ$6=E$6,$DJ$7,0)+$DK230*IF($DK$6=E$6,$DK$7,0)+$DL230*IF($DL$6=E$6,$DL$7,0)+$DM230*IF($DM$6=E$6,$DM$7,0)+$DN230*IF($DN$6=E$6,$DN$7,0)+$DO230*IF($DO$6=E$6,$DO$7,0)+$DP230*IF($DP$6=E$6,$DP$7,0)+$DQ230*IF($DQ$6=E$6,$DQ$7,0)+$DR230*IF($DR$6=E$6,$DR$7,0)+$DS230*IF($DS$6=E$6,$DS$7,0)+$DT230*IF($DT$6=E$6,$DT$7,0)+$DU230*IF($DU$6=E$6,$DU$7,0)+$DV230*IF($DV$6=E$6,$DV$7,0)+$DW230*IF($DW$6=E$6,$DW$7,0)+$DX230*IF($DX$6=E$6,$DX$7,0)+$DY230*IF($DY$6=E$6,$DY$7,0)+$DZ230*IF($DZ$6=E$6,$DZ$7,0)+$EA230*IF($EA$6=E$6,$EA$7,0)+$EB230*IF($EB$6=E$6,$EB$7,0))/E$7,0)</f>
        <v>0</v>
      </c>
      <c r="F230" s="54">
        <f t="shared" si="224"/>
        <v>0</v>
      </c>
      <c r="G230" s="54">
        <f t="shared" si="224"/>
        <v>0</v>
      </c>
      <c r="H230" s="54">
        <f t="shared" si="224"/>
        <v>0</v>
      </c>
      <c r="I230" s="54">
        <f t="shared" si="224"/>
        <v>0</v>
      </c>
      <c r="J230" s="54">
        <f t="shared" si="224"/>
        <v>0</v>
      </c>
      <c r="K230" s="54">
        <f t="shared" si="224"/>
        <v>0</v>
      </c>
      <c r="L230" s="54">
        <f t="shared" si="224"/>
        <v>0</v>
      </c>
      <c r="M230" s="54">
        <f t="shared" si="224"/>
        <v>0</v>
      </c>
      <c r="N230" s="54">
        <f t="shared" si="224"/>
        <v>0</v>
      </c>
      <c r="O230" s="54">
        <f t="shared" si="224"/>
        <v>0</v>
      </c>
      <c r="P230" s="54">
        <f t="shared" si="224"/>
        <v>0</v>
      </c>
      <c r="Q230" s="54">
        <f t="shared" si="224"/>
        <v>0</v>
      </c>
      <c r="R230" s="54">
        <f t="shared" si="224"/>
        <v>0</v>
      </c>
      <c r="S230" s="135"/>
      <c r="T230" s="6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  <c r="BD230" s="56"/>
      <c r="BE230" s="56"/>
      <c r="BF230" s="56"/>
      <c r="BG230" s="56"/>
      <c r="BH230" s="56"/>
      <c r="BI230" s="56"/>
      <c r="BJ230" s="56"/>
      <c r="BK230" s="56"/>
      <c r="BL230" s="56"/>
      <c r="BM230" s="56"/>
      <c r="BN230" s="56"/>
      <c r="BO230" s="56"/>
      <c r="BP230" s="56"/>
      <c r="BQ230" s="56"/>
      <c r="BR230" s="56"/>
      <c r="BS230" s="56"/>
      <c r="BT230" s="56"/>
      <c r="BU230" s="56"/>
      <c r="BV230" s="56"/>
      <c r="BW230" s="56"/>
      <c r="BX230" s="56"/>
      <c r="BY230" s="56"/>
      <c r="BZ230" s="56"/>
      <c r="CA230" s="56"/>
      <c r="CB230" s="56"/>
      <c r="CC230" s="56"/>
      <c r="CD230" s="56"/>
      <c r="CE230" s="56"/>
      <c r="CF230" s="56"/>
      <c r="CG230" s="56"/>
      <c r="CH230" s="56"/>
      <c r="CI230" s="56"/>
      <c r="CJ230" s="56"/>
      <c r="CK230" s="56"/>
      <c r="CL230" s="56"/>
      <c r="CM230" s="56"/>
      <c r="CN230" s="56"/>
      <c r="CO230" s="56"/>
      <c r="CP230" s="56"/>
      <c r="CQ230" s="56"/>
      <c r="CR230" s="56"/>
      <c r="CS230" s="56"/>
      <c r="CT230" s="56"/>
      <c r="CU230" s="56"/>
      <c r="CV230" s="56"/>
      <c r="CW230" s="56"/>
      <c r="CX230" s="56"/>
      <c r="CY230" s="56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56"/>
      <c r="DL230" s="56"/>
      <c r="DM230" s="56"/>
      <c r="DN230" s="56"/>
      <c r="DO230" s="56"/>
      <c r="DP230" s="56"/>
      <c r="DQ230" s="56"/>
      <c r="DR230" s="56"/>
      <c r="DS230" s="56"/>
      <c r="DT230" s="56"/>
    </row>
    <row r="231" spans="1:124" ht="14.25" customHeight="1">
      <c r="A231" s="51">
        <v>224</v>
      </c>
      <c r="B231" s="3" t="str">
        <f>IF('FORM NILAI SIAP'!A231=0,"",'FORM NILAI SIAP'!A231)</f>
        <v/>
      </c>
      <c r="C231" s="3" t="str">
        <f>IF('FORM NILAI SIAP'!B231=0,"",'FORM NILAI SIAP'!B231)</f>
        <v/>
      </c>
      <c r="D231" s="54" t="str">
        <f t="shared" si="187"/>
        <v/>
      </c>
      <c r="E231" s="54">
        <f t="shared" ref="E231:R231" si="225">IFERROR(($T231*IF($T$6=E$6,$T$7,0)+$U231*IF($U$6=E$6,$U$7,0)+$V231*IF($V$6=E$6,$V$7,0)+$W231*IF($W$6=E$6,$W$7,0)+$X231*IF($X$6=E$6,$X$7,0)+$Y231*IF($Y$6=E$6,$Y$7,0)+$Z231*IF($Z$6=E$6,$Z$7,0)+$AA231*IF($AA$6=E$6,$AA$7,0)+$AB231*IF($AB$6=E$6,$AB$7,0)+$AC231*IF($AC$6=E$6,$AC$7,0)+$AD231*IF($AD$6=E$6,$AD$7,0)+$DG231*IF($DG$6=E$6,$DG$7,0)+$DH231*IF($DH$6=E$6,$DH$7,0)+$DI231*IF($DI$6=E$6,$DI$7,0)+$DJ231*IF($DJ$6=E$6,$DJ$7,0)+$DK231*IF($DK$6=E$6,$DK$7,0)+$DL231*IF($DL$6=E$6,$DL$7,0)+$DM231*IF($DM$6=E$6,$DM$7,0)+$DN231*IF($DN$6=E$6,$DN$7,0)+$DO231*IF($DO$6=E$6,$DO$7,0)+$DP231*IF($DP$6=E$6,$DP$7,0)+$DQ231*IF($DQ$6=E$6,$DQ$7,0)+$DR231*IF($DR$6=E$6,$DR$7,0)+$DS231*IF($DS$6=E$6,$DS$7,0)+$DT231*IF($DT$6=E$6,$DT$7,0)+$DU231*IF($DU$6=E$6,$DU$7,0)+$DV231*IF($DV$6=E$6,$DV$7,0)+$DW231*IF($DW$6=E$6,$DW$7,0)+$DX231*IF($DX$6=E$6,$DX$7,0)+$DY231*IF($DY$6=E$6,$DY$7,0)+$DZ231*IF($DZ$6=E$6,$DZ$7,0)+$EA231*IF($EA$6=E$6,$EA$7,0)+$EB231*IF($EB$6=E$6,$EB$7,0))/E$7,0)</f>
        <v>0</v>
      </c>
      <c r="F231" s="54">
        <f t="shared" si="225"/>
        <v>0</v>
      </c>
      <c r="G231" s="54">
        <f t="shared" si="225"/>
        <v>0</v>
      </c>
      <c r="H231" s="54">
        <f t="shared" si="225"/>
        <v>0</v>
      </c>
      <c r="I231" s="54">
        <f t="shared" si="225"/>
        <v>0</v>
      </c>
      <c r="J231" s="54">
        <f t="shared" si="225"/>
        <v>0</v>
      </c>
      <c r="K231" s="54">
        <f t="shared" si="225"/>
        <v>0</v>
      </c>
      <c r="L231" s="54">
        <f t="shared" si="225"/>
        <v>0</v>
      </c>
      <c r="M231" s="54">
        <f t="shared" si="225"/>
        <v>0</v>
      </c>
      <c r="N231" s="54">
        <f t="shared" si="225"/>
        <v>0</v>
      </c>
      <c r="O231" s="54">
        <f t="shared" si="225"/>
        <v>0</v>
      </c>
      <c r="P231" s="54">
        <f t="shared" si="225"/>
        <v>0</v>
      </c>
      <c r="Q231" s="54">
        <f t="shared" si="225"/>
        <v>0</v>
      </c>
      <c r="R231" s="54">
        <f t="shared" si="225"/>
        <v>0</v>
      </c>
      <c r="S231" s="135"/>
      <c r="T231" s="6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  <c r="BD231" s="56"/>
      <c r="BE231" s="56"/>
      <c r="BF231" s="56"/>
      <c r="BG231" s="56"/>
      <c r="BH231" s="56"/>
      <c r="BI231" s="56"/>
      <c r="BJ231" s="56"/>
      <c r="BK231" s="56"/>
      <c r="BL231" s="56"/>
      <c r="BM231" s="56"/>
      <c r="BN231" s="56"/>
      <c r="BO231" s="56"/>
      <c r="BP231" s="56"/>
      <c r="BQ231" s="56"/>
      <c r="BR231" s="56"/>
      <c r="BS231" s="56"/>
      <c r="BT231" s="56"/>
      <c r="BU231" s="56"/>
      <c r="BV231" s="56"/>
      <c r="BW231" s="56"/>
      <c r="BX231" s="56"/>
      <c r="BY231" s="56"/>
      <c r="BZ231" s="56"/>
      <c r="CA231" s="56"/>
      <c r="CB231" s="56"/>
      <c r="CC231" s="56"/>
      <c r="CD231" s="56"/>
      <c r="CE231" s="56"/>
      <c r="CF231" s="56"/>
      <c r="CG231" s="56"/>
      <c r="CH231" s="56"/>
      <c r="CI231" s="56"/>
      <c r="CJ231" s="56"/>
      <c r="CK231" s="56"/>
      <c r="CL231" s="56"/>
      <c r="CM231" s="56"/>
      <c r="CN231" s="56"/>
      <c r="CO231" s="56"/>
      <c r="CP231" s="56"/>
      <c r="CQ231" s="56"/>
      <c r="CR231" s="56"/>
      <c r="CS231" s="56"/>
      <c r="CT231" s="56"/>
      <c r="CU231" s="56"/>
      <c r="CV231" s="56"/>
      <c r="CW231" s="56"/>
      <c r="CX231" s="56"/>
      <c r="CY231" s="56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56"/>
      <c r="DL231" s="56"/>
      <c r="DM231" s="56"/>
      <c r="DN231" s="56"/>
      <c r="DO231" s="56"/>
      <c r="DP231" s="56"/>
      <c r="DQ231" s="56"/>
      <c r="DR231" s="56"/>
      <c r="DS231" s="56"/>
      <c r="DT231" s="56"/>
    </row>
    <row r="232" spans="1:124" ht="14.25" customHeight="1">
      <c r="A232" s="51">
        <v>225</v>
      </c>
      <c r="B232" s="3" t="str">
        <f>IF('FORM NILAI SIAP'!A232=0,"",'FORM NILAI SIAP'!A232)</f>
        <v/>
      </c>
      <c r="C232" s="3" t="str">
        <f>IF('FORM NILAI SIAP'!B232=0,"",'FORM NILAI SIAP'!B232)</f>
        <v/>
      </c>
      <c r="D232" s="54" t="str">
        <f t="shared" si="187"/>
        <v/>
      </c>
      <c r="E232" s="54">
        <f t="shared" ref="E232:R232" si="226">IFERROR(($T232*IF($T$6=E$6,$T$7,0)+$U232*IF($U$6=E$6,$U$7,0)+$V232*IF($V$6=E$6,$V$7,0)+$W232*IF($W$6=E$6,$W$7,0)+$X232*IF($X$6=E$6,$X$7,0)+$Y232*IF($Y$6=E$6,$Y$7,0)+$Z232*IF($Z$6=E$6,$Z$7,0)+$AA232*IF($AA$6=E$6,$AA$7,0)+$AB232*IF($AB$6=E$6,$AB$7,0)+$AC232*IF($AC$6=E$6,$AC$7,0)+$AD232*IF($AD$6=E$6,$AD$7,0)+$DG232*IF($DG$6=E$6,$DG$7,0)+$DH232*IF($DH$6=E$6,$DH$7,0)+$DI232*IF($DI$6=E$6,$DI$7,0)+$DJ232*IF($DJ$6=E$6,$DJ$7,0)+$DK232*IF($DK$6=E$6,$DK$7,0)+$DL232*IF($DL$6=E$6,$DL$7,0)+$DM232*IF($DM$6=E$6,$DM$7,0)+$DN232*IF($DN$6=E$6,$DN$7,0)+$DO232*IF($DO$6=E$6,$DO$7,0)+$DP232*IF($DP$6=E$6,$DP$7,0)+$DQ232*IF($DQ$6=E$6,$DQ$7,0)+$DR232*IF($DR$6=E$6,$DR$7,0)+$DS232*IF($DS$6=E$6,$DS$7,0)+$DT232*IF($DT$6=E$6,$DT$7,0)+$DU232*IF($DU$6=E$6,$DU$7,0)+$DV232*IF($DV$6=E$6,$DV$7,0)+$DW232*IF($DW$6=E$6,$DW$7,0)+$DX232*IF($DX$6=E$6,$DX$7,0)+$DY232*IF($DY$6=E$6,$DY$7,0)+$DZ232*IF($DZ$6=E$6,$DZ$7,0)+$EA232*IF($EA$6=E$6,$EA$7,0)+$EB232*IF($EB$6=E$6,$EB$7,0))/E$7,0)</f>
        <v>0</v>
      </c>
      <c r="F232" s="54">
        <f t="shared" si="226"/>
        <v>0</v>
      </c>
      <c r="G232" s="54">
        <f t="shared" si="226"/>
        <v>0</v>
      </c>
      <c r="H232" s="54">
        <f t="shared" si="226"/>
        <v>0</v>
      </c>
      <c r="I232" s="54">
        <f t="shared" si="226"/>
        <v>0</v>
      </c>
      <c r="J232" s="54">
        <f t="shared" si="226"/>
        <v>0</v>
      </c>
      <c r="K232" s="54">
        <f t="shared" si="226"/>
        <v>0</v>
      </c>
      <c r="L232" s="54">
        <f t="shared" si="226"/>
        <v>0</v>
      </c>
      <c r="M232" s="54">
        <f t="shared" si="226"/>
        <v>0</v>
      </c>
      <c r="N232" s="54">
        <f t="shared" si="226"/>
        <v>0</v>
      </c>
      <c r="O232" s="54">
        <f t="shared" si="226"/>
        <v>0</v>
      </c>
      <c r="P232" s="54">
        <f t="shared" si="226"/>
        <v>0</v>
      </c>
      <c r="Q232" s="54">
        <f t="shared" si="226"/>
        <v>0</v>
      </c>
      <c r="R232" s="54">
        <f t="shared" si="226"/>
        <v>0</v>
      </c>
      <c r="S232" s="135"/>
      <c r="T232" s="6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  <c r="BD232" s="56"/>
      <c r="BE232" s="56"/>
      <c r="BF232" s="56"/>
      <c r="BG232" s="56"/>
      <c r="BH232" s="56"/>
      <c r="BI232" s="56"/>
      <c r="BJ232" s="56"/>
      <c r="BK232" s="56"/>
      <c r="BL232" s="56"/>
      <c r="BM232" s="56"/>
      <c r="BN232" s="56"/>
      <c r="BO232" s="56"/>
      <c r="BP232" s="56"/>
      <c r="BQ232" s="56"/>
      <c r="BR232" s="56"/>
      <c r="BS232" s="56"/>
      <c r="BT232" s="56"/>
      <c r="BU232" s="56"/>
      <c r="BV232" s="56"/>
      <c r="BW232" s="56"/>
      <c r="BX232" s="56"/>
      <c r="BY232" s="56"/>
      <c r="BZ232" s="56"/>
      <c r="CA232" s="56"/>
      <c r="CB232" s="56"/>
      <c r="CC232" s="56"/>
      <c r="CD232" s="56"/>
      <c r="CE232" s="56"/>
      <c r="CF232" s="56"/>
      <c r="CG232" s="56"/>
      <c r="CH232" s="56"/>
      <c r="CI232" s="56"/>
      <c r="CJ232" s="56"/>
      <c r="CK232" s="56"/>
      <c r="CL232" s="56"/>
      <c r="CM232" s="56"/>
      <c r="CN232" s="56"/>
      <c r="CO232" s="56"/>
      <c r="CP232" s="56"/>
      <c r="CQ232" s="56"/>
      <c r="CR232" s="56"/>
      <c r="CS232" s="56"/>
      <c r="CT232" s="56"/>
      <c r="CU232" s="56"/>
      <c r="CV232" s="56"/>
      <c r="CW232" s="56"/>
      <c r="CX232" s="56"/>
      <c r="CY232" s="56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56"/>
      <c r="DL232" s="56"/>
      <c r="DM232" s="56"/>
      <c r="DN232" s="56"/>
      <c r="DO232" s="56"/>
      <c r="DP232" s="56"/>
      <c r="DQ232" s="56"/>
      <c r="DR232" s="56"/>
      <c r="DS232" s="56"/>
      <c r="DT232" s="56"/>
    </row>
    <row r="233" spans="1:124" ht="14.25" customHeight="1">
      <c r="A233" s="51">
        <v>226</v>
      </c>
      <c r="B233" s="3" t="str">
        <f>IF('FORM NILAI SIAP'!A233=0,"",'FORM NILAI SIAP'!A233)</f>
        <v/>
      </c>
      <c r="C233" s="3" t="str">
        <f>IF('FORM NILAI SIAP'!B233=0,"",'FORM NILAI SIAP'!B233)</f>
        <v/>
      </c>
      <c r="D233" s="54" t="str">
        <f t="shared" si="187"/>
        <v/>
      </c>
      <c r="E233" s="54">
        <f t="shared" ref="E233:R233" si="227">IFERROR(($T233*IF($T$6=E$6,$T$7,0)+$U233*IF($U$6=E$6,$U$7,0)+$V233*IF($V$6=E$6,$V$7,0)+$W233*IF($W$6=E$6,$W$7,0)+$X233*IF($X$6=E$6,$X$7,0)+$Y233*IF($Y$6=E$6,$Y$7,0)+$Z233*IF($Z$6=E$6,$Z$7,0)+$AA233*IF($AA$6=E$6,$AA$7,0)+$AB233*IF($AB$6=E$6,$AB$7,0)+$AC233*IF($AC$6=E$6,$AC$7,0)+$AD233*IF($AD$6=E$6,$AD$7,0)+$DG233*IF($DG$6=E$6,$DG$7,0)+$DH233*IF($DH$6=E$6,$DH$7,0)+$DI233*IF($DI$6=E$6,$DI$7,0)+$DJ233*IF($DJ$6=E$6,$DJ$7,0)+$DK233*IF($DK$6=E$6,$DK$7,0)+$DL233*IF($DL$6=E$6,$DL$7,0)+$DM233*IF($DM$6=E$6,$DM$7,0)+$DN233*IF($DN$6=E$6,$DN$7,0)+$DO233*IF($DO$6=E$6,$DO$7,0)+$DP233*IF($DP$6=E$6,$DP$7,0)+$DQ233*IF($DQ$6=E$6,$DQ$7,0)+$DR233*IF($DR$6=E$6,$DR$7,0)+$DS233*IF($DS$6=E$6,$DS$7,0)+$DT233*IF($DT$6=E$6,$DT$7,0)+$DU233*IF($DU$6=E$6,$DU$7,0)+$DV233*IF($DV$6=E$6,$DV$7,0)+$DW233*IF($DW$6=E$6,$DW$7,0)+$DX233*IF($DX$6=E$6,$DX$7,0)+$DY233*IF($DY$6=E$6,$DY$7,0)+$DZ233*IF($DZ$6=E$6,$DZ$7,0)+$EA233*IF($EA$6=E$6,$EA$7,0)+$EB233*IF($EB$6=E$6,$EB$7,0))/E$7,0)</f>
        <v>0</v>
      </c>
      <c r="F233" s="54">
        <f t="shared" si="227"/>
        <v>0</v>
      </c>
      <c r="G233" s="54">
        <f t="shared" si="227"/>
        <v>0</v>
      </c>
      <c r="H233" s="54">
        <f t="shared" si="227"/>
        <v>0</v>
      </c>
      <c r="I233" s="54">
        <f t="shared" si="227"/>
        <v>0</v>
      </c>
      <c r="J233" s="54">
        <f t="shared" si="227"/>
        <v>0</v>
      </c>
      <c r="K233" s="54">
        <f t="shared" si="227"/>
        <v>0</v>
      </c>
      <c r="L233" s="54">
        <f t="shared" si="227"/>
        <v>0</v>
      </c>
      <c r="M233" s="54">
        <f t="shared" si="227"/>
        <v>0</v>
      </c>
      <c r="N233" s="54">
        <f t="shared" si="227"/>
        <v>0</v>
      </c>
      <c r="O233" s="54">
        <f t="shared" si="227"/>
        <v>0</v>
      </c>
      <c r="P233" s="54">
        <f t="shared" si="227"/>
        <v>0</v>
      </c>
      <c r="Q233" s="54">
        <f t="shared" si="227"/>
        <v>0</v>
      </c>
      <c r="R233" s="54">
        <f t="shared" si="227"/>
        <v>0</v>
      </c>
      <c r="S233" s="135"/>
      <c r="T233" s="6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  <c r="BD233" s="56"/>
      <c r="BE233" s="56"/>
      <c r="BF233" s="56"/>
      <c r="BG233" s="56"/>
      <c r="BH233" s="56"/>
      <c r="BI233" s="56"/>
      <c r="BJ233" s="56"/>
      <c r="BK233" s="56"/>
      <c r="BL233" s="56"/>
      <c r="BM233" s="56"/>
      <c r="BN233" s="56"/>
      <c r="BO233" s="56"/>
      <c r="BP233" s="56"/>
      <c r="BQ233" s="56"/>
      <c r="BR233" s="56"/>
      <c r="BS233" s="56"/>
      <c r="BT233" s="56"/>
      <c r="BU233" s="56"/>
      <c r="BV233" s="56"/>
      <c r="BW233" s="56"/>
      <c r="BX233" s="56"/>
      <c r="BY233" s="56"/>
      <c r="BZ233" s="56"/>
      <c r="CA233" s="56"/>
      <c r="CB233" s="56"/>
      <c r="CC233" s="56"/>
      <c r="CD233" s="56"/>
      <c r="CE233" s="56"/>
      <c r="CF233" s="56"/>
      <c r="CG233" s="56"/>
      <c r="CH233" s="56"/>
      <c r="CI233" s="56"/>
      <c r="CJ233" s="56"/>
      <c r="CK233" s="56"/>
      <c r="CL233" s="56"/>
      <c r="CM233" s="56"/>
      <c r="CN233" s="56"/>
      <c r="CO233" s="56"/>
      <c r="CP233" s="56"/>
      <c r="CQ233" s="56"/>
      <c r="CR233" s="56"/>
      <c r="CS233" s="56"/>
      <c r="CT233" s="56"/>
      <c r="CU233" s="56"/>
      <c r="CV233" s="56"/>
      <c r="CW233" s="56"/>
      <c r="CX233" s="56"/>
      <c r="CY233" s="56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56"/>
      <c r="DL233" s="56"/>
      <c r="DM233" s="56"/>
      <c r="DN233" s="56"/>
      <c r="DO233" s="56"/>
      <c r="DP233" s="56"/>
      <c r="DQ233" s="56"/>
      <c r="DR233" s="56"/>
      <c r="DS233" s="56"/>
      <c r="DT233" s="56"/>
    </row>
    <row r="234" spans="1:124" ht="14.25" customHeight="1">
      <c r="A234" s="51">
        <v>227</v>
      </c>
      <c r="B234" s="3" t="str">
        <f>IF('FORM NILAI SIAP'!A234=0,"",'FORM NILAI SIAP'!A234)</f>
        <v/>
      </c>
      <c r="C234" s="3" t="str">
        <f>IF('FORM NILAI SIAP'!B234=0,"",'FORM NILAI SIAP'!B234)</f>
        <v/>
      </c>
      <c r="D234" s="54" t="str">
        <f t="shared" si="187"/>
        <v/>
      </c>
      <c r="E234" s="54">
        <f t="shared" ref="E234:R234" si="228">IFERROR(($T234*IF($T$6=E$6,$T$7,0)+$U234*IF($U$6=E$6,$U$7,0)+$V234*IF($V$6=E$6,$V$7,0)+$W234*IF($W$6=E$6,$W$7,0)+$X234*IF($X$6=E$6,$X$7,0)+$Y234*IF($Y$6=E$6,$Y$7,0)+$Z234*IF($Z$6=E$6,$Z$7,0)+$AA234*IF($AA$6=E$6,$AA$7,0)+$AB234*IF($AB$6=E$6,$AB$7,0)+$AC234*IF($AC$6=E$6,$AC$7,0)+$AD234*IF($AD$6=E$6,$AD$7,0)+$DG234*IF($DG$6=E$6,$DG$7,0)+$DH234*IF($DH$6=E$6,$DH$7,0)+$DI234*IF($DI$6=E$6,$DI$7,0)+$DJ234*IF($DJ$6=E$6,$DJ$7,0)+$DK234*IF($DK$6=E$6,$DK$7,0)+$DL234*IF($DL$6=E$6,$DL$7,0)+$DM234*IF($DM$6=E$6,$DM$7,0)+$DN234*IF($DN$6=E$6,$DN$7,0)+$DO234*IF($DO$6=E$6,$DO$7,0)+$DP234*IF($DP$6=E$6,$DP$7,0)+$DQ234*IF($DQ$6=E$6,$DQ$7,0)+$DR234*IF($DR$6=E$6,$DR$7,0)+$DS234*IF($DS$6=E$6,$DS$7,0)+$DT234*IF($DT$6=E$6,$DT$7,0)+$DU234*IF($DU$6=E$6,$DU$7,0)+$DV234*IF($DV$6=E$6,$DV$7,0)+$DW234*IF($DW$6=E$6,$DW$7,0)+$DX234*IF($DX$6=E$6,$DX$7,0)+$DY234*IF($DY$6=E$6,$DY$7,0)+$DZ234*IF($DZ$6=E$6,$DZ$7,0)+$EA234*IF($EA$6=E$6,$EA$7,0)+$EB234*IF($EB$6=E$6,$EB$7,0))/E$7,0)</f>
        <v>0</v>
      </c>
      <c r="F234" s="54">
        <f t="shared" si="228"/>
        <v>0</v>
      </c>
      <c r="G234" s="54">
        <f t="shared" si="228"/>
        <v>0</v>
      </c>
      <c r="H234" s="54">
        <f t="shared" si="228"/>
        <v>0</v>
      </c>
      <c r="I234" s="54">
        <f t="shared" si="228"/>
        <v>0</v>
      </c>
      <c r="J234" s="54">
        <f t="shared" si="228"/>
        <v>0</v>
      </c>
      <c r="K234" s="54">
        <f t="shared" si="228"/>
        <v>0</v>
      </c>
      <c r="L234" s="54">
        <f t="shared" si="228"/>
        <v>0</v>
      </c>
      <c r="M234" s="54">
        <f t="shared" si="228"/>
        <v>0</v>
      </c>
      <c r="N234" s="54">
        <f t="shared" si="228"/>
        <v>0</v>
      </c>
      <c r="O234" s="54">
        <f t="shared" si="228"/>
        <v>0</v>
      </c>
      <c r="P234" s="54">
        <f t="shared" si="228"/>
        <v>0</v>
      </c>
      <c r="Q234" s="54">
        <f t="shared" si="228"/>
        <v>0</v>
      </c>
      <c r="R234" s="54">
        <f t="shared" si="228"/>
        <v>0</v>
      </c>
      <c r="S234" s="135"/>
      <c r="T234" s="6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  <c r="BD234" s="56"/>
      <c r="BE234" s="56"/>
      <c r="BF234" s="56"/>
      <c r="BG234" s="56"/>
      <c r="BH234" s="56"/>
      <c r="BI234" s="56"/>
      <c r="BJ234" s="56"/>
      <c r="BK234" s="56"/>
      <c r="BL234" s="56"/>
      <c r="BM234" s="56"/>
      <c r="BN234" s="56"/>
      <c r="BO234" s="56"/>
      <c r="BP234" s="56"/>
      <c r="BQ234" s="56"/>
      <c r="BR234" s="56"/>
      <c r="BS234" s="56"/>
      <c r="BT234" s="56"/>
      <c r="BU234" s="56"/>
      <c r="BV234" s="56"/>
      <c r="BW234" s="56"/>
      <c r="BX234" s="56"/>
      <c r="BY234" s="56"/>
      <c r="BZ234" s="56"/>
      <c r="CA234" s="56"/>
      <c r="CB234" s="56"/>
      <c r="CC234" s="56"/>
      <c r="CD234" s="56"/>
      <c r="CE234" s="56"/>
      <c r="CF234" s="56"/>
      <c r="CG234" s="56"/>
      <c r="CH234" s="56"/>
      <c r="CI234" s="56"/>
      <c r="CJ234" s="56"/>
      <c r="CK234" s="56"/>
      <c r="CL234" s="56"/>
      <c r="CM234" s="56"/>
      <c r="CN234" s="56"/>
      <c r="CO234" s="56"/>
      <c r="CP234" s="56"/>
      <c r="CQ234" s="56"/>
      <c r="CR234" s="56"/>
      <c r="CS234" s="56"/>
      <c r="CT234" s="56"/>
      <c r="CU234" s="56"/>
      <c r="CV234" s="56"/>
      <c r="CW234" s="56"/>
      <c r="CX234" s="56"/>
      <c r="CY234" s="56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56"/>
      <c r="DL234" s="56"/>
      <c r="DM234" s="56"/>
      <c r="DN234" s="56"/>
      <c r="DO234" s="56"/>
      <c r="DP234" s="56"/>
      <c r="DQ234" s="56"/>
      <c r="DR234" s="56"/>
      <c r="DS234" s="56"/>
      <c r="DT234" s="56"/>
    </row>
    <row r="235" spans="1:124" ht="14.25" customHeight="1">
      <c r="A235" s="51">
        <v>228</v>
      </c>
      <c r="B235" s="3" t="str">
        <f>IF('FORM NILAI SIAP'!A235=0,"",'FORM NILAI SIAP'!A235)</f>
        <v/>
      </c>
      <c r="C235" s="3" t="str">
        <f>IF('FORM NILAI SIAP'!B235=0,"",'FORM NILAI SIAP'!B235)</f>
        <v/>
      </c>
      <c r="D235" s="54" t="str">
        <f t="shared" si="187"/>
        <v/>
      </c>
      <c r="E235" s="54">
        <f t="shared" ref="E235:R235" si="229">IFERROR(($T235*IF($T$6=E$6,$T$7,0)+$U235*IF($U$6=E$6,$U$7,0)+$V235*IF($V$6=E$6,$V$7,0)+$W235*IF($W$6=E$6,$W$7,0)+$X235*IF($X$6=E$6,$X$7,0)+$Y235*IF($Y$6=E$6,$Y$7,0)+$Z235*IF($Z$6=E$6,$Z$7,0)+$AA235*IF($AA$6=E$6,$AA$7,0)+$AB235*IF($AB$6=E$6,$AB$7,0)+$AC235*IF($AC$6=E$6,$AC$7,0)+$AD235*IF($AD$6=E$6,$AD$7,0)+$DG235*IF($DG$6=E$6,$DG$7,0)+$DH235*IF($DH$6=E$6,$DH$7,0)+$DI235*IF($DI$6=E$6,$DI$7,0)+$DJ235*IF($DJ$6=E$6,$DJ$7,0)+$DK235*IF($DK$6=E$6,$DK$7,0)+$DL235*IF($DL$6=E$6,$DL$7,0)+$DM235*IF($DM$6=E$6,$DM$7,0)+$DN235*IF($DN$6=E$6,$DN$7,0)+$DO235*IF($DO$6=E$6,$DO$7,0)+$DP235*IF($DP$6=E$6,$DP$7,0)+$DQ235*IF($DQ$6=E$6,$DQ$7,0)+$DR235*IF($DR$6=E$6,$DR$7,0)+$DS235*IF($DS$6=E$6,$DS$7,0)+$DT235*IF($DT$6=E$6,$DT$7,0)+$DU235*IF($DU$6=E$6,$DU$7,0)+$DV235*IF($DV$6=E$6,$DV$7,0)+$DW235*IF($DW$6=E$6,$DW$7,0)+$DX235*IF($DX$6=E$6,$DX$7,0)+$DY235*IF($DY$6=E$6,$DY$7,0)+$DZ235*IF($DZ$6=E$6,$DZ$7,0)+$EA235*IF($EA$6=E$6,$EA$7,0)+$EB235*IF($EB$6=E$6,$EB$7,0))/E$7,0)</f>
        <v>0</v>
      </c>
      <c r="F235" s="54">
        <f t="shared" si="229"/>
        <v>0</v>
      </c>
      <c r="G235" s="54">
        <f t="shared" si="229"/>
        <v>0</v>
      </c>
      <c r="H235" s="54">
        <f t="shared" si="229"/>
        <v>0</v>
      </c>
      <c r="I235" s="54">
        <f t="shared" si="229"/>
        <v>0</v>
      </c>
      <c r="J235" s="54">
        <f t="shared" si="229"/>
        <v>0</v>
      </c>
      <c r="K235" s="54">
        <f t="shared" si="229"/>
        <v>0</v>
      </c>
      <c r="L235" s="54">
        <f t="shared" si="229"/>
        <v>0</v>
      </c>
      <c r="M235" s="54">
        <f t="shared" si="229"/>
        <v>0</v>
      </c>
      <c r="N235" s="54">
        <f t="shared" si="229"/>
        <v>0</v>
      </c>
      <c r="O235" s="54">
        <f t="shared" si="229"/>
        <v>0</v>
      </c>
      <c r="P235" s="54">
        <f t="shared" si="229"/>
        <v>0</v>
      </c>
      <c r="Q235" s="54">
        <f t="shared" si="229"/>
        <v>0</v>
      </c>
      <c r="R235" s="54">
        <f t="shared" si="229"/>
        <v>0</v>
      </c>
      <c r="S235" s="135"/>
      <c r="T235" s="6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  <c r="BD235" s="56"/>
      <c r="BE235" s="56"/>
      <c r="BF235" s="56"/>
      <c r="BG235" s="56"/>
      <c r="BH235" s="56"/>
      <c r="BI235" s="56"/>
      <c r="BJ235" s="56"/>
      <c r="BK235" s="56"/>
      <c r="BL235" s="56"/>
      <c r="BM235" s="56"/>
      <c r="BN235" s="56"/>
      <c r="BO235" s="56"/>
      <c r="BP235" s="56"/>
      <c r="BQ235" s="56"/>
      <c r="BR235" s="56"/>
      <c r="BS235" s="56"/>
      <c r="BT235" s="56"/>
      <c r="BU235" s="56"/>
      <c r="BV235" s="56"/>
      <c r="BW235" s="56"/>
      <c r="BX235" s="56"/>
      <c r="BY235" s="56"/>
      <c r="BZ235" s="56"/>
      <c r="CA235" s="56"/>
      <c r="CB235" s="56"/>
      <c r="CC235" s="56"/>
      <c r="CD235" s="56"/>
      <c r="CE235" s="56"/>
      <c r="CF235" s="56"/>
      <c r="CG235" s="56"/>
      <c r="CH235" s="56"/>
      <c r="CI235" s="56"/>
      <c r="CJ235" s="56"/>
      <c r="CK235" s="56"/>
      <c r="CL235" s="56"/>
      <c r="CM235" s="56"/>
      <c r="CN235" s="56"/>
      <c r="CO235" s="56"/>
      <c r="CP235" s="56"/>
      <c r="CQ235" s="56"/>
      <c r="CR235" s="56"/>
      <c r="CS235" s="56"/>
      <c r="CT235" s="56"/>
      <c r="CU235" s="56"/>
      <c r="CV235" s="56"/>
      <c r="CW235" s="56"/>
      <c r="CX235" s="56"/>
      <c r="CY235" s="56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56"/>
      <c r="DL235" s="56"/>
      <c r="DM235" s="56"/>
      <c r="DN235" s="56"/>
      <c r="DO235" s="56"/>
      <c r="DP235" s="56"/>
      <c r="DQ235" s="56"/>
      <c r="DR235" s="56"/>
      <c r="DS235" s="56"/>
      <c r="DT235" s="56"/>
    </row>
    <row r="236" spans="1:124" ht="14.25" customHeight="1">
      <c r="A236" s="51">
        <v>229</v>
      </c>
      <c r="B236" s="3" t="str">
        <f>IF('FORM NILAI SIAP'!A236=0,"",'FORM NILAI SIAP'!A236)</f>
        <v/>
      </c>
      <c r="C236" s="3" t="str">
        <f>IF('FORM NILAI SIAP'!B236=0,"",'FORM NILAI SIAP'!B236)</f>
        <v/>
      </c>
      <c r="D236" s="54" t="str">
        <f t="shared" si="187"/>
        <v/>
      </c>
      <c r="E236" s="54">
        <f t="shared" ref="E236:R236" si="230">IFERROR(($T236*IF($T$6=E$6,$T$7,0)+$U236*IF($U$6=E$6,$U$7,0)+$V236*IF($V$6=E$6,$V$7,0)+$W236*IF($W$6=E$6,$W$7,0)+$X236*IF($X$6=E$6,$X$7,0)+$Y236*IF($Y$6=E$6,$Y$7,0)+$Z236*IF($Z$6=E$6,$Z$7,0)+$AA236*IF($AA$6=E$6,$AA$7,0)+$AB236*IF($AB$6=E$6,$AB$7,0)+$AC236*IF($AC$6=E$6,$AC$7,0)+$AD236*IF($AD$6=E$6,$AD$7,0)+$DG236*IF($DG$6=E$6,$DG$7,0)+$DH236*IF($DH$6=E$6,$DH$7,0)+$DI236*IF($DI$6=E$6,$DI$7,0)+$DJ236*IF($DJ$6=E$6,$DJ$7,0)+$DK236*IF($DK$6=E$6,$DK$7,0)+$DL236*IF($DL$6=E$6,$DL$7,0)+$DM236*IF($DM$6=E$6,$DM$7,0)+$DN236*IF($DN$6=E$6,$DN$7,0)+$DO236*IF($DO$6=E$6,$DO$7,0)+$DP236*IF($DP$6=E$6,$DP$7,0)+$DQ236*IF($DQ$6=E$6,$DQ$7,0)+$DR236*IF($DR$6=E$6,$DR$7,0)+$DS236*IF($DS$6=E$6,$DS$7,0)+$DT236*IF($DT$6=E$6,$DT$7,0)+$DU236*IF($DU$6=E$6,$DU$7,0)+$DV236*IF($DV$6=E$6,$DV$7,0)+$DW236*IF($DW$6=E$6,$DW$7,0)+$DX236*IF($DX$6=E$6,$DX$7,0)+$DY236*IF($DY$6=E$6,$DY$7,0)+$DZ236*IF($DZ$6=E$6,$DZ$7,0)+$EA236*IF($EA$6=E$6,$EA$7,0)+$EB236*IF($EB$6=E$6,$EB$7,0))/E$7,0)</f>
        <v>0</v>
      </c>
      <c r="F236" s="54">
        <f t="shared" si="230"/>
        <v>0</v>
      </c>
      <c r="G236" s="54">
        <f t="shared" si="230"/>
        <v>0</v>
      </c>
      <c r="H236" s="54">
        <f t="shared" si="230"/>
        <v>0</v>
      </c>
      <c r="I236" s="54">
        <f t="shared" si="230"/>
        <v>0</v>
      </c>
      <c r="J236" s="54">
        <f t="shared" si="230"/>
        <v>0</v>
      </c>
      <c r="K236" s="54">
        <f t="shared" si="230"/>
        <v>0</v>
      </c>
      <c r="L236" s="54">
        <f t="shared" si="230"/>
        <v>0</v>
      </c>
      <c r="M236" s="54">
        <f t="shared" si="230"/>
        <v>0</v>
      </c>
      <c r="N236" s="54">
        <f t="shared" si="230"/>
        <v>0</v>
      </c>
      <c r="O236" s="54">
        <f t="shared" si="230"/>
        <v>0</v>
      </c>
      <c r="P236" s="54">
        <f t="shared" si="230"/>
        <v>0</v>
      </c>
      <c r="Q236" s="54">
        <f t="shared" si="230"/>
        <v>0</v>
      </c>
      <c r="R236" s="54">
        <f t="shared" si="230"/>
        <v>0</v>
      </c>
      <c r="S236" s="135"/>
      <c r="T236" s="6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  <c r="BD236" s="56"/>
      <c r="BE236" s="56"/>
      <c r="BF236" s="56"/>
      <c r="BG236" s="56"/>
      <c r="BH236" s="56"/>
      <c r="BI236" s="56"/>
      <c r="BJ236" s="56"/>
      <c r="BK236" s="56"/>
      <c r="BL236" s="56"/>
      <c r="BM236" s="56"/>
      <c r="BN236" s="56"/>
      <c r="BO236" s="56"/>
      <c r="BP236" s="56"/>
      <c r="BQ236" s="56"/>
      <c r="BR236" s="56"/>
      <c r="BS236" s="56"/>
      <c r="BT236" s="56"/>
      <c r="BU236" s="56"/>
      <c r="BV236" s="56"/>
      <c r="BW236" s="56"/>
      <c r="BX236" s="56"/>
      <c r="BY236" s="56"/>
      <c r="BZ236" s="56"/>
      <c r="CA236" s="56"/>
      <c r="CB236" s="56"/>
      <c r="CC236" s="56"/>
      <c r="CD236" s="56"/>
      <c r="CE236" s="56"/>
      <c r="CF236" s="56"/>
      <c r="CG236" s="56"/>
      <c r="CH236" s="56"/>
      <c r="CI236" s="56"/>
      <c r="CJ236" s="56"/>
      <c r="CK236" s="56"/>
      <c r="CL236" s="56"/>
      <c r="CM236" s="56"/>
      <c r="CN236" s="56"/>
      <c r="CO236" s="56"/>
      <c r="CP236" s="56"/>
      <c r="CQ236" s="56"/>
      <c r="CR236" s="56"/>
      <c r="CS236" s="56"/>
      <c r="CT236" s="56"/>
      <c r="CU236" s="56"/>
      <c r="CV236" s="56"/>
      <c r="CW236" s="56"/>
      <c r="CX236" s="56"/>
      <c r="CY236" s="56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56"/>
      <c r="DL236" s="56"/>
      <c r="DM236" s="56"/>
      <c r="DN236" s="56"/>
      <c r="DO236" s="56"/>
      <c r="DP236" s="56"/>
      <c r="DQ236" s="56"/>
      <c r="DR236" s="56"/>
      <c r="DS236" s="56"/>
      <c r="DT236" s="56"/>
    </row>
    <row r="237" spans="1:124" ht="14.25" customHeight="1">
      <c r="A237" s="51">
        <v>230</v>
      </c>
      <c r="B237" s="3" t="str">
        <f>IF('FORM NILAI SIAP'!A237=0,"",'FORM NILAI SIAP'!A237)</f>
        <v/>
      </c>
      <c r="C237" s="3" t="str">
        <f>IF('FORM NILAI SIAP'!B237=0,"",'FORM NILAI SIAP'!B237)</f>
        <v/>
      </c>
      <c r="D237" s="54" t="str">
        <f t="shared" si="187"/>
        <v/>
      </c>
      <c r="E237" s="54">
        <f t="shared" ref="E237:R237" si="231">IFERROR(($T237*IF($T$6=E$6,$T$7,0)+$U237*IF($U$6=E$6,$U$7,0)+$V237*IF($V$6=E$6,$V$7,0)+$W237*IF($W$6=E$6,$W$7,0)+$X237*IF($X$6=E$6,$X$7,0)+$Y237*IF($Y$6=E$6,$Y$7,0)+$Z237*IF($Z$6=E$6,$Z$7,0)+$AA237*IF($AA$6=E$6,$AA$7,0)+$AB237*IF($AB$6=E$6,$AB$7,0)+$AC237*IF($AC$6=E$6,$AC$7,0)+$AD237*IF($AD$6=E$6,$AD$7,0)+$DG237*IF($DG$6=E$6,$DG$7,0)+$DH237*IF($DH$6=E$6,$DH$7,0)+$DI237*IF($DI$6=E$6,$DI$7,0)+$DJ237*IF($DJ$6=E$6,$DJ$7,0)+$DK237*IF($DK$6=E$6,$DK$7,0)+$DL237*IF($DL$6=E$6,$DL$7,0)+$DM237*IF($DM$6=E$6,$DM$7,0)+$DN237*IF($DN$6=E$6,$DN$7,0)+$DO237*IF($DO$6=E$6,$DO$7,0)+$DP237*IF($DP$6=E$6,$DP$7,0)+$DQ237*IF($DQ$6=E$6,$DQ$7,0)+$DR237*IF($DR$6=E$6,$DR$7,0)+$DS237*IF($DS$6=E$6,$DS$7,0)+$DT237*IF($DT$6=E$6,$DT$7,0)+$DU237*IF($DU$6=E$6,$DU$7,0)+$DV237*IF($DV$6=E$6,$DV$7,0)+$DW237*IF($DW$6=E$6,$DW$7,0)+$DX237*IF($DX$6=E$6,$DX$7,0)+$DY237*IF($DY$6=E$6,$DY$7,0)+$DZ237*IF($DZ$6=E$6,$DZ$7,0)+$EA237*IF($EA$6=E$6,$EA$7,0)+$EB237*IF($EB$6=E$6,$EB$7,0))/E$7,0)</f>
        <v>0</v>
      </c>
      <c r="F237" s="54">
        <f t="shared" si="231"/>
        <v>0</v>
      </c>
      <c r="G237" s="54">
        <f t="shared" si="231"/>
        <v>0</v>
      </c>
      <c r="H237" s="54">
        <f t="shared" si="231"/>
        <v>0</v>
      </c>
      <c r="I237" s="54">
        <f t="shared" si="231"/>
        <v>0</v>
      </c>
      <c r="J237" s="54">
        <f t="shared" si="231"/>
        <v>0</v>
      </c>
      <c r="K237" s="54">
        <f t="shared" si="231"/>
        <v>0</v>
      </c>
      <c r="L237" s="54">
        <f t="shared" si="231"/>
        <v>0</v>
      </c>
      <c r="M237" s="54">
        <f t="shared" si="231"/>
        <v>0</v>
      </c>
      <c r="N237" s="54">
        <f t="shared" si="231"/>
        <v>0</v>
      </c>
      <c r="O237" s="54">
        <f t="shared" si="231"/>
        <v>0</v>
      </c>
      <c r="P237" s="54">
        <f t="shared" si="231"/>
        <v>0</v>
      </c>
      <c r="Q237" s="54">
        <f t="shared" si="231"/>
        <v>0</v>
      </c>
      <c r="R237" s="54">
        <f t="shared" si="231"/>
        <v>0</v>
      </c>
      <c r="S237" s="135"/>
      <c r="T237" s="6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  <c r="BD237" s="56"/>
      <c r="BE237" s="56"/>
      <c r="BF237" s="56"/>
      <c r="BG237" s="56"/>
      <c r="BH237" s="56"/>
      <c r="BI237" s="56"/>
      <c r="BJ237" s="56"/>
      <c r="BK237" s="56"/>
      <c r="BL237" s="56"/>
      <c r="BM237" s="56"/>
      <c r="BN237" s="56"/>
      <c r="BO237" s="56"/>
      <c r="BP237" s="56"/>
      <c r="BQ237" s="56"/>
      <c r="BR237" s="56"/>
      <c r="BS237" s="56"/>
      <c r="BT237" s="56"/>
      <c r="BU237" s="56"/>
      <c r="BV237" s="56"/>
      <c r="BW237" s="56"/>
      <c r="BX237" s="56"/>
      <c r="BY237" s="56"/>
      <c r="BZ237" s="56"/>
      <c r="CA237" s="56"/>
      <c r="CB237" s="56"/>
      <c r="CC237" s="56"/>
      <c r="CD237" s="56"/>
      <c r="CE237" s="56"/>
      <c r="CF237" s="56"/>
      <c r="CG237" s="56"/>
      <c r="CH237" s="56"/>
      <c r="CI237" s="56"/>
      <c r="CJ237" s="56"/>
      <c r="CK237" s="56"/>
      <c r="CL237" s="56"/>
      <c r="CM237" s="56"/>
      <c r="CN237" s="56"/>
      <c r="CO237" s="56"/>
      <c r="CP237" s="56"/>
      <c r="CQ237" s="56"/>
      <c r="CR237" s="56"/>
      <c r="CS237" s="56"/>
      <c r="CT237" s="56"/>
      <c r="CU237" s="56"/>
      <c r="CV237" s="56"/>
      <c r="CW237" s="56"/>
      <c r="CX237" s="56"/>
      <c r="CY237" s="56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56"/>
      <c r="DL237" s="56"/>
      <c r="DM237" s="56"/>
      <c r="DN237" s="56"/>
      <c r="DO237" s="56"/>
      <c r="DP237" s="56"/>
      <c r="DQ237" s="56"/>
      <c r="DR237" s="56"/>
      <c r="DS237" s="56"/>
      <c r="DT237" s="56"/>
    </row>
    <row r="238" spans="1:124" ht="14.25" customHeight="1">
      <c r="A238" s="51">
        <v>231</v>
      </c>
      <c r="B238" s="3" t="str">
        <f>IF('FORM NILAI SIAP'!A238=0,"",'FORM NILAI SIAP'!A238)</f>
        <v/>
      </c>
      <c r="C238" s="3" t="str">
        <f>IF('FORM NILAI SIAP'!B238=0,"",'FORM NILAI SIAP'!B238)</f>
        <v/>
      </c>
      <c r="D238" s="54" t="str">
        <f t="shared" si="187"/>
        <v/>
      </c>
      <c r="E238" s="54">
        <f t="shared" ref="E238:R238" si="232">IFERROR(($T238*IF($T$6=E$6,$T$7,0)+$U238*IF($U$6=E$6,$U$7,0)+$V238*IF($V$6=E$6,$V$7,0)+$W238*IF($W$6=E$6,$W$7,0)+$X238*IF($X$6=E$6,$X$7,0)+$Y238*IF($Y$6=E$6,$Y$7,0)+$Z238*IF($Z$6=E$6,$Z$7,0)+$AA238*IF($AA$6=E$6,$AA$7,0)+$AB238*IF($AB$6=E$6,$AB$7,0)+$AC238*IF($AC$6=E$6,$AC$7,0)+$AD238*IF($AD$6=E$6,$AD$7,0)+$DG238*IF($DG$6=E$6,$DG$7,0)+$DH238*IF($DH$6=E$6,$DH$7,0)+$DI238*IF($DI$6=E$6,$DI$7,0)+$DJ238*IF($DJ$6=E$6,$DJ$7,0)+$DK238*IF($DK$6=E$6,$DK$7,0)+$DL238*IF($DL$6=E$6,$DL$7,0)+$DM238*IF($DM$6=E$6,$DM$7,0)+$DN238*IF($DN$6=E$6,$DN$7,0)+$DO238*IF($DO$6=E$6,$DO$7,0)+$DP238*IF($DP$6=E$6,$DP$7,0)+$DQ238*IF($DQ$6=E$6,$DQ$7,0)+$DR238*IF($DR$6=E$6,$DR$7,0)+$DS238*IF($DS$6=E$6,$DS$7,0)+$DT238*IF($DT$6=E$6,$DT$7,0)+$DU238*IF($DU$6=E$6,$DU$7,0)+$DV238*IF($DV$6=E$6,$DV$7,0)+$DW238*IF($DW$6=E$6,$DW$7,0)+$DX238*IF($DX$6=E$6,$DX$7,0)+$DY238*IF($DY$6=E$6,$DY$7,0)+$DZ238*IF($DZ$6=E$6,$DZ$7,0)+$EA238*IF($EA$6=E$6,$EA$7,0)+$EB238*IF($EB$6=E$6,$EB$7,0))/E$7,0)</f>
        <v>0</v>
      </c>
      <c r="F238" s="54">
        <f t="shared" si="232"/>
        <v>0</v>
      </c>
      <c r="G238" s="54">
        <f t="shared" si="232"/>
        <v>0</v>
      </c>
      <c r="H238" s="54">
        <f t="shared" si="232"/>
        <v>0</v>
      </c>
      <c r="I238" s="54">
        <f t="shared" si="232"/>
        <v>0</v>
      </c>
      <c r="J238" s="54">
        <f t="shared" si="232"/>
        <v>0</v>
      </c>
      <c r="K238" s="54">
        <f t="shared" si="232"/>
        <v>0</v>
      </c>
      <c r="L238" s="54">
        <f t="shared" si="232"/>
        <v>0</v>
      </c>
      <c r="M238" s="54">
        <f t="shared" si="232"/>
        <v>0</v>
      </c>
      <c r="N238" s="54">
        <f t="shared" si="232"/>
        <v>0</v>
      </c>
      <c r="O238" s="54">
        <f t="shared" si="232"/>
        <v>0</v>
      </c>
      <c r="P238" s="54">
        <f t="shared" si="232"/>
        <v>0</v>
      </c>
      <c r="Q238" s="54">
        <f t="shared" si="232"/>
        <v>0</v>
      </c>
      <c r="R238" s="54">
        <f t="shared" si="232"/>
        <v>0</v>
      </c>
      <c r="S238" s="135"/>
      <c r="T238" s="6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  <c r="BD238" s="56"/>
      <c r="BE238" s="56"/>
      <c r="BF238" s="56"/>
      <c r="BG238" s="56"/>
      <c r="BH238" s="56"/>
      <c r="BI238" s="56"/>
      <c r="BJ238" s="56"/>
      <c r="BK238" s="56"/>
      <c r="BL238" s="56"/>
      <c r="BM238" s="56"/>
      <c r="BN238" s="56"/>
      <c r="BO238" s="56"/>
      <c r="BP238" s="56"/>
      <c r="BQ238" s="56"/>
      <c r="BR238" s="56"/>
      <c r="BS238" s="56"/>
      <c r="BT238" s="56"/>
      <c r="BU238" s="56"/>
      <c r="BV238" s="56"/>
      <c r="BW238" s="56"/>
      <c r="BX238" s="56"/>
      <c r="BY238" s="56"/>
      <c r="BZ238" s="56"/>
      <c r="CA238" s="56"/>
      <c r="CB238" s="56"/>
      <c r="CC238" s="56"/>
      <c r="CD238" s="56"/>
      <c r="CE238" s="56"/>
      <c r="CF238" s="56"/>
      <c r="CG238" s="56"/>
      <c r="CH238" s="56"/>
      <c r="CI238" s="56"/>
      <c r="CJ238" s="56"/>
      <c r="CK238" s="56"/>
      <c r="CL238" s="56"/>
      <c r="CM238" s="56"/>
      <c r="CN238" s="56"/>
      <c r="CO238" s="56"/>
      <c r="CP238" s="56"/>
      <c r="CQ238" s="56"/>
      <c r="CR238" s="56"/>
      <c r="CS238" s="56"/>
      <c r="CT238" s="56"/>
      <c r="CU238" s="56"/>
      <c r="CV238" s="56"/>
      <c r="CW238" s="56"/>
      <c r="CX238" s="56"/>
      <c r="CY238" s="56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56"/>
      <c r="DL238" s="56"/>
      <c r="DM238" s="56"/>
      <c r="DN238" s="56"/>
      <c r="DO238" s="56"/>
      <c r="DP238" s="56"/>
      <c r="DQ238" s="56"/>
      <c r="DR238" s="56"/>
      <c r="DS238" s="56"/>
      <c r="DT238" s="56"/>
    </row>
    <row r="239" spans="1:124" ht="14.25" customHeight="1">
      <c r="A239" s="51">
        <v>232</v>
      </c>
      <c r="B239" s="3" t="str">
        <f>IF('FORM NILAI SIAP'!A239=0,"",'FORM NILAI SIAP'!A239)</f>
        <v/>
      </c>
      <c r="C239" s="3" t="str">
        <f>IF('FORM NILAI SIAP'!B239=0,"",'FORM NILAI SIAP'!B239)</f>
        <v/>
      </c>
      <c r="D239" s="54" t="str">
        <f t="shared" si="187"/>
        <v/>
      </c>
      <c r="E239" s="54">
        <f t="shared" ref="E239:R239" si="233">IFERROR(($T239*IF($T$6=E$6,$T$7,0)+$U239*IF($U$6=E$6,$U$7,0)+$V239*IF($V$6=E$6,$V$7,0)+$W239*IF($W$6=E$6,$W$7,0)+$X239*IF($X$6=E$6,$X$7,0)+$Y239*IF($Y$6=E$6,$Y$7,0)+$Z239*IF($Z$6=E$6,$Z$7,0)+$AA239*IF($AA$6=E$6,$AA$7,0)+$AB239*IF($AB$6=E$6,$AB$7,0)+$AC239*IF($AC$6=E$6,$AC$7,0)+$AD239*IF($AD$6=E$6,$AD$7,0)+$DG239*IF($DG$6=E$6,$DG$7,0)+$DH239*IF($DH$6=E$6,$DH$7,0)+$DI239*IF($DI$6=E$6,$DI$7,0)+$DJ239*IF($DJ$6=E$6,$DJ$7,0)+$DK239*IF($DK$6=E$6,$DK$7,0)+$DL239*IF($DL$6=E$6,$DL$7,0)+$DM239*IF($DM$6=E$6,$DM$7,0)+$DN239*IF($DN$6=E$6,$DN$7,0)+$DO239*IF($DO$6=E$6,$DO$7,0)+$DP239*IF($DP$6=E$6,$DP$7,0)+$DQ239*IF($DQ$6=E$6,$DQ$7,0)+$DR239*IF($DR$6=E$6,$DR$7,0)+$DS239*IF($DS$6=E$6,$DS$7,0)+$DT239*IF($DT$6=E$6,$DT$7,0)+$DU239*IF($DU$6=E$6,$DU$7,0)+$DV239*IF($DV$6=E$6,$DV$7,0)+$DW239*IF($DW$6=E$6,$DW$7,0)+$DX239*IF($DX$6=E$6,$DX$7,0)+$DY239*IF($DY$6=E$6,$DY$7,0)+$DZ239*IF($DZ$6=E$6,$DZ$7,0)+$EA239*IF($EA$6=E$6,$EA$7,0)+$EB239*IF($EB$6=E$6,$EB$7,0))/E$7,0)</f>
        <v>0</v>
      </c>
      <c r="F239" s="54">
        <f t="shared" si="233"/>
        <v>0</v>
      </c>
      <c r="G239" s="54">
        <f t="shared" si="233"/>
        <v>0</v>
      </c>
      <c r="H239" s="54">
        <f t="shared" si="233"/>
        <v>0</v>
      </c>
      <c r="I239" s="54">
        <f t="shared" si="233"/>
        <v>0</v>
      </c>
      <c r="J239" s="54">
        <f t="shared" si="233"/>
        <v>0</v>
      </c>
      <c r="K239" s="54">
        <f t="shared" si="233"/>
        <v>0</v>
      </c>
      <c r="L239" s="54">
        <f t="shared" si="233"/>
        <v>0</v>
      </c>
      <c r="M239" s="54">
        <f t="shared" si="233"/>
        <v>0</v>
      </c>
      <c r="N239" s="54">
        <f t="shared" si="233"/>
        <v>0</v>
      </c>
      <c r="O239" s="54">
        <f t="shared" si="233"/>
        <v>0</v>
      </c>
      <c r="P239" s="54">
        <f t="shared" si="233"/>
        <v>0</v>
      </c>
      <c r="Q239" s="54">
        <f t="shared" si="233"/>
        <v>0</v>
      </c>
      <c r="R239" s="54">
        <f t="shared" si="233"/>
        <v>0</v>
      </c>
      <c r="S239" s="135"/>
      <c r="T239" s="6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  <c r="BD239" s="56"/>
      <c r="BE239" s="56"/>
      <c r="BF239" s="56"/>
      <c r="BG239" s="56"/>
      <c r="BH239" s="56"/>
      <c r="BI239" s="56"/>
      <c r="BJ239" s="56"/>
      <c r="BK239" s="56"/>
      <c r="BL239" s="56"/>
      <c r="BM239" s="56"/>
      <c r="BN239" s="56"/>
      <c r="BO239" s="56"/>
      <c r="BP239" s="56"/>
      <c r="BQ239" s="56"/>
      <c r="BR239" s="56"/>
      <c r="BS239" s="56"/>
      <c r="BT239" s="56"/>
      <c r="BU239" s="56"/>
      <c r="BV239" s="56"/>
      <c r="BW239" s="56"/>
      <c r="BX239" s="56"/>
      <c r="BY239" s="56"/>
      <c r="BZ239" s="56"/>
      <c r="CA239" s="56"/>
      <c r="CB239" s="56"/>
      <c r="CC239" s="56"/>
      <c r="CD239" s="56"/>
      <c r="CE239" s="56"/>
      <c r="CF239" s="56"/>
      <c r="CG239" s="56"/>
      <c r="CH239" s="56"/>
      <c r="CI239" s="56"/>
      <c r="CJ239" s="56"/>
      <c r="CK239" s="56"/>
      <c r="CL239" s="56"/>
      <c r="CM239" s="56"/>
      <c r="CN239" s="56"/>
      <c r="CO239" s="56"/>
      <c r="CP239" s="56"/>
      <c r="CQ239" s="56"/>
      <c r="CR239" s="56"/>
      <c r="CS239" s="56"/>
      <c r="CT239" s="56"/>
      <c r="CU239" s="56"/>
      <c r="CV239" s="56"/>
      <c r="CW239" s="56"/>
      <c r="CX239" s="56"/>
      <c r="CY239" s="56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56"/>
      <c r="DL239" s="56"/>
      <c r="DM239" s="56"/>
      <c r="DN239" s="56"/>
      <c r="DO239" s="56"/>
      <c r="DP239" s="56"/>
      <c r="DQ239" s="56"/>
      <c r="DR239" s="56"/>
      <c r="DS239" s="56"/>
      <c r="DT239" s="56"/>
    </row>
    <row r="240" spans="1:124" ht="14.25" customHeight="1">
      <c r="A240" s="51">
        <v>233</v>
      </c>
      <c r="B240" s="3" t="str">
        <f>IF('FORM NILAI SIAP'!A240=0,"",'FORM NILAI SIAP'!A240)</f>
        <v/>
      </c>
      <c r="C240" s="3" t="str">
        <f>IF('FORM NILAI SIAP'!B240=0,"",'FORM NILAI SIAP'!B240)</f>
        <v/>
      </c>
      <c r="D240" s="54" t="str">
        <f t="shared" si="187"/>
        <v/>
      </c>
      <c r="E240" s="54">
        <f t="shared" ref="E240:R240" si="234">IFERROR(($T240*IF($T$6=E$6,$T$7,0)+$U240*IF($U$6=E$6,$U$7,0)+$V240*IF($V$6=E$6,$V$7,0)+$W240*IF($W$6=E$6,$W$7,0)+$X240*IF($X$6=E$6,$X$7,0)+$Y240*IF($Y$6=E$6,$Y$7,0)+$Z240*IF($Z$6=E$6,$Z$7,0)+$AA240*IF($AA$6=E$6,$AA$7,0)+$AB240*IF($AB$6=E$6,$AB$7,0)+$AC240*IF($AC$6=E$6,$AC$7,0)+$AD240*IF($AD$6=E$6,$AD$7,0)+$DG240*IF($DG$6=E$6,$DG$7,0)+$DH240*IF($DH$6=E$6,$DH$7,0)+$DI240*IF($DI$6=E$6,$DI$7,0)+$DJ240*IF($DJ$6=E$6,$DJ$7,0)+$DK240*IF($DK$6=E$6,$DK$7,0)+$DL240*IF($DL$6=E$6,$DL$7,0)+$DM240*IF($DM$6=E$6,$DM$7,0)+$DN240*IF($DN$6=E$6,$DN$7,0)+$DO240*IF($DO$6=E$6,$DO$7,0)+$DP240*IF($DP$6=E$6,$DP$7,0)+$DQ240*IF($DQ$6=E$6,$DQ$7,0)+$DR240*IF($DR$6=E$6,$DR$7,0)+$DS240*IF($DS$6=E$6,$DS$7,0)+$DT240*IF($DT$6=E$6,$DT$7,0)+$DU240*IF($DU$6=E$6,$DU$7,0)+$DV240*IF($DV$6=E$6,$DV$7,0)+$DW240*IF($DW$6=E$6,$DW$7,0)+$DX240*IF($DX$6=E$6,$DX$7,0)+$DY240*IF($DY$6=E$6,$DY$7,0)+$DZ240*IF($DZ$6=E$6,$DZ$7,0)+$EA240*IF($EA$6=E$6,$EA$7,0)+$EB240*IF($EB$6=E$6,$EB$7,0))/E$7,0)</f>
        <v>0</v>
      </c>
      <c r="F240" s="54">
        <f t="shared" si="234"/>
        <v>0</v>
      </c>
      <c r="G240" s="54">
        <f t="shared" si="234"/>
        <v>0</v>
      </c>
      <c r="H240" s="54">
        <f t="shared" si="234"/>
        <v>0</v>
      </c>
      <c r="I240" s="54">
        <f t="shared" si="234"/>
        <v>0</v>
      </c>
      <c r="J240" s="54">
        <f t="shared" si="234"/>
        <v>0</v>
      </c>
      <c r="K240" s="54">
        <f t="shared" si="234"/>
        <v>0</v>
      </c>
      <c r="L240" s="54">
        <f t="shared" si="234"/>
        <v>0</v>
      </c>
      <c r="M240" s="54">
        <f t="shared" si="234"/>
        <v>0</v>
      </c>
      <c r="N240" s="54">
        <f t="shared" si="234"/>
        <v>0</v>
      </c>
      <c r="O240" s="54">
        <f t="shared" si="234"/>
        <v>0</v>
      </c>
      <c r="P240" s="54">
        <f t="shared" si="234"/>
        <v>0</v>
      </c>
      <c r="Q240" s="54">
        <f t="shared" si="234"/>
        <v>0</v>
      </c>
      <c r="R240" s="54">
        <f t="shared" si="234"/>
        <v>0</v>
      </c>
      <c r="S240" s="135"/>
      <c r="T240" s="6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  <c r="BD240" s="56"/>
      <c r="BE240" s="56"/>
      <c r="BF240" s="56"/>
      <c r="BG240" s="56"/>
      <c r="BH240" s="56"/>
      <c r="BI240" s="56"/>
      <c r="BJ240" s="56"/>
      <c r="BK240" s="56"/>
      <c r="BL240" s="56"/>
      <c r="BM240" s="56"/>
      <c r="BN240" s="56"/>
      <c r="BO240" s="56"/>
      <c r="BP240" s="56"/>
      <c r="BQ240" s="56"/>
      <c r="BR240" s="56"/>
      <c r="BS240" s="56"/>
      <c r="BT240" s="56"/>
      <c r="BU240" s="56"/>
      <c r="BV240" s="56"/>
      <c r="BW240" s="56"/>
      <c r="BX240" s="56"/>
      <c r="BY240" s="56"/>
      <c r="BZ240" s="56"/>
      <c r="CA240" s="56"/>
      <c r="CB240" s="56"/>
      <c r="CC240" s="56"/>
      <c r="CD240" s="56"/>
      <c r="CE240" s="56"/>
      <c r="CF240" s="56"/>
      <c r="CG240" s="56"/>
      <c r="CH240" s="56"/>
      <c r="CI240" s="56"/>
      <c r="CJ240" s="56"/>
      <c r="CK240" s="56"/>
      <c r="CL240" s="56"/>
      <c r="CM240" s="56"/>
      <c r="CN240" s="56"/>
      <c r="CO240" s="56"/>
      <c r="CP240" s="56"/>
      <c r="CQ240" s="56"/>
      <c r="CR240" s="56"/>
      <c r="CS240" s="56"/>
      <c r="CT240" s="56"/>
      <c r="CU240" s="56"/>
      <c r="CV240" s="56"/>
      <c r="CW240" s="56"/>
      <c r="CX240" s="56"/>
      <c r="CY240" s="56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56"/>
      <c r="DL240" s="56"/>
      <c r="DM240" s="56"/>
      <c r="DN240" s="56"/>
      <c r="DO240" s="56"/>
      <c r="DP240" s="56"/>
      <c r="DQ240" s="56"/>
      <c r="DR240" s="56"/>
      <c r="DS240" s="56"/>
      <c r="DT240" s="56"/>
    </row>
    <row r="241" spans="1:124" ht="14.25" customHeight="1">
      <c r="A241" s="51">
        <v>234</v>
      </c>
      <c r="B241" s="3" t="str">
        <f>IF('FORM NILAI SIAP'!A241=0,"",'FORM NILAI SIAP'!A241)</f>
        <v/>
      </c>
      <c r="C241" s="3" t="str">
        <f>IF('FORM NILAI SIAP'!B241=0,"",'FORM NILAI SIAP'!B241)</f>
        <v/>
      </c>
      <c r="D241" s="54" t="str">
        <f t="shared" si="187"/>
        <v/>
      </c>
      <c r="E241" s="54">
        <f t="shared" ref="E241:R241" si="235">IFERROR(($T241*IF($T$6=E$6,$T$7,0)+$U241*IF($U$6=E$6,$U$7,0)+$V241*IF($V$6=E$6,$V$7,0)+$W241*IF($W$6=E$6,$W$7,0)+$X241*IF($X$6=E$6,$X$7,0)+$Y241*IF($Y$6=E$6,$Y$7,0)+$Z241*IF($Z$6=E$6,$Z$7,0)+$AA241*IF($AA$6=E$6,$AA$7,0)+$AB241*IF($AB$6=E$6,$AB$7,0)+$AC241*IF($AC$6=E$6,$AC$7,0)+$AD241*IF($AD$6=E$6,$AD$7,0)+$DG241*IF($DG$6=E$6,$DG$7,0)+$DH241*IF($DH$6=E$6,$DH$7,0)+$DI241*IF($DI$6=E$6,$DI$7,0)+$DJ241*IF($DJ$6=E$6,$DJ$7,0)+$DK241*IF($DK$6=E$6,$DK$7,0)+$DL241*IF($DL$6=E$6,$DL$7,0)+$DM241*IF($DM$6=E$6,$DM$7,0)+$DN241*IF($DN$6=E$6,$DN$7,0)+$DO241*IF($DO$6=E$6,$DO$7,0)+$DP241*IF($DP$6=E$6,$DP$7,0)+$DQ241*IF($DQ$6=E$6,$DQ$7,0)+$DR241*IF($DR$6=E$6,$DR$7,0)+$DS241*IF($DS$6=E$6,$DS$7,0)+$DT241*IF($DT$6=E$6,$DT$7,0)+$DU241*IF($DU$6=E$6,$DU$7,0)+$DV241*IF($DV$6=E$6,$DV$7,0)+$DW241*IF($DW$6=E$6,$DW$7,0)+$DX241*IF($DX$6=E$6,$DX$7,0)+$DY241*IF($DY$6=E$6,$DY$7,0)+$DZ241*IF($DZ$6=E$6,$DZ$7,0)+$EA241*IF($EA$6=E$6,$EA$7,0)+$EB241*IF($EB$6=E$6,$EB$7,0))/E$7,0)</f>
        <v>0</v>
      </c>
      <c r="F241" s="54">
        <f t="shared" si="235"/>
        <v>0</v>
      </c>
      <c r="G241" s="54">
        <f t="shared" si="235"/>
        <v>0</v>
      </c>
      <c r="H241" s="54">
        <f t="shared" si="235"/>
        <v>0</v>
      </c>
      <c r="I241" s="54">
        <f t="shared" si="235"/>
        <v>0</v>
      </c>
      <c r="J241" s="54">
        <f t="shared" si="235"/>
        <v>0</v>
      </c>
      <c r="K241" s="54">
        <f t="shared" si="235"/>
        <v>0</v>
      </c>
      <c r="L241" s="54">
        <f t="shared" si="235"/>
        <v>0</v>
      </c>
      <c r="M241" s="54">
        <f t="shared" si="235"/>
        <v>0</v>
      </c>
      <c r="N241" s="54">
        <f t="shared" si="235"/>
        <v>0</v>
      </c>
      <c r="O241" s="54">
        <f t="shared" si="235"/>
        <v>0</v>
      </c>
      <c r="P241" s="54">
        <f t="shared" si="235"/>
        <v>0</v>
      </c>
      <c r="Q241" s="54">
        <f t="shared" si="235"/>
        <v>0</v>
      </c>
      <c r="R241" s="54">
        <f t="shared" si="235"/>
        <v>0</v>
      </c>
      <c r="S241" s="135"/>
      <c r="T241" s="6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  <c r="BD241" s="56"/>
      <c r="BE241" s="56"/>
      <c r="BF241" s="56"/>
      <c r="BG241" s="56"/>
      <c r="BH241" s="56"/>
      <c r="BI241" s="56"/>
      <c r="BJ241" s="56"/>
      <c r="BK241" s="56"/>
      <c r="BL241" s="56"/>
      <c r="BM241" s="56"/>
      <c r="BN241" s="56"/>
      <c r="BO241" s="56"/>
      <c r="BP241" s="56"/>
      <c r="BQ241" s="56"/>
      <c r="BR241" s="56"/>
      <c r="BS241" s="56"/>
      <c r="BT241" s="56"/>
      <c r="BU241" s="56"/>
      <c r="BV241" s="56"/>
      <c r="BW241" s="56"/>
      <c r="BX241" s="56"/>
      <c r="BY241" s="56"/>
      <c r="BZ241" s="56"/>
      <c r="CA241" s="56"/>
      <c r="CB241" s="56"/>
      <c r="CC241" s="56"/>
      <c r="CD241" s="56"/>
      <c r="CE241" s="56"/>
      <c r="CF241" s="56"/>
      <c r="CG241" s="56"/>
      <c r="CH241" s="56"/>
      <c r="CI241" s="56"/>
      <c r="CJ241" s="56"/>
      <c r="CK241" s="56"/>
      <c r="CL241" s="56"/>
      <c r="CM241" s="56"/>
      <c r="CN241" s="56"/>
      <c r="CO241" s="56"/>
      <c r="CP241" s="56"/>
      <c r="CQ241" s="56"/>
      <c r="CR241" s="56"/>
      <c r="CS241" s="56"/>
      <c r="CT241" s="56"/>
      <c r="CU241" s="56"/>
      <c r="CV241" s="56"/>
      <c r="CW241" s="56"/>
      <c r="CX241" s="56"/>
      <c r="CY241" s="56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56"/>
      <c r="DL241" s="56"/>
      <c r="DM241" s="56"/>
      <c r="DN241" s="56"/>
      <c r="DO241" s="56"/>
      <c r="DP241" s="56"/>
      <c r="DQ241" s="56"/>
      <c r="DR241" s="56"/>
      <c r="DS241" s="56"/>
      <c r="DT241" s="56"/>
    </row>
    <row r="242" spans="1:124" ht="14.25" customHeight="1">
      <c r="A242" s="51">
        <v>235</v>
      </c>
      <c r="B242" s="3" t="str">
        <f>IF('FORM NILAI SIAP'!A242=0,"",'FORM NILAI SIAP'!A242)</f>
        <v/>
      </c>
      <c r="C242" s="3" t="str">
        <f>IF('FORM NILAI SIAP'!B242=0,"",'FORM NILAI SIAP'!B242)</f>
        <v/>
      </c>
      <c r="D242" s="54" t="str">
        <f t="shared" si="187"/>
        <v/>
      </c>
      <c r="E242" s="54">
        <f t="shared" ref="E242:R242" si="236">IFERROR(($T242*IF($T$6=E$6,$T$7,0)+$U242*IF($U$6=E$6,$U$7,0)+$V242*IF($V$6=E$6,$V$7,0)+$W242*IF($W$6=E$6,$W$7,0)+$X242*IF($X$6=E$6,$X$7,0)+$Y242*IF($Y$6=E$6,$Y$7,0)+$Z242*IF($Z$6=E$6,$Z$7,0)+$AA242*IF($AA$6=E$6,$AA$7,0)+$AB242*IF($AB$6=E$6,$AB$7,0)+$AC242*IF($AC$6=E$6,$AC$7,0)+$AD242*IF($AD$6=E$6,$AD$7,0)+$DG242*IF($DG$6=E$6,$DG$7,0)+$DH242*IF($DH$6=E$6,$DH$7,0)+$DI242*IF($DI$6=E$6,$DI$7,0)+$DJ242*IF($DJ$6=E$6,$DJ$7,0)+$DK242*IF($DK$6=E$6,$DK$7,0)+$DL242*IF($DL$6=E$6,$DL$7,0)+$DM242*IF($DM$6=E$6,$DM$7,0)+$DN242*IF($DN$6=E$6,$DN$7,0)+$DO242*IF($DO$6=E$6,$DO$7,0)+$DP242*IF($DP$6=E$6,$DP$7,0)+$DQ242*IF($DQ$6=E$6,$DQ$7,0)+$DR242*IF($DR$6=E$6,$DR$7,0)+$DS242*IF($DS$6=E$6,$DS$7,0)+$DT242*IF($DT$6=E$6,$DT$7,0)+$DU242*IF($DU$6=E$6,$DU$7,0)+$DV242*IF($DV$6=E$6,$DV$7,0)+$DW242*IF($DW$6=E$6,$DW$7,0)+$DX242*IF($DX$6=E$6,$DX$7,0)+$DY242*IF($DY$6=E$6,$DY$7,0)+$DZ242*IF($DZ$6=E$6,$DZ$7,0)+$EA242*IF($EA$6=E$6,$EA$7,0)+$EB242*IF($EB$6=E$6,$EB$7,0))/E$7,0)</f>
        <v>0</v>
      </c>
      <c r="F242" s="54">
        <f t="shared" si="236"/>
        <v>0</v>
      </c>
      <c r="G242" s="54">
        <f t="shared" si="236"/>
        <v>0</v>
      </c>
      <c r="H242" s="54">
        <f t="shared" si="236"/>
        <v>0</v>
      </c>
      <c r="I242" s="54">
        <f t="shared" si="236"/>
        <v>0</v>
      </c>
      <c r="J242" s="54">
        <f t="shared" si="236"/>
        <v>0</v>
      </c>
      <c r="K242" s="54">
        <f t="shared" si="236"/>
        <v>0</v>
      </c>
      <c r="L242" s="54">
        <f t="shared" si="236"/>
        <v>0</v>
      </c>
      <c r="M242" s="54">
        <f t="shared" si="236"/>
        <v>0</v>
      </c>
      <c r="N242" s="54">
        <f t="shared" si="236"/>
        <v>0</v>
      </c>
      <c r="O242" s="54">
        <f t="shared" si="236"/>
        <v>0</v>
      </c>
      <c r="P242" s="54">
        <f t="shared" si="236"/>
        <v>0</v>
      </c>
      <c r="Q242" s="54">
        <f t="shared" si="236"/>
        <v>0</v>
      </c>
      <c r="R242" s="54">
        <f t="shared" si="236"/>
        <v>0</v>
      </c>
      <c r="S242" s="135"/>
      <c r="T242" s="6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  <c r="BD242" s="56"/>
      <c r="BE242" s="56"/>
      <c r="BF242" s="56"/>
      <c r="BG242" s="56"/>
      <c r="BH242" s="56"/>
      <c r="BI242" s="56"/>
      <c r="BJ242" s="56"/>
      <c r="BK242" s="56"/>
      <c r="BL242" s="56"/>
      <c r="BM242" s="56"/>
      <c r="BN242" s="56"/>
      <c r="BO242" s="56"/>
      <c r="BP242" s="56"/>
      <c r="BQ242" s="56"/>
      <c r="BR242" s="56"/>
      <c r="BS242" s="56"/>
      <c r="BT242" s="56"/>
      <c r="BU242" s="56"/>
      <c r="BV242" s="56"/>
      <c r="BW242" s="56"/>
      <c r="BX242" s="56"/>
      <c r="BY242" s="56"/>
      <c r="BZ242" s="56"/>
      <c r="CA242" s="56"/>
      <c r="CB242" s="56"/>
      <c r="CC242" s="56"/>
      <c r="CD242" s="56"/>
      <c r="CE242" s="56"/>
      <c r="CF242" s="56"/>
      <c r="CG242" s="56"/>
      <c r="CH242" s="56"/>
      <c r="CI242" s="56"/>
      <c r="CJ242" s="56"/>
      <c r="CK242" s="56"/>
      <c r="CL242" s="56"/>
      <c r="CM242" s="56"/>
      <c r="CN242" s="56"/>
      <c r="CO242" s="56"/>
      <c r="CP242" s="56"/>
      <c r="CQ242" s="56"/>
      <c r="CR242" s="56"/>
      <c r="CS242" s="56"/>
      <c r="CT242" s="56"/>
      <c r="CU242" s="56"/>
      <c r="CV242" s="56"/>
      <c r="CW242" s="56"/>
      <c r="CX242" s="56"/>
      <c r="CY242" s="56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56"/>
      <c r="DL242" s="56"/>
      <c r="DM242" s="56"/>
      <c r="DN242" s="56"/>
      <c r="DO242" s="56"/>
      <c r="DP242" s="56"/>
      <c r="DQ242" s="56"/>
      <c r="DR242" s="56"/>
      <c r="DS242" s="56"/>
      <c r="DT242" s="56"/>
    </row>
    <row r="243" spans="1:124" ht="14.25" customHeight="1">
      <c r="A243" s="51">
        <v>236</v>
      </c>
      <c r="B243" s="3" t="str">
        <f>IF('FORM NILAI SIAP'!A243=0,"",'FORM NILAI SIAP'!A243)</f>
        <v/>
      </c>
      <c r="C243" s="3" t="str">
        <f>IF('FORM NILAI SIAP'!B243=0,"",'FORM NILAI SIAP'!B243)</f>
        <v/>
      </c>
      <c r="D243" s="54" t="str">
        <f t="shared" si="187"/>
        <v/>
      </c>
      <c r="E243" s="54">
        <f t="shared" ref="E243:R243" si="237">IFERROR(($T243*IF($T$6=E$6,$T$7,0)+$U243*IF($U$6=E$6,$U$7,0)+$V243*IF($V$6=E$6,$V$7,0)+$W243*IF($W$6=E$6,$W$7,0)+$X243*IF($X$6=E$6,$X$7,0)+$Y243*IF($Y$6=E$6,$Y$7,0)+$Z243*IF($Z$6=E$6,$Z$7,0)+$AA243*IF($AA$6=E$6,$AA$7,0)+$AB243*IF($AB$6=E$6,$AB$7,0)+$AC243*IF($AC$6=E$6,$AC$7,0)+$AD243*IF($AD$6=E$6,$AD$7,0)+$DG243*IF($DG$6=E$6,$DG$7,0)+$DH243*IF($DH$6=E$6,$DH$7,0)+$DI243*IF($DI$6=E$6,$DI$7,0)+$DJ243*IF($DJ$6=E$6,$DJ$7,0)+$DK243*IF($DK$6=E$6,$DK$7,0)+$DL243*IF($DL$6=E$6,$DL$7,0)+$DM243*IF($DM$6=E$6,$DM$7,0)+$DN243*IF($DN$6=E$6,$DN$7,0)+$DO243*IF($DO$6=E$6,$DO$7,0)+$DP243*IF($DP$6=E$6,$DP$7,0)+$DQ243*IF($DQ$6=E$6,$DQ$7,0)+$DR243*IF($DR$6=E$6,$DR$7,0)+$DS243*IF($DS$6=E$6,$DS$7,0)+$DT243*IF($DT$6=E$6,$DT$7,0)+$DU243*IF($DU$6=E$6,$DU$7,0)+$DV243*IF($DV$6=E$6,$DV$7,0)+$DW243*IF($DW$6=E$6,$DW$7,0)+$DX243*IF($DX$6=E$6,$DX$7,0)+$DY243*IF($DY$6=E$6,$DY$7,0)+$DZ243*IF($DZ$6=E$6,$DZ$7,0)+$EA243*IF($EA$6=E$6,$EA$7,0)+$EB243*IF($EB$6=E$6,$EB$7,0))/E$7,0)</f>
        <v>0</v>
      </c>
      <c r="F243" s="54">
        <f t="shared" si="237"/>
        <v>0</v>
      </c>
      <c r="G243" s="54">
        <f t="shared" si="237"/>
        <v>0</v>
      </c>
      <c r="H243" s="54">
        <f t="shared" si="237"/>
        <v>0</v>
      </c>
      <c r="I243" s="54">
        <f t="shared" si="237"/>
        <v>0</v>
      </c>
      <c r="J243" s="54">
        <f t="shared" si="237"/>
        <v>0</v>
      </c>
      <c r="K243" s="54">
        <f t="shared" si="237"/>
        <v>0</v>
      </c>
      <c r="L243" s="54">
        <f t="shared" si="237"/>
        <v>0</v>
      </c>
      <c r="M243" s="54">
        <f t="shared" si="237"/>
        <v>0</v>
      </c>
      <c r="N243" s="54">
        <f t="shared" si="237"/>
        <v>0</v>
      </c>
      <c r="O243" s="54">
        <f t="shared" si="237"/>
        <v>0</v>
      </c>
      <c r="P243" s="54">
        <f t="shared" si="237"/>
        <v>0</v>
      </c>
      <c r="Q243" s="54">
        <f t="shared" si="237"/>
        <v>0</v>
      </c>
      <c r="R243" s="54">
        <f t="shared" si="237"/>
        <v>0</v>
      </c>
      <c r="S243" s="135"/>
      <c r="T243" s="6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  <c r="BD243" s="56"/>
      <c r="BE243" s="56"/>
      <c r="BF243" s="56"/>
      <c r="BG243" s="56"/>
      <c r="BH243" s="56"/>
      <c r="BI243" s="56"/>
      <c r="BJ243" s="56"/>
      <c r="BK243" s="56"/>
      <c r="BL243" s="56"/>
      <c r="BM243" s="56"/>
      <c r="BN243" s="56"/>
      <c r="BO243" s="56"/>
      <c r="BP243" s="56"/>
      <c r="BQ243" s="56"/>
      <c r="BR243" s="56"/>
      <c r="BS243" s="56"/>
      <c r="BT243" s="56"/>
      <c r="BU243" s="56"/>
      <c r="BV243" s="56"/>
      <c r="BW243" s="56"/>
      <c r="BX243" s="56"/>
      <c r="BY243" s="56"/>
      <c r="BZ243" s="56"/>
      <c r="CA243" s="56"/>
      <c r="CB243" s="56"/>
      <c r="CC243" s="56"/>
      <c r="CD243" s="56"/>
      <c r="CE243" s="56"/>
      <c r="CF243" s="56"/>
      <c r="CG243" s="56"/>
      <c r="CH243" s="56"/>
      <c r="CI243" s="56"/>
      <c r="CJ243" s="56"/>
      <c r="CK243" s="56"/>
      <c r="CL243" s="56"/>
      <c r="CM243" s="56"/>
      <c r="CN243" s="56"/>
      <c r="CO243" s="56"/>
      <c r="CP243" s="56"/>
      <c r="CQ243" s="56"/>
      <c r="CR243" s="56"/>
      <c r="CS243" s="56"/>
      <c r="CT243" s="56"/>
      <c r="CU243" s="56"/>
      <c r="CV243" s="56"/>
      <c r="CW243" s="56"/>
      <c r="CX243" s="56"/>
      <c r="CY243" s="56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56"/>
      <c r="DL243" s="56"/>
      <c r="DM243" s="56"/>
      <c r="DN243" s="56"/>
      <c r="DO243" s="56"/>
      <c r="DP243" s="56"/>
      <c r="DQ243" s="56"/>
      <c r="DR243" s="56"/>
      <c r="DS243" s="56"/>
      <c r="DT243" s="56"/>
    </row>
    <row r="244" spans="1:124" ht="14.25" customHeight="1">
      <c r="A244" s="51">
        <v>237</v>
      </c>
      <c r="B244" s="3" t="str">
        <f>IF('FORM NILAI SIAP'!A244=0,"",'FORM NILAI SIAP'!A244)</f>
        <v/>
      </c>
      <c r="C244" s="3" t="str">
        <f>IF('FORM NILAI SIAP'!B244=0,"",'FORM NILAI SIAP'!B244)</f>
        <v/>
      </c>
      <c r="D244" s="54" t="str">
        <f t="shared" si="187"/>
        <v/>
      </c>
      <c r="E244" s="54">
        <f t="shared" ref="E244:R244" si="238">IFERROR(($T244*IF($T$6=E$6,$T$7,0)+$U244*IF($U$6=E$6,$U$7,0)+$V244*IF($V$6=E$6,$V$7,0)+$W244*IF($W$6=E$6,$W$7,0)+$X244*IF($X$6=E$6,$X$7,0)+$Y244*IF($Y$6=E$6,$Y$7,0)+$Z244*IF($Z$6=E$6,$Z$7,0)+$AA244*IF($AA$6=E$6,$AA$7,0)+$AB244*IF($AB$6=E$6,$AB$7,0)+$AC244*IF($AC$6=E$6,$AC$7,0)+$AD244*IF($AD$6=E$6,$AD$7,0)+$DG244*IF($DG$6=E$6,$DG$7,0)+$DH244*IF($DH$6=E$6,$DH$7,0)+$DI244*IF($DI$6=E$6,$DI$7,0)+$DJ244*IF($DJ$6=E$6,$DJ$7,0)+$DK244*IF($DK$6=E$6,$DK$7,0)+$DL244*IF($DL$6=E$6,$DL$7,0)+$DM244*IF($DM$6=E$6,$DM$7,0)+$DN244*IF($DN$6=E$6,$DN$7,0)+$DO244*IF($DO$6=E$6,$DO$7,0)+$DP244*IF($DP$6=E$6,$DP$7,0)+$DQ244*IF($DQ$6=E$6,$DQ$7,0)+$DR244*IF($DR$6=E$6,$DR$7,0)+$DS244*IF($DS$6=E$6,$DS$7,0)+$DT244*IF($DT$6=E$6,$DT$7,0)+$DU244*IF($DU$6=E$6,$DU$7,0)+$DV244*IF($DV$6=E$6,$DV$7,0)+$DW244*IF($DW$6=E$6,$DW$7,0)+$DX244*IF($DX$6=E$6,$DX$7,0)+$DY244*IF($DY$6=E$6,$DY$7,0)+$DZ244*IF($DZ$6=E$6,$DZ$7,0)+$EA244*IF($EA$6=E$6,$EA$7,0)+$EB244*IF($EB$6=E$6,$EB$7,0))/E$7,0)</f>
        <v>0</v>
      </c>
      <c r="F244" s="54">
        <f t="shared" si="238"/>
        <v>0</v>
      </c>
      <c r="G244" s="54">
        <f t="shared" si="238"/>
        <v>0</v>
      </c>
      <c r="H244" s="54">
        <f t="shared" si="238"/>
        <v>0</v>
      </c>
      <c r="I244" s="54">
        <f t="shared" si="238"/>
        <v>0</v>
      </c>
      <c r="J244" s="54">
        <f t="shared" si="238"/>
        <v>0</v>
      </c>
      <c r="K244" s="54">
        <f t="shared" si="238"/>
        <v>0</v>
      </c>
      <c r="L244" s="54">
        <f t="shared" si="238"/>
        <v>0</v>
      </c>
      <c r="M244" s="54">
        <f t="shared" si="238"/>
        <v>0</v>
      </c>
      <c r="N244" s="54">
        <f t="shared" si="238"/>
        <v>0</v>
      </c>
      <c r="O244" s="54">
        <f t="shared" si="238"/>
        <v>0</v>
      </c>
      <c r="P244" s="54">
        <f t="shared" si="238"/>
        <v>0</v>
      </c>
      <c r="Q244" s="54">
        <f t="shared" si="238"/>
        <v>0</v>
      </c>
      <c r="R244" s="54">
        <f t="shared" si="238"/>
        <v>0</v>
      </c>
      <c r="S244" s="135"/>
      <c r="T244" s="6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  <c r="BD244" s="56"/>
      <c r="BE244" s="56"/>
      <c r="BF244" s="56"/>
      <c r="BG244" s="56"/>
      <c r="BH244" s="56"/>
      <c r="BI244" s="56"/>
      <c r="BJ244" s="56"/>
      <c r="BK244" s="56"/>
      <c r="BL244" s="56"/>
      <c r="BM244" s="56"/>
      <c r="BN244" s="56"/>
      <c r="BO244" s="56"/>
      <c r="BP244" s="56"/>
      <c r="BQ244" s="56"/>
      <c r="BR244" s="56"/>
      <c r="BS244" s="56"/>
      <c r="BT244" s="56"/>
      <c r="BU244" s="56"/>
      <c r="BV244" s="56"/>
      <c r="BW244" s="56"/>
      <c r="BX244" s="56"/>
      <c r="BY244" s="56"/>
      <c r="BZ244" s="56"/>
      <c r="CA244" s="56"/>
      <c r="CB244" s="56"/>
      <c r="CC244" s="56"/>
      <c r="CD244" s="56"/>
      <c r="CE244" s="56"/>
      <c r="CF244" s="56"/>
      <c r="CG244" s="56"/>
      <c r="CH244" s="56"/>
      <c r="CI244" s="56"/>
      <c r="CJ244" s="56"/>
      <c r="CK244" s="56"/>
      <c r="CL244" s="56"/>
      <c r="CM244" s="56"/>
      <c r="CN244" s="56"/>
      <c r="CO244" s="56"/>
      <c r="CP244" s="56"/>
      <c r="CQ244" s="56"/>
      <c r="CR244" s="56"/>
      <c r="CS244" s="56"/>
      <c r="CT244" s="56"/>
      <c r="CU244" s="56"/>
      <c r="CV244" s="56"/>
      <c r="CW244" s="56"/>
      <c r="CX244" s="56"/>
      <c r="CY244" s="56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56"/>
      <c r="DL244" s="56"/>
      <c r="DM244" s="56"/>
      <c r="DN244" s="56"/>
      <c r="DO244" s="56"/>
      <c r="DP244" s="56"/>
      <c r="DQ244" s="56"/>
      <c r="DR244" s="56"/>
      <c r="DS244" s="56"/>
      <c r="DT244" s="56"/>
    </row>
    <row r="245" spans="1:124" ht="14.25" customHeight="1">
      <c r="A245" s="51">
        <v>238</v>
      </c>
      <c r="B245" s="3" t="str">
        <f>IF('FORM NILAI SIAP'!A245=0,"",'FORM NILAI SIAP'!A245)</f>
        <v/>
      </c>
      <c r="C245" s="3" t="str">
        <f>IF('FORM NILAI SIAP'!B245=0,"",'FORM NILAI SIAP'!B245)</f>
        <v/>
      </c>
      <c r="D245" s="54" t="str">
        <f t="shared" si="187"/>
        <v/>
      </c>
      <c r="E245" s="54">
        <f t="shared" ref="E245:R245" si="239">IFERROR(($T245*IF($T$6=E$6,$T$7,0)+$U245*IF($U$6=E$6,$U$7,0)+$V245*IF($V$6=E$6,$V$7,0)+$W245*IF($W$6=E$6,$W$7,0)+$X245*IF($X$6=E$6,$X$7,0)+$Y245*IF($Y$6=E$6,$Y$7,0)+$Z245*IF($Z$6=E$6,$Z$7,0)+$AA245*IF($AA$6=E$6,$AA$7,0)+$AB245*IF($AB$6=E$6,$AB$7,0)+$AC245*IF($AC$6=E$6,$AC$7,0)+$AD245*IF($AD$6=E$6,$AD$7,0)+$DG245*IF($DG$6=E$6,$DG$7,0)+$DH245*IF($DH$6=E$6,$DH$7,0)+$DI245*IF($DI$6=E$6,$DI$7,0)+$DJ245*IF($DJ$6=E$6,$DJ$7,0)+$DK245*IF($DK$6=E$6,$DK$7,0)+$DL245*IF($DL$6=E$6,$DL$7,0)+$DM245*IF($DM$6=E$6,$DM$7,0)+$DN245*IF($DN$6=E$6,$DN$7,0)+$DO245*IF($DO$6=E$6,$DO$7,0)+$DP245*IF($DP$6=E$6,$DP$7,0)+$DQ245*IF($DQ$6=E$6,$DQ$7,0)+$DR245*IF($DR$6=E$6,$DR$7,0)+$DS245*IF($DS$6=E$6,$DS$7,0)+$DT245*IF($DT$6=E$6,$DT$7,0)+$DU245*IF($DU$6=E$6,$DU$7,0)+$DV245*IF($DV$6=E$6,$DV$7,0)+$DW245*IF($DW$6=E$6,$DW$7,0)+$DX245*IF($DX$6=E$6,$DX$7,0)+$DY245*IF($DY$6=E$6,$DY$7,0)+$DZ245*IF($DZ$6=E$6,$DZ$7,0)+$EA245*IF($EA$6=E$6,$EA$7,0)+$EB245*IF($EB$6=E$6,$EB$7,0))/E$7,0)</f>
        <v>0</v>
      </c>
      <c r="F245" s="54">
        <f t="shared" si="239"/>
        <v>0</v>
      </c>
      <c r="G245" s="54">
        <f t="shared" si="239"/>
        <v>0</v>
      </c>
      <c r="H245" s="54">
        <f t="shared" si="239"/>
        <v>0</v>
      </c>
      <c r="I245" s="54">
        <f t="shared" si="239"/>
        <v>0</v>
      </c>
      <c r="J245" s="54">
        <f t="shared" si="239"/>
        <v>0</v>
      </c>
      <c r="K245" s="54">
        <f t="shared" si="239"/>
        <v>0</v>
      </c>
      <c r="L245" s="54">
        <f t="shared" si="239"/>
        <v>0</v>
      </c>
      <c r="M245" s="54">
        <f t="shared" si="239"/>
        <v>0</v>
      </c>
      <c r="N245" s="54">
        <f t="shared" si="239"/>
        <v>0</v>
      </c>
      <c r="O245" s="54">
        <f t="shared" si="239"/>
        <v>0</v>
      </c>
      <c r="P245" s="54">
        <f t="shared" si="239"/>
        <v>0</v>
      </c>
      <c r="Q245" s="54">
        <f t="shared" si="239"/>
        <v>0</v>
      </c>
      <c r="R245" s="54">
        <f t="shared" si="239"/>
        <v>0</v>
      </c>
      <c r="S245" s="135"/>
      <c r="T245" s="6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/>
      <c r="BH245" s="56"/>
      <c r="BI245" s="56"/>
      <c r="BJ245" s="56"/>
      <c r="BK245" s="56"/>
      <c r="BL245" s="56"/>
      <c r="BM245" s="56"/>
      <c r="BN245" s="56"/>
      <c r="BO245" s="56"/>
      <c r="BP245" s="56"/>
      <c r="BQ245" s="56"/>
      <c r="BR245" s="56"/>
      <c r="BS245" s="56"/>
      <c r="BT245" s="56"/>
      <c r="BU245" s="56"/>
      <c r="BV245" s="56"/>
      <c r="BW245" s="56"/>
      <c r="BX245" s="56"/>
      <c r="BY245" s="56"/>
      <c r="BZ245" s="56"/>
      <c r="CA245" s="56"/>
      <c r="CB245" s="56"/>
      <c r="CC245" s="56"/>
      <c r="CD245" s="56"/>
      <c r="CE245" s="56"/>
      <c r="CF245" s="56"/>
      <c r="CG245" s="56"/>
      <c r="CH245" s="56"/>
      <c r="CI245" s="56"/>
      <c r="CJ245" s="56"/>
      <c r="CK245" s="56"/>
      <c r="CL245" s="56"/>
      <c r="CM245" s="56"/>
      <c r="CN245" s="56"/>
      <c r="CO245" s="56"/>
      <c r="CP245" s="56"/>
      <c r="CQ245" s="56"/>
      <c r="CR245" s="56"/>
      <c r="CS245" s="56"/>
      <c r="CT245" s="56"/>
      <c r="CU245" s="56"/>
      <c r="CV245" s="56"/>
      <c r="CW245" s="56"/>
      <c r="CX245" s="56"/>
      <c r="CY245" s="56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56"/>
      <c r="DL245" s="56"/>
      <c r="DM245" s="56"/>
      <c r="DN245" s="56"/>
      <c r="DO245" s="56"/>
      <c r="DP245" s="56"/>
      <c r="DQ245" s="56"/>
      <c r="DR245" s="56"/>
      <c r="DS245" s="56"/>
      <c r="DT245" s="56"/>
    </row>
    <row r="246" spans="1:124" ht="14.25" customHeight="1">
      <c r="A246" s="51">
        <v>239</v>
      </c>
      <c r="B246" s="3" t="str">
        <f>IF('FORM NILAI SIAP'!A246=0,"",'FORM NILAI SIAP'!A246)</f>
        <v/>
      </c>
      <c r="C246" s="3" t="str">
        <f>IF('FORM NILAI SIAP'!B246=0,"",'FORM NILAI SIAP'!B246)</f>
        <v/>
      </c>
      <c r="D246" s="54" t="str">
        <f t="shared" si="187"/>
        <v/>
      </c>
      <c r="E246" s="54">
        <f t="shared" ref="E246:R246" si="240">IFERROR(($T246*IF($T$6=E$6,$T$7,0)+$U246*IF($U$6=E$6,$U$7,0)+$V246*IF($V$6=E$6,$V$7,0)+$W246*IF($W$6=E$6,$W$7,0)+$X246*IF($X$6=E$6,$X$7,0)+$Y246*IF($Y$6=E$6,$Y$7,0)+$Z246*IF($Z$6=E$6,$Z$7,0)+$AA246*IF($AA$6=E$6,$AA$7,0)+$AB246*IF($AB$6=E$6,$AB$7,0)+$AC246*IF($AC$6=E$6,$AC$7,0)+$AD246*IF($AD$6=E$6,$AD$7,0)+$DG246*IF($DG$6=E$6,$DG$7,0)+$DH246*IF($DH$6=E$6,$DH$7,0)+$DI246*IF($DI$6=E$6,$DI$7,0)+$DJ246*IF($DJ$6=E$6,$DJ$7,0)+$DK246*IF($DK$6=E$6,$DK$7,0)+$DL246*IF($DL$6=E$6,$DL$7,0)+$DM246*IF($DM$6=E$6,$DM$7,0)+$DN246*IF($DN$6=E$6,$DN$7,0)+$DO246*IF($DO$6=E$6,$DO$7,0)+$DP246*IF($DP$6=E$6,$DP$7,0)+$DQ246*IF($DQ$6=E$6,$DQ$7,0)+$DR246*IF($DR$6=E$6,$DR$7,0)+$DS246*IF($DS$6=E$6,$DS$7,0)+$DT246*IF($DT$6=E$6,$DT$7,0)+$DU246*IF($DU$6=E$6,$DU$7,0)+$DV246*IF($DV$6=E$6,$DV$7,0)+$DW246*IF($DW$6=E$6,$DW$7,0)+$DX246*IF($DX$6=E$6,$DX$7,0)+$DY246*IF($DY$6=E$6,$DY$7,0)+$DZ246*IF($DZ$6=E$6,$DZ$7,0)+$EA246*IF($EA$6=E$6,$EA$7,0)+$EB246*IF($EB$6=E$6,$EB$7,0))/E$7,0)</f>
        <v>0</v>
      </c>
      <c r="F246" s="54">
        <f t="shared" si="240"/>
        <v>0</v>
      </c>
      <c r="G246" s="54">
        <f t="shared" si="240"/>
        <v>0</v>
      </c>
      <c r="H246" s="54">
        <f t="shared" si="240"/>
        <v>0</v>
      </c>
      <c r="I246" s="54">
        <f t="shared" si="240"/>
        <v>0</v>
      </c>
      <c r="J246" s="54">
        <f t="shared" si="240"/>
        <v>0</v>
      </c>
      <c r="K246" s="54">
        <f t="shared" si="240"/>
        <v>0</v>
      </c>
      <c r="L246" s="54">
        <f t="shared" si="240"/>
        <v>0</v>
      </c>
      <c r="M246" s="54">
        <f t="shared" si="240"/>
        <v>0</v>
      </c>
      <c r="N246" s="54">
        <f t="shared" si="240"/>
        <v>0</v>
      </c>
      <c r="O246" s="54">
        <f t="shared" si="240"/>
        <v>0</v>
      </c>
      <c r="P246" s="54">
        <f t="shared" si="240"/>
        <v>0</v>
      </c>
      <c r="Q246" s="54">
        <f t="shared" si="240"/>
        <v>0</v>
      </c>
      <c r="R246" s="54">
        <f t="shared" si="240"/>
        <v>0</v>
      </c>
      <c r="S246" s="135"/>
      <c r="T246" s="6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  <c r="BD246" s="56"/>
      <c r="BE246" s="56"/>
      <c r="BF246" s="56"/>
      <c r="BG246" s="56"/>
      <c r="BH246" s="56"/>
      <c r="BI246" s="56"/>
      <c r="BJ246" s="56"/>
      <c r="BK246" s="56"/>
      <c r="BL246" s="56"/>
      <c r="BM246" s="56"/>
      <c r="BN246" s="56"/>
      <c r="BO246" s="56"/>
      <c r="BP246" s="56"/>
      <c r="BQ246" s="56"/>
      <c r="BR246" s="56"/>
      <c r="BS246" s="56"/>
      <c r="BT246" s="56"/>
      <c r="BU246" s="56"/>
      <c r="BV246" s="56"/>
      <c r="BW246" s="56"/>
      <c r="BX246" s="56"/>
      <c r="BY246" s="56"/>
      <c r="BZ246" s="56"/>
      <c r="CA246" s="56"/>
      <c r="CB246" s="56"/>
      <c r="CC246" s="56"/>
      <c r="CD246" s="56"/>
      <c r="CE246" s="56"/>
      <c r="CF246" s="56"/>
      <c r="CG246" s="56"/>
      <c r="CH246" s="56"/>
      <c r="CI246" s="56"/>
      <c r="CJ246" s="56"/>
      <c r="CK246" s="56"/>
      <c r="CL246" s="56"/>
      <c r="CM246" s="56"/>
      <c r="CN246" s="56"/>
      <c r="CO246" s="56"/>
      <c r="CP246" s="56"/>
      <c r="CQ246" s="56"/>
      <c r="CR246" s="56"/>
      <c r="CS246" s="56"/>
      <c r="CT246" s="56"/>
      <c r="CU246" s="56"/>
      <c r="CV246" s="56"/>
      <c r="CW246" s="56"/>
      <c r="CX246" s="56"/>
      <c r="CY246" s="56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56"/>
      <c r="DL246" s="56"/>
      <c r="DM246" s="56"/>
      <c r="DN246" s="56"/>
      <c r="DO246" s="56"/>
      <c r="DP246" s="56"/>
      <c r="DQ246" s="56"/>
      <c r="DR246" s="56"/>
      <c r="DS246" s="56"/>
      <c r="DT246" s="56"/>
    </row>
    <row r="247" spans="1:124" ht="14.25" customHeight="1">
      <c r="A247" s="51">
        <v>240</v>
      </c>
      <c r="B247" s="3" t="str">
        <f>IF('FORM NILAI SIAP'!A247=0,"",'FORM NILAI SIAP'!A247)</f>
        <v/>
      </c>
      <c r="C247" s="3" t="str">
        <f>IF('FORM NILAI SIAP'!B247=0,"",'FORM NILAI SIAP'!B247)</f>
        <v/>
      </c>
      <c r="D247" s="54" t="str">
        <f t="shared" si="187"/>
        <v/>
      </c>
      <c r="E247" s="54">
        <f t="shared" ref="E247:R247" si="241">IFERROR(($T247*IF($T$6=E$6,$T$7,0)+$U247*IF($U$6=E$6,$U$7,0)+$V247*IF($V$6=E$6,$V$7,0)+$W247*IF($W$6=E$6,$W$7,0)+$X247*IF($X$6=E$6,$X$7,0)+$Y247*IF($Y$6=E$6,$Y$7,0)+$Z247*IF($Z$6=E$6,$Z$7,0)+$AA247*IF($AA$6=E$6,$AA$7,0)+$AB247*IF($AB$6=E$6,$AB$7,0)+$AC247*IF($AC$6=E$6,$AC$7,0)+$AD247*IF($AD$6=E$6,$AD$7,0)+$DG247*IF($DG$6=E$6,$DG$7,0)+$DH247*IF($DH$6=E$6,$DH$7,0)+$DI247*IF($DI$6=E$6,$DI$7,0)+$DJ247*IF($DJ$6=E$6,$DJ$7,0)+$DK247*IF($DK$6=E$6,$DK$7,0)+$DL247*IF($DL$6=E$6,$DL$7,0)+$DM247*IF($DM$6=E$6,$DM$7,0)+$DN247*IF($DN$6=E$6,$DN$7,0)+$DO247*IF($DO$6=E$6,$DO$7,0)+$DP247*IF($DP$6=E$6,$DP$7,0)+$DQ247*IF($DQ$6=E$6,$DQ$7,0)+$DR247*IF($DR$6=E$6,$DR$7,0)+$DS247*IF($DS$6=E$6,$DS$7,0)+$DT247*IF($DT$6=E$6,$DT$7,0)+$DU247*IF($DU$6=E$6,$DU$7,0)+$DV247*IF($DV$6=E$6,$DV$7,0)+$DW247*IF($DW$6=E$6,$DW$7,0)+$DX247*IF($DX$6=E$6,$DX$7,0)+$DY247*IF($DY$6=E$6,$DY$7,0)+$DZ247*IF($DZ$6=E$6,$DZ$7,0)+$EA247*IF($EA$6=E$6,$EA$7,0)+$EB247*IF($EB$6=E$6,$EB$7,0))/E$7,0)</f>
        <v>0</v>
      </c>
      <c r="F247" s="54">
        <f t="shared" si="241"/>
        <v>0</v>
      </c>
      <c r="G247" s="54">
        <f t="shared" si="241"/>
        <v>0</v>
      </c>
      <c r="H247" s="54">
        <f t="shared" si="241"/>
        <v>0</v>
      </c>
      <c r="I247" s="54">
        <f t="shared" si="241"/>
        <v>0</v>
      </c>
      <c r="J247" s="54">
        <f t="shared" si="241"/>
        <v>0</v>
      </c>
      <c r="K247" s="54">
        <f t="shared" si="241"/>
        <v>0</v>
      </c>
      <c r="L247" s="54">
        <f t="shared" si="241"/>
        <v>0</v>
      </c>
      <c r="M247" s="54">
        <f t="shared" si="241"/>
        <v>0</v>
      </c>
      <c r="N247" s="54">
        <f t="shared" si="241"/>
        <v>0</v>
      </c>
      <c r="O247" s="54">
        <f t="shared" si="241"/>
        <v>0</v>
      </c>
      <c r="P247" s="54">
        <f t="shared" si="241"/>
        <v>0</v>
      </c>
      <c r="Q247" s="54">
        <f t="shared" si="241"/>
        <v>0</v>
      </c>
      <c r="R247" s="54">
        <f t="shared" si="241"/>
        <v>0</v>
      </c>
      <c r="S247" s="135"/>
      <c r="T247" s="6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  <c r="BD247" s="56"/>
      <c r="BE247" s="56"/>
      <c r="BF247" s="56"/>
      <c r="BG247" s="56"/>
      <c r="BH247" s="56"/>
      <c r="BI247" s="56"/>
      <c r="BJ247" s="56"/>
      <c r="BK247" s="56"/>
      <c r="BL247" s="56"/>
      <c r="BM247" s="56"/>
      <c r="BN247" s="56"/>
      <c r="BO247" s="56"/>
      <c r="BP247" s="56"/>
      <c r="BQ247" s="56"/>
      <c r="BR247" s="56"/>
      <c r="BS247" s="56"/>
      <c r="BT247" s="56"/>
      <c r="BU247" s="56"/>
      <c r="BV247" s="56"/>
      <c r="BW247" s="56"/>
      <c r="BX247" s="56"/>
      <c r="BY247" s="56"/>
      <c r="BZ247" s="56"/>
      <c r="CA247" s="56"/>
      <c r="CB247" s="56"/>
      <c r="CC247" s="56"/>
      <c r="CD247" s="56"/>
      <c r="CE247" s="56"/>
      <c r="CF247" s="56"/>
      <c r="CG247" s="56"/>
      <c r="CH247" s="56"/>
      <c r="CI247" s="56"/>
      <c r="CJ247" s="56"/>
      <c r="CK247" s="56"/>
      <c r="CL247" s="56"/>
      <c r="CM247" s="56"/>
      <c r="CN247" s="56"/>
      <c r="CO247" s="56"/>
      <c r="CP247" s="56"/>
      <c r="CQ247" s="56"/>
      <c r="CR247" s="56"/>
      <c r="CS247" s="56"/>
      <c r="CT247" s="56"/>
      <c r="CU247" s="56"/>
      <c r="CV247" s="56"/>
      <c r="CW247" s="56"/>
      <c r="CX247" s="56"/>
      <c r="CY247" s="56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56"/>
      <c r="DL247" s="56"/>
      <c r="DM247" s="56"/>
      <c r="DN247" s="56"/>
      <c r="DO247" s="56"/>
      <c r="DP247" s="56"/>
      <c r="DQ247" s="56"/>
      <c r="DR247" s="56"/>
      <c r="DS247" s="56"/>
      <c r="DT247" s="56"/>
    </row>
    <row r="248" spans="1:124" ht="14.25" customHeight="1">
      <c r="A248" s="51">
        <v>241</v>
      </c>
      <c r="B248" s="3" t="str">
        <f>IF('FORM NILAI SIAP'!A248=0,"",'FORM NILAI SIAP'!A248)</f>
        <v/>
      </c>
      <c r="C248" s="3" t="str">
        <f>IF('FORM NILAI SIAP'!B248=0,"",'FORM NILAI SIAP'!B248)</f>
        <v/>
      </c>
      <c r="D248" s="54" t="str">
        <f t="shared" si="187"/>
        <v/>
      </c>
      <c r="E248" s="54">
        <f t="shared" ref="E248:R248" si="242">IFERROR(($T248*IF($T$6=E$6,$T$7,0)+$U248*IF($U$6=E$6,$U$7,0)+$V248*IF($V$6=E$6,$V$7,0)+$W248*IF($W$6=E$6,$W$7,0)+$X248*IF($X$6=E$6,$X$7,0)+$Y248*IF($Y$6=E$6,$Y$7,0)+$Z248*IF($Z$6=E$6,$Z$7,0)+$AA248*IF($AA$6=E$6,$AA$7,0)+$AB248*IF($AB$6=E$6,$AB$7,0)+$AC248*IF($AC$6=E$6,$AC$7,0)+$AD248*IF($AD$6=E$6,$AD$7,0)+$DG248*IF($DG$6=E$6,$DG$7,0)+$DH248*IF($DH$6=E$6,$DH$7,0)+$DI248*IF($DI$6=E$6,$DI$7,0)+$DJ248*IF($DJ$6=E$6,$DJ$7,0)+$DK248*IF($DK$6=E$6,$DK$7,0)+$DL248*IF($DL$6=E$6,$DL$7,0)+$DM248*IF($DM$6=E$6,$DM$7,0)+$DN248*IF($DN$6=E$6,$DN$7,0)+$DO248*IF($DO$6=E$6,$DO$7,0)+$DP248*IF($DP$6=E$6,$DP$7,0)+$DQ248*IF($DQ$6=E$6,$DQ$7,0)+$DR248*IF($DR$6=E$6,$DR$7,0)+$DS248*IF($DS$6=E$6,$DS$7,0)+$DT248*IF($DT$6=E$6,$DT$7,0)+$DU248*IF($DU$6=E$6,$DU$7,0)+$DV248*IF($DV$6=E$6,$DV$7,0)+$DW248*IF($DW$6=E$6,$DW$7,0)+$DX248*IF($DX$6=E$6,$DX$7,0)+$DY248*IF($DY$6=E$6,$DY$7,0)+$DZ248*IF($DZ$6=E$6,$DZ$7,0)+$EA248*IF($EA$6=E$6,$EA$7,0)+$EB248*IF($EB$6=E$6,$EB$7,0))/E$7,0)</f>
        <v>0</v>
      </c>
      <c r="F248" s="54">
        <f t="shared" si="242"/>
        <v>0</v>
      </c>
      <c r="G248" s="54">
        <f t="shared" si="242"/>
        <v>0</v>
      </c>
      <c r="H248" s="54">
        <f t="shared" si="242"/>
        <v>0</v>
      </c>
      <c r="I248" s="54">
        <f t="shared" si="242"/>
        <v>0</v>
      </c>
      <c r="J248" s="54">
        <f t="shared" si="242"/>
        <v>0</v>
      </c>
      <c r="K248" s="54">
        <f t="shared" si="242"/>
        <v>0</v>
      </c>
      <c r="L248" s="54">
        <f t="shared" si="242"/>
        <v>0</v>
      </c>
      <c r="M248" s="54">
        <f t="shared" si="242"/>
        <v>0</v>
      </c>
      <c r="N248" s="54">
        <f t="shared" si="242"/>
        <v>0</v>
      </c>
      <c r="O248" s="54">
        <f t="shared" si="242"/>
        <v>0</v>
      </c>
      <c r="P248" s="54">
        <f t="shared" si="242"/>
        <v>0</v>
      </c>
      <c r="Q248" s="54">
        <f t="shared" si="242"/>
        <v>0</v>
      </c>
      <c r="R248" s="54">
        <f t="shared" si="242"/>
        <v>0</v>
      </c>
      <c r="S248" s="135"/>
      <c r="T248" s="6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I248" s="56"/>
      <c r="BJ248" s="56"/>
      <c r="BK248" s="56"/>
      <c r="BL248" s="56"/>
      <c r="BM248" s="56"/>
      <c r="BN248" s="56"/>
      <c r="BO248" s="56"/>
      <c r="BP248" s="56"/>
      <c r="BQ248" s="56"/>
      <c r="BR248" s="56"/>
      <c r="BS248" s="56"/>
      <c r="BT248" s="56"/>
      <c r="BU248" s="56"/>
      <c r="BV248" s="56"/>
      <c r="BW248" s="56"/>
      <c r="BX248" s="56"/>
      <c r="BY248" s="56"/>
      <c r="BZ248" s="56"/>
      <c r="CA248" s="56"/>
      <c r="CB248" s="56"/>
      <c r="CC248" s="56"/>
      <c r="CD248" s="56"/>
      <c r="CE248" s="56"/>
      <c r="CF248" s="56"/>
      <c r="CG248" s="56"/>
      <c r="CH248" s="56"/>
      <c r="CI248" s="56"/>
      <c r="CJ248" s="56"/>
      <c r="CK248" s="56"/>
      <c r="CL248" s="56"/>
      <c r="CM248" s="56"/>
      <c r="CN248" s="56"/>
      <c r="CO248" s="56"/>
      <c r="CP248" s="56"/>
      <c r="CQ248" s="56"/>
      <c r="CR248" s="56"/>
      <c r="CS248" s="56"/>
      <c r="CT248" s="56"/>
      <c r="CU248" s="56"/>
      <c r="CV248" s="56"/>
      <c r="CW248" s="56"/>
      <c r="CX248" s="56"/>
      <c r="CY248" s="56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56"/>
      <c r="DL248" s="56"/>
      <c r="DM248" s="56"/>
      <c r="DN248" s="56"/>
      <c r="DO248" s="56"/>
      <c r="DP248" s="56"/>
      <c r="DQ248" s="56"/>
      <c r="DR248" s="56"/>
      <c r="DS248" s="56"/>
      <c r="DT248" s="56"/>
    </row>
    <row r="249" spans="1:124" ht="14.25" customHeight="1">
      <c r="A249" s="51">
        <v>242</v>
      </c>
      <c r="B249" s="3" t="str">
        <f>IF('FORM NILAI SIAP'!A249=0,"",'FORM NILAI SIAP'!A249)</f>
        <v/>
      </c>
      <c r="C249" s="3" t="str">
        <f>IF('FORM NILAI SIAP'!B249=0,"",'FORM NILAI SIAP'!B249)</f>
        <v/>
      </c>
      <c r="D249" s="54" t="str">
        <f t="shared" si="187"/>
        <v/>
      </c>
      <c r="E249" s="54">
        <f t="shared" ref="E249:R249" si="243">IFERROR(($T249*IF($T$6=E$6,$T$7,0)+$U249*IF($U$6=E$6,$U$7,0)+$V249*IF($V$6=E$6,$V$7,0)+$W249*IF($W$6=E$6,$W$7,0)+$X249*IF($X$6=E$6,$X$7,0)+$Y249*IF($Y$6=E$6,$Y$7,0)+$Z249*IF($Z$6=E$6,$Z$7,0)+$AA249*IF($AA$6=E$6,$AA$7,0)+$AB249*IF($AB$6=E$6,$AB$7,0)+$AC249*IF($AC$6=E$6,$AC$7,0)+$AD249*IF($AD$6=E$6,$AD$7,0)+$DG249*IF($DG$6=E$6,$DG$7,0)+$DH249*IF($DH$6=E$6,$DH$7,0)+$DI249*IF($DI$6=E$6,$DI$7,0)+$DJ249*IF($DJ$6=E$6,$DJ$7,0)+$DK249*IF($DK$6=E$6,$DK$7,0)+$DL249*IF($DL$6=E$6,$DL$7,0)+$DM249*IF($DM$6=E$6,$DM$7,0)+$DN249*IF($DN$6=E$6,$DN$7,0)+$DO249*IF($DO$6=E$6,$DO$7,0)+$DP249*IF($DP$6=E$6,$DP$7,0)+$DQ249*IF($DQ$6=E$6,$DQ$7,0)+$DR249*IF($DR$6=E$6,$DR$7,0)+$DS249*IF($DS$6=E$6,$DS$7,0)+$DT249*IF($DT$6=E$6,$DT$7,0)+$DU249*IF($DU$6=E$6,$DU$7,0)+$DV249*IF($DV$6=E$6,$DV$7,0)+$DW249*IF($DW$6=E$6,$DW$7,0)+$DX249*IF($DX$6=E$6,$DX$7,0)+$DY249*IF($DY$6=E$6,$DY$7,0)+$DZ249*IF($DZ$6=E$6,$DZ$7,0)+$EA249*IF($EA$6=E$6,$EA$7,0)+$EB249*IF($EB$6=E$6,$EB$7,0))/E$7,0)</f>
        <v>0</v>
      </c>
      <c r="F249" s="54">
        <f t="shared" si="243"/>
        <v>0</v>
      </c>
      <c r="G249" s="54">
        <f t="shared" si="243"/>
        <v>0</v>
      </c>
      <c r="H249" s="54">
        <f t="shared" si="243"/>
        <v>0</v>
      </c>
      <c r="I249" s="54">
        <f t="shared" si="243"/>
        <v>0</v>
      </c>
      <c r="J249" s="54">
        <f t="shared" si="243"/>
        <v>0</v>
      </c>
      <c r="K249" s="54">
        <f t="shared" si="243"/>
        <v>0</v>
      </c>
      <c r="L249" s="54">
        <f t="shared" si="243"/>
        <v>0</v>
      </c>
      <c r="M249" s="54">
        <f t="shared" si="243"/>
        <v>0</v>
      </c>
      <c r="N249" s="54">
        <f t="shared" si="243"/>
        <v>0</v>
      </c>
      <c r="O249" s="54">
        <f t="shared" si="243"/>
        <v>0</v>
      </c>
      <c r="P249" s="54">
        <f t="shared" si="243"/>
        <v>0</v>
      </c>
      <c r="Q249" s="54">
        <f t="shared" si="243"/>
        <v>0</v>
      </c>
      <c r="R249" s="54">
        <f t="shared" si="243"/>
        <v>0</v>
      </c>
      <c r="S249" s="135"/>
      <c r="T249" s="6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56"/>
      <c r="BP249" s="56"/>
      <c r="BQ249" s="56"/>
      <c r="BR249" s="56"/>
      <c r="BS249" s="56"/>
      <c r="BT249" s="56"/>
      <c r="BU249" s="56"/>
      <c r="BV249" s="56"/>
      <c r="BW249" s="56"/>
      <c r="BX249" s="56"/>
      <c r="BY249" s="56"/>
      <c r="BZ249" s="56"/>
      <c r="CA249" s="56"/>
      <c r="CB249" s="56"/>
      <c r="CC249" s="56"/>
      <c r="CD249" s="56"/>
      <c r="CE249" s="56"/>
      <c r="CF249" s="56"/>
      <c r="CG249" s="56"/>
      <c r="CH249" s="56"/>
      <c r="CI249" s="56"/>
      <c r="CJ249" s="56"/>
      <c r="CK249" s="56"/>
      <c r="CL249" s="56"/>
      <c r="CM249" s="56"/>
      <c r="CN249" s="56"/>
      <c r="CO249" s="56"/>
      <c r="CP249" s="56"/>
      <c r="CQ249" s="56"/>
      <c r="CR249" s="56"/>
      <c r="CS249" s="56"/>
      <c r="CT249" s="56"/>
      <c r="CU249" s="56"/>
      <c r="CV249" s="56"/>
      <c r="CW249" s="56"/>
      <c r="CX249" s="56"/>
      <c r="CY249" s="56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56"/>
      <c r="DL249" s="56"/>
      <c r="DM249" s="56"/>
      <c r="DN249" s="56"/>
      <c r="DO249" s="56"/>
      <c r="DP249" s="56"/>
      <c r="DQ249" s="56"/>
      <c r="DR249" s="56"/>
      <c r="DS249" s="56"/>
      <c r="DT249" s="56"/>
    </row>
    <row r="250" spans="1:124" ht="14.25" customHeight="1">
      <c r="A250" s="51">
        <v>243</v>
      </c>
      <c r="B250" s="3" t="str">
        <f>IF('FORM NILAI SIAP'!A250=0,"",'FORM NILAI SIAP'!A250)</f>
        <v/>
      </c>
      <c r="C250" s="3" t="str">
        <f>IF('FORM NILAI SIAP'!B250=0,"",'FORM NILAI SIAP'!B250)</f>
        <v/>
      </c>
      <c r="D250" s="54" t="str">
        <f t="shared" si="187"/>
        <v/>
      </c>
      <c r="E250" s="54">
        <f t="shared" ref="E250:R250" si="244">IFERROR(($T250*IF($T$6=E$6,$T$7,0)+$U250*IF($U$6=E$6,$U$7,0)+$V250*IF($V$6=E$6,$V$7,0)+$W250*IF($W$6=E$6,$W$7,0)+$X250*IF($X$6=E$6,$X$7,0)+$Y250*IF($Y$6=E$6,$Y$7,0)+$Z250*IF($Z$6=E$6,$Z$7,0)+$AA250*IF($AA$6=E$6,$AA$7,0)+$AB250*IF($AB$6=E$6,$AB$7,0)+$AC250*IF($AC$6=E$6,$AC$7,0)+$AD250*IF($AD$6=E$6,$AD$7,0)+$DG250*IF($DG$6=E$6,$DG$7,0)+$DH250*IF($DH$6=E$6,$DH$7,0)+$DI250*IF($DI$6=E$6,$DI$7,0)+$DJ250*IF($DJ$6=E$6,$DJ$7,0)+$DK250*IF($DK$6=E$6,$DK$7,0)+$DL250*IF($DL$6=E$6,$DL$7,0)+$DM250*IF($DM$6=E$6,$DM$7,0)+$DN250*IF($DN$6=E$6,$DN$7,0)+$DO250*IF($DO$6=E$6,$DO$7,0)+$DP250*IF($DP$6=E$6,$DP$7,0)+$DQ250*IF($DQ$6=E$6,$DQ$7,0)+$DR250*IF($DR$6=E$6,$DR$7,0)+$DS250*IF($DS$6=E$6,$DS$7,0)+$DT250*IF($DT$6=E$6,$DT$7,0)+$DU250*IF($DU$6=E$6,$DU$7,0)+$DV250*IF($DV$6=E$6,$DV$7,0)+$DW250*IF($DW$6=E$6,$DW$7,0)+$DX250*IF($DX$6=E$6,$DX$7,0)+$DY250*IF($DY$6=E$6,$DY$7,0)+$DZ250*IF($DZ$6=E$6,$DZ$7,0)+$EA250*IF($EA$6=E$6,$EA$7,0)+$EB250*IF($EB$6=E$6,$EB$7,0))/E$7,0)</f>
        <v>0</v>
      </c>
      <c r="F250" s="54">
        <f t="shared" si="244"/>
        <v>0</v>
      </c>
      <c r="G250" s="54">
        <f t="shared" si="244"/>
        <v>0</v>
      </c>
      <c r="H250" s="54">
        <f t="shared" si="244"/>
        <v>0</v>
      </c>
      <c r="I250" s="54">
        <f t="shared" si="244"/>
        <v>0</v>
      </c>
      <c r="J250" s="54">
        <f t="shared" si="244"/>
        <v>0</v>
      </c>
      <c r="K250" s="54">
        <f t="shared" si="244"/>
        <v>0</v>
      </c>
      <c r="L250" s="54">
        <f t="shared" si="244"/>
        <v>0</v>
      </c>
      <c r="M250" s="54">
        <f t="shared" si="244"/>
        <v>0</v>
      </c>
      <c r="N250" s="54">
        <f t="shared" si="244"/>
        <v>0</v>
      </c>
      <c r="O250" s="54">
        <f t="shared" si="244"/>
        <v>0</v>
      </c>
      <c r="P250" s="54">
        <f t="shared" si="244"/>
        <v>0</v>
      </c>
      <c r="Q250" s="54">
        <f t="shared" si="244"/>
        <v>0</v>
      </c>
      <c r="R250" s="54">
        <f t="shared" si="244"/>
        <v>0</v>
      </c>
      <c r="S250" s="135"/>
      <c r="T250" s="6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  <c r="BD250" s="56"/>
      <c r="BE250" s="56"/>
      <c r="BF250" s="56"/>
      <c r="BG250" s="56"/>
      <c r="BH250" s="56"/>
      <c r="BI250" s="56"/>
      <c r="BJ250" s="56"/>
      <c r="BK250" s="56"/>
      <c r="BL250" s="56"/>
      <c r="BM250" s="56"/>
      <c r="BN250" s="56"/>
      <c r="BO250" s="56"/>
      <c r="BP250" s="56"/>
      <c r="BQ250" s="56"/>
      <c r="BR250" s="56"/>
      <c r="BS250" s="56"/>
      <c r="BT250" s="56"/>
      <c r="BU250" s="56"/>
      <c r="BV250" s="56"/>
      <c r="BW250" s="56"/>
      <c r="BX250" s="56"/>
      <c r="BY250" s="56"/>
      <c r="BZ250" s="56"/>
      <c r="CA250" s="56"/>
      <c r="CB250" s="56"/>
      <c r="CC250" s="56"/>
      <c r="CD250" s="56"/>
      <c r="CE250" s="56"/>
      <c r="CF250" s="56"/>
      <c r="CG250" s="56"/>
      <c r="CH250" s="56"/>
      <c r="CI250" s="56"/>
      <c r="CJ250" s="56"/>
      <c r="CK250" s="56"/>
      <c r="CL250" s="56"/>
      <c r="CM250" s="56"/>
      <c r="CN250" s="56"/>
      <c r="CO250" s="56"/>
      <c r="CP250" s="56"/>
      <c r="CQ250" s="56"/>
      <c r="CR250" s="56"/>
      <c r="CS250" s="56"/>
      <c r="CT250" s="56"/>
      <c r="CU250" s="56"/>
      <c r="CV250" s="56"/>
      <c r="CW250" s="56"/>
      <c r="CX250" s="56"/>
      <c r="CY250" s="56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56"/>
      <c r="DL250" s="56"/>
      <c r="DM250" s="56"/>
      <c r="DN250" s="56"/>
      <c r="DO250" s="56"/>
      <c r="DP250" s="56"/>
      <c r="DQ250" s="56"/>
      <c r="DR250" s="56"/>
      <c r="DS250" s="56"/>
      <c r="DT250" s="56"/>
    </row>
    <row r="251" spans="1:124" ht="14.25" customHeight="1">
      <c r="A251" s="51">
        <v>244</v>
      </c>
      <c r="B251" s="3" t="str">
        <f>IF('FORM NILAI SIAP'!A251=0,"",'FORM NILAI SIAP'!A251)</f>
        <v/>
      </c>
      <c r="C251" s="3" t="str">
        <f>IF('FORM NILAI SIAP'!B251=0,"",'FORM NILAI SIAP'!B251)</f>
        <v/>
      </c>
      <c r="D251" s="54" t="str">
        <f t="shared" si="187"/>
        <v/>
      </c>
      <c r="E251" s="54">
        <f t="shared" ref="E251:R251" si="245">IFERROR(($T251*IF($T$6=E$6,$T$7,0)+$U251*IF($U$6=E$6,$U$7,0)+$V251*IF($V$6=E$6,$V$7,0)+$W251*IF($W$6=E$6,$W$7,0)+$X251*IF($X$6=E$6,$X$7,0)+$Y251*IF($Y$6=E$6,$Y$7,0)+$Z251*IF($Z$6=E$6,$Z$7,0)+$AA251*IF($AA$6=E$6,$AA$7,0)+$AB251*IF($AB$6=E$6,$AB$7,0)+$AC251*IF($AC$6=E$6,$AC$7,0)+$AD251*IF($AD$6=E$6,$AD$7,0)+$DG251*IF($DG$6=E$6,$DG$7,0)+$DH251*IF($DH$6=E$6,$DH$7,0)+$DI251*IF($DI$6=E$6,$DI$7,0)+$DJ251*IF($DJ$6=E$6,$DJ$7,0)+$DK251*IF($DK$6=E$6,$DK$7,0)+$DL251*IF($DL$6=E$6,$DL$7,0)+$DM251*IF($DM$6=E$6,$DM$7,0)+$DN251*IF($DN$6=E$6,$DN$7,0)+$DO251*IF($DO$6=E$6,$DO$7,0)+$DP251*IF($DP$6=E$6,$DP$7,0)+$DQ251*IF($DQ$6=E$6,$DQ$7,0)+$DR251*IF($DR$6=E$6,$DR$7,0)+$DS251*IF($DS$6=E$6,$DS$7,0)+$DT251*IF($DT$6=E$6,$DT$7,0)+$DU251*IF($DU$6=E$6,$DU$7,0)+$DV251*IF($DV$6=E$6,$DV$7,0)+$DW251*IF($DW$6=E$6,$DW$7,0)+$DX251*IF($DX$6=E$6,$DX$7,0)+$DY251*IF($DY$6=E$6,$DY$7,0)+$DZ251*IF($DZ$6=E$6,$DZ$7,0)+$EA251*IF($EA$6=E$6,$EA$7,0)+$EB251*IF($EB$6=E$6,$EB$7,0))/E$7,0)</f>
        <v>0</v>
      </c>
      <c r="F251" s="54">
        <f t="shared" si="245"/>
        <v>0</v>
      </c>
      <c r="G251" s="54">
        <f t="shared" si="245"/>
        <v>0</v>
      </c>
      <c r="H251" s="54">
        <f t="shared" si="245"/>
        <v>0</v>
      </c>
      <c r="I251" s="54">
        <f t="shared" si="245"/>
        <v>0</v>
      </c>
      <c r="J251" s="54">
        <f t="shared" si="245"/>
        <v>0</v>
      </c>
      <c r="K251" s="54">
        <f t="shared" si="245"/>
        <v>0</v>
      </c>
      <c r="L251" s="54">
        <f t="shared" si="245"/>
        <v>0</v>
      </c>
      <c r="M251" s="54">
        <f t="shared" si="245"/>
        <v>0</v>
      </c>
      <c r="N251" s="54">
        <f t="shared" si="245"/>
        <v>0</v>
      </c>
      <c r="O251" s="54">
        <f t="shared" si="245"/>
        <v>0</v>
      </c>
      <c r="P251" s="54">
        <f t="shared" si="245"/>
        <v>0</v>
      </c>
      <c r="Q251" s="54">
        <f t="shared" si="245"/>
        <v>0</v>
      </c>
      <c r="R251" s="54">
        <f t="shared" si="245"/>
        <v>0</v>
      </c>
      <c r="S251" s="135"/>
      <c r="T251" s="6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  <c r="BD251" s="56"/>
      <c r="BE251" s="56"/>
      <c r="BF251" s="56"/>
      <c r="BG251" s="56"/>
      <c r="BH251" s="56"/>
      <c r="BI251" s="56"/>
      <c r="BJ251" s="56"/>
      <c r="BK251" s="56"/>
      <c r="BL251" s="56"/>
      <c r="BM251" s="56"/>
      <c r="BN251" s="56"/>
      <c r="BO251" s="56"/>
      <c r="BP251" s="56"/>
      <c r="BQ251" s="56"/>
      <c r="BR251" s="56"/>
      <c r="BS251" s="56"/>
      <c r="BT251" s="56"/>
      <c r="BU251" s="56"/>
      <c r="BV251" s="56"/>
      <c r="BW251" s="56"/>
      <c r="BX251" s="56"/>
      <c r="BY251" s="56"/>
      <c r="BZ251" s="56"/>
      <c r="CA251" s="56"/>
      <c r="CB251" s="56"/>
      <c r="CC251" s="56"/>
      <c r="CD251" s="56"/>
      <c r="CE251" s="56"/>
      <c r="CF251" s="56"/>
      <c r="CG251" s="56"/>
      <c r="CH251" s="56"/>
      <c r="CI251" s="56"/>
      <c r="CJ251" s="56"/>
      <c r="CK251" s="56"/>
      <c r="CL251" s="56"/>
      <c r="CM251" s="56"/>
      <c r="CN251" s="56"/>
      <c r="CO251" s="56"/>
      <c r="CP251" s="56"/>
      <c r="CQ251" s="56"/>
      <c r="CR251" s="56"/>
      <c r="CS251" s="56"/>
      <c r="CT251" s="56"/>
      <c r="CU251" s="56"/>
      <c r="CV251" s="56"/>
      <c r="CW251" s="56"/>
      <c r="CX251" s="56"/>
      <c r="CY251" s="56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56"/>
      <c r="DL251" s="56"/>
      <c r="DM251" s="56"/>
      <c r="DN251" s="56"/>
      <c r="DO251" s="56"/>
      <c r="DP251" s="56"/>
      <c r="DQ251" s="56"/>
      <c r="DR251" s="56"/>
      <c r="DS251" s="56"/>
      <c r="DT251" s="56"/>
    </row>
  </sheetData>
  <mergeCells count="5">
    <mergeCell ref="A6:A7"/>
    <mergeCell ref="B6:B7"/>
    <mergeCell ref="C6:C7"/>
    <mergeCell ref="D6:D7"/>
    <mergeCell ref="S8:S251"/>
  </mergeCells>
  <pageMargins left="0.7" right="0.7" top="0.75" bottom="0.75" header="0" footer="0"/>
  <pageSetup orientation="portrait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400-000000000000}">
          <x14:formula1>
            <xm:f>'CPMK-CPL'!$B$11:$B$24</xm:f>
          </x14:formula1>
          <xm:sqref>T6:W6 Y6:DT6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6D9F0"/>
  </sheetPr>
  <dimension ref="A1:AN1000"/>
  <sheetViews>
    <sheetView showGridLines="0" topLeftCell="A4" workbookViewId="0">
      <selection activeCell="L8" sqref="L8:L250"/>
    </sheetView>
  </sheetViews>
  <sheetFormatPr defaultColWidth="14.42578125" defaultRowHeight="15" customHeight="1"/>
  <cols>
    <col min="1" max="1" width="81.140625" customWidth="1"/>
    <col min="2" max="2" width="30.7109375" customWidth="1"/>
    <col min="3" max="3" width="9.42578125" customWidth="1"/>
    <col min="4" max="4" width="11.140625" customWidth="1"/>
    <col min="5" max="5" width="11.28515625" customWidth="1"/>
    <col min="6" max="6" width="7.7109375" customWidth="1"/>
    <col min="7" max="7" width="10" customWidth="1"/>
    <col min="8" max="8" width="9.7109375" customWidth="1"/>
    <col min="9" max="9" width="10.85546875" customWidth="1"/>
    <col min="10" max="10" width="7.7109375" customWidth="1"/>
    <col min="11" max="11" width="6.5703125" customWidth="1"/>
    <col min="12" max="12" width="16.5703125" customWidth="1"/>
    <col min="13" max="13" width="7.42578125" customWidth="1"/>
    <col min="14" max="14" width="2" customWidth="1"/>
    <col min="15" max="15" width="7.5703125" customWidth="1"/>
    <col min="16" max="16" width="2" customWidth="1"/>
    <col min="17" max="17" width="7.85546875" customWidth="1"/>
    <col min="18" max="18" width="2" customWidth="1"/>
    <col min="19" max="19" width="7.7109375" customWidth="1"/>
    <col min="20" max="20" width="2" customWidth="1"/>
    <col min="21" max="21" width="9.140625" customWidth="1"/>
    <col min="22" max="22" width="2.28515625" customWidth="1"/>
    <col min="23" max="23" width="9.140625" customWidth="1"/>
    <col min="24" max="24" width="2.42578125" customWidth="1"/>
    <col min="25" max="25" width="9.140625" customWidth="1"/>
    <col min="26" max="26" width="2.7109375" customWidth="1"/>
    <col min="27" max="27" width="9.140625" customWidth="1"/>
    <col min="28" max="28" width="3" customWidth="1"/>
    <col min="29" max="29" width="9.140625" customWidth="1"/>
    <col min="30" max="30" width="3.140625" customWidth="1"/>
    <col min="31" max="31" width="9.140625" customWidth="1"/>
    <col min="32" max="32" width="2.5703125" customWidth="1"/>
    <col min="33" max="33" width="9.140625" customWidth="1"/>
    <col min="34" max="34" width="2.42578125" customWidth="1"/>
    <col min="35" max="35" width="9.140625" customWidth="1"/>
    <col min="36" max="36" width="3" customWidth="1"/>
    <col min="37" max="37" width="9.140625" customWidth="1"/>
    <col min="38" max="38" width="2.85546875" customWidth="1"/>
    <col min="39" max="39" width="9.140625" customWidth="1"/>
    <col min="40" max="40" width="3" customWidth="1"/>
  </cols>
  <sheetData>
    <row r="1" spans="1:40" ht="14.25" customHeight="1">
      <c r="A1" s="3" t="s">
        <v>61</v>
      </c>
      <c r="B1" s="3" t="str">
        <f>'CPMK-CPL'!C1</f>
        <v>PTSK 6506 Sistem Digital Lanjut</v>
      </c>
      <c r="C1" s="3"/>
      <c r="D1" s="3"/>
      <c r="E1" s="3"/>
      <c r="F1" s="3"/>
      <c r="G1" s="3"/>
      <c r="H1" s="3"/>
      <c r="I1" s="3"/>
      <c r="J1" s="3"/>
      <c r="K1" s="3"/>
      <c r="L1" s="3"/>
      <c r="M1" s="69" t="s">
        <v>338</v>
      </c>
      <c r="N1" s="69"/>
      <c r="O1" s="70"/>
      <c r="P1" s="71"/>
      <c r="Q1" s="70"/>
      <c r="R1" s="71"/>
      <c r="S1" s="70"/>
      <c r="T1" s="71"/>
      <c r="U1" s="70"/>
      <c r="V1" s="71"/>
      <c r="W1" s="70"/>
      <c r="X1" s="71"/>
      <c r="Y1" s="70"/>
      <c r="Z1" s="1"/>
      <c r="AA1" s="3"/>
      <c r="AB1" s="1"/>
      <c r="AC1" s="3"/>
      <c r="AD1" s="1"/>
      <c r="AE1" s="3"/>
      <c r="AF1" s="1"/>
      <c r="AG1" s="3"/>
      <c r="AH1" s="1"/>
      <c r="AI1" s="3"/>
      <c r="AJ1" s="1"/>
      <c r="AK1" s="3"/>
      <c r="AL1" s="1"/>
      <c r="AM1" s="3"/>
      <c r="AN1" s="1"/>
    </row>
    <row r="2" spans="1:40" ht="14.25" customHeight="1">
      <c r="A2" s="3" t="s">
        <v>63</v>
      </c>
      <c r="B2" s="3" t="str">
        <f>'CPMK-CPL'!C2</f>
        <v>2021/2022</v>
      </c>
      <c r="C2" s="3"/>
      <c r="D2" s="3"/>
      <c r="E2" s="3"/>
      <c r="F2" s="3"/>
      <c r="G2" s="3"/>
      <c r="H2" s="3"/>
      <c r="I2" s="72" t="s">
        <v>339</v>
      </c>
      <c r="J2" s="3"/>
      <c r="K2" s="3"/>
      <c r="L2" s="3"/>
      <c r="M2" s="73" t="s">
        <v>340</v>
      </c>
      <c r="N2" s="73"/>
      <c r="O2" s="70"/>
      <c r="P2" s="71"/>
      <c r="Q2" s="70"/>
      <c r="R2" s="71"/>
      <c r="S2" s="70"/>
      <c r="T2" s="71"/>
      <c r="U2" s="70"/>
      <c r="V2" s="71"/>
      <c r="W2" s="70"/>
      <c r="X2" s="71"/>
      <c r="Y2" s="70"/>
      <c r="Z2" s="1"/>
      <c r="AA2" s="3"/>
      <c r="AB2" s="1"/>
      <c r="AC2" s="3"/>
      <c r="AD2" s="1"/>
      <c r="AE2" s="3"/>
      <c r="AF2" s="1"/>
      <c r="AG2" s="3"/>
      <c r="AH2" s="1"/>
      <c r="AI2" s="3"/>
      <c r="AJ2" s="1"/>
      <c r="AK2" s="3"/>
      <c r="AL2" s="1"/>
      <c r="AM2" s="3"/>
      <c r="AN2" s="1"/>
    </row>
    <row r="3" spans="1:40" ht="14.25" customHeight="1">
      <c r="A3" s="3" t="s">
        <v>67</v>
      </c>
      <c r="B3" s="3" t="str">
        <f>'CPMK-CPL'!C3</f>
        <v>Gasal</v>
      </c>
      <c r="C3" s="3"/>
      <c r="D3" s="3"/>
      <c r="E3" s="3"/>
      <c r="F3" s="3"/>
      <c r="G3" s="3"/>
      <c r="H3" s="3"/>
      <c r="I3" s="3"/>
      <c r="J3" s="3"/>
      <c r="K3" s="3"/>
      <c r="L3" s="3"/>
      <c r="M3" s="73" t="s">
        <v>341</v>
      </c>
      <c r="N3" s="73"/>
      <c r="O3" s="70"/>
      <c r="P3" s="71"/>
      <c r="Q3" s="70"/>
      <c r="R3" s="71"/>
      <c r="S3" s="70"/>
      <c r="T3" s="71"/>
      <c r="U3" s="70"/>
      <c r="V3" s="71"/>
      <c r="W3" s="70"/>
      <c r="X3" s="71"/>
      <c r="Y3" s="70"/>
      <c r="Z3" s="1"/>
      <c r="AA3" s="3"/>
      <c r="AB3" s="1"/>
      <c r="AC3" s="3"/>
      <c r="AD3" s="1"/>
      <c r="AE3" s="3"/>
      <c r="AF3" s="1"/>
      <c r="AG3" s="3"/>
      <c r="AH3" s="1"/>
      <c r="AI3" s="3"/>
      <c r="AJ3" s="1"/>
      <c r="AK3" s="3"/>
      <c r="AL3" s="1"/>
      <c r="AM3" s="3"/>
      <c r="AN3" s="1"/>
    </row>
    <row r="4" spans="1:40" ht="14.25" customHeight="1">
      <c r="A4" s="3" t="s">
        <v>71</v>
      </c>
      <c r="B4" s="3" t="str">
        <f>'CPMK-CPL'!C4</f>
        <v>A</v>
      </c>
      <c r="C4" s="3"/>
      <c r="D4" s="3"/>
      <c r="E4" s="3"/>
      <c r="F4" s="3"/>
      <c r="G4" s="3"/>
      <c r="H4" s="3"/>
      <c r="I4" s="3"/>
      <c r="J4" s="3"/>
      <c r="K4" s="3"/>
      <c r="L4" s="3"/>
      <c r="M4" s="73" t="s">
        <v>342</v>
      </c>
      <c r="N4" s="73"/>
      <c r="O4" s="70"/>
      <c r="P4" s="71"/>
      <c r="Q4" s="70"/>
      <c r="R4" s="71"/>
      <c r="S4" s="70"/>
      <c r="T4" s="71"/>
      <c r="U4" s="70"/>
      <c r="V4" s="71"/>
      <c r="W4" s="70"/>
      <c r="X4" s="71"/>
      <c r="Y4" s="70"/>
      <c r="Z4" s="1"/>
      <c r="AA4" s="3"/>
      <c r="AB4" s="1"/>
      <c r="AC4" s="3"/>
      <c r="AD4" s="1"/>
      <c r="AE4" s="3"/>
      <c r="AF4" s="1"/>
      <c r="AG4" s="3"/>
      <c r="AH4" s="1"/>
      <c r="AI4" s="3"/>
      <c r="AJ4" s="1"/>
      <c r="AK4" s="3"/>
      <c r="AL4" s="1"/>
      <c r="AM4" s="3"/>
      <c r="AN4" s="1"/>
    </row>
    <row r="5" spans="1:40" ht="14.25" customHeight="1">
      <c r="A5" s="3" t="s">
        <v>75</v>
      </c>
      <c r="B5" s="3" t="str">
        <f>'CPMK-CPL'!C5</f>
        <v>S1 - Teknik Komputer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3"/>
      <c r="R5" s="1"/>
      <c r="S5" s="3"/>
      <c r="T5" s="1"/>
      <c r="U5" s="3"/>
      <c r="V5" s="1"/>
      <c r="W5" s="3"/>
      <c r="X5" s="1"/>
      <c r="Y5" s="3"/>
      <c r="Z5" s="1"/>
      <c r="AA5" s="3"/>
      <c r="AB5" s="1"/>
      <c r="AC5" s="3"/>
      <c r="AD5" s="1"/>
      <c r="AE5" s="3"/>
      <c r="AF5" s="1"/>
      <c r="AG5" s="3"/>
      <c r="AH5" s="1"/>
      <c r="AI5" s="3"/>
      <c r="AJ5" s="1"/>
      <c r="AK5" s="3"/>
      <c r="AL5" s="1"/>
      <c r="AM5" s="3"/>
      <c r="AN5" s="1"/>
    </row>
    <row r="6" spans="1:40" ht="14.25" customHeight="1">
      <c r="A6" s="74">
        <f>COUNTA(A8:A198)</f>
        <v>186</v>
      </c>
      <c r="B6" s="3"/>
      <c r="C6" s="3"/>
      <c r="D6" s="3" t="s">
        <v>343</v>
      </c>
      <c r="E6" s="75">
        <v>0.5</v>
      </c>
      <c r="F6" s="75">
        <v>0</v>
      </c>
      <c r="G6" s="75">
        <v>0.25</v>
      </c>
      <c r="H6" s="75">
        <v>0.25</v>
      </c>
      <c r="I6" s="76" t="str">
        <f>IF(SUM(E6:H6)&lt;&gt;1,"TOTAL BOBOT TIDAK SESUAI","")</f>
        <v/>
      </c>
      <c r="J6" s="3"/>
      <c r="K6" s="3"/>
      <c r="L6" s="3"/>
      <c r="M6" s="3"/>
      <c r="N6" s="3"/>
      <c r="O6" s="3"/>
      <c r="P6" s="1"/>
      <c r="Q6" s="3"/>
      <c r="R6" s="1"/>
      <c r="S6" s="3"/>
      <c r="T6" s="1"/>
      <c r="U6" s="3"/>
      <c r="V6" s="1"/>
      <c r="W6" s="3"/>
      <c r="X6" s="1"/>
      <c r="Y6" s="3"/>
      <c r="Z6" s="1"/>
      <c r="AA6" s="3"/>
      <c r="AB6" s="1"/>
      <c r="AC6" s="3"/>
      <c r="AD6" s="1"/>
      <c r="AE6" s="3"/>
      <c r="AF6" s="1"/>
      <c r="AG6" s="3"/>
      <c r="AH6" s="1"/>
      <c r="AI6" s="3"/>
      <c r="AJ6" s="1"/>
      <c r="AK6" s="3"/>
      <c r="AL6" s="1"/>
      <c r="AM6" s="3"/>
      <c r="AN6" s="1"/>
    </row>
    <row r="7" spans="1:40" ht="74.25" customHeight="1">
      <c r="A7" s="77" t="s">
        <v>195</v>
      </c>
      <c r="B7" s="77" t="s">
        <v>344</v>
      </c>
      <c r="C7" s="77" t="s">
        <v>67</v>
      </c>
      <c r="D7" s="77" t="s">
        <v>345</v>
      </c>
      <c r="E7" s="77" t="str">
        <f>"Nilai Tugas Studi Kasus (0-100) ("&amp;(E6)&amp;")"</f>
        <v>Nilai Tugas Studi Kasus (0-100) (0.5)</v>
      </c>
      <c r="F7" s="77" t="str">
        <f>"Nilai Praktek (0-100) ("&amp;(F6)&amp;")"</f>
        <v>Nilai Praktek (0-100) (0)</v>
      </c>
      <c r="G7" s="77" t="str">
        <f>"Nilai UTS (0-100) ("&amp;(G6)&amp;")"</f>
        <v>Nilai UTS (0-100) (0.25)</v>
      </c>
      <c r="H7" s="77" t="str">
        <f>"Nilai UAS (0-100) ("&amp;(H6)&amp;")"</f>
        <v>Nilai UAS (0-100) (0.25)</v>
      </c>
      <c r="I7" s="77" t="s">
        <v>346</v>
      </c>
      <c r="J7" s="77" t="s">
        <v>347</v>
      </c>
      <c r="K7" s="77" t="s">
        <v>348</v>
      </c>
      <c r="L7" s="78" t="s">
        <v>349</v>
      </c>
      <c r="M7" s="79" t="str">
        <f>IF('CPMK-CPL'!C11="","",'CPMK-CPL'!B11)</f>
        <v>CPMK1</v>
      </c>
      <c r="N7" s="79"/>
      <c r="O7" s="79" t="str">
        <f>IF('CPMK-CPL'!C12="","",'CPMK-CPL'!B12)</f>
        <v>CPMK2</v>
      </c>
      <c r="P7" s="80"/>
      <c r="Q7" s="79" t="str">
        <f>IF('CPMK-CPL'!C13="","",'CPMK-CPL'!B13)</f>
        <v>CPMK3</v>
      </c>
      <c r="R7" s="80"/>
      <c r="S7" s="79" t="str">
        <f>IF('CPMK-CPL'!C14="","",'CPMK-CPL'!B14)</f>
        <v>CPMK4</v>
      </c>
      <c r="T7" s="80"/>
      <c r="U7" s="79" t="str">
        <f>IF('CPMK-CPL'!C15="","",'CPMK-CPL'!B15)</f>
        <v/>
      </c>
      <c r="V7" s="80"/>
      <c r="W7" s="79" t="str">
        <f>IF('CPMK-CPL'!C16="","",'CPMK-CPL'!B16)</f>
        <v/>
      </c>
      <c r="X7" s="80"/>
      <c r="Y7" s="79" t="str">
        <f>IF('CPMK-CPL'!C17="","",'CPMK-CPL'!B17)</f>
        <v/>
      </c>
      <c r="Z7" s="80"/>
      <c r="AA7" s="79" t="str">
        <f>IF('CPMK-CPL'!C18="","",'CPMK-CPL'!B18)</f>
        <v/>
      </c>
      <c r="AB7" s="80"/>
      <c r="AC7" s="79" t="str">
        <f>IF('CPMK-CPL'!C19="","",'CPMK-CPL'!B19)</f>
        <v/>
      </c>
      <c r="AD7" s="80"/>
      <c r="AE7" s="79" t="str">
        <f>IF('CPMK-CPL'!C20="","",'CPMK-CPL'!B20)</f>
        <v/>
      </c>
      <c r="AF7" s="80"/>
      <c r="AG7" s="79" t="str">
        <f>IF('CPMK-CPL'!C21="","",'CPMK-CPL'!B21)</f>
        <v/>
      </c>
      <c r="AH7" s="80"/>
      <c r="AI7" s="79" t="str">
        <f>IF('CPMK-CPL'!C22="","",'CPMK-CPL'!B22)</f>
        <v/>
      </c>
      <c r="AJ7" s="80"/>
      <c r="AK7" s="79" t="str">
        <f>IF('CPMK-CPL'!C23="","",'CPMK-CPL'!B23)</f>
        <v/>
      </c>
      <c r="AL7" s="80"/>
      <c r="AM7" s="79" t="str">
        <f>IF('CPMK-CPL'!C24="","",'CPMK-CPL'!B24)</f>
        <v/>
      </c>
      <c r="AN7" s="81"/>
    </row>
    <row r="8" spans="1:40" ht="14.25" customHeight="1">
      <c r="A8" s="3">
        <v>21120120140099</v>
      </c>
      <c r="B8" s="3" t="s">
        <v>199</v>
      </c>
      <c r="C8" s="82">
        <v>5</v>
      </c>
      <c r="D8" s="3" t="s">
        <v>350</v>
      </c>
      <c r="E8" s="83">
        <v>100</v>
      </c>
      <c r="F8" s="83">
        <v>0</v>
      </c>
      <c r="G8" s="83">
        <v>80</v>
      </c>
      <c r="H8" s="83">
        <v>100</v>
      </c>
      <c r="I8" s="83">
        <f t="shared" ref="I8:I250" si="0">IF(B8="","",ROUND(((E8*$E$6+F8*0+G8*$G$6+H8*$H$6)),2))</f>
        <v>95</v>
      </c>
      <c r="J8" s="84" t="str">
        <f>IF(B8="","",IF(AND(I8&gt;=80,I8&lt;=100),"A",IF(AND(I8&gt;=70,I8&lt;=79.99),"B",IF(AND(I8&gt;=60,I8&lt;=69.99),"C",IF(AND(I8&gt;=51,I8&lt;=59.99),"D",IF(AND(I8&gt;=0,I8&lt;=50.99),"E","E"))))))</f>
        <v>A</v>
      </c>
      <c r="K8" s="83" t="str">
        <f>IF(B8="","",IF(AND(I8&gt;=80,I8&lt;=100),"4",IF(AND(I8&gt;=70,I8&lt;=79.99),"3",IF(AND(I8&gt;=60,I8&lt;=69.99),"2",IF(AND(I8&gt;=51,I8&lt;=59.99),"1",IF(AND(I8&gt;=0,I8&lt;=50.99),"0","0"))))))</f>
        <v>4</v>
      </c>
      <c r="L8" s="85" t="str">
        <f>IF(A8="","",IF(I8&gt;=60,IF(MIN(M8:AM8)&lt;2,"REMIDI CPMK","LULUS"),"TIDAK LULUS"))</f>
        <v>LULUS</v>
      </c>
      <c r="M8" s="7">
        <f>IF($B8="","",IF(M$7="","",IFERROR((('NILAI TUGAS'!E8*'NILAI TUGAS'!E$7*'FORM NILAI SIAP'!$E$6+'NILAI PRAKTEK'!E8*'NILAI PRAKTEK'!E$7*'FORM NILAI SIAP'!$F$6+'NILAI UTS'!E8*'NILAI UTS'!E$7*'FORM NILAI SIAP'!$G$6+'NILAI UAS'!E$7*'NILAI UAS'!E8*'FORM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8" s="86">
        <f t="shared" ref="N8:N155" si="1">IF(M8="","",IF(M8&gt;=80,4,IF(M8&gt;=70,3,IF(M8&gt;=60,2,1))))</f>
        <v>4</v>
      </c>
      <c r="O8" s="7">
        <f>IF($B8="","",IF(O$7="","",IFERROR((('NILAI TUGAS'!F8*'NILAI TUGAS'!F$7*'FORM NILAI SIAP'!$E$6+'NILAI PRAKTEK'!F8*'NILAI PRAKTEK'!F$7*'FORM NILAI SIAP'!$F$6+'NILAI UTS'!F8*'NILAI UTS'!F$7*'FORM NILAI SIAP'!$G$6+'NILAI UAS'!F$7*'NILAI UAS'!F8*'FORM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8" s="86">
        <f t="shared" ref="P8:P155" si="2">IF(O8="","",IF(O8&gt;=80,4,IF(O8&gt;=70,3,IF(O8&gt;=60,2,1))))</f>
        <v>4</v>
      </c>
      <c r="Q8" s="7">
        <f>IF($B8="","",IF(Q$7="","",IFERROR((('NILAI TUGAS'!G8*'NILAI TUGAS'!G$7*'FORM NILAI SIAP'!$E$6+'NILAI PRAKTEK'!G8*'NILAI PRAKTEK'!G$7*'FORM NILAI SIAP'!$F$6+'NILAI UTS'!G8*'NILAI UTS'!G$7*'FORM NILAI SIAP'!$G$6+'NILAI UAS'!G$7*'NILAI UAS'!G8*'FORM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8" s="86">
        <f t="shared" ref="R8:R155" si="3">IF(Q8="","",IF(Q8&gt;=80,4,IF(Q8&gt;=70,3,IF(Q8&gt;=60,2,1))))</f>
        <v>4</v>
      </c>
      <c r="S8" s="7">
        <f>IF($B8="","",IF(S$7="","",IFERROR((('NILAI TUGAS'!H8*'NILAI TUGAS'!H$7*'FORM NILAI SIAP'!$E$6+'NILAI PRAKTEK'!H8*'NILAI PRAKTEK'!H$7*'FORM NILAI SIAP'!$F$6+'NILAI UTS'!H8*'NILAI UTS'!H$7*'FORM NILAI SIAP'!$G$6+'NILAI UAS'!H$7*'NILAI UAS'!H8*'FORM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8" s="86">
        <f t="shared" ref="T8:T155" si="4">IF(S8="","",IF(S8&gt;=80,4,IF(S8&gt;=70,3,IF(S8&gt;=60,2,1))))</f>
        <v>4</v>
      </c>
      <c r="U8" s="7" t="str">
        <f>IF($B8="","",IF(U$7="","",IFERROR((('NILAI TUGAS'!I8*'NILAI TUGAS'!I$7*'FORM NILAI SIAP'!$E$6+'NILAI PRAKTEK'!I8*'NILAI PRAKTEK'!I$7*'FORM NILAI SIAP'!$F$6+'NILAI UTS'!I8*'NILAI UTS'!I$7*'FORM NILAI SIAP'!$G$6+'NILAI UAS'!I$7*'NILAI UAS'!I8*'FORM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" s="86" t="str">
        <f t="shared" ref="V8:V155" si="5">IF(U8="","",IF(U8&gt;=80,4,IF(U8&gt;=70,3,IF(U8&gt;=60,2,1))))</f>
        <v/>
      </c>
      <c r="W8" s="7" t="str">
        <f>IF($B8="","",IF(W$7="","",IFERROR((('NILAI TUGAS'!J8*'NILAI TUGAS'!J$7*'FORM NILAI SIAP'!$E$6+'NILAI PRAKTEK'!J8*'NILAI PRAKTEK'!J$7*'FORM NILAI SIAP'!$F$6+'NILAI UTS'!J8*'NILAI UTS'!J$7*'FORM NILAI SIAP'!$G$6+'NILAI UAS'!J$7*'NILAI UAS'!J8*'FORM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" s="86" t="str">
        <f t="shared" ref="X8:X155" si="6">IF(W8="","",IF(W8&gt;=80,4,IF(W8&gt;=70,3,IF(W8&gt;=60,2,1))))</f>
        <v/>
      </c>
      <c r="Y8" s="7" t="str">
        <f>IF($B8="","",IF(Y$7="","",IFERROR((('NILAI TUGAS'!K8*'NILAI TUGAS'!K$7*'FORM NILAI SIAP'!$E$6+'NILAI PRAKTEK'!K8*'NILAI PRAKTEK'!K$7*'FORM NILAI SIAP'!$F$6+'NILAI UTS'!K8*'NILAI UTS'!K$7*'FORM NILAI SIAP'!$G$6+'NILAI UAS'!K$7*'NILAI UAS'!K8*'FORM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" s="86" t="str">
        <f t="shared" ref="Z8:Z155" si="7">IF(Y8="","",IF(Y8&gt;=80,4,IF(Y8&gt;=70,3,IF(Y8&gt;=60,2,1))))</f>
        <v/>
      </c>
      <c r="AA8" s="7" t="str">
        <f>IF($B8="","",IF(AA$7="","",IFERROR((('NILAI TUGAS'!L8*'NILAI TUGAS'!L$7*'FORM NILAI SIAP'!$E$6+'NILAI PRAKTEK'!L8*'NILAI PRAKTEK'!L$7*'FORM NILAI SIAP'!$F$6+'NILAI UTS'!L8*'NILAI UTS'!L$7*'FORM NILAI SIAP'!$G$6+'NILAI UAS'!L$7*'NILAI UAS'!L8*'FORM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" s="86" t="str">
        <f t="shared" ref="AB8:AB155" si="8">IF(AA8="","",IF(AA8&gt;=80,4,IF(AA8&gt;=70,3,IF(AA8&gt;=60,2,1))))</f>
        <v/>
      </c>
      <c r="AC8" s="7" t="str">
        <f>IF($B8="","",IF(AC$7="","",IFERROR((('NILAI TUGAS'!M8*'NILAI TUGAS'!M$7*'FORM NILAI SIAP'!$E$6+'NILAI PRAKTEK'!M8*'NILAI PRAKTEK'!M$7*'FORM NILAI SIAP'!$F$6+'NILAI UTS'!M8*'NILAI UTS'!M$7*'FORM NILAI SIAP'!$G$6+'NILAI UAS'!M$7*'NILAI UAS'!M8*'FORM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" s="86" t="str">
        <f t="shared" ref="AD8:AD155" si="9">IF(AC8="","",IF(AC8&gt;=80,4,IF(AC8&gt;=70,3,IF(AC8&gt;=60,2,1))))</f>
        <v/>
      </c>
      <c r="AE8" s="7" t="str">
        <f>IF($B8="","",IF(AE$7="","",IFERROR((('NILAI TUGAS'!N8*'NILAI TUGAS'!N$7*'FORM NILAI SIAP'!$E$6+'NILAI PRAKTEK'!N8*'NILAI PRAKTEK'!N$7*'FORM NILAI SIAP'!$F$6+'NILAI UTS'!N8*'NILAI UTS'!N$7*'FORM NILAI SIAP'!$G$6+'NILAI UAS'!N$7*'NILAI UAS'!N8*'FORM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SIAP'!$H$6))),"")))</f>
        <v/>
      </c>
      <c r="AF8" s="86" t="str">
        <f t="shared" ref="AF8:AF155" si="10">IF(AE8="","",IF(AE8&gt;=80,4,IF(AE8&gt;=70,3,IF(AE8&gt;=60,2,1))))</f>
        <v/>
      </c>
      <c r="AG8" s="7" t="str">
        <f>IF($B8="","",IF(AG$7="","",IFERROR((('NILAI TUGAS'!O8*'NILAI TUGAS'!O$7*'FORM NILAI SIAP'!$E$6+'NILAI PRAKTEK'!O8*'NILAI PRAKTEK'!O$7*'FORM NILAI SIAP'!$F$6+'NILAI UTS'!O8*'NILAI UTS'!O$7*'FORM NILAI SIAP'!$G$6+'NILAI UAS'!O$7*'NILAI UAS'!O8*'FORM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SIAP'!$H$6))),"")))</f>
        <v/>
      </c>
      <c r="AH8" s="86" t="str">
        <f t="shared" ref="AH8:AH155" si="11">IF(AG8="","",IF(AG8&gt;=80,4,IF(AG8&gt;=70,3,IF(AG8&gt;=60,2,1))))</f>
        <v/>
      </c>
      <c r="AI8" s="7" t="str">
        <f>IF($B8="","",IF(AI$7="","",IFERROR((('NILAI TUGAS'!P8*'NILAI TUGAS'!P$7*'FORM NILAI SIAP'!$E$6+'NILAI PRAKTEK'!P8*'NILAI PRAKTEK'!P$7*'FORM NILAI SIAP'!$F$6+'NILAI UTS'!P8*'NILAI UTS'!P$7*'FORM NILAI SIAP'!$G$6+'NILAI UAS'!P$7*'NILAI UAS'!P8*'FORM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SIAP'!$H$6))),"")))</f>
        <v/>
      </c>
      <c r="AJ8" s="86" t="str">
        <f t="shared" ref="AJ8:AJ155" si="12">IF(AI8="","",IF(AI8&gt;=80,4,IF(AI8&gt;=70,3,IF(AI8&gt;=60,2,1))))</f>
        <v/>
      </c>
      <c r="AK8" s="7" t="str">
        <f>IF($B8="","",IF(AK$7="","",IFERROR((('NILAI TUGAS'!Q8*'NILAI TUGAS'!Q$7*'FORM NILAI SIAP'!$E$6+'NILAI PRAKTEK'!Q8*'NILAI PRAKTEK'!Q$7*'FORM NILAI SIAP'!$F$6+'NILAI UTS'!Q8*'NILAI UTS'!Q$7*'FORM NILAI SIAP'!$G$6+'NILAI UAS'!Q$7*'NILAI UAS'!Q8*'FORM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SIAP'!$H$6))),"")))</f>
        <v/>
      </c>
      <c r="AL8" s="86" t="str">
        <f t="shared" ref="AL8:AL155" si="13">IF(AK8="","",IF(AK8&gt;=80,4,IF(AK8&gt;=70,3,IF(AK8&gt;=60,2,1))))</f>
        <v/>
      </c>
      <c r="AM8" s="7" t="str">
        <f>IF($B8="","",IF(AM$7="","",IFERROR((('NILAI TUGAS'!R8*'NILAI TUGAS'!R$7*'FORM NILAI SIAP'!$E$6+'NILAI PRAKTEK'!R8*'NILAI PRAKTEK'!R$7*'FORM NILAI SIAP'!$F$6+'NILAI UTS'!R8*'NILAI UTS'!R$7*'FORM NILAI SIAP'!$G$6+'NILAI UAS'!R$7*'NILAI UAS'!R8*'FORM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SIAP'!$H$6))),"")))</f>
        <v/>
      </c>
      <c r="AN8" s="86" t="str">
        <f t="shared" ref="AN8:AN155" si="14">IF(AM8="","",IF(AM8&gt;=80,4,IF(AM8&gt;=70,3,IF(AM8&gt;=60,2,1))))</f>
        <v/>
      </c>
    </row>
    <row r="9" spans="1:40" ht="14.25" customHeight="1">
      <c r="A9" s="3">
        <v>21120120140099</v>
      </c>
      <c r="B9" s="3" t="s">
        <v>201</v>
      </c>
      <c r="C9" s="82">
        <v>5</v>
      </c>
      <c r="D9" s="3" t="s">
        <v>350</v>
      </c>
      <c r="E9" s="83">
        <v>100</v>
      </c>
      <c r="F9" s="83">
        <v>0</v>
      </c>
      <c r="G9" s="83">
        <v>68</v>
      </c>
      <c r="H9" s="83">
        <v>85</v>
      </c>
      <c r="I9" s="83">
        <f t="shared" si="0"/>
        <v>88.25</v>
      </c>
      <c r="J9" s="84" t="str">
        <f t="shared" ref="J9:J250" si="15">IF(B9="","",IF(AND(I9&gt;=80,I9&lt;=100),"A",IF(AND(I9&gt;=70,I9&lt;=79.99),"B",IF(AND(I9&gt;=60,I9&lt;=69.99),"C",IF(AND(I9&gt;=51,I9&lt;=59.99),"D",IF(AND(I9&gt;=0,I9&lt;=50.99),"E","E"))))))</f>
        <v>A</v>
      </c>
      <c r="K9" s="83" t="str">
        <f t="shared" ref="K9:K250" si="16">IF(B9="","",IF(AND(I9&gt;=80,I9&lt;=100),"4",IF(AND(I9&gt;=70,I9&lt;=79.99),"3",IF(AND(I9&gt;=60,I9&lt;=69.99),"2",IF(AND(I9&gt;=51,I9&lt;=59.99),"1",IF(AND(I9&gt;=0,I9&lt;=50.99),"0","0"))))))</f>
        <v>4</v>
      </c>
      <c r="L9" s="85" t="str">
        <f t="shared" ref="L9:L72" si="17">IF(A9="","",IF(I9&gt;=60,IF(MIN(M9:AM9)&lt;2,"REMIDI CPMK","LULUS"),"TIDAK LULUS"))</f>
        <v>LULUS</v>
      </c>
      <c r="M9" s="7">
        <f>IF($B9="","",IF(M$7="","",IFERROR((('NILAI TUGAS'!E9*'NILAI TUGAS'!E$7*'FORM NILAI SIAP'!$E$6+'NILAI PRAKTEK'!E9*'NILAI PRAKTEK'!E$7*'FORM NILAI SIAP'!$F$6+'NILAI UTS'!E9*'NILAI UTS'!E$7*'FORM NILAI SIAP'!$G$6+'NILAI UAS'!E$7*'NILAI UAS'!E9*'FORM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84</v>
      </c>
      <c r="N9" s="86">
        <f t="shared" si="1"/>
        <v>4</v>
      </c>
      <c r="O9" s="7">
        <f>IF($B9="","",IF(O$7="","",IFERROR((('NILAI TUGAS'!F9*'NILAI TUGAS'!F$7*'FORM NILAI SIAP'!$E$6+'NILAI PRAKTEK'!F9*'NILAI PRAKTEK'!F$7*'FORM NILAI SIAP'!$F$6+'NILAI UTS'!F9*'NILAI UTS'!F$7*'FORM NILAI SIAP'!$G$6+'NILAI UAS'!F$7*'NILAI UAS'!F9*'FORM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84</v>
      </c>
      <c r="P9" s="86">
        <f t="shared" si="2"/>
        <v>4</v>
      </c>
      <c r="Q9" s="7">
        <f>IF($B9="","",IF(Q$7="","",IFERROR((('NILAI TUGAS'!G9*'NILAI TUGAS'!G$7*'FORM NILAI SIAP'!$E$6+'NILAI PRAKTEK'!G9*'NILAI PRAKTEK'!G$7*'FORM NILAI SIAP'!$F$6+'NILAI UTS'!G9*'NILAI UTS'!G$7*'FORM NILAI SIAP'!$G$6+'NILAI UAS'!G$7*'NILAI UAS'!G9*'FORM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92.5</v>
      </c>
      <c r="R9" s="86">
        <f t="shared" si="3"/>
        <v>4</v>
      </c>
      <c r="S9" s="7">
        <f>IF($B9="","",IF(S$7="","",IFERROR((('NILAI TUGAS'!H9*'NILAI TUGAS'!H$7*'FORM NILAI SIAP'!$E$6+'NILAI PRAKTEK'!H9*'NILAI PRAKTEK'!H$7*'FORM NILAI SIAP'!$F$6+'NILAI UTS'!H9*'NILAI UTS'!H$7*'FORM NILAI SIAP'!$G$6+'NILAI UAS'!H$7*'NILAI UAS'!H9*'FORM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92.5</v>
      </c>
      <c r="T9" s="86">
        <f t="shared" si="4"/>
        <v>4</v>
      </c>
      <c r="U9" s="7" t="str">
        <f>IF($B9="","",IF(U$7="","",IFERROR((('NILAI TUGAS'!I9*'NILAI TUGAS'!I$7*'FORM NILAI SIAP'!$E$6+'NILAI PRAKTEK'!I9*'NILAI PRAKTEK'!I$7*'FORM NILAI SIAP'!$F$6+'NILAI UTS'!I9*'NILAI UTS'!I$7*'FORM NILAI SIAP'!$G$6+'NILAI UAS'!I$7*'NILAI UAS'!I9*'FORM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" s="86" t="str">
        <f t="shared" si="5"/>
        <v/>
      </c>
      <c r="W9" s="7" t="str">
        <f>IF($B9="","",IF(W$7="","",IFERROR((('NILAI TUGAS'!J9*'NILAI TUGAS'!J$7*'FORM NILAI SIAP'!$E$6+'NILAI PRAKTEK'!J9*'NILAI PRAKTEK'!J$7*'FORM NILAI SIAP'!$F$6+'NILAI UTS'!J9*'NILAI UTS'!J$7*'FORM NILAI SIAP'!$G$6+'NILAI UAS'!J$7*'NILAI UAS'!J9*'FORM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" s="86" t="str">
        <f t="shared" si="6"/>
        <v/>
      </c>
      <c r="Y9" s="7" t="str">
        <f>IF($B9="","",IF(Y$7="","",IFERROR((('NILAI TUGAS'!K9*'NILAI TUGAS'!K$7*'FORM NILAI SIAP'!$E$6+'NILAI PRAKTEK'!K9*'NILAI PRAKTEK'!K$7*'FORM NILAI SIAP'!$F$6+'NILAI UTS'!K9*'NILAI UTS'!K$7*'FORM NILAI SIAP'!$G$6+'NILAI UAS'!K$7*'NILAI UAS'!K9*'FORM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" s="86" t="str">
        <f t="shared" si="7"/>
        <v/>
      </c>
      <c r="AA9" s="7" t="str">
        <f>IF($B9="","",IF(AA$7="","",IFERROR((('NILAI TUGAS'!L9*'NILAI TUGAS'!L$7*'FORM NILAI SIAP'!$E$6+'NILAI PRAKTEK'!L9*'NILAI PRAKTEK'!L$7*'FORM NILAI SIAP'!$F$6+'NILAI UTS'!L9*'NILAI UTS'!L$7*'FORM NILAI SIAP'!$G$6+'NILAI UAS'!L$7*'NILAI UAS'!L9*'FORM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" s="86" t="str">
        <f t="shared" si="8"/>
        <v/>
      </c>
      <c r="AC9" s="7" t="str">
        <f>IF($B9="","",IF(AC$7="","",IFERROR((('NILAI TUGAS'!M9*'NILAI TUGAS'!M$7*'FORM NILAI SIAP'!$E$6+'NILAI PRAKTEK'!M9*'NILAI PRAKTEK'!M$7*'FORM NILAI SIAP'!$F$6+'NILAI UTS'!M9*'NILAI UTS'!M$7*'FORM NILAI SIAP'!$G$6+'NILAI UAS'!M$7*'NILAI UAS'!M9*'FORM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" s="86" t="str">
        <f t="shared" si="9"/>
        <v/>
      </c>
      <c r="AE9" s="7" t="str">
        <f>IF($B9="","",IFERROR((('NILAI TUGAS'!N9*'NILAI TUGAS'!N$7*'FORM NILAI SIAP'!$E$6+'NILAI PRAKTEK'!N9*'NILAI PRAKTEK'!N$7*'FORM NILAI SIAP'!$F$6+'NILAI UTS'!N9*'NILAI UTS'!N$7*'FORM NILAI SIAP'!$G$6+'NILAI UAS'!N$7*'NILAI UAS'!N9*'FORM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" s="86" t="str">
        <f t="shared" si="10"/>
        <v/>
      </c>
      <c r="AG9" s="7" t="str">
        <f>IF($B9="","",IFERROR((('NILAI TUGAS'!O9*'NILAI TUGAS'!O$7*'FORM NILAI SIAP'!$E$6+'NILAI PRAKTEK'!O9*'NILAI PRAKTEK'!O$7*'FORM NILAI SIAP'!$F$6+'NILAI UTS'!O9*'NILAI UTS'!O$7*'FORM NILAI SIAP'!$G$6+'NILAI UAS'!O$7*'NILAI UAS'!O9*'FORM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" s="86" t="str">
        <f t="shared" si="11"/>
        <v/>
      </c>
      <c r="AI9" s="7" t="str">
        <f>IF($B9="","",IFERROR((('NILAI TUGAS'!P9*'NILAI TUGAS'!P$7*'FORM NILAI SIAP'!$E$6+'NILAI PRAKTEK'!P9*'NILAI PRAKTEK'!P$7*'FORM NILAI SIAP'!$F$6+'NILAI UTS'!P9*'NILAI UTS'!P$7*'FORM NILAI SIAP'!$G$6+'NILAI UAS'!P$7*'NILAI UAS'!P9*'FORM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" s="86" t="str">
        <f t="shared" si="12"/>
        <v/>
      </c>
      <c r="AK9" s="7" t="str">
        <f>IF($B9="","",IFERROR((('NILAI TUGAS'!Q9*'NILAI TUGAS'!Q$7*'FORM NILAI SIAP'!$E$6+'NILAI PRAKTEK'!Q9*'NILAI PRAKTEK'!Q$7*'FORM NILAI SIAP'!$F$6+'NILAI UTS'!Q9*'NILAI UTS'!Q$7*'FORM NILAI SIAP'!$G$6+'NILAI UAS'!Q$7*'NILAI UAS'!Q9*'FORM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" s="86" t="str">
        <f t="shared" si="13"/>
        <v/>
      </c>
      <c r="AM9" s="7" t="str">
        <f>IF($B9="","",IFERROR((('NILAI TUGAS'!R9*'NILAI TUGAS'!R$7*'FORM NILAI SIAP'!$E$6+'NILAI PRAKTEK'!R9*'NILAI PRAKTEK'!R$7*'FORM NILAI SIAP'!$F$6+'NILAI UTS'!R9*'NILAI UTS'!R$7*'FORM NILAI SIAP'!$G$6+'NILAI UAS'!R$7*'NILAI UAS'!R9*'FORM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" s="86" t="str">
        <f t="shared" si="14"/>
        <v/>
      </c>
    </row>
    <row r="10" spans="1:40" ht="14.25" customHeight="1">
      <c r="A10" s="3">
        <v>21120120140099</v>
      </c>
      <c r="B10" s="3" t="s">
        <v>202</v>
      </c>
      <c r="C10" s="82">
        <v>5</v>
      </c>
      <c r="D10" s="3" t="s">
        <v>350</v>
      </c>
      <c r="E10" s="83">
        <v>100</v>
      </c>
      <c r="F10" s="83">
        <v>0</v>
      </c>
      <c r="G10" s="83">
        <v>64</v>
      </c>
      <c r="H10" s="83">
        <v>25</v>
      </c>
      <c r="I10" s="83">
        <f t="shared" si="0"/>
        <v>72.25</v>
      </c>
      <c r="J10" s="84" t="str">
        <f t="shared" si="15"/>
        <v>B</v>
      </c>
      <c r="K10" s="83" t="str">
        <f t="shared" si="16"/>
        <v>3</v>
      </c>
      <c r="L10" s="85" t="str">
        <f t="shared" si="17"/>
        <v>LULUS</v>
      </c>
      <c r="M10" s="7">
        <f>IF($B10="","",IF(M$7="","",IFERROR((('NILAI TUGAS'!E10*'NILAI TUGAS'!E$7*'FORM NILAI SIAP'!$E$6+'NILAI PRAKTEK'!E10*'NILAI PRAKTEK'!E$7*'FORM NILAI SIAP'!$F$6+'NILAI UTS'!E10*'NILAI UTS'!E$7*'FORM NILAI SIAP'!$G$6+'NILAI UAS'!E$7*'NILAI UAS'!E10*'FORM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82</v>
      </c>
      <c r="N10" s="86">
        <f t="shared" si="1"/>
        <v>4</v>
      </c>
      <c r="O10" s="7">
        <f>IF($B10="","",IF(O$7="","",IFERROR((('NILAI TUGAS'!F10*'NILAI TUGAS'!F$7*'FORM NILAI SIAP'!$E$6+'NILAI PRAKTEK'!F10*'NILAI PRAKTEK'!F$7*'FORM NILAI SIAP'!$F$6+'NILAI UTS'!F10*'NILAI UTS'!F$7*'FORM NILAI SIAP'!$G$6+'NILAI UAS'!F$7*'NILAI UAS'!F10*'FORM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82</v>
      </c>
      <c r="P10" s="86">
        <f t="shared" si="2"/>
        <v>4</v>
      </c>
      <c r="Q10" s="7">
        <f>IF($B10="","",IF(Q$7="","",IFERROR((('NILAI TUGAS'!G10*'NILAI TUGAS'!G$7*'FORM NILAI SIAP'!$E$6+'NILAI PRAKTEK'!G10*'NILAI PRAKTEK'!G$7*'FORM NILAI SIAP'!$F$6+'NILAI UTS'!G10*'NILAI UTS'!G$7*'FORM NILAI SIAP'!$G$6+'NILAI UAS'!G$7*'NILAI UAS'!G10*'FORM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62.5</v>
      </c>
      <c r="R10" s="86">
        <f t="shared" si="3"/>
        <v>2</v>
      </c>
      <c r="S10" s="7">
        <f>IF($B10="","",IF(S$7="","",IFERROR((('NILAI TUGAS'!H10*'NILAI TUGAS'!H$7*'FORM NILAI SIAP'!$E$6+'NILAI PRAKTEK'!H10*'NILAI PRAKTEK'!H$7*'FORM NILAI SIAP'!$F$6+'NILAI UTS'!H10*'NILAI UTS'!H$7*'FORM NILAI SIAP'!$G$6+'NILAI UAS'!H$7*'NILAI UAS'!H10*'FORM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62.5</v>
      </c>
      <c r="T10" s="86">
        <f t="shared" si="4"/>
        <v>2</v>
      </c>
      <c r="U10" s="7" t="str">
        <f>IF($B10="","",IF(U$7="","",IFERROR((('NILAI TUGAS'!I10*'NILAI TUGAS'!I$7*'FORM NILAI SIAP'!$E$6+'NILAI PRAKTEK'!I10*'NILAI PRAKTEK'!I$7*'FORM NILAI SIAP'!$F$6+'NILAI UTS'!I10*'NILAI UTS'!I$7*'FORM NILAI SIAP'!$G$6+'NILAI UAS'!I$7*'NILAI UAS'!I10*'FORM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" s="86" t="str">
        <f t="shared" si="5"/>
        <v/>
      </c>
      <c r="W10" s="7" t="str">
        <f>IF($B10="","",IF(W$7="","",IFERROR((('NILAI TUGAS'!J10*'NILAI TUGAS'!J$7*'FORM NILAI SIAP'!$E$6+'NILAI PRAKTEK'!J10*'NILAI PRAKTEK'!J$7*'FORM NILAI SIAP'!$F$6+'NILAI UTS'!J10*'NILAI UTS'!J$7*'FORM NILAI SIAP'!$G$6+'NILAI UAS'!J$7*'NILAI UAS'!J10*'FORM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" s="86" t="str">
        <f t="shared" si="6"/>
        <v/>
      </c>
      <c r="Y10" s="7" t="str">
        <f>IF($B10="","",IF(Y$7="","",IFERROR((('NILAI TUGAS'!K10*'NILAI TUGAS'!K$7*'FORM NILAI SIAP'!$E$6+'NILAI PRAKTEK'!K10*'NILAI PRAKTEK'!K$7*'FORM NILAI SIAP'!$F$6+'NILAI UTS'!K10*'NILAI UTS'!K$7*'FORM NILAI SIAP'!$G$6+'NILAI UAS'!K$7*'NILAI UAS'!K10*'FORM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" s="86" t="str">
        <f t="shared" si="7"/>
        <v/>
      </c>
      <c r="AA10" s="7" t="str">
        <f>IF($B10="","",IF(AA$7="","",IFERROR((('NILAI TUGAS'!L10*'NILAI TUGAS'!L$7*'FORM NILAI SIAP'!$E$6+'NILAI PRAKTEK'!L10*'NILAI PRAKTEK'!L$7*'FORM NILAI SIAP'!$F$6+'NILAI UTS'!L10*'NILAI UTS'!L$7*'FORM NILAI SIAP'!$G$6+'NILAI UAS'!L$7*'NILAI UAS'!L10*'FORM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" s="86" t="str">
        <f t="shared" si="8"/>
        <v/>
      </c>
      <c r="AC10" s="7" t="str">
        <f>IF($B10="","",IF(AC$7="","",IFERROR((('NILAI TUGAS'!M10*'NILAI TUGAS'!M$7*'FORM NILAI SIAP'!$E$6+'NILAI PRAKTEK'!M10*'NILAI PRAKTEK'!M$7*'FORM NILAI SIAP'!$F$6+'NILAI UTS'!M10*'NILAI UTS'!M$7*'FORM NILAI SIAP'!$G$6+'NILAI UAS'!M$7*'NILAI UAS'!M10*'FORM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" s="86" t="str">
        <f t="shared" si="9"/>
        <v/>
      </c>
      <c r="AE10" s="7" t="str">
        <f>IF($B10="","",IFERROR((('NILAI TUGAS'!N10*'NILAI TUGAS'!N$7*'FORM NILAI SIAP'!$E$6+'NILAI PRAKTEK'!N10*'NILAI PRAKTEK'!N$7*'FORM NILAI SIAP'!$F$6+'NILAI UTS'!N10*'NILAI UTS'!N$7*'FORM NILAI SIAP'!$G$6+'NILAI UAS'!N$7*'NILAI UAS'!N10*'FORM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" s="86" t="str">
        <f t="shared" si="10"/>
        <v/>
      </c>
      <c r="AG10" s="7" t="str">
        <f>IF($B10="","",IFERROR((('NILAI TUGAS'!O10*'NILAI TUGAS'!O$7*'FORM NILAI SIAP'!$E$6+'NILAI PRAKTEK'!O10*'NILAI PRAKTEK'!O$7*'FORM NILAI SIAP'!$F$6+'NILAI UTS'!O10*'NILAI UTS'!O$7*'FORM NILAI SIAP'!$G$6+'NILAI UAS'!O$7*'NILAI UAS'!O10*'FORM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" s="86" t="str">
        <f t="shared" si="11"/>
        <v/>
      </c>
      <c r="AI10" s="7" t="str">
        <f>IF($B10="","",IFERROR((('NILAI TUGAS'!P10*'NILAI TUGAS'!P$7*'FORM NILAI SIAP'!$E$6+'NILAI PRAKTEK'!P10*'NILAI PRAKTEK'!P$7*'FORM NILAI SIAP'!$F$6+'NILAI UTS'!P10*'NILAI UTS'!P$7*'FORM NILAI SIAP'!$G$6+'NILAI UAS'!P$7*'NILAI UAS'!P10*'FORM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" s="86" t="str">
        <f t="shared" si="12"/>
        <v/>
      </c>
      <c r="AK10" s="7" t="str">
        <f>IF($B10="","",IFERROR((('NILAI TUGAS'!Q10*'NILAI TUGAS'!Q$7*'FORM NILAI SIAP'!$E$6+'NILAI PRAKTEK'!Q10*'NILAI PRAKTEK'!Q$7*'FORM NILAI SIAP'!$F$6+'NILAI UTS'!Q10*'NILAI UTS'!Q$7*'FORM NILAI SIAP'!$G$6+'NILAI UAS'!Q$7*'NILAI UAS'!Q10*'FORM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" s="86" t="str">
        <f t="shared" si="13"/>
        <v/>
      </c>
      <c r="AM10" s="7" t="str">
        <f>IF($B10="","",IFERROR((('NILAI TUGAS'!R10*'NILAI TUGAS'!R$7*'FORM NILAI SIAP'!$E$6+'NILAI PRAKTEK'!R10*'NILAI PRAKTEK'!R$7*'FORM NILAI SIAP'!$F$6+'NILAI UTS'!R10*'NILAI UTS'!R$7*'FORM NILAI SIAP'!$G$6+'NILAI UAS'!R$7*'NILAI UAS'!R10*'FORM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" s="86" t="str">
        <f t="shared" si="14"/>
        <v/>
      </c>
    </row>
    <row r="11" spans="1:40" ht="14.25" customHeight="1">
      <c r="A11" s="3">
        <v>21120120140099</v>
      </c>
      <c r="B11" s="3" t="s">
        <v>203</v>
      </c>
      <c r="C11" s="82">
        <v>5</v>
      </c>
      <c r="D11" s="3" t="s">
        <v>350</v>
      </c>
      <c r="E11" s="83">
        <v>100</v>
      </c>
      <c r="F11" s="83">
        <v>0</v>
      </c>
      <c r="G11" s="83">
        <v>92</v>
      </c>
      <c r="H11" s="83">
        <v>95</v>
      </c>
      <c r="I11" s="83">
        <f t="shared" si="0"/>
        <v>96.75</v>
      </c>
      <c r="J11" s="84" t="str">
        <f t="shared" si="15"/>
        <v>A</v>
      </c>
      <c r="K11" s="83" t="str">
        <f t="shared" si="16"/>
        <v>4</v>
      </c>
      <c r="L11" s="85" t="str">
        <f t="shared" si="17"/>
        <v>LULUS</v>
      </c>
      <c r="M11" s="7">
        <f>IF($B11="","",IF(M$7="","",IFERROR((('NILAI TUGAS'!E11*'NILAI TUGAS'!E$7*'FORM NILAI SIAP'!$E$6+'NILAI PRAKTEK'!E11*'NILAI PRAKTEK'!E$7*'FORM NILAI SIAP'!$F$6+'NILAI UTS'!E11*'NILAI UTS'!E$7*'FORM NILAI SIAP'!$G$6+'NILAI UAS'!E$7*'NILAI UAS'!E11*'FORM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11" s="86">
        <f t="shared" si="1"/>
        <v>4</v>
      </c>
      <c r="O11" s="7">
        <f>IF($B11="","",IF(O$7="","",IFERROR((('NILAI TUGAS'!F11*'NILAI TUGAS'!F$7*'FORM NILAI SIAP'!$E$6+'NILAI PRAKTEK'!F11*'NILAI PRAKTEK'!F$7*'FORM NILAI SIAP'!$F$6+'NILAI UTS'!F11*'NILAI UTS'!F$7*'FORM NILAI SIAP'!$G$6+'NILAI UAS'!F$7*'NILAI UAS'!F11*'FORM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11" s="86">
        <f t="shared" si="2"/>
        <v>4</v>
      </c>
      <c r="Q11" s="7">
        <f>IF($B11="","",IF(Q$7="","",IFERROR((('NILAI TUGAS'!G11*'NILAI TUGAS'!G$7*'FORM NILAI SIAP'!$E$6+'NILAI PRAKTEK'!G11*'NILAI PRAKTEK'!G$7*'FORM NILAI SIAP'!$F$6+'NILAI UTS'!G11*'NILAI UTS'!G$7*'FORM NILAI SIAP'!$G$6+'NILAI UAS'!G$7*'NILAI UAS'!G11*'FORM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97.5</v>
      </c>
      <c r="R11" s="86">
        <f t="shared" si="3"/>
        <v>4</v>
      </c>
      <c r="S11" s="7">
        <f>IF($B11="","",IF(S$7="","",IFERROR((('NILAI TUGAS'!H11*'NILAI TUGAS'!H$7*'FORM NILAI SIAP'!$E$6+'NILAI PRAKTEK'!H11*'NILAI PRAKTEK'!H$7*'FORM NILAI SIAP'!$F$6+'NILAI UTS'!H11*'NILAI UTS'!H$7*'FORM NILAI SIAP'!$G$6+'NILAI UAS'!H$7*'NILAI UAS'!H11*'FORM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97.5</v>
      </c>
      <c r="T11" s="86">
        <f t="shared" si="4"/>
        <v>4</v>
      </c>
      <c r="U11" s="7" t="str">
        <f>IF($B11="","",IF(U$7="","",IFERROR((('NILAI TUGAS'!I11*'NILAI TUGAS'!I$7*'FORM NILAI SIAP'!$E$6+'NILAI PRAKTEK'!I11*'NILAI PRAKTEK'!I$7*'FORM NILAI SIAP'!$F$6+'NILAI UTS'!I11*'NILAI UTS'!I$7*'FORM NILAI SIAP'!$G$6+'NILAI UAS'!I$7*'NILAI UAS'!I11*'FORM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" s="86" t="str">
        <f t="shared" si="5"/>
        <v/>
      </c>
      <c r="W11" s="7" t="str">
        <f>IF($B11="","",IF(W$7="","",IFERROR((('NILAI TUGAS'!J11*'NILAI TUGAS'!J$7*'FORM NILAI SIAP'!$E$6+'NILAI PRAKTEK'!J11*'NILAI PRAKTEK'!J$7*'FORM NILAI SIAP'!$F$6+'NILAI UTS'!J11*'NILAI UTS'!J$7*'FORM NILAI SIAP'!$G$6+'NILAI UAS'!J$7*'NILAI UAS'!J11*'FORM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" s="86" t="str">
        <f t="shared" si="6"/>
        <v/>
      </c>
      <c r="Y11" s="7" t="str">
        <f>IF($B11="","",IF(Y$7="","",IFERROR((('NILAI TUGAS'!K11*'NILAI TUGAS'!K$7*'FORM NILAI SIAP'!$E$6+'NILAI PRAKTEK'!K11*'NILAI PRAKTEK'!K$7*'FORM NILAI SIAP'!$F$6+'NILAI UTS'!K11*'NILAI UTS'!K$7*'FORM NILAI SIAP'!$G$6+'NILAI UAS'!K$7*'NILAI UAS'!K11*'FORM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" s="86" t="str">
        <f t="shared" si="7"/>
        <v/>
      </c>
      <c r="AA11" s="7" t="str">
        <f>IF($B11="","",IF(AA$7="","",IFERROR((('NILAI TUGAS'!L11*'NILAI TUGAS'!L$7*'FORM NILAI SIAP'!$E$6+'NILAI PRAKTEK'!L11*'NILAI PRAKTEK'!L$7*'FORM NILAI SIAP'!$F$6+'NILAI UTS'!L11*'NILAI UTS'!L$7*'FORM NILAI SIAP'!$G$6+'NILAI UAS'!L$7*'NILAI UAS'!L11*'FORM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" s="86" t="str">
        <f t="shared" si="8"/>
        <v/>
      </c>
      <c r="AC11" s="7" t="str">
        <f>IF($B11="","",IF(AC$7="","",IFERROR((('NILAI TUGAS'!M11*'NILAI TUGAS'!M$7*'FORM NILAI SIAP'!$E$6+'NILAI PRAKTEK'!M11*'NILAI PRAKTEK'!M$7*'FORM NILAI SIAP'!$F$6+'NILAI UTS'!M11*'NILAI UTS'!M$7*'FORM NILAI SIAP'!$G$6+'NILAI UAS'!M$7*'NILAI UAS'!M11*'FORM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" s="86" t="str">
        <f t="shared" si="9"/>
        <v/>
      </c>
      <c r="AE11" s="7" t="str">
        <f>IF($B11="","",IFERROR((('NILAI TUGAS'!N11*'NILAI TUGAS'!N$7*'FORM NILAI SIAP'!$E$6+'NILAI PRAKTEK'!N11*'NILAI PRAKTEK'!N$7*'FORM NILAI SIAP'!$F$6+'NILAI UTS'!N11*'NILAI UTS'!N$7*'FORM NILAI SIAP'!$G$6+'NILAI UAS'!N$7*'NILAI UAS'!N11*'FORM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" s="86" t="str">
        <f t="shared" si="10"/>
        <v/>
      </c>
      <c r="AG11" s="7" t="str">
        <f>IF($B11="","",IFERROR((('NILAI TUGAS'!O11*'NILAI TUGAS'!O$7*'FORM NILAI SIAP'!$E$6+'NILAI PRAKTEK'!O11*'NILAI PRAKTEK'!O$7*'FORM NILAI SIAP'!$F$6+'NILAI UTS'!O11*'NILAI UTS'!O$7*'FORM NILAI SIAP'!$G$6+'NILAI UAS'!O$7*'NILAI UAS'!O11*'FORM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" s="86" t="str">
        <f t="shared" si="11"/>
        <v/>
      </c>
      <c r="AI11" s="7" t="str">
        <f>IF($B11="","",IFERROR((('NILAI TUGAS'!P11*'NILAI TUGAS'!P$7*'FORM NILAI SIAP'!$E$6+'NILAI PRAKTEK'!P11*'NILAI PRAKTEK'!P$7*'FORM NILAI SIAP'!$F$6+'NILAI UTS'!P11*'NILAI UTS'!P$7*'FORM NILAI SIAP'!$G$6+'NILAI UAS'!P$7*'NILAI UAS'!P11*'FORM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" s="86" t="str">
        <f t="shared" si="12"/>
        <v/>
      </c>
      <c r="AK11" s="7" t="str">
        <f>IF($B11="","",IFERROR((('NILAI TUGAS'!Q11*'NILAI TUGAS'!Q$7*'FORM NILAI SIAP'!$E$6+'NILAI PRAKTEK'!Q11*'NILAI PRAKTEK'!Q$7*'FORM NILAI SIAP'!$F$6+'NILAI UTS'!Q11*'NILAI UTS'!Q$7*'FORM NILAI SIAP'!$G$6+'NILAI UAS'!Q$7*'NILAI UAS'!Q11*'FORM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" s="86" t="str">
        <f t="shared" si="13"/>
        <v/>
      </c>
      <c r="AM11" s="7" t="str">
        <f>IF($B11="","",IFERROR((('NILAI TUGAS'!R11*'NILAI TUGAS'!R$7*'FORM NILAI SIAP'!$E$6+'NILAI PRAKTEK'!R11*'NILAI PRAKTEK'!R$7*'FORM NILAI SIAP'!$F$6+'NILAI UTS'!R11*'NILAI UTS'!R$7*'FORM NILAI SIAP'!$G$6+'NILAI UAS'!R$7*'NILAI UAS'!R11*'FORM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" s="86" t="str">
        <f t="shared" si="14"/>
        <v/>
      </c>
    </row>
    <row r="12" spans="1:40" ht="14.25" customHeight="1">
      <c r="A12" s="3">
        <v>21120120140099</v>
      </c>
      <c r="B12" s="3" t="s">
        <v>204</v>
      </c>
      <c r="C12" s="82">
        <v>5</v>
      </c>
      <c r="D12" s="3" t="s">
        <v>350</v>
      </c>
      <c r="E12" s="83">
        <v>100</v>
      </c>
      <c r="F12" s="83">
        <v>0</v>
      </c>
      <c r="G12" s="83">
        <v>72</v>
      </c>
      <c r="H12" s="83">
        <v>95</v>
      </c>
      <c r="I12" s="83">
        <f t="shared" si="0"/>
        <v>91.75</v>
      </c>
      <c r="J12" s="84" t="str">
        <f t="shared" si="15"/>
        <v>A</v>
      </c>
      <c r="K12" s="83" t="str">
        <f t="shared" si="16"/>
        <v>4</v>
      </c>
      <c r="L12" s="85" t="str">
        <f t="shared" si="17"/>
        <v>LULUS</v>
      </c>
      <c r="M12" s="7">
        <f>IF($B12="","",IF(M$7="","",IFERROR((('NILAI TUGAS'!E12*'NILAI TUGAS'!E$7*'FORM NILAI SIAP'!$E$6+'NILAI PRAKTEK'!E12*'NILAI PRAKTEK'!E$7*'FORM NILAI SIAP'!$F$6+'NILAI UTS'!E12*'NILAI UTS'!E$7*'FORM NILAI SIAP'!$G$6+'NILAI UAS'!E$7*'NILAI UAS'!E12*'FORM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12" s="86">
        <f t="shared" si="1"/>
        <v>4</v>
      </c>
      <c r="O12" s="7">
        <f>IF($B12="","",IF(O$7="","",IFERROR((('NILAI TUGAS'!F12*'NILAI TUGAS'!F$7*'FORM NILAI SIAP'!$E$6+'NILAI PRAKTEK'!F12*'NILAI PRAKTEK'!F$7*'FORM NILAI SIAP'!$F$6+'NILAI UTS'!F12*'NILAI UTS'!F$7*'FORM NILAI SIAP'!$G$6+'NILAI UAS'!F$7*'NILAI UAS'!F12*'FORM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12" s="86">
        <f t="shared" si="2"/>
        <v>4</v>
      </c>
      <c r="Q12" s="7">
        <f>IF($B12="","",IF(Q$7="","",IFERROR((('NILAI TUGAS'!G12*'NILAI TUGAS'!G$7*'FORM NILAI SIAP'!$E$6+'NILAI PRAKTEK'!G12*'NILAI PRAKTEK'!G$7*'FORM NILAI SIAP'!$F$6+'NILAI UTS'!G12*'NILAI UTS'!G$7*'FORM NILAI SIAP'!$G$6+'NILAI UAS'!G$7*'NILAI UAS'!G12*'FORM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97.5</v>
      </c>
      <c r="R12" s="86">
        <f t="shared" si="3"/>
        <v>4</v>
      </c>
      <c r="S12" s="7">
        <f>IF($B12="","",IF(S$7="","",IFERROR((('NILAI TUGAS'!H12*'NILAI TUGAS'!H$7*'FORM NILAI SIAP'!$E$6+'NILAI PRAKTEK'!H12*'NILAI PRAKTEK'!H$7*'FORM NILAI SIAP'!$F$6+'NILAI UTS'!H12*'NILAI UTS'!H$7*'FORM NILAI SIAP'!$G$6+'NILAI UAS'!H$7*'NILAI UAS'!H12*'FORM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97.5</v>
      </c>
      <c r="T12" s="86">
        <f t="shared" si="4"/>
        <v>4</v>
      </c>
      <c r="U12" s="7" t="str">
        <f>IF($B12="","",IF(U$7="","",IFERROR((('NILAI TUGAS'!I12*'NILAI TUGAS'!I$7*'FORM NILAI SIAP'!$E$6+'NILAI PRAKTEK'!I12*'NILAI PRAKTEK'!I$7*'FORM NILAI SIAP'!$F$6+'NILAI UTS'!I12*'NILAI UTS'!I$7*'FORM NILAI SIAP'!$G$6+'NILAI UAS'!I$7*'NILAI UAS'!I12*'FORM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" s="86" t="str">
        <f t="shared" si="5"/>
        <v/>
      </c>
      <c r="W12" s="7" t="str">
        <f>IF($B12="","",IF(W$7="","",IFERROR((('NILAI TUGAS'!J12*'NILAI TUGAS'!J$7*'FORM NILAI SIAP'!$E$6+'NILAI PRAKTEK'!J12*'NILAI PRAKTEK'!J$7*'FORM NILAI SIAP'!$F$6+'NILAI UTS'!J12*'NILAI UTS'!J$7*'FORM NILAI SIAP'!$G$6+'NILAI UAS'!J$7*'NILAI UAS'!J12*'FORM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" s="86" t="str">
        <f t="shared" si="6"/>
        <v/>
      </c>
      <c r="Y12" s="7" t="str">
        <f>IF($B12="","",IF(Y$7="","",IFERROR((('NILAI TUGAS'!K12*'NILAI TUGAS'!K$7*'FORM NILAI SIAP'!$E$6+'NILAI PRAKTEK'!K12*'NILAI PRAKTEK'!K$7*'FORM NILAI SIAP'!$F$6+'NILAI UTS'!K12*'NILAI UTS'!K$7*'FORM NILAI SIAP'!$G$6+'NILAI UAS'!K$7*'NILAI UAS'!K12*'FORM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" s="86" t="str">
        <f t="shared" si="7"/>
        <v/>
      </c>
      <c r="AA12" s="7" t="str">
        <f>IF($B12="","",IF(AA$7="","",IFERROR((('NILAI TUGAS'!L12*'NILAI TUGAS'!L$7*'FORM NILAI SIAP'!$E$6+'NILAI PRAKTEK'!L12*'NILAI PRAKTEK'!L$7*'FORM NILAI SIAP'!$F$6+'NILAI UTS'!L12*'NILAI UTS'!L$7*'FORM NILAI SIAP'!$G$6+'NILAI UAS'!L$7*'NILAI UAS'!L12*'FORM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" s="86" t="str">
        <f t="shared" si="8"/>
        <v/>
      </c>
      <c r="AC12" s="7" t="str">
        <f>IF($B12="","",IF(AC$7="","",IFERROR((('NILAI TUGAS'!M12*'NILAI TUGAS'!M$7*'FORM NILAI SIAP'!$E$6+'NILAI PRAKTEK'!M12*'NILAI PRAKTEK'!M$7*'FORM NILAI SIAP'!$F$6+'NILAI UTS'!M12*'NILAI UTS'!M$7*'FORM NILAI SIAP'!$G$6+'NILAI UAS'!M$7*'NILAI UAS'!M12*'FORM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" s="86" t="str">
        <f t="shared" si="9"/>
        <v/>
      </c>
      <c r="AE12" s="7" t="str">
        <f>IF($B12="","",IFERROR((('NILAI TUGAS'!N12*'NILAI TUGAS'!N$7*'FORM NILAI SIAP'!$E$6+'NILAI PRAKTEK'!N12*'NILAI PRAKTEK'!N$7*'FORM NILAI SIAP'!$F$6+'NILAI UTS'!N12*'NILAI UTS'!N$7*'FORM NILAI SIAP'!$G$6+'NILAI UAS'!N$7*'NILAI UAS'!N12*'FORM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" s="86" t="str">
        <f t="shared" si="10"/>
        <v/>
      </c>
      <c r="AG12" s="7" t="str">
        <f>IF($B12="","",IFERROR((('NILAI TUGAS'!O12*'NILAI TUGAS'!O$7*'FORM NILAI SIAP'!$E$6+'NILAI PRAKTEK'!O12*'NILAI PRAKTEK'!O$7*'FORM NILAI SIAP'!$F$6+'NILAI UTS'!O12*'NILAI UTS'!O$7*'FORM NILAI SIAP'!$G$6+'NILAI UAS'!O$7*'NILAI UAS'!O12*'FORM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" s="86" t="str">
        <f t="shared" si="11"/>
        <v/>
      </c>
      <c r="AI12" s="7" t="str">
        <f>IF($B12="","",IFERROR((('NILAI TUGAS'!P12*'NILAI TUGAS'!P$7*'FORM NILAI SIAP'!$E$6+'NILAI PRAKTEK'!P12*'NILAI PRAKTEK'!P$7*'FORM NILAI SIAP'!$F$6+'NILAI UTS'!P12*'NILAI UTS'!P$7*'FORM NILAI SIAP'!$G$6+'NILAI UAS'!P$7*'NILAI UAS'!P12*'FORM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" s="86" t="str">
        <f t="shared" si="12"/>
        <v/>
      </c>
      <c r="AK12" s="7" t="str">
        <f>IF($B12="","",IFERROR((('NILAI TUGAS'!Q12*'NILAI TUGAS'!Q$7*'FORM NILAI SIAP'!$E$6+'NILAI PRAKTEK'!Q12*'NILAI PRAKTEK'!Q$7*'FORM NILAI SIAP'!$F$6+'NILAI UTS'!Q12*'NILAI UTS'!Q$7*'FORM NILAI SIAP'!$G$6+'NILAI UAS'!Q$7*'NILAI UAS'!Q12*'FORM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" s="86" t="str">
        <f t="shared" si="13"/>
        <v/>
      </c>
      <c r="AM12" s="7" t="str">
        <f>IF($B12="","",IFERROR((('NILAI TUGAS'!R12*'NILAI TUGAS'!R$7*'FORM NILAI SIAP'!$E$6+'NILAI PRAKTEK'!R12*'NILAI PRAKTEK'!R$7*'FORM NILAI SIAP'!$F$6+'NILAI UTS'!R12*'NILAI UTS'!R$7*'FORM NILAI SIAP'!$G$6+'NILAI UAS'!R$7*'NILAI UAS'!R12*'FORM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" s="86" t="str">
        <f t="shared" si="14"/>
        <v/>
      </c>
    </row>
    <row r="13" spans="1:40" ht="14.25" customHeight="1">
      <c r="A13" s="3">
        <v>21120120140099</v>
      </c>
      <c r="B13" s="3" t="s">
        <v>205</v>
      </c>
      <c r="C13" s="82">
        <v>5</v>
      </c>
      <c r="D13" s="3" t="s">
        <v>350</v>
      </c>
      <c r="E13" s="83">
        <v>100</v>
      </c>
      <c r="F13" s="83">
        <v>0</v>
      </c>
      <c r="G13" s="83">
        <v>92</v>
      </c>
      <c r="H13" s="83">
        <v>35</v>
      </c>
      <c r="I13" s="83">
        <f t="shared" si="0"/>
        <v>81.75</v>
      </c>
      <c r="J13" s="84" t="str">
        <f t="shared" si="15"/>
        <v>A</v>
      </c>
      <c r="K13" s="83" t="str">
        <f t="shared" si="16"/>
        <v>4</v>
      </c>
      <c r="L13" s="85" t="str">
        <f t="shared" si="17"/>
        <v>LULUS</v>
      </c>
      <c r="M13" s="7">
        <f>IF($B13="","",IF(M$7="","",IFERROR((('NILAI TUGAS'!E13*'NILAI TUGAS'!E$7*'FORM NILAI SIAP'!$E$6+'NILAI PRAKTEK'!E13*'NILAI PRAKTEK'!E$7*'FORM NILAI SIAP'!$F$6+'NILAI UTS'!E13*'NILAI UTS'!E$7*'FORM NILAI SIAP'!$G$6+'NILAI UAS'!E$7*'NILAI UAS'!E13*'FORM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13" s="86">
        <f t="shared" si="1"/>
        <v>4</v>
      </c>
      <c r="O13" s="7">
        <f>IF($B13="","",IF(O$7="","",IFERROR((('NILAI TUGAS'!F13*'NILAI TUGAS'!F$7*'FORM NILAI SIAP'!$E$6+'NILAI PRAKTEK'!F13*'NILAI PRAKTEK'!F$7*'FORM NILAI SIAP'!$F$6+'NILAI UTS'!F13*'NILAI UTS'!F$7*'FORM NILAI SIAP'!$G$6+'NILAI UAS'!F$7*'NILAI UAS'!F13*'FORM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13" s="86">
        <f t="shared" si="2"/>
        <v>4</v>
      </c>
      <c r="Q13" s="7">
        <f>IF($B13="","",IF(Q$7="","",IFERROR((('NILAI TUGAS'!G13*'NILAI TUGAS'!G$7*'FORM NILAI SIAP'!$E$6+'NILAI PRAKTEK'!G13*'NILAI PRAKTEK'!G$7*'FORM NILAI SIAP'!$F$6+'NILAI UTS'!G13*'NILAI UTS'!G$7*'FORM NILAI SIAP'!$G$6+'NILAI UAS'!G$7*'NILAI UAS'!G13*'FORM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67.5</v>
      </c>
      <c r="R13" s="86">
        <f t="shared" si="3"/>
        <v>2</v>
      </c>
      <c r="S13" s="7">
        <f>IF($B13="","",IF(S$7="","",IFERROR((('NILAI TUGAS'!H13*'NILAI TUGAS'!H$7*'FORM NILAI SIAP'!$E$6+'NILAI PRAKTEK'!H13*'NILAI PRAKTEK'!H$7*'FORM NILAI SIAP'!$F$6+'NILAI UTS'!H13*'NILAI UTS'!H$7*'FORM NILAI SIAP'!$G$6+'NILAI UAS'!H$7*'NILAI UAS'!H13*'FORM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67.5</v>
      </c>
      <c r="T13" s="86">
        <f t="shared" si="4"/>
        <v>2</v>
      </c>
      <c r="U13" s="7" t="str">
        <f>IF($B13="","",IF(U$7="","",IFERROR((('NILAI TUGAS'!I13*'NILAI TUGAS'!I$7*'FORM NILAI SIAP'!$E$6+'NILAI PRAKTEK'!I13*'NILAI PRAKTEK'!I$7*'FORM NILAI SIAP'!$F$6+'NILAI UTS'!I13*'NILAI UTS'!I$7*'FORM NILAI SIAP'!$G$6+'NILAI UAS'!I$7*'NILAI UAS'!I13*'FORM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" s="86" t="str">
        <f t="shared" si="5"/>
        <v/>
      </c>
      <c r="W13" s="7" t="str">
        <f>IF($B13="","",IF(W$7="","",IFERROR((('NILAI TUGAS'!J13*'NILAI TUGAS'!J$7*'FORM NILAI SIAP'!$E$6+'NILAI PRAKTEK'!J13*'NILAI PRAKTEK'!J$7*'FORM NILAI SIAP'!$F$6+'NILAI UTS'!J13*'NILAI UTS'!J$7*'FORM NILAI SIAP'!$G$6+'NILAI UAS'!J$7*'NILAI UAS'!J13*'FORM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" s="86" t="str">
        <f t="shared" si="6"/>
        <v/>
      </c>
      <c r="Y13" s="7" t="str">
        <f>IF($B13="","",IF(Y$7="","",IFERROR((('NILAI TUGAS'!K13*'NILAI TUGAS'!K$7*'FORM NILAI SIAP'!$E$6+'NILAI PRAKTEK'!K13*'NILAI PRAKTEK'!K$7*'FORM NILAI SIAP'!$F$6+'NILAI UTS'!K13*'NILAI UTS'!K$7*'FORM NILAI SIAP'!$G$6+'NILAI UAS'!K$7*'NILAI UAS'!K13*'FORM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" s="86" t="str">
        <f t="shared" si="7"/>
        <v/>
      </c>
      <c r="AA13" s="7" t="str">
        <f>IF($B13="","",IF(AA$7="","",IFERROR((('NILAI TUGAS'!L13*'NILAI TUGAS'!L$7*'FORM NILAI SIAP'!$E$6+'NILAI PRAKTEK'!L13*'NILAI PRAKTEK'!L$7*'FORM NILAI SIAP'!$F$6+'NILAI UTS'!L13*'NILAI UTS'!L$7*'FORM NILAI SIAP'!$G$6+'NILAI UAS'!L$7*'NILAI UAS'!L13*'FORM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" s="86" t="str">
        <f t="shared" si="8"/>
        <v/>
      </c>
      <c r="AC13" s="7" t="str">
        <f>IF($B13="","",IF(AC$7="","",IFERROR((('NILAI TUGAS'!M13*'NILAI TUGAS'!M$7*'FORM NILAI SIAP'!$E$6+'NILAI PRAKTEK'!M13*'NILAI PRAKTEK'!M$7*'FORM NILAI SIAP'!$F$6+'NILAI UTS'!M13*'NILAI UTS'!M$7*'FORM NILAI SIAP'!$G$6+'NILAI UAS'!M$7*'NILAI UAS'!M13*'FORM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" s="86" t="str">
        <f t="shared" si="9"/>
        <v/>
      </c>
      <c r="AE13" s="7" t="str">
        <f>IF($B13="","",IFERROR((('NILAI TUGAS'!N13*'NILAI TUGAS'!N$7*'FORM NILAI SIAP'!$E$6+'NILAI PRAKTEK'!N13*'NILAI PRAKTEK'!N$7*'FORM NILAI SIAP'!$F$6+'NILAI UTS'!N13*'NILAI UTS'!N$7*'FORM NILAI SIAP'!$G$6+'NILAI UAS'!N$7*'NILAI UAS'!N13*'FORM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" s="86" t="str">
        <f t="shared" si="10"/>
        <v/>
      </c>
      <c r="AG13" s="7" t="str">
        <f>IF($B13="","",IFERROR((('NILAI TUGAS'!O13*'NILAI TUGAS'!O$7*'FORM NILAI SIAP'!$E$6+'NILAI PRAKTEK'!O13*'NILAI PRAKTEK'!O$7*'FORM NILAI SIAP'!$F$6+'NILAI UTS'!O13*'NILAI UTS'!O$7*'FORM NILAI SIAP'!$G$6+'NILAI UAS'!O$7*'NILAI UAS'!O13*'FORM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" s="86" t="str">
        <f t="shared" si="11"/>
        <v/>
      </c>
      <c r="AI13" s="7" t="str">
        <f>IF($B13="","",IFERROR((('NILAI TUGAS'!P13*'NILAI TUGAS'!P$7*'FORM NILAI SIAP'!$E$6+'NILAI PRAKTEK'!P13*'NILAI PRAKTEK'!P$7*'FORM NILAI SIAP'!$F$6+'NILAI UTS'!P13*'NILAI UTS'!P$7*'FORM NILAI SIAP'!$G$6+'NILAI UAS'!P$7*'NILAI UAS'!P13*'FORM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" s="86" t="str">
        <f t="shared" si="12"/>
        <v/>
      </c>
      <c r="AK13" s="7" t="str">
        <f>IF($B13="","",IFERROR((('NILAI TUGAS'!Q13*'NILAI TUGAS'!Q$7*'FORM NILAI SIAP'!$E$6+'NILAI PRAKTEK'!Q13*'NILAI PRAKTEK'!Q$7*'FORM NILAI SIAP'!$F$6+'NILAI UTS'!Q13*'NILAI UTS'!Q$7*'FORM NILAI SIAP'!$G$6+'NILAI UAS'!Q$7*'NILAI UAS'!Q13*'FORM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" s="86" t="str">
        <f t="shared" si="13"/>
        <v/>
      </c>
      <c r="AM13" s="7" t="str">
        <f>IF($B13="","",IFERROR((('NILAI TUGAS'!R13*'NILAI TUGAS'!R$7*'FORM NILAI SIAP'!$E$6+'NILAI PRAKTEK'!R13*'NILAI PRAKTEK'!R$7*'FORM NILAI SIAP'!$F$6+'NILAI UTS'!R13*'NILAI UTS'!R$7*'FORM NILAI SIAP'!$G$6+'NILAI UAS'!R$7*'NILAI UAS'!R13*'FORM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" s="86" t="str">
        <f t="shared" si="14"/>
        <v/>
      </c>
    </row>
    <row r="14" spans="1:40" ht="14.25" customHeight="1">
      <c r="A14" s="3">
        <v>21120120140099</v>
      </c>
      <c r="B14" s="3" t="s">
        <v>206</v>
      </c>
      <c r="C14" s="82">
        <v>5</v>
      </c>
      <c r="D14" s="3" t="s">
        <v>350</v>
      </c>
      <c r="E14" s="83">
        <v>100</v>
      </c>
      <c r="F14" s="83">
        <v>0</v>
      </c>
      <c r="G14" s="83">
        <v>84</v>
      </c>
      <c r="H14" s="83">
        <v>45</v>
      </c>
      <c r="I14" s="83">
        <f t="shared" si="0"/>
        <v>82.25</v>
      </c>
      <c r="J14" s="84" t="str">
        <f t="shared" si="15"/>
        <v>A</v>
      </c>
      <c r="K14" s="83" t="str">
        <f t="shared" si="16"/>
        <v>4</v>
      </c>
      <c r="L14" s="85" t="str">
        <f t="shared" si="17"/>
        <v>LULUS</v>
      </c>
      <c r="M14" s="7">
        <f>IF($B14="","",IF(M$7="","",IFERROR((('NILAI TUGAS'!E14*'NILAI TUGAS'!E$7*'FORM NILAI SIAP'!$E$6+'NILAI PRAKTEK'!E14*'NILAI PRAKTEK'!E$7*'FORM NILAI SIAP'!$F$6+'NILAI UTS'!E14*'NILAI UTS'!E$7*'FORM NILAI SIAP'!$G$6+'NILAI UAS'!E$7*'NILAI UAS'!E14*'FORM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4" s="86">
        <f t="shared" si="1"/>
        <v>4</v>
      </c>
      <c r="O14" s="7">
        <f>IF($B14="","",IF(O$7="","",IFERROR((('NILAI TUGAS'!F14*'NILAI TUGAS'!F$7*'FORM NILAI SIAP'!$E$6+'NILAI PRAKTEK'!F14*'NILAI PRAKTEK'!F$7*'FORM NILAI SIAP'!$F$6+'NILAI UTS'!F14*'NILAI UTS'!F$7*'FORM NILAI SIAP'!$G$6+'NILAI UAS'!F$7*'NILAI UAS'!F14*'FORM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4" s="86">
        <f t="shared" si="2"/>
        <v>4</v>
      </c>
      <c r="Q14" s="7">
        <f>IF($B14="","",IF(Q$7="","",IFERROR((('NILAI TUGAS'!G14*'NILAI TUGAS'!G$7*'FORM NILAI SIAP'!$E$6+'NILAI PRAKTEK'!G14*'NILAI PRAKTEK'!G$7*'FORM NILAI SIAP'!$F$6+'NILAI UTS'!G14*'NILAI UTS'!G$7*'FORM NILAI SIAP'!$G$6+'NILAI UAS'!G$7*'NILAI UAS'!G14*'FORM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72.5</v>
      </c>
      <c r="R14" s="86">
        <f t="shared" si="3"/>
        <v>3</v>
      </c>
      <c r="S14" s="7">
        <f>IF($B14="","",IF(S$7="","",IFERROR((('NILAI TUGAS'!H14*'NILAI TUGAS'!H$7*'FORM NILAI SIAP'!$E$6+'NILAI PRAKTEK'!H14*'NILAI PRAKTEK'!H$7*'FORM NILAI SIAP'!$F$6+'NILAI UTS'!H14*'NILAI UTS'!H$7*'FORM NILAI SIAP'!$G$6+'NILAI UAS'!H$7*'NILAI UAS'!H14*'FORM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72.5</v>
      </c>
      <c r="T14" s="86">
        <f t="shared" si="4"/>
        <v>3</v>
      </c>
      <c r="U14" s="7" t="str">
        <f>IF($B14="","",IF(U$7="","",IFERROR((('NILAI TUGAS'!I14*'NILAI TUGAS'!I$7*'FORM NILAI SIAP'!$E$6+'NILAI PRAKTEK'!I14*'NILAI PRAKTEK'!I$7*'FORM NILAI SIAP'!$F$6+'NILAI UTS'!I14*'NILAI UTS'!I$7*'FORM NILAI SIAP'!$G$6+'NILAI UAS'!I$7*'NILAI UAS'!I14*'FORM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" s="86" t="str">
        <f t="shared" si="5"/>
        <v/>
      </c>
      <c r="W14" s="7" t="str">
        <f>IF($B14="","",IF(W$7="","",IFERROR((('NILAI TUGAS'!J14*'NILAI TUGAS'!J$7*'FORM NILAI SIAP'!$E$6+'NILAI PRAKTEK'!J14*'NILAI PRAKTEK'!J$7*'FORM NILAI SIAP'!$F$6+'NILAI UTS'!J14*'NILAI UTS'!J$7*'FORM NILAI SIAP'!$G$6+'NILAI UAS'!J$7*'NILAI UAS'!J14*'FORM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" s="86" t="str">
        <f t="shared" si="6"/>
        <v/>
      </c>
      <c r="Y14" s="7" t="str">
        <f>IF($B14="","",IF(Y$7="","",IFERROR((('NILAI TUGAS'!K14*'NILAI TUGAS'!K$7*'FORM NILAI SIAP'!$E$6+'NILAI PRAKTEK'!K14*'NILAI PRAKTEK'!K$7*'FORM NILAI SIAP'!$F$6+'NILAI UTS'!K14*'NILAI UTS'!K$7*'FORM NILAI SIAP'!$G$6+'NILAI UAS'!K$7*'NILAI UAS'!K14*'FORM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" s="86" t="str">
        <f t="shared" si="7"/>
        <v/>
      </c>
      <c r="AA14" s="7" t="str">
        <f>IF($B14="","",IF(AA$7="","",IFERROR((('NILAI TUGAS'!L14*'NILAI TUGAS'!L$7*'FORM NILAI SIAP'!$E$6+'NILAI PRAKTEK'!L14*'NILAI PRAKTEK'!L$7*'FORM NILAI SIAP'!$F$6+'NILAI UTS'!L14*'NILAI UTS'!L$7*'FORM NILAI SIAP'!$G$6+'NILAI UAS'!L$7*'NILAI UAS'!L14*'FORM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" s="86" t="str">
        <f t="shared" si="8"/>
        <v/>
      </c>
      <c r="AC14" s="7" t="str">
        <f>IF($B14="","",IF(AC$7="","",IFERROR((('NILAI TUGAS'!M14*'NILAI TUGAS'!M$7*'FORM NILAI SIAP'!$E$6+'NILAI PRAKTEK'!M14*'NILAI PRAKTEK'!M$7*'FORM NILAI SIAP'!$F$6+'NILAI UTS'!M14*'NILAI UTS'!M$7*'FORM NILAI SIAP'!$G$6+'NILAI UAS'!M$7*'NILAI UAS'!M14*'FORM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" s="86" t="str">
        <f t="shared" si="9"/>
        <v/>
      </c>
      <c r="AE14" s="7" t="str">
        <f>IF($B14="","",IFERROR((('NILAI TUGAS'!N14*'NILAI TUGAS'!N$7*'FORM NILAI SIAP'!$E$6+'NILAI PRAKTEK'!N14*'NILAI PRAKTEK'!N$7*'FORM NILAI SIAP'!$F$6+'NILAI UTS'!N14*'NILAI UTS'!N$7*'FORM NILAI SIAP'!$G$6+'NILAI UAS'!N$7*'NILAI UAS'!N14*'FORM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" s="86" t="str">
        <f t="shared" si="10"/>
        <v/>
      </c>
      <c r="AG14" s="7" t="str">
        <f>IF($B14="","",IFERROR((('NILAI TUGAS'!O14*'NILAI TUGAS'!O$7*'FORM NILAI SIAP'!$E$6+'NILAI PRAKTEK'!O14*'NILAI PRAKTEK'!O$7*'FORM NILAI SIAP'!$F$6+'NILAI UTS'!O14*'NILAI UTS'!O$7*'FORM NILAI SIAP'!$G$6+'NILAI UAS'!O$7*'NILAI UAS'!O14*'FORM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" s="86" t="str">
        <f t="shared" si="11"/>
        <v/>
      </c>
      <c r="AI14" s="7" t="str">
        <f>IF($B14="","",IFERROR((('NILAI TUGAS'!P14*'NILAI TUGAS'!P$7*'FORM NILAI SIAP'!$E$6+'NILAI PRAKTEK'!P14*'NILAI PRAKTEK'!P$7*'FORM NILAI SIAP'!$F$6+'NILAI UTS'!P14*'NILAI UTS'!P$7*'FORM NILAI SIAP'!$G$6+'NILAI UAS'!P$7*'NILAI UAS'!P14*'FORM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" s="86" t="str">
        <f t="shared" si="12"/>
        <v/>
      </c>
      <c r="AK14" s="7" t="str">
        <f>IF($B14="","",IFERROR((('NILAI TUGAS'!Q14*'NILAI TUGAS'!Q$7*'FORM NILAI SIAP'!$E$6+'NILAI PRAKTEK'!Q14*'NILAI PRAKTEK'!Q$7*'FORM NILAI SIAP'!$F$6+'NILAI UTS'!Q14*'NILAI UTS'!Q$7*'FORM NILAI SIAP'!$G$6+'NILAI UAS'!Q$7*'NILAI UAS'!Q14*'FORM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" s="86" t="str">
        <f t="shared" si="13"/>
        <v/>
      </c>
      <c r="AM14" s="7" t="str">
        <f>IF($B14="","",IFERROR((('NILAI TUGAS'!R14*'NILAI TUGAS'!R$7*'FORM NILAI SIAP'!$E$6+'NILAI PRAKTEK'!R14*'NILAI PRAKTEK'!R$7*'FORM NILAI SIAP'!$F$6+'NILAI UTS'!R14*'NILAI UTS'!R$7*'FORM NILAI SIAP'!$G$6+'NILAI UAS'!R$7*'NILAI UAS'!R14*'FORM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" s="86" t="str">
        <f t="shared" si="14"/>
        <v/>
      </c>
    </row>
    <row r="15" spans="1:40" ht="14.25" customHeight="1">
      <c r="A15" s="3">
        <v>21120120140099</v>
      </c>
      <c r="B15" s="3" t="s">
        <v>207</v>
      </c>
      <c r="C15" s="82">
        <v>5</v>
      </c>
      <c r="D15" s="3" t="s">
        <v>350</v>
      </c>
      <c r="E15" s="83">
        <v>100</v>
      </c>
      <c r="F15" s="83">
        <v>0</v>
      </c>
      <c r="G15" s="83">
        <v>72</v>
      </c>
      <c r="H15" s="83">
        <v>30</v>
      </c>
      <c r="I15" s="83">
        <f t="shared" si="0"/>
        <v>75.5</v>
      </c>
      <c r="J15" s="84" t="str">
        <f t="shared" si="15"/>
        <v>B</v>
      </c>
      <c r="K15" s="83" t="str">
        <f t="shared" si="16"/>
        <v>3</v>
      </c>
      <c r="L15" s="85" t="str">
        <f t="shared" si="17"/>
        <v>LULUS</v>
      </c>
      <c r="M15" s="7">
        <f>IF($B15="","",IF(M$7="","",IFERROR((('NILAI TUGAS'!E15*'NILAI TUGAS'!E$7*'FORM NILAI SIAP'!$E$6+'NILAI PRAKTEK'!E15*'NILAI PRAKTEK'!E$7*'FORM NILAI SIAP'!$F$6+'NILAI UTS'!E15*'NILAI UTS'!E$7*'FORM NILAI SIAP'!$G$6+'NILAI UAS'!E$7*'NILAI UAS'!E15*'FORM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15" s="86">
        <f t="shared" si="1"/>
        <v>4</v>
      </c>
      <c r="O15" s="7">
        <f>IF($B15="","",IF(O$7="","",IFERROR((('NILAI TUGAS'!F15*'NILAI TUGAS'!F$7*'FORM NILAI SIAP'!$E$6+'NILAI PRAKTEK'!F15*'NILAI PRAKTEK'!F$7*'FORM NILAI SIAP'!$F$6+'NILAI UTS'!F15*'NILAI UTS'!F$7*'FORM NILAI SIAP'!$G$6+'NILAI UAS'!F$7*'NILAI UAS'!F15*'FORM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15" s="86">
        <f t="shared" si="2"/>
        <v>4</v>
      </c>
      <c r="Q15" s="7">
        <f>IF($B15="","",IF(Q$7="","",IFERROR((('NILAI TUGAS'!G15*'NILAI TUGAS'!G$7*'FORM NILAI SIAP'!$E$6+'NILAI PRAKTEK'!G15*'NILAI PRAKTEK'!G$7*'FORM NILAI SIAP'!$F$6+'NILAI UTS'!G15*'NILAI UTS'!G$7*'FORM NILAI SIAP'!$G$6+'NILAI UAS'!G$7*'NILAI UAS'!G15*'FORM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65</v>
      </c>
      <c r="R15" s="86">
        <f t="shared" si="3"/>
        <v>2</v>
      </c>
      <c r="S15" s="7">
        <f>IF($B15="","",IF(S$7="","",IFERROR((('NILAI TUGAS'!H15*'NILAI TUGAS'!H$7*'FORM NILAI SIAP'!$E$6+'NILAI PRAKTEK'!H15*'NILAI PRAKTEK'!H$7*'FORM NILAI SIAP'!$F$6+'NILAI UTS'!H15*'NILAI UTS'!H$7*'FORM NILAI SIAP'!$G$6+'NILAI UAS'!H$7*'NILAI UAS'!H15*'FORM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65</v>
      </c>
      <c r="T15" s="86">
        <f t="shared" si="4"/>
        <v>2</v>
      </c>
      <c r="U15" s="7" t="str">
        <f>IF($B15="","",IF(U$7="","",IFERROR((('NILAI TUGAS'!I15*'NILAI TUGAS'!I$7*'FORM NILAI SIAP'!$E$6+'NILAI PRAKTEK'!I15*'NILAI PRAKTEK'!I$7*'FORM NILAI SIAP'!$F$6+'NILAI UTS'!I15*'NILAI UTS'!I$7*'FORM NILAI SIAP'!$G$6+'NILAI UAS'!I$7*'NILAI UAS'!I15*'FORM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" s="86" t="str">
        <f t="shared" si="5"/>
        <v/>
      </c>
      <c r="W15" s="7" t="str">
        <f>IF($B15="","",IF(W$7="","",IFERROR((('NILAI TUGAS'!J15*'NILAI TUGAS'!J$7*'FORM NILAI SIAP'!$E$6+'NILAI PRAKTEK'!J15*'NILAI PRAKTEK'!J$7*'FORM NILAI SIAP'!$F$6+'NILAI UTS'!J15*'NILAI UTS'!J$7*'FORM NILAI SIAP'!$G$6+'NILAI UAS'!J$7*'NILAI UAS'!J15*'FORM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" s="86" t="str">
        <f t="shared" si="6"/>
        <v/>
      </c>
      <c r="Y15" s="7" t="str">
        <f>IF($B15="","",IF(Y$7="","",IFERROR((('NILAI TUGAS'!K15*'NILAI TUGAS'!K$7*'FORM NILAI SIAP'!$E$6+'NILAI PRAKTEK'!K15*'NILAI PRAKTEK'!K$7*'FORM NILAI SIAP'!$F$6+'NILAI UTS'!K15*'NILAI UTS'!K$7*'FORM NILAI SIAP'!$G$6+'NILAI UAS'!K$7*'NILAI UAS'!K15*'FORM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" s="86" t="str">
        <f t="shared" si="7"/>
        <v/>
      </c>
      <c r="AA15" s="7" t="str">
        <f>IF($B15="","",IF(AA$7="","",IFERROR((('NILAI TUGAS'!L15*'NILAI TUGAS'!L$7*'FORM NILAI SIAP'!$E$6+'NILAI PRAKTEK'!L15*'NILAI PRAKTEK'!L$7*'FORM NILAI SIAP'!$F$6+'NILAI UTS'!L15*'NILAI UTS'!L$7*'FORM NILAI SIAP'!$G$6+'NILAI UAS'!L$7*'NILAI UAS'!L15*'FORM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" s="86" t="str">
        <f t="shared" si="8"/>
        <v/>
      </c>
      <c r="AC15" s="7" t="str">
        <f>IF($B15="","",IF(AC$7="","",IFERROR((('NILAI TUGAS'!M15*'NILAI TUGAS'!M$7*'FORM NILAI SIAP'!$E$6+'NILAI PRAKTEK'!M15*'NILAI PRAKTEK'!M$7*'FORM NILAI SIAP'!$F$6+'NILAI UTS'!M15*'NILAI UTS'!M$7*'FORM NILAI SIAP'!$G$6+'NILAI UAS'!M$7*'NILAI UAS'!M15*'FORM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" s="86" t="str">
        <f t="shared" si="9"/>
        <v/>
      </c>
      <c r="AE15" s="7" t="str">
        <f>IF($B15="","",IFERROR((('NILAI TUGAS'!N15*'NILAI TUGAS'!N$7*'FORM NILAI SIAP'!$E$6+'NILAI PRAKTEK'!N15*'NILAI PRAKTEK'!N$7*'FORM NILAI SIAP'!$F$6+'NILAI UTS'!N15*'NILAI UTS'!N$7*'FORM NILAI SIAP'!$G$6+'NILAI UAS'!N$7*'NILAI UAS'!N15*'FORM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" s="86" t="str">
        <f t="shared" si="10"/>
        <v/>
      </c>
      <c r="AG15" s="7" t="str">
        <f>IF($B15="","",IFERROR((('NILAI TUGAS'!O15*'NILAI TUGAS'!O$7*'FORM NILAI SIAP'!$E$6+'NILAI PRAKTEK'!O15*'NILAI PRAKTEK'!O$7*'FORM NILAI SIAP'!$F$6+'NILAI UTS'!O15*'NILAI UTS'!O$7*'FORM NILAI SIAP'!$G$6+'NILAI UAS'!O$7*'NILAI UAS'!O15*'FORM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" s="86" t="str">
        <f t="shared" si="11"/>
        <v/>
      </c>
      <c r="AI15" s="7" t="str">
        <f>IF($B15="","",IFERROR((('NILAI TUGAS'!P15*'NILAI TUGAS'!P$7*'FORM NILAI SIAP'!$E$6+'NILAI PRAKTEK'!P15*'NILAI PRAKTEK'!P$7*'FORM NILAI SIAP'!$F$6+'NILAI UTS'!P15*'NILAI UTS'!P$7*'FORM NILAI SIAP'!$G$6+'NILAI UAS'!P$7*'NILAI UAS'!P15*'FORM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" s="86" t="str">
        <f t="shared" si="12"/>
        <v/>
      </c>
      <c r="AK15" s="7" t="str">
        <f>IF($B15="","",IFERROR((('NILAI TUGAS'!Q15*'NILAI TUGAS'!Q$7*'FORM NILAI SIAP'!$E$6+'NILAI PRAKTEK'!Q15*'NILAI PRAKTEK'!Q$7*'FORM NILAI SIAP'!$F$6+'NILAI UTS'!Q15*'NILAI UTS'!Q$7*'FORM NILAI SIAP'!$G$6+'NILAI UAS'!Q$7*'NILAI UAS'!Q15*'FORM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" s="86" t="str">
        <f t="shared" si="13"/>
        <v/>
      </c>
      <c r="AM15" s="7" t="str">
        <f>IF($B15="","",IFERROR((('NILAI TUGAS'!R15*'NILAI TUGAS'!R$7*'FORM NILAI SIAP'!$E$6+'NILAI PRAKTEK'!R15*'NILAI PRAKTEK'!R$7*'FORM NILAI SIAP'!$F$6+'NILAI UTS'!R15*'NILAI UTS'!R$7*'FORM NILAI SIAP'!$G$6+'NILAI UAS'!R$7*'NILAI UAS'!R15*'FORM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" s="86" t="str">
        <f t="shared" si="14"/>
        <v/>
      </c>
    </row>
    <row r="16" spans="1:40" ht="14.25" customHeight="1">
      <c r="A16" s="3">
        <v>21120120140099</v>
      </c>
      <c r="B16" s="3" t="s">
        <v>208</v>
      </c>
      <c r="C16" s="82">
        <v>7</v>
      </c>
      <c r="D16" s="3" t="s">
        <v>351</v>
      </c>
      <c r="E16" s="83">
        <v>63</v>
      </c>
      <c r="F16" s="83">
        <v>0</v>
      </c>
      <c r="G16" s="83">
        <v>68</v>
      </c>
      <c r="H16" s="83">
        <v>30</v>
      </c>
      <c r="I16" s="83">
        <f t="shared" si="0"/>
        <v>56</v>
      </c>
      <c r="J16" s="84" t="str">
        <f t="shared" si="15"/>
        <v>D</v>
      </c>
      <c r="K16" s="83" t="str">
        <f t="shared" si="16"/>
        <v>1</v>
      </c>
      <c r="L16" s="85" t="str">
        <f t="shared" si="17"/>
        <v>TIDAK LULUS</v>
      </c>
      <c r="M16" s="7">
        <f>IF($B16="","",IF(M$7="","",IFERROR((('NILAI TUGAS'!E16*'NILAI TUGAS'!E$7*'FORM NILAI SIAP'!$E$6+'NILAI PRAKTEK'!E16*'NILAI PRAKTEK'!E$7*'FORM NILAI SIAP'!$F$6+'NILAI UTS'!E16*'NILAI UTS'!E$7*'FORM NILAI SIAP'!$G$6+'NILAI UAS'!E$7*'NILAI UAS'!E16*'FORM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65.5</v>
      </c>
      <c r="N16" s="86">
        <f t="shared" si="1"/>
        <v>2</v>
      </c>
      <c r="O16" s="7">
        <f>IF($B16="","",IF(O$7="","",IFERROR((('NILAI TUGAS'!F16*'NILAI TUGAS'!F$7*'FORM NILAI SIAP'!$E$6+'NILAI PRAKTEK'!F16*'NILAI PRAKTEK'!F$7*'FORM NILAI SIAP'!$F$6+'NILAI UTS'!F16*'NILAI UTS'!F$7*'FORM NILAI SIAP'!$G$6+'NILAI UAS'!F$7*'NILAI UAS'!F16*'FORM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65.5</v>
      </c>
      <c r="P16" s="86">
        <f t="shared" si="2"/>
        <v>2</v>
      </c>
      <c r="Q16" s="7">
        <f>IF($B16="","",IF(Q$7="","",IFERROR((('NILAI TUGAS'!G16*'NILAI TUGAS'!G$7*'FORM NILAI SIAP'!$E$6+'NILAI PRAKTEK'!G16*'NILAI PRAKTEK'!G$7*'FORM NILAI SIAP'!$F$6+'NILAI UTS'!G16*'NILAI UTS'!G$7*'FORM NILAI SIAP'!$G$6+'NILAI UAS'!G$7*'NILAI UAS'!G16*'FORM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46.5</v>
      </c>
      <c r="R16" s="86">
        <f t="shared" si="3"/>
        <v>1</v>
      </c>
      <c r="S16" s="7">
        <f>IF($B16="","",IF(S$7="","",IFERROR((('NILAI TUGAS'!H16*'NILAI TUGAS'!H$7*'FORM NILAI SIAP'!$E$6+'NILAI PRAKTEK'!H16*'NILAI PRAKTEK'!H$7*'FORM NILAI SIAP'!$F$6+'NILAI UTS'!H16*'NILAI UTS'!H$7*'FORM NILAI SIAP'!$G$6+'NILAI UAS'!H$7*'NILAI UAS'!H16*'FORM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46.5</v>
      </c>
      <c r="T16" s="86">
        <f t="shared" si="4"/>
        <v>1</v>
      </c>
      <c r="U16" s="7" t="str">
        <f>IF($B16="","",IF(U$7="","",IFERROR((('NILAI TUGAS'!I16*'NILAI TUGAS'!I$7*'FORM NILAI SIAP'!$E$6+'NILAI PRAKTEK'!I16*'NILAI PRAKTEK'!I$7*'FORM NILAI SIAP'!$F$6+'NILAI UTS'!I16*'NILAI UTS'!I$7*'FORM NILAI SIAP'!$G$6+'NILAI UAS'!I$7*'NILAI UAS'!I16*'FORM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" s="86" t="str">
        <f t="shared" si="5"/>
        <v/>
      </c>
      <c r="W16" s="7" t="str">
        <f>IF($B16="","",IF(W$7="","",IFERROR((('NILAI TUGAS'!J16*'NILAI TUGAS'!J$7*'FORM NILAI SIAP'!$E$6+'NILAI PRAKTEK'!J16*'NILAI PRAKTEK'!J$7*'FORM NILAI SIAP'!$F$6+'NILAI UTS'!J16*'NILAI UTS'!J$7*'FORM NILAI SIAP'!$G$6+'NILAI UAS'!J$7*'NILAI UAS'!J16*'FORM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" s="86" t="str">
        <f t="shared" si="6"/>
        <v/>
      </c>
      <c r="Y16" s="7" t="str">
        <f>IF($B16="","",IF(Y$7="","",IFERROR((('NILAI TUGAS'!K16*'NILAI TUGAS'!K$7*'FORM NILAI SIAP'!$E$6+'NILAI PRAKTEK'!K16*'NILAI PRAKTEK'!K$7*'FORM NILAI SIAP'!$F$6+'NILAI UTS'!K16*'NILAI UTS'!K$7*'FORM NILAI SIAP'!$G$6+'NILAI UAS'!K$7*'NILAI UAS'!K16*'FORM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" s="86" t="str">
        <f t="shared" si="7"/>
        <v/>
      </c>
      <c r="AA16" s="7" t="str">
        <f>IF($B16="","",IF(AA$7="","",IFERROR((('NILAI TUGAS'!L16*'NILAI TUGAS'!L$7*'FORM NILAI SIAP'!$E$6+'NILAI PRAKTEK'!L16*'NILAI PRAKTEK'!L$7*'FORM NILAI SIAP'!$F$6+'NILAI UTS'!L16*'NILAI UTS'!L$7*'FORM NILAI SIAP'!$G$6+'NILAI UAS'!L$7*'NILAI UAS'!L16*'FORM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" s="86" t="str">
        <f t="shared" si="8"/>
        <v/>
      </c>
      <c r="AC16" s="7" t="str">
        <f>IF($B16="","",IF(AC$7="","",IFERROR((('NILAI TUGAS'!M16*'NILAI TUGAS'!M$7*'FORM NILAI SIAP'!$E$6+'NILAI PRAKTEK'!M16*'NILAI PRAKTEK'!M$7*'FORM NILAI SIAP'!$F$6+'NILAI UTS'!M16*'NILAI UTS'!M$7*'FORM NILAI SIAP'!$G$6+'NILAI UAS'!M$7*'NILAI UAS'!M16*'FORM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" s="86" t="str">
        <f t="shared" si="9"/>
        <v/>
      </c>
      <c r="AE16" s="7" t="str">
        <f>IF($B16="","",IFERROR((('NILAI TUGAS'!N16*'NILAI TUGAS'!N$7*'FORM NILAI SIAP'!$E$6+'NILAI PRAKTEK'!N16*'NILAI PRAKTEK'!N$7*'FORM NILAI SIAP'!$F$6+'NILAI UTS'!N16*'NILAI UTS'!N$7*'FORM NILAI SIAP'!$G$6+'NILAI UAS'!N$7*'NILAI UAS'!N16*'FORM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" s="86" t="str">
        <f t="shared" si="10"/>
        <v/>
      </c>
      <c r="AG16" s="7" t="str">
        <f>IF($B16="","",IFERROR((('NILAI TUGAS'!O16*'NILAI TUGAS'!O$7*'FORM NILAI SIAP'!$E$6+'NILAI PRAKTEK'!O16*'NILAI PRAKTEK'!O$7*'FORM NILAI SIAP'!$F$6+'NILAI UTS'!O16*'NILAI UTS'!O$7*'FORM NILAI SIAP'!$G$6+'NILAI UAS'!O$7*'NILAI UAS'!O16*'FORM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" s="86" t="str">
        <f t="shared" si="11"/>
        <v/>
      </c>
      <c r="AI16" s="7" t="str">
        <f>IF($B16="","",IFERROR((('NILAI TUGAS'!P16*'NILAI TUGAS'!P$7*'FORM NILAI SIAP'!$E$6+'NILAI PRAKTEK'!P16*'NILAI PRAKTEK'!P$7*'FORM NILAI SIAP'!$F$6+'NILAI UTS'!P16*'NILAI UTS'!P$7*'FORM NILAI SIAP'!$G$6+'NILAI UAS'!P$7*'NILAI UAS'!P16*'FORM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" s="86" t="str">
        <f t="shared" si="12"/>
        <v/>
      </c>
      <c r="AK16" s="7" t="str">
        <f>IF($B16="","",IFERROR((('NILAI TUGAS'!Q16*'NILAI TUGAS'!Q$7*'FORM NILAI SIAP'!$E$6+'NILAI PRAKTEK'!Q16*'NILAI PRAKTEK'!Q$7*'FORM NILAI SIAP'!$F$6+'NILAI UTS'!Q16*'NILAI UTS'!Q$7*'FORM NILAI SIAP'!$G$6+'NILAI UAS'!Q$7*'NILAI UAS'!Q16*'FORM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" s="86" t="str">
        <f t="shared" si="13"/>
        <v/>
      </c>
      <c r="AM16" s="7" t="str">
        <f>IF($B16="","",IFERROR((('NILAI TUGAS'!R16*'NILAI TUGAS'!R$7*'FORM NILAI SIAP'!$E$6+'NILAI PRAKTEK'!R16*'NILAI PRAKTEK'!R$7*'FORM NILAI SIAP'!$F$6+'NILAI UTS'!R16*'NILAI UTS'!R$7*'FORM NILAI SIAP'!$G$6+'NILAI UAS'!R$7*'NILAI UAS'!R16*'FORM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" s="86" t="str">
        <f t="shared" si="14"/>
        <v/>
      </c>
    </row>
    <row r="17" spans="1:40" ht="14.25" customHeight="1">
      <c r="A17" s="3">
        <v>21120120140099</v>
      </c>
      <c r="B17" s="3" t="s">
        <v>209</v>
      </c>
      <c r="C17" s="82">
        <v>5</v>
      </c>
      <c r="D17" s="3" t="s">
        <v>350</v>
      </c>
      <c r="E17" s="83">
        <v>100</v>
      </c>
      <c r="F17" s="83">
        <v>0</v>
      </c>
      <c r="G17" s="83">
        <v>84</v>
      </c>
      <c r="H17" s="83">
        <v>80</v>
      </c>
      <c r="I17" s="83">
        <f t="shared" si="0"/>
        <v>91</v>
      </c>
      <c r="J17" s="84" t="str">
        <f t="shared" si="15"/>
        <v>A</v>
      </c>
      <c r="K17" s="83" t="str">
        <f t="shared" si="16"/>
        <v>4</v>
      </c>
      <c r="L17" s="85" t="str">
        <f t="shared" si="17"/>
        <v>LULUS</v>
      </c>
      <c r="M17" s="7">
        <f>IF($B17="","",IF(M$7="","",IFERROR((('NILAI TUGAS'!E17*'NILAI TUGAS'!E$7*'FORM NILAI SIAP'!$E$6+'NILAI PRAKTEK'!E17*'NILAI PRAKTEK'!E$7*'FORM NILAI SIAP'!$F$6+'NILAI UTS'!E17*'NILAI UTS'!E$7*'FORM NILAI SIAP'!$G$6+'NILAI UAS'!E$7*'NILAI UAS'!E17*'FORM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7" s="86">
        <f t="shared" si="1"/>
        <v>4</v>
      </c>
      <c r="O17" s="7">
        <f>IF($B17="","",IF(O$7="","",IFERROR((('NILAI TUGAS'!F17*'NILAI TUGAS'!F$7*'FORM NILAI SIAP'!$E$6+'NILAI PRAKTEK'!F17*'NILAI PRAKTEK'!F$7*'FORM NILAI SIAP'!$F$6+'NILAI UTS'!F17*'NILAI UTS'!F$7*'FORM NILAI SIAP'!$G$6+'NILAI UAS'!F$7*'NILAI UAS'!F17*'FORM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7" s="86">
        <f t="shared" si="2"/>
        <v>4</v>
      </c>
      <c r="Q17" s="7">
        <f>IF($B17="","",IF(Q$7="","",IFERROR((('NILAI TUGAS'!G17*'NILAI TUGAS'!G$7*'FORM NILAI SIAP'!$E$6+'NILAI PRAKTEK'!G17*'NILAI PRAKTEK'!G$7*'FORM NILAI SIAP'!$F$6+'NILAI UTS'!G17*'NILAI UTS'!G$7*'FORM NILAI SIAP'!$G$6+'NILAI UAS'!G$7*'NILAI UAS'!G17*'FORM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17" s="86">
        <f t="shared" si="3"/>
        <v>4</v>
      </c>
      <c r="S17" s="7">
        <f>IF($B17="","",IF(S$7="","",IFERROR((('NILAI TUGAS'!H17*'NILAI TUGAS'!H$7*'FORM NILAI SIAP'!$E$6+'NILAI PRAKTEK'!H17*'NILAI PRAKTEK'!H$7*'FORM NILAI SIAP'!$F$6+'NILAI UTS'!H17*'NILAI UTS'!H$7*'FORM NILAI SIAP'!$G$6+'NILAI UAS'!H$7*'NILAI UAS'!H17*'FORM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17" s="86">
        <f t="shared" si="4"/>
        <v>4</v>
      </c>
      <c r="U17" s="7" t="str">
        <f>IF($B17="","",IF(U$7="","",IFERROR((('NILAI TUGAS'!I17*'NILAI TUGAS'!I$7*'FORM NILAI SIAP'!$E$6+'NILAI PRAKTEK'!I17*'NILAI PRAKTEK'!I$7*'FORM NILAI SIAP'!$F$6+'NILAI UTS'!I17*'NILAI UTS'!I$7*'FORM NILAI SIAP'!$G$6+'NILAI UAS'!I$7*'NILAI UAS'!I17*'FORM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" s="86" t="str">
        <f t="shared" si="5"/>
        <v/>
      </c>
      <c r="W17" s="7" t="str">
        <f>IF($B17="","",IF(W$7="","",IFERROR((('NILAI TUGAS'!J17*'NILAI TUGAS'!J$7*'FORM NILAI SIAP'!$E$6+'NILAI PRAKTEK'!J17*'NILAI PRAKTEK'!J$7*'FORM NILAI SIAP'!$F$6+'NILAI UTS'!J17*'NILAI UTS'!J$7*'FORM NILAI SIAP'!$G$6+'NILAI UAS'!J$7*'NILAI UAS'!J17*'FORM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" s="86" t="str">
        <f t="shared" si="6"/>
        <v/>
      </c>
      <c r="Y17" s="7" t="str">
        <f>IF($B17="","",IF(Y$7="","",IFERROR((('NILAI TUGAS'!K17*'NILAI TUGAS'!K$7*'FORM NILAI SIAP'!$E$6+'NILAI PRAKTEK'!K17*'NILAI PRAKTEK'!K$7*'FORM NILAI SIAP'!$F$6+'NILAI UTS'!K17*'NILAI UTS'!K$7*'FORM NILAI SIAP'!$G$6+'NILAI UAS'!K$7*'NILAI UAS'!K17*'FORM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" s="86" t="str">
        <f t="shared" si="7"/>
        <v/>
      </c>
      <c r="AA17" s="7" t="str">
        <f>IF($B17="","",IF(AA$7="","",IFERROR((('NILAI TUGAS'!L17*'NILAI TUGAS'!L$7*'FORM NILAI SIAP'!$E$6+'NILAI PRAKTEK'!L17*'NILAI PRAKTEK'!L$7*'FORM NILAI SIAP'!$F$6+'NILAI UTS'!L17*'NILAI UTS'!L$7*'FORM NILAI SIAP'!$G$6+'NILAI UAS'!L$7*'NILAI UAS'!L17*'FORM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" s="86" t="str">
        <f t="shared" si="8"/>
        <v/>
      </c>
      <c r="AC17" s="7" t="str">
        <f>IF($B17="","",IF(AC$7="","",IFERROR((('NILAI TUGAS'!M17*'NILAI TUGAS'!M$7*'FORM NILAI SIAP'!$E$6+'NILAI PRAKTEK'!M17*'NILAI PRAKTEK'!M$7*'FORM NILAI SIAP'!$F$6+'NILAI UTS'!M17*'NILAI UTS'!M$7*'FORM NILAI SIAP'!$G$6+'NILAI UAS'!M$7*'NILAI UAS'!M17*'FORM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" s="86" t="str">
        <f t="shared" si="9"/>
        <v/>
      </c>
      <c r="AE17" s="7" t="str">
        <f>IF($B17="","",IFERROR((('NILAI TUGAS'!N17*'NILAI TUGAS'!N$7*'FORM NILAI SIAP'!$E$6+'NILAI PRAKTEK'!N17*'NILAI PRAKTEK'!N$7*'FORM NILAI SIAP'!$F$6+'NILAI UTS'!N17*'NILAI UTS'!N$7*'FORM NILAI SIAP'!$G$6+'NILAI UAS'!N$7*'NILAI UAS'!N17*'FORM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" s="86" t="str">
        <f t="shared" si="10"/>
        <v/>
      </c>
      <c r="AG17" s="7" t="str">
        <f>IF($B17="","",IFERROR((('NILAI TUGAS'!O17*'NILAI TUGAS'!O$7*'FORM NILAI SIAP'!$E$6+'NILAI PRAKTEK'!O17*'NILAI PRAKTEK'!O$7*'FORM NILAI SIAP'!$F$6+'NILAI UTS'!O17*'NILAI UTS'!O$7*'FORM NILAI SIAP'!$G$6+'NILAI UAS'!O$7*'NILAI UAS'!O17*'FORM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" s="86" t="str">
        <f t="shared" si="11"/>
        <v/>
      </c>
      <c r="AI17" s="7" t="str">
        <f>IF($B17="","",IFERROR((('NILAI TUGAS'!P17*'NILAI TUGAS'!P$7*'FORM NILAI SIAP'!$E$6+'NILAI PRAKTEK'!P17*'NILAI PRAKTEK'!P$7*'FORM NILAI SIAP'!$F$6+'NILAI UTS'!P17*'NILAI UTS'!P$7*'FORM NILAI SIAP'!$G$6+'NILAI UAS'!P$7*'NILAI UAS'!P17*'FORM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" s="86" t="str">
        <f t="shared" si="12"/>
        <v/>
      </c>
      <c r="AK17" s="7" t="str">
        <f>IF($B17="","",IFERROR((('NILAI TUGAS'!Q17*'NILAI TUGAS'!Q$7*'FORM NILAI SIAP'!$E$6+'NILAI PRAKTEK'!Q17*'NILAI PRAKTEK'!Q$7*'FORM NILAI SIAP'!$F$6+'NILAI UTS'!Q17*'NILAI UTS'!Q$7*'FORM NILAI SIAP'!$G$6+'NILAI UAS'!Q$7*'NILAI UAS'!Q17*'FORM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" s="86" t="str">
        <f t="shared" si="13"/>
        <v/>
      </c>
      <c r="AM17" s="7" t="str">
        <f>IF($B17="","",IFERROR((('NILAI TUGAS'!R17*'NILAI TUGAS'!R$7*'FORM NILAI SIAP'!$E$6+'NILAI PRAKTEK'!R17*'NILAI PRAKTEK'!R$7*'FORM NILAI SIAP'!$F$6+'NILAI UTS'!R17*'NILAI UTS'!R$7*'FORM NILAI SIAP'!$G$6+'NILAI UAS'!R$7*'NILAI UAS'!R17*'FORM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" s="86" t="str">
        <f t="shared" si="14"/>
        <v/>
      </c>
    </row>
    <row r="18" spans="1:40" ht="14.25" customHeight="1">
      <c r="A18" s="3">
        <v>21120120140099</v>
      </c>
      <c r="B18" s="3" t="s">
        <v>210</v>
      </c>
      <c r="C18" s="82">
        <v>5</v>
      </c>
      <c r="D18" s="3" t="s">
        <v>350</v>
      </c>
      <c r="E18" s="83">
        <v>100</v>
      </c>
      <c r="F18" s="83">
        <v>0</v>
      </c>
      <c r="G18" s="83">
        <v>80</v>
      </c>
      <c r="H18" s="83">
        <v>100</v>
      </c>
      <c r="I18" s="83">
        <f t="shared" si="0"/>
        <v>95</v>
      </c>
      <c r="J18" s="84" t="str">
        <f t="shared" si="15"/>
        <v>A</v>
      </c>
      <c r="K18" s="83" t="str">
        <f t="shared" si="16"/>
        <v>4</v>
      </c>
      <c r="L18" s="85" t="str">
        <f t="shared" si="17"/>
        <v>LULUS</v>
      </c>
      <c r="M18" s="7">
        <f>IF($B18="","",IF(M$7="","",IFERROR((('NILAI TUGAS'!E18*'NILAI TUGAS'!E$7*'FORM NILAI SIAP'!$E$6+'NILAI PRAKTEK'!E18*'NILAI PRAKTEK'!E$7*'FORM NILAI SIAP'!$F$6+'NILAI UTS'!E18*'NILAI UTS'!E$7*'FORM NILAI SIAP'!$G$6+'NILAI UAS'!E$7*'NILAI UAS'!E18*'FORM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18" s="86">
        <f t="shared" si="1"/>
        <v>4</v>
      </c>
      <c r="O18" s="7">
        <f>IF($B18="","",IF(O$7="","",IFERROR((('NILAI TUGAS'!F18*'NILAI TUGAS'!F$7*'FORM NILAI SIAP'!$E$6+'NILAI PRAKTEK'!F18*'NILAI PRAKTEK'!F$7*'FORM NILAI SIAP'!$F$6+'NILAI UTS'!F18*'NILAI UTS'!F$7*'FORM NILAI SIAP'!$G$6+'NILAI UAS'!F$7*'NILAI UAS'!F18*'FORM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18" s="86">
        <f t="shared" si="2"/>
        <v>4</v>
      </c>
      <c r="Q18" s="7">
        <f>IF($B18="","",IF(Q$7="","",IFERROR((('NILAI TUGAS'!G18*'NILAI TUGAS'!G$7*'FORM NILAI SIAP'!$E$6+'NILAI PRAKTEK'!G18*'NILAI PRAKTEK'!G$7*'FORM NILAI SIAP'!$F$6+'NILAI UTS'!G18*'NILAI UTS'!G$7*'FORM NILAI SIAP'!$G$6+'NILAI UAS'!G$7*'NILAI UAS'!G18*'FORM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18" s="86">
        <f t="shared" si="3"/>
        <v>4</v>
      </c>
      <c r="S18" s="7">
        <f>IF($B18="","",IF(S$7="","",IFERROR((('NILAI TUGAS'!H18*'NILAI TUGAS'!H$7*'FORM NILAI SIAP'!$E$6+'NILAI PRAKTEK'!H18*'NILAI PRAKTEK'!H$7*'FORM NILAI SIAP'!$F$6+'NILAI UTS'!H18*'NILAI UTS'!H$7*'FORM NILAI SIAP'!$G$6+'NILAI UAS'!H$7*'NILAI UAS'!H18*'FORM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18" s="86">
        <f t="shared" si="4"/>
        <v>4</v>
      </c>
      <c r="U18" s="7" t="str">
        <f>IF($B18="","",IF(U$7="","",IFERROR((('NILAI TUGAS'!I18*'NILAI TUGAS'!I$7*'FORM NILAI SIAP'!$E$6+'NILAI PRAKTEK'!I18*'NILAI PRAKTEK'!I$7*'FORM NILAI SIAP'!$F$6+'NILAI UTS'!I18*'NILAI UTS'!I$7*'FORM NILAI SIAP'!$G$6+'NILAI UAS'!I$7*'NILAI UAS'!I18*'FORM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" s="86" t="str">
        <f t="shared" si="5"/>
        <v/>
      </c>
      <c r="W18" s="7" t="str">
        <f>IF($B18="","",IF(W$7="","",IFERROR((('NILAI TUGAS'!J18*'NILAI TUGAS'!J$7*'FORM NILAI SIAP'!$E$6+'NILAI PRAKTEK'!J18*'NILAI PRAKTEK'!J$7*'FORM NILAI SIAP'!$F$6+'NILAI UTS'!J18*'NILAI UTS'!J$7*'FORM NILAI SIAP'!$G$6+'NILAI UAS'!J$7*'NILAI UAS'!J18*'FORM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" s="86" t="str">
        <f t="shared" si="6"/>
        <v/>
      </c>
      <c r="Y18" s="7" t="str">
        <f>IF($B18="","",IF(Y$7="","",IFERROR((('NILAI TUGAS'!K18*'NILAI TUGAS'!K$7*'FORM NILAI SIAP'!$E$6+'NILAI PRAKTEK'!K18*'NILAI PRAKTEK'!K$7*'FORM NILAI SIAP'!$F$6+'NILAI UTS'!K18*'NILAI UTS'!K$7*'FORM NILAI SIAP'!$G$6+'NILAI UAS'!K$7*'NILAI UAS'!K18*'FORM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" s="86" t="str">
        <f t="shared" si="7"/>
        <v/>
      </c>
      <c r="AA18" s="7" t="str">
        <f>IF($B18="","",IF(AA$7="","",IFERROR((('NILAI TUGAS'!L18*'NILAI TUGAS'!L$7*'FORM NILAI SIAP'!$E$6+'NILAI PRAKTEK'!L18*'NILAI PRAKTEK'!L$7*'FORM NILAI SIAP'!$F$6+'NILAI UTS'!L18*'NILAI UTS'!L$7*'FORM NILAI SIAP'!$G$6+'NILAI UAS'!L$7*'NILAI UAS'!L18*'FORM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" s="86" t="str">
        <f t="shared" si="8"/>
        <v/>
      </c>
      <c r="AC18" s="7" t="str">
        <f>IF($B18="","",IF(AC$7="","",IFERROR((('NILAI TUGAS'!M18*'NILAI TUGAS'!M$7*'FORM NILAI SIAP'!$E$6+'NILAI PRAKTEK'!M18*'NILAI PRAKTEK'!M$7*'FORM NILAI SIAP'!$F$6+'NILAI UTS'!M18*'NILAI UTS'!M$7*'FORM NILAI SIAP'!$G$6+'NILAI UAS'!M$7*'NILAI UAS'!M18*'FORM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" s="86" t="str">
        <f t="shared" si="9"/>
        <v/>
      </c>
      <c r="AE18" s="7" t="str">
        <f>IF($B18="","",IFERROR((('NILAI TUGAS'!N18*'NILAI TUGAS'!N$7*'FORM NILAI SIAP'!$E$6+'NILAI PRAKTEK'!N18*'NILAI PRAKTEK'!N$7*'FORM NILAI SIAP'!$F$6+'NILAI UTS'!N18*'NILAI UTS'!N$7*'FORM NILAI SIAP'!$G$6+'NILAI UAS'!N$7*'NILAI UAS'!N18*'FORM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" s="86" t="str">
        <f t="shared" si="10"/>
        <v/>
      </c>
      <c r="AG18" s="7" t="str">
        <f>IF($B18="","",IFERROR((('NILAI TUGAS'!O18*'NILAI TUGAS'!O$7*'FORM NILAI SIAP'!$E$6+'NILAI PRAKTEK'!O18*'NILAI PRAKTEK'!O$7*'FORM NILAI SIAP'!$F$6+'NILAI UTS'!O18*'NILAI UTS'!O$7*'FORM NILAI SIAP'!$G$6+'NILAI UAS'!O$7*'NILAI UAS'!O18*'FORM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" s="86" t="str">
        <f t="shared" si="11"/>
        <v/>
      </c>
      <c r="AI18" s="7" t="str">
        <f>IF($B18="","",IFERROR((('NILAI TUGAS'!P18*'NILAI TUGAS'!P$7*'FORM NILAI SIAP'!$E$6+'NILAI PRAKTEK'!P18*'NILAI PRAKTEK'!P$7*'FORM NILAI SIAP'!$F$6+'NILAI UTS'!P18*'NILAI UTS'!P$7*'FORM NILAI SIAP'!$G$6+'NILAI UAS'!P$7*'NILAI UAS'!P18*'FORM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" s="86" t="str">
        <f t="shared" si="12"/>
        <v/>
      </c>
      <c r="AK18" s="7" t="str">
        <f>IF($B18="","",IFERROR((('NILAI TUGAS'!Q18*'NILAI TUGAS'!Q$7*'FORM NILAI SIAP'!$E$6+'NILAI PRAKTEK'!Q18*'NILAI PRAKTEK'!Q$7*'FORM NILAI SIAP'!$F$6+'NILAI UTS'!Q18*'NILAI UTS'!Q$7*'FORM NILAI SIAP'!$G$6+'NILAI UAS'!Q$7*'NILAI UAS'!Q18*'FORM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" s="86" t="str">
        <f t="shared" si="13"/>
        <v/>
      </c>
      <c r="AM18" s="7" t="str">
        <f>IF($B18="","",IFERROR((('NILAI TUGAS'!R18*'NILAI TUGAS'!R$7*'FORM NILAI SIAP'!$E$6+'NILAI PRAKTEK'!R18*'NILAI PRAKTEK'!R$7*'FORM NILAI SIAP'!$F$6+'NILAI UTS'!R18*'NILAI UTS'!R$7*'FORM NILAI SIAP'!$G$6+'NILAI UAS'!R$7*'NILAI UAS'!R18*'FORM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" s="86" t="str">
        <f t="shared" si="14"/>
        <v/>
      </c>
    </row>
    <row r="19" spans="1:40" ht="14.25" customHeight="1">
      <c r="A19" s="3">
        <v>21120120140099</v>
      </c>
      <c r="B19" s="3" t="s">
        <v>211</v>
      </c>
      <c r="C19" s="82">
        <v>5</v>
      </c>
      <c r="D19" s="3" t="s">
        <v>350</v>
      </c>
      <c r="E19" s="83">
        <v>100</v>
      </c>
      <c r="F19" s="83">
        <v>0</v>
      </c>
      <c r="G19" s="83">
        <v>76</v>
      </c>
      <c r="H19" s="83">
        <v>80</v>
      </c>
      <c r="I19" s="83">
        <f t="shared" si="0"/>
        <v>89</v>
      </c>
      <c r="J19" s="84" t="str">
        <f t="shared" si="15"/>
        <v>A</v>
      </c>
      <c r="K19" s="83" t="str">
        <f t="shared" si="16"/>
        <v>4</v>
      </c>
      <c r="L19" s="85" t="str">
        <f t="shared" si="17"/>
        <v>LULUS</v>
      </c>
      <c r="M19" s="7">
        <f>IF($B19="","",IF(M$7="","",IFERROR((('NILAI TUGAS'!E19*'NILAI TUGAS'!E$7*'FORM NILAI SIAP'!$E$6+'NILAI PRAKTEK'!E19*'NILAI PRAKTEK'!E$7*'FORM NILAI SIAP'!$F$6+'NILAI UTS'!E19*'NILAI UTS'!E$7*'FORM NILAI SIAP'!$G$6+'NILAI UAS'!E$7*'NILAI UAS'!E19*'FORM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19" s="86">
        <f t="shared" si="1"/>
        <v>4</v>
      </c>
      <c r="O19" s="7">
        <f>IF($B19="","",IF(O$7="","",IFERROR((('NILAI TUGAS'!F19*'NILAI TUGAS'!F$7*'FORM NILAI SIAP'!$E$6+'NILAI PRAKTEK'!F19*'NILAI PRAKTEK'!F$7*'FORM NILAI SIAP'!$F$6+'NILAI UTS'!F19*'NILAI UTS'!F$7*'FORM NILAI SIAP'!$G$6+'NILAI UAS'!F$7*'NILAI UAS'!F19*'FORM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19" s="86">
        <f t="shared" si="2"/>
        <v>4</v>
      </c>
      <c r="Q19" s="7">
        <f>IF($B19="","",IF(Q$7="","",IFERROR((('NILAI TUGAS'!G19*'NILAI TUGAS'!G$7*'FORM NILAI SIAP'!$E$6+'NILAI PRAKTEK'!G19*'NILAI PRAKTEK'!G$7*'FORM NILAI SIAP'!$F$6+'NILAI UTS'!G19*'NILAI UTS'!G$7*'FORM NILAI SIAP'!$G$6+'NILAI UAS'!G$7*'NILAI UAS'!G19*'FORM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19" s="86">
        <f t="shared" si="3"/>
        <v>4</v>
      </c>
      <c r="S19" s="7">
        <f>IF($B19="","",IF(S$7="","",IFERROR((('NILAI TUGAS'!H19*'NILAI TUGAS'!H$7*'FORM NILAI SIAP'!$E$6+'NILAI PRAKTEK'!H19*'NILAI PRAKTEK'!H$7*'FORM NILAI SIAP'!$F$6+'NILAI UTS'!H19*'NILAI UTS'!H$7*'FORM NILAI SIAP'!$G$6+'NILAI UAS'!H$7*'NILAI UAS'!H19*'FORM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19" s="86">
        <f t="shared" si="4"/>
        <v>4</v>
      </c>
      <c r="U19" s="7" t="str">
        <f>IF($B19="","",IF(U$7="","",IFERROR((('NILAI TUGAS'!I19*'NILAI TUGAS'!I$7*'FORM NILAI SIAP'!$E$6+'NILAI PRAKTEK'!I19*'NILAI PRAKTEK'!I$7*'FORM NILAI SIAP'!$F$6+'NILAI UTS'!I19*'NILAI UTS'!I$7*'FORM NILAI SIAP'!$G$6+'NILAI UAS'!I$7*'NILAI UAS'!I19*'FORM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" s="86" t="str">
        <f t="shared" si="5"/>
        <v/>
      </c>
      <c r="W19" s="7" t="str">
        <f>IF($B19="","",IF(W$7="","",IFERROR((('NILAI TUGAS'!J19*'NILAI TUGAS'!J$7*'FORM NILAI SIAP'!$E$6+'NILAI PRAKTEK'!J19*'NILAI PRAKTEK'!J$7*'FORM NILAI SIAP'!$F$6+'NILAI UTS'!J19*'NILAI UTS'!J$7*'FORM NILAI SIAP'!$G$6+'NILAI UAS'!J$7*'NILAI UAS'!J19*'FORM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" s="86" t="str">
        <f t="shared" si="6"/>
        <v/>
      </c>
      <c r="Y19" s="7" t="str">
        <f>IF($B19="","",IF(Y$7="","",IFERROR((('NILAI TUGAS'!K19*'NILAI TUGAS'!K$7*'FORM NILAI SIAP'!$E$6+'NILAI PRAKTEK'!K19*'NILAI PRAKTEK'!K$7*'FORM NILAI SIAP'!$F$6+'NILAI UTS'!K19*'NILAI UTS'!K$7*'FORM NILAI SIAP'!$G$6+'NILAI UAS'!K$7*'NILAI UAS'!K19*'FORM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" s="86" t="str">
        <f t="shared" si="7"/>
        <v/>
      </c>
      <c r="AA19" s="7" t="str">
        <f>IF($B19="","",IF(AA$7="","",IFERROR((('NILAI TUGAS'!L19*'NILAI TUGAS'!L$7*'FORM NILAI SIAP'!$E$6+'NILAI PRAKTEK'!L19*'NILAI PRAKTEK'!L$7*'FORM NILAI SIAP'!$F$6+'NILAI UTS'!L19*'NILAI UTS'!L$7*'FORM NILAI SIAP'!$G$6+'NILAI UAS'!L$7*'NILAI UAS'!L19*'FORM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" s="86" t="str">
        <f t="shared" si="8"/>
        <v/>
      </c>
      <c r="AC19" s="7" t="str">
        <f>IF($B19="","",IF(AC$7="","",IFERROR((('NILAI TUGAS'!M19*'NILAI TUGAS'!M$7*'FORM NILAI SIAP'!$E$6+'NILAI PRAKTEK'!M19*'NILAI PRAKTEK'!M$7*'FORM NILAI SIAP'!$F$6+'NILAI UTS'!M19*'NILAI UTS'!M$7*'FORM NILAI SIAP'!$G$6+'NILAI UAS'!M$7*'NILAI UAS'!M19*'FORM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" s="86" t="str">
        <f t="shared" si="9"/>
        <v/>
      </c>
      <c r="AE19" s="7" t="str">
        <f>IF($B19="","",IFERROR((('NILAI TUGAS'!N19*'NILAI TUGAS'!N$7*'FORM NILAI SIAP'!$E$6+'NILAI PRAKTEK'!N19*'NILAI PRAKTEK'!N$7*'FORM NILAI SIAP'!$F$6+'NILAI UTS'!N19*'NILAI UTS'!N$7*'FORM NILAI SIAP'!$G$6+'NILAI UAS'!N$7*'NILAI UAS'!N19*'FORM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" s="86" t="str">
        <f t="shared" si="10"/>
        <v/>
      </c>
      <c r="AG19" s="7" t="str">
        <f>IF($B19="","",IFERROR((('NILAI TUGAS'!O19*'NILAI TUGAS'!O$7*'FORM NILAI SIAP'!$E$6+'NILAI PRAKTEK'!O19*'NILAI PRAKTEK'!O$7*'FORM NILAI SIAP'!$F$6+'NILAI UTS'!O19*'NILAI UTS'!O$7*'FORM NILAI SIAP'!$G$6+'NILAI UAS'!O$7*'NILAI UAS'!O19*'FORM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" s="86" t="str">
        <f t="shared" si="11"/>
        <v/>
      </c>
      <c r="AI19" s="7" t="str">
        <f>IF($B19="","",IFERROR((('NILAI TUGAS'!P19*'NILAI TUGAS'!P$7*'FORM NILAI SIAP'!$E$6+'NILAI PRAKTEK'!P19*'NILAI PRAKTEK'!P$7*'FORM NILAI SIAP'!$F$6+'NILAI UTS'!P19*'NILAI UTS'!P$7*'FORM NILAI SIAP'!$G$6+'NILAI UAS'!P$7*'NILAI UAS'!P19*'FORM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" s="86" t="str">
        <f t="shared" si="12"/>
        <v/>
      </c>
      <c r="AK19" s="7" t="str">
        <f>IF($B19="","",IFERROR((('NILAI TUGAS'!Q19*'NILAI TUGAS'!Q$7*'FORM NILAI SIAP'!$E$6+'NILAI PRAKTEK'!Q19*'NILAI PRAKTEK'!Q$7*'FORM NILAI SIAP'!$F$6+'NILAI UTS'!Q19*'NILAI UTS'!Q$7*'FORM NILAI SIAP'!$G$6+'NILAI UAS'!Q$7*'NILAI UAS'!Q19*'FORM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" s="86" t="str">
        <f t="shared" si="13"/>
        <v/>
      </c>
      <c r="AM19" s="7" t="str">
        <f>IF($B19="","",IFERROR((('NILAI TUGAS'!R19*'NILAI TUGAS'!R$7*'FORM NILAI SIAP'!$E$6+'NILAI PRAKTEK'!R19*'NILAI PRAKTEK'!R$7*'FORM NILAI SIAP'!$F$6+'NILAI UTS'!R19*'NILAI UTS'!R$7*'FORM NILAI SIAP'!$G$6+'NILAI UAS'!R$7*'NILAI UAS'!R19*'FORM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" s="86" t="str">
        <f t="shared" si="14"/>
        <v/>
      </c>
    </row>
    <row r="20" spans="1:40" ht="14.25" customHeight="1">
      <c r="A20" s="3">
        <v>21120120140099</v>
      </c>
      <c r="B20" s="37" t="s">
        <v>212</v>
      </c>
      <c r="C20" s="37">
        <v>5</v>
      </c>
      <c r="D20" s="37" t="s">
        <v>350</v>
      </c>
      <c r="E20" s="83">
        <v>100</v>
      </c>
      <c r="F20" s="83">
        <v>0</v>
      </c>
      <c r="G20" s="83">
        <v>84</v>
      </c>
      <c r="H20" s="83">
        <v>25</v>
      </c>
      <c r="I20" s="83">
        <f t="shared" si="0"/>
        <v>77.25</v>
      </c>
      <c r="J20" s="84" t="str">
        <f t="shared" si="15"/>
        <v>B</v>
      </c>
      <c r="K20" s="83" t="str">
        <f t="shared" si="16"/>
        <v>3</v>
      </c>
      <c r="L20" s="85" t="str">
        <f t="shared" si="17"/>
        <v>LULUS</v>
      </c>
      <c r="M20" s="7">
        <f>IF($B20="","",IF(M$7="","",IFERROR((('NILAI TUGAS'!E20*'NILAI TUGAS'!E$7*'FORM NILAI SIAP'!$E$6+'NILAI PRAKTEK'!E20*'NILAI PRAKTEK'!E$7*'FORM NILAI SIAP'!$F$6+'NILAI UTS'!E20*'NILAI UTS'!E$7*'FORM NILAI SIAP'!$G$6+'NILAI UAS'!E$7*'NILAI UAS'!E20*'FORM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20" s="86">
        <f t="shared" si="1"/>
        <v>4</v>
      </c>
      <c r="O20" s="7">
        <f>IF($B20="","",IF(O$7="","",IFERROR((('NILAI TUGAS'!F20*'NILAI TUGAS'!F$7*'FORM NILAI SIAP'!$E$6+'NILAI PRAKTEK'!F20*'NILAI PRAKTEK'!F$7*'FORM NILAI SIAP'!$F$6+'NILAI UTS'!F20*'NILAI UTS'!F$7*'FORM NILAI SIAP'!$G$6+'NILAI UAS'!F$7*'NILAI UAS'!F20*'FORM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20" s="86">
        <f t="shared" si="2"/>
        <v>4</v>
      </c>
      <c r="Q20" s="7">
        <f>IF($B20="","",IF(Q$7="","",IFERROR((('NILAI TUGAS'!G20*'NILAI TUGAS'!G$7*'FORM NILAI SIAP'!$E$6+'NILAI PRAKTEK'!G20*'NILAI PRAKTEK'!G$7*'FORM NILAI SIAP'!$F$6+'NILAI UTS'!G20*'NILAI UTS'!G$7*'FORM NILAI SIAP'!$G$6+'NILAI UAS'!G$7*'NILAI UAS'!G20*'FORM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62.5</v>
      </c>
      <c r="R20" s="86">
        <f t="shared" si="3"/>
        <v>2</v>
      </c>
      <c r="S20" s="7">
        <f>IF($B20="","",IF(S$7="","",IFERROR((('NILAI TUGAS'!H20*'NILAI TUGAS'!H$7*'FORM NILAI SIAP'!$E$6+'NILAI PRAKTEK'!H20*'NILAI PRAKTEK'!H$7*'FORM NILAI SIAP'!$F$6+'NILAI UTS'!H20*'NILAI UTS'!H$7*'FORM NILAI SIAP'!$G$6+'NILAI UAS'!H$7*'NILAI UAS'!H20*'FORM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62.5</v>
      </c>
      <c r="T20" s="86">
        <f t="shared" si="4"/>
        <v>2</v>
      </c>
      <c r="U20" s="7" t="str">
        <f>IF($B20="","",IF(U$7="","",IFERROR((('NILAI TUGAS'!I20*'NILAI TUGAS'!I$7*'FORM NILAI SIAP'!$E$6+'NILAI PRAKTEK'!I20*'NILAI PRAKTEK'!I$7*'FORM NILAI SIAP'!$F$6+'NILAI UTS'!I20*'NILAI UTS'!I$7*'FORM NILAI SIAP'!$G$6+'NILAI UAS'!I$7*'NILAI UAS'!I20*'FORM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" s="86" t="str">
        <f t="shared" si="5"/>
        <v/>
      </c>
      <c r="W20" s="7" t="str">
        <f>IF($B20="","",IF(W$7="","",IFERROR((('NILAI TUGAS'!J20*'NILAI TUGAS'!J$7*'FORM NILAI SIAP'!$E$6+'NILAI PRAKTEK'!J20*'NILAI PRAKTEK'!J$7*'FORM NILAI SIAP'!$F$6+'NILAI UTS'!J20*'NILAI UTS'!J$7*'FORM NILAI SIAP'!$G$6+'NILAI UAS'!J$7*'NILAI UAS'!J20*'FORM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" s="86" t="str">
        <f t="shared" si="6"/>
        <v/>
      </c>
      <c r="Y20" s="7" t="str">
        <f>IF($B20="","",IF(Y$7="","",IFERROR((('NILAI TUGAS'!K20*'NILAI TUGAS'!K$7*'FORM NILAI SIAP'!$E$6+'NILAI PRAKTEK'!K20*'NILAI PRAKTEK'!K$7*'FORM NILAI SIAP'!$F$6+'NILAI UTS'!K20*'NILAI UTS'!K$7*'FORM NILAI SIAP'!$G$6+'NILAI UAS'!K$7*'NILAI UAS'!K20*'FORM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" s="86" t="str">
        <f t="shared" si="7"/>
        <v/>
      </c>
      <c r="AA20" s="7" t="str">
        <f>IF($B20="","",IF(AA$7="","",IFERROR((('NILAI TUGAS'!L20*'NILAI TUGAS'!L$7*'FORM NILAI SIAP'!$E$6+'NILAI PRAKTEK'!L20*'NILAI PRAKTEK'!L$7*'FORM NILAI SIAP'!$F$6+'NILAI UTS'!L20*'NILAI UTS'!L$7*'FORM NILAI SIAP'!$G$6+'NILAI UAS'!L$7*'NILAI UAS'!L20*'FORM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" s="86" t="str">
        <f t="shared" si="8"/>
        <v/>
      </c>
      <c r="AC20" s="7" t="str">
        <f>IF($B20="","",IF(AC$7="","",IFERROR((('NILAI TUGAS'!M20*'NILAI TUGAS'!M$7*'FORM NILAI SIAP'!$E$6+'NILAI PRAKTEK'!M20*'NILAI PRAKTEK'!M$7*'FORM NILAI SIAP'!$F$6+'NILAI UTS'!M20*'NILAI UTS'!M$7*'FORM NILAI SIAP'!$G$6+'NILAI UAS'!M$7*'NILAI UAS'!M20*'FORM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" s="86" t="str">
        <f t="shared" si="9"/>
        <v/>
      </c>
      <c r="AE20" s="7" t="str">
        <f>IF($B20="","",IFERROR((('NILAI TUGAS'!N20*'NILAI TUGAS'!N$7*'FORM NILAI SIAP'!$E$6+'NILAI PRAKTEK'!N20*'NILAI PRAKTEK'!N$7*'FORM NILAI SIAP'!$F$6+'NILAI UTS'!N20*'NILAI UTS'!N$7*'FORM NILAI SIAP'!$G$6+'NILAI UAS'!N$7*'NILAI UAS'!N20*'FORM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" s="86" t="str">
        <f t="shared" si="10"/>
        <v/>
      </c>
      <c r="AG20" s="7" t="str">
        <f>IF($B20="","",IFERROR((('NILAI TUGAS'!O20*'NILAI TUGAS'!O$7*'FORM NILAI SIAP'!$E$6+'NILAI PRAKTEK'!O20*'NILAI PRAKTEK'!O$7*'FORM NILAI SIAP'!$F$6+'NILAI UTS'!O20*'NILAI UTS'!O$7*'FORM NILAI SIAP'!$G$6+'NILAI UAS'!O$7*'NILAI UAS'!O20*'FORM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" s="86" t="str">
        <f t="shared" si="11"/>
        <v/>
      </c>
      <c r="AI20" s="7" t="str">
        <f>IF($B20="","",IFERROR((('NILAI TUGAS'!P20*'NILAI TUGAS'!P$7*'FORM NILAI SIAP'!$E$6+'NILAI PRAKTEK'!P20*'NILAI PRAKTEK'!P$7*'FORM NILAI SIAP'!$F$6+'NILAI UTS'!P20*'NILAI UTS'!P$7*'FORM NILAI SIAP'!$G$6+'NILAI UAS'!P$7*'NILAI UAS'!P20*'FORM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" s="86" t="str">
        <f t="shared" si="12"/>
        <v/>
      </c>
      <c r="AK20" s="7" t="str">
        <f>IF($B20="","",IFERROR((('NILAI TUGAS'!Q20*'NILAI TUGAS'!Q$7*'FORM NILAI SIAP'!$E$6+'NILAI PRAKTEK'!Q20*'NILAI PRAKTEK'!Q$7*'FORM NILAI SIAP'!$F$6+'NILAI UTS'!Q20*'NILAI UTS'!Q$7*'FORM NILAI SIAP'!$G$6+'NILAI UAS'!Q$7*'NILAI UAS'!Q20*'FORM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" s="86" t="str">
        <f t="shared" si="13"/>
        <v/>
      </c>
      <c r="AM20" s="7" t="str">
        <f>IF($B20="","",IFERROR((('NILAI TUGAS'!R20*'NILAI TUGAS'!R$7*'FORM NILAI SIAP'!$E$6+'NILAI PRAKTEK'!R20*'NILAI PRAKTEK'!R$7*'FORM NILAI SIAP'!$F$6+'NILAI UTS'!R20*'NILAI UTS'!R$7*'FORM NILAI SIAP'!$G$6+'NILAI UAS'!R$7*'NILAI UAS'!R20*'FORM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" s="86" t="str">
        <f t="shared" si="14"/>
        <v/>
      </c>
    </row>
    <row r="21" spans="1:40" ht="14.25" customHeight="1">
      <c r="A21" s="3">
        <v>21120120140099</v>
      </c>
      <c r="B21" s="37" t="s">
        <v>213</v>
      </c>
      <c r="C21" s="37">
        <v>5</v>
      </c>
      <c r="D21" s="37" t="s">
        <v>350</v>
      </c>
      <c r="E21" s="83">
        <v>100</v>
      </c>
      <c r="F21" s="83">
        <v>0</v>
      </c>
      <c r="G21" s="83">
        <v>80</v>
      </c>
      <c r="H21" s="83">
        <v>100</v>
      </c>
      <c r="I21" s="83">
        <f t="shared" si="0"/>
        <v>95</v>
      </c>
      <c r="J21" s="84" t="str">
        <f t="shared" si="15"/>
        <v>A</v>
      </c>
      <c r="K21" s="83" t="str">
        <f t="shared" si="16"/>
        <v>4</v>
      </c>
      <c r="L21" s="85" t="str">
        <f t="shared" si="17"/>
        <v>LULUS</v>
      </c>
      <c r="M21" s="7">
        <f>IF($B21="","",IF(M$7="","",IFERROR((('NILAI TUGAS'!E21*'NILAI TUGAS'!E$7*'FORM NILAI SIAP'!$E$6+'NILAI PRAKTEK'!E21*'NILAI PRAKTEK'!E$7*'FORM NILAI SIAP'!$F$6+'NILAI UTS'!E21*'NILAI UTS'!E$7*'FORM NILAI SIAP'!$G$6+'NILAI UAS'!E$7*'NILAI UAS'!E21*'FORM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21" s="86">
        <f t="shared" si="1"/>
        <v>4</v>
      </c>
      <c r="O21" s="7">
        <f>IF($B21="","",IF(O$7="","",IFERROR((('NILAI TUGAS'!F21*'NILAI TUGAS'!F$7*'FORM NILAI SIAP'!$E$6+'NILAI PRAKTEK'!F21*'NILAI PRAKTEK'!F$7*'FORM NILAI SIAP'!$F$6+'NILAI UTS'!F21*'NILAI UTS'!F$7*'FORM NILAI SIAP'!$G$6+'NILAI UAS'!F$7*'NILAI UAS'!F21*'FORM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21" s="86">
        <f t="shared" si="2"/>
        <v>4</v>
      </c>
      <c r="Q21" s="7">
        <f>IF($B21="","",IF(Q$7="","",IFERROR((('NILAI TUGAS'!G21*'NILAI TUGAS'!G$7*'FORM NILAI SIAP'!$E$6+'NILAI PRAKTEK'!G21*'NILAI PRAKTEK'!G$7*'FORM NILAI SIAP'!$F$6+'NILAI UTS'!G21*'NILAI UTS'!G$7*'FORM NILAI SIAP'!$G$6+'NILAI UAS'!G$7*'NILAI UAS'!G21*'FORM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21" s="86">
        <f t="shared" si="3"/>
        <v>4</v>
      </c>
      <c r="S21" s="7">
        <f>IF($B21="","",IF(S$7="","",IFERROR((('NILAI TUGAS'!H21*'NILAI TUGAS'!H$7*'FORM NILAI SIAP'!$E$6+'NILAI PRAKTEK'!H21*'NILAI PRAKTEK'!H$7*'FORM NILAI SIAP'!$F$6+'NILAI UTS'!H21*'NILAI UTS'!H$7*'FORM NILAI SIAP'!$G$6+'NILAI UAS'!H$7*'NILAI UAS'!H21*'FORM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21" s="86">
        <f t="shared" si="4"/>
        <v>4</v>
      </c>
      <c r="U21" s="7" t="str">
        <f>IF($B21="","",IF(U$7="","",IFERROR((('NILAI TUGAS'!I21*'NILAI TUGAS'!I$7*'FORM NILAI SIAP'!$E$6+'NILAI PRAKTEK'!I21*'NILAI PRAKTEK'!I$7*'FORM NILAI SIAP'!$F$6+'NILAI UTS'!I21*'NILAI UTS'!I$7*'FORM NILAI SIAP'!$G$6+'NILAI UAS'!I$7*'NILAI UAS'!I21*'FORM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" s="86" t="str">
        <f t="shared" si="5"/>
        <v/>
      </c>
      <c r="W21" s="7" t="str">
        <f>IF($B21="","",IF(W$7="","",IFERROR((('NILAI TUGAS'!J21*'NILAI TUGAS'!J$7*'FORM NILAI SIAP'!$E$6+'NILAI PRAKTEK'!J21*'NILAI PRAKTEK'!J$7*'FORM NILAI SIAP'!$F$6+'NILAI UTS'!J21*'NILAI UTS'!J$7*'FORM NILAI SIAP'!$G$6+'NILAI UAS'!J$7*'NILAI UAS'!J21*'FORM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" s="86" t="str">
        <f t="shared" si="6"/>
        <v/>
      </c>
      <c r="Y21" s="7" t="str">
        <f>IF($B21="","",IF(Y$7="","",IFERROR((('NILAI TUGAS'!K21*'NILAI TUGAS'!K$7*'FORM NILAI SIAP'!$E$6+'NILAI PRAKTEK'!K21*'NILAI PRAKTEK'!K$7*'FORM NILAI SIAP'!$F$6+'NILAI UTS'!K21*'NILAI UTS'!K$7*'FORM NILAI SIAP'!$G$6+'NILAI UAS'!K$7*'NILAI UAS'!K21*'FORM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" s="86" t="str">
        <f t="shared" si="7"/>
        <v/>
      </c>
      <c r="AA21" s="7" t="str">
        <f>IF($B21="","",IF(AA$7="","",IFERROR((('NILAI TUGAS'!L21*'NILAI TUGAS'!L$7*'FORM NILAI SIAP'!$E$6+'NILAI PRAKTEK'!L21*'NILAI PRAKTEK'!L$7*'FORM NILAI SIAP'!$F$6+'NILAI UTS'!L21*'NILAI UTS'!L$7*'FORM NILAI SIAP'!$G$6+'NILAI UAS'!L$7*'NILAI UAS'!L21*'FORM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" s="86" t="str">
        <f t="shared" si="8"/>
        <v/>
      </c>
      <c r="AC21" s="7" t="str">
        <f>IF($B21="","",IF(AC$7="","",IFERROR((('NILAI TUGAS'!M21*'NILAI TUGAS'!M$7*'FORM NILAI SIAP'!$E$6+'NILAI PRAKTEK'!M21*'NILAI PRAKTEK'!M$7*'FORM NILAI SIAP'!$F$6+'NILAI UTS'!M21*'NILAI UTS'!M$7*'FORM NILAI SIAP'!$G$6+'NILAI UAS'!M$7*'NILAI UAS'!M21*'FORM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" s="86" t="str">
        <f t="shared" si="9"/>
        <v/>
      </c>
      <c r="AE21" s="7" t="str">
        <f>IF($B21="","",IFERROR((('NILAI TUGAS'!N21*'NILAI TUGAS'!N$7*'FORM NILAI SIAP'!$E$6+'NILAI PRAKTEK'!N21*'NILAI PRAKTEK'!N$7*'FORM NILAI SIAP'!$F$6+'NILAI UTS'!N21*'NILAI UTS'!N$7*'FORM NILAI SIAP'!$G$6+'NILAI UAS'!N$7*'NILAI UAS'!N21*'FORM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" s="86" t="str">
        <f t="shared" si="10"/>
        <v/>
      </c>
      <c r="AG21" s="7" t="str">
        <f>IF($B21="","",IFERROR((('NILAI TUGAS'!O21*'NILAI TUGAS'!O$7*'FORM NILAI SIAP'!$E$6+'NILAI PRAKTEK'!O21*'NILAI PRAKTEK'!O$7*'FORM NILAI SIAP'!$F$6+'NILAI UTS'!O21*'NILAI UTS'!O$7*'FORM NILAI SIAP'!$G$6+'NILAI UAS'!O$7*'NILAI UAS'!O21*'FORM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" s="86" t="str">
        <f t="shared" si="11"/>
        <v/>
      </c>
      <c r="AI21" s="7" t="str">
        <f>IF($B21="","",IFERROR((('NILAI TUGAS'!P21*'NILAI TUGAS'!P$7*'FORM NILAI SIAP'!$E$6+'NILAI PRAKTEK'!P21*'NILAI PRAKTEK'!P$7*'FORM NILAI SIAP'!$F$6+'NILAI UTS'!P21*'NILAI UTS'!P$7*'FORM NILAI SIAP'!$G$6+'NILAI UAS'!P$7*'NILAI UAS'!P21*'FORM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" s="86" t="str">
        <f t="shared" si="12"/>
        <v/>
      </c>
      <c r="AK21" s="7" t="str">
        <f>IF($B21="","",IFERROR((('NILAI TUGAS'!Q21*'NILAI TUGAS'!Q$7*'FORM NILAI SIAP'!$E$6+'NILAI PRAKTEK'!Q21*'NILAI PRAKTEK'!Q$7*'FORM NILAI SIAP'!$F$6+'NILAI UTS'!Q21*'NILAI UTS'!Q$7*'FORM NILAI SIAP'!$G$6+'NILAI UAS'!Q$7*'NILAI UAS'!Q21*'FORM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" s="86" t="str">
        <f t="shared" si="13"/>
        <v/>
      </c>
      <c r="AM21" s="7" t="str">
        <f>IF($B21="","",IFERROR((('NILAI TUGAS'!R21*'NILAI TUGAS'!R$7*'FORM NILAI SIAP'!$E$6+'NILAI PRAKTEK'!R21*'NILAI PRAKTEK'!R$7*'FORM NILAI SIAP'!$F$6+'NILAI UTS'!R21*'NILAI UTS'!R$7*'FORM NILAI SIAP'!$G$6+'NILAI UAS'!R$7*'NILAI UAS'!R21*'FORM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" s="86" t="str">
        <f t="shared" si="14"/>
        <v/>
      </c>
    </row>
    <row r="22" spans="1:40" ht="14.25" customHeight="1">
      <c r="A22" s="3">
        <v>21120120140099</v>
      </c>
      <c r="B22" s="37" t="s">
        <v>214</v>
      </c>
      <c r="C22" s="37">
        <v>5</v>
      </c>
      <c r="D22" s="37" t="s">
        <v>350</v>
      </c>
      <c r="E22" s="83">
        <v>100</v>
      </c>
      <c r="F22" s="83">
        <v>0</v>
      </c>
      <c r="G22" s="83">
        <v>84</v>
      </c>
      <c r="H22" s="83">
        <v>100</v>
      </c>
      <c r="I22" s="83">
        <f t="shared" si="0"/>
        <v>96</v>
      </c>
      <c r="J22" s="84" t="str">
        <f t="shared" si="15"/>
        <v>A</v>
      </c>
      <c r="K22" s="83" t="str">
        <f t="shared" si="16"/>
        <v>4</v>
      </c>
      <c r="L22" s="85" t="str">
        <f t="shared" si="17"/>
        <v>LULUS</v>
      </c>
      <c r="M22" s="7">
        <f>IF($B22="","",IF(M$7="","",IFERROR((('NILAI TUGAS'!E22*'NILAI TUGAS'!E$7*'FORM NILAI SIAP'!$E$6+'NILAI PRAKTEK'!E22*'NILAI PRAKTEK'!E$7*'FORM NILAI SIAP'!$F$6+'NILAI UTS'!E22*'NILAI UTS'!E$7*'FORM NILAI SIAP'!$G$6+'NILAI UAS'!E$7*'NILAI UAS'!E22*'FORM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22" s="86">
        <f t="shared" si="1"/>
        <v>4</v>
      </c>
      <c r="O22" s="7">
        <f>IF($B22="","",IF(O$7="","",IFERROR((('NILAI TUGAS'!F22*'NILAI TUGAS'!F$7*'FORM NILAI SIAP'!$E$6+'NILAI PRAKTEK'!F22*'NILAI PRAKTEK'!F$7*'FORM NILAI SIAP'!$F$6+'NILAI UTS'!F22*'NILAI UTS'!F$7*'FORM NILAI SIAP'!$G$6+'NILAI UAS'!F$7*'NILAI UAS'!F22*'FORM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22" s="86">
        <f t="shared" si="2"/>
        <v>4</v>
      </c>
      <c r="Q22" s="7">
        <f>IF($B22="","",IF(Q$7="","",IFERROR((('NILAI TUGAS'!G22*'NILAI TUGAS'!G$7*'FORM NILAI SIAP'!$E$6+'NILAI PRAKTEK'!G22*'NILAI PRAKTEK'!G$7*'FORM NILAI SIAP'!$F$6+'NILAI UTS'!G22*'NILAI UTS'!G$7*'FORM NILAI SIAP'!$G$6+'NILAI UAS'!G$7*'NILAI UAS'!G22*'FORM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22" s="86">
        <f t="shared" si="3"/>
        <v>4</v>
      </c>
      <c r="S22" s="7">
        <f>IF($B22="","",IF(S$7="","",IFERROR((('NILAI TUGAS'!H22*'NILAI TUGAS'!H$7*'FORM NILAI SIAP'!$E$6+'NILAI PRAKTEK'!H22*'NILAI PRAKTEK'!H$7*'FORM NILAI SIAP'!$F$6+'NILAI UTS'!H22*'NILAI UTS'!H$7*'FORM NILAI SIAP'!$G$6+'NILAI UAS'!H$7*'NILAI UAS'!H22*'FORM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22" s="86">
        <f t="shared" si="4"/>
        <v>4</v>
      </c>
      <c r="U22" s="7" t="str">
        <f>IF($B22="","",IF(U$7="","",IFERROR((('NILAI TUGAS'!I22*'NILAI TUGAS'!I$7*'FORM NILAI SIAP'!$E$6+'NILAI PRAKTEK'!I22*'NILAI PRAKTEK'!I$7*'FORM NILAI SIAP'!$F$6+'NILAI UTS'!I22*'NILAI UTS'!I$7*'FORM NILAI SIAP'!$G$6+'NILAI UAS'!I$7*'NILAI UAS'!I22*'FORM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" s="86" t="str">
        <f t="shared" si="5"/>
        <v/>
      </c>
      <c r="W22" s="7" t="str">
        <f>IF($B22="","",IF(W$7="","",IFERROR((('NILAI TUGAS'!J22*'NILAI TUGAS'!J$7*'FORM NILAI SIAP'!$E$6+'NILAI PRAKTEK'!J22*'NILAI PRAKTEK'!J$7*'FORM NILAI SIAP'!$F$6+'NILAI UTS'!J22*'NILAI UTS'!J$7*'FORM NILAI SIAP'!$G$6+'NILAI UAS'!J$7*'NILAI UAS'!J22*'FORM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" s="86" t="str">
        <f t="shared" si="6"/>
        <v/>
      </c>
      <c r="Y22" s="7" t="str">
        <f>IF($B22="","",IF(Y$7="","",IFERROR((('NILAI TUGAS'!K22*'NILAI TUGAS'!K$7*'FORM NILAI SIAP'!$E$6+'NILAI PRAKTEK'!K22*'NILAI PRAKTEK'!K$7*'FORM NILAI SIAP'!$F$6+'NILAI UTS'!K22*'NILAI UTS'!K$7*'FORM NILAI SIAP'!$G$6+'NILAI UAS'!K$7*'NILAI UAS'!K22*'FORM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" s="86" t="str">
        <f t="shared" si="7"/>
        <v/>
      </c>
      <c r="AA22" s="7" t="str">
        <f>IF($B22="","",IF(AA$7="","",IFERROR((('NILAI TUGAS'!L22*'NILAI TUGAS'!L$7*'FORM NILAI SIAP'!$E$6+'NILAI PRAKTEK'!L22*'NILAI PRAKTEK'!L$7*'FORM NILAI SIAP'!$F$6+'NILAI UTS'!L22*'NILAI UTS'!L$7*'FORM NILAI SIAP'!$G$6+'NILAI UAS'!L$7*'NILAI UAS'!L22*'FORM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" s="86" t="str">
        <f t="shared" si="8"/>
        <v/>
      </c>
      <c r="AC22" s="7" t="str">
        <f>IF($B22="","",IF(AC$7="","",IFERROR((('NILAI TUGAS'!M22*'NILAI TUGAS'!M$7*'FORM NILAI SIAP'!$E$6+'NILAI PRAKTEK'!M22*'NILAI PRAKTEK'!M$7*'FORM NILAI SIAP'!$F$6+'NILAI UTS'!M22*'NILAI UTS'!M$7*'FORM NILAI SIAP'!$G$6+'NILAI UAS'!M$7*'NILAI UAS'!M22*'FORM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" s="86" t="str">
        <f t="shared" si="9"/>
        <v/>
      </c>
      <c r="AE22" s="7" t="str">
        <f>IF($B22="","",IFERROR((('NILAI TUGAS'!N22*'NILAI TUGAS'!N$7*'FORM NILAI SIAP'!$E$6+'NILAI PRAKTEK'!N22*'NILAI PRAKTEK'!N$7*'FORM NILAI SIAP'!$F$6+'NILAI UTS'!N22*'NILAI UTS'!N$7*'FORM NILAI SIAP'!$G$6+'NILAI UAS'!N$7*'NILAI UAS'!N22*'FORM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" s="86" t="str">
        <f t="shared" si="10"/>
        <v/>
      </c>
      <c r="AG22" s="7" t="str">
        <f>IF($B22="","",IFERROR((('NILAI TUGAS'!O22*'NILAI TUGAS'!O$7*'FORM NILAI SIAP'!$E$6+'NILAI PRAKTEK'!O22*'NILAI PRAKTEK'!O$7*'FORM NILAI SIAP'!$F$6+'NILAI UTS'!O22*'NILAI UTS'!O$7*'FORM NILAI SIAP'!$G$6+'NILAI UAS'!O$7*'NILAI UAS'!O22*'FORM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" s="86" t="str">
        <f t="shared" si="11"/>
        <v/>
      </c>
      <c r="AI22" s="7" t="str">
        <f>IF($B22="","",IFERROR((('NILAI TUGAS'!P22*'NILAI TUGAS'!P$7*'FORM NILAI SIAP'!$E$6+'NILAI PRAKTEK'!P22*'NILAI PRAKTEK'!P$7*'FORM NILAI SIAP'!$F$6+'NILAI UTS'!P22*'NILAI UTS'!P$7*'FORM NILAI SIAP'!$G$6+'NILAI UAS'!P$7*'NILAI UAS'!P22*'FORM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" s="86" t="str">
        <f t="shared" si="12"/>
        <v/>
      </c>
      <c r="AK22" s="7" t="str">
        <f>IF($B22="","",IFERROR((('NILAI TUGAS'!Q22*'NILAI TUGAS'!Q$7*'FORM NILAI SIAP'!$E$6+'NILAI PRAKTEK'!Q22*'NILAI PRAKTEK'!Q$7*'FORM NILAI SIAP'!$F$6+'NILAI UTS'!Q22*'NILAI UTS'!Q$7*'FORM NILAI SIAP'!$G$6+'NILAI UAS'!Q$7*'NILAI UAS'!Q22*'FORM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" s="86" t="str">
        <f t="shared" si="13"/>
        <v/>
      </c>
      <c r="AM22" s="7" t="str">
        <f>IF($B22="","",IFERROR((('NILAI TUGAS'!R22*'NILAI TUGAS'!R$7*'FORM NILAI SIAP'!$E$6+'NILAI PRAKTEK'!R22*'NILAI PRAKTEK'!R$7*'FORM NILAI SIAP'!$F$6+'NILAI UTS'!R22*'NILAI UTS'!R$7*'FORM NILAI SIAP'!$G$6+'NILAI UAS'!R$7*'NILAI UAS'!R22*'FORM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" s="86" t="str">
        <f t="shared" si="14"/>
        <v/>
      </c>
    </row>
    <row r="23" spans="1:40" ht="14.25" customHeight="1">
      <c r="A23" s="3">
        <v>21120120140099</v>
      </c>
      <c r="B23" s="37" t="s">
        <v>215</v>
      </c>
      <c r="C23" s="37">
        <v>5</v>
      </c>
      <c r="D23" s="37" t="s">
        <v>350</v>
      </c>
      <c r="E23" s="83">
        <v>100</v>
      </c>
      <c r="F23" s="83">
        <v>0</v>
      </c>
      <c r="G23" s="83">
        <v>76</v>
      </c>
      <c r="H23" s="83">
        <v>100</v>
      </c>
      <c r="I23" s="83">
        <f t="shared" si="0"/>
        <v>94</v>
      </c>
      <c r="J23" s="84" t="str">
        <f t="shared" si="15"/>
        <v>A</v>
      </c>
      <c r="K23" s="83" t="str">
        <f t="shared" si="16"/>
        <v>4</v>
      </c>
      <c r="L23" s="85" t="str">
        <f t="shared" si="17"/>
        <v>LULUS</v>
      </c>
      <c r="M23" s="7">
        <f>IF($B23="","",IF(M$7="","",IFERROR((('NILAI TUGAS'!E23*'NILAI TUGAS'!E$7*'FORM NILAI SIAP'!$E$6+'NILAI PRAKTEK'!E23*'NILAI PRAKTEK'!E$7*'FORM NILAI SIAP'!$F$6+'NILAI UTS'!E23*'NILAI UTS'!E$7*'FORM NILAI SIAP'!$G$6+'NILAI UAS'!E$7*'NILAI UAS'!E23*'FORM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23" s="86">
        <f t="shared" si="1"/>
        <v>4</v>
      </c>
      <c r="O23" s="7">
        <f>IF($B23="","",IF(O$7="","",IFERROR((('NILAI TUGAS'!F23*'NILAI TUGAS'!F$7*'FORM NILAI SIAP'!$E$6+'NILAI PRAKTEK'!F23*'NILAI PRAKTEK'!F$7*'FORM NILAI SIAP'!$F$6+'NILAI UTS'!F23*'NILAI UTS'!F$7*'FORM NILAI SIAP'!$G$6+'NILAI UAS'!F$7*'NILAI UAS'!F23*'FORM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23" s="86">
        <f t="shared" si="2"/>
        <v>4</v>
      </c>
      <c r="Q23" s="7">
        <f>IF($B23="","",IF(Q$7="","",IFERROR((('NILAI TUGAS'!G23*'NILAI TUGAS'!G$7*'FORM NILAI SIAP'!$E$6+'NILAI PRAKTEK'!G23*'NILAI PRAKTEK'!G$7*'FORM NILAI SIAP'!$F$6+'NILAI UTS'!G23*'NILAI UTS'!G$7*'FORM NILAI SIAP'!$G$6+'NILAI UAS'!G$7*'NILAI UAS'!G23*'FORM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23" s="86">
        <f t="shared" si="3"/>
        <v>4</v>
      </c>
      <c r="S23" s="7">
        <f>IF($B23="","",IF(S$7="","",IFERROR((('NILAI TUGAS'!H23*'NILAI TUGAS'!H$7*'FORM NILAI SIAP'!$E$6+'NILAI PRAKTEK'!H23*'NILAI PRAKTEK'!H$7*'FORM NILAI SIAP'!$F$6+'NILAI UTS'!H23*'NILAI UTS'!H$7*'FORM NILAI SIAP'!$G$6+'NILAI UAS'!H$7*'NILAI UAS'!H23*'FORM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23" s="86">
        <f t="shared" si="4"/>
        <v>4</v>
      </c>
      <c r="U23" s="7" t="str">
        <f>IF($B23="","",IF(U$7="","",IFERROR((('NILAI TUGAS'!I23*'NILAI TUGAS'!I$7*'FORM NILAI SIAP'!$E$6+'NILAI PRAKTEK'!I23*'NILAI PRAKTEK'!I$7*'FORM NILAI SIAP'!$F$6+'NILAI UTS'!I23*'NILAI UTS'!I$7*'FORM NILAI SIAP'!$G$6+'NILAI UAS'!I$7*'NILAI UAS'!I23*'FORM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" s="86" t="str">
        <f t="shared" si="5"/>
        <v/>
      </c>
      <c r="W23" s="7" t="str">
        <f>IF($B23="","",IF(W$7="","",IFERROR((('NILAI TUGAS'!J23*'NILAI TUGAS'!J$7*'FORM NILAI SIAP'!$E$6+'NILAI PRAKTEK'!J23*'NILAI PRAKTEK'!J$7*'FORM NILAI SIAP'!$F$6+'NILAI UTS'!J23*'NILAI UTS'!J$7*'FORM NILAI SIAP'!$G$6+'NILAI UAS'!J$7*'NILAI UAS'!J23*'FORM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" s="86" t="str">
        <f t="shared" si="6"/>
        <v/>
      </c>
      <c r="Y23" s="7" t="str">
        <f>IF($B23="","",IF(Y$7="","",IFERROR((('NILAI TUGAS'!K23*'NILAI TUGAS'!K$7*'FORM NILAI SIAP'!$E$6+'NILAI PRAKTEK'!K23*'NILAI PRAKTEK'!K$7*'FORM NILAI SIAP'!$F$6+'NILAI UTS'!K23*'NILAI UTS'!K$7*'FORM NILAI SIAP'!$G$6+'NILAI UAS'!K$7*'NILAI UAS'!K23*'FORM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" s="86" t="str">
        <f t="shared" si="7"/>
        <v/>
      </c>
      <c r="AA23" s="7" t="str">
        <f>IF($B23="","",IF(AA$7="","",IFERROR((('NILAI TUGAS'!L23*'NILAI TUGAS'!L$7*'FORM NILAI SIAP'!$E$6+'NILAI PRAKTEK'!L23*'NILAI PRAKTEK'!L$7*'FORM NILAI SIAP'!$F$6+'NILAI UTS'!L23*'NILAI UTS'!L$7*'FORM NILAI SIAP'!$G$6+'NILAI UAS'!L$7*'NILAI UAS'!L23*'FORM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" s="86" t="str">
        <f t="shared" si="8"/>
        <v/>
      </c>
      <c r="AC23" s="7" t="str">
        <f>IF($B23="","",IF(AC$7="","",IFERROR((('NILAI TUGAS'!M23*'NILAI TUGAS'!M$7*'FORM NILAI SIAP'!$E$6+'NILAI PRAKTEK'!M23*'NILAI PRAKTEK'!M$7*'FORM NILAI SIAP'!$F$6+'NILAI UTS'!M23*'NILAI UTS'!M$7*'FORM NILAI SIAP'!$G$6+'NILAI UAS'!M$7*'NILAI UAS'!M23*'FORM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" s="86" t="str">
        <f t="shared" si="9"/>
        <v/>
      </c>
      <c r="AE23" s="7" t="str">
        <f>IF($B23="","",IFERROR((('NILAI TUGAS'!N23*'NILAI TUGAS'!N$7*'FORM NILAI SIAP'!$E$6+'NILAI PRAKTEK'!N23*'NILAI PRAKTEK'!N$7*'FORM NILAI SIAP'!$F$6+'NILAI UTS'!N23*'NILAI UTS'!N$7*'FORM NILAI SIAP'!$G$6+'NILAI UAS'!N$7*'NILAI UAS'!N23*'FORM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" s="86" t="str">
        <f t="shared" si="10"/>
        <v/>
      </c>
      <c r="AG23" s="7" t="str">
        <f>IF($B23="","",IFERROR((('NILAI TUGAS'!O23*'NILAI TUGAS'!O$7*'FORM NILAI SIAP'!$E$6+'NILAI PRAKTEK'!O23*'NILAI PRAKTEK'!O$7*'FORM NILAI SIAP'!$F$6+'NILAI UTS'!O23*'NILAI UTS'!O$7*'FORM NILAI SIAP'!$G$6+'NILAI UAS'!O$7*'NILAI UAS'!O23*'FORM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" s="86" t="str">
        <f t="shared" si="11"/>
        <v/>
      </c>
      <c r="AI23" s="7" t="str">
        <f>IF($B23="","",IFERROR((('NILAI TUGAS'!P23*'NILAI TUGAS'!P$7*'FORM NILAI SIAP'!$E$6+'NILAI PRAKTEK'!P23*'NILAI PRAKTEK'!P$7*'FORM NILAI SIAP'!$F$6+'NILAI UTS'!P23*'NILAI UTS'!P$7*'FORM NILAI SIAP'!$G$6+'NILAI UAS'!P$7*'NILAI UAS'!P23*'FORM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" s="86" t="str">
        <f t="shared" si="12"/>
        <v/>
      </c>
      <c r="AK23" s="7" t="str">
        <f>IF($B23="","",IFERROR((('NILAI TUGAS'!Q23*'NILAI TUGAS'!Q$7*'FORM NILAI SIAP'!$E$6+'NILAI PRAKTEK'!Q23*'NILAI PRAKTEK'!Q$7*'FORM NILAI SIAP'!$F$6+'NILAI UTS'!Q23*'NILAI UTS'!Q$7*'FORM NILAI SIAP'!$G$6+'NILAI UAS'!Q$7*'NILAI UAS'!Q23*'FORM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" s="86" t="str">
        <f t="shared" si="13"/>
        <v/>
      </c>
      <c r="AM23" s="7" t="str">
        <f>IF($B23="","",IFERROR((('NILAI TUGAS'!R23*'NILAI TUGAS'!R$7*'FORM NILAI SIAP'!$E$6+'NILAI PRAKTEK'!R23*'NILAI PRAKTEK'!R$7*'FORM NILAI SIAP'!$F$6+'NILAI UTS'!R23*'NILAI UTS'!R$7*'FORM NILAI SIAP'!$G$6+'NILAI UAS'!R$7*'NILAI UAS'!R23*'FORM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" s="86" t="str">
        <f t="shared" si="14"/>
        <v/>
      </c>
    </row>
    <row r="24" spans="1:40" ht="14.25" customHeight="1">
      <c r="A24" s="3">
        <v>21120120140099</v>
      </c>
      <c r="B24" s="37" t="s">
        <v>216</v>
      </c>
      <c r="C24" s="37">
        <v>5</v>
      </c>
      <c r="D24" s="37" t="s">
        <v>350</v>
      </c>
      <c r="E24" s="83">
        <v>100</v>
      </c>
      <c r="F24" s="83">
        <v>0</v>
      </c>
      <c r="G24" s="83">
        <v>76</v>
      </c>
      <c r="H24" s="83">
        <v>100</v>
      </c>
      <c r="I24" s="83">
        <f t="shared" si="0"/>
        <v>94</v>
      </c>
      <c r="J24" s="84" t="str">
        <f t="shared" si="15"/>
        <v>A</v>
      </c>
      <c r="K24" s="83" t="str">
        <f t="shared" si="16"/>
        <v>4</v>
      </c>
      <c r="L24" s="85" t="str">
        <f t="shared" si="17"/>
        <v>LULUS</v>
      </c>
      <c r="M24" s="7">
        <f>IF($B24="","",IF(M$7="","",IFERROR((('NILAI TUGAS'!E24*'NILAI TUGAS'!E$7*'FORM NILAI SIAP'!$E$6+'NILAI PRAKTEK'!E24*'NILAI PRAKTEK'!E$7*'FORM NILAI SIAP'!$F$6+'NILAI UTS'!E24*'NILAI UTS'!E$7*'FORM NILAI SIAP'!$G$6+'NILAI UAS'!E$7*'NILAI UAS'!E24*'FORM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24" s="86">
        <f t="shared" si="1"/>
        <v>4</v>
      </c>
      <c r="O24" s="7">
        <f>IF($B24="","",IF(O$7="","",IFERROR((('NILAI TUGAS'!F24*'NILAI TUGAS'!F$7*'FORM NILAI SIAP'!$E$6+'NILAI PRAKTEK'!F24*'NILAI PRAKTEK'!F$7*'FORM NILAI SIAP'!$F$6+'NILAI UTS'!F24*'NILAI UTS'!F$7*'FORM NILAI SIAP'!$G$6+'NILAI UAS'!F$7*'NILAI UAS'!F24*'FORM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24" s="86">
        <f t="shared" si="2"/>
        <v>4</v>
      </c>
      <c r="Q24" s="7">
        <f>IF($B24="","",IF(Q$7="","",IFERROR((('NILAI TUGAS'!G24*'NILAI TUGAS'!G$7*'FORM NILAI SIAP'!$E$6+'NILAI PRAKTEK'!G24*'NILAI PRAKTEK'!G$7*'FORM NILAI SIAP'!$F$6+'NILAI UTS'!G24*'NILAI UTS'!G$7*'FORM NILAI SIAP'!$G$6+'NILAI UAS'!G$7*'NILAI UAS'!G24*'FORM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24" s="86">
        <f t="shared" si="3"/>
        <v>4</v>
      </c>
      <c r="S24" s="7">
        <f>IF($B24="","",IF(S$7="","",IFERROR((('NILAI TUGAS'!H24*'NILAI TUGAS'!H$7*'FORM NILAI SIAP'!$E$6+'NILAI PRAKTEK'!H24*'NILAI PRAKTEK'!H$7*'FORM NILAI SIAP'!$F$6+'NILAI UTS'!H24*'NILAI UTS'!H$7*'FORM NILAI SIAP'!$G$6+'NILAI UAS'!H$7*'NILAI UAS'!H24*'FORM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24" s="86">
        <f t="shared" si="4"/>
        <v>4</v>
      </c>
      <c r="U24" s="7" t="str">
        <f>IF($B24="","",IF(U$7="","",IFERROR((('NILAI TUGAS'!I24*'NILAI TUGAS'!I$7*'FORM NILAI SIAP'!$E$6+'NILAI PRAKTEK'!I24*'NILAI PRAKTEK'!I$7*'FORM NILAI SIAP'!$F$6+'NILAI UTS'!I24*'NILAI UTS'!I$7*'FORM NILAI SIAP'!$G$6+'NILAI UAS'!I$7*'NILAI UAS'!I24*'FORM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" s="86" t="str">
        <f t="shared" si="5"/>
        <v/>
      </c>
      <c r="W24" s="7" t="str">
        <f>IF($B24="","",IF(W$7="","",IFERROR((('NILAI TUGAS'!J24*'NILAI TUGAS'!J$7*'FORM NILAI SIAP'!$E$6+'NILAI PRAKTEK'!J24*'NILAI PRAKTEK'!J$7*'FORM NILAI SIAP'!$F$6+'NILAI UTS'!J24*'NILAI UTS'!J$7*'FORM NILAI SIAP'!$G$6+'NILAI UAS'!J$7*'NILAI UAS'!J24*'FORM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" s="86" t="str">
        <f t="shared" si="6"/>
        <v/>
      </c>
      <c r="Y24" s="7" t="str">
        <f>IF($B24="","",IF(Y$7="","",IFERROR((('NILAI TUGAS'!K24*'NILAI TUGAS'!K$7*'FORM NILAI SIAP'!$E$6+'NILAI PRAKTEK'!K24*'NILAI PRAKTEK'!K$7*'FORM NILAI SIAP'!$F$6+'NILAI UTS'!K24*'NILAI UTS'!K$7*'FORM NILAI SIAP'!$G$6+'NILAI UAS'!K$7*'NILAI UAS'!K24*'FORM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" s="86" t="str">
        <f t="shared" si="7"/>
        <v/>
      </c>
      <c r="AA24" s="7" t="str">
        <f>IF($B24="","",IF(AA$7="","",IFERROR((('NILAI TUGAS'!L24*'NILAI TUGAS'!L$7*'FORM NILAI SIAP'!$E$6+'NILAI PRAKTEK'!L24*'NILAI PRAKTEK'!L$7*'FORM NILAI SIAP'!$F$6+'NILAI UTS'!L24*'NILAI UTS'!L$7*'FORM NILAI SIAP'!$G$6+'NILAI UAS'!L$7*'NILAI UAS'!L24*'FORM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" s="86" t="str">
        <f t="shared" si="8"/>
        <v/>
      </c>
      <c r="AC24" s="7" t="str">
        <f>IF($B24="","",IF(AC$7="","",IFERROR((('NILAI TUGAS'!M24*'NILAI TUGAS'!M$7*'FORM NILAI SIAP'!$E$6+'NILAI PRAKTEK'!M24*'NILAI PRAKTEK'!M$7*'FORM NILAI SIAP'!$F$6+'NILAI UTS'!M24*'NILAI UTS'!M$7*'FORM NILAI SIAP'!$G$6+'NILAI UAS'!M$7*'NILAI UAS'!M24*'FORM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" s="86" t="str">
        <f t="shared" si="9"/>
        <v/>
      </c>
      <c r="AE24" s="7" t="str">
        <f>IF($B24="","",IFERROR((('NILAI TUGAS'!N24*'NILAI TUGAS'!N$7*'FORM NILAI SIAP'!$E$6+'NILAI PRAKTEK'!N24*'NILAI PRAKTEK'!N$7*'FORM NILAI SIAP'!$F$6+'NILAI UTS'!N24*'NILAI UTS'!N$7*'FORM NILAI SIAP'!$G$6+'NILAI UAS'!N$7*'NILAI UAS'!N24*'FORM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" s="86" t="str">
        <f t="shared" si="10"/>
        <v/>
      </c>
      <c r="AG24" s="7" t="str">
        <f>IF($B24="","",IFERROR((('NILAI TUGAS'!O24*'NILAI TUGAS'!O$7*'FORM NILAI SIAP'!$E$6+'NILAI PRAKTEK'!O24*'NILAI PRAKTEK'!O$7*'FORM NILAI SIAP'!$F$6+'NILAI UTS'!O24*'NILAI UTS'!O$7*'FORM NILAI SIAP'!$G$6+'NILAI UAS'!O$7*'NILAI UAS'!O24*'FORM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" s="86" t="str">
        <f t="shared" si="11"/>
        <v/>
      </c>
      <c r="AI24" s="7" t="str">
        <f>IF($B24="","",IFERROR((('NILAI TUGAS'!P24*'NILAI TUGAS'!P$7*'FORM NILAI SIAP'!$E$6+'NILAI PRAKTEK'!P24*'NILAI PRAKTEK'!P$7*'FORM NILAI SIAP'!$F$6+'NILAI UTS'!P24*'NILAI UTS'!P$7*'FORM NILAI SIAP'!$G$6+'NILAI UAS'!P$7*'NILAI UAS'!P24*'FORM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" s="86" t="str">
        <f t="shared" si="12"/>
        <v/>
      </c>
      <c r="AK24" s="7" t="str">
        <f>IF($B24="","",IFERROR((('NILAI TUGAS'!Q24*'NILAI TUGAS'!Q$7*'FORM NILAI SIAP'!$E$6+'NILAI PRAKTEK'!Q24*'NILAI PRAKTEK'!Q$7*'FORM NILAI SIAP'!$F$6+'NILAI UTS'!Q24*'NILAI UTS'!Q$7*'FORM NILAI SIAP'!$G$6+'NILAI UAS'!Q$7*'NILAI UAS'!Q24*'FORM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" s="86" t="str">
        <f t="shared" si="13"/>
        <v/>
      </c>
      <c r="AM24" s="7" t="str">
        <f>IF($B24="","",IFERROR((('NILAI TUGAS'!R24*'NILAI TUGAS'!R$7*'FORM NILAI SIAP'!$E$6+'NILAI PRAKTEK'!R24*'NILAI PRAKTEK'!R$7*'FORM NILAI SIAP'!$F$6+'NILAI UTS'!R24*'NILAI UTS'!R$7*'FORM NILAI SIAP'!$G$6+'NILAI UAS'!R$7*'NILAI UAS'!R24*'FORM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" s="86" t="str">
        <f t="shared" si="14"/>
        <v/>
      </c>
    </row>
    <row r="25" spans="1:40" ht="14.25" customHeight="1">
      <c r="A25" s="3">
        <v>21120120140099</v>
      </c>
      <c r="B25" s="37" t="s">
        <v>217</v>
      </c>
      <c r="C25" s="37">
        <v>5</v>
      </c>
      <c r="D25" s="37" t="s">
        <v>350</v>
      </c>
      <c r="E25" s="83">
        <v>100</v>
      </c>
      <c r="F25" s="83">
        <v>0</v>
      </c>
      <c r="G25" s="83">
        <v>88</v>
      </c>
      <c r="H25" s="83">
        <v>65</v>
      </c>
      <c r="I25" s="83">
        <f t="shared" si="0"/>
        <v>88.25</v>
      </c>
      <c r="J25" s="84" t="str">
        <f t="shared" si="15"/>
        <v>A</v>
      </c>
      <c r="K25" s="83" t="str">
        <f t="shared" si="16"/>
        <v>4</v>
      </c>
      <c r="L25" s="85" t="str">
        <f t="shared" si="17"/>
        <v>LULUS</v>
      </c>
      <c r="M25" s="7">
        <f>IF($B25="","",IF(M$7="","",IFERROR((('NILAI TUGAS'!E25*'NILAI TUGAS'!E$7*'FORM NILAI SIAP'!$E$6+'NILAI PRAKTEK'!E25*'NILAI PRAKTEK'!E$7*'FORM NILAI SIAP'!$F$6+'NILAI UTS'!E25*'NILAI UTS'!E$7*'FORM NILAI SIAP'!$G$6+'NILAI UAS'!E$7*'NILAI UAS'!E25*'FORM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25" s="86">
        <f t="shared" si="1"/>
        <v>4</v>
      </c>
      <c r="O25" s="7">
        <f>IF($B25="","",IF(O$7="","",IFERROR((('NILAI TUGAS'!F25*'NILAI TUGAS'!F$7*'FORM NILAI SIAP'!$E$6+'NILAI PRAKTEK'!F25*'NILAI PRAKTEK'!F$7*'FORM NILAI SIAP'!$F$6+'NILAI UTS'!F25*'NILAI UTS'!F$7*'FORM NILAI SIAP'!$G$6+'NILAI UAS'!F$7*'NILAI UAS'!F25*'FORM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25" s="86">
        <f t="shared" si="2"/>
        <v>4</v>
      </c>
      <c r="Q25" s="7">
        <f>IF($B25="","",IF(Q$7="","",IFERROR((('NILAI TUGAS'!G25*'NILAI TUGAS'!G$7*'FORM NILAI SIAP'!$E$6+'NILAI PRAKTEK'!G25*'NILAI PRAKTEK'!G$7*'FORM NILAI SIAP'!$F$6+'NILAI UTS'!G25*'NILAI UTS'!G$7*'FORM NILAI SIAP'!$G$6+'NILAI UAS'!G$7*'NILAI UAS'!G25*'FORM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82.5</v>
      </c>
      <c r="R25" s="86">
        <f t="shared" si="3"/>
        <v>4</v>
      </c>
      <c r="S25" s="7">
        <f>IF($B25="","",IF(S$7="","",IFERROR((('NILAI TUGAS'!H25*'NILAI TUGAS'!H$7*'FORM NILAI SIAP'!$E$6+'NILAI PRAKTEK'!H25*'NILAI PRAKTEK'!H$7*'FORM NILAI SIAP'!$F$6+'NILAI UTS'!H25*'NILAI UTS'!H$7*'FORM NILAI SIAP'!$G$6+'NILAI UAS'!H$7*'NILAI UAS'!H25*'FORM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82.5</v>
      </c>
      <c r="T25" s="86">
        <f t="shared" si="4"/>
        <v>4</v>
      </c>
      <c r="U25" s="7" t="str">
        <f>IF($B25="","",IF(U$7="","",IFERROR((('NILAI TUGAS'!I25*'NILAI TUGAS'!I$7*'FORM NILAI SIAP'!$E$6+'NILAI PRAKTEK'!I25*'NILAI PRAKTEK'!I$7*'FORM NILAI SIAP'!$F$6+'NILAI UTS'!I25*'NILAI UTS'!I$7*'FORM NILAI SIAP'!$G$6+'NILAI UAS'!I$7*'NILAI UAS'!I25*'FORM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5" s="86" t="str">
        <f t="shared" si="5"/>
        <v/>
      </c>
      <c r="W25" s="7" t="str">
        <f>IF($B25="","",IF(W$7="","",IFERROR((('NILAI TUGAS'!J25*'NILAI TUGAS'!J$7*'FORM NILAI SIAP'!$E$6+'NILAI PRAKTEK'!J25*'NILAI PRAKTEK'!J$7*'FORM NILAI SIAP'!$F$6+'NILAI UTS'!J25*'NILAI UTS'!J$7*'FORM NILAI SIAP'!$G$6+'NILAI UAS'!J$7*'NILAI UAS'!J25*'FORM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5" s="86" t="str">
        <f t="shared" si="6"/>
        <v/>
      </c>
      <c r="Y25" s="7" t="str">
        <f>IF($B25="","",IF(Y$7="","",IFERROR((('NILAI TUGAS'!K25*'NILAI TUGAS'!K$7*'FORM NILAI SIAP'!$E$6+'NILAI PRAKTEK'!K25*'NILAI PRAKTEK'!K$7*'FORM NILAI SIAP'!$F$6+'NILAI UTS'!K25*'NILAI UTS'!K$7*'FORM NILAI SIAP'!$G$6+'NILAI UAS'!K$7*'NILAI UAS'!K25*'FORM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5" s="86" t="str">
        <f t="shared" si="7"/>
        <v/>
      </c>
      <c r="AA25" s="7" t="str">
        <f>IF($B25="","",IF(AA$7="","",IFERROR((('NILAI TUGAS'!L25*'NILAI TUGAS'!L$7*'FORM NILAI SIAP'!$E$6+'NILAI PRAKTEK'!L25*'NILAI PRAKTEK'!L$7*'FORM NILAI SIAP'!$F$6+'NILAI UTS'!L25*'NILAI UTS'!L$7*'FORM NILAI SIAP'!$G$6+'NILAI UAS'!L$7*'NILAI UAS'!L25*'FORM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5" s="86" t="str">
        <f t="shared" si="8"/>
        <v/>
      </c>
      <c r="AC25" s="7" t="str">
        <f>IF($B25="","",IF(AC$7="","",IFERROR((('NILAI TUGAS'!M25*'NILAI TUGAS'!M$7*'FORM NILAI SIAP'!$E$6+'NILAI PRAKTEK'!M25*'NILAI PRAKTEK'!M$7*'FORM NILAI SIAP'!$F$6+'NILAI UTS'!M25*'NILAI UTS'!M$7*'FORM NILAI SIAP'!$G$6+'NILAI UAS'!M$7*'NILAI UAS'!M25*'FORM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5" s="86" t="str">
        <f t="shared" si="9"/>
        <v/>
      </c>
      <c r="AE25" s="7" t="str">
        <f>IF($B25="","",IFERROR((('NILAI TUGAS'!N25*'NILAI TUGAS'!N$7*'FORM NILAI SIAP'!$E$6+'NILAI PRAKTEK'!N25*'NILAI PRAKTEK'!N$7*'FORM NILAI SIAP'!$F$6+'NILAI UTS'!N25*'NILAI UTS'!N$7*'FORM NILAI SIAP'!$G$6+'NILAI UAS'!N$7*'NILAI UAS'!N25*'FORM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5" s="86" t="str">
        <f t="shared" si="10"/>
        <v/>
      </c>
      <c r="AG25" s="7" t="str">
        <f>IF($B25="","",IFERROR((('NILAI TUGAS'!O25*'NILAI TUGAS'!O$7*'FORM NILAI SIAP'!$E$6+'NILAI PRAKTEK'!O25*'NILAI PRAKTEK'!O$7*'FORM NILAI SIAP'!$F$6+'NILAI UTS'!O25*'NILAI UTS'!O$7*'FORM NILAI SIAP'!$G$6+'NILAI UAS'!O$7*'NILAI UAS'!O25*'FORM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5" s="86" t="str">
        <f t="shared" si="11"/>
        <v/>
      </c>
      <c r="AI25" s="7" t="str">
        <f>IF($B25="","",IFERROR((('NILAI TUGAS'!P25*'NILAI TUGAS'!P$7*'FORM NILAI SIAP'!$E$6+'NILAI PRAKTEK'!P25*'NILAI PRAKTEK'!P$7*'FORM NILAI SIAP'!$F$6+'NILAI UTS'!P25*'NILAI UTS'!P$7*'FORM NILAI SIAP'!$G$6+'NILAI UAS'!P$7*'NILAI UAS'!P25*'FORM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5" s="86" t="str">
        <f t="shared" si="12"/>
        <v/>
      </c>
      <c r="AK25" s="7" t="str">
        <f>IF($B25="","",IFERROR((('NILAI TUGAS'!Q25*'NILAI TUGAS'!Q$7*'FORM NILAI SIAP'!$E$6+'NILAI PRAKTEK'!Q25*'NILAI PRAKTEK'!Q$7*'FORM NILAI SIAP'!$F$6+'NILAI UTS'!Q25*'NILAI UTS'!Q$7*'FORM NILAI SIAP'!$G$6+'NILAI UAS'!Q$7*'NILAI UAS'!Q25*'FORM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5" s="86" t="str">
        <f t="shared" si="13"/>
        <v/>
      </c>
      <c r="AM25" s="7" t="str">
        <f>IF($B25="","",IFERROR((('NILAI TUGAS'!R25*'NILAI TUGAS'!R$7*'FORM NILAI SIAP'!$E$6+'NILAI PRAKTEK'!R25*'NILAI PRAKTEK'!R$7*'FORM NILAI SIAP'!$F$6+'NILAI UTS'!R25*'NILAI UTS'!R$7*'FORM NILAI SIAP'!$G$6+'NILAI UAS'!R$7*'NILAI UAS'!R25*'FORM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5" s="86" t="str">
        <f t="shared" si="14"/>
        <v/>
      </c>
    </row>
    <row r="26" spans="1:40" ht="14.25" customHeight="1">
      <c r="A26" s="3">
        <v>21120120140099</v>
      </c>
      <c r="B26" s="37" t="s">
        <v>218</v>
      </c>
      <c r="C26" s="37">
        <v>5</v>
      </c>
      <c r="D26" s="37" t="s">
        <v>350</v>
      </c>
      <c r="E26" s="83">
        <v>38</v>
      </c>
      <c r="F26" s="83">
        <v>0</v>
      </c>
      <c r="G26" s="83">
        <v>72</v>
      </c>
      <c r="H26" s="83">
        <v>30</v>
      </c>
      <c r="I26" s="83">
        <f t="shared" si="0"/>
        <v>44.5</v>
      </c>
      <c r="J26" s="84" t="str">
        <f t="shared" si="15"/>
        <v>E</v>
      </c>
      <c r="K26" s="83" t="str">
        <f t="shared" si="16"/>
        <v>0</v>
      </c>
      <c r="L26" s="85" t="str">
        <f t="shared" si="17"/>
        <v>TIDAK LULUS</v>
      </c>
      <c r="M26" s="7">
        <f>IF($B26="","",IF(M$7="","",IFERROR((('NILAI TUGAS'!E26*'NILAI TUGAS'!E$7*'FORM NILAI SIAP'!$E$6+'NILAI PRAKTEK'!E26*'NILAI PRAKTEK'!E$7*'FORM NILAI SIAP'!$F$6+'NILAI UTS'!E26*'NILAI UTS'!E$7*'FORM NILAI SIAP'!$G$6+'NILAI UAS'!E$7*'NILAI UAS'!E26*'FORM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55</v>
      </c>
      <c r="N26" s="86">
        <f t="shared" si="1"/>
        <v>1</v>
      </c>
      <c r="O26" s="7">
        <f>IF($B26="","",IF(O$7="","",IFERROR((('NILAI TUGAS'!F26*'NILAI TUGAS'!F$7*'FORM NILAI SIAP'!$E$6+'NILAI PRAKTEK'!F26*'NILAI PRAKTEK'!F$7*'FORM NILAI SIAP'!$F$6+'NILAI UTS'!F26*'NILAI UTS'!F$7*'FORM NILAI SIAP'!$G$6+'NILAI UAS'!F$7*'NILAI UAS'!F26*'FORM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55</v>
      </c>
      <c r="P26" s="86">
        <f t="shared" si="2"/>
        <v>1</v>
      </c>
      <c r="Q26" s="7">
        <f>IF($B26="","",IF(Q$7="","",IFERROR((('NILAI TUGAS'!G26*'NILAI TUGAS'!G$7*'FORM NILAI SIAP'!$E$6+'NILAI PRAKTEK'!G26*'NILAI PRAKTEK'!G$7*'FORM NILAI SIAP'!$F$6+'NILAI UTS'!G26*'NILAI UTS'!G$7*'FORM NILAI SIAP'!$G$6+'NILAI UAS'!G$7*'NILAI UAS'!G26*'FORM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34</v>
      </c>
      <c r="R26" s="86">
        <f t="shared" si="3"/>
        <v>1</v>
      </c>
      <c r="S26" s="7">
        <f>IF($B26="","",IF(S$7="","",IFERROR((('NILAI TUGAS'!H26*'NILAI TUGAS'!H$7*'FORM NILAI SIAP'!$E$6+'NILAI PRAKTEK'!H26*'NILAI PRAKTEK'!H$7*'FORM NILAI SIAP'!$F$6+'NILAI UTS'!H26*'NILAI UTS'!H$7*'FORM NILAI SIAP'!$G$6+'NILAI UAS'!H$7*'NILAI UAS'!H26*'FORM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34</v>
      </c>
      <c r="T26" s="86">
        <f t="shared" si="4"/>
        <v>1</v>
      </c>
      <c r="U26" s="7" t="str">
        <f>IF($B26="","",IF(U$7="","",IFERROR((('NILAI TUGAS'!I26*'NILAI TUGAS'!I$7*'FORM NILAI SIAP'!$E$6+'NILAI PRAKTEK'!I26*'NILAI PRAKTEK'!I$7*'FORM NILAI SIAP'!$F$6+'NILAI UTS'!I26*'NILAI UTS'!I$7*'FORM NILAI SIAP'!$G$6+'NILAI UAS'!I$7*'NILAI UAS'!I26*'FORM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6" s="86" t="str">
        <f t="shared" si="5"/>
        <v/>
      </c>
      <c r="W26" s="7" t="str">
        <f>IF($B26="","",IF(W$7="","",IFERROR((('NILAI TUGAS'!J26*'NILAI TUGAS'!J$7*'FORM NILAI SIAP'!$E$6+'NILAI PRAKTEK'!J26*'NILAI PRAKTEK'!J$7*'FORM NILAI SIAP'!$F$6+'NILAI UTS'!J26*'NILAI UTS'!J$7*'FORM NILAI SIAP'!$G$6+'NILAI UAS'!J$7*'NILAI UAS'!J26*'FORM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6" s="86" t="str">
        <f t="shared" si="6"/>
        <v/>
      </c>
      <c r="Y26" s="7" t="str">
        <f>IF($B26="","",IF(Y$7="","",IFERROR((('NILAI TUGAS'!K26*'NILAI TUGAS'!K$7*'FORM NILAI SIAP'!$E$6+'NILAI PRAKTEK'!K26*'NILAI PRAKTEK'!K$7*'FORM NILAI SIAP'!$F$6+'NILAI UTS'!K26*'NILAI UTS'!K$7*'FORM NILAI SIAP'!$G$6+'NILAI UAS'!K$7*'NILAI UAS'!K26*'FORM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6" s="86" t="str">
        <f t="shared" si="7"/>
        <v/>
      </c>
      <c r="AA26" s="7" t="str">
        <f>IF($B26="","",IF(AA$7="","",IFERROR((('NILAI TUGAS'!L26*'NILAI TUGAS'!L$7*'FORM NILAI SIAP'!$E$6+'NILAI PRAKTEK'!L26*'NILAI PRAKTEK'!L$7*'FORM NILAI SIAP'!$F$6+'NILAI UTS'!L26*'NILAI UTS'!L$7*'FORM NILAI SIAP'!$G$6+'NILAI UAS'!L$7*'NILAI UAS'!L26*'FORM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6" s="86" t="str">
        <f t="shared" si="8"/>
        <v/>
      </c>
      <c r="AC26" s="7" t="str">
        <f>IF($B26="","",IF(AC$7="","",IFERROR((('NILAI TUGAS'!M26*'NILAI TUGAS'!M$7*'FORM NILAI SIAP'!$E$6+'NILAI PRAKTEK'!M26*'NILAI PRAKTEK'!M$7*'FORM NILAI SIAP'!$F$6+'NILAI UTS'!M26*'NILAI UTS'!M$7*'FORM NILAI SIAP'!$G$6+'NILAI UAS'!M$7*'NILAI UAS'!M26*'FORM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6" s="86" t="str">
        <f t="shared" si="9"/>
        <v/>
      </c>
      <c r="AE26" s="7" t="str">
        <f>IF($B26="","",IFERROR((('NILAI TUGAS'!N26*'NILAI TUGAS'!N$7*'FORM NILAI SIAP'!$E$6+'NILAI PRAKTEK'!N26*'NILAI PRAKTEK'!N$7*'FORM NILAI SIAP'!$F$6+'NILAI UTS'!N26*'NILAI UTS'!N$7*'FORM NILAI SIAP'!$G$6+'NILAI UAS'!N$7*'NILAI UAS'!N26*'FORM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6" s="86" t="str">
        <f t="shared" si="10"/>
        <v/>
      </c>
      <c r="AG26" s="7" t="str">
        <f>IF($B26="","",IFERROR((('NILAI TUGAS'!O26*'NILAI TUGAS'!O$7*'FORM NILAI SIAP'!$E$6+'NILAI PRAKTEK'!O26*'NILAI PRAKTEK'!O$7*'FORM NILAI SIAP'!$F$6+'NILAI UTS'!O26*'NILAI UTS'!O$7*'FORM NILAI SIAP'!$G$6+'NILAI UAS'!O$7*'NILAI UAS'!O26*'FORM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6" s="86" t="str">
        <f t="shared" si="11"/>
        <v/>
      </c>
      <c r="AI26" s="7" t="str">
        <f>IF($B26="","",IFERROR((('NILAI TUGAS'!P26*'NILAI TUGAS'!P$7*'FORM NILAI SIAP'!$E$6+'NILAI PRAKTEK'!P26*'NILAI PRAKTEK'!P$7*'FORM NILAI SIAP'!$F$6+'NILAI UTS'!P26*'NILAI UTS'!P$7*'FORM NILAI SIAP'!$G$6+'NILAI UAS'!P$7*'NILAI UAS'!P26*'FORM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6" s="86" t="str">
        <f t="shared" si="12"/>
        <v/>
      </c>
      <c r="AK26" s="7" t="str">
        <f>IF($B26="","",IFERROR((('NILAI TUGAS'!Q26*'NILAI TUGAS'!Q$7*'FORM NILAI SIAP'!$E$6+'NILAI PRAKTEK'!Q26*'NILAI PRAKTEK'!Q$7*'FORM NILAI SIAP'!$F$6+'NILAI UTS'!Q26*'NILAI UTS'!Q$7*'FORM NILAI SIAP'!$G$6+'NILAI UAS'!Q$7*'NILAI UAS'!Q26*'FORM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6" s="86" t="str">
        <f t="shared" si="13"/>
        <v/>
      </c>
      <c r="AM26" s="7" t="str">
        <f>IF($B26="","",IFERROR((('NILAI TUGAS'!R26*'NILAI TUGAS'!R$7*'FORM NILAI SIAP'!$E$6+'NILAI PRAKTEK'!R26*'NILAI PRAKTEK'!R$7*'FORM NILAI SIAP'!$F$6+'NILAI UTS'!R26*'NILAI UTS'!R$7*'FORM NILAI SIAP'!$G$6+'NILAI UAS'!R$7*'NILAI UAS'!R26*'FORM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6" s="86" t="str">
        <f t="shared" si="14"/>
        <v/>
      </c>
    </row>
    <row r="27" spans="1:40" ht="14.25" customHeight="1">
      <c r="A27" s="3">
        <v>21120120140099</v>
      </c>
      <c r="B27" s="37" t="s">
        <v>219</v>
      </c>
      <c r="C27" s="37">
        <v>5</v>
      </c>
      <c r="D27" s="37" t="s">
        <v>350</v>
      </c>
      <c r="E27" s="83">
        <v>100</v>
      </c>
      <c r="F27" s="83">
        <v>0</v>
      </c>
      <c r="G27" s="83">
        <v>88</v>
      </c>
      <c r="H27" s="83">
        <v>95</v>
      </c>
      <c r="I27" s="83">
        <f t="shared" si="0"/>
        <v>95.75</v>
      </c>
      <c r="J27" s="84" t="str">
        <f t="shared" si="15"/>
        <v>A</v>
      </c>
      <c r="K27" s="83" t="str">
        <f t="shared" si="16"/>
        <v>4</v>
      </c>
      <c r="L27" s="85" t="str">
        <f t="shared" si="17"/>
        <v>LULUS</v>
      </c>
      <c r="M27" s="7">
        <f>IF($B27="","",IF(M$7="","",IFERROR((('NILAI TUGAS'!E27*'NILAI TUGAS'!E$7*'FORM NILAI SIAP'!$E$6+'NILAI PRAKTEK'!E27*'NILAI PRAKTEK'!E$7*'FORM NILAI SIAP'!$F$6+'NILAI UTS'!E27*'NILAI UTS'!E$7*'FORM NILAI SIAP'!$G$6+'NILAI UAS'!E$7*'NILAI UAS'!E27*'FORM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27" s="86">
        <f t="shared" si="1"/>
        <v>4</v>
      </c>
      <c r="O27" s="7">
        <f>IF($B27="","",IF(O$7="","",IFERROR((('NILAI TUGAS'!F27*'NILAI TUGAS'!F$7*'FORM NILAI SIAP'!$E$6+'NILAI PRAKTEK'!F27*'NILAI PRAKTEK'!F$7*'FORM NILAI SIAP'!$F$6+'NILAI UTS'!F27*'NILAI UTS'!F$7*'FORM NILAI SIAP'!$G$6+'NILAI UAS'!F$7*'NILAI UAS'!F27*'FORM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27" s="86">
        <f t="shared" si="2"/>
        <v>4</v>
      </c>
      <c r="Q27" s="7">
        <f>IF($B27="","",IF(Q$7="","",IFERROR((('NILAI TUGAS'!G27*'NILAI TUGAS'!G$7*'FORM NILAI SIAP'!$E$6+'NILAI PRAKTEK'!G27*'NILAI PRAKTEK'!G$7*'FORM NILAI SIAP'!$F$6+'NILAI UTS'!G27*'NILAI UTS'!G$7*'FORM NILAI SIAP'!$G$6+'NILAI UAS'!G$7*'NILAI UAS'!G27*'FORM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97.5</v>
      </c>
      <c r="R27" s="86">
        <f t="shared" si="3"/>
        <v>4</v>
      </c>
      <c r="S27" s="7">
        <f>IF($B27="","",IF(S$7="","",IFERROR((('NILAI TUGAS'!H27*'NILAI TUGAS'!H$7*'FORM NILAI SIAP'!$E$6+'NILAI PRAKTEK'!H27*'NILAI PRAKTEK'!H$7*'FORM NILAI SIAP'!$F$6+'NILAI UTS'!H27*'NILAI UTS'!H$7*'FORM NILAI SIAP'!$G$6+'NILAI UAS'!H$7*'NILAI UAS'!H27*'FORM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97.5</v>
      </c>
      <c r="T27" s="86">
        <f t="shared" si="4"/>
        <v>4</v>
      </c>
      <c r="U27" s="7" t="str">
        <f>IF($B27="","",IF(U$7="","",IFERROR((('NILAI TUGAS'!I27*'NILAI TUGAS'!I$7*'FORM NILAI SIAP'!$E$6+'NILAI PRAKTEK'!I27*'NILAI PRAKTEK'!I$7*'FORM NILAI SIAP'!$F$6+'NILAI UTS'!I27*'NILAI UTS'!I$7*'FORM NILAI SIAP'!$G$6+'NILAI UAS'!I$7*'NILAI UAS'!I27*'FORM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7" s="86" t="str">
        <f t="shared" si="5"/>
        <v/>
      </c>
      <c r="W27" s="7" t="str">
        <f>IF($B27="","",IF(W$7="","",IFERROR((('NILAI TUGAS'!J27*'NILAI TUGAS'!J$7*'FORM NILAI SIAP'!$E$6+'NILAI PRAKTEK'!J27*'NILAI PRAKTEK'!J$7*'FORM NILAI SIAP'!$F$6+'NILAI UTS'!J27*'NILAI UTS'!J$7*'FORM NILAI SIAP'!$G$6+'NILAI UAS'!J$7*'NILAI UAS'!J27*'FORM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7" s="86" t="str">
        <f t="shared" si="6"/>
        <v/>
      </c>
      <c r="Y27" s="7" t="str">
        <f>IF($B27="","",IF(Y$7="","",IFERROR((('NILAI TUGAS'!K27*'NILAI TUGAS'!K$7*'FORM NILAI SIAP'!$E$6+'NILAI PRAKTEK'!K27*'NILAI PRAKTEK'!K$7*'FORM NILAI SIAP'!$F$6+'NILAI UTS'!K27*'NILAI UTS'!K$7*'FORM NILAI SIAP'!$G$6+'NILAI UAS'!K$7*'NILAI UAS'!K27*'FORM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7" s="86" t="str">
        <f t="shared" si="7"/>
        <v/>
      </c>
      <c r="AA27" s="7" t="str">
        <f>IF($B27="","",IF(AA$7="","",IFERROR((('NILAI TUGAS'!L27*'NILAI TUGAS'!L$7*'FORM NILAI SIAP'!$E$6+'NILAI PRAKTEK'!L27*'NILAI PRAKTEK'!L$7*'FORM NILAI SIAP'!$F$6+'NILAI UTS'!L27*'NILAI UTS'!L$7*'FORM NILAI SIAP'!$G$6+'NILAI UAS'!L$7*'NILAI UAS'!L27*'FORM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7" s="86" t="str">
        <f t="shared" si="8"/>
        <v/>
      </c>
      <c r="AC27" s="7" t="str">
        <f>IF($B27="","",IF(AC$7="","",IFERROR((('NILAI TUGAS'!M27*'NILAI TUGAS'!M$7*'FORM NILAI SIAP'!$E$6+'NILAI PRAKTEK'!M27*'NILAI PRAKTEK'!M$7*'FORM NILAI SIAP'!$F$6+'NILAI UTS'!M27*'NILAI UTS'!M$7*'FORM NILAI SIAP'!$G$6+'NILAI UAS'!M$7*'NILAI UAS'!M27*'FORM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7" s="86" t="str">
        <f t="shared" si="9"/>
        <v/>
      </c>
      <c r="AE27" s="7" t="str">
        <f>IF($B27="","",IFERROR((('NILAI TUGAS'!N27*'NILAI TUGAS'!N$7*'FORM NILAI SIAP'!$E$6+'NILAI PRAKTEK'!N27*'NILAI PRAKTEK'!N$7*'FORM NILAI SIAP'!$F$6+'NILAI UTS'!N27*'NILAI UTS'!N$7*'FORM NILAI SIAP'!$G$6+'NILAI UAS'!N$7*'NILAI UAS'!N27*'FORM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7" s="86" t="str">
        <f t="shared" si="10"/>
        <v/>
      </c>
      <c r="AG27" s="7" t="str">
        <f>IF($B27="","",IFERROR((('NILAI TUGAS'!O27*'NILAI TUGAS'!O$7*'FORM NILAI SIAP'!$E$6+'NILAI PRAKTEK'!O27*'NILAI PRAKTEK'!O$7*'FORM NILAI SIAP'!$F$6+'NILAI UTS'!O27*'NILAI UTS'!O$7*'FORM NILAI SIAP'!$G$6+'NILAI UAS'!O$7*'NILAI UAS'!O27*'FORM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7" s="86" t="str">
        <f t="shared" si="11"/>
        <v/>
      </c>
      <c r="AI27" s="7" t="str">
        <f>IF($B27="","",IFERROR((('NILAI TUGAS'!P27*'NILAI TUGAS'!P$7*'FORM NILAI SIAP'!$E$6+'NILAI PRAKTEK'!P27*'NILAI PRAKTEK'!P$7*'FORM NILAI SIAP'!$F$6+'NILAI UTS'!P27*'NILAI UTS'!P$7*'FORM NILAI SIAP'!$G$6+'NILAI UAS'!P$7*'NILAI UAS'!P27*'FORM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7" s="86" t="str">
        <f t="shared" si="12"/>
        <v/>
      </c>
      <c r="AK27" s="7" t="str">
        <f>IF($B27="","",IFERROR((('NILAI TUGAS'!Q27*'NILAI TUGAS'!Q$7*'FORM NILAI SIAP'!$E$6+'NILAI PRAKTEK'!Q27*'NILAI PRAKTEK'!Q$7*'FORM NILAI SIAP'!$F$6+'NILAI UTS'!Q27*'NILAI UTS'!Q$7*'FORM NILAI SIAP'!$G$6+'NILAI UAS'!Q$7*'NILAI UAS'!Q27*'FORM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7" s="86" t="str">
        <f t="shared" si="13"/>
        <v/>
      </c>
      <c r="AM27" s="7" t="str">
        <f>IF($B27="","",IFERROR((('NILAI TUGAS'!R27*'NILAI TUGAS'!R$7*'FORM NILAI SIAP'!$E$6+'NILAI PRAKTEK'!R27*'NILAI PRAKTEK'!R$7*'FORM NILAI SIAP'!$F$6+'NILAI UTS'!R27*'NILAI UTS'!R$7*'FORM NILAI SIAP'!$G$6+'NILAI UAS'!R$7*'NILAI UAS'!R27*'FORM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7" s="86" t="str">
        <f t="shared" si="14"/>
        <v/>
      </c>
    </row>
    <row r="28" spans="1:40" ht="14.25" customHeight="1">
      <c r="A28" s="3">
        <v>21120120140099</v>
      </c>
      <c r="B28" s="37" t="s">
        <v>220</v>
      </c>
      <c r="C28" s="37">
        <v>5</v>
      </c>
      <c r="D28" s="37" t="s">
        <v>350</v>
      </c>
      <c r="E28" s="83">
        <v>100</v>
      </c>
      <c r="F28" s="83">
        <v>0</v>
      </c>
      <c r="G28" s="83">
        <v>72</v>
      </c>
      <c r="H28" s="83">
        <v>65</v>
      </c>
      <c r="I28" s="83">
        <f t="shared" si="0"/>
        <v>84.25</v>
      </c>
      <c r="J28" s="84" t="str">
        <f t="shared" si="15"/>
        <v>A</v>
      </c>
      <c r="K28" s="83" t="str">
        <f t="shared" si="16"/>
        <v>4</v>
      </c>
      <c r="L28" s="85" t="str">
        <f t="shared" si="17"/>
        <v>LULUS</v>
      </c>
      <c r="M28" s="7">
        <f>IF($B28="","",IF(M$7="","",IFERROR((('NILAI TUGAS'!E28*'NILAI TUGAS'!E$7*'FORM NILAI SIAP'!$E$6+'NILAI PRAKTEK'!E28*'NILAI PRAKTEK'!E$7*'FORM NILAI SIAP'!$F$6+'NILAI UTS'!E28*'NILAI UTS'!E$7*'FORM NILAI SIAP'!$G$6+'NILAI UAS'!E$7*'NILAI UAS'!E28*'FORM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28" s="86">
        <f t="shared" si="1"/>
        <v>4</v>
      </c>
      <c r="O28" s="7">
        <f>IF($B28="","",IF(O$7="","",IFERROR((('NILAI TUGAS'!F28*'NILAI TUGAS'!F$7*'FORM NILAI SIAP'!$E$6+'NILAI PRAKTEK'!F28*'NILAI PRAKTEK'!F$7*'FORM NILAI SIAP'!$F$6+'NILAI UTS'!F28*'NILAI UTS'!F$7*'FORM NILAI SIAP'!$G$6+'NILAI UAS'!F$7*'NILAI UAS'!F28*'FORM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28" s="86">
        <f t="shared" si="2"/>
        <v>4</v>
      </c>
      <c r="Q28" s="7">
        <f>IF($B28="","",IF(Q$7="","",IFERROR((('NILAI TUGAS'!G28*'NILAI TUGAS'!G$7*'FORM NILAI SIAP'!$E$6+'NILAI PRAKTEK'!G28*'NILAI PRAKTEK'!G$7*'FORM NILAI SIAP'!$F$6+'NILAI UTS'!G28*'NILAI UTS'!G$7*'FORM NILAI SIAP'!$G$6+'NILAI UAS'!G$7*'NILAI UAS'!G28*'FORM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82.5</v>
      </c>
      <c r="R28" s="86">
        <f t="shared" si="3"/>
        <v>4</v>
      </c>
      <c r="S28" s="7">
        <f>IF($B28="","",IF(S$7="","",IFERROR((('NILAI TUGAS'!H28*'NILAI TUGAS'!H$7*'FORM NILAI SIAP'!$E$6+'NILAI PRAKTEK'!H28*'NILAI PRAKTEK'!H$7*'FORM NILAI SIAP'!$F$6+'NILAI UTS'!H28*'NILAI UTS'!H$7*'FORM NILAI SIAP'!$G$6+'NILAI UAS'!H$7*'NILAI UAS'!H28*'FORM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82.5</v>
      </c>
      <c r="T28" s="86">
        <f t="shared" si="4"/>
        <v>4</v>
      </c>
      <c r="U28" s="7" t="str">
        <f>IF($B28="","",IF(U$7="","",IFERROR((('NILAI TUGAS'!I28*'NILAI TUGAS'!I$7*'FORM NILAI SIAP'!$E$6+'NILAI PRAKTEK'!I28*'NILAI PRAKTEK'!I$7*'FORM NILAI SIAP'!$F$6+'NILAI UTS'!I28*'NILAI UTS'!I$7*'FORM NILAI SIAP'!$G$6+'NILAI UAS'!I$7*'NILAI UAS'!I28*'FORM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8" s="86" t="str">
        <f t="shared" si="5"/>
        <v/>
      </c>
      <c r="W28" s="7" t="str">
        <f>IF($B28="","",IF(W$7="","",IFERROR((('NILAI TUGAS'!J28*'NILAI TUGAS'!J$7*'FORM NILAI SIAP'!$E$6+'NILAI PRAKTEK'!J28*'NILAI PRAKTEK'!J$7*'FORM NILAI SIAP'!$F$6+'NILAI UTS'!J28*'NILAI UTS'!J$7*'FORM NILAI SIAP'!$G$6+'NILAI UAS'!J$7*'NILAI UAS'!J28*'FORM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8" s="86" t="str">
        <f t="shared" si="6"/>
        <v/>
      </c>
      <c r="Y28" s="7" t="str">
        <f>IF($B28="","",IF(Y$7="","",IFERROR((('NILAI TUGAS'!K28*'NILAI TUGAS'!K$7*'FORM NILAI SIAP'!$E$6+'NILAI PRAKTEK'!K28*'NILAI PRAKTEK'!K$7*'FORM NILAI SIAP'!$F$6+'NILAI UTS'!K28*'NILAI UTS'!K$7*'FORM NILAI SIAP'!$G$6+'NILAI UAS'!K$7*'NILAI UAS'!K28*'FORM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8" s="86" t="str">
        <f t="shared" si="7"/>
        <v/>
      </c>
      <c r="AA28" s="7" t="str">
        <f>IF($B28="","",IF(AA$7="","",IFERROR((('NILAI TUGAS'!L28*'NILAI TUGAS'!L$7*'FORM NILAI SIAP'!$E$6+'NILAI PRAKTEK'!L28*'NILAI PRAKTEK'!L$7*'FORM NILAI SIAP'!$F$6+'NILAI UTS'!L28*'NILAI UTS'!L$7*'FORM NILAI SIAP'!$G$6+'NILAI UAS'!L$7*'NILAI UAS'!L28*'FORM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8" s="86" t="str">
        <f t="shared" si="8"/>
        <v/>
      </c>
      <c r="AC28" s="7" t="str">
        <f>IF($B28="","",IF(AC$7="","",IFERROR((('NILAI TUGAS'!M28*'NILAI TUGAS'!M$7*'FORM NILAI SIAP'!$E$6+'NILAI PRAKTEK'!M28*'NILAI PRAKTEK'!M$7*'FORM NILAI SIAP'!$F$6+'NILAI UTS'!M28*'NILAI UTS'!M$7*'FORM NILAI SIAP'!$G$6+'NILAI UAS'!M$7*'NILAI UAS'!M28*'FORM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8" s="86" t="str">
        <f t="shared" si="9"/>
        <v/>
      </c>
      <c r="AE28" s="7" t="str">
        <f>IF($B28="","",IFERROR((('NILAI TUGAS'!N28*'NILAI TUGAS'!N$7*'FORM NILAI SIAP'!$E$6+'NILAI PRAKTEK'!N28*'NILAI PRAKTEK'!N$7*'FORM NILAI SIAP'!$F$6+'NILAI UTS'!N28*'NILAI UTS'!N$7*'FORM NILAI SIAP'!$G$6+'NILAI UAS'!N$7*'NILAI UAS'!N28*'FORM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8" s="86" t="str">
        <f t="shared" si="10"/>
        <v/>
      </c>
      <c r="AG28" s="7" t="str">
        <f>IF($B28="","",IFERROR((('NILAI TUGAS'!O28*'NILAI TUGAS'!O$7*'FORM NILAI SIAP'!$E$6+'NILAI PRAKTEK'!O28*'NILAI PRAKTEK'!O$7*'FORM NILAI SIAP'!$F$6+'NILAI UTS'!O28*'NILAI UTS'!O$7*'FORM NILAI SIAP'!$G$6+'NILAI UAS'!O$7*'NILAI UAS'!O28*'FORM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8" s="86" t="str">
        <f t="shared" si="11"/>
        <v/>
      </c>
      <c r="AI28" s="7" t="str">
        <f>IF($B28="","",IFERROR((('NILAI TUGAS'!P28*'NILAI TUGAS'!P$7*'FORM NILAI SIAP'!$E$6+'NILAI PRAKTEK'!P28*'NILAI PRAKTEK'!P$7*'FORM NILAI SIAP'!$F$6+'NILAI UTS'!P28*'NILAI UTS'!P$7*'FORM NILAI SIAP'!$G$6+'NILAI UAS'!P$7*'NILAI UAS'!P28*'FORM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8" s="86" t="str">
        <f t="shared" si="12"/>
        <v/>
      </c>
      <c r="AK28" s="7" t="str">
        <f>IF($B28="","",IFERROR((('NILAI TUGAS'!Q28*'NILAI TUGAS'!Q$7*'FORM NILAI SIAP'!$E$6+'NILAI PRAKTEK'!Q28*'NILAI PRAKTEK'!Q$7*'FORM NILAI SIAP'!$F$6+'NILAI UTS'!Q28*'NILAI UTS'!Q$7*'FORM NILAI SIAP'!$G$6+'NILAI UAS'!Q$7*'NILAI UAS'!Q28*'FORM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8" s="86" t="str">
        <f t="shared" si="13"/>
        <v/>
      </c>
      <c r="AM28" s="7" t="str">
        <f>IF($B28="","",IFERROR((('NILAI TUGAS'!R28*'NILAI TUGAS'!R$7*'FORM NILAI SIAP'!$E$6+'NILAI PRAKTEK'!R28*'NILAI PRAKTEK'!R$7*'FORM NILAI SIAP'!$F$6+'NILAI UTS'!R28*'NILAI UTS'!R$7*'FORM NILAI SIAP'!$G$6+'NILAI UAS'!R$7*'NILAI UAS'!R28*'FORM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8" s="86" t="str">
        <f t="shared" si="14"/>
        <v/>
      </c>
    </row>
    <row r="29" spans="1:40" ht="14.25" customHeight="1">
      <c r="A29" s="3">
        <v>21120120140099</v>
      </c>
      <c r="B29" s="37" t="s">
        <v>221</v>
      </c>
      <c r="C29" s="37">
        <v>5</v>
      </c>
      <c r="D29" s="37" t="s">
        <v>350</v>
      </c>
      <c r="E29" s="83">
        <v>100</v>
      </c>
      <c r="F29" s="83">
        <v>0</v>
      </c>
      <c r="G29" s="83">
        <v>68</v>
      </c>
      <c r="H29" s="83">
        <v>30</v>
      </c>
      <c r="I29" s="83">
        <f t="shared" si="0"/>
        <v>74.5</v>
      </c>
      <c r="J29" s="84" t="str">
        <f t="shared" si="15"/>
        <v>B</v>
      </c>
      <c r="K29" s="83" t="str">
        <f t="shared" si="16"/>
        <v>3</v>
      </c>
      <c r="L29" s="85" t="str">
        <f t="shared" si="17"/>
        <v>LULUS</v>
      </c>
      <c r="M29" s="7">
        <f>IF($B29="","",IF(M$7="","",IFERROR((('NILAI TUGAS'!E29*'NILAI TUGAS'!E$7*'FORM NILAI SIAP'!$E$6+'NILAI PRAKTEK'!E29*'NILAI PRAKTEK'!E$7*'FORM NILAI SIAP'!$F$6+'NILAI UTS'!E29*'NILAI UTS'!E$7*'FORM NILAI SIAP'!$G$6+'NILAI UAS'!E$7*'NILAI UAS'!E29*'FORM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84</v>
      </c>
      <c r="N29" s="86">
        <f t="shared" si="1"/>
        <v>4</v>
      </c>
      <c r="O29" s="7">
        <f>IF($B29="","",IF(O$7="","",IFERROR((('NILAI TUGAS'!F29*'NILAI TUGAS'!F$7*'FORM NILAI SIAP'!$E$6+'NILAI PRAKTEK'!F29*'NILAI PRAKTEK'!F$7*'FORM NILAI SIAP'!$F$6+'NILAI UTS'!F29*'NILAI UTS'!F$7*'FORM NILAI SIAP'!$G$6+'NILAI UAS'!F$7*'NILAI UAS'!F29*'FORM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84</v>
      </c>
      <c r="P29" s="86">
        <f t="shared" si="2"/>
        <v>4</v>
      </c>
      <c r="Q29" s="7">
        <f>IF($B29="","",IF(Q$7="","",IFERROR((('NILAI TUGAS'!G29*'NILAI TUGAS'!G$7*'FORM NILAI SIAP'!$E$6+'NILAI PRAKTEK'!G29*'NILAI PRAKTEK'!G$7*'FORM NILAI SIAP'!$F$6+'NILAI UTS'!G29*'NILAI UTS'!G$7*'FORM NILAI SIAP'!$G$6+'NILAI UAS'!G$7*'NILAI UAS'!G29*'FORM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65</v>
      </c>
      <c r="R29" s="86">
        <f t="shared" si="3"/>
        <v>2</v>
      </c>
      <c r="S29" s="7">
        <f>IF($B29="","",IF(S$7="","",IFERROR((('NILAI TUGAS'!H29*'NILAI TUGAS'!H$7*'FORM NILAI SIAP'!$E$6+'NILAI PRAKTEK'!H29*'NILAI PRAKTEK'!H$7*'FORM NILAI SIAP'!$F$6+'NILAI UTS'!H29*'NILAI UTS'!H$7*'FORM NILAI SIAP'!$G$6+'NILAI UAS'!H$7*'NILAI UAS'!H29*'FORM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65</v>
      </c>
      <c r="T29" s="86">
        <f t="shared" si="4"/>
        <v>2</v>
      </c>
      <c r="U29" s="7" t="str">
        <f>IF($B29="","",IF(U$7="","",IFERROR((('NILAI TUGAS'!I29*'NILAI TUGAS'!I$7*'FORM NILAI SIAP'!$E$6+'NILAI PRAKTEK'!I29*'NILAI PRAKTEK'!I$7*'FORM NILAI SIAP'!$F$6+'NILAI UTS'!I29*'NILAI UTS'!I$7*'FORM NILAI SIAP'!$G$6+'NILAI UAS'!I$7*'NILAI UAS'!I29*'FORM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9" s="86" t="str">
        <f t="shared" si="5"/>
        <v/>
      </c>
      <c r="W29" s="7" t="str">
        <f>IF($B29="","",IF(W$7="","",IFERROR((('NILAI TUGAS'!J29*'NILAI TUGAS'!J$7*'FORM NILAI SIAP'!$E$6+'NILAI PRAKTEK'!J29*'NILAI PRAKTEK'!J$7*'FORM NILAI SIAP'!$F$6+'NILAI UTS'!J29*'NILAI UTS'!J$7*'FORM NILAI SIAP'!$G$6+'NILAI UAS'!J$7*'NILAI UAS'!J29*'FORM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9" s="86" t="str">
        <f t="shared" si="6"/>
        <v/>
      </c>
      <c r="Y29" s="7" t="str">
        <f>IF($B29="","",IF(Y$7="","",IFERROR((('NILAI TUGAS'!K29*'NILAI TUGAS'!K$7*'FORM NILAI SIAP'!$E$6+'NILAI PRAKTEK'!K29*'NILAI PRAKTEK'!K$7*'FORM NILAI SIAP'!$F$6+'NILAI UTS'!K29*'NILAI UTS'!K$7*'FORM NILAI SIAP'!$G$6+'NILAI UAS'!K$7*'NILAI UAS'!K29*'FORM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9" s="86" t="str">
        <f t="shared" si="7"/>
        <v/>
      </c>
      <c r="AA29" s="7" t="str">
        <f>IF($B29="","",IF(AA$7="","",IFERROR((('NILAI TUGAS'!L29*'NILAI TUGAS'!L$7*'FORM NILAI SIAP'!$E$6+'NILAI PRAKTEK'!L29*'NILAI PRAKTEK'!L$7*'FORM NILAI SIAP'!$F$6+'NILAI UTS'!L29*'NILAI UTS'!L$7*'FORM NILAI SIAP'!$G$6+'NILAI UAS'!L$7*'NILAI UAS'!L29*'FORM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9" s="86" t="str">
        <f t="shared" si="8"/>
        <v/>
      </c>
      <c r="AC29" s="7" t="str">
        <f>IF($B29="","",IF(AC$7="","",IFERROR((('NILAI TUGAS'!M29*'NILAI TUGAS'!M$7*'FORM NILAI SIAP'!$E$6+'NILAI PRAKTEK'!M29*'NILAI PRAKTEK'!M$7*'FORM NILAI SIAP'!$F$6+'NILAI UTS'!M29*'NILAI UTS'!M$7*'FORM NILAI SIAP'!$G$6+'NILAI UAS'!M$7*'NILAI UAS'!M29*'FORM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9" s="86" t="str">
        <f t="shared" si="9"/>
        <v/>
      </c>
      <c r="AE29" s="7" t="str">
        <f>IF($B29="","",IFERROR((('NILAI TUGAS'!N29*'NILAI TUGAS'!N$7*'FORM NILAI SIAP'!$E$6+'NILAI PRAKTEK'!N29*'NILAI PRAKTEK'!N$7*'FORM NILAI SIAP'!$F$6+'NILAI UTS'!N29*'NILAI UTS'!N$7*'FORM NILAI SIAP'!$G$6+'NILAI UAS'!N$7*'NILAI UAS'!N29*'FORM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9" s="86" t="str">
        <f t="shared" si="10"/>
        <v/>
      </c>
      <c r="AG29" s="7" t="str">
        <f>IF($B29="","",IFERROR((('NILAI TUGAS'!O29*'NILAI TUGAS'!O$7*'FORM NILAI SIAP'!$E$6+'NILAI PRAKTEK'!O29*'NILAI PRAKTEK'!O$7*'FORM NILAI SIAP'!$F$6+'NILAI UTS'!O29*'NILAI UTS'!O$7*'FORM NILAI SIAP'!$G$6+'NILAI UAS'!O$7*'NILAI UAS'!O29*'FORM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9" s="86" t="str">
        <f t="shared" si="11"/>
        <v/>
      </c>
      <c r="AI29" s="7" t="str">
        <f>IF($B29="","",IFERROR((('NILAI TUGAS'!P29*'NILAI TUGAS'!P$7*'FORM NILAI SIAP'!$E$6+'NILAI PRAKTEK'!P29*'NILAI PRAKTEK'!P$7*'FORM NILAI SIAP'!$F$6+'NILAI UTS'!P29*'NILAI UTS'!P$7*'FORM NILAI SIAP'!$G$6+'NILAI UAS'!P$7*'NILAI UAS'!P29*'FORM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9" s="86" t="str">
        <f t="shared" si="12"/>
        <v/>
      </c>
      <c r="AK29" s="7" t="str">
        <f>IF($B29="","",IFERROR((('NILAI TUGAS'!Q29*'NILAI TUGAS'!Q$7*'FORM NILAI SIAP'!$E$6+'NILAI PRAKTEK'!Q29*'NILAI PRAKTEK'!Q$7*'FORM NILAI SIAP'!$F$6+'NILAI UTS'!Q29*'NILAI UTS'!Q$7*'FORM NILAI SIAP'!$G$6+'NILAI UAS'!Q$7*'NILAI UAS'!Q29*'FORM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9" s="86" t="str">
        <f t="shared" si="13"/>
        <v/>
      </c>
      <c r="AM29" s="7" t="str">
        <f>IF($B29="","",IFERROR((('NILAI TUGAS'!R29*'NILAI TUGAS'!R$7*'FORM NILAI SIAP'!$E$6+'NILAI PRAKTEK'!R29*'NILAI PRAKTEK'!R$7*'FORM NILAI SIAP'!$F$6+'NILAI UTS'!R29*'NILAI UTS'!R$7*'FORM NILAI SIAP'!$G$6+'NILAI UAS'!R$7*'NILAI UAS'!R29*'FORM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9" s="86" t="str">
        <f t="shared" si="14"/>
        <v/>
      </c>
    </row>
    <row r="30" spans="1:40" ht="14.25" customHeight="1">
      <c r="A30" s="3">
        <v>21120120140099</v>
      </c>
      <c r="B30" s="37" t="s">
        <v>222</v>
      </c>
      <c r="C30" s="37">
        <v>5</v>
      </c>
      <c r="D30" s="37" t="s">
        <v>350</v>
      </c>
      <c r="E30" s="83">
        <v>100</v>
      </c>
      <c r="F30" s="83">
        <v>0</v>
      </c>
      <c r="G30" s="83">
        <v>88</v>
      </c>
      <c r="H30" s="83">
        <v>95</v>
      </c>
      <c r="I30" s="83">
        <f t="shared" si="0"/>
        <v>95.75</v>
      </c>
      <c r="J30" s="84" t="str">
        <f t="shared" si="15"/>
        <v>A</v>
      </c>
      <c r="K30" s="83" t="str">
        <f t="shared" si="16"/>
        <v>4</v>
      </c>
      <c r="L30" s="85" t="str">
        <f t="shared" si="17"/>
        <v>LULUS</v>
      </c>
      <c r="M30" s="7">
        <f>IF($B30="","",IF(M$7="","",IFERROR((('NILAI TUGAS'!E30*'NILAI TUGAS'!E$7*'FORM NILAI SIAP'!$E$6+'NILAI PRAKTEK'!E30*'NILAI PRAKTEK'!E$7*'FORM NILAI SIAP'!$F$6+'NILAI UTS'!E30*'NILAI UTS'!E$7*'FORM NILAI SIAP'!$G$6+'NILAI UAS'!E$7*'NILAI UAS'!E30*'FORM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30" s="86">
        <f t="shared" si="1"/>
        <v>4</v>
      </c>
      <c r="O30" s="7">
        <f>IF($B30="","",IF(O$7="","",IFERROR((('NILAI TUGAS'!F30*'NILAI TUGAS'!F$7*'FORM NILAI SIAP'!$E$6+'NILAI PRAKTEK'!F30*'NILAI PRAKTEK'!F$7*'FORM NILAI SIAP'!$F$6+'NILAI UTS'!F30*'NILAI UTS'!F$7*'FORM NILAI SIAP'!$G$6+'NILAI UAS'!F$7*'NILAI UAS'!F30*'FORM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30" s="86">
        <f t="shared" si="2"/>
        <v>4</v>
      </c>
      <c r="Q30" s="7">
        <f>IF($B30="","",IF(Q$7="","",IFERROR((('NILAI TUGAS'!G30*'NILAI TUGAS'!G$7*'FORM NILAI SIAP'!$E$6+'NILAI PRAKTEK'!G30*'NILAI PRAKTEK'!G$7*'FORM NILAI SIAP'!$F$6+'NILAI UTS'!G30*'NILAI UTS'!G$7*'FORM NILAI SIAP'!$G$6+'NILAI UAS'!G$7*'NILAI UAS'!G30*'FORM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97.5</v>
      </c>
      <c r="R30" s="86">
        <f t="shared" si="3"/>
        <v>4</v>
      </c>
      <c r="S30" s="7">
        <f>IF($B30="","",IF(S$7="","",IFERROR((('NILAI TUGAS'!H30*'NILAI TUGAS'!H$7*'FORM NILAI SIAP'!$E$6+'NILAI PRAKTEK'!H30*'NILAI PRAKTEK'!H$7*'FORM NILAI SIAP'!$F$6+'NILAI UTS'!H30*'NILAI UTS'!H$7*'FORM NILAI SIAP'!$G$6+'NILAI UAS'!H$7*'NILAI UAS'!H30*'FORM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97.5</v>
      </c>
      <c r="T30" s="86">
        <f t="shared" si="4"/>
        <v>4</v>
      </c>
      <c r="U30" s="7" t="str">
        <f>IF($B30="","",IF(U$7="","",IFERROR((('NILAI TUGAS'!I30*'NILAI TUGAS'!I$7*'FORM NILAI SIAP'!$E$6+'NILAI PRAKTEK'!I30*'NILAI PRAKTEK'!I$7*'FORM NILAI SIAP'!$F$6+'NILAI UTS'!I30*'NILAI UTS'!I$7*'FORM NILAI SIAP'!$G$6+'NILAI UAS'!I$7*'NILAI UAS'!I30*'FORM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0" s="86" t="str">
        <f t="shared" si="5"/>
        <v/>
      </c>
      <c r="W30" s="7" t="str">
        <f>IF($B30="","",IF(W$7="","",IFERROR((('NILAI TUGAS'!J30*'NILAI TUGAS'!J$7*'FORM NILAI SIAP'!$E$6+'NILAI PRAKTEK'!J30*'NILAI PRAKTEK'!J$7*'FORM NILAI SIAP'!$F$6+'NILAI UTS'!J30*'NILAI UTS'!J$7*'FORM NILAI SIAP'!$G$6+'NILAI UAS'!J$7*'NILAI UAS'!J30*'FORM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0" s="86" t="str">
        <f t="shared" si="6"/>
        <v/>
      </c>
      <c r="Y30" s="7" t="str">
        <f>IF($B30="","",IF(Y$7="","",IFERROR((('NILAI TUGAS'!K30*'NILAI TUGAS'!K$7*'FORM NILAI SIAP'!$E$6+'NILAI PRAKTEK'!K30*'NILAI PRAKTEK'!K$7*'FORM NILAI SIAP'!$F$6+'NILAI UTS'!K30*'NILAI UTS'!K$7*'FORM NILAI SIAP'!$G$6+'NILAI UAS'!K$7*'NILAI UAS'!K30*'FORM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0" s="86" t="str">
        <f t="shared" si="7"/>
        <v/>
      </c>
      <c r="AA30" s="7" t="str">
        <f>IF($B30="","",IF(AA$7="","",IFERROR((('NILAI TUGAS'!L30*'NILAI TUGAS'!L$7*'FORM NILAI SIAP'!$E$6+'NILAI PRAKTEK'!L30*'NILAI PRAKTEK'!L$7*'FORM NILAI SIAP'!$F$6+'NILAI UTS'!L30*'NILAI UTS'!L$7*'FORM NILAI SIAP'!$G$6+'NILAI UAS'!L$7*'NILAI UAS'!L30*'FORM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0" s="86" t="str">
        <f t="shared" si="8"/>
        <v/>
      </c>
      <c r="AC30" s="7" t="str">
        <f>IF($B30="","",IF(AC$7="","",IFERROR((('NILAI TUGAS'!M30*'NILAI TUGAS'!M$7*'FORM NILAI SIAP'!$E$6+'NILAI PRAKTEK'!M30*'NILAI PRAKTEK'!M$7*'FORM NILAI SIAP'!$F$6+'NILAI UTS'!M30*'NILAI UTS'!M$7*'FORM NILAI SIAP'!$G$6+'NILAI UAS'!M$7*'NILAI UAS'!M30*'FORM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0" s="86" t="str">
        <f t="shared" si="9"/>
        <v/>
      </c>
      <c r="AE30" s="7" t="str">
        <f>IF($B30="","",IFERROR((('NILAI TUGAS'!N30*'NILAI TUGAS'!N$7*'FORM NILAI SIAP'!$E$6+'NILAI PRAKTEK'!N30*'NILAI PRAKTEK'!N$7*'FORM NILAI SIAP'!$F$6+'NILAI UTS'!N30*'NILAI UTS'!N$7*'FORM NILAI SIAP'!$G$6+'NILAI UAS'!N$7*'NILAI UAS'!N30*'FORM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0" s="86" t="str">
        <f t="shared" si="10"/>
        <v/>
      </c>
      <c r="AG30" s="7" t="str">
        <f>IF($B30="","",IFERROR((('NILAI TUGAS'!O30*'NILAI TUGAS'!O$7*'FORM NILAI SIAP'!$E$6+'NILAI PRAKTEK'!O30*'NILAI PRAKTEK'!O$7*'FORM NILAI SIAP'!$F$6+'NILAI UTS'!O30*'NILAI UTS'!O$7*'FORM NILAI SIAP'!$G$6+'NILAI UAS'!O$7*'NILAI UAS'!O30*'FORM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0" s="86" t="str">
        <f t="shared" si="11"/>
        <v/>
      </c>
      <c r="AI30" s="7" t="str">
        <f>IF($B30="","",IFERROR((('NILAI TUGAS'!P30*'NILAI TUGAS'!P$7*'FORM NILAI SIAP'!$E$6+'NILAI PRAKTEK'!P30*'NILAI PRAKTEK'!P$7*'FORM NILAI SIAP'!$F$6+'NILAI UTS'!P30*'NILAI UTS'!P$7*'FORM NILAI SIAP'!$G$6+'NILAI UAS'!P$7*'NILAI UAS'!P30*'FORM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0" s="86" t="str">
        <f t="shared" si="12"/>
        <v/>
      </c>
      <c r="AK30" s="7" t="str">
        <f>IF($B30="","",IFERROR((('NILAI TUGAS'!Q30*'NILAI TUGAS'!Q$7*'FORM NILAI SIAP'!$E$6+'NILAI PRAKTEK'!Q30*'NILAI PRAKTEK'!Q$7*'FORM NILAI SIAP'!$F$6+'NILAI UTS'!Q30*'NILAI UTS'!Q$7*'FORM NILAI SIAP'!$G$6+'NILAI UAS'!Q$7*'NILAI UAS'!Q30*'FORM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0" s="86" t="str">
        <f t="shared" si="13"/>
        <v/>
      </c>
      <c r="AM30" s="7" t="str">
        <f>IF($B30="","",IFERROR((('NILAI TUGAS'!R30*'NILAI TUGAS'!R$7*'FORM NILAI SIAP'!$E$6+'NILAI PRAKTEK'!R30*'NILAI PRAKTEK'!R$7*'FORM NILAI SIAP'!$F$6+'NILAI UTS'!R30*'NILAI UTS'!R$7*'FORM NILAI SIAP'!$G$6+'NILAI UAS'!R$7*'NILAI UAS'!R30*'FORM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0" s="86" t="str">
        <f t="shared" si="14"/>
        <v/>
      </c>
    </row>
    <row r="31" spans="1:40" ht="14.25" customHeight="1">
      <c r="A31" s="3">
        <v>21120120140099</v>
      </c>
      <c r="B31" s="37" t="s">
        <v>223</v>
      </c>
      <c r="C31" s="37">
        <v>5</v>
      </c>
      <c r="D31" s="37" t="s">
        <v>350</v>
      </c>
      <c r="E31" s="83">
        <v>100</v>
      </c>
      <c r="F31" s="83">
        <v>0</v>
      </c>
      <c r="G31" s="83">
        <v>92</v>
      </c>
      <c r="H31" s="83">
        <v>80</v>
      </c>
      <c r="I31" s="83">
        <f t="shared" si="0"/>
        <v>93</v>
      </c>
      <c r="J31" s="84" t="str">
        <f t="shared" si="15"/>
        <v>A</v>
      </c>
      <c r="K31" s="83" t="str">
        <f t="shared" si="16"/>
        <v>4</v>
      </c>
      <c r="L31" s="85" t="str">
        <f t="shared" si="17"/>
        <v>LULUS</v>
      </c>
      <c r="M31" s="7">
        <f>IF($B31="","",IF(M$7="","",IFERROR((('NILAI TUGAS'!E31*'NILAI TUGAS'!E$7*'FORM NILAI SIAP'!$E$6+'NILAI PRAKTEK'!E31*'NILAI PRAKTEK'!E$7*'FORM NILAI SIAP'!$F$6+'NILAI UTS'!E31*'NILAI UTS'!E$7*'FORM NILAI SIAP'!$G$6+'NILAI UAS'!E$7*'NILAI UAS'!E31*'FORM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31" s="86">
        <f t="shared" si="1"/>
        <v>4</v>
      </c>
      <c r="O31" s="7">
        <f>IF($B31="","",IF(O$7="","",IFERROR((('NILAI TUGAS'!F31*'NILAI TUGAS'!F$7*'FORM NILAI SIAP'!$E$6+'NILAI PRAKTEK'!F31*'NILAI PRAKTEK'!F$7*'FORM NILAI SIAP'!$F$6+'NILAI UTS'!F31*'NILAI UTS'!F$7*'FORM NILAI SIAP'!$G$6+'NILAI UAS'!F$7*'NILAI UAS'!F31*'FORM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31" s="86">
        <f t="shared" si="2"/>
        <v>4</v>
      </c>
      <c r="Q31" s="7">
        <f>IF($B31="","",IF(Q$7="","",IFERROR((('NILAI TUGAS'!G31*'NILAI TUGAS'!G$7*'FORM NILAI SIAP'!$E$6+'NILAI PRAKTEK'!G31*'NILAI PRAKTEK'!G$7*'FORM NILAI SIAP'!$F$6+'NILAI UTS'!G31*'NILAI UTS'!G$7*'FORM NILAI SIAP'!$G$6+'NILAI UAS'!G$7*'NILAI UAS'!G31*'FORM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31" s="86">
        <f t="shared" si="3"/>
        <v>4</v>
      </c>
      <c r="S31" s="7">
        <f>IF($B31="","",IF(S$7="","",IFERROR((('NILAI TUGAS'!H31*'NILAI TUGAS'!H$7*'FORM NILAI SIAP'!$E$6+'NILAI PRAKTEK'!H31*'NILAI PRAKTEK'!H$7*'FORM NILAI SIAP'!$F$6+'NILAI UTS'!H31*'NILAI UTS'!H$7*'FORM NILAI SIAP'!$G$6+'NILAI UAS'!H$7*'NILAI UAS'!H31*'FORM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31" s="86">
        <f t="shared" si="4"/>
        <v>4</v>
      </c>
      <c r="U31" s="7" t="str">
        <f>IF($B31="","",IF(U$7="","",IFERROR((('NILAI TUGAS'!I31*'NILAI TUGAS'!I$7*'FORM NILAI SIAP'!$E$6+'NILAI PRAKTEK'!I31*'NILAI PRAKTEK'!I$7*'FORM NILAI SIAP'!$F$6+'NILAI UTS'!I31*'NILAI UTS'!I$7*'FORM NILAI SIAP'!$G$6+'NILAI UAS'!I$7*'NILAI UAS'!I31*'FORM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1" s="86" t="str">
        <f t="shared" si="5"/>
        <v/>
      </c>
      <c r="W31" s="7" t="str">
        <f>IF($B31="","",IF(W$7="","",IFERROR((('NILAI TUGAS'!J31*'NILAI TUGAS'!J$7*'FORM NILAI SIAP'!$E$6+'NILAI PRAKTEK'!J31*'NILAI PRAKTEK'!J$7*'FORM NILAI SIAP'!$F$6+'NILAI UTS'!J31*'NILAI UTS'!J$7*'FORM NILAI SIAP'!$G$6+'NILAI UAS'!J$7*'NILAI UAS'!J31*'FORM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1" s="86" t="str">
        <f t="shared" si="6"/>
        <v/>
      </c>
      <c r="Y31" s="7" t="str">
        <f>IF($B31="","",IF(Y$7="","",IFERROR((('NILAI TUGAS'!K31*'NILAI TUGAS'!K$7*'FORM NILAI SIAP'!$E$6+'NILAI PRAKTEK'!K31*'NILAI PRAKTEK'!K$7*'FORM NILAI SIAP'!$F$6+'NILAI UTS'!K31*'NILAI UTS'!K$7*'FORM NILAI SIAP'!$G$6+'NILAI UAS'!K$7*'NILAI UAS'!K31*'FORM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1" s="86" t="str">
        <f t="shared" si="7"/>
        <v/>
      </c>
      <c r="AA31" s="7" t="str">
        <f>IF($B31="","",IF(AA$7="","",IFERROR((('NILAI TUGAS'!L31*'NILAI TUGAS'!L$7*'FORM NILAI SIAP'!$E$6+'NILAI PRAKTEK'!L31*'NILAI PRAKTEK'!L$7*'FORM NILAI SIAP'!$F$6+'NILAI UTS'!L31*'NILAI UTS'!L$7*'FORM NILAI SIAP'!$G$6+'NILAI UAS'!L$7*'NILAI UAS'!L31*'FORM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1" s="86" t="str">
        <f t="shared" si="8"/>
        <v/>
      </c>
      <c r="AC31" s="7" t="str">
        <f>IF($B31="","",IF(AC$7="","",IFERROR((('NILAI TUGAS'!M31*'NILAI TUGAS'!M$7*'FORM NILAI SIAP'!$E$6+'NILAI PRAKTEK'!M31*'NILAI PRAKTEK'!M$7*'FORM NILAI SIAP'!$F$6+'NILAI UTS'!M31*'NILAI UTS'!M$7*'FORM NILAI SIAP'!$G$6+'NILAI UAS'!M$7*'NILAI UAS'!M31*'FORM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1" s="86" t="str">
        <f t="shared" si="9"/>
        <v/>
      </c>
      <c r="AE31" s="7" t="str">
        <f>IF($B31="","",IFERROR((('NILAI TUGAS'!N31*'NILAI TUGAS'!N$7*'FORM NILAI SIAP'!$E$6+'NILAI PRAKTEK'!N31*'NILAI PRAKTEK'!N$7*'FORM NILAI SIAP'!$F$6+'NILAI UTS'!N31*'NILAI UTS'!N$7*'FORM NILAI SIAP'!$G$6+'NILAI UAS'!N$7*'NILAI UAS'!N31*'FORM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1" s="86" t="str">
        <f t="shared" si="10"/>
        <v/>
      </c>
      <c r="AG31" s="7" t="str">
        <f>IF($B31="","",IFERROR((('NILAI TUGAS'!O31*'NILAI TUGAS'!O$7*'FORM NILAI SIAP'!$E$6+'NILAI PRAKTEK'!O31*'NILAI PRAKTEK'!O$7*'FORM NILAI SIAP'!$F$6+'NILAI UTS'!O31*'NILAI UTS'!O$7*'FORM NILAI SIAP'!$G$6+'NILAI UAS'!O$7*'NILAI UAS'!O31*'FORM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1" s="86" t="str">
        <f t="shared" si="11"/>
        <v/>
      </c>
      <c r="AI31" s="7" t="str">
        <f>IF($B31="","",IFERROR((('NILAI TUGAS'!P31*'NILAI TUGAS'!P$7*'FORM NILAI SIAP'!$E$6+'NILAI PRAKTEK'!P31*'NILAI PRAKTEK'!P$7*'FORM NILAI SIAP'!$F$6+'NILAI UTS'!P31*'NILAI UTS'!P$7*'FORM NILAI SIAP'!$G$6+'NILAI UAS'!P$7*'NILAI UAS'!P31*'FORM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1" s="86" t="str">
        <f t="shared" si="12"/>
        <v/>
      </c>
      <c r="AK31" s="7" t="str">
        <f>IF($B31="","",IFERROR((('NILAI TUGAS'!Q31*'NILAI TUGAS'!Q$7*'FORM NILAI SIAP'!$E$6+'NILAI PRAKTEK'!Q31*'NILAI PRAKTEK'!Q$7*'FORM NILAI SIAP'!$F$6+'NILAI UTS'!Q31*'NILAI UTS'!Q$7*'FORM NILAI SIAP'!$G$6+'NILAI UAS'!Q$7*'NILAI UAS'!Q31*'FORM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1" s="86" t="str">
        <f t="shared" si="13"/>
        <v/>
      </c>
      <c r="AM31" s="7" t="str">
        <f>IF($B31="","",IFERROR((('NILAI TUGAS'!R31*'NILAI TUGAS'!R$7*'FORM NILAI SIAP'!$E$6+'NILAI PRAKTEK'!R31*'NILAI PRAKTEK'!R$7*'FORM NILAI SIAP'!$F$6+'NILAI UTS'!R31*'NILAI UTS'!R$7*'FORM NILAI SIAP'!$G$6+'NILAI UAS'!R$7*'NILAI UAS'!R31*'FORM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1" s="86" t="str">
        <f t="shared" si="14"/>
        <v/>
      </c>
    </row>
    <row r="32" spans="1:40" ht="14.25" customHeight="1">
      <c r="A32" s="3">
        <v>21120120140099</v>
      </c>
      <c r="B32" s="37" t="s">
        <v>224</v>
      </c>
      <c r="C32" s="37">
        <v>5</v>
      </c>
      <c r="D32" s="37" t="s">
        <v>350</v>
      </c>
      <c r="E32" s="83">
        <v>100</v>
      </c>
      <c r="F32" s="83">
        <v>0</v>
      </c>
      <c r="G32" s="83">
        <v>64</v>
      </c>
      <c r="H32" s="83">
        <v>60</v>
      </c>
      <c r="I32" s="83">
        <f t="shared" si="0"/>
        <v>81</v>
      </c>
      <c r="J32" s="84" t="str">
        <f t="shared" si="15"/>
        <v>A</v>
      </c>
      <c r="K32" s="83" t="str">
        <f t="shared" si="16"/>
        <v>4</v>
      </c>
      <c r="L32" s="85" t="str">
        <f t="shared" si="17"/>
        <v>LULUS</v>
      </c>
      <c r="M32" s="7">
        <f>IF($B32="","",IF(M$7="","",IFERROR((('NILAI TUGAS'!E32*'NILAI TUGAS'!E$7*'FORM NILAI SIAP'!$E$6+'NILAI PRAKTEK'!E32*'NILAI PRAKTEK'!E$7*'FORM NILAI SIAP'!$F$6+'NILAI UTS'!E32*'NILAI UTS'!E$7*'FORM NILAI SIAP'!$G$6+'NILAI UAS'!E$7*'NILAI UAS'!E32*'FORM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82</v>
      </c>
      <c r="N32" s="86">
        <f t="shared" si="1"/>
        <v>4</v>
      </c>
      <c r="O32" s="7">
        <f>IF($B32="","",IF(O$7="","",IFERROR((('NILAI TUGAS'!F32*'NILAI TUGAS'!F$7*'FORM NILAI SIAP'!$E$6+'NILAI PRAKTEK'!F32*'NILAI PRAKTEK'!F$7*'FORM NILAI SIAP'!$F$6+'NILAI UTS'!F32*'NILAI UTS'!F$7*'FORM NILAI SIAP'!$G$6+'NILAI UAS'!F$7*'NILAI UAS'!F32*'FORM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82</v>
      </c>
      <c r="P32" s="86">
        <f t="shared" si="2"/>
        <v>4</v>
      </c>
      <c r="Q32" s="7">
        <f>IF($B32="","",IF(Q$7="","",IFERROR((('NILAI TUGAS'!G32*'NILAI TUGAS'!G$7*'FORM NILAI SIAP'!$E$6+'NILAI PRAKTEK'!G32*'NILAI PRAKTEK'!G$7*'FORM NILAI SIAP'!$F$6+'NILAI UTS'!G32*'NILAI UTS'!G$7*'FORM NILAI SIAP'!$G$6+'NILAI UAS'!G$7*'NILAI UAS'!G32*'FORM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32" s="86">
        <f t="shared" si="3"/>
        <v>4</v>
      </c>
      <c r="S32" s="7">
        <f>IF($B32="","",IF(S$7="","",IFERROR((('NILAI TUGAS'!H32*'NILAI TUGAS'!H$7*'FORM NILAI SIAP'!$E$6+'NILAI PRAKTEK'!H32*'NILAI PRAKTEK'!H$7*'FORM NILAI SIAP'!$F$6+'NILAI UTS'!H32*'NILAI UTS'!H$7*'FORM NILAI SIAP'!$G$6+'NILAI UAS'!H$7*'NILAI UAS'!H32*'FORM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32" s="86">
        <f t="shared" si="4"/>
        <v>4</v>
      </c>
      <c r="U32" s="7" t="str">
        <f>IF($B32="","",IF(U$7="","",IFERROR((('NILAI TUGAS'!I32*'NILAI TUGAS'!I$7*'FORM NILAI SIAP'!$E$6+'NILAI PRAKTEK'!I32*'NILAI PRAKTEK'!I$7*'FORM NILAI SIAP'!$F$6+'NILAI UTS'!I32*'NILAI UTS'!I$7*'FORM NILAI SIAP'!$G$6+'NILAI UAS'!I$7*'NILAI UAS'!I32*'FORM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2" s="86" t="str">
        <f t="shared" si="5"/>
        <v/>
      </c>
      <c r="W32" s="7" t="str">
        <f>IF($B32="","",IF(W$7="","",IFERROR((('NILAI TUGAS'!J32*'NILAI TUGAS'!J$7*'FORM NILAI SIAP'!$E$6+'NILAI PRAKTEK'!J32*'NILAI PRAKTEK'!J$7*'FORM NILAI SIAP'!$F$6+'NILAI UTS'!J32*'NILAI UTS'!J$7*'FORM NILAI SIAP'!$G$6+'NILAI UAS'!J$7*'NILAI UAS'!J32*'FORM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2" s="86" t="str">
        <f t="shared" si="6"/>
        <v/>
      </c>
      <c r="Y32" s="7" t="str">
        <f>IF($B32="","",IF(Y$7="","",IFERROR((('NILAI TUGAS'!K32*'NILAI TUGAS'!K$7*'FORM NILAI SIAP'!$E$6+'NILAI PRAKTEK'!K32*'NILAI PRAKTEK'!K$7*'FORM NILAI SIAP'!$F$6+'NILAI UTS'!K32*'NILAI UTS'!K$7*'FORM NILAI SIAP'!$G$6+'NILAI UAS'!K$7*'NILAI UAS'!K32*'FORM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2" s="86" t="str">
        <f t="shared" si="7"/>
        <v/>
      </c>
      <c r="AA32" s="7" t="str">
        <f>IF($B32="","",IF(AA$7="","",IFERROR((('NILAI TUGAS'!L32*'NILAI TUGAS'!L$7*'FORM NILAI SIAP'!$E$6+'NILAI PRAKTEK'!L32*'NILAI PRAKTEK'!L$7*'FORM NILAI SIAP'!$F$6+'NILAI UTS'!L32*'NILAI UTS'!L$7*'FORM NILAI SIAP'!$G$6+'NILAI UAS'!L$7*'NILAI UAS'!L32*'FORM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2" s="86" t="str">
        <f t="shared" si="8"/>
        <v/>
      </c>
      <c r="AC32" s="7" t="str">
        <f>IF($B32="","",IF(AC$7="","",IFERROR((('NILAI TUGAS'!M32*'NILAI TUGAS'!M$7*'FORM NILAI SIAP'!$E$6+'NILAI PRAKTEK'!M32*'NILAI PRAKTEK'!M$7*'FORM NILAI SIAP'!$F$6+'NILAI UTS'!M32*'NILAI UTS'!M$7*'FORM NILAI SIAP'!$G$6+'NILAI UAS'!M$7*'NILAI UAS'!M32*'FORM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2" s="86" t="str">
        <f t="shared" si="9"/>
        <v/>
      </c>
      <c r="AE32" s="7" t="str">
        <f>IF($B32="","",IFERROR((('NILAI TUGAS'!N32*'NILAI TUGAS'!N$7*'FORM NILAI SIAP'!$E$6+'NILAI PRAKTEK'!N32*'NILAI PRAKTEK'!N$7*'FORM NILAI SIAP'!$F$6+'NILAI UTS'!N32*'NILAI UTS'!N$7*'FORM NILAI SIAP'!$G$6+'NILAI UAS'!N$7*'NILAI UAS'!N32*'FORM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2" s="86" t="str">
        <f t="shared" si="10"/>
        <v/>
      </c>
      <c r="AG32" s="7" t="str">
        <f>IF($B32="","",IFERROR((('NILAI TUGAS'!O32*'NILAI TUGAS'!O$7*'FORM NILAI SIAP'!$E$6+'NILAI PRAKTEK'!O32*'NILAI PRAKTEK'!O$7*'FORM NILAI SIAP'!$F$6+'NILAI UTS'!O32*'NILAI UTS'!O$7*'FORM NILAI SIAP'!$G$6+'NILAI UAS'!O$7*'NILAI UAS'!O32*'FORM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2" s="86" t="str">
        <f t="shared" si="11"/>
        <v/>
      </c>
      <c r="AI32" s="7" t="str">
        <f>IF($B32="","",IFERROR((('NILAI TUGAS'!P32*'NILAI TUGAS'!P$7*'FORM NILAI SIAP'!$E$6+'NILAI PRAKTEK'!P32*'NILAI PRAKTEK'!P$7*'FORM NILAI SIAP'!$F$6+'NILAI UTS'!P32*'NILAI UTS'!P$7*'FORM NILAI SIAP'!$G$6+'NILAI UAS'!P$7*'NILAI UAS'!P32*'FORM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2" s="86" t="str">
        <f t="shared" si="12"/>
        <v/>
      </c>
      <c r="AK32" s="7" t="str">
        <f>IF($B32="","",IFERROR((('NILAI TUGAS'!Q32*'NILAI TUGAS'!Q$7*'FORM NILAI SIAP'!$E$6+'NILAI PRAKTEK'!Q32*'NILAI PRAKTEK'!Q$7*'FORM NILAI SIAP'!$F$6+'NILAI UTS'!Q32*'NILAI UTS'!Q$7*'FORM NILAI SIAP'!$G$6+'NILAI UAS'!Q$7*'NILAI UAS'!Q32*'FORM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2" s="86" t="str">
        <f t="shared" si="13"/>
        <v/>
      </c>
      <c r="AM32" s="7" t="str">
        <f>IF($B32="","",IFERROR((('NILAI TUGAS'!R32*'NILAI TUGAS'!R$7*'FORM NILAI SIAP'!$E$6+'NILAI PRAKTEK'!R32*'NILAI PRAKTEK'!R$7*'FORM NILAI SIAP'!$F$6+'NILAI UTS'!R32*'NILAI UTS'!R$7*'FORM NILAI SIAP'!$G$6+'NILAI UAS'!R$7*'NILAI UAS'!R32*'FORM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2" s="86" t="str">
        <f t="shared" si="14"/>
        <v/>
      </c>
    </row>
    <row r="33" spans="1:40" ht="14.25" customHeight="1">
      <c r="A33" s="3">
        <v>21120120140099</v>
      </c>
      <c r="B33" s="37" t="s">
        <v>225</v>
      </c>
      <c r="C33" s="37">
        <v>5</v>
      </c>
      <c r="D33" s="37" t="s">
        <v>350</v>
      </c>
      <c r="E33" s="83">
        <v>100</v>
      </c>
      <c r="F33" s="83">
        <v>0</v>
      </c>
      <c r="G33" s="83">
        <v>88</v>
      </c>
      <c r="H33" s="83">
        <v>60</v>
      </c>
      <c r="I33" s="83">
        <f t="shared" si="0"/>
        <v>87</v>
      </c>
      <c r="J33" s="84" t="str">
        <f t="shared" si="15"/>
        <v>A</v>
      </c>
      <c r="K33" s="83" t="str">
        <f t="shared" si="16"/>
        <v>4</v>
      </c>
      <c r="L33" s="85" t="str">
        <f t="shared" si="17"/>
        <v>LULUS</v>
      </c>
      <c r="M33" s="7">
        <f>IF($B33="","",IF(M$7="","",IFERROR((('NILAI TUGAS'!E33*'NILAI TUGAS'!E$7*'FORM NILAI SIAP'!$E$6+'NILAI PRAKTEK'!E33*'NILAI PRAKTEK'!E$7*'FORM NILAI SIAP'!$F$6+'NILAI UTS'!E33*'NILAI UTS'!E$7*'FORM NILAI SIAP'!$G$6+'NILAI UAS'!E$7*'NILAI UAS'!E33*'FORM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33" s="86">
        <f t="shared" si="1"/>
        <v>4</v>
      </c>
      <c r="O33" s="7">
        <f>IF($B33="","",IF(O$7="","",IFERROR((('NILAI TUGAS'!F33*'NILAI TUGAS'!F$7*'FORM NILAI SIAP'!$E$6+'NILAI PRAKTEK'!F33*'NILAI PRAKTEK'!F$7*'FORM NILAI SIAP'!$F$6+'NILAI UTS'!F33*'NILAI UTS'!F$7*'FORM NILAI SIAP'!$G$6+'NILAI UAS'!F$7*'NILAI UAS'!F33*'FORM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33" s="86">
        <f t="shared" si="2"/>
        <v>4</v>
      </c>
      <c r="Q33" s="7">
        <f>IF($B33="","",IF(Q$7="","",IFERROR((('NILAI TUGAS'!G33*'NILAI TUGAS'!G$7*'FORM NILAI SIAP'!$E$6+'NILAI PRAKTEK'!G33*'NILAI PRAKTEK'!G$7*'FORM NILAI SIAP'!$F$6+'NILAI UTS'!G33*'NILAI UTS'!G$7*'FORM NILAI SIAP'!$G$6+'NILAI UAS'!G$7*'NILAI UAS'!G33*'FORM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33" s="86">
        <f t="shared" si="3"/>
        <v>4</v>
      </c>
      <c r="S33" s="7">
        <f>IF($B33="","",IF(S$7="","",IFERROR((('NILAI TUGAS'!H33*'NILAI TUGAS'!H$7*'FORM NILAI SIAP'!$E$6+'NILAI PRAKTEK'!H33*'NILAI PRAKTEK'!H$7*'FORM NILAI SIAP'!$F$6+'NILAI UTS'!H33*'NILAI UTS'!H$7*'FORM NILAI SIAP'!$G$6+'NILAI UAS'!H$7*'NILAI UAS'!H33*'FORM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33" s="86">
        <f t="shared" si="4"/>
        <v>4</v>
      </c>
      <c r="U33" s="7" t="str">
        <f>IF($B33="","",IF(U$7="","",IFERROR((('NILAI TUGAS'!I33*'NILAI TUGAS'!I$7*'FORM NILAI SIAP'!$E$6+'NILAI PRAKTEK'!I33*'NILAI PRAKTEK'!I$7*'FORM NILAI SIAP'!$F$6+'NILAI UTS'!I33*'NILAI UTS'!I$7*'FORM NILAI SIAP'!$G$6+'NILAI UAS'!I$7*'NILAI UAS'!I33*'FORM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3" s="86" t="str">
        <f t="shared" si="5"/>
        <v/>
      </c>
      <c r="W33" s="7" t="str">
        <f>IF($B33="","",IF(W$7="","",IFERROR((('NILAI TUGAS'!J33*'NILAI TUGAS'!J$7*'FORM NILAI SIAP'!$E$6+'NILAI PRAKTEK'!J33*'NILAI PRAKTEK'!J$7*'FORM NILAI SIAP'!$F$6+'NILAI UTS'!J33*'NILAI UTS'!J$7*'FORM NILAI SIAP'!$G$6+'NILAI UAS'!J$7*'NILAI UAS'!J33*'FORM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3" s="86" t="str">
        <f t="shared" si="6"/>
        <v/>
      </c>
      <c r="Y33" s="7" t="str">
        <f>IF($B33="","",IF(Y$7="","",IFERROR((('NILAI TUGAS'!K33*'NILAI TUGAS'!K$7*'FORM NILAI SIAP'!$E$6+'NILAI PRAKTEK'!K33*'NILAI PRAKTEK'!K$7*'FORM NILAI SIAP'!$F$6+'NILAI UTS'!K33*'NILAI UTS'!K$7*'FORM NILAI SIAP'!$G$6+'NILAI UAS'!K$7*'NILAI UAS'!K33*'FORM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3" s="86" t="str">
        <f t="shared" si="7"/>
        <v/>
      </c>
      <c r="AA33" s="7" t="str">
        <f>IF($B33="","",IF(AA$7="","",IFERROR((('NILAI TUGAS'!L33*'NILAI TUGAS'!L$7*'FORM NILAI SIAP'!$E$6+'NILAI PRAKTEK'!L33*'NILAI PRAKTEK'!L$7*'FORM NILAI SIAP'!$F$6+'NILAI UTS'!L33*'NILAI UTS'!L$7*'FORM NILAI SIAP'!$G$6+'NILAI UAS'!L$7*'NILAI UAS'!L33*'FORM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3" s="86" t="str">
        <f t="shared" si="8"/>
        <v/>
      </c>
      <c r="AC33" s="7" t="str">
        <f>IF($B33="","",IF(AC$7="","",IFERROR((('NILAI TUGAS'!M33*'NILAI TUGAS'!M$7*'FORM NILAI SIAP'!$E$6+'NILAI PRAKTEK'!M33*'NILAI PRAKTEK'!M$7*'FORM NILAI SIAP'!$F$6+'NILAI UTS'!M33*'NILAI UTS'!M$7*'FORM NILAI SIAP'!$G$6+'NILAI UAS'!M$7*'NILAI UAS'!M33*'FORM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3" s="86" t="str">
        <f t="shared" si="9"/>
        <v/>
      </c>
      <c r="AE33" s="7" t="str">
        <f>IF($B33="","",IFERROR((('NILAI TUGAS'!N33*'NILAI TUGAS'!N$7*'FORM NILAI SIAP'!$E$6+'NILAI PRAKTEK'!N33*'NILAI PRAKTEK'!N$7*'FORM NILAI SIAP'!$F$6+'NILAI UTS'!N33*'NILAI UTS'!N$7*'FORM NILAI SIAP'!$G$6+'NILAI UAS'!N$7*'NILAI UAS'!N33*'FORM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3" s="86" t="str">
        <f t="shared" si="10"/>
        <v/>
      </c>
      <c r="AG33" s="7" t="str">
        <f>IF($B33="","",IFERROR((('NILAI TUGAS'!O33*'NILAI TUGAS'!O$7*'FORM NILAI SIAP'!$E$6+'NILAI PRAKTEK'!O33*'NILAI PRAKTEK'!O$7*'FORM NILAI SIAP'!$F$6+'NILAI UTS'!O33*'NILAI UTS'!O$7*'FORM NILAI SIAP'!$G$6+'NILAI UAS'!O$7*'NILAI UAS'!O33*'FORM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3" s="86" t="str">
        <f t="shared" si="11"/>
        <v/>
      </c>
      <c r="AI33" s="7" t="str">
        <f>IF($B33="","",IFERROR((('NILAI TUGAS'!P33*'NILAI TUGAS'!P$7*'FORM NILAI SIAP'!$E$6+'NILAI PRAKTEK'!P33*'NILAI PRAKTEK'!P$7*'FORM NILAI SIAP'!$F$6+'NILAI UTS'!P33*'NILAI UTS'!P$7*'FORM NILAI SIAP'!$G$6+'NILAI UAS'!P$7*'NILAI UAS'!P33*'FORM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3" s="86" t="str">
        <f t="shared" si="12"/>
        <v/>
      </c>
      <c r="AK33" s="7" t="str">
        <f>IF($B33="","",IFERROR((('NILAI TUGAS'!Q33*'NILAI TUGAS'!Q$7*'FORM NILAI SIAP'!$E$6+'NILAI PRAKTEK'!Q33*'NILAI PRAKTEK'!Q$7*'FORM NILAI SIAP'!$F$6+'NILAI UTS'!Q33*'NILAI UTS'!Q$7*'FORM NILAI SIAP'!$G$6+'NILAI UAS'!Q$7*'NILAI UAS'!Q33*'FORM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3" s="86" t="str">
        <f t="shared" si="13"/>
        <v/>
      </c>
      <c r="AM33" s="7" t="str">
        <f>IF($B33="","",IFERROR((('NILAI TUGAS'!R33*'NILAI TUGAS'!R$7*'FORM NILAI SIAP'!$E$6+'NILAI PRAKTEK'!R33*'NILAI PRAKTEK'!R$7*'FORM NILAI SIAP'!$F$6+'NILAI UTS'!R33*'NILAI UTS'!R$7*'FORM NILAI SIAP'!$G$6+'NILAI UAS'!R$7*'NILAI UAS'!R33*'FORM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3" s="86" t="str">
        <f t="shared" si="14"/>
        <v/>
      </c>
    </row>
    <row r="34" spans="1:40" ht="14.25" customHeight="1">
      <c r="A34" s="3">
        <v>21120120140099</v>
      </c>
      <c r="B34" s="37" t="s">
        <v>226</v>
      </c>
      <c r="C34" s="37">
        <v>5</v>
      </c>
      <c r="D34" s="37" t="s">
        <v>350</v>
      </c>
      <c r="E34" s="83">
        <v>100</v>
      </c>
      <c r="F34" s="83">
        <v>0</v>
      </c>
      <c r="G34" s="83">
        <v>84</v>
      </c>
      <c r="H34" s="83">
        <v>70</v>
      </c>
      <c r="I34" s="83">
        <f t="shared" si="0"/>
        <v>88.5</v>
      </c>
      <c r="J34" s="84" t="str">
        <f t="shared" si="15"/>
        <v>A</v>
      </c>
      <c r="K34" s="83" t="str">
        <f t="shared" si="16"/>
        <v>4</v>
      </c>
      <c r="L34" s="85" t="str">
        <f t="shared" si="17"/>
        <v>LULUS</v>
      </c>
      <c r="M34" s="7">
        <f>IF($B34="","",IF(M$7="","",IFERROR((('NILAI TUGAS'!E34*'NILAI TUGAS'!E$7*'FORM NILAI SIAP'!$E$6+'NILAI PRAKTEK'!E34*'NILAI PRAKTEK'!E$7*'FORM NILAI SIAP'!$F$6+'NILAI UTS'!E34*'NILAI UTS'!E$7*'FORM NILAI SIAP'!$G$6+'NILAI UAS'!E$7*'NILAI UAS'!E34*'FORM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34" s="86">
        <f t="shared" si="1"/>
        <v>4</v>
      </c>
      <c r="O34" s="7">
        <f>IF($B34="","",IF(O$7="","",IFERROR((('NILAI TUGAS'!F34*'NILAI TUGAS'!F$7*'FORM NILAI SIAP'!$E$6+'NILAI PRAKTEK'!F34*'NILAI PRAKTEK'!F$7*'FORM NILAI SIAP'!$F$6+'NILAI UTS'!F34*'NILAI UTS'!F$7*'FORM NILAI SIAP'!$G$6+'NILAI UAS'!F$7*'NILAI UAS'!F34*'FORM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34" s="86">
        <f t="shared" si="2"/>
        <v>4</v>
      </c>
      <c r="Q34" s="7">
        <f>IF($B34="","",IF(Q$7="","",IFERROR((('NILAI TUGAS'!G34*'NILAI TUGAS'!G$7*'FORM NILAI SIAP'!$E$6+'NILAI PRAKTEK'!G34*'NILAI PRAKTEK'!G$7*'FORM NILAI SIAP'!$F$6+'NILAI UTS'!G34*'NILAI UTS'!G$7*'FORM NILAI SIAP'!$G$6+'NILAI UAS'!G$7*'NILAI UAS'!G34*'FORM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34" s="86">
        <f t="shared" si="3"/>
        <v>4</v>
      </c>
      <c r="S34" s="7">
        <f>IF($B34="","",IF(S$7="","",IFERROR((('NILAI TUGAS'!H34*'NILAI TUGAS'!H$7*'FORM NILAI SIAP'!$E$6+'NILAI PRAKTEK'!H34*'NILAI PRAKTEK'!H$7*'FORM NILAI SIAP'!$F$6+'NILAI UTS'!H34*'NILAI UTS'!H$7*'FORM NILAI SIAP'!$G$6+'NILAI UAS'!H$7*'NILAI UAS'!H34*'FORM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34" s="86">
        <f t="shared" si="4"/>
        <v>4</v>
      </c>
      <c r="U34" s="7" t="str">
        <f>IF($B34="","",IF(U$7="","",IFERROR((('NILAI TUGAS'!I34*'NILAI TUGAS'!I$7*'FORM NILAI SIAP'!$E$6+'NILAI PRAKTEK'!I34*'NILAI PRAKTEK'!I$7*'FORM NILAI SIAP'!$F$6+'NILAI UTS'!I34*'NILAI UTS'!I$7*'FORM NILAI SIAP'!$G$6+'NILAI UAS'!I$7*'NILAI UAS'!I34*'FORM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4" s="86" t="str">
        <f t="shared" si="5"/>
        <v/>
      </c>
      <c r="W34" s="7" t="str">
        <f>IF($B34="","",IF(W$7="","",IFERROR((('NILAI TUGAS'!J34*'NILAI TUGAS'!J$7*'FORM NILAI SIAP'!$E$6+'NILAI PRAKTEK'!J34*'NILAI PRAKTEK'!J$7*'FORM NILAI SIAP'!$F$6+'NILAI UTS'!J34*'NILAI UTS'!J$7*'FORM NILAI SIAP'!$G$6+'NILAI UAS'!J$7*'NILAI UAS'!J34*'FORM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4" s="86" t="str">
        <f t="shared" si="6"/>
        <v/>
      </c>
      <c r="Y34" s="7" t="str">
        <f>IF($B34="","",IF(Y$7="","",IFERROR((('NILAI TUGAS'!K34*'NILAI TUGAS'!K$7*'FORM NILAI SIAP'!$E$6+'NILAI PRAKTEK'!K34*'NILAI PRAKTEK'!K$7*'FORM NILAI SIAP'!$F$6+'NILAI UTS'!K34*'NILAI UTS'!K$7*'FORM NILAI SIAP'!$G$6+'NILAI UAS'!K$7*'NILAI UAS'!K34*'FORM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4" s="86" t="str">
        <f t="shared" si="7"/>
        <v/>
      </c>
      <c r="AA34" s="7" t="str">
        <f>IF($B34="","",IF(AA$7="","",IFERROR((('NILAI TUGAS'!L34*'NILAI TUGAS'!L$7*'FORM NILAI SIAP'!$E$6+'NILAI PRAKTEK'!L34*'NILAI PRAKTEK'!L$7*'FORM NILAI SIAP'!$F$6+'NILAI UTS'!L34*'NILAI UTS'!L$7*'FORM NILAI SIAP'!$G$6+'NILAI UAS'!L$7*'NILAI UAS'!L34*'FORM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4" s="86" t="str">
        <f t="shared" si="8"/>
        <v/>
      </c>
      <c r="AC34" s="7" t="str">
        <f>IF($B34="","",IF(AC$7="","",IFERROR((('NILAI TUGAS'!M34*'NILAI TUGAS'!M$7*'FORM NILAI SIAP'!$E$6+'NILAI PRAKTEK'!M34*'NILAI PRAKTEK'!M$7*'FORM NILAI SIAP'!$F$6+'NILAI UTS'!M34*'NILAI UTS'!M$7*'FORM NILAI SIAP'!$G$6+'NILAI UAS'!M$7*'NILAI UAS'!M34*'FORM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4" s="86" t="str">
        <f t="shared" si="9"/>
        <v/>
      </c>
      <c r="AE34" s="7" t="str">
        <f>IF($B34="","",IFERROR((('NILAI TUGAS'!N34*'NILAI TUGAS'!N$7*'FORM NILAI SIAP'!$E$6+'NILAI PRAKTEK'!N34*'NILAI PRAKTEK'!N$7*'FORM NILAI SIAP'!$F$6+'NILAI UTS'!N34*'NILAI UTS'!N$7*'FORM NILAI SIAP'!$G$6+'NILAI UAS'!N$7*'NILAI UAS'!N34*'FORM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4" s="86" t="str">
        <f t="shared" si="10"/>
        <v/>
      </c>
      <c r="AG34" s="7" t="str">
        <f>IF($B34="","",IFERROR((('NILAI TUGAS'!O34*'NILAI TUGAS'!O$7*'FORM NILAI SIAP'!$E$6+'NILAI PRAKTEK'!O34*'NILAI PRAKTEK'!O$7*'FORM NILAI SIAP'!$F$6+'NILAI UTS'!O34*'NILAI UTS'!O$7*'FORM NILAI SIAP'!$G$6+'NILAI UAS'!O$7*'NILAI UAS'!O34*'FORM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4" s="86" t="str">
        <f t="shared" si="11"/>
        <v/>
      </c>
      <c r="AI34" s="7" t="str">
        <f>IF($B34="","",IFERROR((('NILAI TUGAS'!P34*'NILAI TUGAS'!P$7*'FORM NILAI SIAP'!$E$6+'NILAI PRAKTEK'!P34*'NILAI PRAKTEK'!P$7*'FORM NILAI SIAP'!$F$6+'NILAI UTS'!P34*'NILAI UTS'!P$7*'FORM NILAI SIAP'!$G$6+'NILAI UAS'!P$7*'NILAI UAS'!P34*'FORM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4" s="86" t="str">
        <f t="shared" si="12"/>
        <v/>
      </c>
      <c r="AK34" s="7" t="str">
        <f>IF($B34="","",IFERROR((('NILAI TUGAS'!Q34*'NILAI TUGAS'!Q$7*'FORM NILAI SIAP'!$E$6+'NILAI PRAKTEK'!Q34*'NILAI PRAKTEK'!Q$7*'FORM NILAI SIAP'!$F$6+'NILAI UTS'!Q34*'NILAI UTS'!Q$7*'FORM NILAI SIAP'!$G$6+'NILAI UAS'!Q$7*'NILAI UAS'!Q34*'FORM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4" s="86" t="str">
        <f t="shared" si="13"/>
        <v/>
      </c>
      <c r="AM34" s="7" t="str">
        <f>IF($B34="","",IFERROR((('NILAI TUGAS'!R34*'NILAI TUGAS'!R$7*'FORM NILAI SIAP'!$E$6+'NILAI PRAKTEK'!R34*'NILAI PRAKTEK'!R$7*'FORM NILAI SIAP'!$F$6+'NILAI UTS'!R34*'NILAI UTS'!R$7*'FORM NILAI SIAP'!$G$6+'NILAI UAS'!R$7*'NILAI UAS'!R34*'FORM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4" s="86" t="str">
        <f t="shared" si="14"/>
        <v/>
      </c>
    </row>
    <row r="35" spans="1:40" ht="14.25" customHeight="1">
      <c r="A35" s="3">
        <v>21120120140099</v>
      </c>
      <c r="B35" s="37" t="s">
        <v>227</v>
      </c>
      <c r="C35" s="37">
        <v>5</v>
      </c>
      <c r="D35" s="37" t="s">
        <v>350</v>
      </c>
      <c r="E35" s="83">
        <v>100</v>
      </c>
      <c r="F35" s="83">
        <v>0</v>
      </c>
      <c r="G35" s="83">
        <v>84</v>
      </c>
      <c r="H35" s="83">
        <v>50</v>
      </c>
      <c r="I35" s="83">
        <f t="shared" si="0"/>
        <v>83.5</v>
      </c>
      <c r="J35" s="84" t="str">
        <f t="shared" si="15"/>
        <v>A</v>
      </c>
      <c r="K35" s="83" t="str">
        <f t="shared" si="16"/>
        <v>4</v>
      </c>
      <c r="L35" s="85" t="str">
        <f t="shared" si="17"/>
        <v>LULUS</v>
      </c>
      <c r="M35" s="7">
        <f>IF($B35="","",IF(M$7="","",IFERROR((('NILAI TUGAS'!E35*'NILAI TUGAS'!E$7*'FORM NILAI SIAP'!$E$6+'NILAI PRAKTEK'!E35*'NILAI PRAKTEK'!E$7*'FORM NILAI SIAP'!$F$6+'NILAI UTS'!E35*'NILAI UTS'!E$7*'FORM NILAI SIAP'!$G$6+'NILAI UAS'!E$7*'NILAI UAS'!E35*'FORM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35" s="86">
        <f t="shared" si="1"/>
        <v>4</v>
      </c>
      <c r="O35" s="7">
        <f>IF($B35="","",IF(O$7="","",IFERROR((('NILAI TUGAS'!F35*'NILAI TUGAS'!F$7*'FORM NILAI SIAP'!$E$6+'NILAI PRAKTEK'!F35*'NILAI PRAKTEK'!F$7*'FORM NILAI SIAP'!$F$6+'NILAI UTS'!F35*'NILAI UTS'!F$7*'FORM NILAI SIAP'!$G$6+'NILAI UAS'!F$7*'NILAI UAS'!F35*'FORM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35" s="86">
        <f t="shared" si="2"/>
        <v>4</v>
      </c>
      <c r="Q35" s="7">
        <f>IF($B35="","",IF(Q$7="","",IFERROR((('NILAI TUGAS'!G35*'NILAI TUGAS'!G$7*'FORM NILAI SIAP'!$E$6+'NILAI PRAKTEK'!G35*'NILAI PRAKTEK'!G$7*'FORM NILAI SIAP'!$F$6+'NILAI UTS'!G35*'NILAI UTS'!G$7*'FORM NILAI SIAP'!$G$6+'NILAI UAS'!G$7*'NILAI UAS'!G35*'FORM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75</v>
      </c>
      <c r="R35" s="86">
        <f t="shared" si="3"/>
        <v>3</v>
      </c>
      <c r="S35" s="7">
        <f>IF($B35="","",IF(S$7="","",IFERROR((('NILAI TUGAS'!H35*'NILAI TUGAS'!H$7*'FORM NILAI SIAP'!$E$6+'NILAI PRAKTEK'!H35*'NILAI PRAKTEK'!H$7*'FORM NILAI SIAP'!$F$6+'NILAI UTS'!H35*'NILAI UTS'!H$7*'FORM NILAI SIAP'!$G$6+'NILAI UAS'!H$7*'NILAI UAS'!H35*'FORM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75</v>
      </c>
      <c r="T35" s="86">
        <f t="shared" si="4"/>
        <v>3</v>
      </c>
      <c r="U35" s="7" t="str">
        <f>IF($B35="","",IF(U$7="","",IFERROR((('NILAI TUGAS'!I35*'NILAI TUGAS'!I$7*'FORM NILAI SIAP'!$E$6+'NILAI PRAKTEK'!I35*'NILAI PRAKTEK'!I$7*'FORM NILAI SIAP'!$F$6+'NILAI UTS'!I35*'NILAI UTS'!I$7*'FORM NILAI SIAP'!$G$6+'NILAI UAS'!I$7*'NILAI UAS'!I35*'FORM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5" s="86" t="str">
        <f t="shared" si="5"/>
        <v/>
      </c>
      <c r="W35" s="7" t="str">
        <f>IF($B35="","",IF(W$7="","",IFERROR((('NILAI TUGAS'!J35*'NILAI TUGAS'!J$7*'FORM NILAI SIAP'!$E$6+'NILAI PRAKTEK'!J35*'NILAI PRAKTEK'!J$7*'FORM NILAI SIAP'!$F$6+'NILAI UTS'!J35*'NILAI UTS'!J$7*'FORM NILAI SIAP'!$G$6+'NILAI UAS'!J$7*'NILAI UAS'!J35*'FORM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5" s="86" t="str">
        <f t="shared" si="6"/>
        <v/>
      </c>
      <c r="Y35" s="7" t="str">
        <f>IF($B35="","",IF(Y$7="","",IFERROR((('NILAI TUGAS'!K35*'NILAI TUGAS'!K$7*'FORM NILAI SIAP'!$E$6+'NILAI PRAKTEK'!K35*'NILAI PRAKTEK'!K$7*'FORM NILAI SIAP'!$F$6+'NILAI UTS'!K35*'NILAI UTS'!K$7*'FORM NILAI SIAP'!$G$6+'NILAI UAS'!K$7*'NILAI UAS'!K35*'FORM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5" s="86" t="str">
        <f t="shared" si="7"/>
        <v/>
      </c>
      <c r="AA35" s="7" t="str">
        <f>IF($B35="","",IF(AA$7="","",IFERROR((('NILAI TUGAS'!L35*'NILAI TUGAS'!L$7*'FORM NILAI SIAP'!$E$6+'NILAI PRAKTEK'!L35*'NILAI PRAKTEK'!L$7*'FORM NILAI SIAP'!$F$6+'NILAI UTS'!L35*'NILAI UTS'!L$7*'FORM NILAI SIAP'!$G$6+'NILAI UAS'!L$7*'NILAI UAS'!L35*'FORM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5" s="86" t="str">
        <f t="shared" si="8"/>
        <v/>
      </c>
      <c r="AC35" s="7" t="str">
        <f>IF($B35="","",IF(AC$7="","",IFERROR((('NILAI TUGAS'!M35*'NILAI TUGAS'!M$7*'FORM NILAI SIAP'!$E$6+'NILAI PRAKTEK'!M35*'NILAI PRAKTEK'!M$7*'FORM NILAI SIAP'!$F$6+'NILAI UTS'!M35*'NILAI UTS'!M$7*'FORM NILAI SIAP'!$G$6+'NILAI UAS'!M$7*'NILAI UAS'!M35*'FORM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5" s="86" t="str">
        <f t="shared" si="9"/>
        <v/>
      </c>
      <c r="AE35" s="7" t="str">
        <f>IF($B35="","",IFERROR((('NILAI TUGAS'!N35*'NILAI TUGAS'!N$7*'FORM NILAI SIAP'!$E$6+'NILAI PRAKTEK'!N35*'NILAI PRAKTEK'!N$7*'FORM NILAI SIAP'!$F$6+'NILAI UTS'!N35*'NILAI UTS'!N$7*'FORM NILAI SIAP'!$G$6+'NILAI UAS'!N$7*'NILAI UAS'!N35*'FORM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5" s="86" t="str">
        <f t="shared" si="10"/>
        <v/>
      </c>
      <c r="AG35" s="7" t="str">
        <f>IF($B35="","",IFERROR((('NILAI TUGAS'!O35*'NILAI TUGAS'!O$7*'FORM NILAI SIAP'!$E$6+'NILAI PRAKTEK'!O35*'NILAI PRAKTEK'!O$7*'FORM NILAI SIAP'!$F$6+'NILAI UTS'!O35*'NILAI UTS'!O$7*'FORM NILAI SIAP'!$G$6+'NILAI UAS'!O$7*'NILAI UAS'!O35*'FORM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5" s="86" t="str">
        <f t="shared" si="11"/>
        <v/>
      </c>
      <c r="AI35" s="7" t="str">
        <f>IF($B35="","",IFERROR((('NILAI TUGAS'!P35*'NILAI TUGAS'!P$7*'FORM NILAI SIAP'!$E$6+'NILAI PRAKTEK'!P35*'NILAI PRAKTEK'!P$7*'FORM NILAI SIAP'!$F$6+'NILAI UTS'!P35*'NILAI UTS'!P$7*'FORM NILAI SIAP'!$G$6+'NILAI UAS'!P$7*'NILAI UAS'!P35*'FORM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5" s="86" t="str">
        <f t="shared" si="12"/>
        <v/>
      </c>
      <c r="AK35" s="7" t="str">
        <f>IF($B35="","",IFERROR((('NILAI TUGAS'!Q35*'NILAI TUGAS'!Q$7*'FORM NILAI SIAP'!$E$6+'NILAI PRAKTEK'!Q35*'NILAI PRAKTEK'!Q$7*'FORM NILAI SIAP'!$F$6+'NILAI UTS'!Q35*'NILAI UTS'!Q$7*'FORM NILAI SIAP'!$G$6+'NILAI UAS'!Q$7*'NILAI UAS'!Q35*'FORM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5" s="86" t="str">
        <f t="shared" si="13"/>
        <v/>
      </c>
      <c r="AM35" s="7" t="str">
        <f>IF($B35="","",IFERROR((('NILAI TUGAS'!R35*'NILAI TUGAS'!R$7*'FORM NILAI SIAP'!$E$6+'NILAI PRAKTEK'!R35*'NILAI PRAKTEK'!R$7*'FORM NILAI SIAP'!$F$6+'NILAI UTS'!R35*'NILAI UTS'!R$7*'FORM NILAI SIAP'!$G$6+'NILAI UAS'!R$7*'NILAI UAS'!R35*'FORM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5" s="86" t="str">
        <f t="shared" si="14"/>
        <v/>
      </c>
    </row>
    <row r="36" spans="1:40" ht="14.25" customHeight="1">
      <c r="A36" s="3">
        <v>21120120140099</v>
      </c>
      <c r="B36" s="37" t="s">
        <v>228</v>
      </c>
      <c r="C36" s="37">
        <v>5</v>
      </c>
      <c r="D36" s="37" t="s">
        <v>350</v>
      </c>
      <c r="E36" s="83">
        <v>100</v>
      </c>
      <c r="F36" s="83">
        <v>0</v>
      </c>
      <c r="G36" s="83">
        <v>76</v>
      </c>
      <c r="H36" s="83">
        <v>85</v>
      </c>
      <c r="I36" s="83">
        <f t="shared" si="0"/>
        <v>90.25</v>
      </c>
      <c r="J36" s="84" t="str">
        <f t="shared" si="15"/>
        <v>A</v>
      </c>
      <c r="K36" s="83" t="str">
        <f t="shared" si="16"/>
        <v>4</v>
      </c>
      <c r="L36" s="85" t="str">
        <f t="shared" si="17"/>
        <v>LULUS</v>
      </c>
      <c r="M36" s="7">
        <f>IF($B36="","",IF(M$7="","",IFERROR((('NILAI TUGAS'!E36*'NILAI TUGAS'!E$7*'FORM NILAI SIAP'!$E$6+'NILAI PRAKTEK'!E36*'NILAI PRAKTEK'!E$7*'FORM NILAI SIAP'!$F$6+'NILAI UTS'!E36*'NILAI UTS'!E$7*'FORM NILAI SIAP'!$G$6+'NILAI UAS'!E$7*'NILAI UAS'!E36*'FORM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36" s="86">
        <f t="shared" si="1"/>
        <v>4</v>
      </c>
      <c r="O36" s="7">
        <f>IF($B36="","",IF(O$7="","",IFERROR((('NILAI TUGAS'!F36*'NILAI TUGAS'!F$7*'FORM NILAI SIAP'!$E$6+'NILAI PRAKTEK'!F36*'NILAI PRAKTEK'!F$7*'FORM NILAI SIAP'!$F$6+'NILAI UTS'!F36*'NILAI UTS'!F$7*'FORM NILAI SIAP'!$G$6+'NILAI UAS'!F$7*'NILAI UAS'!F36*'FORM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36" s="86">
        <f t="shared" si="2"/>
        <v>4</v>
      </c>
      <c r="Q36" s="7">
        <f>IF($B36="","",IF(Q$7="","",IFERROR((('NILAI TUGAS'!G36*'NILAI TUGAS'!G$7*'FORM NILAI SIAP'!$E$6+'NILAI PRAKTEK'!G36*'NILAI PRAKTEK'!G$7*'FORM NILAI SIAP'!$F$6+'NILAI UTS'!G36*'NILAI UTS'!G$7*'FORM NILAI SIAP'!$G$6+'NILAI UAS'!G$7*'NILAI UAS'!G36*'FORM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92.5</v>
      </c>
      <c r="R36" s="86">
        <f t="shared" si="3"/>
        <v>4</v>
      </c>
      <c r="S36" s="7">
        <f>IF($B36="","",IF(S$7="","",IFERROR((('NILAI TUGAS'!H36*'NILAI TUGAS'!H$7*'FORM NILAI SIAP'!$E$6+'NILAI PRAKTEK'!H36*'NILAI PRAKTEK'!H$7*'FORM NILAI SIAP'!$F$6+'NILAI UTS'!H36*'NILAI UTS'!H$7*'FORM NILAI SIAP'!$G$6+'NILAI UAS'!H$7*'NILAI UAS'!H36*'FORM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92.5</v>
      </c>
      <c r="T36" s="86">
        <f t="shared" si="4"/>
        <v>4</v>
      </c>
      <c r="U36" s="7" t="str">
        <f>IF($B36="","",IF(U$7="","",IFERROR((('NILAI TUGAS'!I36*'NILAI TUGAS'!I$7*'FORM NILAI SIAP'!$E$6+'NILAI PRAKTEK'!I36*'NILAI PRAKTEK'!I$7*'FORM NILAI SIAP'!$F$6+'NILAI UTS'!I36*'NILAI UTS'!I$7*'FORM NILAI SIAP'!$G$6+'NILAI UAS'!I$7*'NILAI UAS'!I36*'FORM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6" s="86" t="str">
        <f t="shared" si="5"/>
        <v/>
      </c>
      <c r="W36" s="7" t="str">
        <f>IF($B36="","",IF(W$7="","",IFERROR((('NILAI TUGAS'!J36*'NILAI TUGAS'!J$7*'FORM NILAI SIAP'!$E$6+'NILAI PRAKTEK'!J36*'NILAI PRAKTEK'!J$7*'FORM NILAI SIAP'!$F$6+'NILAI UTS'!J36*'NILAI UTS'!J$7*'FORM NILAI SIAP'!$G$6+'NILAI UAS'!J$7*'NILAI UAS'!J36*'FORM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6" s="86" t="str">
        <f t="shared" si="6"/>
        <v/>
      </c>
      <c r="Y36" s="7" t="str">
        <f>IF($B36="","",IF(Y$7="","",IFERROR((('NILAI TUGAS'!K36*'NILAI TUGAS'!K$7*'FORM NILAI SIAP'!$E$6+'NILAI PRAKTEK'!K36*'NILAI PRAKTEK'!K$7*'FORM NILAI SIAP'!$F$6+'NILAI UTS'!K36*'NILAI UTS'!K$7*'FORM NILAI SIAP'!$G$6+'NILAI UAS'!K$7*'NILAI UAS'!K36*'FORM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6" s="86" t="str">
        <f t="shared" si="7"/>
        <v/>
      </c>
      <c r="AA36" s="7" t="str">
        <f>IF($B36="","",IF(AA$7="","",IFERROR((('NILAI TUGAS'!L36*'NILAI TUGAS'!L$7*'FORM NILAI SIAP'!$E$6+'NILAI PRAKTEK'!L36*'NILAI PRAKTEK'!L$7*'FORM NILAI SIAP'!$F$6+'NILAI UTS'!L36*'NILAI UTS'!L$7*'FORM NILAI SIAP'!$G$6+'NILAI UAS'!L$7*'NILAI UAS'!L36*'FORM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6" s="86" t="str">
        <f t="shared" si="8"/>
        <v/>
      </c>
      <c r="AC36" s="7" t="str">
        <f>IF($B36="","",IF(AC$7="","",IFERROR((('NILAI TUGAS'!M36*'NILAI TUGAS'!M$7*'FORM NILAI SIAP'!$E$6+'NILAI PRAKTEK'!M36*'NILAI PRAKTEK'!M$7*'FORM NILAI SIAP'!$F$6+'NILAI UTS'!M36*'NILAI UTS'!M$7*'FORM NILAI SIAP'!$G$6+'NILAI UAS'!M$7*'NILAI UAS'!M36*'FORM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6" s="86" t="str">
        <f t="shared" si="9"/>
        <v/>
      </c>
      <c r="AE36" s="7" t="str">
        <f>IF($B36="","",IFERROR((('NILAI TUGAS'!N36*'NILAI TUGAS'!N$7*'FORM NILAI SIAP'!$E$6+'NILAI PRAKTEK'!N36*'NILAI PRAKTEK'!N$7*'FORM NILAI SIAP'!$F$6+'NILAI UTS'!N36*'NILAI UTS'!N$7*'FORM NILAI SIAP'!$G$6+'NILAI UAS'!N$7*'NILAI UAS'!N36*'FORM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6" s="86" t="str">
        <f t="shared" si="10"/>
        <v/>
      </c>
      <c r="AG36" s="7" t="str">
        <f>IF($B36="","",IFERROR((('NILAI TUGAS'!O36*'NILAI TUGAS'!O$7*'FORM NILAI SIAP'!$E$6+'NILAI PRAKTEK'!O36*'NILAI PRAKTEK'!O$7*'FORM NILAI SIAP'!$F$6+'NILAI UTS'!O36*'NILAI UTS'!O$7*'FORM NILAI SIAP'!$G$6+'NILAI UAS'!O$7*'NILAI UAS'!O36*'FORM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6" s="86" t="str">
        <f t="shared" si="11"/>
        <v/>
      </c>
      <c r="AI36" s="7" t="str">
        <f>IF($B36="","",IFERROR((('NILAI TUGAS'!P36*'NILAI TUGAS'!P$7*'FORM NILAI SIAP'!$E$6+'NILAI PRAKTEK'!P36*'NILAI PRAKTEK'!P$7*'FORM NILAI SIAP'!$F$6+'NILAI UTS'!P36*'NILAI UTS'!P$7*'FORM NILAI SIAP'!$G$6+'NILAI UAS'!P$7*'NILAI UAS'!P36*'FORM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6" s="86" t="str">
        <f t="shared" si="12"/>
        <v/>
      </c>
      <c r="AK36" s="7" t="str">
        <f>IF($B36="","",IFERROR((('NILAI TUGAS'!Q36*'NILAI TUGAS'!Q$7*'FORM NILAI SIAP'!$E$6+'NILAI PRAKTEK'!Q36*'NILAI PRAKTEK'!Q$7*'FORM NILAI SIAP'!$F$6+'NILAI UTS'!Q36*'NILAI UTS'!Q$7*'FORM NILAI SIAP'!$G$6+'NILAI UAS'!Q$7*'NILAI UAS'!Q36*'FORM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6" s="86" t="str">
        <f t="shared" si="13"/>
        <v/>
      </c>
      <c r="AM36" s="7" t="str">
        <f>IF($B36="","",IFERROR((('NILAI TUGAS'!R36*'NILAI TUGAS'!R$7*'FORM NILAI SIAP'!$E$6+'NILAI PRAKTEK'!R36*'NILAI PRAKTEK'!R$7*'FORM NILAI SIAP'!$F$6+'NILAI UTS'!R36*'NILAI UTS'!R$7*'FORM NILAI SIAP'!$G$6+'NILAI UAS'!R$7*'NILAI UAS'!R36*'FORM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6" s="86" t="str">
        <f t="shared" si="14"/>
        <v/>
      </c>
    </row>
    <row r="37" spans="1:40" ht="14.25" customHeight="1">
      <c r="A37" s="3">
        <v>21120120140099</v>
      </c>
      <c r="B37" s="37" t="s">
        <v>229</v>
      </c>
      <c r="C37" s="37">
        <v>5</v>
      </c>
      <c r="D37" s="37" t="s">
        <v>350</v>
      </c>
      <c r="E37" s="83">
        <v>100</v>
      </c>
      <c r="F37" s="83">
        <v>0</v>
      </c>
      <c r="G37" s="83">
        <v>92</v>
      </c>
      <c r="H37" s="83">
        <v>55</v>
      </c>
      <c r="I37" s="83">
        <f t="shared" si="0"/>
        <v>86.75</v>
      </c>
      <c r="J37" s="84" t="str">
        <f t="shared" si="15"/>
        <v>A</v>
      </c>
      <c r="K37" s="83" t="str">
        <f t="shared" si="16"/>
        <v>4</v>
      </c>
      <c r="L37" s="85" t="str">
        <f t="shared" si="17"/>
        <v>LULUS</v>
      </c>
      <c r="M37" s="7">
        <f>IF($B37="","",IF(M$7="","",IFERROR((('NILAI TUGAS'!E37*'NILAI TUGAS'!E$7*'FORM NILAI SIAP'!$E$6+'NILAI PRAKTEK'!E37*'NILAI PRAKTEK'!E$7*'FORM NILAI SIAP'!$F$6+'NILAI UTS'!E37*'NILAI UTS'!E$7*'FORM NILAI SIAP'!$G$6+'NILAI UAS'!E$7*'NILAI UAS'!E37*'FORM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37" s="86">
        <f t="shared" si="1"/>
        <v>4</v>
      </c>
      <c r="O37" s="7">
        <f>IF($B37="","",IF(O$7="","",IFERROR((('NILAI TUGAS'!F37*'NILAI TUGAS'!F$7*'FORM NILAI SIAP'!$E$6+'NILAI PRAKTEK'!F37*'NILAI PRAKTEK'!F$7*'FORM NILAI SIAP'!$F$6+'NILAI UTS'!F37*'NILAI UTS'!F$7*'FORM NILAI SIAP'!$G$6+'NILAI UAS'!F$7*'NILAI UAS'!F37*'FORM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37" s="86">
        <f t="shared" si="2"/>
        <v>4</v>
      </c>
      <c r="Q37" s="7">
        <f>IF($B37="","",IF(Q$7="","",IFERROR((('NILAI TUGAS'!G37*'NILAI TUGAS'!G$7*'FORM NILAI SIAP'!$E$6+'NILAI PRAKTEK'!G37*'NILAI PRAKTEK'!G$7*'FORM NILAI SIAP'!$F$6+'NILAI UTS'!G37*'NILAI UTS'!G$7*'FORM NILAI SIAP'!$G$6+'NILAI UAS'!G$7*'NILAI UAS'!G37*'FORM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77.5</v>
      </c>
      <c r="R37" s="86">
        <f t="shared" si="3"/>
        <v>3</v>
      </c>
      <c r="S37" s="7">
        <f>IF($B37="","",IF(S$7="","",IFERROR((('NILAI TUGAS'!H37*'NILAI TUGAS'!H$7*'FORM NILAI SIAP'!$E$6+'NILAI PRAKTEK'!H37*'NILAI PRAKTEK'!H$7*'FORM NILAI SIAP'!$F$6+'NILAI UTS'!H37*'NILAI UTS'!H$7*'FORM NILAI SIAP'!$G$6+'NILAI UAS'!H$7*'NILAI UAS'!H37*'FORM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77.5</v>
      </c>
      <c r="T37" s="86">
        <f t="shared" si="4"/>
        <v>3</v>
      </c>
      <c r="U37" s="7" t="str">
        <f>IF($B37="","",IF(U$7="","",IFERROR((('NILAI TUGAS'!I37*'NILAI TUGAS'!I$7*'FORM NILAI SIAP'!$E$6+'NILAI PRAKTEK'!I37*'NILAI PRAKTEK'!I$7*'FORM NILAI SIAP'!$F$6+'NILAI UTS'!I37*'NILAI UTS'!I$7*'FORM NILAI SIAP'!$G$6+'NILAI UAS'!I$7*'NILAI UAS'!I37*'FORM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7" s="86" t="str">
        <f t="shared" si="5"/>
        <v/>
      </c>
      <c r="W37" s="7" t="str">
        <f>IF($B37="","",IF(W$7="","",IFERROR((('NILAI TUGAS'!J37*'NILAI TUGAS'!J$7*'FORM NILAI SIAP'!$E$6+'NILAI PRAKTEK'!J37*'NILAI PRAKTEK'!J$7*'FORM NILAI SIAP'!$F$6+'NILAI UTS'!J37*'NILAI UTS'!J$7*'FORM NILAI SIAP'!$G$6+'NILAI UAS'!J$7*'NILAI UAS'!J37*'FORM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7" s="86" t="str">
        <f t="shared" si="6"/>
        <v/>
      </c>
      <c r="Y37" s="7" t="str">
        <f>IF($B37="","",IF(Y$7="","",IFERROR((('NILAI TUGAS'!K37*'NILAI TUGAS'!K$7*'FORM NILAI SIAP'!$E$6+'NILAI PRAKTEK'!K37*'NILAI PRAKTEK'!K$7*'FORM NILAI SIAP'!$F$6+'NILAI UTS'!K37*'NILAI UTS'!K$7*'FORM NILAI SIAP'!$G$6+'NILAI UAS'!K$7*'NILAI UAS'!K37*'FORM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7" s="86" t="str">
        <f t="shared" si="7"/>
        <v/>
      </c>
      <c r="AA37" s="7" t="str">
        <f>IF($B37="","",IF(AA$7="","",IFERROR((('NILAI TUGAS'!L37*'NILAI TUGAS'!L$7*'FORM NILAI SIAP'!$E$6+'NILAI PRAKTEK'!L37*'NILAI PRAKTEK'!L$7*'FORM NILAI SIAP'!$F$6+'NILAI UTS'!L37*'NILAI UTS'!L$7*'FORM NILAI SIAP'!$G$6+'NILAI UAS'!L$7*'NILAI UAS'!L37*'FORM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7" s="86" t="str">
        <f t="shared" si="8"/>
        <v/>
      </c>
      <c r="AC37" s="7" t="str">
        <f>IF($B37="","",IF(AC$7="","",IFERROR((('NILAI TUGAS'!M37*'NILAI TUGAS'!M$7*'FORM NILAI SIAP'!$E$6+'NILAI PRAKTEK'!M37*'NILAI PRAKTEK'!M$7*'FORM NILAI SIAP'!$F$6+'NILAI UTS'!M37*'NILAI UTS'!M$7*'FORM NILAI SIAP'!$G$6+'NILAI UAS'!M$7*'NILAI UAS'!M37*'FORM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7" s="86" t="str">
        <f t="shared" si="9"/>
        <v/>
      </c>
      <c r="AE37" s="7" t="str">
        <f>IF($B37="","",IFERROR((('NILAI TUGAS'!N37*'NILAI TUGAS'!N$7*'FORM NILAI SIAP'!$E$6+'NILAI PRAKTEK'!N37*'NILAI PRAKTEK'!N$7*'FORM NILAI SIAP'!$F$6+'NILAI UTS'!N37*'NILAI UTS'!N$7*'FORM NILAI SIAP'!$G$6+'NILAI UAS'!N$7*'NILAI UAS'!N37*'FORM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7" s="86" t="str">
        <f t="shared" si="10"/>
        <v/>
      </c>
      <c r="AG37" s="7" t="str">
        <f>IF($B37="","",IFERROR((('NILAI TUGAS'!O37*'NILAI TUGAS'!O$7*'FORM NILAI SIAP'!$E$6+'NILAI PRAKTEK'!O37*'NILAI PRAKTEK'!O$7*'FORM NILAI SIAP'!$F$6+'NILAI UTS'!O37*'NILAI UTS'!O$7*'FORM NILAI SIAP'!$G$6+'NILAI UAS'!O$7*'NILAI UAS'!O37*'FORM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7" s="86" t="str">
        <f t="shared" si="11"/>
        <v/>
      </c>
      <c r="AI37" s="7" t="str">
        <f>IF($B37="","",IFERROR((('NILAI TUGAS'!P37*'NILAI TUGAS'!P$7*'FORM NILAI SIAP'!$E$6+'NILAI PRAKTEK'!P37*'NILAI PRAKTEK'!P$7*'FORM NILAI SIAP'!$F$6+'NILAI UTS'!P37*'NILAI UTS'!P$7*'FORM NILAI SIAP'!$G$6+'NILAI UAS'!P$7*'NILAI UAS'!P37*'FORM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7" s="86" t="str">
        <f t="shared" si="12"/>
        <v/>
      </c>
      <c r="AK37" s="7" t="str">
        <f>IF($B37="","",IFERROR((('NILAI TUGAS'!Q37*'NILAI TUGAS'!Q$7*'FORM NILAI SIAP'!$E$6+'NILAI PRAKTEK'!Q37*'NILAI PRAKTEK'!Q$7*'FORM NILAI SIAP'!$F$6+'NILAI UTS'!Q37*'NILAI UTS'!Q$7*'FORM NILAI SIAP'!$G$6+'NILAI UAS'!Q$7*'NILAI UAS'!Q37*'FORM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7" s="86" t="str">
        <f t="shared" si="13"/>
        <v/>
      </c>
      <c r="AM37" s="7" t="str">
        <f>IF($B37="","",IFERROR((('NILAI TUGAS'!R37*'NILAI TUGAS'!R$7*'FORM NILAI SIAP'!$E$6+'NILAI PRAKTEK'!R37*'NILAI PRAKTEK'!R$7*'FORM NILAI SIAP'!$F$6+'NILAI UTS'!R37*'NILAI UTS'!R$7*'FORM NILAI SIAP'!$G$6+'NILAI UAS'!R$7*'NILAI UAS'!R37*'FORM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7" s="86" t="str">
        <f t="shared" si="14"/>
        <v/>
      </c>
    </row>
    <row r="38" spans="1:40" ht="14.25" customHeight="1">
      <c r="A38" s="3">
        <v>21120120140099</v>
      </c>
      <c r="B38" s="37" t="s">
        <v>230</v>
      </c>
      <c r="C38" s="37">
        <v>5</v>
      </c>
      <c r="D38" s="37" t="s">
        <v>350</v>
      </c>
      <c r="E38" s="83">
        <v>100</v>
      </c>
      <c r="F38" s="83">
        <v>0</v>
      </c>
      <c r="G38" s="83">
        <v>92</v>
      </c>
      <c r="H38" s="83">
        <v>60</v>
      </c>
      <c r="I38" s="83">
        <f t="shared" si="0"/>
        <v>88</v>
      </c>
      <c r="J38" s="84" t="str">
        <f t="shared" si="15"/>
        <v>A</v>
      </c>
      <c r="K38" s="83" t="str">
        <f t="shared" si="16"/>
        <v>4</v>
      </c>
      <c r="L38" s="85" t="str">
        <f t="shared" si="17"/>
        <v>LULUS</v>
      </c>
      <c r="M38" s="7">
        <f>IF($B38="","",IF(M$7="","",IFERROR((('NILAI TUGAS'!E38*'NILAI TUGAS'!E$7*'FORM NILAI SIAP'!$E$6+'NILAI PRAKTEK'!E38*'NILAI PRAKTEK'!E$7*'FORM NILAI SIAP'!$F$6+'NILAI UTS'!E38*'NILAI UTS'!E$7*'FORM NILAI SIAP'!$G$6+'NILAI UAS'!E$7*'NILAI UAS'!E38*'FORM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38" s="86">
        <f t="shared" si="1"/>
        <v>4</v>
      </c>
      <c r="O38" s="7">
        <f>IF($B38="","",IF(O$7="","",IFERROR((('NILAI TUGAS'!F38*'NILAI TUGAS'!F$7*'FORM NILAI SIAP'!$E$6+'NILAI PRAKTEK'!F38*'NILAI PRAKTEK'!F$7*'FORM NILAI SIAP'!$F$6+'NILAI UTS'!F38*'NILAI UTS'!F$7*'FORM NILAI SIAP'!$G$6+'NILAI UAS'!F$7*'NILAI UAS'!F38*'FORM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38" s="86">
        <f t="shared" si="2"/>
        <v>4</v>
      </c>
      <c r="Q38" s="7">
        <f>IF($B38="","",IF(Q$7="","",IFERROR((('NILAI TUGAS'!G38*'NILAI TUGAS'!G$7*'FORM NILAI SIAP'!$E$6+'NILAI PRAKTEK'!G38*'NILAI PRAKTEK'!G$7*'FORM NILAI SIAP'!$F$6+'NILAI UTS'!G38*'NILAI UTS'!G$7*'FORM NILAI SIAP'!$G$6+'NILAI UAS'!G$7*'NILAI UAS'!G38*'FORM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38" s="86">
        <f t="shared" si="3"/>
        <v>4</v>
      </c>
      <c r="S38" s="7">
        <f>IF($B38="","",IF(S$7="","",IFERROR((('NILAI TUGAS'!H38*'NILAI TUGAS'!H$7*'FORM NILAI SIAP'!$E$6+'NILAI PRAKTEK'!H38*'NILAI PRAKTEK'!H$7*'FORM NILAI SIAP'!$F$6+'NILAI UTS'!H38*'NILAI UTS'!H$7*'FORM NILAI SIAP'!$G$6+'NILAI UAS'!H$7*'NILAI UAS'!H38*'FORM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38" s="86">
        <f t="shared" si="4"/>
        <v>4</v>
      </c>
      <c r="U38" s="7" t="str">
        <f>IF($B38="","",IF(U$7="","",IFERROR((('NILAI TUGAS'!I38*'NILAI TUGAS'!I$7*'FORM NILAI SIAP'!$E$6+'NILAI PRAKTEK'!I38*'NILAI PRAKTEK'!I$7*'FORM NILAI SIAP'!$F$6+'NILAI UTS'!I38*'NILAI UTS'!I$7*'FORM NILAI SIAP'!$G$6+'NILAI UAS'!I$7*'NILAI UAS'!I38*'FORM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8" s="86" t="str">
        <f t="shared" si="5"/>
        <v/>
      </c>
      <c r="W38" s="7" t="str">
        <f>IF($B38="","",IF(W$7="","",IFERROR((('NILAI TUGAS'!J38*'NILAI TUGAS'!J$7*'FORM NILAI SIAP'!$E$6+'NILAI PRAKTEK'!J38*'NILAI PRAKTEK'!J$7*'FORM NILAI SIAP'!$F$6+'NILAI UTS'!J38*'NILAI UTS'!J$7*'FORM NILAI SIAP'!$G$6+'NILAI UAS'!J$7*'NILAI UAS'!J38*'FORM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8" s="86" t="str">
        <f t="shared" si="6"/>
        <v/>
      </c>
      <c r="Y38" s="7" t="str">
        <f>IF($B38="","",IF(Y$7="","",IFERROR((('NILAI TUGAS'!K38*'NILAI TUGAS'!K$7*'FORM NILAI SIAP'!$E$6+'NILAI PRAKTEK'!K38*'NILAI PRAKTEK'!K$7*'FORM NILAI SIAP'!$F$6+'NILAI UTS'!K38*'NILAI UTS'!K$7*'FORM NILAI SIAP'!$G$6+'NILAI UAS'!K$7*'NILAI UAS'!K38*'FORM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8" s="86" t="str">
        <f t="shared" si="7"/>
        <v/>
      </c>
      <c r="AA38" s="7" t="str">
        <f>IF($B38="","",IF(AA$7="","",IFERROR((('NILAI TUGAS'!L38*'NILAI TUGAS'!L$7*'FORM NILAI SIAP'!$E$6+'NILAI PRAKTEK'!L38*'NILAI PRAKTEK'!L$7*'FORM NILAI SIAP'!$F$6+'NILAI UTS'!L38*'NILAI UTS'!L$7*'FORM NILAI SIAP'!$G$6+'NILAI UAS'!L$7*'NILAI UAS'!L38*'FORM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8" s="86" t="str">
        <f t="shared" si="8"/>
        <v/>
      </c>
      <c r="AC38" s="7" t="str">
        <f>IF($B38="","",IF(AC$7="","",IFERROR((('NILAI TUGAS'!M38*'NILAI TUGAS'!M$7*'FORM NILAI SIAP'!$E$6+'NILAI PRAKTEK'!M38*'NILAI PRAKTEK'!M$7*'FORM NILAI SIAP'!$F$6+'NILAI UTS'!M38*'NILAI UTS'!M$7*'FORM NILAI SIAP'!$G$6+'NILAI UAS'!M$7*'NILAI UAS'!M38*'FORM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8" s="86" t="str">
        <f t="shared" si="9"/>
        <v/>
      </c>
      <c r="AE38" s="7" t="str">
        <f>IF($B38="","",IFERROR((('NILAI TUGAS'!N38*'NILAI TUGAS'!N$7*'FORM NILAI SIAP'!$E$6+'NILAI PRAKTEK'!N38*'NILAI PRAKTEK'!N$7*'FORM NILAI SIAP'!$F$6+'NILAI UTS'!N38*'NILAI UTS'!N$7*'FORM NILAI SIAP'!$G$6+'NILAI UAS'!N$7*'NILAI UAS'!N38*'FORM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8" s="86" t="str">
        <f t="shared" si="10"/>
        <v/>
      </c>
      <c r="AG38" s="7" t="str">
        <f>IF($B38="","",IFERROR((('NILAI TUGAS'!O38*'NILAI TUGAS'!O$7*'FORM NILAI SIAP'!$E$6+'NILAI PRAKTEK'!O38*'NILAI PRAKTEK'!O$7*'FORM NILAI SIAP'!$F$6+'NILAI UTS'!O38*'NILAI UTS'!O$7*'FORM NILAI SIAP'!$G$6+'NILAI UAS'!O$7*'NILAI UAS'!O38*'FORM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8" s="86" t="str">
        <f t="shared" si="11"/>
        <v/>
      </c>
      <c r="AI38" s="7" t="str">
        <f>IF($B38="","",IFERROR((('NILAI TUGAS'!P38*'NILAI TUGAS'!P$7*'FORM NILAI SIAP'!$E$6+'NILAI PRAKTEK'!P38*'NILAI PRAKTEK'!P$7*'FORM NILAI SIAP'!$F$6+'NILAI UTS'!P38*'NILAI UTS'!P$7*'FORM NILAI SIAP'!$G$6+'NILAI UAS'!P$7*'NILAI UAS'!P38*'FORM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8" s="86" t="str">
        <f t="shared" si="12"/>
        <v/>
      </c>
      <c r="AK38" s="7" t="str">
        <f>IF($B38="","",IFERROR((('NILAI TUGAS'!Q38*'NILAI TUGAS'!Q$7*'FORM NILAI SIAP'!$E$6+'NILAI PRAKTEK'!Q38*'NILAI PRAKTEK'!Q$7*'FORM NILAI SIAP'!$F$6+'NILAI UTS'!Q38*'NILAI UTS'!Q$7*'FORM NILAI SIAP'!$G$6+'NILAI UAS'!Q$7*'NILAI UAS'!Q38*'FORM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8" s="86" t="str">
        <f t="shared" si="13"/>
        <v/>
      </c>
      <c r="AM38" s="7" t="str">
        <f>IF($B38="","",IFERROR((('NILAI TUGAS'!R38*'NILAI TUGAS'!R$7*'FORM NILAI SIAP'!$E$6+'NILAI PRAKTEK'!R38*'NILAI PRAKTEK'!R$7*'FORM NILAI SIAP'!$F$6+'NILAI UTS'!R38*'NILAI UTS'!R$7*'FORM NILAI SIAP'!$G$6+'NILAI UAS'!R$7*'NILAI UAS'!R38*'FORM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8" s="86" t="str">
        <f t="shared" si="14"/>
        <v/>
      </c>
    </row>
    <row r="39" spans="1:40" ht="14.25" customHeight="1">
      <c r="A39" s="3">
        <v>21120120140099</v>
      </c>
      <c r="B39" s="37" t="s">
        <v>231</v>
      </c>
      <c r="C39" s="37">
        <v>5</v>
      </c>
      <c r="D39" s="37" t="s">
        <v>350</v>
      </c>
      <c r="E39" s="83">
        <v>100</v>
      </c>
      <c r="F39" s="83">
        <v>0</v>
      </c>
      <c r="G39" s="83">
        <v>84</v>
      </c>
      <c r="H39" s="83">
        <v>95</v>
      </c>
      <c r="I39" s="83">
        <f t="shared" si="0"/>
        <v>94.75</v>
      </c>
      <c r="J39" s="84" t="str">
        <f t="shared" si="15"/>
        <v>A</v>
      </c>
      <c r="K39" s="83" t="str">
        <f t="shared" si="16"/>
        <v>4</v>
      </c>
      <c r="L39" s="85" t="str">
        <f t="shared" si="17"/>
        <v>LULUS</v>
      </c>
      <c r="M39" s="7">
        <f>IF($B39="","",IF(M$7="","",IFERROR((('NILAI TUGAS'!E39*'NILAI TUGAS'!E$7*'FORM NILAI SIAP'!$E$6+'NILAI PRAKTEK'!E39*'NILAI PRAKTEK'!E$7*'FORM NILAI SIAP'!$F$6+'NILAI UTS'!E39*'NILAI UTS'!E$7*'FORM NILAI SIAP'!$G$6+'NILAI UAS'!E$7*'NILAI UAS'!E39*'FORM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39" s="86">
        <f t="shared" si="1"/>
        <v>4</v>
      </c>
      <c r="O39" s="7">
        <f>IF($B39="","",IF(O$7="","",IFERROR((('NILAI TUGAS'!F39*'NILAI TUGAS'!F$7*'FORM NILAI SIAP'!$E$6+'NILAI PRAKTEK'!F39*'NILAI PRAKTEK'!F$7*'FORM NILAI SIAP'!$F$6+'NILAI UTS'!F39*'NILAI UTS'!F$7*'FORM NILAI SIAP'!$G$6+'NILAI UAS'!F$7*'NILAI UAS'!F39*'FORM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39" s="86">
        <f t="shared" si="2"/>
        <v>4</v>
      </c>
      <c r="Q39" s="7">
        <f>IF($B39="","",IF(Q$7="","",IFERROR((('NILAI TUGAS'!G39*'NILAI TUGAS'!G$7*'FORM NILAI SIAP'!$E$6+'NILAI PRAKTEK'!G39*'NILAI PRAKTEK'!G$7*'FORM NILAI SIAP'!$F$6+'NILAI UTS'!G39*'NILAI UTS'!G$7*'FORM NILAI SIAP'!$G$6+'NILAI UAS'!G$7*'NILAI UAS'!G39*'FORM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97.5</v>
      </c>
      <c r="R39" s="86">
        <f t="shared" si="3"/>
        <v>4</v>
      </c>
      <c r="S39" s="7">
        <f>IF($B39="","",IF(S$7="","",IFERROR((('NILAI TUGAS'!H39*'NILAI TUGAS'!H$7*'FORM NILAI SIAP'!$E$6+'NILAI PRAKTEK'!H39*'NILAI PRAKTEK'!H$7*'FORM NILAI SIAP'!$F$6+'NILAI UTS'!H39*'NILAI UTS'!H$7*'FORM NILAI SIAP'!$G$6+'NILAI UAS'!H$7*'NILAI UAS'!H39*'FORM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97.5</v>
      </c>
      <c r="T39" s="86">
        <f t="shared" si="4"/>
        <v>4</v>
      </c>
      <c r="U39" s="7" t="str">
        <f>IF($B39="","",IF(U$7="","",IFERROR((('NILAI TUGAS'!I39*'NILAI TUGAS'!I$7*'FORM NILAI SIAP'!$E$6+'NILAI PRAKTEK'!I39*'NILAI PRAKTEK'!I$7*'FORM NILAI SIAP'!$F$6+'NILAI UTS'!I39*'NILAI UTS'!I$7*'FORM NILAI SIAP'!$G$6+'NILAI UAS'!I$7*'NILAI UAS'!I39*'FORM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9" s="86" t="str">
        <f t="shared" si="5"/>
        <v/>
      </c>
      <c r="W39" s="7" t="str">
        <f>IF($B39="","",IF(W$7="","",IFERROR((('NILAI TUGAS'!J39*'NILAI TUGAS'!J$7*'FORM NILAI SIAP'!$E$6+'NILAI PRAKTEK'!J39*'NILAI PRAKTEK'!J$7*'FORM NILAI SIAP'!$F$6+'NILAI UTS'!J39*'NILAI UTS'!J$7*'FORM NILAI SIAP'!$G$6+'NILAI UAS'!J$7*'NILAI UAS'!J39*'FORM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9" s="86" t="str">
        <f t="shared" si="6"/>
        <v/>
      </c>
      <c r="Y39" s="7" t="str">
        <f>IF($B39="","",IF(Y$7="","",IFERROR((('NILAI TUGAS'!K39*'NILAI TUGAS'!K$7*'FORM NILAI SIAP'!$E$6+'NILAI PRAKTEK'!K39*'NILAI PRAKTEK'!K$7*'FORM NILAI SIAP'!$F$6+'NILAI UTS'!K39*'NILAI UTS'!K$7*'FORM NILAI SIAP'!$G$6+'NILAI UAS'!K$7*'NILAI UAS'!K39*'FORM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9" s="86" t="str">
        <f t="shared" si="7"/>
        <v/>
      </c>
      <c r="AA39" s="7" t="str">
        <f>IF($B39="","",IF(AA$7="","",IFERROR((('NILAI TUGAS'!L39*'NILAI TUGAS'!L$7*'FORM NILAI SIAP'!$E$6+'NILAI PRAKTEK'!L39*'NILAI PRAKTEK'!L$7*'FORM NILAI SIAP'!$F$6+'NILAI UTS'!L39*'NILAI UTS'!L$7*'FORM NILAI SIAP'!$G$6+'NILAI UAS'!L$7*'NILAI UAS'!L39*'FORM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9" s="86" t="str">
        <f t="shared" si="8"/>
        <v/>
      </c>
      <c r="AC39" s="7" t="str">
        <f>IF($B39="","",IF(AC$7="","",IFERROR((('NILAI TUGAS'!M39*'NILAI TUGAS'!M$7*'FORM NILAI SIAP'!$E$6+'NILAI PRAKTEK'!M39*'NILAI PRAKTEK'!M$7*'FORM NILAI SIAP'!$F$6+'NILAI UTS'!M39*'NILAI UTS'!M$7*'FORM NILAI SIAP'!$G$6+'NILAI UAS'!M$7*'NILAI UAS'!M39*'FORM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9" s="86" t="str">
        <f t="shared" si="9"/>
        <v/>
      </c>
      <c r="AE39" s="7" t="str">
        <f>IF($B39="","",IFERROR((('NILAI TUGAS'!N39*'NILAI TUGAS'!N$7*'FORM NILAI SIAP'!$E$6+'NILAI PRAKTEK'!N39*'NILAI PRAKTEK'!N$7*'FORM NILAI SIAP'!$F$6+'NILAI UTS'!N39*'NILAI UTS'!N$7*'FORM NILAI SIAP'!$G$6+'NILAI UAS'!N$7*'NILAI UAS'!N39*'FORM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9" s="86" t="str">
        <f t="shared" si="10"/>
        <v/>
      </c>
      <c r="AG39" s="7" t="str">
        <f>IF($B39="","",IFERROR((('NILAI TUGAS'!O39*'NILAI TUGAS'!O$7*'FORM NILAI SIAP'!$E$6+'NILAI PRAKTEK'!O39*'NILAI PRAKTEK'!O$7*'FORM NILAI SIAP'!$F$6+'NILAI UTS'!O39*'NILAI UTS'!O$7*'FORM NILAI SIAP'!$G$6+'NILAI UAS'!O$7*'NILAI UAS'!O39*'FORM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9" s="86" t="str">
        <f t="shared" si="11"/>
        <v/>
      </c>
      <c r="AI39" s="7" t="str">
        <f>IF($B39="","",IFERROR((('NILAI TUGAS'!P39*'NILAI TUGAS'!P$7*'FORM NILAI SIAP'!$E$6+'NILAI PRAKTEK'!P39*'NILAI PRAKTEK'!P$7*'FORM NILAI SIAP'!$F$6+'NILAI UTS'!P39*'NILAI UTS'!P$7*'FORM NILAI SIAP'!$G$6+'NILAI UAS'!P$7*'NILAI UAS'!P39*'FORM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9" s="86" t="str">
        <f t="shared" si="12"/>
        <v/>
      </c>
      <c r="AK39" s="7" t="str">
        <f>IF($B39="","",IFERROR((('NILAI TUGAS'!Q39*'NILAI TUGAS'!Q$7*'FORM NILAI SIAP'!$E$6+'NILAI PRAKTEK'!Q39*'NILAI PRAKTEK'!Q$7*'FORM NILAI SIAP'!$F$6+'NILAI UTS'!Q39*'NILAI UTS'!Q$7*'FORM NILAI SIAP'!$G$6+'NILAI UAS'!Q$7*'NILAI UAS'!Q39*'FORM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9" s="86" t="str">
        <f t="shared" si="13"/>
        <v/>
      </c>
      <c r="AM39" s="7" t="str">
        <f>IF($B39="","",IFERROR((('NILAI TUGAS'!R39*'NILAI TUGAS'!R$7*'FORM NILAI SIAP'!$E$6+'NILAI PRAKTEK'!R39*'NILAI PRAKTEK'!R$7*'FORM NILAI SIAP'!$F$6+'NILAI UTS'!R39*'NILAI UTS'!R$7*'FORM NILAI SIAP'!$G$6+'NILAI UAS'!R$7*'NILAI UAS'!R39*'FORM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9" s="86" t="str">
        <f t="shared" si="14"/>
        <v/>
      </c>
    </row>
    <row r="40" spans="1:40" ht="14.25" customHeight="1">
      <c r="A40" s="3">
        <v>21120120140099</v>
      </c>
      <c r="B40" s="37" t="s">
        <v>232</v>
      </c>
      <c r="C40" s="37">
        <v>5</v>
      </c>
      <c r="D40" s="37" t="s">
        <v>350</v>
      </c>
      <c r="E40" s="83">
        <v>100</v>
      </c>
      <c r="F40" s="83">
        <v>0</v>
      </c>
      <c r="G40" s="83">
        <v>72</v>
      </c>
      <c r="H40" s="83">
        <v>100</v>
      </c>
      <c r="I40" s="83">
        <f t="shared" si="0"/>
        <v>93</v>
      </c>
      <c r="J40" s="84" t="str">
        <f t="shared" si="15"/>
        <v>A</v>
      </c>
      <c r="K40" s="83" t="str">
        <f t="shared" si="16"/>
        <v>4</v>
      </c>
      <c r="L40" s="85" t="str">
        <f t="shared" si="17"/>
        <v>LULUS</v>
      </c>
      <c r="M40" s="7">
        <f>IF($B40="","",IF(M$7="","",IFERROR((('NILAI TUGAS'!E40*'NILAI TUGAS'!E$7*'FORM NILAI SIAP'!$E$6+'NILAI PRAKTEK'!E40*'NILAI PRAKTEK'!E$7*'FORM NILAI SIAP'!$F$6+'NILAI UTS'!E40*'NILAI UTS'!E$7*'FORM NILAI SIAP'!$G$6+'NILAI UAS'!E$7*'NILAI UAS'!E40*'FORM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40" s="86">
        <f t="shared" si="1"/>
        <v>4</v>
      </c>
      <c r="O40" s="7">
        <f>IF($B40="","",IF(O$7="","",IFERROR((('NILAI TUGAS'!F40*'NILAI TUGAS'!F$7*'FORM NILAI SIAP'!$E$6+'NILAI PRAKTEK'!F40*'NILAI PRAKTEK'!F$7*'FORM NILAI SIAP'!$F$6+'NILAI UTS'!F40*'NILAI UTS'!F$7*'FORM NILAI SIAP'!$G$6+'NILAI UAS'!F$7*'NILAI UAS'!F40*'FORM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40" s="86">
        <f t="shared" si="2"/>
        <v>4</v>
      </c>
      <c r="Q40" s="7">
        <f>IF($B40="","",IF(Q$7="","",IFERROR((('NILAI TUGAS'!G40*'NILAI TUGAS'!G$7*'FORM NILAI SIAP'!$E$6+'NILAI PRAKTEK'!G40*'NILAI PRAKTEK'!G$7*'FORM NILAI SIAP'!$F$6+'NILAI UTS'!G40*'NILAI UTS'!G$7*'FORM NILAI SIAP'!$G$6+'NILAI UAS'!G$7*'NILAI UAS'!G40*'FORM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40" s="86">
        <f t="shared" si="3"/>
        <v>4</v>
      </c>
      <c r="S40" s="7">
        <f>IF($B40="","",IF(S$7="","",IFERROR((('NILAI TUGAS'!H40*'NILAI TUGAS'!H$7*'FORM NILAI SIAP'!$E$6+'NILAI PRAKTEK'!H40*'NILAI PRAKTEK'!H$7*'FORM NILAI SIAP'!$F$6+'NILAI UTS'!H40*'NILAI UTS'!H$7*'FORM NILAI SIAP'!$G$6+'NILAI UAS'!H$7*'NILAI UAS'!H40*'FORM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40" s="86">
        <f t="shared" si="4"/>
        <v>4</v>
      </c>
      <c r="U40" s="7" t="str">
        <f>IF($B40="","",IF(U$7="","",IFERROR((('NILAI TUGAS'!I40*'NILAI TUGAS'!I$7*'FORM NILAI SIAP'!$E$6+'NILAI PRAKTEK'!I40*'NILAI PRAKTEK'!I$7*'FORM NILAI SIAP'!$F$6+'NILAI UTS'!I40*'NILAI UTS'!I$7*'FORM NILAI SIAP'!$G$6+'NILAI UAS'!I$7*'NILAI UAS'!I40*'FORM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0" s="86" t="str">
        <f t="shared" si="5"/>
        <v/>
      </c>
      <c r="W40" s="7" t="str">
        <f>IF($B40="","",IF(W$7="","",IFERROR((('NILAI TUGAS'!J40*'NILAI TUGAS'!J$7*'FORM NILAI SIAP'!$E$6+'NILAI PRAKTEK'!J40*'NILAI PRAKTEK'!J$7*'FORM NILAI SIAP'!$F$6+'NILAI UTS'!J40*'NILAI UTS'!J$7*'FORM NILAI SIAP'!$G$6+'NILAI UAS'!J$7*'NILAI UAS'!J40*'FORM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0" s="86" t="str">
        <f t="shared" si="6"/>
        <v/>
      </c>
      <c r="Y40" s="7" t="str">
        <f>IF($B40="","",IF(Y$7="","",IFERROR((('NILAI TUGAS'!K40*'NILAI TUGAS'!K$7*'FORM NILAI SIAP'!$E$6+'NILAI PRAKTEK'!K40*'NILAI PRAKTEK'!K$7*'FORM NILAI SIAP'!$F$6+'NILAI UTS'!K40*'NILAI UTS'!K$7*'FORM NILAI SIAP'!$G$6+'NILAI UAS'!K$7*'NILAI UAS'!K40*'FORM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0" s="86" t="str">
        <f t="shared" si="7"/>
        <v/>
      </c>
      <c r="AA40" s="7" t="str">
        <f>IF($B40="","",IF(AA$7="","",IFERROR((('NILAI TUGAS'!L40*'NILAI TUGAS'!L$7*'FORM NILAI SIAP'!$E$6+'NILAI PRAKTEK'!L40*'NILAI PRAKTEK'!L$7*'FORM NILAI SIAP'!$F$6+'NILAI UTS'!L40*'NILAI UTS'!L$7*'FORM NILAI SIAP'!$G$6+'NILAI UAS'!L$7*'NILAI UAS'!L40*'FORM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0" s="86" t="str">
        <f t="shared" si="8"/>
        <v/>
      </c>
      <c r="AC40" s="7" t="str">
        <f>IF($B40="","",IF(AC$7="","",IFERROR((('NILAI TUGAS'!M40*'NILAI TUGAS'!M$7*'FORM NILAI SIAP'!$E$6+'NILAI PRAKTEK'!M40*'NILAI PRAKTEK'!M$7*'FORM NILAI SIAP'!$F$6+'NILAI UTS'!M40*'NILAI UTS'!M$7*'FORM NILAI SIAP'!$G$6+'NILAI UAS'!M$7*'NILAI UAS'!M40*'FORM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0" s="86" t="str">
        <f t="shared" si="9"/>
        <v/>
      </c>
      <c r="AE40" s="7" t="str">
        <f>IF($B40="","",IFERROR((('NILAI TUGAS'!N40*'NILAI TUGAS'!N$7*'FORM NILAI SIAP'!$E$6+'NILAI PRAKTEK'!N40*'NILAI PRAKTEK'!N$7*'FORM NILAI SIAP'!$F$6+'NILAI UTS'!N40*'NILAI UTS'!N$7*'FORM NILAI SIAP'!$G$6+'NILAI UAS'!N$7*'NILAI UAS'!N40*'FORM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0" s="86" t="str">
        <f t="shared" si="10"/>
        <v/>
      </c>
      <c r="AG40" s="7" t="str">
        <f>IF($B40="","",IFERROR((('NILAI TUGAS'!O40*'NILAI TUGAS'!O$7*'FORM NILAI SIAP'!$E$6+'NILAI PRAKTEK'!O40*'NILAI PRAKTEK'!O$7*'FORM NILAI SIAP'!$F$6+'NILAI UTS'!O40*'NILAI UTS'!O$7*'FORM NILAI SIAP'!$G$6+'NILAI UAS'!O$7*'NILAI UAS'!O40*'FORM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0" s="86" t="str">
        <f t="shared" si="11"/>
        <v/>
      </c>
      <c r="AI40" s="7" t="str">
        <f>IF($B40="","",IFERROR((('NILAI TUGAS'!P40*'NILAI TUGAS'!P$7*'FORM NILAI SIAP'!$E$6+'NILAI PRAKTEK'!P40*'NILAI PRAKTEK'!P$7*'FORM NILAI SIAP'!$F$6+'NILAI UTS'!P40*'NILAI UTS'!P$7*'FORM NILAI SIAP'!$G$6+'NILAI UAS'!P$7*'NILAI UAS'!P40*'FORM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0" s="86" t="str">
        <f t="shared" si="12"/>
        <v/>
      </c>
      <c r="AK40" s="7" t="str">
        <f>IF($B40="","",IFERROR((('NILAI TUGAS'!Q40*'NILAI TUGAS'!Q$7*'FORM NILAI SIAP'!$E$6+'NILAI PRAKTEK'!Q40*'NILAI PRAKTEK'!Q$7*'FORM NILAI SIAP'!$F$6+'NILAI UTS'!Q40*'NILAI UTS'!Q$7*'FORM NILAI SIAP'!$G$6+'NILAI UAS'!Q$7*'NILAI UAS'!Q40*'FORM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0" s="86" t="str">
        <f t="shared" si="13"/>
        <v/>
      </c>
      <c r="AM40" s="7" t="str">
        <f>IF($B40="","",IFERROR((('NILAI TUGAS'!R40*'NILAI TUGAS'!R$7*'FORM NILAI SIAP'!$E$6+'NILAI PRAKTEK'!R40*'NILAI PRAKTEK'!R$7*'FORM NILAI SIAP'!$F$6+'NILAI UTS'!R40*'NILAI UTS'!R$7*'FORM NILAI SIAP'!$G$6+'NILAI UAS'!R$7*'NILAI UAS'!R40*'FORM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0" s="86" t="str">
        <f t="shared" si="14"/>
        <v/>
      </c>
    </row>
    <row r="41" spans="1:40" ht="14.25" customHeight="1">
      <c r="A41" s="3">
        <v>21120120140099</v>
      </c>
      <c r="B41" s="37" t="s">
        <v>233</v>
      </c>
      <c r="C41" s="37">
        <v>7</v>
      </c>
      <c r="D41" s="37" t="s">
        <v>351</v>
      </c>
      <c r="E41" s="83">
        <v>75</v>
      </c>
      <c r="F41" s="83">
        <v>0</v>
      </c>
      <c r="G41" s="83">
        <v>72</v>
      </c>
      <c r="H41" s="83">
        <v>20</v>
      </c>
      <c r="I41" s="83">
        <f t="shared" si="0"/>
        <v>60.5</v>
      </c>
      <c r="J41" s="84" t="str">
        <f t="shared" si="15"/>
        <v>C</v>
      </c>
      <c r="K41" s="83" t="str">
        <f t="shared" si="16"/>
        <v>2</v>
      </c>
      <c r="L41" s="85" t="str">
        <f t="shared" si="17"/>
        <v>REMIDI CPMK</v>
      </c>
      <c r="M41" s="7">
        <f>IF($B41="","",IF(M$7="","",IFERROR((('NILAI TUGAS'!E41*'NILAI TUGAS'!E$7*'FORM NILAI SIAP'!$E$6+'NILAI PRAKTEK'!E41*'NILAI PRAKTEK'!E$7*'FORM NILAI SIAP'!$F$6+'NILAI UTS'!E41*'NILAI UTS'!E$7*'FORM NILAI SIAP'!$G$6+'NILAI UAS'!E$7*'NILAI UAS'!E41*'FORM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73.5</v>
      </c>
      <c r="N41" s="86">
        <f t="shared" si="1"/>
        <v>3</v>
      </c>
      <c r="O41" s="7">
        <f>IF($B41="","",IF(O$7="","",IFERROR((('NILAI TUGAS'!F41*'NILAI TUGAS'!F$7*'FORM NILAI SIAP'!$E$6+'NILAI PRAKTEK'!F41*'NILAI PRAKTEK'!F$7*'FORM NILAI SIAP'!$F$6+'NILAI UTS'!F41*'NILAI UTS'!F$7*'FORM NILAI SIAP'!$G$6+'NILAI UAS'!F$7*'NILAI UAS'!F41*'FORM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73.5</v>
      </c>
      <c r="P41" s="86">
        <f t="shared" si="2"/>
        <v>3</v>
      </c>
      <c r="Q41" s="7">
        <f>IF($B41="","",IF(Q$7="","",IFERROR((('NILAI TUGAS'!G41*'NILAI TUGAS'!G$7*'FORM NILAI SIAP'!$E$6+'NILAI PRAKTEK'!G41*'NILAI PRAKTEK'!G$7*'FORM NILAI SIAP'!$F$6+'NILAI UTS'!G41*'NILAI UTS'!G$7*'FORM NILAI SIAP'!$G$6+'NILAI UAS'!G$7*'NILAI UAS'!G41*'FORM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47.5</v>
      </c>
      <c r="R41" s="86">
        <f t="shared" si="3"/>
        <v>1</v>
      </c>
      <c r="S41" s="7">
        <f>IF($B41="","",IF(S$7="","",IFERROR((('NILAI TUGAS'!H41*'NILAI TUGAS'!H$7*'FORM NILAI SIAP'!$E$6+'NILAI PRAKTEK'!H41*'NILAI PRAKTEK'!H$7*'FORM NILAI SIAP'!$F$6+'NILAI UTS'!H41*'NILAI UTS'!H$7*'FORM NILAI SIAP'!$G$6+'NILAI UAS'!H$7*'NILAI UAS'!H41*'FORM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47.5</v>
      </c>
      <c r="T41" s="86">
        <f t="shared" si="4"/>
        <v>1</v>
      </c>
      <c r="U41" s="7" t="str">
        <f>IF($B41="","",IF(U$7="","",IFERROR((('NILAI TUGAS'!I41*'NILAI TUGAS'!I$7*'FORM NILAI SIAP'!$E$6+'NILAI PRAKTEK'!I41*'NILAI PRAKTEK'!I$7*'FORM NILAI SIAP'!$F$6+'NILAI UTS'!I41*'NILAI UTS'!I$7*'FORM NILAI SIAP'!$G$6+'NILAI UAS'!I$7*'NILAI UAS'!I41*'FORM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1" s="86" t="str">
        <f t="shared" si="5"/>
        <v/>
      </c>
      <c r="W41" s="7" t="str">
        <f>IF($B41="","",IF(W$7="","",IFERROR((('NILAI TUGAS'!J41*'NILAI TUGAS'!J$7*'FORM NILAI SIAP'!$E$6+'NILAI PRAKTEK'!J41*'NILAI PRAKTEK'!J$7*'FORM NILAI SIAP'!$F$6+'NILAI UTS'!J41*'NILAI UTS'!J$7*'FORM NILAI SIAP'!$G$6+'NILAI UAS'!J$7*'NILAI UAS'!J41*'FORM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1" s="86" t="str">
        <f t="shared" si="6"/>
        <v/>
      </c>
      <c r="Y41" s="7" t="str">
        <f>IF($B41="","",IF(Y$7="","",IFERROR((('NILAI TUGAS'!K41*'NILAI TUGAS'!K$7*'FORM NILAI SIAP'!$E$6+'NILAI PRAKTEK'!K41*'NILAI PRAKTEK'!K$7*'FORM NILAI SIAP'!$F$6+'NILAI UTS'!K41*'NILAI UTS'!K$7*'FORM NILAI SIAP'!$G$6+'NILAI UAS'!K$7*'NILAI UAS'!K41*'FORM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1" s="86" t="str">
        <f t="shared" si="7"/>
        <v/>
      </c>
      <c r="AA41" s="7" t="str">
        <f>IF($B41="","",IF(AA$7="","",IFERROR((('NILAI TUGAS'!L41*'NILAI TUGAS'!L$7*'FORM NILAI SIAP'!$E$6+'NILAI PRAKTEK'!L41*'NILAI PRAKTEK'!L$7*'FORM NILAI SIAP'!$F$6+'NILAI UTS'!L41*'NILAI UTS'!L$7*'FORM NILAI SIAP'!$G$6+'NILAI UAS'!L$7*'NILAI UAS'!L41*'FORM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1" s="86" t="str">
        <f t="shared" si="8"/>
        <v/>
      </c>
      <c r="AC41" s="7" t="str">
        <f>IF($B41="","",IF(AC$7="","",IFERROR((('NILAI TUGAS'!M41*'NILAI TUGAS'!M$7*'FORM NILAI SIAP'!$E$6+'NILAI PRAKTEK'!M41*'NILAI PRAKTEK'!M$7*'FORM NILAI SIAP'!$F$6+'NILAI UTS'!M41*'NILAI UTS'!M$7*'FORM NILAI SIAP'!$G$6+'NILAI UAS'!M$7*'NILAI UAS'!M41*'FORM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1" s="86" t="str">
        <f t="shared" si="9"/>
        <v/>
      </c>
      <c r="AE41" s="7" t="str">
        <f>IF($B41="","",IFERROR((('NILAI TUGAS'!N41*'NILAI TUGAS'!N$7*'FORM NILAI SIAP'!$E$6+'NILAI PRAKTEK'!N41*'NILAI PRAKTEK'!N$7*'FORM NILAI SIAP'!$F$6+'NILAI UTS'!N41*'NILAI UTS'!N$7*'FORM NILAI SIAP'!$G$6+'NILAI UAS'!N$7*'NILAI UAS'!N41*'FORM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1" s="86" t="str">
        <f t="shared" si="10"/>
        <v/>
      </c>
      <c r="AG41" s="7" t="str">
        <f>IF($B41="","",IFERROR((('NILAI TUGAS'!O41*'NILAI TUGAS'!O$7*'FORM NILAI SIAP'!$E$6+'NILAI PRAKTEK'!O41*'NILAI PRAKTEK'!O$7*'FORM NILAI SIAP'!$F$6+'NILAI UTS'!O41*'NILAI UTS'!O$7*'FORM NILAI SIAP'!$G$6+'NILAI UAS'!O$7*'NILAI UAS'!O41*'FORM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1" s="86" t="str">
        <f t="shared" si="11"/>
        <v/>
      </c>
      <c r="AI41" s="7" t="str">
        <f>IF($B41="","",IFERROR((('NILAI TUGAS'!P41*'NILAI TUGAS'!P$7*'FORM NILAI SIAP'!$E$6+'NILAI PRAKTEK'!P41*'NILAI PRAKTEK'!P$7*'FORM NILAI SIAP'!$F$6+'NILAI UTS'!P41*'NILAI UTS'!P$7*'FORM NILAI SIAP'!$G$6+'NILAI UAS'!P$7*'NILAI UAS'!P41*'FORM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1" s="86" t="str">
        <f t="shared" si="12"/>
        <v/>
      </c>
      <c r="AK41" s="7" t="str">
        <f>IF($B41="","",IFERROR((('NILAI TUGAS'!Q41*'NILAI TUGAS'!Q$7*'FORM NILAI SIAP'!$E$6+'NILAI PRAKTEK'!Q41*'NILAI PRAKTEK'!Q$7*'FORM NILAI SIAP'!$F$6+'NILAI UTS'!Q41*'NILAI UTS'!Q$7*'FORM NILAI SIAP'!$G$6+'NILAI UAS'!Q$7*'NILAI UAS'!Q41*'FORM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1" s="86" t="str">
        <f t="shared" si="13"/>
        <v/>
      </c>
      <c r="AM41" s="7" t="str">
        <f>IF($B41="","",IFERROR((('NILAI TUGAS'!R41*'NILAI TUGAS'!R$7*'FORM NILAI SIAP'!$E$6+'NILAI PRAKTEK'!R41*'NILAI PRAKTEK'!R$7*'FORM NILAI SIAP'!$F$6+'NILAI UTS'!R41*'NILAI UTS'!R$7*'FORM NILAI SIAP'!$G$6+'NILAI UAS'!R$7*'NILAI UAS'!R41*'FORM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1" s="86" t="str">
        <f t="shared" si="14"/>
        <v/>
      </c>
    </row>
    <row r="42" spans="1:40" ht="14.25" customHeight="1">
      <c r="A42" s="3">
        <v>21120120140099</v>
      </c>
      <c r="B42" s="37" t="s">
        <v>234</v>
      </c>
      <c r="C42" s="37">
        <v>7</v>
      </c>
      <c r="D42" s="37" t="s">
        <v>352</v>
      </c>
      <c r="E42" s="83">
        <v>56</v>
      </c>
      <c r="F42" s="83">
        <v>0</v>
      </c>
      <c r="G42" s="83">
        <v>72</v>
      </c>
      <c r="H42" s="83">
        <v>20</v>
      </c>
      <c r="I42" s="83">
        <f t="shared" si="0"/>
        <v>51</v>
      </c>
      <c r="J42" s="84" t="str">
        <f t="shared" si="15"/>
        <v>D</v>
      </c>
      <c r="K42" s="83" t="str">
        <f t="shared" si="16"/>
        <v>1</v>
      </c>
      <c r="L42" s="85" t="str">
        <f t="shared" si="17"/>
        <v>TIDAK LULUS</v>
      </c>
      <c r="M42" s="7">
        <f>IF($B42="","",IF(M$7="","",IFERROR((('NILAI TUGAS'!E42*'NILAI TUGAS'!E$7*'FORM NILAI SIAP'!$E$6+'NILAI PRAKTEK'!E42*'NILAI PRAKTEK'!E$7*'FORM NILAI SIAP'!$F$6+'NILAI UTS'!E42*'NILAI UTS'!E$7*'FORM NILAI SIAP'!$G$6+'NILAI UAS'!E$7*'NILAI UAS'!E42*'FORM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64</v>
      </c>
      <c r="N42" s="86">
        <f t="shared" si="1"/>
        <v>2</v>
      </c>
      <c r="O42" s="7">
        <f>IF($B42="","",IF(O$7="","",IFERROR((('NILAI TUGAS'!F42*'NILAI TUGAS'!F$7*'FORM NILAI SIAP'!$E$6+'NILAI PRAKTEK'!F42*'NILAI PRAKTEK'!F$7*'FORM NILAI SIAP'!$F$6+'NILAI UTS'!F42*'NILAI UTS'!F$7*'FORM NILAI SIAP'!$G$6+'NILAI UAS'!F$7*'NILAI UAS'!F42*'FORM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64</v>
      </c>
      <c r="P42" s="86">
        <f t="shared" si="2"/>
        <v>2</v>
      </c>
      <c r="Q42" s="7">
        <f>IF($B42="","",IF(Q$7="","",IFERROR((('NILAI TUGAS'!G42*'NILAI TUGAS'!G$7*'FORM NILAI SIAP'!$E$6+'NILAI PRAKTEK'!G42*'NILAI PRAKTEK'!G$7*'FORM NILAI SIAP'!$F$6+'NILAI UTS'!G42*'NILAI UTS'!G$7*'FORM NILAI SIAP'!$G$6+'NILAI UAS'!G$7*'NILAI UAS'!G42*'FORM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38</v>
      </c>
      <c r="R42" s="86">
        <f t="shared" si="3"/>
        <v>1</v>
      </c>
      <c r="S42" s="7">
        <f>IF($B42="","",IF(S$7="","",IFERROR((('NILAI TUGAS'!H42*'NILAI TUGAS'!H$7*'FORM NILAI SIAP'!$E$6+'NILAI PRAKTEK'!H42*'NILAI PRAKTEK'!H$7*'FORM NILAI SIAP'!$F$6+'NILAI UTS'!H42*'NILAI UTS'!H$7*'FORM NILAI SIAP'!$G$6+'NILAI UAS'!H$7*'NILAI UAS'!H42*'FORM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38</v>
      </c>
      <c r="T42" s="86">
        <f t="shared" si="4"/>
        <v>1</v>
      </c>
      <c r="U42" s="7" t="str">
        <f>IF($B42="","",IF(U$7="","",IFERROR((('NILAI TUGAS'!I42*'NILAI TUGAS'!I$7*'FORM NILAI SIAP'!$E$6+'NILAI PRAKTEK'!I42*'NILAI PRAKTEK'!I$7*'FORM NILAI SIAP'!$F$6+'NILAI UTS'!I42*'NILAI UTS'!I$7*'FORM NILAI SIAP'!$G$6+'NILAI UAS'!I$7*'NILAI UAS'!I42*'FORM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2" s="86" t="str">
        <f t="shared" si="5"/>
        <v/>
      </c>
      <c r="W42" s="7" t="str">
        <f>IF($B42="","",IF(W$7="","",IFERROR((('NILAI TUGAS'!J42*'NILAI TUGAS'!J$7*'FORM NILAI SIAP'!$E$6+'NILAI PRAKTEK'!J42*'NILAI PRAKTEK'!J$7*'FORM NILAI SIAP'!$F$6+'NILAI UTS'!J42*'NILAI UTS'!J$7*'FORM NILAI SIAP'!$G$6+'NILAI UAS'!J$7*'NILAI UAS'!J42*'FORM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2" s="86" t="str">
        <f t="shared" si="6"/>
        <v/>
      </c>
      <c r="Y42" s="7" t="str">
        <f>IF($B42="","",IF(Y$7="","",IFERROR((('NILAI TUGAS'!K42*'NILAI TUGAS'!K$7*'FORM NILAI SIAP'!$E$6+'NILAI PRAKTEK'!K42*'NILAI PRAKTEK'!K$7*'FORM NILAI SIAP'!$F$6+'NILAI UTS'!K42*'NILAI UTS'!K$7*'FORM NILAI SIAP'!$G$6+'NILAI UAS'!K$7*'NILAI UAS'!K42*'FORM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2" s="86" t="str">
        <f t="shared" si="7"/>
        <v/>
      </c>
      <c r="AA42" s="7" t="str">
        <f>IF($B42="","",IF(AA$7="","",IFERROR((('NILAI TUGAS'!L42*'NILAI TUGAS'!L$7*'FORM NILAI SIAP'!$E$6+'NILAI PRAKTEK'!L42*'NILAI PRAKTEK'!L$7*'FORM NILAI SIAP'!$F$6+'NILAI UTS'!L42*'NILAI UTS'!L$7*'FORM NILAI SIAP'!$G$6+'NILAI UAS'!L$7*'NILAI UAS'!L42*'FORM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2" s="86" t="str">
        <f t="shared" si="8"/>
        <v/>
      </c>
      <c r="AC42" s="7" t="str">
        <f>IF($B42="","",IF(AC$7="","",IFERROR((('NILAI TUGAS'!M42*'NILAI TUGAS'!M$7*'FORM NILAI SIAP'!$E$6+'NILAI PRAKTEK'!M42*'NILAI PRAKTEK'!M$7*'FORM NILAI SIAP'!$F$6+'NILAI UTS'!M42*'NILAI UTS'!M$7*'FORM NILAI SIAP'!$G$6+'NILAI UAS'!M$7*'NILAI UAS'!M42*'FORM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2" s="86" t="str">
        <f t="shared" si="9"/>
        <v/>
      </c>
      <c r="AE42" s="7" t="str">
        <f>IF($B42="","",IFERROR((('NILAI TUGAS'!N42*'NILAI TUGAS'!N$7*'FORM NILAI SIAP'!$E$6+'NILAI PRAKTEK'!N42*'NILAI PRAKTEK'!N$7*'FORM NILAI SIAP'!$F$6+'NILAI UTS'!N42*'NILAI UTS'!N$7*'FORM NILAI SIAP'!$G$6+'NILAI UAS'!N$7*'NILAI UAS'!N42*'FORM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2" s="86" t="str">
        <f t="shared" si="10"/>
        <v/>
      </c>
      <c r="AG42" s="7" t="str">
        <f>IF($B42="","",IFERROR((('NILAI TUGAS'!O42*'NILAI TUGAS'!O$7*'FORM NILAI SIAP'!$E$6+'NILAI PRAKTEK'!O42*'NILAI PRAKTEK'!O$7*'FORM NILAI SIAP'!$F$6+'NILAI UTS'!O42*'NILAI UTS'!O$7*'FORM NILAI SIAP'!$G$6+'NILAI UAS'!O$7*'NILAI UAS'!O42*'FORM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2" s="86" t="str">
        <f t="shared" si="11"/>
        <v/>
      </c>
      <c r="AI42" s="7" t="str">
        <f>IF($B42="","",IFERROR((('NILAI TUGAS'!P42*'NILAI TUGAS'!P$7*'FORM NILAI SIAP'!$E$6+'NILAI PRAKTEK'!P42*'NILAI PRAKTEK'!P$7*'FORM NILAI SIAP'!$F$6+'NILAI UTS'!P42*'NILAI UTS'!P$7*'FORM NILAI SIAP'!$G$6+'NILAI UAS'!P$7*'NILAI UAS'!P42*'FORM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2" s="86" t="str">
        <f t="shared" si="12"/>
        <v/>
      </c>
      <c r="AK42" s="7" t="str">
        <f>IF($B42="","",IFERROR((('NILAI TUGAS'!Q42*'NILAI TUGAS'!Q$7*'FORM NILAI SIAP'!$E$6+'NILAI PRAKTEK'!Q42*'NILAI PRAKTEK'!Q$7*'FORM NILAI SIAP'!$F$6+'NILAI UTS'!Q42*'NILAI UTS'!Q$7*'FORM NILAI SIAP'!$G$6+'NILAI UAS'!Q$7*'NILAI UAS'!Q42*'FORM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2" s="86" t="str">
        <f t="shared" si="13"/>
        <v/>
      </c>
      <c r="AM42" s="7" t="str">
        <f>IF($B42="","",IFERROR((('NILAI TUGAS'!R42*'NILAI TUGAS'!R$7*'FORM NILAI SIAP'!$E$6+'NILAI PRAKTEK'!R42*'NILAI PRAKTEK'!R$7*'FORM NILAI SIAP'!$F$6+'NILAI UTS'!R42*'NILAI UTS'!R$7*'FORM NILAI SIAP'!$G$6+'NILAI UAS'!R$7*'NILAI UAS'!R42*'FORM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2" s="86" t="str">
        <f t="shared" si="14"/>
        <v/>
      </c>
    </row>
    <row r="43" spans="1:40" ht="14.25" customHeight="1">
      <c r="A43" s="3">
        <v>21120120140099</v>
      </c>
      <c r="B43" s="37" t="s">
        <v>235</v>
      </c>
      <c r="C43" s="37">
        <v>5</v>
      </c>
      <c r="D43" s="37" t="s">
        <v>350</v>
      </c>
      <c r="E43" s="83">
        <v>100</v>
      </c>
      <c r="F43" s="83">
        <v>0</v>
      </c>
      <c r="G43" s="83">
        <v>76</v>
      </c>
      <c r="H43" s="83">
        <v>70</v>
      </c>
      <c r="I43" s="83">
        <f t="shared" si="0"/>
        <v>86.5</v>
      </c>
      <c r="J43" s="84" t="str">
        <f t="shared" si="15"/>
        <v>A</v>
      </c>
      <c r="K43" s="83" t="str">
        <f t="shared" si="16"/>
        <v>4</v>
      </c>
      <c r="L43" s="85" t="str">
        <f t="shared" si="17"/>
        <v>LULUS</v>
      </c>
      <c r="M43" s="7">
        <f>IF($B43="","",IF(M$7="","",IFERROR((('NILAI TUGAS'!E43*'NILAI TUGAS'!E$7*'FORM NILAI SIAP'!$E$6+'NILAI PRAKTEK'!E43*'NILAI PRAKTEK'!E$7*'FORM NILAI SIAP'!$F$6+'NILAI UTS'!E43*'NILAI UTS'!E$7*'FORM NILAI SIAP'!$G$6+'NILAI UAS'!E$7*'NILAI UAS'!E43*'FORM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43" s="86">
        <f t="shared" si="1"/>
        <v>4</v>
      </c>
      <c r="O43" s="7">
        <f>IF($B43="","",IF(O$7="","",IFERROR((('NILAI TUGAS'!F43*'NILAI TUGAS'!F$7*'FORM NILAI SIAP'!$E$6+'NILAI PRAKTEK'!F43*'NILAI PRAKTEK'!F$7*'FORM NILAI SIAP'!$F$6+'NILAI UTS'!F43*'NILAI UTS'!F$7*'FORM NILAI SIAP'!$G$6+'NILAI UAS'!F$7*'NILAI UAS'!F43*'FORM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43" s="86">
        <f t="shared" si="2"/>
        <v>4</v>
      </c>
      <c r="Q43" s="7">
        <f>IF($B43="","",IF(Q$7="","",IFERROR((('NILAI TUGAS'!G43*'NILAI TUGAS'!G$7*'FORM NILAI SIAP'!$E$6+'NILAI PRAKTEK'!G43*'NILAI PRAKTEK'!G$7*'FORM NILAI SIAP'!$F$6+'NILAI UTS'!G43*'NILAI UTS'!G$7*'FORM NILAI SIAP'!$G$6+'NILAI UAS'!G$7*'NILAI UAS'!G43*'FORM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43" s="86">
        <f t="shared" si="3"/>
        <v>4</v>
      </c>
      <c r="S43" s="7">
        <f>IF($B43="","",IF(S$7="","",IFERROR((('NILAI TUGAS'!H43*'NILAI TUGAS'!H$7*'FORM NILAI SIAP'!$E$6+'NILAI PRAKTEK'!H43*'NILAI PRAKTEK'!H$7*'FORM NILAI SIAP'!$F$6+'NILAI UTS'!H43*'NILAI UTS'!H$7*'FORM NILAI SIAP'!$G$6+'NILAI UAS'!H$7*'NILAI UAS'!H43*'FORM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43" s="86">
        <f t="shared" si="4"/>
        <v>4</v>
      </c>
      <c r="U43" s="7" t="str">
        <f>IF($B43="","",IF(U$7="","",IFERROR((('NILAI TUGAS'!I43*'NILAI TUGAS'!I$7*'FORM NILAI SIAP'!$E$6+'NILAI PRAKTEK'!I43*'NILAI PRAKTEK'!I$7*'FORM NILAI SIAP'!$F$6+'NILAI UTS'!I43*'NILAI UTS'!I$7*'FORM NILAI SIAP'!$G$6+'NILAI UAS'!I$7*'NILAI UAS'!I43*'FORM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3" s="86" t="str">
        <f t="shared" si="5"/>
        <v/>
      </c>
      <c r="W43" s="7" t="str">
        <f>IF($B43="","",IF(W$7="","",IFERROR((('NILAI TUGAS'!J43*'NILAI TUGAS'!J$7*'FORM NILAI SIAP'!$E$6+'NILAI PRAKTEK'!J43*'NILAI PRAKTEK'!J$7*'FORM NILAI SIAP'!$F$6+'NILAI UTS'!J43*'NILAI UTS'!J$7*'FORM NILAI SIAP'!$G$6+'NILAI UAS'!J$7*'NILAI UAS'!J43*'FORM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3" s="86" t="str">
        <f t="shared" si="6"/>
        <v/>
      </c>
      <c r="Y43" s="7" t="str">
        <f>IF($B43="","",IF(Y$7="","",IFERROR((('NILAI TUGAS'!K43*'NILAI TUGAS'!K$7*'FORM NILAI SIAP'!$E$6+'NILAI PRAKTEK'!K43*'NILAI PRAKTEK'!K$7*'FORM NILAI SIAP'!$F$6+'NILAI UTS'!K43*'NILAI UTS'!K$7*'FORM NILAI SIAP'!$G$6+'NILAI UAS'!K$7*'NILAI UAS'!K43*'FORM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3" s="86" t="str">
        <f t="shared" si="7"/>
        <v/>
      </c>
      <c r="AA43" s="7" t="str">
        <f>IF($B43="","",IF(AA$7="","",IFERROR((('NILAI TUGAS'!L43*'NILAI TUGAS'!L$7*'FORM NILAI SIAP'!$E$6+'NILAI PRAKTEK'!L43*'NILAI PRAKTEK'!L$7*'FORM NILAI SIAP'!$F$6+'NILAI UTS'!L43*'NILAI UTS'!L$7*'FORM NILAI SIAP'!$G$6+'NILAI UAS'!L$7*'NILAI UAS'!L43*'FORM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3" s="86" t="str">
        <f t="shared" si="8"/>
        <v/>
      </c>
      <c r="AC43" s="7" t="str">
        <f>IF($B43="","",IF(AC$7="","",IFERROR((('NILAI TUGAS'!M43*'NILAI TUGAS'!M$7*'FORM NILAI SIAP'!$E$6+'NILAI PRAKTEK'!M43*'NILAI PRAKTEK'!M$7*'FORM NILAI SIAP'!$F$6+'NILAI UTS'!M43*'NILAI UTS'!M$7*'FORM NILAI SIAP'!$G$6+'NILAI UAS'!M$7*'NILAI UAS'!M43*'FORM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3" s="86" t="str">
        <f t="shared" si="9"/>
        <v/>
      </c>
      <c r="AE43" s="7" t="str">
        <f>IF($B43="","",IFERROR((('NILAI TUGAS'!N43*'NILAI TUGAS'!N$7*'FORM NILAI SIAP'!$E$6+'NILAI PRAKTEK'!N43*'NILAI PRAKTEK'!N$7*'FORM NILAI SIAP'!$F$6+'NILAI UTS'!N43*'NILAI UTS'!N$7*'FORM NILAI SIAP'!$G$6+'NILAI UAS'!N$7*'NILAI UAS'!N43*'FORM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3" s="86" t="str">
        <f t="shared" si="10"/>
        <v/>
      </c>
      <c r="AG43" s="7" t="str">
        <f>IF($B43="","",IFERROR((('NILAI TUGAS'!O43*'NILAI TUGAS'!O$7*'FORM NILAI SIAP'!$E$6+'NILAI PRAKTEK'!O43*'NILAI PRAKTEK'!O$7*'FORM NILAI SIAP'!$F$6+'NILAI UTS'!O43*'NILAI UTS'!O$7*'FORM NILAI SIAP'!$G$6+'NILAI UAS'!O$7*'NILAI UAS'!O43*'FORM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3" s="86" t="str">
        <f t="shared" si="11"/>
        <v/>
      </c>
      <c r="AI43" s="7" t="str">
        <f>IF($B43="","",IFERROR((('NILAI TUGAS'!P43*'NILAI TUGAS'!P$7*'FORM NILAI SIAP'!$E$6+'NILAI PRAKTEK'!P43*'NILAI PRAKTEK'!P$7*'FORM NILAI SIAP'!$F$6+'NILAI UTS'!P43*'NILAI UTS'!P$7*'FORM NILAI SIAP'!$G$6+'NILAI UAS'!P$7*'NILAI UAS'!P43*'FORM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3" s="86" t="str">
        <f t="shared" si="12"/>
        <v/>
      </c>
      <c r="AK43" s="7" t="str">
        <f>IF($B43="","",IFERROR((('NILAI TUGAS'!Q43*'NILAI TUGAS'!Q$7*'FORM NILAI SIAP'!$E$6+'NILAI PRAKTEK'!Q43*'NILAI PRAKTEK'!Q$7*'FORM NILAI SIAP'!$F$6+'NILAI UTS'!Q43*'NILAI UTS'!Q$7*'FORM NILAI SIAP'!$G$6+'NILAI UAS'!Q$7*'NILAI UAS'!Q43*'FORM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3" s="86" t="str">
        <f t="shared" si="13"/>
        <v/>
      </c>
      <c r="AM43" s="7" t="str">
        <f>IF($B43="","",IFERROR((('NILAI TUGAS'!R43*'NILAI TUGAS'!R$7*'FORM NILAI SIAP'!$E$6+'NILAI PRAKTEK'!R43*'NILAI PRAKTEK'!R$7*'FORM NILAI SIAP'!$F$6+'NILAI UTS'!R43*'NILAI UTS'!R$7*'FORM NILAI SIAP'!$G$6+'NILAI UAS'!R$7*'NILAI UAS'!R43*'FORM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3" s="86" t="str">
        <f t="shared" si="14"/>
        <v/>
      </c>
    </row>
    <row r="44" spans="1:40" ht="14.25" customHeight="1">
      <c r="A44" s="3">
        <v>21120120140099</v>
      </c>
      <c r="B44" s="37" t="s">
        <v>236</v>
      </c>
      <c r="C44" s="37">
        <v>5</v>
      </c>
      <c r="D44" s="37" t="s">
        <v>350</v>
      </c>
      <c r="E44" s="83">
        <v>100</v>
      </c>
      <c r="F44" s="83">
        <v>0</v>
      </c>
      <c r="G44" s="83">
        <v>80</v>
      </c>
      <c r="H44" s="83">
        <v>75</v>
      </c>
      <c r="I44" s="83">
        <f t="shared" si="0"/>
        <v>88.75</v>
      </c>
      <c r="J44" s="84" t="str">
        <f t="shared" si="15"/>
        <v>A</v>
      </c>
      <c r="K44" s="83" t="str">
        <f t="shared" si="16"/>
        <v>4</v>
      </c>
      <c r="L44" s="85" t="str">
        <f t="shared" si="17"/>
        <v>LULUS</v>
      </c>
      <c r="M44" s="7">
        <f>IF($B44="","",IF(M$7="","",IFERROR((('NILAI TUGAS'!E44*'NILAI TUGAS'!E$7*'FORM NILAI SIAP'!$E$6+'NILAI PRAKTEK'!E44*'NILAI PRAKTEK'!E$7*'FORM NILAI SIAP'!$F$6+'NILAI UTS'!E44*'NILAI UTS'!E$7*'FORM NILAI SIAP'!$G$6+'NILAI UAS'!E$7*'NILAI UAS'!E44*'FORM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44" s="86">
        <f t="shared" si="1"/>
        <v>4</v>
      </c>
      <c r="O44" s="7">
        <f>IF($B44="","",IF(O$7="","",IFERROR((('NILAI TUGAS'!F44*'NILAI TUGAS'!F$7*'FORM NILAI SIAP'!$E$6+'NILAI PRAKTEK'!F44*'NILAI PRAKTEK'!F$7*'FORM NILAI SIAP'!$F$6+'NILAI UTS'!F44*'NILAI UTS'!F$7*'FORM NILAI SIAP'!$G$6+'NILAI UAS'!F$7*'NILAI UAS'!F44*'FORM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44" s="86">
        <f t="shared" si="2"/>
        <v>4</v>
      </c>
      <c r="Q44" s="7">
        <f>IF($B44="","",IF(Q$7="","",IFERROR((('NILAI TUGAS'!G44*'NILAI TUGAS'!G$7*'FORM NILAI SIAP'!$E$6+'NILAI PRAKTEK'!G44*'NILAI PRAKTEK'!G$7*'FORM NILAI SIAP'!$F$6+'NILAI UTS'!G44*'NILAI UTS'!G$7*'FORM NILAI SIAP'!$G$6+'NILAI UAS'!G$7*'NILAI UAS'!G44*'FORM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87.5</v>
      </c>
      <c r="R44" s="86">
        <f t="shared" si="3"/>
        <v>4</v>
      </c>
      <c r="S44" s="7">
        <f>IF($B44="","",IF(S$7="","",IFERROR((('NILAI TUGAS'!H44*'NILAI TUGAS'!H$7*'FORM NILAI SIAP'!$E$6+'NILAI PRAKTEK'!H44*'NILAI PRAKTEK'!H$7*'FORM NILAI SIAP'!$F$6+'NILAI UTS'!H44*'NILAI UTS'!H$7*'FORM NILAI SIAP'!$G$6+'NILAI UAS'!H$7*'NILAI UAS'!H44*'FORM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87.5</v>
      </c>
      <c r="T44" s="86">
        <f t="shared" si="4"/>
        <v>4</v>
      </c>
      <c r="U44" s="7" t="str">
        <f>IF($B44="","",IF(U$7="","",IFERROR((('NILAI TUGAS'!I44*'NILAI TUGAS'!I$7*'FORM NILAI SIAP'!$E$6+'NILAI PRAKTEK'!I44*'NILAI PRAKTEK'!I$7*'FORM NILAI SIAP'!$F$6+'NILAI UTS'!I44*'NILAI UTS'!I$7*'FORM NILAI SIAP'!$G$6+'NILAI UAS'!I$7*'NILAI UAS'!I44*'FORM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4" s="86" t="str">
        <f t="shared" si="5"/>
        <v/>
      </c>
      <c r="W44" s="7" t="str">
        <f>IF($B44="","",IF(W$7="","",IFERROR((('NILAI TUGAS'!J44*'NILAI TUGAS'!J$7*'FORM NILAI SIAP'!$E$6+'NILAI PRAKTEK'!J44*'NILAI PRAKTEK'!J$7*'FORM NILAI SIAP'!$F$6+'NILAI UTS'!J44*'NILAI UTS'!J$7*'FORM NILAI SIAP'!$G$6+'NILAI UAS'!J$7*'NILAI UAS'!J44*'FORM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4" s="86" t="str">
        <f t="shared" si="6"/>
        <v/>
      </c>
      <c r="Y44" s="7" t="str">
        <f>IF($B44="","",IF(Y$7="","",IFERROR((('NILAI TUGAS'!K44*'NILAI TUGAS'!K$7*'FORM NILAI SIAP'!$E$6+'NILAI PRAKTEK'!K44*'NILAI PRAKTEK'!K$7*'FORM NILAI SIAP'!$F$6+'NILAI UTS'!K44*'NILAI UTS'!K$7*'FORM NILAI SIAP'!$G$6+'NILAI UAS'!K$7*'NILAI UAS'!K44*'FORM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4" s="86" t="str">
        <f t="shared" si="7"/>
        <v/>
      </c>
      <c r="AA44" s="7" t="str">
        <f>IF($B44="","",IF(AA$7="","",IFERROR((('NILAI TUGAS'!L44*'NILAI TUGAS'!L$7*'FORM NILAI SIAP'!$E$6+'NILAI PRAKTEK'!L44*'NILAI PRAKTEK'!L$7*'FORM NILAI SIAP'!$F$6+'NILAI UTS'!L44*'NILAI UTS'!L$7*'FORM NILAI SIAP'!$G$6+'NILAI UAS'!L$7*'NILAI UAS'!L44*'FORM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4" s="86" t="str">
        <f t="shared" si="8"/>
        <v/>
      </c>
      <c r="AC44" s="7" t="str">
        <f>IF($B44="","",IF(AC$7="","",IFERROR((('NILAI TUGAS'!M44*'NILAI TUGAS'!M$7*'FORM NILAI SIAP'!$E$6+'NILAI PRAKTEK'!M44*'NILAI PRAKTEK'!M$7*'FORM NILAI SIAP'!$F$6+'NILAI UTS'!M44*'NILAI UTS'!M$7*'FORM NILAI SIAP'!$G$6+'NILAI UAS'!M$7*'NILAI UAS'!M44*'FORM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4" s="86" t="str">
        <f t="shared" si="9"/>
        <v/>
      </c>
      <c r="AE44" s="7" t="str">
        <f>IF($B44="","",IFERROR((('NILAI TUGAS'!N44*'NILAI TUGAS'!N$7*'FORM NILAI SIAP'!$E$6+'NILAI PRAKTEK'!N44*'NILAI PRAKTEK'!N$7*'FORM NILAI SIAP'!$F$6+'NILAI UTS'!N44*'NILAI UTS'!N$7*'FORM NILAI SIAP'!$G$6+'NILAI UAS'!N$7*'NILAI UAS'!N44*'FORM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4" s="86" t="str">
        <f t="shared" si="10"/>
        <v/>
      </c>
      <c r="AG44" s="7" t="str">
        <f>IF($B44="","",IFERROR((('NILAI TUGAS'!O44*'NILAI TUGAS'!O$7*'FORM NILAI SIAP'!$E$6+'NILAI PRAKTEK'!O44*'NILAI PRAKTEK'!O$7*'FORM NILAI SIAP'!$F$6+'NILAI UTS'!O44*'NILAI UTS'!O$7*'FORM NILAI SIAP'!$G$6+'NILAI UAS'!O$7*'NILAI UAS'!O44*'FORM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4" s="86" t="str">
        <f t="shared" si="11"/>
        <v/>
      </c>
      <c r="AI44" s="7" t="str">
        <f>IF($B44="","",IFERROR((('NILAI TUGAS'!P44*'NILAI TUGAS'!P$7*'FORM NILAI SIAP'!$E$6+'NILAI PRAKTEK'!P44*'NILAI PRAKTEK'!P$7*'FORM NILAI SIAP'!$F$6+'NILAI UTS'!P44*'NILAI UTS'!P$7*'FORM NILAI SIAP'!$G$6+'NILAI UAS'!P$7*'NILAI UAS'!P44*'FORM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4" s="86" t="str">
        <f t="shared" si="12"/>
        <v/>
      </c>
      <c r="AK44" s="7" t="str">
        <f>IF($B44="","",IFERROR((('NILAI TUGAS'!Q44*'NILAI TUGAS'!Q$7*'FORM NILAI SIAP'!$E$6+'NILAI PRAKTEK'!Q44*'NILAI PRAKTEK'!Q$7*'FORM NILAI SIAP'!$F$6+'NILAI UTS'!Q44*'NILAI UTS'!Q$7*'FORM NILAI SIAP'!$G$6+'NILAI UAS'!Q$7*'NILAI UAS'!Q44*'FORM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4" s="86" t="str">
        <f t="shared" si="13"/>
        <v/>
      </c>
      <c r="AM44" s="7" t="str">
        <f>IF($B44="","",IFERROR((('NILAI TUGAS'!R44*'NILAI TUGAS'!R$7*'FORM NILAI SIAP'!$E$6+'NILAI PRAKTEK'!R44*'NILAI PRAKTEK'!R$7*'FORM NILAI SIAP'!$F$6+'NILAI UTS'!R44*'NILAI UTS'!R$7*'FORM NILAI SIAP'!$G$6+'NILAI UAS'!R$7*'NILAI UAS'!R44*'FORM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4" s="86" t="str">
        <f t="shared" si="14"/>
        <v/>
      </c>
    </row>
    <row r="45" spans="1:40" ht="14.25" customHeight="1">
      <c r="A45" s="3">
        <v>21120120140099</v>
      </c>
      <c r="B45" s="37" t="s">
        <v>237</v>
      </c>
      <c r="C45" s="37">
        <v>5</v>
      </c>
      <c r="D45" s="37" t="s">
        <v>350</v>
      </c>
      <c r="E45" s="83">
        <v>100</v>
      </c>
      <c r="F45" s="83">
        <v>0</v>
      </c>
      <c r="G45" s="83">
        <v>76</v>
      </c>
      <c r="H45" s="83">
        <v>90</v>
      </c>
      <c r="I45" s="83">
        <f t="shared" si="0"/>
        <v>91.5</v>
      </c>
      <c r="J45" s="84" t="str">
        <f t="shared" si="15"/>
        <v>A</v>
      </c>
      <c r="K45" s="83" t="str">
        <f t="shared" si="16"/>
        <v>4</v>
      </c>
      <c r="L45" s="85" t="str">
        <f t="shared" si="17"/>
        <v>LULUS</v>
      </c>
      <c r="M45" s="7">
        <f>IF($B45="","",IF(M$7="","",IFERROR((('NILAI TUGAS'!E45*'NILAI TUGAS'!E$7*'FORM NILAI SIAP'!$E$6+'NILAI PRAKTEK'!E45*'NILAI PRAKTEK'!E$7*'FORM NILAI SIAP'!$F$6+'NILAI UTS'!E45*'NILAI UTS'!E$7*'FORM NILAI SIAP'!$G$6+'NILAI UAS'!E$7*'NILAI UAS'!E45*'FORM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45" s="86">
        <f t="shared" si="1"/>
        <v>4</v>
      </c>
      <c r="O45" s="7">
        <f>IF($B45="","",IF(O$7="","",IFERROR((('NILAI TUGAS'!F45*'NILAI TUGAS'!F$7*'FORM NILAI SIAP'!$E$6+'NILAI PRAKTEK'!F45*'NILAI PRAKTEK'!F$7*'FORM NILAI SIAP'!$F$6+'NILAI UTS'!F45*'NILAI UTS'!F$7*'FORM NILAI SIAP'!$G$6+'NILAI UAS'!F$7*'NILAI UAS'!F45*'FORM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45" s="86">
        <f t="shared" si="2"/>
        <v>4</v>
      </c>
      <c r="Q45" s="7">
        <f>IF($B45="","",IF(Q$7="","",IFERROR((('NILAI TUGAS'!G45*'NILAI TUGAS'!G$7*'FORM NILAI SIAP'!$E$6+'NILAI PRAKTEK'!G45*'NILAI PRAKTEK'!G$7*'FORM NILAI SIAP'!$F$6+'NILAI UTS'!G45*'NILAI UTS'!G$7*'FORM NILAI SIAP'!$G$6+'NILAI UAS'!G$7*'NILAI UAS'!G45*'FORM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95</v>
      </c>
      <c r="R45" s="86">
        <f t="shared" si="3"/>
        <v>4</v>
      </c>
      <c r="S45" s="7">
        <f>IF($B45="","",IF(S$7="","",IFERROR((('NILAI TUGAS'!H45*'NILAI TUGAS'!H$7*'FORM NILAI SIAP'!$E$6+'NILAI PRAKTEK'!H45*'NILAI PRAKTEK'!H$7*'FORM NILAI SIAP'!$F$6+'NILAI UTS'!H45*'NILAI UTS'!H$7*'FORM NILAI SIAP'!$G$6+'NILAI UAS'!H$7*'NILAI UAS'!H45*'FORM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95</v>
      </c>
      <c r="T45" s="86">
        <f t="shared" si="4"/>
        <v>4</v>
      </c>
      <c r="U45" s="7" t="str">
        <f>IF($B45="","",IF(U$7="","",IFERROR((('NILAI TUGAS'!I45*'NILAI TUGAS'!I$7*'FORM NILAI SIAP'!$E$6+'NILAI PRAKTEK'!I45*'NILAI PRAKTEK'!I$7*'FORM NILAI SIAP'!$F$6+'NILAI UTS'!I45*'NILAI UTS'!I$7*'FORM NILAI SIAP'!$G$6+'NILAI UAS'!I$7*'NILAI UAS'!I45*'FORM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5" s="86" t="str">
        <f t="shared" si="5"/>
        <v/>
      </c>
      <c r="W45" s="7" t="str">
        <f>IF($B45="","",IF(W$7="","",IFERROR((('NILAI TUGAS'!J45*'NILAI TUGAS'!J$7*'FORM NILAI SIAP'!$E$6+'NILAI PRAKTEK'!J45*'NILAI PRAKTEK'!J$7*'FORM NILAI SIAP'!$F$6+'NILAI UTS'!J45*'NILAI UTS'!J$7*'FORM NILAI SIAP'!$G$6+'NILAI UAS'!J$7*'NILAI UAS'!J45*'FORM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5" s="86" t="str">
        <f t="shared" si="6"/>
        <v/>
      </c>
      <c r="Y45" s="7" t="str">
        <f>IF($B45="","",IF(Y$7="","",IFERROR((('NILAI TUGAS'!K45*'NILAI TUGAS'!K$7*'FORM NILAI SIAP'!$E$6+'NILAI PRAKTEK'!K45*'NILAI PRAKTEK'!K$7*'FORM NILAI SIAP'!$F$6+'NILAI UTS'!K45*'NILAI UTS'!K$7*'FORM NILAI SIAP'!$G$6+'NILAI UAS'!K$7*'NILAI UAS'!K45*'FORM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5" s="86" t="str">
        <f t="shared" si="7"/>
        <v/>
      </c>
      <c r="AA45" s="7" t="str">
        <f>IF($B45="","",IF(AA$7="","",IFERROR((('NILAI TUGAS'!L45*'NILAI TUGAS'!L$7*'FORM NILAI SIAP'!$E$6+'NILAI PRAKTEK'!L45*'NILAI PRAKTEK'!L$7*'FORM NILAI SIAP'!$F$6+'NILAI UTS'!L45*'NILAI UTS'!L$7*'FORM NILAI SIAP'!$G$6+'NILAI UAS'!L$7*'NILAI UAS'!L45*'FORM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5" s="86" t="str">
        <f t="shared" si="8"/>
        <v/>
      </c>
      <c r="AC45" s="7" t="str">
        <f>IF($B45="","",IF(AC$7="","",IFERROR((('NILAI TUGAS'!M45*'NILAI TUGAS'!M$7*'FORM NILAI SIAP'!$E$6+'NILAI PRAKTEK'!M45*'NILAI PRAKTEK'!M$7*'FORM NILAI SIAP'!$F$6+'NILAI UTS'!M45*'NILAI UTS'!M$7*'FORM NILAI SIAP'!$G$6+'NILAI UAS'!M$7*'NILAI UAS'!M45*'FORM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5" s="86" t="str">
        <f t="shared" si="9"/>
        <v/>
      </c>
      <c r="AE45" s="7" t="str">
        <f>IF($B45="","",IFERROR((('NILAI TUGAS'!N45*'NILAI TUGAS'!N$7*'FORM NILAI SIAP'!$E$6+'NILAI PRAKTEK'!N45*'NILAI PRAKTEK'!N$7*'FORM NILAI SIAP'!$F$6+'NILAI UTS'!N45*'NILAI UTS'!N$7*'FORM NILAI SIAP'!$G$6+'NILAI UAS'!N$7*'NILAI UAS'!N45*'FORM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5" s="86" t="str">
        <f t="shared" si="10"/>
        <v/>
      </c>
      <c r="AG45" s="7" t="str">
        <f>IF($B45="","",IFERROR((('NILAI TUGAS'!O45*'NILAI TUGAS'!O$7*'FORM NILAI SIAP'!$E$6+'NILAI PRAKTEK'!O45*'NILAI PRAKTEK'!O$7*'FORM NILAI SIAP'!$F$6+'NILAI UTS'!O45*'NILAI UTS'!O$7*'FORM NILAI SIAP'!$G$6+'NILAI UAS'!O$7*'NILAI UAS'!O45*'FORM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5" s="86" t="str">
        <f t="shared" si="11"/>
        <v/>
      </c>
      <c r="AI45" s="7" t="str">
        <f>IF($B45="","",IFERROR((('NILAI TUGAS'!P45*'NILAI TUGAS'!P$7*'FORM NILAI SIAP'!$E$6+'NILAI PRAKTEK'!P45*'NILAI PRAKTEK'!P$7*'FORM NILAI SIAP'!$F$6+'NILAI UTS'!P45*'NILAI UTS'!P$7*'FORM NILAI SIAP'!$G$6+'NILAI UAS'!P$7*'NILAI UAS'!P45*'FORM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5" s="86" t="str">
        <f t="shared" si="12"/>
        <v/>
      </c>
      <c r="AK45" s="7" t="str">
        <f>IF($B45="","",IFERROR((('NILAI TUGAS'!Q45*'NILAI TUGAS'!Q$7*'FORM NILAI SIAP'!$E$6+'NILAI PRAKTEK'!Q45*'NILAI PRAKTEK'!Q$7*'FORM NILAI SIAP'!$F$6+'NILAI UTS'!Q45*'NILAI UTS'!Q$7*'FORM NILAI SIAP'!$G$6+'NILAI UAS'!Q$7*'NILAI UAS'!Q45*'FORM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5" s="86" t="str">
        <f t="shared" si="13"/>
        <v/>
      </c>
      <c r="AM45" s="7" t="str">
        <f>IF($B45="","",IFERROR((('NILAI TUGAS'!R45*'NILAI TUGAS'!R$7*'FORM NILAI SIAP'!$E$6+'NILAI PRAKTEK'!R45*'NILAI PRAKTEK'!R$7*'FORM NILAI SIAP'!$F$6+'NILAI UTS'!R45*'NILAI UTS'!R$7*'FORM NILAI SIAP'!$G$6+'NILAI UAS'!R$7*'NILAI UAS'!R45*'FORM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5" s="86" t="str">
        <f t="shared" si="14"/>
        <v/>
      </c>
    </row>
    <row r="46" spans="1:40" ht="14.25" customHeight="1">
      <c r="A46" s="3">
        <v>21120120140099</v>
      </c>
      <c r="B46" s="37" t="s">
        <v>238</v>
      </c>
      <c r="C46" s="37">
        <v>5</v>
      </c>
      <c r="D46" s="37" t="s">
        <v>350</v>
      </c>
      <c r="E46" s="83">
        <v>100</v>
      </c>
      <c r="F46" s="83">
        <v>0</v>
      </c>
      <c r="G46" s="83">
        <v>92</v>
      </c>
      <c r="H46" s="83">
        <v>40</v>
      </c>
      <c r="I46" s="83">
        <f t="shared" si="0"/>
        <v>83</v>
      </c>
      <c r="J46" s="84" t="str">
        <f t="shared" si="15"/>
        <v>A</v>
      </c>
      <c r="K46" s="83" t="str">
        <f t="shared" si="16"/>
        <v>4</v>
      </c>
      <c r="L46" s="85" t="str">
        <f t="shared" si="17"/>
        <v>LULUS</v>
      </c>
      <c r="M46" s="7">
        <f>IF($B46="","",IF(M$7="","",IFERROR((('NILAI TUGAS'!E46*'NILAI TUGAS'!E$7*'FORM NILAI SIAP'!$E$6+'NILAI PRAKTEK'!E46*'NILAI PRAKTEK'!E$7*'FORM NILAI SIAP'!$F$6+'NILAI UTS'!E46*'NILAI UTS'!E$7*'FORM NILAI SIAP'!$G$6+'NILAI UAS'!E$7*'NILAI UAS'!E46*'FORM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46" s="86">
        <f t="shared" si="1"/>
        <v>4</v>
      </c>
      <c r="O46" s="7">
        <f>IF($B46="","",IF(O$7="","",IFERROR((('NILAI TUGAS'!F46*'NILAI TUGAS'!F$7*'FORM NILAI SIAP'!$E$6+'NILAI PRAKTEK'!F46*'NILAI PRAKTEK'!F$7*'FORM NILAI SIAP'!$F$6+'NILAI UTS'!F46*'NILAI UTS'!F$7*'FORM NILAI SIAP'!$G$6+'NILAI UAS'!F$7*'NILAI UAS'!F46*'FORM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46" s="86">
        <f t="shared" si="2"/>
        <v>4</v>
      </c>
      <c r="Q46" s="7">
        <f>IF($B46="","",IF(Q$7="","",IFERROR((('NILAI TUGAS'!G46*'NILAI TUGAS'!G$7*'FORM NILAI SIAP'!$E$6+'NILAI PRAKTEK'!G46*'NILAI PRAKTEK'!G$7*'FORM NILAI SIAP'!$F$6+'NILAI UTS'!G46*'NILAI UTS'!G$7*'FORM NILAI SIAP'!$G$6+'NILAI UAS'!G$7*'NILAI UAS'!G46*'FORM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70</v>
      </c>
      <c r="R46" s="86">
        <f t="shared" si="3"/>
        <v>3</v>
      </c>
      <c r="S46" s="7">
        <f>IF($B46="","",IF(S$7="","",IFERROR((('NILAI TUGAS'!H46*'NILAI TUGAS'!H$7*'FORM NILAI SIAP'!$E$6+'NILAI PRAKTEK'!H46*'NILAI PRAKTEK'!H$7*'FORM NILAI SIAP'!$F$6+'NILAI UTS'!H46*'NILAI UTS'!H$7*'FORM NILAI SIAP'!$G$6+'NILAI UAS'!H$7*'NILAI UAS'!H46*'FORM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70</v>
      </c>
      <c r="T46" s="86">
        <f t="shared" si="4"/>
        <v>3</v>
      </c>
      <c r="U46" s="7" t="str">
        <f>IF($B46="","",IF(U$7="","",IFERROR((('NILAI TUGAS'!I46*'NILAI TUGAS'!I$7*'FORM NILAI SIAP'!$E$6+'NILAI PRAKTEK'!I46*'NILAI PRAKTEK'!I$7*'FORM NILAI SIAP'!$F$6+'NILAI UTS'!I46*'NILAI UTS'!I$7*'FORM NILAI SIAP'!$G$6+'NILAI UAS'!I$7*'NILAI UAS'!I46*'FORM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6" s="86" t="str">
        <f t="shared" si="5"/>
        <v/>
      </c>
      <c r="W46" s="7" t="str">
        <f>IF($B46="","",IF(W$7="","",IFERROR((('NILAI TUGAS'!J46*'NILAI TUGAS'!J$7*'FORM NILAI SIAP'!$E$6+'NILAI PRAKTEK'!J46*'NILAI PRAKTEK'!J$7*'FORM NILAI SIAP'!$F$6+'NILAI UTS'!J46*'NILAI UTS'!J$7*'FORM NILAI SIAP'!$G$6+'NILAI UAS'!J$7*'NILAI UAS'!J46*'FORM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6" s="86" t="str">
        <f t="shared" si="6"/>
        <v/>
      </c>
      <c r="Y46" s="7" t="str">
        <f>IF($B46="","",IF(Y$7="","",IFERROR((('NILAI TUGAS'!K46*'NILAI TUGAS'!K$7*'FORM NILAI SIAP'!$E$6+'NILAI PRAKTEK'!K46*'NILAI PRAKTEK'!K$7*'FORM NILAI SIAP'!$F$6+'NILAI UTS'!K46*'NILAI UTS'!K$7*'FORM NILAI SIAP'!$G$6+'NILAI UAS'!K$7*'NILAI UAS'!K46*'FORM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6" s="86" t="str">
        <f t="shared" si="7"/>
        <v/>
      </c>
      <c r="AA46" s="7" t="str">
        <f>IF($B46="","",IF(AA$7="","",IFERROR((('NILAI TUGAS'!L46*'NILAI TUGAS'!L$7*'FORM NILAI SIAP'!$E$6+'NILAI PRAKTEK'!L46*'NILAI PRAKTEK'!L$7*'FORM NILAI SIAP'!$F$6+'NILAI UTS'!L46*'NILAI UTS'!L$7*'FORM NILAI SIAP'!$G$6+'NILAI UAS'!L$7*'NILAI UAS'!L46*'FORM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6" s="86" t="str">
        <f t="shared" si="8"/>
        <v/>
      </c>
      <c r="AC46" s="7" t="str">
        <f>IF($B46="","",IF(AC$7="","",IFERROR((('NILAI TUGAS'!M46*'NILAI TUGAS'!M$7*'FORM NILAI SIAP'!$E$6+'NILAI PRAKTEK'!M46*'NILAI PRAKTEK'!M$7*'FORM NILAI SIAP'!$F$6+'NILAI UTS'!M46*'NILAI UTS'!M$7*'FORM NILAI SIAP'!$G$6+'NILAI UAS'!M$7*'NILAI UAS'!M46*'FORM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6" s="86" t="str">
        <f t="shared" si="9"/>
        <v/>
      </c>
      <c r="AE46" s="7" t="str">
        <f>IF($B46="","",IFERROR((('NILAI TUGAS'!N46*'NILAI TUGAS'!N$7*'FORM NILAI SIAP'!$E$6+'NILAI PRAKTEK'!N46*'NILAI PRAKTEK'!N$7*'FORM NILAI SIAP'!$F$6+'NILAI UTS'!N46*'NILAI UTS'!N$7*'FORM NILAI SIAP'!$G$6+'NILAI UAS'!N$7*'NILAI UAS'!N46*'FORM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6" s="86" t="str">
        <f t="shared" si="10"/>
        <v/>
      </c>
      <c r="AG46" s="7" t="str">
        <f>IF($B46="","",IFERROR((('NILAI TUGAS'!O46*'NILAI TUGAS'!O$7*'FORM NILAI SIAP'!$E$6+'NILAI PRAKTEK'!O46*'NILAI PRAKTEK'!O$7*'FORM NILAI SIAP'!$F$6+'NILAI UTS'!O46*'NILAI UTS'!O$7*'FORM NILAI SIAP'!$G$6+'NILAI UAS'!O$7*'NILAI UAS'!O46*'FORM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6" s="86" t="str">
        <f t="shared" si="11"/>
        <v/>
      </c>
      <c r="AI46" s="7" t="str">
        <f>IF($B46="","",IFERROR((('NILAI TUGAS'!P46*'NILAI TUGAS'!P$7*'FORM NILAI SIAP'!$E$6+'NILAI PRAKTEK'!P46*'NILAI PRAKTEK'!P$7*'FORM NILAI SIAP'!$F$6+'NILAI UTS'!P46*'NILAI UTS'!P$7*'FORM NILAI SIAP'!$G$6+'NILAI UAS'!P$7*'NILAI UAS'!P46*'FORM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6" s="86" t="str">
        <f t="shared" si="12"/>
        <v/>
      </c>
      <c r="AK46" s="7" t="str">
        <f>IF($B46="","",IFERROR((('NILAI TUGAS'!Q46*'NILAI TUGAS'!Q$7*'FORM NILAI SIAP'!$E$6+'NILAI PRAKTEK'!Q46*'NILAI PRAKTEK'!Q$7*'FORM NILAI SIAP'!$F$6+'NILAI UTS'!Q46*'NILAI UTS'!Q$7*'FORM NILAI SIAP'!$G$6+'NILAI UAS'!Q$7*'NILAI UAS'!Q46*'FORM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6" s="86" t="str">
        <f t="shared" si="13"/>
        <v/>
      </c>
      <c r="AM46" s="7" t="str">
        <f>IF($B46="","",IFERROR((('NILAI TUGAS'!R46*'NILAI TUGAS'!R$7*'FORM NILAI SIAP'!$E$6+'NILAI PRAKTEK'!R46*'NILAI PRAKTEK'!R$7*'FORM NILAI SIAP'!$F$6+'NILAI UTS'!R46*'NILAI UTS'!R$7*'FORM NILAI SIAP'!$G$6+'NILAI UAS'!R$7*'NILAI UAS'!R46*'FORM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6" s="86" t="str">
        <f t="shared" si="14"/>
        <v/>
      </c>
    </row>
    <row r="47" spans="1:40" ht="14.25" customHeight="1">
      <c r="A47" s="3">
        <v>21120120140099</v>
      </c>
      <c r="B47" s="37" t="s">
        <v>239</v>
      </c>
      <c r="C47" s="37">
        <v>5</v>
      </c>
      <c r="D47" s="37" t="s">
        <v>350</v>
      </c>
      <c r="E47" s="83">
        <v>100</v>
      </c>
      <c r="F47" s="83">
        <v>0</v>
      </c>
      <c r="G47" s="83">
        <v>92</v>
      </c>
      <c r="H47" s="83">
        <v>65</v>
      </c>
      <c r="I47" s="83">
        <f t="shared" si="0"/>
        <v>89.25</v>
      </c>
      <c r="J47" s="84" t="str">
        <f t="shared" si="15"/>
        <v>A</v>
      </c>
      <c r="K47" s="83" t="str">
        <f t="shared" si="16"/>
        <v>4</v>
      </c>
      <c r="L47" s="85" t="str">
        <f t="shared" si="17"/>
        <v>LULUS</v>
      </c>
      <c r="M47" s="7">
        <f>IF($B47="","",IF(M$7="","",IFERROR((('NILAI TUGAS'!E47*'NILAI TUGAS'!E$7*'FORM NILAI SIAP'!$E$6+'NILAI PRAKTEK'!E47*'NILAI PRAKTEK'!E$7*'FORM NILAI SIAP'!$F$6+'NILAI UTS'!E47*'NILAI UTS'!E$7*'FORM NILAI SIAP'!$G$6+'NILAI UAS'!E$7*'NILAI UAS'!E47*'FORM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47" s="86">
        <f t="shared" si="1"/>
        <v>4</v>
      </c>
      <c r="O47" s="7">
        <f>IF($B47="","",IF(O$7="","",IFERROR((('NILAI TUGAS'!F47*'NILAI TUGAS'!F$7*'FORM NILAI SIAP'!$E$6+'NILAI PRAKTEK'!F47*'NILAI PRAKTEK'!F$7*'FORM NILAI SIAP'!$F$6+'NILAI UTS'!F47*'NILAI UTS'!F$7*'FORM NILAI SIAP'!$G$6+'NILAI UAS'!F$7*'NILAI UAS'!F47*'FORM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47" s="86">
        <f t="shared" si="2"/>
        <v>4</v>
      </c>
      <c r="Q47" s="7">
        <f>IF($B47="","",IF(Q$7="","",IFERROR((('NILAI TUGAS'!G47*'NILAI TUGAS'!G$7*'FORM NILAI SIAP'!$E$6+'NILAI PRAKTEK'!G47*'NILAI PRAKTEK'!G$7*'FORM NILAI SIAP'!$F$6+'NILAI UTS'!G47*'NILAI UTS'!G$7*'FORM NILAI SIAP'!$G$6+'NILAI UAS'!G$7*'NILAI UAS'!G47*'FORM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82.5</v>
      </c>
      <c r="R47" s="86">
        <f t="shared" si="3"/>
        <v>4</v>
      </c>
      <c r="S47" s="7">
        <f>IF($B47="","",IF(S$7="","",IFERROR((('NILAI TUGAS'!H47*'NILAI TUGAS'!H$7*'FORM NILAI SIAP'!$E$6+'NILAI PRAKTEK'!H47*'NILAI PRAKTEK'!H$7*'FORM NILAI SIAP'!$F$6+'NILAI UTS'!H47*'NILAI UTS'!H$7*'FORM NILAI SIAP'!$G$6+'NILAI UAS'!H$7*'NILAI UAS'!H47*'FORM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82.5</v>
      </c>
      <c r="T47" s="86">
        <f t="shared" si="4"/>
        <v>4</v>
      </c>
      <c r="U47" s="7" t="str">
        <f>IF($B47="","",IF(U$7="","",IFERROR((('NILAI TUGAS'!I47*'NILAI TUGAS'!I$7*'FORM NILAI SIAP'!$E$6+'NILAI PRAKTEK'!I47*'NILAI PRAKTEK'!I$7*'FORM NILAI SIAP'!$F$6+'NILAI UTS'!I47*'NILAI UTS'!I$7*'FORM NILAI SIAP'!$G$6+'NILAI UAS'!I$7*'NILAI UAS'!I47*'FORM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7" s="86" t="str">
        <f t="shared" si="5"/>
        <v/>
      </c>
      <c r="W47" s="7" t="str">
        <f>IF($B47="","",IF(W$7="","",IFERROR((('NILAI TUGAS'!J47*'NILAI TUGAS'!J$7*'FORM NILAI SIAP'!$E$6+'NILAI PRAKTEK'!J47*'NILAI PRAKTEK'!J$7*'FORM NILAI SIAP'!$F$6+'NILAI UTS'!J47*'NILAI UTS'!J$7*'FORM NILAI SIAP'!$G$6+'NILAI UAS'!J$7*'NILAI UAS'!J47*'FORM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7" s="86" t="str">
        <f t="shared" si="6"/>
        <v/>
      </c>
      <c r="Y47" s="7" t="str">
        <f>IF($B47="","",IF(Y$7="","",IFERROR((('NILAI TUGAS'!K47*'NILAI TUGAS'!K$7*'FORM NILAI SIAP'!$E$6+'NILAI PRAKTEK'!K47*'NILAI PRAKTEK'!K$7*'FORM NILAI SIAP'!$F$6+'NILAI UTS'!K47*'NILAI UTS'!K$7*'FORM NILAI SIAP'!$G$6+'NILAI UAS'!K$7*'NILAI UAS'!K47*'FORM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7" s="86" t="str">
        <f t="shared" si="7"/>
        <v/>
      </c>
      <c r="AA47" s="7" t="str">
        <f>IF($B47="","",IF(AA$7="","",IFERROR((('NILAI TUGAS'!L47*'NILAI TUGAS'!L$7*'FORM NILAI SIAP'!$E$6+'NILAI PRAKTEK'!L47*'NILAI PRAKTEK'!L$7*'FORM NILAI SIAP'!$F$6+'NILAI UTS'!L47*'NILAI UTS'!L$7*'FORM NILAI SIAP'!$G$6+'NILAI UAS'!L$7*'NILAI UAS'!L47*'FORM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7" s="86" t="str">
        <f t="shared" si="8"/>
        <v/>
      </c>
      <c r="AC47" s="7" t="str">
        <f>IF($B47="","",IF(AC$7="","",IFERROR((('NILAI TUGAS'!M47*'NILAI TUGAS'!M$7*'FORM NILAI SIAP'!$E$6+'NILAI PRAKTEK'!M47*'NILAI PRAKTEK'!M$7*'FORM NILAI SIAP'!$F$6+'NILAI UTS'!M47*'NILAI UTS'!M$7*'FORM NILAI SIAP'!$G$6+'NILAI UAS'!M$7*'NILAI UAS'!M47*'FORM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7" s="86" t="str">
        <f t="shared" si="9"/>
        <v/>
      </c>
      <c r="AE47" s="7" t="str">
        <f>IF($B47="","",IFERROR((('NILAI TUGAS'!N47*'NILAI TUGAS'!N$7*'FORM NILAI SIAP'!$E$6+'NILAI PRAKTEK'!N47*'NILAI PRAKTEK'!N$7*'FORM NILAI SIAP'!$F$6+'NILAI UTS'!N47*'NILAI UTS'!N$7*'FORM NILAI SIAP'!$G$6+'NILAI UAS'!N$7*'NILAI UAS'!N47*'FORM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7" s="86" t="str">
        <f t="shared" si="10"/>
        <v/>
      </c>
      <c r="AG47" s="7" t="str">
        <f>IF($B47="","",IFERROR((('NILAI TUGAS'!O47*'NILAI TUGAS'!O$7*'FORM NILAI SIAP'!$E$6+'NILAI PRAKTEK'!O47*'NILAI PRAKTEK'!O$7*'FORM NILAI SIAP'!$F$6+'NILAI UTS'!O47*'NILAI UTS'!O$7*'FORM NILAI SIAP'!$G$6+'NILAI UAS'!O$7*'NILAI UAS'!O47*'FORM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7" s="86" t="str">
        <f t="shared" si="11"/>
        <v/>
      </c>
      <c r="AI47" s="7" t="str">
        <f>IF($B47="","",IFERROR((('NILAI TUGAS'!P47*'NILAI TUGAS'!P$7*'FORM NILAI SIAP'!$E$6+'NILAI PRAKTEK'!P47*'NILAI PRAKTEK'!P$7*'FORM NILAI SIAP'!$F$6+'NILAI UTS'!P47*'NILAI UTS'!P$7*'FORM NILAI SIAP'!$G$6+'NILAI UAS'!P$7*'NILAI UAS'!P47*'FORM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7" s="86" t="str">
        <f t="shared" si="12"/>
        <v/>
      </c>
      <c r="AK47" s="7" t="str">
        <f>IF($B47="","",IFERROR((('NILAI TUGAS'!Q47*'NILAI TUGAS'!Q$7*'FORM NILAI SIAP'!$E$6+'NILAI PRAKTEK'!Q47*'NILAI PRAKTEK'!Q$7*'FORM NILAI SIAP'!$F$6+'NILAI UTS'!Q47*'NILAI UTS'!Q$7*'FORM NILAI SIAP'!$G$6+'NILAI UAS'!Q$7*'NILAI UAS'!Q47*'FORM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7" s="86" t="str">
        <f t="shared" si="13"/>
        <v/>
      </c>
      <c r="AM47" s="7" t="str">
        <f>IF($B47="","",IFERROR((('NILAI TUGAS'!R47*'NILAI TUGAS'!R$7*'FORM NILAI SIAP'!$E$6+'NILAI PRAKTEK'!R47*'NILAI PRAKTEK'!R$7*'FORM NILAI SIAP'!$F$6+'NILAI UTS'!R47*'NILAI UTS'!R$7*'FORM NILAI SIAP'!$G$6+'NILAI UAS'!R$7*'NILAI UAS'!R47*'FORM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7" s="86" t="str">
        <f t="shared" si="14"/>
        <v/>
      </c>
    </row>
    <row r="48" spans="1:40" ht="14.25" customHeight="1">
      <c r="A48" s="3">
        <v>21120120140099</v>
      </c>
      <c r="B48" s="37" t="s">
        <v>240</v>
      </c>
      <c r="C48" s="37">
        <v>5</v>
      </c>
      <c r="D48" s="37" t="s">
        <v>350</v>
      </c>
      <c r="E48" s="83">
        <v>94</v>
      </c>
      <c r="F48" s="83">
        <v>0</v>
      </c>
      <c r="G48" s="83">
        <v>84</v>
      </c>
      <c r="H48" s="83">
        <v>30</v>
      </c>
      <c r="I48" s="83">
        <f t="shared" si="0"/>
        <v>75.5</v>
      </c>
      <c r="J48" s="84" t="str">
        <f t="shared" si="15"/>
        <v>B</v>
      </c>
      <c r="K48" s="83" t="str">
        <f t="shared" si="16"/>
        <v>3</v>
      </c>
      <c r="L48" s="85" t="str">
        <f t="shared" si="17"/>
        <v>LULUS</v>
      </c>
      <c r="M48" s="7">
        <f>IF($B48="","",IF(M$7="","",IFERROR((('NILAI TUGAS'!E48*'NILAI TUGAS'!E$7*'FORM NILAI SIAP'!$E$6+'NILAI PRAKTEK'!E48*'NILAI PRAKTEK'!E$7*'FORM NILAI SIAP'!$F$6+'NILAI UTS'!E48*'NILAI UTS'!E$7*'FORM NILAI SIAP'!$G$6+'NILAI UAS'!E$7*'NILAI UAS'!E48*'FORM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89</v>
      </c>
      <c r="N48" s="86">
        <f t="shared" si="1"/>
        <v>4</v>
      </c>
      <c r="O48" s="7">
        <f>IF($B48="","",IF(O$7="","",IFERROR((('NILAI TUGAS'!F48*'NILAI TUGAS'!F$7*'FORM NILAI SIAP'!$E$6+'NILAI PRAKTEK'!F48*'NILAI PRAKTEK'!F$7*'FORM NILAI SIAP'!$F$6+'NILAI UTS'!F48*'NILAI UTS'!F$7*'FORM NILAI SIAP'!$G$6+'NILAI UAS'!F$7*'NILAI UAS'!F48*'FORM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89</v>
      </c>
      <c r="P48" s="86">
        <f t="shared" si="2"/>
        <v>4</v>
      </c>
      <c r="Q48" s="7">
        <f>IF($B48="","",IF(Q$7="","",IFERROR((('NILAI TUGAS'!G48*'NILAI TUGAS'!G$7*'FORM NILAI SIAP'!$E$6+'NILAI PRAKTEK'!G48*'NILAI PRAKTEK'!G$7*'FORM NILAI SIAP'!$F$6+'NILAI UTS'!G48*'NILAI UTS'!G$7*'FORM NILAI SIAP'!$G$6+'NILAI UAS'!G$7*'NILAI UAS'!G48*'FORM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62</v>
      </c>
      <c r="R48" s="86">
        <f t="shared" si="3"/>
        <v>2</v>
      </c>
      <c r="S48" s="7">
        <f>IF($B48="","",IF(S$7="","",IFERROR((('NILAI TUGAS'!H48*'NILAI TUGAS'!H$7*'FORM NILAI SIAP'!$E$6+'NILAI PRAKTEK'!H48*'NILAI PRAKTEK'!H$7*'FORM NILAI SIAP'!$F$6+'NILAI UTS'!H48*'NILAI UTS'!H$7*'FORM NILAI SIAP'!$G$6+'NILAI UAS'!H$7*'NILAI UAS'!H48*'FORM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62</v>
      </c>
      <c r="T48" s="86">
        <f t="shared" si="4"/>
        <v>2</v>
      </c>
      <c r="U48" s="7" t="str">
        <f>IF($B48="","",IF(U$7="","",IFERROR((('NILAI TUGAS'!I48*'NILAI TUGAS'!I$7*'FORM NILAI SIAP'!$E$6+'NILAI PRAKTEK'!I48*'NILAI PRAKTEK'!I$7*'FORM NILAI SIAP'!$F$6+'NILAI UTS'!I48*'NILAI UTS'!I$7*'FORM NILAI SIAP'!$G$6+'NILAI UAS'!I$7*'NILAI UAS'!I48*'FORM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8" s="86" t="str">
        <f t="shared" si="5"/>
        <v/>
      </c>
      <c r="W48" s="7" t="str">
        <f>IF($B48="","",IF(W$7="","",IFERROR((('NILAI TUGAS'!J48*'NILAI TUGAS'!J$7*'FORM NILAI SIAP'!$E$6+'NILAI PRAKTEK'!J48*'NILAI PRAKTEK'!J$7*'FORM NILAI SIAP'!$F$6+'NILAI UTS'!J48*'NILAI UTS'!J$7*'FORM NILAI SIAP'!$G$6+'NILAI UAS'!J$7*'NILAI UAS'!J48*'FORM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8" s="86" t="str">
        <f t="shared" si="6"/>
        <v/>
      </c>
      <c r="Y48" s="7" t="str">
        <f>IF($B48="","",IF(Y$7="","",IFERROR((('NILAI TUGAS'!K48*'NILAI TUGAS'!K$7*'FORM NILAI SIAP'!$E$6+'NILAI PRAKTEK'!K48*'NILAI PRAKTEK'!K$7*'FORM NILAI SIAP'!$F$6+'NILAI UTS'!K48*'NILAI UTS'!K$7*'FORM NILAI SIAP'!$G$6+'NILAI UAS'!K$7*'NILAI UAS'!K48*'FORM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8" s="86" t="str">
        <f t="shared" si="7"/>
        <v/>
      </c>
      <c r="AA48" s="7" t="str">
        <f>IF($B48="","",IF(AA$7="","",IFERROR((('NILAI TUGAS'!L48*'NILAI TUGAS'!L$7*'FORM NILAI SIAP'!$E$6+'NILAI PRAKTEK'!L48*'NILAI PRAKTEK'!L$7*'FORM NILAI SIAP'!$F$6+'NILAI UTS'!L48*'NILAI UTS'!L$7*'FORM NILAI SIAP'!$G$6+'NILAI UAS'!L$7*'NILAI UAS'!L48*'FORM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8" s="86" t="str">
        <f t="shared" si="8"/>
        <v/>
      </c>
      <c r="AC48" s="7" t="str">
        <f>IF($B48="","",IF(AC$7="","",IFERROR((('NILAI TUGAS'!M48*'NILAI TUGAS'!M$7*'FORM NILAI SIAP'!$E$6+'NILAI PRAKTEK'!M48*'NILAI PRAKTEK'!M$7*'FORM NILAI SIAP'!$F$6+'NILAI UTS'!M48*'NILAI UTS'!M$7*'FORM NILAI SIAP'!$G$6+'NILAI UAS'!M$7*'NILAI UAS'!M48*'FORM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8" s="86" t="str">
        <f t="shared" si="9"/>
        <v/>
      </c>
      <c r="AE48" s="7" t="str">
        <f>IF($B48="","",IFERROR((('NILAI TUGAS'!N48*'NILAI TUGAS'!N$7*'FORM NILAI SIAP'!$E$6+'NILAI PRAKTEK'!N48*'NILAI PRAKTEK'!N$7*'FORM NILAI SIAP'!$F$6+'NILAI UTS'!N48*'NILAI UTS'!N$7*'FORM NILAI SIAP'!$G$6+'NILAI UAS'!N$7*'NILAI UAS'!N48*'FORM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8" s="86" t="str">
        <f t="shared" si="10"/>
        <v/>
      </c>
      <c r="AG48" s="7" t="str">
        <f>IF($B48="","",IFERROR((('NILAI TUGAS'!O48*'NILAI TUGAS'!O$7*'FORM NILAI SIAP'!$E$6+'NILAI PRAKTEK'!O48*'NILAI PRAKTEK'!O$7*'FORM NILAI SIAP'!$F$6+'NILAI UTS'!O48*'NILAI UTS'!O$7*'FORM NILAI SIAP'!$G$6+'NILAI UAS'!O$7*'NILAI UAS'!O48*'FORM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8" s="86" t="str">
        <f t="shared" si="11"/>
        <v/>
      </c>
      <c r="AI48" s="7" t="str">
        <f>IF($B48="","",IFERROR((('NILAI TUGAS'!P48*'NILAI TUGAS'!P$7*'FORM NILAI SIAP'!$E$6+'NILAI PRAKTEK'!P48*'NILAI PRAKTEK'!P$7*'FORM NILAI SIAP'!$F$6+'NILAI UTS'!P48*'NILAI UTS'!P$7*'FORM NILAI SIAP'!$G$6+'NILAI UAS'!P$7*'NILAI UAS'!P48*'FORM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8" s="86" t="str">
        <f t="shared" si="12"/>
        <v/>
      </c>
      <c r="AK48" s="7" t="str">
        <f>IF($B48="","",IFERROR((('NILAI TUGAS'!Q48*'NILAI TUGAS'!Q$7*'FORM NILAI SIAP'!$E$6+'NILAI PRAKTEK'!Q48*'NILAI PRAKTEK'!Q$7*'FORM NILAI SIAP'!$F$6+'NILAI UTS'!Q48*'NILAI UTS'!Q$7*'FORM NILAI SIAP'!$G$6+'NILAI UAS'!Q$7*'NILAI UAS'!Q48*'FORM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8" s="86" t="str">
        <f t="shared" si="13"/>
        <v/>
      </c>
      <c r="AM48" s="7" t="str">
        <f>IF($B48="","",IFERROR((('NILAI TUGAS'!R48*'NILAI TUGAS'!R$7*'FORM NILAI SIAP'!$E$6+'NILAI PRAKTEK'!R48*'NILAI PRAKTEK'!R$7*'FORM NILAI SIAP'!$F$6+'NILAI UTS'!R48*'NILAI UTS'!R$7*'FORM NILAI SIAP'!$G$6+'NILAI UAS'!R$7*'NILAI UAS'!R48*'FORM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8" s="86" t="str">
        <f t="shared" si="14"/>
        <v/>
      </c>
    </row>
    <row r="49" spans="1:40" ht="14.25" customHeight="1">
      <c r="A49" s="3">
        <v>21120120140099</v>
      </c>
      <c r="B49" s="37" t="s">
        <v>241</v>
      </c>
      <c r="C49" s="37">
        <v>5</v>
      </c>
      <c r="D49" s="37" t="s">
        <v>350</v>
      </c>
      <c r="E49" s="83">
        <v>100</v>
      </c>
      <c r="F49" s="83">
        <v>0</v>
      </c>
      <c r="G49" s="83">
        <v>84</v>
      </c>
      <c r="H49" s="83">
        <v>90</v>
      </c>
      <c r="I49" s="83">
        <f t="shared" si="0"/>
        <v>93.5</v>
      </c>
      <c r="J49" s="84" t="str">
        <f t="shared" si="15"/>
        <v>A</v>
      </c>
      <c r="K49" s="83" t="str">
        <f t="shared" si="16"/>
        <v>4</v>
      </c>
      <c r="L49" s="85" t="str">
        <f t="shared" si="17"/>
        <v>LULUS</v>
      </c>
      <c r="M49" s="7">
        <f>IF($B49="","",IF(M$7="","",IFERROR((('NILAI TUGAS'!E49*'NILAI TUGAS'!E$7*'FORM NILAI SIAP'!$E$6+'NILAI PRAKTEK'!E49*'NILAI PRAKTEK'!E$7*'FORM NILAI SIAP'!$F$6+'NILAI UTS'!E49*'NILAI UTS'!E$7*'FORM NILAI SIAP'!$G$6+'NILAI UAS'!E$7*'NILAI UAS'!E49*'FORM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49" s="86">
        <f t="shared" si="1"/>
        <v>4</v>
      </c>
      <c r="O49" s="7">
        <f>IF($B49="","",IF(O$7="","",IFERROR((('NILAI TUGAS'!F49*'NILAI TUGAS'!F$7*'FORM NILAI SIAP'!$E$6+'NILAI PRAKTEK'!F49*'NILAI PRAKTEK'!F$7*'FORM NILAI SIAP'!$F$6+'NILAI UTS'!F49*'NILAI UTS'!F$7*'FORM NILAI SIAP'!$G$6+'NILAI UAS'!F$7*'NILAI UAS'!F49*'FORM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49" s="86">
        <f t="shared" si="2"/>
        <v>4</v>
      </c>
      <c r="Q49" s="7">
        <f>IF($B49="","",IF(Q$7="","",IFERROR((('NILAI TUGAS'!G49*'NILAI TUGAS'!G$7*'FORM NILAI SIAP'!$E$6+'NILAI PRAKTEK'!G49*'NILAI PRAKTEK'!G$7*'FORM NILAI SIAP'!$F$6+'NILAI UTS'!G49*'NILAI UTS'!G$7*'FORM NILAI SIAP'!$G$6+'NILAI UAS'!G$7*'NILAI UAS'!G49*'FORM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95</v>
      </c>
      <c r="R49" s="86">
        <f t="shared" si="3"/>
        <v>4</v>
      </c>
      <c r="S49" s="7">
        <f>IF($B49="","",IF(S$7="","",IFERROR((('NILAI TUGAS'!H49*'NILAI TUGAS'!H$7*'FORM NILAI SIAP'!$E$6+'NILAI PRAKTEK'!H49*'NILAI PRAKTEK'!H$7*'FORM NILAI SIAP'!$F$6+'NILAI UTS'!H49*'NILAI UTS'!H$7*'FORM NILAI SIAP'!$G$6+'NILAI UAS'!H$7*'NILAI UAS'!H49*'FORM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95</v>
      </c>
      <c r="T49" s="86">
        <f t="shared" si="4"/>
        <v>4</v>
      </c>
      <c r="U49" s="7" t="str">
        <f>IF($B49="","",IF(U$7="","",IFERROR((('NILAI TUGAS'!I49*'NILAI TUGAS'!I$7*'FORM NILAI SIAP'!$E$6+'NILAI PRAKTEK'!I49*'NILAI PRAKTEK'!I$7*'FORM NILAI SIAP'!$F$6+'NILAI UTS'!I49*'NILAI UTS'!I$7*'FORM NILAI SIAP'!$G$6+'NILAI UAS'!I$7*'NILAI UAS'!I49*'FORM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9" s="86" t="str">
        <f t="shared" si="5"/>
        <v/>
      </c>
      <c r="W49" s="7" t="str">
        <f>IF($B49="","",IF(W$7="","",IFERROR((('NILAI TUGAS'!J49*'NILAI TUGAS'!J$7*'FORM NILAI SIAP'!$E$6+'NILAI PRAKTEK'!J49*'NILAI PRAKTEK'!J$7*'FORM NILAI SIAP'!$F$6+'NILAI UTS'!J49*'NILAI UTS'!J$7*'FORM NILAI SIAP'!$G$6+'NILAI UAS'!J$7*'NILAI UAS'!J49*'FORM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9" s="86" t="str">
        <f t="shared" si="6"/>
        <v/>
      </c>
      <c r="Y49" s="7" t="str">
        <f>IF($B49="","",IF(Y$7="","",IFERROR((('NILAI TUGAS'!K49*'NILAI TUGAS'!K$7*'FORM NILAI SIAP'!$E$6+'NILAI PRAKTEK'!K49*'NILAI PRAKTEK'!K$7*'FORM NILAI SIAP'!$F$6+'NILAI UTS'!K49*'NILAI UTS'!K$7*'FORM NILAI SIAP'!$G$6+'NILAI UAS'!K$7*'NILAI UAS'!K49*'FORM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9" s="86" t="str">
        <f t="shared" si="7"/>
        <v/>
      </c>
      <c r="AA49" s="7" t="str">
        <f>IF($B49="","",IF(AA$7="","",IFERROR((('NILAI TUGAS'!L49*'NILAI TUGAS'!L$7*'FORM NILAI SIAP'!$E$6+'NILAI PRAKTEK'!L49*'NILAI PRAKTEK'!L$7*'FORM NILAI SIAP'!$F$6+'NILAI UTS'!L49*'NILAI UTS'!L$7*'FORM NILAI SIAP'!$G$6+'NILAI UAS'!L$7*'NILAI UAS'!L49*'FORM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9" s="86" t="str">
        <f t="shared" si="8"/>
        <v/>
      </c>
      <c r="AC49" s="7" t="str">
        <f>IF($B49="","",IF(AC$7="","",IFERROR((('NILAI TUGAS'!M49*'NILAI TUGAS'!M$7*'FORM NILAI SIAP'!$E$6+'NILAI PRAKTEK'!M49*'NILAI PRAKTEK'!M$7*'FORM NILAI SIAP'!$F$6+'NILAI UTS'!M49*'NILAI UTS'!M$7*'FORM NILAI SIAP'!$G$6+'NILAI UAS'!M$7*'NILAI UAS'!M49*'FORM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9" s="86" t="str">
        <f t="shared" si="9"/>
        <v/>
      </c>
      <c r="AE49" s="7" t="str">
        <f>IF($B49="","",IFERROR((('NILAI TUGAS'!N49*'NILAI TUGAS'!N$7*'FORM NILAI SIAP'!$E$6+'NILAI PRAKTEK'!N49*'NILAI PRAKTEK'!N$7*'FORM NILAI SIAP'!$F$6+'NILAI UTS'!N49*'NILAI UTS'!N$7*'FORM NILAI SIAP'!$G$6+'NILAI UAS'!N$7*'NILAI UAS'!N49*'FORM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9" s="86" t="str">
        <f t="shared" si="10"/>
        <v/>
      </c>
      <c r="AG49" s="7" t="str">
        <f>IF($B49="","",IFERROR((('NILAI TUGAS'!O49*'NILAI TUGAS'!O$7*'FORM NILAI SIAP'!$E$6+'NILAI PRAKTEK'!O49*'NILAI PRAKTEK'!O$7*'FORM NILAI SIAP'!$F$6+'NILAI UTS'!O49*'NILAI UTS'!O$7*'FORM NILAI SIAP'!$G$6+'NILAI UAS'!O$7*'NILAI UAS'!O49*'FORM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9" s="86" t="str">
        <f t="shared" si="11"/>
        <v/>
      </c>
      <c r="AI49" s="7" t="str">
        <f>IF($B49="","",IFERROR((('NILAI TUGAS'!P49*'NILAI TUGAS'!P$7*'FORM NILAI SIAP'!$E$6+'NILAI PRAKTEK'!P49*'NILAI PRAKTEK'!P$7*'FORM NILAI SIAP'!$F$6+'NILAI UTS'!P49*'NILAI UTS'!P$7*'FORM NILAI SIAP'!$G$6+'NILAI UAS'!P$7*'NILAI UAS'!P49*'FORM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9" s="86" t="str">
        <f t="shared" si="12"/>
        <v/>
      </c>
      <c r="AK49" s="7" t="str">
        <f>IF($B49="","",IFERROR((('NILAI TUGAS'!Q49*'NILAI TUGAS'!Q$7*'FORM NILAI SIAP'!$E$6+'NILAI PRAKTEK'!Q49*'NILAI PRAKTEK'!Q$7*'FORM NILAI SIAP'!$F$6+'NILAI UTS'!Q49*'NILAI UTS'!Q$7*'FORM NILAI SIAP'!$G$6+'NILAI UAS'!Q$7*'NILAI UAS'!Q49*'FORM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9" s="86" t="str">
        <f t="shared" si="13"/>
        <v/>
      </c>
      <c r="AM49" s="7" t="str">
        <f>IF($B49="","",IFERROR((('NILAI TUGAS'!R49*'NILAI TUGAS'!R$7*'FORM NILAI SIAP'!$E$6+'NILAI PRAKTEK'!R49*'NILAI PRAKTEK'!R$7*'FORM NILAI SIAP'!$F$6+'NILAI UTS'!R49*'NILAI UTS'!R$7*'FORM NILAI SIAP'!$G$6+'NILAI UAS'!R$7*'NILAI UAS'!R49*'FORM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9" s="86" t="str">
        <f t="shared" si="14"/>
        <v/>
      </c>
    </row>
    <row r="50" spans="1:40" ht="14.25" customHeight="1">
      <c r="A50" s="3">
        <v>21120120140099</v>
      </c>
      <c r="B50" s="37" t="s">
        <v>242</v>
      </c>
      <c r="C50" s="37">
        <v>5</v>
      </c>
      <c r="D50" s="37" t="s">
        <v>350</v>
      </c>
      <c r="E50" s="83">
        <v>100</v>
      </c>
      <c r="F50" s="83">
        <v>0</v>
      </c>
      <c r="G50" s="83">
        <v>80</v>
      </c>
      <c r="H50" s="83">
        <v>60</v>
      </c>
      <c r="I50" s="83">
        <f t="shared" si="0"/>
        <v>85</v>
      </c>
      <c r="J50" s="84" t="str">
        <f t="shared" si="15"/>
        <v>A</v>
      </c>
      <c r="K50" s="83" t="str">
        <f t="shared" si="16"/>
        <v>4</v>
      </c>
      <c r="L50" s="85" t="str">
        <f t="shared" si="17"/>
        <v>LULUS</v>
      </c>
      <c r="M50" s="7">
        <f>IF($B50="","",IF(M$7="","",IFERROR((('NILAI TUGAS'!E50*'NILAI TUGAS'!E$7*'FORM NILAI SIAP'!$E$6+'NILAI PRAKTEK'!E50*'NILAI PRAKTEK'!E$7*'FORM NILAI SIAP'!$F$6+'NILAI UTS'!E50*'NILAI UTS'!E$7*'FORM NILAI SIAP'!$G$6+'NILAI UAS'!E$7*'NILAI UAS'!E50*'FORM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50" s="86">
        <f t="shared" si="1"/>
        <v>4</v>
      </c>
      <c r="O50" s="7">
        <f>IF($B50="","",IF(O$7="","",IFERROR((('NILAI TUGAS'!F50*'NILAI TUGAS'!F$7*'FORM NILAI SIAP'!$E$6+'NILAI PRAKTEK'!F50*'NILAI PRAKTEK'!F$7*'FORM NILAI SIAP'!$F$6+'NILAI UTS'!F50*'NILAI UTS'!F$7*'FORM NILAI SIAP'!$G$6+'NILAI UAS'!F$7*'NILAI UAS'!F50*'FORM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50" s="86">
        <f t="shared" si="2"/>
        <v>4</v>
      </c>
      <c r="Q50" s="7">
        <f>IF($B50="","",IF(Q$7="","",IFERROR((('NILAI TUGAS'!G50*'NILAI TUGAS'!G$7*'FORM NILAI SIAP'!$E$6+'NILAI PRAKTEK'!G50*'NILAI PRAKTEK'!G$7*'FORM NILAI SIAP'!$F$6+'NILAI UTS'!G50*'NILAI UTS'!G$7*'FORM NILAI SIAP'!$G$6+'NILAI UAS'!G$7*'NILAI UAS'!G50*'FORM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50" s="86">
        <f t="shared" si="3"/>
        <v>4</v>
      </c>
      <c r="S50" s="7">
        <f>IF($B50="","",IF(S$7="","",IFERROR((('NILAI TUGAS'!H50*'NILAI TUGAS'!H$7*'FORM NILAI SIAP'!$E$6+'NILAI PRAKTEK'!H50*'NILAI PRAKTEK'!H$7*'FORM NILAI SIAP'!$F$6+'NILAI UTS'!H50*'NILAI UTS'!H$7*'FORM NILAI SIAP'!$G$6+'NILAI UAS'!H$7*'NILAI UAS'!H50*'FORM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50" s="86">
        <f t="shared" si="4"/>
        <v>4</v>
      </c>
      <c r="U50" s="7" t="str">
        <f>IF($B50="","",IF(U$7="","",IFERROR((('NILAI TUGAS'!I50*'NILAI TUGAS'!I$7*'FORM NILAI SIAP'!$E$6+'NILAI PRAKTEK'!I50*'NILAI PRAKTEK'!I$7*'FORM NILAI SIAP'!$F$6+'NILAI UTS'!I50*'NILAI UTS'!I$7*'FORM NILAI SIAP'!$G$6+'NILAI UAS'!I$7*'NILAI UAS'!I50*'FORM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0" s="86" t="str">
        <f t="shared" si="5"/>
        <v/>
      </c>
      <c r="W50" s="7" t="str">
        <f>IF($B50="","",IF(W$7="","",IFERROR((('NILAI TUGAS'!J50*'NILAI TUGAS'!J$7*'FORM NILAI SIAP'!$E$6+'NILAI PRAKTEK'!J50*'NILAI PRAKTEK'!J$7*'FORM NILAI SIAP'!$F$6+'NILAI UTS'!J50*'NILAI UTS'!J$7*'FORM NILAI SIAP'!$G$6+'NILAI UAS'!J$7*'NILAI UAS'!J50*'FORM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0" s="86" t="str">
        <f t="shared" si="6"/>
        <v/>
      </c>
      <c r="Y50" s="7" t="str">
        <f>IF($B50="","",IF(Y$7="","",IFERROR((('NILAI TUGAS'!K50*'NILAI TUGAS'!K$7*'FORM NILAI SIAP'!$E$6+'NILAI PRAKTEK'!K50*'NILAI PRAKTEK'!K$7*'FORM NILAI SIAP'!$F$6+'NILAI UTS'!K50*'NILAI UTS'!K$7*'FORM NILAI SIAP'!$G$6+'NILAI UAS'!K$7*'NILAI UAS'!K50*'FORM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0" s="86" t="str">
        <f t="shared" si="7"/>
        <v/>
      </c>
      <c r="AA50" s="7" t="str">
        <f>IF($B50="","",IF(AA$7="","",IFERROR((('NILAI TUGAS'!L50*'NILAI TUGAS'!L$7*'FORM NILAI SIAP'!$E$6+'NILAI PRAKTEK'!L50*'NILAI PRAKTEK'!L$7*'FORM NILAI SIAP'!$F$6+'NILAI UTS'!L50*'NILAI UTS'!L$7*'FORM NILAI SIAP'!$G$6+'NILAI UAS'!L$7*'NILAI UAS'!L50*'FORM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0" s="86" t="str">
        <f t="shared" si="8"/>
        <v/>
      </c>
      <c r="AC50" s="7" t="str">
        <f>IF($B50="","",IF(AC$7="","",IFERROR((('NILAI TUGAS'!M50*'NILAI TUGAS'!M$7*'FORM NILAI SIAP'!$E$6+'NILAI PRAKTEK'!M50*'NILAI PRAKTEK'!M$7*'FORM NILAI SIAP'!$F$6+'NILAI UTS'!M50*'NILAI UTS'!M$7*'FORM NILAI SIAP'!$G$6+'NILAI UAS'!M$7*'NILAI UAS'!M50*'FORM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0" s="86" t="str">
        <f t="shared" si="9"/>
        <v/>
      </c>
      <c r="AE50" s="7" t="str">
        <f>IF($B50="","",IFERROR((('NILAI TUGAS'!N50*'NILAI TUGAS'!N$7*'FORM NILAI SIAP'!$E$6+'NILAI PRAKTEK'!N50*'NILAI PRAKTEK'!N$7*'FORM NILAI SIAP'!$F$6+'NILAI UTS'!N50*'NILAI UTS'!N$7*'FORM NILAI SIAP'!$G$6+'NILAI UAS'!N$7*'NILAI UAS'!N50*'FORM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0" s="86" t="str">
        <f t="shared" si="10"/>
        <v/>
      </c>
      <c r="AG50" s="7" t="str">
        <f>IF($B50="","",IFERROR((('NILAI TUGAS'!O50*'NILAI TUGAS'!O$7*'FORM NILAI SIAP'!$E$6+'NILAI PRAKTEK'!O50*'NILAI PRAKTEK'!O$7*'FORM NILAI SIAP'!$F$6+'NILAI UTS'!O50*'NILAI UTS'!O$7*'FORM NILAI SIAP'!$G$6+'NILAI UAS'!O$7*'NILAI UAS'!O50*'FORM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0" s="86" t="str">
        <f t="shared" si="11"/>
        <v/>
      </c>
      <c r="AI50" s="7" t="str">
        <f>IF($B50="","",IFERROR((('NILAI TUGAS'!P50*'NILAI TUGAS'!P$7*'FORM NILAI SIAP'!$E$6+'NILAI PRAKTEK'!P50*'NILAI PRAKTEK'!P$7*'FORM NILAI SIAP'!$F$6+'NILAI UTS'!P50*'NILAI UTS'!P$7*'FORM NILAI SIAP'!$G$6+'NILAI UAS'!P$7*'NILAI UAS'!P50*'FORM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0" s="86" t="str">
        <f t="shared" si="12"/>
        <v/>
      </c>
      <c r="AK50" s="7" t="str">
        <f>IF($B50="","",IFERROR((('NILAI TUGAS'!Q50*'NILAI TUGAS'!Q$7*'FORM NILAI SIAP'!$E$6+'NILAI PRAKTEK'!Q50*'NILAI PRAKTEK'!Q$7*'FORM NILAI SIAP'!$F$6+'NILAI UTS'!Q50*'NILAI UTS'!Q$7*'FORM NILAI SIAP'!$G$6+'NILAI UAS'!Q$7*'NILAI UAS'!Q50*'FORM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0" s="86" t="str">
        <f t="shared" si="13"/>
        <v/>
      </c>
      <c r="AM50" s="7" t="str">
        <f>IF($B50="","",IFERROR((('NILAI TUGAS'!R50*'NILAI TUGAS'!R$7*'FORM NILAI SIAP'!$E$6+'NILAI PRAKTEK'!R50*'NILAI PRAKTEK'!R$7*'FORM NILAI SIAP'!$F$6+'NILAI UTS'!R50*'NILAI UTS'!R$7*'FORM NILAI SIAP'!$G$6+'NILAI UAS'!R$7*'NILAI UAS'!R50*'FORM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0" s="86" t="str">
        <f t="shared" si="14"/>
        <v/>
      </c>
    </row>
    <row r="51" spans="1:40" ht="14.25" customHeight="1">
      <c r="A51" s="3">
        <v>21120120140099</v>
      </c>
      <c r="B51" s="37" t="s">
        <v>243</v>
      </c>
      <c r="C51" s="37">
        <v>5</v>
      </c>
      <c r="D51" s="37" t="s">
        <v>350</v>
      </c>
      <c r="E51" s="83">
        <v>100</v>
      </c>
      <c r="F51" s="83">
        <v>0</v>
      </c>
      <c r="G51" s="83">
        <v>80</v>
      </c>
      <c r="H51" s="83">
        <v>50</v>
      </c>
      <c r="I51" s="83">
        <f t="shared" si="0"/>
        <v>82.5</v>
      </c>
      <c r="J51" s="84" t="str">
        <f t="shared" si="15"/>
        <v>A</v>
      </c>
      <c r="K51" s="83" t="str">
        <f t="shared" si="16"/>
        <v>4</v>
      </c>
      <c r="L51" s="85" t="str">
        <f t="shared" si="17"/>
        <v>LULUS</v>
      </c>
      <c r="M51" s="7">
        <f>IF($B51="","",IF(M$7="","",IFERROR((('NILAI TUGAS'!E51*'NILAI TUGAS'!E$7*'FORM NILAI SIAP'!$E$6+'NILAI PRAKTEK'!E51*'NILAI PRAKTEK'!E$7*'FORM NILAI SIAP'!$F$6+'NILAI UTS'!E51*'NILAI UTS'!E$7*'FORM NILAI SIAP'!$G$6+'NILAI UAS'!E$7*'NILAI UAS'!E51*'FORM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51" s="86">
        <f t="shared" si="1"/>
        <v>4</v>
      </c>
      <c r="O51" s="7">
        <f>IF($B51="","",IF(O$7="","",IFERROR((('NILAI TUGAS'!F51*'NILAI TUGAS'!F$7*'FORM NILAI SIAP'!$E$6+'NILAI PRAKTEK'!F51*'NILAI PRAKTEK'!F$7*'FORM NILAI SIAP'!$F$6+'NILAI UTS'!F51*'NILAI UTS'!F$7*'FORM NILAI SIAP'!$G$6+'NILAI UAS'!F$7*'NILAI UAS'!F51*'FORM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51" s="86">
        <f t="shared" si="2"/>
        <v>4</v>
      </c>
      <c r="Q51" s="7">
        <f>IF($B51="","",IF(Q$7="","",IFERROR((('NILAI TUGAS'!G51*'NILAI TUGAS'!G$7*'FORM NILAI SIAP'!$E$6+'NILAI PRAKTEK'!G51*'NILAI PRAKTEK'!G$7*'FORM NILAI SIAP'!$F$6+'NILAI UTS'!G51*'NILAI UTS'!G$7*'FORM NILAI SIAP'!$G$6+'NILAI UAS'!G$7*'NILAI UAS'!G51*'FORM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75</v>
      </c>
      <c r="R51" s="86">
        <f t="shared" si="3"/>
        <v>3</v>
      </c>
      <c r="S51" s="7">
        <f>IF($B51="","",IF(S$7="","",IFERROR((('NILAI TUGAS'!H51*'NILAI TUGAS'!H$7*'FORM NILAI SIAP'!$E$6+'NILAI PRAKTEK'!H51*'NILAI PRAKTEK'!H$7*'FORM NILAI SIAP'!$F$6+'NILAI UTS'!H51*'NILAI UTS'!H$7*'FORM NILAI SIAP'!$G$6+'NILAI UAS'!H$7*'NILAI UAS'!H51*'FORM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75</v>
      </c>
      <c r="T51" s="86">
        <f t="shared" si="4"/>
        <v>3</v>
      </c>
      <c r="U51" s="7" t="str">
        <f>IF($B51="","",IF(U$7="","",IFERROR((('NILAI TUGAS'!I51*'NILAI TUGAS'!I$7*'FORM NILAI SIAP'!$E$6+'NILAI PRAKTEK'!I51*'NILAI PRAKTEK'!I$7*'FORM NILAI SIAP'!$F$6+'NILAI UTS'!I51*'NILAI UTS'!I$7*'FORM NILAI SIAP'!$G$6+'NILAI UAS'!I$7*'NILAI UAS'!I51*'FORM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1" s="86" t="str">
        <f t="shared" si="5"/>
        <v/>
      </c>
      <c r="W51" s="7" t="str">
        <f>IF($B51="","",IF(W$7="","",IFERROR((('NILAI TUGAS'!J51*'NILAI TUGAS'!J$7*'FORM NILAI SIAP'!$E$6+'NILAI PRAKTEK'!J51*'NILAI PRAKTEK'!J$7*'FORM NILAI SIAP'!$F$6+'NILAI UTS'!J51*'NILAI UTS'!J$7*'FORM NILAI SIAP'!$G$6+'NILAI UAS'!J$7*'NILAI UAS'!J51*'FORM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1" s="86" t="str">
        <f t="shared" si="6"/>
        <v/>
      </c>
      <c r="Y51" s="7" t="str">
        <f>IF($B51="","",IF(Y$7="","",IFERROR((('NILAI TUGAS'!K51*'NILAI TUGAS'!K$7*'FORM NILAI SIAP'!$E$6+'NILAI PRAKTEK'!K51*'NILAI PRAKTEK'!K$7*'FORM NILAI SIAP'!$F$6+'NILAI UTS'!K51*'NILAI UTS'!K$7*'FORM NILAI SIAP'!$G$6+'NILAI UAS'!K$7*'NILAI UAS'!K51*'FORM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1" s="86" t="str">
        <f t="shared" si="7"/>
        <v/>
      </c>
      <c r="AA51" s="7" t="str">
        <f>IF($B51="","",IF(AA$7="","",IFERROR((('NILAI TUGAS'!L51*'NILAI TUGAS'!L$7*'FORM NILAI SIAP'!$E$6+'NILAI PRAKTEK'!L51*'NILAI PRAKTEK'!L$7*'FORM NILAI SIAP'!$F$6+'NILAI UTS'!L51*'NILAI UTS'!L$7*'FORM NILAI SIAP'!$G$6+'NILAI UAS'!L$7*'NILAI UAS'!L51*'FORM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1" s="86" t="str">
        <f t="shared" si="8"/>
        <v/>
      </c>
      <c r="AC51" s="7" t="str">
        <f>IF($B51="","",IF(AC$7="","",IFERROR((('NILAI TUGAS'!M51*'NILAI TUGAS'!M$7*'FORM NILAI SIAP'!$E$6+'NILAI PRAKTEK'!M51*'NILAI PRAKTEK'!M$7*'FORM NILAI SIAP'!$F$6+'NILAI UTS'!M51*'NILAI UTS'!M$7*'FORM NILAI SIAP'!$G$6+'NILAI UAS'!M$7*'NILAI UAS'!M51*'FORM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1" s="86" t="str">
        <f t="shared" si="9"/>
        <v/>
      </c>
      <c r="AE51" s="7" t="str">
        <f>IF($B51="","",IFERROR((('NILAI TUGAS'!N51*'NILAI TUGAS'!N$7*'FORM NILAI SIAP'!$E$6+'NILAI PRAKTEK'!N51*'NILAI PRAKTEK'!N$7*'FORM NILAI SIAP'!$F$6+'NILAI UTS'!N51*'NILAI UTS'!N$7*'FORM NILAI SIAP'!$G$6+'NILAI UAS'!N$7*'NILAI UAS'!N51*'FORM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1" s="86" t="str">
        <f t="shared" si="10"/>
        <v/>
      </c>
      <c r="AG51" s="7" t="str">
        <f>IF($B51="","",IFERROR((('NILAI TUGAS'!O51*'NILAI TUGAS'!O$7*'FORM NILAI SIAP'!$E$6+'NILAI PRAKTEK'!O51*'NILAI PRAKTEK'!O$7*'FORM NILAI SIAP'!$F$6+'NILAI UTS'!O51*'NILAI UTS'!O$7*'FORM NILAI SIAP'!$G$6+'NILAI UAS'!O$7*'NILAI UAS'!O51*'FORM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1" s="86" t="str">
        <f t="shared" si="11"/>
        <v/>
      </c>
      <c r="AI51" s="7" t="str">
        <f>IF($B51="","",IFERROR((('NILAI TUGAS'!P51*'NILAI TUGAS'!P$7*'FORM NILAI SIAP'!$E$6+'NILAI PRAKTEK'!P51*'NILAI PRAKTEK'!P$7*'FORM NILAI SIAP'!$F$6+'NILAI UTS'!P51*'NILAI UTS'!P$7*'FORM NILAI SIAP'!$G$6+'NILAI UAS'!P$7*'NILAI UAS'!P51*'FORM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1" s="86" t="str">
        <f t="shared" si="12"/>
        <v/>
      </c>
      <c r="AK51" s="7" t="str">
        <f>IF($B51="","",IFERROR((('NILAI TUGAS'!Q51*'NILAI TUGAS'!Q$7*'FORM NILAI SIAP'!$E$6+'NILAI PRAKTEK'!Q51*'NILAI PRAKTEK'!Q$7*'FORM NILAI SIAP'!$F$6+'NILAI UTS'!Q51*'NILAI UTS'!Q$7*'FORM NILAI SIAP'!$G$6+'NILAI UAS'!Q$7*'NILAI UAS'!Q51*'FORM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1" s="86" t="str">
        <f t="shared" si="13"/>
        <v/>
      </c>
      <c r="AM51" s="7" t="str">
        <f>IF($B51="","",IFERROR((('NILAI TUGAS'!R51*'NILAI TUGAS'!R$7*'FORM NILAI SIAP'!$E$6+'NILAI PRAKTEK'!R51*'NILAI PRAKTEK'!R$7*'FORM NILAI SIAP'!$F$6+'NILAI UTS'!R51*'NILAI UTS'!R$7*'FORM NILAI SIAP'!$G$6+'NILAI UAS'!R$7*'NILAI UAS'!R51*'FORM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1" s="86" t="str">
        <f t="shared" si="14"/>
        <v/>
      </c>
    </row>
    <row r="52" spans="1:40" ht="14.25" customHeight="1">
      <c r="A52" s="3">
        <v>21120120140099</v>
      </c>
      <c r="B52" s="37" t="s">
        <v>244</v>
      </c>
      <c r="C52" s="37">
        <v>5</v>
      </c>
      <c r="D52" s="37" t="s">
        <v>350</v>
      </c>
      <c r="E52" s="83">
        <v>100</v>
      </c>
      <c r="F52" s="83">
        <v>0</v>
      </c>
      <c r="G52" s="83">
        <v>80</v>
      </c>
      <c r="H52" s="83">
        <v>40</v>
      </c>
      <c r="I52" s="83">
        <f t="shared" si="0"/>
        <v>80</v>
      </c>
      <c r="J52" s="84" t="str">
        <f t="shared" si="15"/>
        <v>A</v>
      </c>
      <c r="K52" s="83" t="str">
        <f t="shared" si="16"/>
        <v>4</v>
      </c>
      <c r="L52" s="85" t="str">
        <f t="shared" si="17"/>
        <v>LULUS</v>
      </c>
      <c r="M52" s="7">
        <f>IF($B52="","",IF(M$7="","",IFERROR((('NILAI TUGAS'!E52*'NILAI TUGAS'!E$7*'FORM NILAI SIAP'!$E$6+'NILAI PRAKTEK'!E52*'NILAI PRAKTEK'!E$7*'FORM NILAI SIAP'!$F$6+'NILAI UTS'!E52*'NILAI UTS'!E$7*'FORM NILAI SIAP'!$G$6+'NILAI UAS'!E$7*'NILAI UAS'!E52*'FORM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52" s="86">
        <f t="shared" si="1"/>
        <v>4</v>
      </c>
      <c r="O52" s="7">
        <f>IF($B52="","",IF(O$7="","",IFERROR((('NILAI TUGAS'!F52*'NILAI TUGAS'!F$7*'FORM NILAI SIAP'!$E$6+'NILAI PRAKTEK'!F52*'NILAI PRAKTEK'!F$7*'FORM NILAI SIAP'!$F$6+'NILAI UTS'!F52*'NILAI UTS'!F$7*'FORM NILAI SIAP'!$G$6+'NILAI UAS'!F$7*'NILAI UAS'!F52*'FORM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52" s="86">
        <f t="shared" si="2"/>
        <v>4</v>
      </c>
      <c r="Q52" s="7">
        <f>IF($B52="","",IF(Q$7="","",IFERROR((('NILAI TUGAS'!G52*'NILAI TUGAS'!G$7*'FORM NILAI SIAP'!$E$6+'NILAI PRAKTEK'!G52*'NILAI PRAKTEK'!G$7*'FORM NILAI SIAP'!$F$6+'NILAI UTS'!G52*'NILAI UTS'!G$7*'FORM NILAI SIAP'!$G$6+'NILAI UAS'!G$7*'NILAI UAS'!G52*'FORM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70</v>
      </c>
      <c r="R52" s="86">
        <f t="shared" si="3"/>
        <v>3</v>
      </c>
      <c r="S52" s="7">
        <f>IF($B52="","",IF(S$7="","",IFERROR((('NILAI TUGAS'!H52*'NILAI TUGAS'!H$7*'FORM NILAI SIAP'!$E$6+'NILAI PRAKTEK'!H52*'NILAI PRAKTEK'!H$7*'FORM NILAI SIAP'!$F$6+'NILAI UTS'!H52*'NILAI UTS'!H$7*'FORM NILAI SIAP'!$G$6+'NILAI UAS'!H$7*'NILAI UAS'!H52*'FORM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70</v>
      </c>
      <c r="T52" s="86">
        <f t="shared" si="4"/>
        <v>3</v>
      </c>
      <c r="U52" s="7" t="str">
        <f>IF($B52="","",IF(U$7="","",IFERROR((('NILAI TUGAS'!I52*'NILAI TUGAS'!I$7*'FORM NILAI SIAP'!$E$6+'NILAI PRAKTEK'!I52*'NILAI PRAKTEK'!I$7*'FORM NILAI SIAP'!$F$6+'NILAI UTS'!I52*'NILAI UTS'!I$7*'FORM NILAI SIAP'!$G$6+'NILAI UAS'!I$7*'NILAI UAS'!I52*'FORM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2" s="86" t="str">
        <f t="shared" si="5"/>
        <v/>
      </c>
      <c r="W52" s="7" t="str">
        <f>IF($B52="","",IF(W$7="","",IFERROR((('NILAI TUGAS'!J52*'NILAI TUGAS'!J$7*'FORM NILAI SIAP'!$E$6+'NILAI PRAKTEK'!J52*'NILAI PRAKTEK'!J$7*'FORM NILAI SIAP'!$F$6+'NILAI UTS'!J52*'NILAI UTS'!J$7*'FORM NILAI SIAP'!$G$6+'NILAI UAS'!J$7*'NILAI UAS'!J52*'FORM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2" s="86" t="str">
        <f t="shared" si="6"/>
        <v/>
      </c>
      <c r="Y52" s="7" t="str">
        <f>IF($B52="","",IF(Y$7="","",IFERROR((('NILAI TUGAS'!K52*'NILAI TUGAS'!K$7*'FORM NILAI SIAP'!$E$6+'NILAI PRAKTEK'!K52*'NILAI PRAKTEK'!K$7*'FORM NILAI SIAP'!$F$6+'NILAI UTS'!K52*'NILAI UTS'!K$7*'FORM NILAI SIAP'!$G$6+'NILAI UAS'!K$7*'NILAI UAS'!K52*'FORM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2" s="86" t="str">
        <f t="shared" si="7"/>
        <v/>
      </c>
      <c r="AA52" s="7" t="str">
        <f>IF($B52="","",IF(AA$7="","",IFERROR((('NILAI TUGAS'!L52*'NILAI TUGAS'!L$7*'FORM NILAI SIAP'!$E$6+'NILAI PRAKTEK'!L52*'NILAI PRAKTEK'!L$7*'FORM NILAI SIAP'!$F$6+'NILAI UTS'!L52*'NILAI UTS'!L$7*'FORM NILAI SIAP'!$G$6+'NILAI UAS'!L$7*'NILAI UAS'!L52*'FORM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2" s="86" t="str">
        <f t="shared" si="8"/>
        <v/>
      </c>
      <c r="AC52" s="7" t="str">
        <f>IF($B52="","",IF(AC$7="","",IFERROR((('NILAI TUGAS'!M52*'NILAI TUGAS'!M$7*'FORM NILAI SIAP'!$E$6+'NILAI PRAKTEK'!M52*'NILAI PRAKTEK'!M$7*'FORM NILAI SIAP'!$F$6+'NILAI UTS'!M52*'NILAI UTS'!M$7*'FORM NILAI SIAP'!$G$6+'NILAI UAS'!M$7*'NILAI UAS'!M52*'FORM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2" s="86" t="str">
        <f t="shared" si="9"/>
        <v/>
      </c>
      <c r="AE52" s="7" t="str">
        <f>IF($B52="","",IFERROR((('NILAI TUGAS'!N52*'NILAI TUGAS'!N$7*'FORM NILAI SIAP'!$E$6+'NILAI PRAKTEK'!N52*'NILAI PRAKTEK'!N$7*'FORM NILAI SIAP'!$F$6+'NILAI UTS'!N52*'NILAI UTS'!N$7*'FORM NILAI SIAP'!$G$6+'NILAI UAS'!N$7*'NILAI UAS'!N52*'FORM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2" s="86" t="str">
        <f t="shared" si="10"/>
        <v/>
      </c>
      <c r="AG52" s="7" t="str">
        <f>IF($B52="","",IFERROR((('NILAI TUGAS'!O52*'NILAI TUGAS'!O$7*'FORM NILAI SIAP'!$E$6+'NILAI PRAKTEK'!O52*'NILAI PRAKTEK'!O$7*'FORM NILAI SIAP'!$F$6+'NILAI UTS'!O52*'NILAI UTS'!O$7*'FORM NILAI SIAP'!$G$6+'NILAI UAS'!O$7*'NILAI UAS'!O52*'FORM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2" s="86" t="str">
        <f t="shared" si="11"/>
        <v/>
      </c>
      <c r="AI52" s="7" t="str">
        <f>IF($B52="","",IFERROR((('NILAI TUGAS'!P52*'NILAI TUGAS'!P$7*'FORM NILAI SIAP'!$E$6+'NILAI PRAKTEK'!P52*'NILAI PRAKTEK'!P$7*'FORM NILAI SIAP'!$F$6+'NILAI UTS'!P52*'NILAI UTS'!P$7*'FORM NILAI SIAP'!$G$6+'NILAI UAS'!P$7*'NILAI UAS'!P52*'FORM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2" s="86" t="str">
        <f t="shared" si="12"/>
        <v/>
      </c>
      <c r="AK52" s="7" t="str">
        <f>IF($B52="","",IFERROR((('NILAI TUGAS'!Q52*'NILAI TUGAS'!Q$7*'FORM NILAI SIAP'!$E$6+'NILAI PRAKTEK'!Q52*'NILAI PRAKTEK'!Q$7*'FORM NILAI SIAP'!$F$6+'NILAI UTS'!Q52*'NILAI UTS'!Q$7*'FORM NILAI SIAP'!$G$6+'NILAI UAS'!Q$7*'NILAI UAS'!Q52*'FORM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2" s="86" t="str">
        <f t="shared" si="13"/>
        <v/>
      </c>
      <c r="AM52" s="7" t="str">
        <f>IF($B52="","",IFERROR((('NILAI TUGAS'!R52*'NILAI TUGAS'!R$7*'FORM NILAI SIAP'!$E$6+'NILAI PRAKTEK'!R52*'NILAI PRAKTEK'!R$7*'FORM NILAI SIAP'!$F$6+'NILAI UTS'!R52*'NILAI UTS'!R$7*'FORM NILAI SIAP'!$G$6+'NILAI UAS'!R$7*'NILAI UAS'!R52*'FORM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2" s="86" t="str">
        <f t="shared" si="14"/>
        <v/>
      </c>
    </row>
    <row r="53" spans="1:40" ht="14.25" customHeight="1">
      <c r="A53" s="3">
        <v>21120120140099</v>
      </c>
      <c r="B53" s="37" t="s">
        <v>245</v>
      </c>
      <c r="C53" s="37">
        <v>5</v>
      </c>
      <c r="D53" s="37" t="s">
        <v>350</v>
      </c>
      <c r="E53" s="83">
        <v>100</v>
      </c>
      <c r="F53" s="83">
        <v>0</v>
      </c>
      <c r="G53" s="83">
        <v>92</v>
      </c>
      <c r="H53" s="83">
        <v>70</v>
      </c>
      <c r="I53" s="83">
        <f t="shared" si="0"/>
        <v>90.5</v>
      </c>
      <c r="J53" s="84" t="str">
        <f t="shared" si="15"/>
        <v>A</v>
      </c>
      <c r="K53" s="83" t="str">
        <f t="shared" si="16"/>
        <v>4</v>
      </c>
      <c r="L53" s="85" t="str">
        <f t="shared" si="17"/>
        <v>LULUS</v>
      </c>
      <c r="M53" s="7">
        <f>IF($B53="","",IF(M$7="","",IFERROR((('NILAI TUGAS'!E53*'NILAI TUGAS'!E$7*'FORM NILAI SIAP'!$E$6+'NILAI PRAKTEK'!E53*'NILAI PRAKTEK'!E$7*'FORM NILAI SIAP'!$F$6+'NILAI UTS'!E53*'NILAI UTS'!E$7*'FORM NILAI SIAP'!$G$6+'NILAI UAS'!E$7*'NILAI UAS'!E53*'FORM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53" s="86">
        <f t="shared" si="1"/>
        <v>4</v>
      </c>
      <c r="O53" s="7">
        <f>IF($B53="","",IF(O$7="","",IFERROR((('NILAI TUGAS'!F53*'NILAI TUGAS'!F$7*'FORM NILAI SIAP'!$E$6+'NILAI PRAKTEK'!F53*'NILAI PRAKTEK'!F$7*'FORM NILAI SIAP'!$F$6+'NILAI UTS'!F53*'NILAI UTS'!F$7*'FORM NILAI SIAP'!$G$6+'NILAI UAS'!F$7*'NILAI UAS'!F53*'FORM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53" s="86">
        <f t="shared" si="2"/>
        <v>4</v>
      </c>
      <c r="Q53" s="7">
        <f>IF($B53="","",IF(Q$7="","",IFERROR((('NILAI TUGAS'!G53*'NILAI TUGAS'!G$7*'FORM NILAI SIAP'!$E$6+'NILAI PRAKTEK'!G53*'NILAI PRAKTEK'!G$7*'FORM NILAI SIAP'!$F$6+'NILAI UTS'!G53*'NILAI UTS'!G$7*'FORM NILAI SIAP'!$G$6+'NILAI UAS'!G$7*'NILAI UAS'!G53*'FORM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53" s="86">
        <f t="shared" si="3"/>
        <v>4</v>
      </c>
      <c r="S53" s="7">
        <f>IF($B53="","",IF(S$7="","",IFERROR((('NILAI TUGAS'!H53*'NILAI TUGAS'!H$7*'FORM NILAI SIAP'!$E$6+'NILAI PRAKTEK'!H53*'NILAI PRAKTEK'!H$7*'FORM NILAI SIAP'!$F$6+'NILAI UTS'!H53*'NILAI UTS'!H$7*'FORM NILAI SIAP'!$G$6+'NILAI UAS'!H$7*'NILAI UAS'!H53*'FORM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53" s="86">
        <f t="shared" si="4"/>
        <v>4</v>
      </c>
      <c r="U53" s="7" t="str">
        <f>IF($B53="","",IF(U$7="","",IFERROR((('NILAI TUGAS'!I53*'NILAI TUGAS'!I$7*'FORM NILAI SIAP'!$E$6+'NILAI PRAKTEK'!I53*'NILAI PRAKTEK'!I$7*'FORM NILAI SIAP'!$F$6+'NILAI UTS'!I53*'NILAI UTS'!I$7*'FORM NILAI SIAP'!$G$6+'NILAI UAS'!I$7*'NILAI UAS'!I53*'FORM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3" s="86" t="str">
        <f t="shared" si="5"/>
        <v/>
      </c>
      <c r="W53" s="7" t="str">
        <f>IF($B53="","",IF(W$7="","",IFERROR((('NILAI TUGAS'!J53*'NILAI TUGAS'!J$7*'FORM NILAI SIAP'!$E$6+'NILAI PRAKTEK'!J53*'NILAI PRAKTEK'!J$7*'FORM NILAI SIAP'!$F$6+'NILAI UTS'!J53*'NILAI UTS'!J$7*'FORM NILAI SIAP'!$G$6+'NILAI UAS'!J$7*'NILAI UAS'!J53*'FORM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3" s="86" t="str">
        <f t="shared" si="6"/>
        <v/>
      </c>
      <c r="Y53" s="7" t="str">
        <f>IF($B53="","",IF(Y$7="","",IFERROR((('NILAI TUGAS'!K53*'NILAI TUGAS'!K$7*'FORM NILAI SIAP'!$E$6+'NILAI PRAKTEK'!K53*'NILAI PRAKTEK'!K$7*'FORM NILAI SIAP'!$F$6+'NILAI UTS'!K53*'NILAI UTS'!K$7*'FORM NILAI SIAP'!$G$6+'NILAI UAS'!K$7*'NILAI UAS'!K53*'FORM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3" s="86" t="str">
        <f t="shared" si="7"/>
        <v/>
      </c>
      <c r="AA53" s="7" t="str">
        <f>IF($B53="","",IF(AA$7="","",IFERROR((('NILAI TUGAS'!L53*'NILAI TUGAS'!L$7*'FORM NILAI SIAP'!$E$6+'NILAI PRAKTEK'!L53*'NILAI PRAKTEK'!L$7*'FORM NILAI SIAP'!$F$6+'NILAI UTS'!L53*'NILAI UTS'!L$7*'FORM NILAI SIAP'!$G$6+'NILAI UAS'!L$7*'NILAI UAS'!L53*'FORM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3" s="86" t="str">
        <f t="shared" si="8"/>
        <v/>
      </c>
      <c r="AC53" s="7" t="str">
        <f>IF($B53="","",IF(AC$7="","",IFERROR((('NILAI TUGAS'!M53*'NILAI TUGAS'!M$7*'FORM NILAI SIAP'!$E$6+'NILAI PRAKTEK'!M53*'NILAI PRAKTEK'!M$7*'FORM NILAI SIAP'!$F$6+'NILAI UTS'!M53*'NILAI UTS'!M$7*'FORM NILAI SIAP'!$G$6+'NILAI UAS'!M$7*'NILAI UAS'!M53*'FORM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3" s="86" t="str">
        <f t="shared" si="9"/>
        <v/>
      </c>
      <c r="AE53" s="7" t="str">
        <f>IF($B53="","",IFERROR((('NILAI TUGAS'!N53*'NILAI TUGAS'!N$7*'FORM NILAI SIAP'!$E$6+'NILAI PRAKTEK'!N53*'NILAI PRAKTEK'!N$7*'FORM NILAI SIAP'!$F$6+'NILAI UTS'!N53*'NILAI UTS'!N$7*'FORM NILAI SIAP'!$G$6+'NILAI UAS'!N$7*'NILAI UAS'!N53*'FORM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3" s="86" t="str">
        <f t="shared" si="10"/>
        <v/>
      </c>
      <c r="AG53" s="7" t="str">
        <f>IF($B53="","",IFERROR((('NILAI TUGAS'!O53*'NILAI TUGAS'!O$7*'FORM NILAI SIAP'!$E$6+'NILAI PRAKTEK'!O53*'NILAI PRAKTEK'!O$7*'FORM NILAI SIAP'!$F$6+'NILAI UTS'!O53*'NILAI UTS'!O$7*'FORM NILAI SIAP'!$G$6+'NILAI UAS'!O$7*'NILAI UAS'!O53*'FORM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3" s="86" t="str">
        <f t="shared" si="11"/>
        <v/>
      </c>
      <c r="AI53" s="7" t="str">
        <f>IF($B53="","",IFERROR((('NILAI TUGAS'!P53*'NILAI TUGAS'!P$7*'FORM NILAI SIAP'!$E$6+'NILAI PRAKTEK'!P53*'NILAI PRAKTEK'!P$7*'FORM NILAI SIAP'!$F$6+'NILAI UTS'!P53*'NILAI UTS'!P$7*'FORM NILAI SIAP'!$G$6+'NILAI UAS'!P$7*'NILAI UAS'!P53*'FORM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3" s="86" t="str">
        <f t="shared" si="12"/>
        <v/>
      </c>
      <c r="AK53" s="7" t="str">
        <f>IF($B53="","",IFERROR((('NILAI TUGAS'!Q53*'NILAI TUGAS'!Q$7*'FORM NILAI SIAP'!$E$6+'NILAI PRAKTEK'!Q53*'NILAI PRAKTEK'!Q$7*'FORM NILAI SIAP'!$F$6+'NILAI UTS'!Q53*'NILAI UTS'!Q$7*'FORM NILAI SIAP'!$G$6+'NILAI UAS'!Q$7*'NILAI UAS'!Q53*'FORM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3" s="86" t="str">
        <f t="shared" si="13"/>
        <v/>
      </c>
      <c r="AM53" s="7" t="str">
        <f>IF($B53="","",IFERROR((('NILAI TUGAS'!R53*'NILAI TUGAS'!R$7*'FORM NILAI SIAP'!$E$6+'NILAI PRAKTEK'!R53*'NILAI PRAKTEK'!R$7*'FORM NILAI SIAP'!$F$6+'NILAI UTS'!R53*'NILAI UTS'!R$7*'FORM NILAI SIAP'!$G$6+'NILAI UAS'!R$7*'NILAI UAS'!R53*'FORM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3" s="86" t="str">
        <f t="shared" si="14"/>
        <v/>
      </c>
    </row>
    <row r="54" spans="1:40" ht="14.25" customHeight="1">
      <c r="A54" s="3">
        <v>21120120140099</v>
      </c>
      <c r="B54" s="37" t="s">
        <v>246</v>
      </c>
      <c r="C54" s="37">
        <v>5</v>
      </c>
      <c r="D54" s="37" t="s">
        <v>350</v>
      </c>
      <c r="E54" s="83">
        <v>99</v>
      </c>
      <c r="F54" s="83">
        <v>0</v>
      </c>
      <c r="G54" s="83">
        <v>88</v>
      </c>
      <c r="H54" s="83">
        <v>90</v>
      </c>
      <c r="I54" s="83">
        <f t="shared" si="0"/>
        <v>94</v>
      </c>
      <c r="J54" s="84" t="str">
        <f t="shared" si="15"/>
        <v>A</v>
      </c>
      <c r="K54" s="83" t="str">
        <f t="shared" si="16"/>
        <v>4</v>
      </c>
      <c r="L54" s="85" t="str">
        <f t="shared" si="17"/>
        <v>LULUS</v>
      </c>
      <c r="M54" s="7">
        <f>IF($B54="","",IF(M$7="","",IFERROR((('NILAI TUGAS'!E54*'NILAI TUGAS'!E$7*'FORM NILAI SIAP'!$E$6+'NILAI PRAKTEK'!E54*'NILAI PRAKTEK'!E$7*'FORM NILAI SIAP'!$F$6+'NILAI UTS'!E54*'NILAI UTS'!E$7*'FORM NILAI SIAP'!$G$6+'NILAI UAS'!E$7*'NILAI UAS'!E54*'FORM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93.5</v>
      </c>
      <c r="N54" s="86">
        <f t="shared" si="1"/>
        <v>4</v>
      </c>
      <c r="O54" s="7">
        <f>IF($B54="","",IF(O$7="","",IFERROR((('NILAI TUGAS'!F54*'NILAI TUGAS'!F$7*'FORM NILAI SIAP'!$E$6+'NILAI PRAKTEK'!F54*'NILAI PRAKTEK'!F$7*'FORM NILAI SIAP'!$F$6+'NILAI UTS'!F54*'NILAI UTS'!F$7*'FORM NILAI SIAP'!$G$6+'NILAI UAS'!F$7*'NILAI UAS'!F54*'FORM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93.5</v>
      </c>
      <c r="P54" s="86">
        <f t="shared" si="2"/>
        <v>4</v>
      </c>
      <c r="Q54" s="7">
        <f>IF($B54="","",IF(Q$7="","",IFERROR((('NILAI TUGAS'!G54*'NILAI TUGAS'!G$7*'FORM NILAI SIAP'!$E$6+'NILAI PRAKTEK'!G54*'NILAI PRAKTEK'!G$7*'FORM NILAI SIAP'!$F$6+'NILAI UTS'!G54*'NILAI UTS'!G$7*'FORM NILAI SIAP'!$G$6+'NILAI UAS'!G$7*'NILAI UAS'!G54*'FORM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94.5</v>
      </c>
      <c r="R54" s="86">
        <f t="shared" si="3"/>
        <v>4</v>
      </c>
      <c r="S54" s="7">
        <f>IF($B54="","",IF(S$7="","",IFERROR((('NILAI TUGAS'!H54*'NILAI TUGAS'!H$7*'FORM NILAI SIAP'!$E$6+'NILAI PRAKTEK'!H54*'NILAI PRAKTEK'!H$7*'FORM NILAI SIAP'!$F$6+'NILAI UTS'!H54*'NILAI UTS'!H$7*'FORM NILAI SIAP'!$G$6+'NILAI UAS'!H$7*'NILAI UAS'!H54*'FORM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94.5</v>
      </c>
      <c r="T54" s="86">
        <f t="shared" si="4"/>
        <v>4</v>
      </c>
      <c r="U54" s="7" t="str">
        <f>IF($B54="","",IF(U$7="","",IFERROR((('NILAI TUGAS'!I54*'NILAI TUGAS'!I$7*'FORM NILAI SIAP'!$E$6+'NILAI PRAKTEK'!I54*'NILAI PRAKTEK'!I$7*'FORM NILAI SIAP'!$F$6+'NILAI UTS'!I54*'NILAI UTS'!I$7*'FORM NILAI SIAP'!$G$6+'NILAI UAS'!I$7*'NILAI UAS'!I54*'FORM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4" s="86" t="str">
        <f t="shared" si="5"/>
        <v/>
      </c>
      <c r="W54" s="7" t="str">
        <f>IF($B54="","",IF(W$7="","",IFERROR((('NILAI TUGAS'!J54*'NILAI TUGAS'!J$7*'FORM NILAI SIAP'!$E$6+'NILAI PRAKTEK'!J54*'NILAI PRAKTEK'!J$7*'FORM NILAI SIAP'!$F$6+'NILAI UTS'!J54*'NILAI UTS'!J$7*'FORM NILAI SIAP'!$G$6+'NILAI UAS'!J$7*'NILAI UAS'!J54*'FORM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4" s="86" t="str">
        <f t="shared" si="6"/>
        <v/>
      </c>
      <c r="Y54" s="7" t="str">
        <f>IF($B54="","",IF(Y$7="","",IFERROR((('NILAI TUGAS'!K54*'NILAI TUGAS'!K$7*'FORM NILAI SIAP'!$E$6+'NILAI PRAKTEK'!K54*'NILAI PRAKTEK'!K$7*'FORM NILAI SIAP'!$F$6+'NILAI UTS'!K54*'NILAI UTS'!K$7*'FORM NILAI SIAP'!$G$6+'NILAI UAS'!K$7*'NILAI UAS'!K54*'FORM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4" s="86" t="str">
        <f t="shared" si="7"/>
        <v/>
      </c>
      <c r="AA54" s="7" t="str">
        <f>IF($B54="","",IF(AA$7="","",IFERROR((('NILAI TUGAS'!L54*'NILAI TUGAS'!L$7*'FORM NILAI SIAP'!$E$6+'NILAI PRAKTEK'!L54*'NILAI PRAKTEK'!L$7*'FORM NILAI SIAP'!$F$6+'NILAI UTS'!L54*'NILAI UTS'!L$7*'FORM NILAI SIAP'!$G$6+'NILAI UAS'!L$7*'NILAI UAS'!L54*'FORM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4" s="86" t="str">
        <f t="shared" si="8"/>
        <v/>
      </c>
      <c r="AC54" s="7" t="str">
        <f>IF($B54="","",IF(AC$7="","",IFERROR((('NILAI TUGAS'!M54*'NILAI TUGAS'!M$7*'FORM NILAI SIAP'!$E$6+'NILAI PRAKTEK'!M54*'NILAI PRAKTEK'!M$7*'FORM NILAI SIAP'!$F$6+'NILAI UTS'!M54*'NILAI UTS'!M$7*'FORM NILAI SIAP'!$G$6+'NILAI UAS'!M$7*'NILAI UAS'!M54*'FORM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4" s="86" t="str">
        <f t="shared" si="9"/>
        <v/>
      </c>
      <c r="AE54" s="7" t="str">
        <f>IF($B54="","",IFERROR((('NILAI TUGAS'!N54*'NILAI TUGAS'!N$7*'FORM NILAI SIAP'!$E$6+'NILAI PRAKTEK'!N54*'NILAI PRAKTEK'!N$7*'FORM NILAI SIAP'!$F$6+'NILAI UTS'!N54*'NILAI UTS'!N$7*'FORM NILAI SIAP'!$G$6+'NILAI UAS'!N$7*'NILAI UAS'!N54*'FORM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4" s="86" t="str">
        <f t="shared" si="10"/>
        <v/>
      </c>
      <c r="AG54" s="7" t="str">
        <f>IF($B54="","",IFERROR((('NILAI TUGAS'!O54*'NILAI TUGAS'!O$7*'FORM NILAI SIAP'!$E$6+'NILAI PRAKTEK'!O54*'NILAI PRAKTEK'!O$7*'FORM NILAI SIAP'!$F$6+'NILAI UTS'!O54*'NILAI UTS'!O$7*'FORM NILAI SIAP'!$G$6+'NILAI UAS'!O$7*'NILAI UAS'!O54*'FORM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4" s="86" t="str">
        <f t="shared" si="11"/>
        <v/>
      </c>
      <c r="AI54" s="7" t="str">
        <f>IF($B54="","",IFERROR((('NILAI TUGAS'!P54*'NILAI TUGAS'!P$7*'FORM NILAI SIAP'!$E$6+'NILAI PRAKTEK'!P54*'NILAI PRAKTEK'!P$7*'FORM NILAI SIAP'!$F$6+'NILAI UTS'!P54*'NILAI UTS'!P$7*'FORM NILAI SIAP'!$G$6+'NILAI UAS'!P$7*'NILAI UAS'!P54*'FORM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4" s="86" t="str">
        <f t="shared" si="12"/>
        <v/>
      </c>
      <c r="AK54" s="7" t="str">
        <f>IF($B54="","",IFERROR((('NILAI TUGAS'!Q54*'NILAI TUGAS'!Q$7*'FORM NILAI SIAP'!$E$6+'NILAI PRAKTEK'!Q54*'NILAI PRAKTEK'!Q$7*'FORM NILAI SIAP'!$F$6+'NILAI UTS'!Q54*'NILAI UTS'!Q$7*'FORM NILAI SIAP'!$G$6+'NILAI UAS'!Q$7*'NILAI UAS'!Q54*'FORM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4" s="86" t="str">
        <f t="shared" si="13"/>
        <v/>
      </c>
      <c r="AM54" s="7" t="str">
        <f>IF($B54="","",IFERROR((('NILAI TUGAS'!R54*'NILAI TUGAS'!R$7*'FORM NILAI SIAP'!$E$6+'NILAI PRAKTEK'!R54*'NILAI PRAKTEK'!R$7*'FORM NILAI SIAP'!$F$6+'NILAI UTS'!R54*'NILAI UTS'!R$7*'FORM NILAI SIAP'!$G$6+'NILAI UAS'!R$7*'NILAI UAS'!R54*'FORM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4" s="86" t="str">
        <f t="shared" si="14"/>
        <v/>
      </c>
    </row>
    <row r="55" spans="1:40" ht="14.25" customHeight="1">
      <c r="A55" s="3">
        <v>21120120140099</v>
      </c>
      <c r="B55" s="37" t="s">
        <v>247</v>
      </c>
      <c r="C55" s="37">
        <v>7</v>
      </c>
      <c r="D55" s="37" t="s">
        <v>352</v>
      </c>
      <c r="E55" s="83">
        <v>75</v>
      </c>
      <c r="F55" s="83">
        <v>0</v>
      </c>
      <c r="G55" s="83">
        <v>72</v>
      </c>
      <c r="H55" s="83">
        <v>20</v>
      </c>
      <c r="I55" s="83">
        <f t="shared" si="0"/>
        <v>60.5</v>
      </c>
      <c r="J55" s="84" t="str">
        <f t="shared" si="15"/>
        <v>C</v>
      </c>
      <c r="K55" s="83" t="str">
        <f t="shared" si="16"/>
        <v>2</v>
      </c>
      <c r="L55" s="85" t="str">
        <f t="shared" si="17"/>
        <v>REMIDI CPMK</v>
      </c>
      <c r="M55" s="7">
        <f>IF($B55="","",IF(M$7="","",IFERROR((('NILAI TUGAS'!E55*'NILAI TUGAS'!E$7*'FORM NILAI SIAP'!$E$6+'NILAI PRAKTEK'!E55*'NILAI PRAKTEK'!E$7*'FORM NILAI SIAP'!$F$6+'NILAI UTS'!E55*'NILAI UTS'!E$7*'FORM NILAI SIAP'!$G$6+'NILAI UAS'!E$7*'NILAI UAS'!E55*'FORM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73.5</v>
      </c>
      <c r="N55" s="86">
        <f t="shared" si="1"/>
        <v>3</v>
      </c>
      <c r="O55" s="7">
        <f>IF($B55="","",IF(O$7="","",IFERROR((('NILAI TUGAS'!F55*'NILAI TUGAS'!F$7*'FORM NILAI SIAP'!$E$6+'NILAI PRAKTEK'!F55*'NILAI PRAKTEK'!F$7*'FORM NILAI SIAP'!$F$6+'NILAI UTS'!F55*'NILAI UTS'!F$7*'FORM NILAI SIAP'!$G$6+'NILAI UAS'!F$7*'NILAI UAS'!F55*'FORM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73.5</v>
      </c>
      <c r="P55" s="86">
        <f t="shared" si="2"/>
        <v>3</v>
      </c>
      <c r="Q55" s="7">
        <f>IF($B55="","",IF(Q$7="","",IFERROR((('NILAI TUGAS'!G55*'NILAI TUGAS'!G$7*'FORM NILAI SIAP'!$E$6+'NILAI PRAKTEK'!G55*'NILAI PRAKTEK'!G$7*'FORM NILAI SIAP'!$F$6+'NILAI UTS'!G55*'NILAI UTS'!G$7*'FORM NILAI SIAP'!$G$6+'NILAI UAS'!G$7*'NILAI UAS'!G55*'FORM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47.5</v>
      </c>
      <c r="R55" s="86">
        <f t="shared" si="3"/>
        <v>1</v>
      </c>
      <c r="S55" s="7">
        <f>IF($B55="","",IF(S$7="","",IFERROR((('NILAI TUGAS'!H55*'NILAI TUGAS'!H$7*'FORM NILAI SIAP'!$E$6+'NILAI PRAKTEK'!H55*'NILAI PRAKTEK'!H$7*'FORM NILAI SIAP'!$F$6+'NILAI UTS'!H55*'NILAI UTS'!H$7*'FORM NILAI SIAP'!$G$6+'NILAI UAS'!H$7*'NILAI UAS'!H55*'FORM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47.5</v>
      </c>
      <c r="T55" s="86">
        <f t="shared" si="4"/>
        <v>1</v>
      </c>
      <c r="U55" s="7" t="str">
        <f>IF($B55="","",IF(U$7="","",IFERROR((('NILAI TUGAS'!I55*'NILAI TUGAS'!I$7*'FORM NILAI SIAP'!$E$6+'NILAI PRAKTEK'!I55*'NILAI PRAKTEK'!I$7*'FORM NILAI SIAP'!$F$6+'NILAI UTS'!I55*'NILAI UTS'!I$7*'FORM NILAI SIAP'!$G$6+'NILAI UAS'!I$7*'NILAI UAS'!I55*'FORM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5" s="86" t="str">
        <f t="shared" si="5"/>
        <v/>
      </c>
      <c r="W55" s="7" t="str">
        <f>IF($B55="","",IF(W$7="","",IFERROR((('NILAI TUGAS'!J55*'NILAI TUGAS'!J$7*'FORM NILAI SIAP'!$E$6+'NILAI PRAKTEK'!J55*'NILAI PRAKTEK'!J$7*'FORM NILAI SIAP'!$F$6+'NILAI UTS'!J55*'NILAI UTS'!J$7*'FORM NILAI SIAP'!$G$6+'NILAI UAS'!J$7*'NILAI UAS'!J55*'FORM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5" s="86" t="str">
        <f t="shared" si="6"/>
        <v/>
      </c>
      <c r="Y55" s="7" t="str">
        <f>IF($B55="","",IF(Y$7="","",IFERROR((('NILAI TUGAS'!K55*'NILAI TUGAS'!K$7*'FORM NILAI SIAP'!$E$6+'NILAI PRAKTEK'!K55*'NILAI PRAKTEK'!K$7*'FORM NILAI SIAP'!$F$6+'NILAI UTS'!K55*'NILAI UTS'!K$7*'FORM NILAI SIAP'!$G$6+'NILAI UAS'!K$7*'NILAI UAS'!K55*'FORM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5" s="86" t="str">
        <f t="shared" si="7"/>
        <v/>
      </c>
      <c r="AA55" s="7" t="str">
        <f>IF($B55="","",IF(AA$7="","",IFERROR((('NILAI TUGAS'!L55*'NILAI TUGAS'!L$7*'FORM NILAI SIAP'!$E$6+'NILAI PRAKTEK'!L55*'NILAI PRAKTEK'!L$7*'FORM NILAI SIAP'!$F$6+'NILAI UTS'!L55*'NILAI UTS'!L$7*'FORM NILAI SIAP'!$G$6+'NILAI UAS'!L$7*'NILAI UAS'!L55*'FORM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5" s="86" t="str">
        <f t="shared" si="8"/>
        <v/>
      </c>
      <c r="AC55" s="7" t="str">
        <f>IF($B55="","",IF(AC$7="","",IFERROR((('NILAI TUGAS'!M55*'NILAI TUGAS'!M$7*'FORM NILAI SIAP'!$E$6+'NILAI PRAKTEK'!M55*'NILAI PRAKTEK'!M$7*'FORM NILAI SIAP'!$F$6+'NILAI UTS'!M55*'NILAI UTS'!M$7*'FORM NILAI SIAP'!$G$6+'NILAI UAS'!M$7*'NILAI UAS'!M55*'FORM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5" s="86" t="str">
        <f t="shared" si="9"/>
        <v/>
      </c>
      <c r="AE55" s="7" t="str">
        <f>IF($B55="","",IFERROR((('NILAI TUGAS'!N55*'NILAI TUGAS'!N$7*'FORM NILAI SIAP'!$E$6+'NILAI PRAKTEK'!N55*'NILAI PRAKTEK'!N$7*'FORM NILAI SIAP'!$F$6+'NILAI UTS'!N55*'NILAI UTS'!N$7*'FORM NILAI SIAP'!$G$6+'NILAI UAS'!N$7*'NILAI UAS'!N55*'FORM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5" s="86" t="str">
        <f t="shared" si="10"/>
        <v/>
      </c>
      <c r="AG55" s="7" t="str">
        <f>IF($B55="","",IFERROR((('NILAI TUGAS'!O55*'NILAI TUGAS'!O$7*'FORM NILAI SIAP'!$E$6+'NILAI PRAKTEK'!O55*'NILAI PRAKTEK'!O$7*'FORM NILAI SIAP'!$F$6+'NILAI UTS'!O55*'NILAI UTS'!O$7*'FORM NILAI SIAP'!$G$6+'NILAI UAS'!O$7*'NILAI UAS'!O55*'FORM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5" s="86" t="str">
        <f t="shared" si="11"/>
        <v/>
      </c>
      <c r="AI55" s="7" t="str">
        <f>IF($B55="","",IFERROR((('NILAI TUGAS'!P55*'NILAI TUGAS'!P$7*'FORM NILAI SIAP'!$E$6+'NILAI PRAKTEK'!P55*'NILAI PRAKTEK'!P$7*'FORM NILAI SIAP'!$F$6+'NILAI UTS'!P55*'NILAI UTS'!P$7*'FORM NILAI SIAP'!$G$6+'NILAI UAS'!P$7*'NILAI UAS'!P55*'FORM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5" s="86" t="str">
        <f t="shared" si="12"/>
        <v/>
      </c>
      <c r="AK55" s="7" t="str">
        <f>IF($B55="","",IFERROR((('NILAI TUGAS'!Q55*'NILAI TUGAS'!Q$7*'FORM NILAI SIAP'!$E$6+'NILAI PRAKTEK'!Q55*'NILAI PRAKTEK'!Q$7*'FORM NILAI SIAP'!$F$6+'NILAI UTS'!Q55*'NILAI UTS'!Q$7*'FORM NILAI SIAP'!$G$6+'NILAI UAS'!Q$7*'NILAI UAS'!Q55*'FORM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5" s="86" t="str">
        <f t="shared" si="13"/>
        <v/>
      </c>
      <c r="AM55" s="7" t="str">
        <f>IF($B55="","",IFERROR((('NILAI TUGAS'!R55*'NILAI TUGAS'!R$7*'FORM NILAI SIAP'!$E$6+'NILAI PRAKTEK'!R55*'NILAI PRAKTEK'!R$7*'FORM NILAI SIAP'!$F$6+'NILAI UTS'!R55*'NILAI UTS'!R$7*'FORM NILAI SIAP'!$G$6+'NILAI UAS'!R$7*'NILAI UAS'!R55*'FORM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5" s="86" t="str">
        <f t="shared" si="14"/>
        <v/>
      </c>
    </row>
    <row r="56" spans="1:40" ht="14.25" customHeight="1">
      <c r="A56" s="3">
        <v>21120120140099</v>
      </c>
      <c r="B56" s="37" t="s">
        <v>248</v>
      </c>
      <c r="C56" s="37">
        <v>9</v>
      </c>
      <c r="D56" s="37" t="s">
        <v>351</v>
      </c>
      <c r="E56" s="83">
        <v>88</v>
      </c>
      <c r="F56" s="83">
        <v>0</v>
      </c>
      <c r="G56" s="83">
        <v>70</v>
      </c>
      <c r="H56" s="83">
        <v>0</v>
      </c>
      <c r="I56" s="83">
        <f t="shared" si="0"/>
        <v>61.5</v>
      </c>
      <c r="J56" s="84" t="str">
        <f t="shared" si="15"/>
        <v>C</v>
      </c>
      <c r="K56" s="83" t="str">
        <f t="shared" si="16"/>
        <v>2</v>
      </c>
      <c r="L56" s="85" t="str">
        <f t="shared" si="17"/>
        <v>REMIDI CPMK</v>
      </c>
      <c r="M56" s="7">
        <f>IF($B56="","",IF(M$7="","",IFERROR((('NILAI TUGAS'!E56*'NILAI TUGAS'!E$7*'FORM NILAI SIAP'!$E$6+'NILAI PRAKTEK'!E56*'NILAI PRAKTEK'!E$7*'FORM NILAI SIAP'!$F$6+'NILAI UTS'!E56*'NILAI UTS'!E$7*'FORM NILAI SIAP'!$G$6+'NILAI UAS'!E$7*'NILAI UAS'!E56*'FORM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79</v>
      </c>
      <c r="N56" s="86">
        <f t="shared" si="1"/>
        <v>3</v>
      </c>
      <c r="O56" s="7">
        <f>IF($B56="","",IF(O$7="","",IFERROR((('NILAI TUGAS'!F56*'NILAI TUGAS'!F$7*'FORM NILAI SIAP'!$E$6+'NILAI PRAKTEK'!F56*'NILAI PRAKTEK'!F$7*'FORM NILAI SIAP'!$F$6+'NILAI UTS'!F56*'NILAI UTS'!F$7*'FORM NILAI SIAP'!$G$6+'NILAI UAS'!F$7*'NILAI UAS'!F56*'FORM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79</v>
      </c>
      <c r="P56" s="86">
        <f t="shared" si="2"/>
        <v>3</v>
      </c>
      <c r="Q56" s="7">
        <f>IF($B56="","",IF(Q$7="","",IFERROR((('NILAI TUGAS'!G56*'NILAI TUGAS'!G$7*'FORM NILAI SIAP'!$E$6+'NILAI PRAKTEK'!G56*'NILAI PRAKTEK'!G$7*'FORM NILAI SIAP'!$F$6+'NILAI UTS'!G56*'NILAI UTS'!G$7*'FORM NILAI SIAP'!$G$6+'NILAI UAS'!G$7*'NILAI UAS'!G56*'FORM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44</v>
      </c>
      <c r="R56" s="86">
        <f t="shared" si="3"/>
        <v>1</v>
      </c>
      <c r="S56" s="7">
        <f>IF($B56="","",IF(S$7="","",IFERROR((('NILAI TUGAS'!H56*'NILAI TUGAS'!H$7*'FORM NILAI SIAP'!$E$6+'NILAI PRAKTEK'!H56*'NILAI PRAKTEK'!H$7*'FORM NILAI SIAP'!$F$6+'NILAI UTS'!H56*'NILAI UTS'!H$7*'FORM NILAI SIAP'!$G$6+'NILAI UAS'!H$7*'NILAI UAS'!H56*'FORM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44</v>
      </c>
      <c r="T56" s="86">
        <f t="shared" si="4"/>
        <v>1</v>
      </c>
      <c r="U56" s="7" t="str">
        <f>IF($B56="","",IF(U$7="","",IFERROR((('NILAI TUGAS'!I56*'NILAI TUGAS'!I$7*'FORM NILAI SIAP'!$E$6+'NILAI PRAKTEK'!I56*'NILAI PRAKTEK'!I$7*'FORM NILAI SIAP'!$F$6+'NILAI UTS'!I56*'NILAI UTS'!I$7*'FORM NILAI SIAP'!$G$6+'NILAI UAS'!I$7*'NILAI UAS'!I56*'FORM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6" s="86" t="str">
        <f t="shared" si="5"/>
        <v/>
      </c>
      <c r="W56" s="7" t="str">
        <f>IF($B56="","",IF(W$7="","",IFERROR((('NILAI TUGAS'!J56*'NILAI TUGAS'!J$7*'FORM NILAI SIAP'!$E$6+'NILAI PRAKTEK'!J56*'NILAI PRAKTEK'!J$7*'FORM NILAI SIAP'!$F$6+'NILAI UTS'!J56*'NILAI UTS'!J$7*'FORM NILAI SIAP'!$G$6+'NILAI UAS'!J$7*'NILAI UAS'!J56*'FORM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6" s="86" t="str">
        <f t="shared" si="6"/>
        <v/>
      </c>
      <c r="Y56" s="7" t="str">
        <f>IF($B56="","",IF(Y$7="","",IFERROR((('NILAI TUGAS'!K56*'NILAI TUGAS'!K$7*'FORM NILAI SIAP'!$E$6+'NILAI PRAKTEK'!K56*'NILAI PRAKTEK'!K$7*'FORM NILAI SIAP'!$F$6+'NILAI UTS'!K56*'NILAI UTS'!K$7*'FORM NILAI SIAP'!$G$6+'NILAI UAS'!K$7*'NILAI UAS'!K56*'FORM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6" s="86" t="str">
        <f t="shared" si="7"/>
        <v/>
      </c>
      <c r="AA56" s="7" t="str">
        <f>IF($B56="","",IF(AA$7="","",IFERROR((('NILAI TUGAS'!L56*'NILAI TUGAS'!L$7*'FORM NILAI SIAP'!$E$6+'NILAI PRAKTEK'!L56*'NILAI PRAKTEK'!L$7*'FORM NILAI SIAP'!$F$6+'NILAI UTS'!L56*'NILAI UTS'!L$7*'FORM NILAI SIAP'!$G$6+'NILAI UAS'!L$7*'NILAI UAS'!L56*'FORM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6" s="86" t="str">
        <f t="shared" si="8"/>
        <v/>
      </c>
      <c r="AC56" s="7" t="str">
        <f>IF($B56="","",IF(AC$7="","",IFERROR((('NILAI TUGAS'!M56*'NILAI TUGAS'!M$7*'FORM NILAI SIAP'!$E$6+'NILAI PRAKTEK'!M56*'NILAI PRAKTEK'!M$7*'FORM NILAI SIAP'!$F$6+'NILAI UTS'!M56*'NILAI UTS'!M$7*'FORM NILAI SIAP'!$G$6+'NILAI UAS'!M$7*'NILAI UAS'!M56*'FORM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6" s="86" t="str">
        <f t="shared" si="9"/>
        <v/>
      </c>
      <c r="AE56" s="7" t="str">
        <f>IF($B56="","",IFERROR((('NILAI TUGAS'!N56*'NILAI TUGAS'!N$7*'FORM NILAI SIAP'!$E$6+'NILAI PRAKTEK'!N56*'NILAI PRAKTEK'!N$7*'FORM NILAI SIAP'!$F$6+'NILAI UTS'!N56*'NILAI UTS'!N$7*'FORM NILAI SIAP'!$G$6+'NILAI UAS'!N$7*'NILAI UAS'!N56*'FORM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6" s="86" t="str">
        <f t="shared" si="10"/>
        <v/>
      </c>
      <c r="AG56" s="7" t="str">
        <f>IF($B56="","",IFERROR((('NILAI TUGAS'!O56*'NILAI TUGAS'!O$7*'FORM NILAI SIAP'!$E$6+'NILAI PRAKTEK'!O56*'NILAI PRAKTEK'!O$7*'FORM NILAI SIAP'!$F$6+'NILAI UTS'!O56*'NILAI UTS'!O$7*'FORM NILAI SIAP'!$G$6+'NILAI UAS'!O$7*'NILAI UAS'!O56*'FORM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6" s="86" t="str">
        <f t="shared" si="11"/>
        <v/>
      </c>
      <c r="AI56" s="7" t="str">
        <f>IF($B56="","",IFERROR((('NILAI TUGAS'!P56*'NILAI TUGAS'!P$7*'FORM NILAI SIAP'!$E$6+'NILAI PRAKTEK'!P56*'NILAI PRAKTEK'!P$7*'FORM NILAI SIAP'!$F$6+'NILAI UTS'!P56*'NILAI UTS'!P$7*'FORM NILAI SIAP'!$G$6+'NILAI UAS'!P$7*'NILAI UAS'!P56*'FORM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6" s="86" t="str">
        <f t="shared" si="12"/>
        <v/>
      </c>
      <c r="AK56" s="7" t="str">
        <f>IF($B56="","",IFERROR((('NILAI TUGAS'!Q56*'NILAI TUGAS'!Q$7*'FORM NILAI SIAP'!$E$6+'NILAI PRAKTEK'!Q56*'NILAI PRAKTEK'!Q$7*'FORM NILAI SIAP'!$F$6+'NILAI UTS'!Q56*'NILAI UTS'!Q$7*'FORM NILAI SIAP'!$G$6+'NILAI UAS'!Q$7*'NILAI UAS'!Q56*'FORM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6" s="86" t="str">
        <f t="shared" si="13"/>
        <v/>
      </c>
      <c r="AM56" s="7" t="str">
        <f>IF($B56="","",IFERROR((('NILAI TUGAS'!R56*'NILAI TUGAS'!R$7*'FORM NILAI SIAP'!$E$6+'NILAI PRAKTEK'!R56*'NILAI PRAKTEK'!R$7*'FORM NILAI SIAP'!$F$6+'NILAI UTS'!R56*'NILAI UTS'!R$7*'FORM NILAI SIAP'!$G$6+'NILAI UAS'!R$7*'NILAI UAS'!R56*'FORM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6" s="86" t="str">
        <f t="shared" si="14"/>
        <v/>
      </c>
    </row>
    <row r="57" spans="1:40" ht="14.25" customHeight="1">
      <c r="A57" s="3">
        <v>21120120140099</v>
      </c>
      <c r="B57" s="37" t="s">
        <v>249</v>
      </c>
      <c r="C57" s="37">
        <v>5</v>
      </c>
      <c r="D57" s="37" t="s">
        <v>350</v>
      </c>
      <c r="E57" s="83">
        <v>100</v>
      </c>
      <c r="F57" s="83">
        <v>0</v>
      </c>
      <c r="G57" s="83">
        <v>80</v>
      </c>
      <c r="H57" s="83">
        <v>80</v>
      </c>
      <c r="I57" s="83">
        <f t="shared" si="0"/>
        <v>90</v>
      </c>
      <c r="J57" s="84" t="str">
        <f t="shared" si="15"/>
        <v>A</v>
      </c>
      <c r="K57" s="83" t="str">
        <f t="shared" si="16"/>
        <v>4</v>
      </c>
      <c r="L57" s="85" t="str">
        <f t="shared" si="17"/>
        <v>LULUS</v>
      </c>
      <c r="M57" s="7">
        <f>IF($B57="","",IF(M$7="","",IFERROR((('NILAI TUGAS'!E57*'NILAI TUGAS'!E$7*'FORM NILAI SIAP'!$E$6+'NILAI PRAKTEK'!E57*'NILAI PRAKTEK'!E$7*'FORM NILAI SIAP'!$F$6+'NILAI UTS'!E57*'NILAI UTS'!E$7*'FORM NILAI SIAP'!$G$6+'NILAI UAS'!E$7*'NILAI UAS'!E57*'FORM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57" s="86">
        <f t="shared" si="1"/>
        <v>4</v>
      </c>
      <c r="O57" s="7">
        <f>IF($B57="","",IF(O$7="","",IFERROR((('NILAI TUGAS'!F57*'NILAI TUGAS'!F$7*'FORM NILAI SIAP'!$E$6+'NILAI PRAKTEK'!F57*'NILAI PRAKTEK'!F$7*'FORM NILAI SIAP'!$F$6+'NILAI UTS'!F57*'NILAI UTS'!F$7*'FORM NILAI SIAP'!$G$6+'NILAI UAS'!F$7*'NILAI UAS'!F57*'FORM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57" s="86">
        <f t="shared" si="2"/>
        <v>4</v>
      </c>
      <c r="Q57" s="7">
        <f>IF($B57="","",IF(Q$7="","",IFERROR((('NILAI TUGAS'!G57*'NILAI TUGAS'!G$7*'FORM NILAI SIAP'!$E$6+'NILAI PRAKTEK'!G57*'NILAI PRAKTEK'!G$7*'FORM NILAI SIAP'!$F$6+'NILAI UTS'!G57*'NILAI UTS'!G$7*'FORM NILAI SIAP'!$G$6+'NILAI UAS'!G$7*'NILAI UAS'!G57*'FORM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57" s="86">
        <f t="shared" si="3"/>
        <v>4</v>
      </c>
      <c r="S57" s="7">
        <f>IF($B57="","",IF(S$7="","",IFERROR((('NILAI TUGAS'!H57*'NILAI TUGAS'!H$7*'FORM NILAI SIAP'!$E$6+'NILAI PRAKTEK'!H57*'NILAI PRAKTEK'!H$7*'FORM NILAI SIAP'!$F$6+'NILAI UTS'!H57*'NILAI UTS'!H$7*'FORM NILAI SIAP'!$G$6+'NILAI UAS'!H$7*'NILAI UAS'!H57*'FORM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57" s="86">
        <f t="shared" si="4"/>
        <v>4</v>
      </c>
      <c r="U57" s="7" t="str">
        <f>IF($B57="","",IF(U$7="","",IFERROR((('NILAI TUGAS'!I57*'NILAI TUGAS'!I$7*'FORM NILAI SIAP'!$E$6+'NILAI PRAKTEK'!I57*'NILAI PRAKTEK'!I$7*'FORM NILAI SIAP'!$F$6+'NILAI UTS'!I57*'NILAI UTS'!I$7*'FORM NILAI SIAP'!$G$6+'NILAI UAS'!I$7*'NILAI UAS'!I57*'FORM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7" s="86" t="str">
        <f t="shared" si="5"/>
        <v/>
      </c>
      <c r="W57" s="7" t="str">
        <f>IF($B57="","",IF(W$7="","",IFERROR((('NILAI TUGAS'!J57*'NILAI TUGAS'!J$7*'FORM NILAI SIAP'!$E$6+'NILAI PRAKTEK'!J57*'NILAI PRAKTEK'!J$7*'FORM NILAI SIAP'!$F$6+'NILAI UTS'!J57*'NILAI UTS'!J$7*'FORM NILAI SIAP'!$G$6+'NILAI UAS'!J$7*'NILAI UAS'!J57*'FORM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7" s="86" t="str">
        <f t="shared" si="6"/>
        <v/>
      </c>
      <c r="Y57" s="7" t="str">
        <f>IF($B57="","",IF(Y$7="","",IFERROR((('NILAI TUGAS'!K57*'NILAI TUGAS'!K$7*'FORM NILAI SIAP'!$E$6+'NILAI PRAKTEK'!K57*'NILAI PRAKTEK'!K$7*'FORM NILAI SIAP'!$F$6+'NILAI UTS'!K57*'NILAI UTS'!K$7*'FORM NILAI SIAP'!$G$6+'NILAI UAS'!K$7*'NILAI UAS'!K57*'FORM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7" s="86" t="str">
        <f t="shared" si="7"/>
        <v/>
      </c>
      <c r="AA57" s="7" t="str">
        <f>IF($B57="","",IF(AA$7="","",IFERROR((('NILAI TUGAS'!L57*'NILAI TUGAS'!L$7*'FORM NILAI SIAP'!$E$6+'NILAI PRAKTEK'!L57*'NILAI PRAKTEK'!L$7*'FORM NILAI SIAP'!$F$6+'NILAI UTS'!L57*'NILAI UTS'!L$7*'FORM NILAI SIAP'!$G$6+'NILAI UAS'!L$7*'NILAI UAS'!L57*'FORM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7" s="86" t="str">
        <f t="shared" si="8"/>
        <v/>
      </c>
      <c r="AC57" s="7" t="str">
        <f>IF($B57="","",IF(AC$7="","",IFERROR((('NILAI TUGAS'!M57*'NILAI TUGAS'!M$7*'FORM NILAI SIAP'!$E$6+'NILAI PRAKTEK'!M57*'NILAI PRAKTEK'!M$7*'FORM NILAI SIAP'!$F$6+'NILAI UTS'!M57*'NILAI UTS'!M$7*'FORM NILAI SIAP'!$G$6+'NILAI UAS'!M$7*'NILAI UAS'!M57*'FORM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7" s="86" t="str">
        <f t="shared" si="9"/>
        <v/>
      </c>
      <c r="AE57" s="7" t="str">
        <f>IF($B57="","",IFERROR((('NILAI TUGAS'!N57*'NILAI TUGAS'!N$7*'FORM NILAI SIAP'!$E$6+'NILAI PRAKTEK'!N57*'NILAI PRAKTEK'!N$7*'FORM NILAI SIAP'!$F$6+'NILAI UTS'!N57*'NILAI UTS'!N$7*'FORM NILAI SIAP'!$G$6+'NILAI UAS'!N$7*'NILAI UAS'!N57*'FORM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7" s="86" t="str">
        <f t="shared" si="10"/>
        <v/>
      </c>
      <c r="AG57" s="7" t="str">
        <f>IF($B57="","",IFERROR((('NILAI TUGAS'!O57*'NILAI TUGAS'!O$7*'FORM NILAI SIAP'!$E$6+'NILAI PRAKTEK'!O57*'NILAI PRAKTEK'!O$7*'FORM NILAI SIAP'!$F$6+'NILAI UTS'!O57*'NILAI UTS'!O$7*'FORM NILAI SIAP'!$G$6+'NILAI UAS'!O$7*'NILAI UAS'!O57*'FORM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7" s="86" t="str">
        <f t="shared" si="11"/>
        <v/>
      </c>
      <c r="AI57" s="7" t="str">
        <f>IF($B57="","",IFERROR((('NILAI TUGAS'!P57*'NILAI TUGAS'!P$7*'FORM NILAI SIAP'!$E$6+'NILAI PRAKTEK'!P57*'NILAI PRAKTEK'!P$7*'FORM NILAI SIAP'!$F$6+'NILAI UTS'!P57*'NILAI UTS'!P$7*'FORM NILAI SIAP'!$G$6+'NILAI UAS'!P$7*'NILAI UAS'!P57*'FORM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7" s="86" t="str">
        <f t="shared" si="12"/>
        <v/>
      </c>
      <c r="AK57" s="7" t="str">
        <f>IF($B57="","",IFERROR((('NILAI TUGAS'!Q57*'NILAI TUGAS'!Q$7*'FORM NILAI SIAP'!$E$6+'NILAI PRAKTEK'!Q57*'NILAI PRAKTEK'!Q$7*'FORM NILAI SIAP'!$F$6+'NILAI UTS'!Q57*'NILAI UTS'!Q$7*'FORM NILAI SIAP'!$G$6+'NILAI UAS'!Q$7*'NILAI UAS'!Q57*'FORM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7" s="86" t="str">
        <f t="shared" si="13"/>
        <v/>
      </c>
      <c r="AM57" s="7" t="str">
        <f>IF($B57="","",IFERROR((('NILAI TUGAS'!R57*'NILAI TUGAS'!R$7*'FORM NILAI SIAP'!$E$6+'NILAI PRAKTEK'!R57*'NILAI PRAKTEK'!R$7*'FORM NILAI SIAP'!$F$6+'NILAI UTS'!R57*'NILAI UTS'!R$7*'FORM NILAI SIAP'!$G$6+'NILAI UAS'!R$7*'NILAI UAS'!R57*'FORM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7" s="86" t="str">
        <f t="shared" si="14"/>
        <v/>
      </c>
    </row>
    <row r="58" spans="1:40" ht="14.25" customHeight="1">
      <c r="A58" s="3">
        <v>21120120140099</v>
      </c>
      <c r="B58" s="37" t="s">
        <v>250</v>
      </c>
      <c r="C58" s="37">
        <v>5</v>
      </c>
      <c r="D58" s="37" t="s">
        <v>350</v>
      </c>
      <c r="E58" s="83">
        <v>75</v>
      </c>
      <c r="F58" s="83">
        <v>0</v>
      </c>
      <c r="G58" s="83">
        <v>72</v>
      </c>
      <c r="H58" s="83">
        <v>75</v>
      </c>
      <c r="I58" s="83">
        <f t="shared" si="0"/>
        <v>74.25</v>
      </c>
      <c r="J58" s="84" t="str">
        <f t="shared" si="15"/>
        <v>B</v>
      </c>
      <c r="K58" s="83" t="str">
        <f t="shared" si="16"/>
        <v>3</v>
      </c>
      <c r="L58" s="85" t="str">
        <f t="shared" si="17"/>
        <v>LULUS</v>
      </c>
      <c r="M58" s="7">
        <f>IF($B58="","",IF(M$7="","",IFERROR((('NILAI TUGAS'!E58*'NILAI TUGAS'!E$7*'FORM NILAI SIAP'!$E$6+'NILAI PRAKTEK'!E58*'NILAI PRAKTEK'!E$7*'FORM NILAI SIAP'!$F$6+'NILAI UTS'!E58*'NILAI UTS'!E$7*'FORM NILAI SIAP'!$G$6+'NILAI UAS'!E$7*'NILAI UAS'!E58*'FORM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73.5</v>
      </c>
      <c r="N58" s="86">
        <f t="shared" si="1"/>
        <v>3</v>
      </c>
      <c r="O58" s="7">
        <f>IF($B58="","",IF(O$7="","",IFERROR((('NILAI TUGAS'!F58*'NILAI TUGAS'!F$7*'FORM NILAI SIAP'!$E$6+'NILAI PRAKTEK'!F58*'NILAI PRAKTEK'!F$7*'FORM NILAI SIAP'!$F$6+'NILAI UTS'!F58*'NILAI UTS'!F$7*'FORM NILAI SIAP'!$G$6+'NILAI UAS'!F$7*'NILAI UAS'!F58*'FORM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73.5</v>
      </c>
      <c r="P58" s="86">
        <f t="shared" si="2"/>
        <v>3</v>
      </c>
      <c r="Q58" s="7">
        <f>IF($B58="","",IF(Q$7="","",IFERROR((('NILAI TUGAS'!G58*'NILAI TUGAS'!G$7*'FORM NILAI SIAP'!$E$6+'NILAI PRAKTEK'!G58*'NILAI PRAKTEK'!G$7*'FORM NILAI SIAP'!$F$6+'NILAI UTS'!G58*'NILAI UTS'!G$7*'FORM NILAI SIAP'!$G$6+'NILAI UAS'!G$7*'NILAI UAS'!G58*'FORM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75</v>
      </c>
      <c r="R58" s="86">
        <f t="shared" si="3"/>
        <v>3</v>
      </c>
      <c r="S58" s="7">
        <f>IF($B58="","",IF(S$7="","",IFERROR((('NILAI TUGAS'!H58*'NILAI TUGAS'!H$7*'FORM NILAI SIAP'!$E$6+'NILAI PRAKTEK'!H58*'NILAI PRAKTEK'!H$7*'FORM NILAI SIAP'!$F$6+'NILAI UTS'!H58*'NILAI UTS'!H$7*'FORM NILAI SIAP'!$G$6+'NILAI UAS'!H$7*'NILAI UAS'!H58*'FORM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75</v>
      </c>
      <c r="T58" s="86">
        <f t="shared" si="4"/>
        <v>3</v>
      </c>
      <c r="U58" s="7" t="str">
        <f>IF($B58="","",IF(U$7="","",IFERROR((('NILAI TUGAS'!I58*'NILAI TUGAS'!I$7*'FORM NILAI SIAP'!$E$6+'NILAI PRAKTEK'!I58*'NILAI PRAKTEK'!I$7*'FORM NILAI SIAP'!$F$6+'NILAI UTS'!I58*'NILAI UTS'!I$7*'FORM NILAI SIAP'!$G$6+'NILAI UAS'!I$7*'NILAI UAS'!I58*'FORM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8" s="86" t="str">
        <f t="shared" si="5"/>
        <v/>
      </c>
      <c r="W58" s="7" t="str">
        <f>IF($B58="","",IF(W$7="","",IFERROR((('NILAI TUGAS'!J58*'NILAI TUGAS'!J$7*'FORM NILAI SIAP'!$E$6+'NILAI PRAKTEK'!J58*'NILAI PRAKTEK'!J$7*'FORM NILAI SIAP'!$F$6+'NILAI UTS'!J58*'NILAI UTS'!J$7*'FORM NILAI SIAP'!$G$6+'NILAI UAS'!J$7*'NILAI UAS'!J58*'FORM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8" s="86" t="str">
        <f t="shared" si="6"/>
        <v/>
      </c>
      <c r="Y58" s="7" t="str">
        <f>IF($B58="","",IF(Y$7="","",IFERROR((('NILAI TUGAS'!K58*'NILAI TUGAS'!K$7*'FORM NILAI SIAP'!$E$6+'NILAI PRAKTEK'!K58*'NILAI PRAKTEK'!K$7*'FORM NILAI SIAP'!$F$6+'NILAI UTS'!K58*'NILAI UTS'!K$7*'FORM NILAI SIAP'!$G$6+'NILAI UAS'!K$7*'NILAI UAS'!K58*'FORM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8" s="86" t="str">
        <f t="shared" si="7"/>
        <v/>
      </c>
      <c r="AA58" s="7" t="str">
        <f>IF($B58="","",IF(AA$7="","",IFERROR((('NILAI TUGAS'!L58*'NILAI TUGAS'!L$7*'FORM NILAI SIAP'!$E$6+'NILAI PRAKTEK'!L58*'NILAI PRAKTEK'!L$7*'FORM NILAI SIAP'!$F$6+'NILAI UTS'!L58*'NILAI UTS'!L$7*'FORM NILAI SIAP'!$G$6+'NILAI UAS'!L$7*'NILAI UAS'!L58*'FORM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8" s="86" t="str">
        <f t="shared" si="8"/>
        <v/>
      </c>
      <c r="AC58" s="7" t="str">
        <f>IF($B58="","",IF(AC$7="","",IFERROR((('NILAI TUGAS'!M58*'NILAI TUGAS'!M$7*'FORM NILAI SIAP'!$E$6+'NILAI PRAKTEK'!M58*'NILAI PRAKTEK'!M$7*'FORM NILAI SIAP'!$F$6+'NILAI UTS'!M58*'NILAI UTS'!M$7*'FORM NILAI SIAP'!$G$6+'NILAI UAS'!M$7*'NILAI UAS'!M58*'FORM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8" s="86" t="str">
        <f t="shared" si="9"/>
        <v/>
      </c>
      <c r="AE58" s="7" t="str">
        <f>IF($B58="","",IFERROR((('NILAI TUGAS'!N58*'NILAI TUGAS'!N$7*'FORM NILAI SIAP'!$E$6+'NILAI PRAKTEK'!N58*'NILAI PRAKTEK'!N$7*'FORM NILAI SIAP'!$F$6+'NILAI UTS'!N58*'NILAI UTS'!N$7*'FORM NILAI SIAP'!$G$6+'NILAI UAS'!N$7*'NILAI UAS'!N58*'FORM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8" s="86" t="str">
        <f t="shared" si="10"/>
        <v/>
      </c>
      <c r="AG58" s="7" t="str">
        <f>IF($B58="","",IFERROR((('NILAI TUGAS'!O58*'NILAI TUGAS'!O$7*'FORM NILAI SIAP'!$E$6+'NILAI PRAKTEK'!O58*'NILAI PRAKTEK'!O$7*'FORM NILAI SIAP'!$F$6+'NILAI UTS'!O58*'NILAI UTS'!O$7*'FORM NILAI SIAP'!$G$6+'NILAI UAS'!O$7*'NILAI UAS'!O58*'FORM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8" s="86" t="str">
        <f t="shared" si="11"/>
        <v/>
      </c>
      <c r="AI58" s="7" t="str">
        <f>IF($B58="","",IFERROR((('NILAI TUGAS'!P58*'NILAI TUGAS'!P$7*'FORM NILAI SIAP'!$E$6+'NILAI PRAKTEK'!P58*'NILAI PRAKTEK'!P$7*'FORM NILAI SIAP'!$F$6+'NILAI UTS'!P58*'NILAI UTS'!P$7*'FORM NILAI SIAP'!$G$6+'NILAI UAS'!P$7*'NILAI UAS'!P58*'FORM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8" s="86" t="str">
        <f t="shared" si="12"/>
        <v/>
      </c>
      <c r="AK58" s="7" t="str">
        <f>IF($B58="","",IFERROR((('NILAI TUGAS'!Q58*'NILAI TUGAS'!Q$7*'FORM NILAI SIAP'!$E$6+'NILAI PRAKTEK'!Q58*'NILAI PRAKTEK'!Q$7*'FORM NILAI SIAP'!$F$6+'NILAI UTS'!Q58*'NILAI UTS'!Q$7*'FORM NILAI SIAP'!$G$6+'NILAI UAS'!Q$7*'NILAI UAS'!Q58*'FORM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8" s="86" t="str">
        <f t="shared" si="13"/>
        <v/>
      </c>
      <c r="AM58" s="7" t="str">
        <f>IF($B58="","",IFERROR((('NILAI TUGAS'!R58*'NILAI TUGAS'!R$7*'FORM NILAI SIAP'!$E$6+'NILAI PRAKTEK'!R58*'NILAI PRAKTEK'!R$7*'FORM NILAI SIAP'!$F$6+'NILAI UTS'!R58*'NILAI UTS'!R$7*'FORM NILAI SIAP'!$G$6+'NILAI UAS'!R$7*'NILAI UAS'!R58*'FORM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8" s="86" t="str">
        <f t="shared" si="14"/>
        <v/>
      </c>
    </row>
    <row r="59" spans="1:40" ht="14.25" customHeight="1">
      <c r="A59" s="3">
        <v>21120120140099</v>
      </c>
      <c r="B59" s="37" t="s">
        <v>251</v>
      </c>
      <c r="C59" s="37">
        <v>5</v>
      </c>
      <c r="D59" s="37" t="s">
        <v>350</v>
      </c>
      <c r="E59" s="83">
        <v>100</v>
      </c>
      <c r="F59" s="83">
        <v>0</v>
      </c>
      <c r="G59" s="83">
        <v>84</v>
      </c>
      <c r="H59" s="83">
        <v>75</v>
      </c>
      <c r="I59" s="83">
        <f t="shared" si="0"/>
        <v>89.75</v>
      </c>
      <c r="J59" s="84" t="str">
        <f t="shared" si="15"/>
        <v>A</v>
      </c>
      <c r="K59" s="83" t="str">
        <f t="shared" si="16"/>
        <v>4</v>
      </c>
      <c r="L59" s="85" t="str">
        <f t="shared" si="17"/>
        <v>LULUS</v>
      </c>
      <c r="M59" s="7">
        <f>IF($B59="","",IF(M$7="","",IFERROR((('NILAI TUGAS'!E59*'NILAI TUGAS'!E$7*'FORM NILAI SIAP'!$E$6+'NILAI PRAKTEK'!E59*'NILAI PRAKTEK'!E$7*'FORM NILAI SIAP'!$F$6+'NILAI UTS'!E59*'NILAI UTS'!E$7*'FORM NILAI SIAP'!$G$6+'NILAI UAS'!E$7*'NILAI UAS'!E59*'FORM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59" s="86">
        <f t="shared" si="1"/>
        <v>4</v>
      </c>
      <c r="O59" s="7">
        <f>IF($B59="","",IF(O$7="","",IFERROR((('NILAI TUGAS'!F59*'NILAI TUGAS'!F$7*'FORM NILAI SIAP'!$E$6+'NILAI PRAKTEK'!F59*'NILAI PRAKTEK'!F$7*'FORM NILAI SIAP'!$F$6+'NILAI UTS'!F59*'NILAI UTS'!F$7*'FORM NILAI SIAP'!$G$6+'NILAI UAS'!F$7*'NILAI UAS'!F59*'FORM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59" s="86">
        <f t="shared" si="2"/>
        <v>4</v>
      </c>
      <c r="Q59" s="7">
        <f>IF($B59="","",IF(Q$7="","",IFERROR((('NILAI TUGAS'!G59*'NILAI TUGAS'!G$7*'FORM NILAI SIAP'!$E$6+'NILAI PRAKTEK'!G59*'NILAI PRAKTEK'!G$7*'FORM NILAI SIAP'!$F$6+'NILAI UTS'!G59*'NILAI UTS'!G$7*'FORM NILAI SIAP'!$G$6+'NILAI UAS'!G$7*'NILAI UAS'!G59*'FORM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87.5</v>
      </c>
      <c r="R59" s="86">
        <f t="shared" si="3"/>
        <v>4</v>
      </c>
      <c r="S59" s="7">
        <f>IF($B59="","",IF(S$7="","",IFERROR((('NILAI TUGAS'!H59*'NILAI TUGAS'!H$7*'FORM NILAI SIAP'!$E$6+'NILAI PRAKTEK'!H59*'NILAI PRAKTEK'!H$7*'FORM NILAI SIAP'!$F$6+'NILAI UTS'!H59*'NILAI UTS'!H$7*'FORM NILAI SIAP'!$G$6+'NILAI UAS'!H$7*'NILAI UAS'!H59*'FORM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87.5</v>
      </c>
      <c r="T59" s="86">
        <f t="shared" si="4"/>
        <v>4</v>
      </c>
      <c r="U59" s="7" t="str">
        <f>IF($B59="","",IF(U$7="","",IFERROR((('NILAI TUGAS'!I59*'NILAI TUGAS'!I$7*'FORM NILAI SIAP'!$E$6+'NILAI PRAKTEK'!I59*'NILAI PRAKTEK'!I$7*'FORM NILAI SIAP'!$F$6+'NILAI UTS'!I59*'NILAI UTS'!I$7*'FORM NILAI SIAP'!$G$6+'NILAI UAS'!I$7*'NILAI UAS'!I59*'FORM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9" s="86" t="str">
        <f t="shared" si="5"/>
        <v/>
      </c>
      <c r="W59" s="7" t="str">
        <f>IF($B59="","",IF(W$7="","",IFERROR((('NILAI TUGAS'!J59*'NILAI TUGAS'!J$7*'FORM NILAI SIAP'!$E$6+'NILAI PRAKTEK'!J59*'NILAI PRAKTEK'!J$7*'FORM NILAI SIAP'!$F$6+'NILAI UTS'!J59*'NILAI UTS'!J$7*'FORM NILAI SIAP'!$G$6+'NILAI UAS'!J$7*'NILAI UAS'!J59*'FORM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9" s="86" t="str">
        <f t="shared" si="6"/>
        <v/>
      </c>
      <c r="Y59" s="7" t="str">
        <f>IF($B59="","",IF(Y$7="","",IFERROR((('NILAI TUGAS'!K59*'NILAI TUGAS'!K$7*'FORM NILAI SIAP'!$E$6+'NILAI PRAKTEK'!K59*'NILAI PRAKTEK'!K$7*'FORM NILAI SIAP'!$F$6+'NILAI UTS'!K59*'NILAI UTS'!K$7*'FORM NILAI SIAP'!$G$6+'NILAI UAS'!K$7*'NILAI UAS'!K59*'FORM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9" s="86" t="str">
        <f t="shared" si="7"/>
        <v/>
      </c>
      <c r="AA59" s="7" t="str">
        <f>IF($B59="","",IF(AA$7="","",IFERROR((('NILAI TUGAS'!L59*'NILAI TUGAS'!L$7*'FORM NILAI SIAP'!$E$6+'NILAI PRAKTEK'!L59*'NILAI PRAKTEK'!L$7*'FORM NILAI SIAP'!$F$6+'NILAI UTS'!L59*'NILAI UTS'!L$7*'FORM NILAI SIAP'!$G$6+'NILAI UAS'!L$7*'NILAI UAS'!L59*'FORM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9" s="86" t="str">
        <f t="shared" si="8"/>
        <v/>
      </c>
      <c r="AC59" s="7" t="str">
        <f>IF($B59="","",IF(AC$7="","",IFERROR((('NILAI TUGAS'!M59*'NILAI TUGAS'!M$7*'FORM NILAI SIAP'!$E$6+'NILAI PRAKTEK'!M59*'NILAI PRAKTEK'!M$7*'FORM NILAI SIAP'!$F$6+'NILAI UTS'!M59*'NILAI UTS'!M$7*'FORM NILAI SIAP'!$G$6+'NILAI UAS'!M$7*'NILAI UAS'!M59*'FORM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9" s="86" t="str">
        <f t="shared" si="9"/>
        <v/>
      </c>
      <c r="AE59" s="7" t="str">
        <f>IF($B59="","",IFERROR((('NILAI TUGAS'!N59*'NILAI TUGAS'!N$7*'FORM NILAI SIAP'!$E$6+'NILAI PRAKTEK'!N59*'NILAI PRAKTEK'!N$7*'FORM NILAI SIAP'!$F$6+'NILAI UTS'!N59*'NILAI UTS'!N$7*'FORM NILAI SIAP'!$G$6+'NILAI UAS'!N$7*'NILAI UAS'!N59*'FORM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9" s="86" t="str">
        <f t="shared" si="10"/>
        <v/>
      </c>
      <c r="AG59" s="7" t="str">
        <f>IF($B59="","",IFERROR((('NILAI TUGAS'!O59*'NILAI TUGAS'!O$7*'FORM NILAI SIAP'!$E$6+'NILAI PRAKTEK'!O59*'NILAI PRAKTEK'!O$7*'FORM NILAI SIAP'!$F$6+'NILAI UTS'!O59*'NILAI UTS'!O$7*'FORM NILAI SIAP'!$G$6+'NILAI UAS'!O$7*'NILAI UAS'!O59*'FORM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9" s="86" t="str">
        <f t="shared" si="11"/>
        <v/>
      </c>
      <c r="AI59" s="7" t="str">
        <f>IF($B59="","",IFERROR((('NILAI TUGAS'!P59*'NILAI TUGAS'!P$7*'FORM NILAI SIAP'!$E$6+'NILAI PRAKTEK'!P59*'NILAI PRAKTEK'!P$7*'FORM NILAI SIAP'!$F$6+'NILAI UTS'!P59*'NILAI UTS'!P$7*'FORM NILAI SIAP'!$G$6+'NILAI UAS'!P$7*'NILAI UAS'!P59*'FORM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9" s="86" t="str">
        <f t="shared" si="12"/>
        <v/>
      </c>
      <c r="AK59" s="7" t="str">
        <f>IF($B59="","",IFERROR((('NILAI TUGAS'!Q59*'NILAI TUGAS'!Q$7*'FORM NILAI SIAP'!$E$6+'NILAI PRAKTEK'!Q59*'NILAI PRAKTEK'!Q$7*'FORM NILAI SIAP'!$F$6+'NILAI UTS'!Q59*'NILAI UTS'!Q$7*'FORM NILAI SIAP'!$G$6+'NILAI UAS'!Q$7*'NILAI UAS'!Q59*'FORM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9" s="86" t="str">
        <f t="shared" si="13"/>
        <v/>
      </c>
      <c r="AM59" s="7" t="str">
        <f>IF($B59="","",IFERROR((('NILAI TUGAS'!R59*'NILAI TUGAS'!R$7*'FORM NILAI SIAP'!$E$6+'NILAI PRAKTEK'!R59*'NILAI PRAKTEK'!R$7*'FORM NILAI SIAP'!$F$6+'NILAI UTS'!R59*'NILAI UTS'!R$7*'FORM NILAI SIAP'!$G$6+'NILAI UAS'!R$7*'NILAI UAS'!R59*'FORM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9" s="86" t="str">
        <f t="shared" si="14"/>
        <v/>
      </c>
    </row>
    <row r="60" spans="1:40" ht="14.25" customHeight="1">
      <c r="A60" s="3">
        <v>21120120140099</v>
      </c>
      <c r="B60" s="37" t="s">
        <v>252</v>
      </c>
      <c r="C60" s="37">
        <v>5</v>
      </c>
      <c r="D60" s="37" t="s">
        <v>350</v>
      </c>
      <c r="E60" s="83">
        <v>99</v>
      </c>
      <c r="F60" s="83">
        <v>0</v>
      </c>
      <c r="G60" s="83">
        <v>56</v>
      </c>
      <c r="H60" s="83">
        <v>90</v>
      </c>
      <c r="I60" s="83">
        <f t="shared" si="0"/>
        <v>86</v>
      </c>
      <c r="J60" s="84" t="str">
        <f t="shared" si="15"/>
        <v>A</v>
      </c>
      <c r="K60" s="83" t="str">
        <f t="shared" si="16"/>
        <v>4</v>
      </c>
      <c r="L60" s="85" t="str">
        <f t="shared" si="17"/>
        <v>LULUS</v>
      </c>
      <c r="M60" s="7">
        <f>IF($B60="","",IF(M$7="","",IFERROR((('NILAI TUGAS'!E60*'NILAI TUGAS'!E$7*'FORM NILAI SIAP'!$E$6+'NILAI PRAKTEK'!E60*'NILAI PRAKTEK'!E$7*'FORM NILAI SIAP'!$F$6+'NILAI UTS'!E60*'NILAI UTS'!E$7*'FORM NILAI SIAP'!$G$6+'NILAI UAS'!E$7*'NILAI UAS'!E60*'FORM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77.5</v>
      </c>
      <c r="N60" s="86">
        <f t="shared" si="1"/>
        <v>3</v>
      </c>
      <c r="O60" s="7">
        <f>IF($B60="","",IF(O$7="","",IFERROR((('NILAI TUGAS'!F60*'NILAI TUGAS'!F$7*'FORM NILAI SIAP'!$E$6+'NILAI PRAKTEK'!F60*'NILAI PRAKTEK'!F$7*'FORM NILAI SIAP'!$F$6+'NILAI UTS'!F60*'NILAI UTS'!F$7*'FORM NILAI SIAP'!$G$6+'NILAI UAS'!F$7*'NILAI UAS'!F60*'FORM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77.5</v>
      </c>
      <c r="P60" s="86">
        <f t="shared" si="2"/>
        <v>3</v>
      </c>
      <c r="Q60" s="7">
        <f>IF($B60="","",IF(Q$7="","",IFERROR((('NILAI TUGAS'!G60*'NILAI TUGAS'!G$7*'FORM NILAI SIAP'!$E$6+'NILAI PRAKTEK'!G60*'NILAI PRAKTEK'!G$7*'FORM NILAI SIAP'!$F$6+'NILAI UTS'!G60*'NILAI UTS'!G$7*'FORM NILAI SIAP'!$G$6+'NILAI UAS'!G$7*'NILAI UAS'!G60*'FORM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94.5</v>
      </c>
      <c r="R60" s="86">
        <f t="shared" si="3"/>
        <v>4</v>
      </c>
      <c r="S60" s="7">
        <f>IF($B60="","",IF(S$7="","",IFERROR((('NILAI TUGAS'!H60*'NILAI TUGAS'!H$7*'FORM NILAI SIAP'!$E$6+'NILAI PRAKTEK'!H60*'NILAI PRAKTEK'!H$7*'FORM NILAI SIAP'!$F$6+'NILAI UTS'!H60*'NILAI UTS'!H$7*'FORM NILAI SIAP'!$G$6+'NILAI UAS'!H$7*'NILAI UAS'!H60*'FORM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94.5</v>
      </c>
      <c r="T60" s="86">
        <f t="shared" si="4"/>
        <v>4</v>
      </c>
      <c r="U60" s="7" t="str">
        <f>IF($B60="","",IF(U$7="","",IFERROR((('NILAI TUGAS'!I60*'NILAI TUGAS'!I$7*'FORM NILAI SIAP'!$E$6+'NILAI PRAKTEK'!I60*'NILAI PRAKTEK'!I$7*'FORM NILAI SIAP'!$F$6+'NILAI UTS'!I60*'NILAI UTS'!I$7*'FORM NILAI SIAP'!$G$6+'NILAI UAS'!I$7*'NILAI UAS'!I60*'FORM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0" s="86" t="str">
        <f t="shared" si="5"/>
        <v/>
      </c>
      <c r="W60" s="7" t="str">
        <f>IF($B60="","",IF(W$7="","",IFERROR((('NILAI TUGAS'!J60*'NILAI TUGAS'!J$7*'FORM NILAI SIAP'!$E$6+'NILAI PRAKTEK'!J60*'NILAI PRAKTEK'!J$7*'FORM NILAI SIAP'!$F$6+'NILAI UTS'!J60*'NILAI UTS'!J$7*'FORM NILAI SIAP'!$G$6+'NILAI UAS'!J$7*'NILAI UAS'!J60*'FORM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0" s="86" t="str">
        <f t="shared" si="6"/>
        <v/>
      </c>
      <c r="Y60" s="7" t="str">
        <f>IF($B60="","",IF(Y$7="","",IFERROR((('NILAI TUGAS'!K60*'NILAI TUGAS'!K$7*'FORM NILAI SIAP'!$E$6+'NILAI PRAKTEK'!K60*'NILAI PRAKTEK'!K$7*'FORM NILAI SIAP'!$F$6+'NILAI UTS'!K60*'NILAI UTS'!K$7*'FORM NILAI SIAP'!$G$6+'NILAI UAS'!K$7*'NILAI UAS'!K60*'FORM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0" s="86" t="str">
        <f t="shared" si="7"/>
        <v/>
      </c>
      <c r="AA60" s="7" t="str">
        <f>IF($B60="","",IF(AA$7="","",IFERROR((('NILAI TUGAS'!L60*'NILAI TUGAS'!L$7*'FORM NILAI SIAP'!$E$6+'NILAI PRAKTEK'!L60*'NILAI PRAKTEK'!L$7*'FORM NILAI SIAP'!$F$6+'NILAI UTS'!L60*'NILAI UTS'!L$7*'FORM NILAI SIAP'!$G$6+'NILAI UAS'!L$7*'NILAI UAS'!L60*'FORM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0" s="86" t="str">
        <f t="shared" si="8"/>
        <v/>
      </c>
      <c r="AC60" s="7" t="str">
        <f>IF($B60="","",IF(AC$7="","",IFERROR((('NILAI TUGAS'!M60*'NILAI TUGAS'!M$7*'FORM NILAI SIAP'!$E$6+'NILAI PRAKTEK'!M60*'NILAI PRAKTEK'!M$7*'FORM NILAI SIAP'!$F$6+'NILAI UTS'!M60*'NILAI UTS'!M$7*'FORM NILAI SIAP'!$G$6+'NILAI UAS'!M$7*'NILAI UAS'!M60*'FORM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0" s="86" t="str">
        <f t="shared" si="9"/>
        <v/>
      </c>
      <c r="AE60" s="7" t="str">
        <f>IF($B60="","",IFERROR((('NILAI TUGAS'!N60*'NILAI TUGAS'!N$7*'FORM NILAI SIAP'!$E$6+'NILAI PRAKTEK'!N60*'NILAI PRAKTEK'!N$7*'FORM NILAI SIAP'!$F$6+'NILAI UTS'!N60*'NILAI UTS'!N$7*'FORM NILAI SIAP'!$G$6+'NILAI UAS'!N$7*'NILAI UAS'!N60*'FORM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0" s="86" t="str">
        <f t="shared" si="10"/>
        <v/>
      </c>
      <c r="AG60" s="7" t="str">
        <f>IF($B60="","",IFERROR((('NILAI TUGAS'!O60*'NILAI TUGAS'!O$7*'FORM NILAI SIAP'!$E$6+'NILAI PRAKTEK'!O60*'NILAI PRAKTEK'!O$7*'FORM NILAI SIAP'!$F$6+'NILAI UTS'!O60*'NILAI UTS'!O$7*'FORM NILAI SIAP'!$G$6+'NILAI UAS'!O$7*'NILAI UAS'!O60*'FORM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0" s="86" t="str">
        <f t="shared" si="11"/>
        <v/>
      </c>
      <c r="AI60" s="7" t="str">
        <f>IF($B60="","",IFERROR((('NILAI TUGAS'!P60*'NILAI TUGAS'!P$7*'FORM NILAI SIAP'!$E$6+'NILAI PRAKTEK'!P60*'NILAI PRAKTEK'!P$7*'FORM NILAI SIAP'!$F$6+'NILAI UTS'!P60*'NILAI UTS'!P$7*'FORM NILAI SIAP'!$G$6+'NILAI UAS'!P$7*'NILAI UAS'!P60*'FORM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0" s="86" t="str">
        <f t="shared" si="12"/>
        <v/>
      </c>
      <c r="AK60" s="7" t="str">
        <f>IF($B60="","",IFERROR((('NILAI TUGAS'!Q60*'NILAI TUGAS'!Q$7*'FORM NILAI SIAP'!$E$6+'NILAI PRAKTEK'!Q60*'NILAI PRAKTEK'!Q$7*'FORM NILAI SIAP'!$F$6+'NILAI UTS'!Q60*'NILAI UTS'!Q$7*'FORM NILAI SIAP'!$G$6+'NILAI UAS'!Q$7*'NILAI UAS'!Q60*'FORM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0" s="86" t="str">
        <f t="shared" si="13"/>
        <v/>
      </c>
      <c r="AM60" s="7" t="str">
        <f>IF($B60="","",IFERROR((('NILAI TUGAS'!R60*'NILAI TUGAS'!R$7*'FORM NILAI SIAP'!$E$6+'NILAI PRAKTEK'!R60*'NILAI PRAKTEK'!R$7*'FORM NILAI SIAP'!$F$6+'NILAI UTS'!R60*'NILAI UTS'!R$7*'FORM NILAI SIAP'!$G$6+'NILAI UAS'!R$7*'NILAI UAS'!R60*'FORM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0" s="86" t="str">
        <f t="shared" si="14"/>
        <v/>
      </c>
    </row>
    <row r="61" spans="1:40" ht="14.25" customHeight="1">
      <c r="A61" s="3">
        <v>21120120140099</v>
      </c>
      <c r="B61" s="37" t="s">
        <v>253</v>
      </c>
      <c r="C61" s="37">
        <v>5</v>
      </c>
      <c r="D61" s="37" t="s">
        <v>350</v>
      </c>
      <c r="E61" s="83">
        <v>100</v>
      </c>
      <c r="F61" s="83">
        <v>0</v>
      </c>
      <c r="G61" s="83">
        <v>84</v>
      </c>
      <c r="H61" s="83">
        <v>65</v>
      </c>
      <c r="I61" s="83">
        <f t="shared" si="0"/>
        <v>87.25</v>
      </c>
      <c r="J61" s="84" t="str">
        <f t="shared" si="15"/>
        <v>A</v>
      </c>
      <c r="K61" s="83" t="str">
        <f t="shared" si="16"/>
        <v>4</v>
      </c>
      <c r="L61" s="85" t="str">
        <f t="shared" si="17"/>
        <v>LULUS</v>
      </c>
      <c r="M61" s="7">
        <f>IF($B61="","",IF(M$7="","",IFERROR((('NILAI TUGAS'!E61*'NILAI TUGAS'!E$7*'FORM NILAI SIAP'!$E$6+'NILAI PRAKTEK'!E61*'NILAI PRAKTEK'!E$7*'FORM NILAI SIAP'!$F$6+'NILAI UTS'!E61*'NILAI UTS'!E$7*'FORM NILAI SIAP'!$G$6+'NILAI UAS'!E$7*'NILAI UAS'!E61*'FORM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61" s="86">
        <f t="shared" si="1"/>
        <v>4</v>
      </c>
      <c r="O61" s="7">
        <f>IF($B61="","",IF(O$7="","",IFERROR((('NILAI TUGAS'!F61*'NILAI TUGAS'!F$7*'FORM NILAI SIAP'!$E$6+'NILAI PRAKTEK'!F61*'NILAI PRAKTEK'!F$7*'FORM NILAI SIAP'!$F$6+'NILAI UTS'!F61*'NILAI UTS'!F$7*'FORM NILAI SIAP'!$G$6+'NILAI UAS'!F$7*'NILAI UAS'!F61*'FORM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61" s="86">
        <f t="shared" si="2"/>
        <v>4</v>
      </c>
      <c r="Q61" s="7">
        <f>IF($B61="","",IF(Q$7="","",IFERROR((('NILAI TUGAS'!G61*'NILAI TUGAS'!G$7*'FORM NILAI SIAP'!$E$6+'NILAI PRAKTEK'!G61*'NILAI PRAKTEK'!G$7*'FORM NILAI SIAP'!$F$6+'NILAI UTS'!G61*'NILAI UTS'!G$7*'FORM NILAI SIAP'!$G$6+'NILAI UAS'!G$7*'NILAI UAS'!G61*'FORM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82.5</v>
      </c>
      <c r="R61" s="86">
        <f t="shared" si="3"/>
        <v>4</v>
      </c>
      <c r="S61" s="7">
        <f>IF($B61="","",IF(S$7="","",IFERROR((('NILAI TUGAS'!H61*'NILAI TUGAS'!H$7*'FORM NILAI SIAP'!$E$6+'NILAI PRAKTEK'!H61*'NILAI PRAKTEK'!H$7*'FORM NILAI SIAP'!$F$6+'NILAI UTS'!H61*'NILAI UTS'!H$7*'FORM NILAI SIAP'!$G$6+'NILAI UAS'!H$7*'NILAI UAS'!H61*'FORM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82.5</v>
      </c>
      <c r="T61" s="86">
        <f t="shared" si="4"/>
        <v>4</v>
      </c>
      <c r="U61" s="7" t="str">
        <f>IF($B61="","",IF(U$7="","",IFERROR((('NILAI TUGAS'!I61*'NILAI TUGAS'!I$7*'FORM NILAI SIAP'!$E$6+'NILAI PRAKTEK'!I61*'NILAI PRAKTEK'!I$7*'FORM NILAI SIAP'!$F$6+'NILAI UTS'!I61*'NILAI UTS'!I$7*'FORM NILAI SIAP'!$G$6+'NILAI UAS'!I$7*'NILAI UAS'!I61*'FORM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1" s="86" t="str">
        <f t="shared" si="5"/>
        <v/>
      </c>
      <c r="W61" s="7" t="str">
        <f>IF($B61="","",IF(W$7="","",IFERROR((('NILAI TUGAS'!J61*'NILAI TUGAS'!J$7*'FORM NILAI SIAP'!$E$6+'NILAI PRAKTEK'!J61*'NILAI PRAKTEK'!J$7*'FORM NILAI SIAP'!$F$6+'NILAI UTS'!J61*'NILAI UTS'!J$7*'FORM NILAI SIAP'!$G$6+'NILAI UAS'!J$7*'NILAI UAS'!J61*'FORM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1" s="86" t="str">
        <f t="shared" si="6"/>
        <v/>
      </c>
      <c r="Y61" s="7" t="str">
        <f>IF($B61="","",IF(Y$7="","",IFERROR((('NILAI TUGAS'!K61*'NILAI TUGAS'!K$7*'FORM NILAI SIAP'!$E$6+'NILAI PRAKTEK'!K61*'NILAI PRAKTEK'!K$7*'FORM NILAI SIAP'!$F$6+'NILAI UTS'!K61*'NILAI UTS'!K$7*'FORM NILAI SIAP'!$G$6+'NILAI UAS'!K$7*'NILAI UAS'!K61*'FORM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1" s="86" t="str">
        <f t="shared" si="7"/>
        <v/>
      </c>
      <c r="AA61" s="7" t="str">
        <f>IF($B61="","",IF(AA$7="","",IFERROR((('NILAI TUGAS'!L61*'NILAI TUGAS'!L$7*'FORM NILAI SIAP'!$E$6+'NILAI PRAKTEK'!L61*'NILAI PRAKTEK'!L$7*'FORM NILAI SIAP'!$F$6+'NILAI UTS'!L61*'NILAI UTS'!L$7*'FORM NILAI SIAP'!$G$6+'NILAI UAS'!L$7*'NILAI UAS'!L61*'FORM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1" s="86" t="str">
        <f t="shared" si="8"/>
        <v/>
      </c>
      <c r="AC61" s="7" t="str">
        <f>IF($B61="","",IF(AC$7="","",IFERROR((('NILAI TUGAS'!M61*'NILAI TUGAS'!M$7*'FORM NILAI SIAP'!$E$6+'NILAI PRAKTEK'!M61*'NILAI PRAKTEK'!M$7*'FORM NILAI SIAP'!$F$6+'NILAI UTS'!M61*'NILAI UTS'!M$7*'FORM NILAI SIAP'!$G$6+'NILAI UAS'!M$7*'NILAI UAS'!M61*'FORM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1" s="86" t="str">
        <f t="shared" si="9"/>
        <v/>
      </c>
      <c r="AE61" s="7" t="str">
        <f>IF($B61="","",IFERROR((('NILAI TUGAS'!N61*'NILAI TUGAS'!N$7*'FORM NILAI SIAP'!$E$6+'NILAI PRAKTEK'!N61*'NILAI PRAKTEK'!N$7*'FORM NILAI SIAP'!$F$6+'NILAI UTS'!N61*'NILAI UTS'!N$7*'FORM NILAI SIAP'!$G$6+'NILAI UAS'!N$7*'NILAI UAS'!N61*'FORM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1" s="86" t="str">
        <f t="shared" si="10"/>
        <v/>
      </c>
      <c r="AG61" s="7" t="str">
        <f>IF($B61="","",IFERROR((('NILAI TUGAS'!O61*'NILAI TUGAS'!O$7*'FORM NILAI SIAP'!$E$6+'NILAI PRAKTEK'!O61*'NILAI PRAKTEK'!O$7*'FORM NILAI SIAP'!$F$6+'NILAI UTS'!O61*'NILAI UTS'!O$7*'FORM NILAI SIAP'!$G$6+'NILAI UAS'!O$7*'NILAI UAS'!O61*'FORM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1" s="86" t="str">
        <f t="shared" si="11"/>
        <v/>
      </c>
      <c r="AI61" s="7" t="str">
        <f>IF($B61="","",IFERROR((('NILAI TUGAS'!P61*'NILAI TUGAS'!P$7*'FORM NILAI SIAP'!$E$6+'NILAI PRAKTEK'!P61*'NILAI PRAKTEK'!P$7*'FORM NILAI SIAP'!$F$6+'NILAI UTS'!P61*'NILAI UTS'!P$7*'FORM NILAI SIAP'!$G$6+'NILAI UAS'!P$7*'NILAI UAS'!P61*'FORM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1" s="86" t="str">
        <f t="shared" si="12"/>
        <v/>
      </c>
      <c r="AK61" s="7" t="str">
        <f>IF($B61="","",IFERROR((('NILAI TUGAS'!Q61*'NILAI TUGAS'!Q$7*'FORM NILAI SIAP'!$E$6+'NILAI PRAKTEK'!Q61*'NILAI PRAKTEK'!Q$7*'FORM NILAI SIAP'!$F$6+'NILAI UTS'!Q61*'NILAI UTS'!Q$7*'FORM NILAI SIAP'!$G$6+'NILAI UAS'!Q$7*'NILAI UAS'!Q61*'FORM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1" s="86" t="str">
        <f t="shared" si="13"/>
        <v/>
      </c>
      <c r="AM61" s="7" t="str">
        <f>IF($B61="","",IFERROR((('NILAI TUGAS'!R61*'NILAI TUGAS'!R$7*'FORM NILAI SIAP'!$E$6+'NILAI PRAKTEK'!R61*'NILAI PRAKTEK'!R$7*'FORM NILAI SIAP'!$F$6+'NILAI UTS'!R61*'NILAI UTS'!R$7*'FORM NILAI SIAP'!$G$6+'NILAI UAS'!R$7*'NILAI UAS'!R61*'FORM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1" s="86" t="str">
        <f t="shared" si="14"/>
        <v/>
      </c>
    </row>
    <row r="62" spans="1:40" ht="14.25" customHeight="1">
      <c r="A62" s="3">
        <v>21120120140099</v>
      </c>
      <c r="B62" s="37" t="s">
        <v>254</v>
      </c>
      <c r="C62" s="37">
        <v>5</v>
      </c>
      <c r="D62" s="37" t="s">
        <v>350</v>
      </c>
      <c r="E62" s="83">
        <v>88</v>
      </c>
      <c r="F62" s="83">
        <v>0</v>
      </c>
      <c r="G62" s="83">
        <v>92</v>
      </c>
      <c r="H62" s="83">
        <v>30</v>
      </c>
      <c r="I62" s="83">
        <f t="shared" si="0"/>
        <v>74.5</v>
      </c>
      <c r="J62" s="84" t="str">
        <f t="shared" si="15"/>
        <v>B</v>
      </c>
      <c r="K62" s="83" t="str">
        <f t="shared" si="16"/>
        <v>3</v>
      </c>
      <c r="L62" s="85" t="str">
        <f t="shared" si="17"/>
        <v>REMIDI CPMK</v>
      </c>
      <c r="M62" s="7">
        <f>IF($B62="","",IF(M$7="","",IFERROR((('NILAI TUGAS'!E62*'NILAI TUGAS'!E$7*'FORM NILAI SIAP'!$E$6+'NILAI PRAKTEK'!E62*'NILAI PRAKTEK'!E$7*'FORM NILAI SIAP'!$F$6+'NILAI UTS'!E62*'NILAI UTS'!E$7*'FORM NILAI SIAP'!$G$6+'NILAI UAS'!E$7*'NILAI UAS'!E62*'FORM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62" s="86">
        <f t="shared" si="1"/>
        <v>4</v>
      </c>
      <c r="O62" s="7">
        <f>IF($B62="","",IF(O$7="","",IFERROR((('NILAI TUGAS'!F62*'NILAI TUGAS'!F$7*'FORM NILAI SIAP'!$E$6+'NILAI PRAKTEK'!F62*'NILAI PRAKTEK'!F$7*'FORM NILAI SIAP'!$F$6+'NILAI UTS'!F62*'NILAI UTS'!F$7*'FORM NILAI SIAP'!$G$6+'NILAI UAS'!F$7*'NILAI UAS'!F62*'FORM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62" s="86">
        <f t="shared" si="2"/>
        <v>4</v>
      </c>
      <c r="Q62" s="7">
        <f>IF($B62="","",IF(Q$7="","",IFERROR((('NILAI TUGAS'!G62*'NILAI TUGAS'!G$7*'FORM NILAI SIAP'!$E$6+'NILAI PRAKTEK'!G62*'NILAI PRAKTEK'!G$7*'FORM NILAI SIAP'!$F$6+'NILAI UTS'!G62*'NILAI UTS'!G$7*'FORM NILAI SIAP'!$G$6+'NILAI UAS'!G$7*'NILAI UAS'!G62*'FORM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59</v>
      </c>
      <c r="R62" s="86">
        <f t="shared" si="3"/>
        <v>1</v>
      </c>
      <c r="S62" s="7">
        <f>IF($B62="","",IF(S$7="","",IFERROR((('NILAI TUGAS'!H62*'NILAI TUGAS'!H$7*'FORM NILAI SIAP'!$E$6+'NILAI PRAKTEK'!H62*'NILAI PRAKTEK'!H$7*'FORM NILAI SIAP'!$F$6+'NILAI UTS'!H62*'NILAI UTS'!H$7*'FORM NILAI SIAP'!$G$6+'NILAI UAS'!H$7*'NILAI UAS'!H62*'FORM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59</v>
      </c>
      <c r="T62" s="86">
        <f t="shared" si="4"/>
        <v>1</v>
      </c>
      <c r="U62" s="7" t="str">
        <f>IF($B62="","",IF(U$7="","",IFERROR((('NILAI TUGAS'!I62*'NILAI TUGAS'!I$7*'FORM NILAI SIAP'!$E$6+'NILAI PRAKTEK'!I62*'NILAI PRAKTEK'!I$7*'FORM NILAI SIAP'!$F$6+'NILAI UTS'!I62*'NILAI UTS'!I$7*'FORM NILAI SIAP'!$G$6+'NILAI UAS'!I$7*'NILAI UAS'!I62*'FORM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2" s="86" t="str">
        <f t="shared" si="5"/>
        <v/>
      </c>
      <c r="W62" s="7" t="str">
        <f>IF($B62="","",IF(W$7="","",IFERROR((('NILAI TUGAS'!J62*'NILAI TUGAS'!J$7*'FORM NILAI SIAP'!$E$6+'NILAI PRAKTEK'!J62*'NILAI PRAKTEK'!J$7*'FORM NILAI SIAP'!$F$6+'NILAI UTS'!J62*'NILAI UTS'!J$7*'FORM NILAI SIAP'!$G$6+'NILAI UAS'!J$7*'NILAI UAS'!J62*'FORM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2" s="86" t="str">
        <f t="shared" si="6"/>
        <v/>
      </c>
      <c r="Y62" s="7" t="str">
        <f>IF($B62="","",IF(Y$7="","",IFERROR((('NILAI TUGAS'!K62*'NILAI TUGAS'!K$7*'FORM NILAI SIAP'!$E$6+'NILAI PRAKTEK'!K62*'NILAI PRAKTEK'!K$7*'FORM NILAI SIAP'!$F$6+'NILAI UTS'!K62*'NILAI UTS'!K$7*'FORM NILAI SIAP'!$G$6+'NILAI UAS'!K$7*'NILAI UAS'!K62*'FORM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2" s="86" t="str">
        <f t="shared" si="7"/>
        <v/>
      </c>
      <c r="AA62" s="7" t="str">
        <f>IF($B62="","",IF(AA$7="","",IFERROR((('NILAI TUGAS'!L62*'NILAI TUGAS'!L$7*'FORM NILAI SIAP'!$E$6+'NILAI PRAKTEK'!L62*'NILAI PRAKTEK'!L$7*'FORM NILAI SIAP'!$F$6+'NILAI UTS'!L62*'NILAI UTS'!L$7*'FORM NILAI SIAP'!$G$6+'NILAI UAS'!L$7*'NILAI UAS'!L62*'FORM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2" s="86" t="str">
        <f t="shared" si="8"/>
        <v/>
      </c>
      <c r="AC62" s="7" t="str">
        <f>IF($B62="","",IF(AC$7="","",IFERROR((('NILAI TUGAS'!M62*'NILAI TUGAS'!M$7*'FORM NILAI SIAP'!$E$6+'NILAI PRAKTEK'!M62*'NILAI PRAKTEK'!M$7*'FORM NILAI SIAP'!$F$6+'NILAI UTS'!M62*'NILAI UTS'!M$7*'FORM NILAI SIAP'!$G$6+'NILAI UAS'!M$7*'NILAI UAS'!M62*'FORM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2" s="86" t="str">
        <f t="shared" si="9"/>
        <v/>
      </c>
      <c r="AE62" s="7" t="str">
        <f>IF($B62="","",IFERROR((('NILAI TUGAS'!N62*'NILAI TUGAS'!N$7*'FORM NILAI SIAP'!$E$6+'NILAI PRAKTEK'!N62*'NILAI PRAKTEK'!N$7*'FORM NILAI SIAP'!$F$6+'NILAI UTS'!N62*'NILAI UTS'!N$7*'FORM NILAI SIAP'!$G$6+'NILAI UAS'!N$7*'NILAI UAS'!N62*'FORM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2" s="86" t="str">
        <f t="shared" si="10"/>
        <v/>
      </c>
      <c r="AG62" s="7" t="str">
        <f>IF($B62="","",IFERROR((('NILAI TUGAS'!O62*'NILAI TUGAS'!O$7*'FORM NILAI SIAP'!$E$6+'NILAI PRAKTEK'!O62*'NILAI PRAKTEK'!O$7*'FORM NILAI SIAP'!$F$6+'NILAI UTS'!O62*'NILAI UTS'!O$7*'FORM NILAI SIAP'!$G$6+'NILAI UAS'!O$7*'NILAI UAS'!O62*'FORM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2" s="86" t="str">
        <f t="shared" si="11"/>
        <v/>
      </c>
      <c r="AI62" s="7" t="str">
        <f>IF($B62="","",IFERROR((('NILAI TUGAS'!P62*'NILAI TUGAS'!P$7*'FORM NILAI SIAP'!$E$6+'NILAI PRAKTEK'!P62*'NILAI PRAKTEK'!P$7*'FORM NILAI SIAP'!$F$6+'NILAI UTS'!P62*'NILAI UTS'!P$7*'FORM NILAI SIAP'!$G$6+'NILAI UAS'!P$7*'NILAI UAS'!P62*'FORM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2" s="86" t="str">
        <f t="shared" si="12"/>
        <v/>
      </c>
      <c r="AK62" s="7" t="str">
        <f>IF($B62="","",IFERROR((('NILAI TUGAS'!Q62*'NILAI TUGAS'!Q$7*'FORM NILAI SIAP'!$E$6+'NILAI PRAKTEK'!Q62*'NILAI PRAKTEK'!Q$7*'FORM NILAI SIAP'!$F$6+'NILAI UTS'!Q62*'NILAI UTS'!Q$7*'FORM NILAI SIAP'!$G$6+'NILAI UAS'!Q$7*'NILAI UAS'!Q62*'FORM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2" s="86" t="str">
        <f t="shared" si="13"/>
        <v/>
      </c>
      <c r="AM62" s="7" t="str">
        <f>IF($B62="","",IFERROR((('NILAI TUGAS'!R62*'NILAI TUGAS'!R$7*'FORM NILAI SIAP'!$E$6+'NILAI PRAKTEK'!R62*'NILAI PRAKTEK'!R$7*'FORM NILAI SIAP'!$F$6+'NILAI UTS'!R62*'NILAI UTS'!R$7*'FORM NILAI SIAP'!$G$6+'NILAI UAS'!R$7*'NILAI UAS'!R62*'FORM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2" s="86" t="str">
        <f t="shared" si="14"/>
        <v/>
      </c>
    </row>
    <row r="63" spans="1:40" ht="14.25" customHeight="1">
      <c r="A63" s="3">
        <v>21120120140099</v>
      </c>
      <c r="B63" s="37" t="s">
        <v>255</v>
      </c>
      <c r="C63" s="37">
        <v>5</v>
      </c>
      <c r="D63" s="37" t="s">
        <v>350</v>
      </c>
      <c r="E63" s="83">
        <v>100</v>
      </c>
      <c r="F63" s="83">
        <v>0</v>
      </c>
      <c r="G63" s="83">
        <v>72</v>
      </c>
      <c r="H63" s="83">
        <v>40</v>
      </c>
      <c r="I63" s="83">
        <f t="shared" si="0"/>
        <v>78</v>
      </c>
      <c r="J63" s="84" t="str">
        <f t="shared" si="15"/>
        <v>B</v>
      </c>
      <c r="K63" s="83" t="str">
        <f t="shared" si="16"/>
        <v>3</v>
      </c>
      <c r="L63" s="85" t="str">
        <f t="shared" si="17"/>
        <v>LULUS</v>
      </c>
      <c r="M63" s="7">
        <f>IF($B63="","",IF(M$7="","",IFERROR((('NILAI TUGAS'!E63*'NILAI TUGAS'!E$7*'FORM NILAI SIAP'!$E$6+'NILAI PRAKTEK'!E63*'NILAI PRAKTEK'!E$7*'FORM NILAI SIAP'!$F$6+'NILAI UTS'!E63*'NILAI UTS'!E$7*'FORM NILAI SIAP'!$G$6+'NILAI UAS'!E$7*'NILAI UAS'!E63*'FORM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63" s="86">
        <f t="shared" si="1"/>
        <v>4</v>
      </c>
      <c r="O63" s="7">
        <f>IF($B63="","",IF(O$7="","",IFERROR((('NILAI TUGAS'!F63*'NILAI TUGAS'!F$7*'FORM NILAI SIAP'!$E$6+'NILAI PRAKTEK'!F63*'NILAI PRAKTEK'!F$7*'FORM NILAI SIAP'!$F$6+'NILAI UTS'!F63*'NILAI UTS'!F$7*'FORM NILAI SIAP'!$G$6+'NILAI UAS'!F$7*'NILAI UAS'!F63*'FORM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63" s="86">
        <f t="shared" si="2"/>
        <v>4</v>
      </c>
      <c r="Q63" s="7">
        <f>IF($B63="","",IF(Q$7="","",IFERROR((('NILAI TUGAS'!G63*'NILAI TUGAS'!G$7*'FORM NILAI SIAP'!$E$6+'NILAI PRAKTEK'!G63*'NILAI PRAKTEK'!G$7*'FORM NILAI SIAP'!$F$6+'NILAI UTS'!G63*'NILAI UTS'!G$7*'FORM NILAI SIAP'!$G$6+'NILAI UAS'!G$7*'NILAI UAS'!G63*'FORM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70</v>
      </c>
      <c r="R63" s="86">
        <f t="shared" si="3"/>
        <v>3</v>
      </c>
      <c r="S63" s="7">
        <f>IF($B63="","",IF(S$7="","",IFERROR((('NILAI TUGAS'!H63*'NILAI TUGAS'!H$7*'FORM NILAI SIAP'!$E$6+'NILAI PRAKTEK'!H63*'NILAI PRAKTEK'!H$7*'FORM NILAI SIAP'!$F$6+'NILAI UTS'!H63*'NILAI UTS'!H$7*'FORM NILAI SIAP'!$G$6+'NILAI UAS'!H$7*'NILAI UAS'!H63*'FORM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70</v>
      </c>
      <c r="T63" s="86">
        <f t="shared" si="4"/>
        <v>3</v>
      </c>
      <c r="U63" s="7" t="str">
        <f>IF($B63="","",IF(U$7="","",IFERROR((('NILAI TUGAS'!I63*'NILAI TUGAS'!I$7*'FORM NILAI SIAP'!$E$6+'NILAI PRAKTEK'!I63*'NILAI PRAKTEK'!I$7*'FORM NILAI SIAP'!$F$6+'NILAI UTS'!I63*'NILAI UTS'!I$7*'FORM NILAI SIAP'!$G$6+'NILAI UAS'!I$7*'NILAI UAS'!I63*'FORM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3" s="86" t="str">
        <f t="shared" si="5"/>
        <v/>
      </c>
      <c r="W63" s="7" t="str">
        <f>IF($B63="","",IF(W$7="","",IFERROR((('NILAI TUGAS'!J63*'NILAI TUGAS'!J$7*'FORM NILAI SIAP'!$E$6+'NILAI PRAKTEK'!J63*'NILAI PRAKTEK'!J$7*'FORM NILAI SIAP'!$F$6+'NILAI UTS'!J63*'NILAI UTS'!J$7*'FORM NILAI SIAP'!$G$6+'NILAI UAS'!J$7*'NILAI UAS'!J63*'FORM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3" s="86" t="str">
        <f t="shared" si="6"/>
        <v/>
      </c>
      <c r="Y63" s="7" t="str">
        <f>IF($B63="","",IF(Y$7="","",IFERROR((('NILAI TUGAS'!K63*'NILAI TUGAS'!K$7*'FORM NILAI SIAP'!$E$6+'NILAI PRAKTEK'!K63*'NILAI PRAKTEK'!K$7*'FORM NILAI SIAP'!$F$6+'NILAI UTS'!K63*'NILAI UTS'!K$7*'FORM NILAI SIAP'!$G$6+'NILAI UAS'!K$7*'NILAI UAS'!K63*'FORM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3" s="86" t="str">
        <f t="shared" si="7"/>
        <v/>
      </c>
      <c r="AA63" s="7" t="str">
        <f>IF($B63="","",IF(AA$7="","",IFERROR((('NILAI TUGAS'!L63*'NILAI TUGAS'!L$7*'FORM NILAI SIAP'!$E$6+'NILAI PRAKTEK'!L63*'NILAI PRAKTEK'!L$7*'FORM NILAI SIAP'!$F$6+'NILAI UTS'!L63*'NILAI UTS'!L$7*'FORM NILAI SIAP'!$G$6+'NILAI UAS'!L$7*'NILAI UAS'!L63*'FORM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3" s="86" t="str">
        <f t="shared" si="8"/>
        <v/>
      </c>
      <c r="AC63" s="7" t="str">
        <f>IF($B63="","",IF(AC$7="","",IFERROR((('NILAI TUGAS'!M63*'NILAI TUGAS'!M$7*'FORM NILAI SIAP'!$E$6+'NILAI PRAKTEK'!M63*'NILAI PRAKTEK'!M$7*'FORM NILAI SIAP'!$F$6+'NILAI UTS'!M63*'NILAI UTS'!M$7*'FORM NILAI SIAP'!$G$6+'NILAI UAS'!M$7*'NILAI UAS'!M63*'FORM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3" s="86" t="str">
        <f t="shared" si="9"/>
        <v/>
      </c>
      <c r="AE63" s="7" t="str">
        <f>IF($B63="","",IFERROR((('NILAI TUGAS'!N63*'NILAI TUGAS'!N$7*'FORM NILAI SIAP'!$E$6+'NILAI PRAKTEK'!N63*'NILAI PRAKTEK'!N$7*'FORM NILAI SIAP'!$F$6+'NILAI UTS'!N63*'NILAI UTS'!N$7*'FORM NILAI SIAP'!$G$6+'NILAI UAS'!N$7*'NILAI UAS'!N63*'FORM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3" s="86" t="str">
        <f t="shared" si="10"/>
        <v/>
      </c>
      <c r="AG63" s="7" t="str">
        <f>IF($B63="","",IFERROR((('NILAI TUGAS'!O63*'NILAI TUGAS'!O$7*'FORM NILAI SIAP'!$E$6+'NILAI PRAKTEK'!O63*'NILAI PRAKTEK'!O$7*'FORM NILAI SIAP'!$F$6+'NILAI UTS'!O63*'NILAI UTS'!O$7*'FORM NILAI SIAP'!$G$6+'NILAI UAS'!O$7*'NILAI UAS'!O63*'FORM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3" s="86" t="str">
        <f t="shared" si="11"/>
        <v/>
      </c>
      <c r="AI63" s="7" t="str">
        <f>IF($B63="","",IFERROR((('NILAI TUGAS'!P63*'NILAI TUGAS'!P$7*'FORM NILAI SIAP'!$E$6+'NILAI PRAKTEK'!P63*'NILAI PRAKTEK'!P$7*'FORM NILAI SIAP'!$F$6+'NILAI UTS'!P63*'NILAI UTS'!P$7*'FORM NILAI SIAP'!$G$6+'NILAI UAS'!P$7*'NILAI UAS'!P63*'FORM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3" s="86" t="str">
        <f t="shared" si="12"/>
        <v/>
      </c>
      <c r="AK63" s="7" t="str">
        <f>IF($B63="","",IFERROR((('NILAI TUGAS'!Q63*'NILAI TUGAS'!Q$7*'FORM NILAI SIAP'!$E$6+'NILAI PRAKTEK'!Q63*'NILAI PRAKTEK'!Q$7*'FORM NILAI SIAP'!$F$6+'NILAI UTS'!Q63*'NILAI UTS'!Q$7*'FORM NILAI SIAP'!$G$6+'NILAI UAS'!Q$7*'NILAI UAS'!Q63*'FORM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3" s="86" t="str">
        <f t="shared" si="13"/>
        <v/>
      </c>
      <c r="AM63" s="7" t="str">
        <f>IF($B63="","",IFERROR((('NILAI TUGAS'!R63*'NILAI TUGAS'!R$7*'FORM NILAI SIAP'!$E$6+'NILAI PRAKTEK'!R63*'NILAI PRAKTEK'!R$7*'FORM NILAI SIAP'!$F$6+'NILAI UTS'!R63*'NILAI UTS'!R$7*'FORM NILAI SIAP'!$G$6+'NILAI UAS'!R$7*'NILAI UAS'!R63*'FORM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3" s="86" t="str">
        <f t="shared" si="14"/>
        <v/>
      </c>
    </row>
    <row r="64" spans="1:40" ht="14.25" customHeight="1">
      <c r="A64" s="3">
        <v>21120120140099</v>
      </c>
      <c r="B64" s="37" t="s">
        <v>256</v>
      </c>
      <c r="C64" s="37">
        <v>5</v>
      </c>
      <c r="D64" s="37" t="s">
        <v>350</v>
      </c>
      <c r="E64" s="83">
        <v>100</v>
      </c>
      <c r="F64" s="83">
        <v>0</v>
      </c>
      <c r="G64" s="83">
        <v>84</v>
      </c>
      <c r="H64" s="83">
        <v>100</v>
      </c>
      <c r="I64" s="83">
        <f t="shared" si="0"/>
        <v>96</v>
      </c>
      <c r="J64" s="84" t="str">
        <f t="shared" si="15"/>
        <v>A</v>
      </c>
      <c r="K64" s="83" t="str">
        <f t="shared" si="16"/>
        <v>4</v>
      </c>
      <c r="L64" s="85" t="str">
        <f t="shared" si="17"/>
        <v>LULUS</v>
      </c>
      <c r="M64" s="7">
        <f>IF($B64="","",IF(M$7="","",IFERROR((('NILAI TUGAS'!E64*'NILAI TUGAS'!E$7*'FORM NILAI SIAP'!$E$6+'NILAI PRAKTEK'!E64*'NILAI PRAKTEK'!E$7*'FORM NILAI SIAP'!$F$6+'NILAI UTS'!E64*'NILAI UTS'!E$7*'FORM NILAI SIAP'!$G$6+'NILAI UAS'!E$7*'NILAI UAS'!E64*'FORM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64" s="86">
        <f t="shared" si="1"/>
        <v>4</v>
      </c>
      <c r="O64" s="7">
        <f>IF($B64="","",IF(O$7="","",IFERROR((('NILAI TUGAS'!F64*'NILAI TUGAS'!F$7*'FORM NILAI SIAP'!$E$6+'NILAI PRAKTEK'!F64*'NILAI PRAKTEK'!F$7*'FORM NILAI SIAP'!$F$6+'NILAI UTS'!F64*'NILAI UTS'!F$7*'FORM NILAI SIAP'!$G$6+'NILAI UAS'!F$7*'NILAI UAS'!F64*'FORM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64" s="86">
        <f t="shared" si="2"/>
        <v>4</v>
      </c>
      <c r="Q64" s="7">
        <f>IF($B64="","",IF(Q$7="","",IFERROR((('NILAI TUGAS'!G64*'NILAI TUGAS'!G$7*'FORM NILAI SIAP'!$E$6+'NILAI PRAKTEK'!G64*'NILAI PRAKTEK'!G$7*'FORM NILAI SIAP'!$F$6+'NILAI UTS'!G64*'NILAI UTS'!G$7*'FORM NILAI SIAP'!$G$6+'NILAI UAS'!G$7*'NILAI UAS'!G64*'FORM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64" s="86">
        <f t="shared" si="3"/>
        <v>4</v>
      </c>
      <c r="S64" s="7">
        <f>IF($B64="","",IF(S$7="","",IFERROR((('NILAI TUGAS'!H64*'NILAI TUGAS'!H$7*'FORM NILAI SIAP'!$E$6+'NILAI PRAKTEK'!H64*'NILAI PRAKTEK'!H$7*'FORM NILAI SIAP'!$F$6+'NILAI UTS'!H64*'NILAI UTS'!H$7*'FORM NILAI SIAP'!$G$6+'NILAI UAS'!H$7*'NILAI UAS'!H64*'FORM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64" s="86">
        <f t="shared" si="4"/>
        <v>4</v>
      </c>
      <c r="U64" s="7" t="str">
        <f>IF($B64="","",IF(U$7="","",IFERROR((('NILAI TUGAS'!I64*'NILAI TUGAS'!I$7*'FORM NILAI SIAP'!$E$6+'NILAI PRAKTEK'!I64*'NILAI PRAKTEK'!I$7*'FORM NILAI SIAP'!$F$6+'NILAI UTS'!I64*'NILAI UTS'!I$7*'FORM NILAI SIAP'!$G$6+'NILAI UAS'!I$7*'NILAI UAS'!I64*'FORM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4" s="86" t="str">
        <f t="shared" si="5"/>
        <v/>
      </c>
      <c r="W64" s="7" t="str">
        <f>IF($B64="","",IF(W$7="","",IFERROR((('NILAI TUGAS'!J64*'NILAI TUGAS'!J$7*'FORM NILAI SIAP'!$E$6+'NILAI PRAKTEK'!J64*'NILAI PRAKTEK'!J$7*'FORM NILAI SIAP'!$F$6+'NILAI UTS'!J64*'NILAI UTS'!J$7*'FORM NILAI SIAP'!$G$6+'NILAI UAS'!J$7*'NILAI UAS'!J64*'FORM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4" s="86" t="str">
        <f t="shared" si="6"/>
        <v/>
      </c>
      <c r="Y64" s="7" t="str">
        <f>IF($B64="","",IF(Y$7="","",IFERROR((('NILAI TUGAS'!K64*'NILAI TUGAS'!K$7*'FORM NILAI SIAP'!$E$6+'NILAI PRAKTEK'!K64*'NILAI PRAKTEK'!K$7*'FORM NILAI SIAP'!$F$6+'NILAI UTS'!K64*'NILAI UTS'!K$7*'FORM NILAI SIAP'!$G$6+'NILAI UAS'!K$7*'NILAI UAS'!K64*'FORM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4" s="86" t="str">
        <f t="shared" si="7"/>
        <v/>
      </c>
      <c r="AA64" s="7" t="str">
        <f>IF($B64="","",IF(AA$7="","",IFERROR((('NILAI TUGAS'!L64*'NILAI TUGAS'!L$7*'FORM NILAI SIAP'!$E$6+'NILAI PRAKTEK'!L64*'NILAI PRAKTEK'!L$7*'FORM NILAI SIAP'!$F$6+'NILAI UTS'!L64*'NILAI UTS'!L$7*'FORM NILAI SIAP'!$G$6+'NILAI UAS'!L$7*'NILAI UAS'!L64*'FORM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4" s="86" t="str">
        <f t="shared" si="8"/>
        <v/>
      </c>
      <c r="AC64" s="7" t="str">
        <f>IF($B64="","",IF(AC$7="","",IFERROR((('NILAI TUGAS'!M64*'NILAI TUGAS'!M$7*'FORM NILAI SIAP'!$E$6+'NILAI PRAKTEK'!M64*'NILAI PRAKTEK'!M$7*'FORM NILAI SIAP'!$F$6+'NILAI UTS'!M64*'NILAI UTS'!M$7*'FORM NILAI SIAP'!$G$6+'NILAI UAS'!M$7*'NILAI UAS'!M64*'FORM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4" s="86" t="str">
        <f t="shared" si="9"/>
        <v/>
      </c>
      <c r="AE64" s="7" t="str">
        <f>IF($B64="","",IFERROR((('NILAI TUGAS'!N64*'NILAI TUGAS'!N$7*'FORM NILAI SIAP'!$E$6+'NILAI PRAKTEK'!N64*'NILAI PRAKTEK'!N$7*'FORM NILAI SIAP'!$F$6+'NILAI UTS'!N64*'NILAI UTS'!N$7*'FORM NILAI SIAP'!$G$6+'NILAI UAS'!N$7*'NILAI UAS'!N64*'FORM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4" s="86" t="str">
        <f t="shared" si="10"/>
        <v/>
      </c>
      <c r="AG64" s="7" t="str">
        <f>IF($B64="","",IFERROR((('NILAI TUGAS'!O64*'NILAI TUGAS'!O$7*'FORM NILAI SIAP'!$E$6+'NILAI PRAKTEK'!O64*'NILAI PRAKTEK'!O$7*'FORM NILAI SIAP'!$F$6+'NILAI UTS'!O64*'NILAI UTS'!O$7*'FORM NILAI SIAP'!$G$6+'NILAI UAS'!O$7*'NILAI UAS'!O64*'FORM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4" s="86" t="str">
        <f t="shared" si="11"/>
        <v/>
      </c>
      <c r="AI64" s="7" t="str">
        <f>IF($B64="","",IFERROR((('NILAI TUGAS'!P64*'NILAI TUGAS'!P$7*'FORM NILAI SIAP'!$E$6+'NILAI PRAKTEK'!P64*'NILAI PRAKTEK'!P$7*'FORM NILAI SIAP'!$F$6+'NILAI UTS'!P64*'NILAI UTS'!P$7*'FORM NILAI SIAP'!$G$6+'NILAI UAS'!P$7*'NILAI UAS'!P64*'FORM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4" s="86" t="str">
        <f t="shared" si="12"/>
        <v/>
      </c>
      <c r="AK64" s="7" t="str">
        <f>IF($B64="","",IFERROR((('NILAI TUGAS'!Q64*'NILAI TUGAS'!Q$7*'FORM NILAI SIAP'!$E$6+'NILAI PRAKTEK'!Q64*'NILAI PRAKTEK'!Q$7*'FORM NILAI SIAP'!$F$6+'NILAI UTS'!Q64*'NILAI UTS'!Q$7*'FORM NILAI SIAP'!$G$6+'NILAI UAS'!Q$7*'NILAI UAS'!Q64*'FORM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4" s="86" t="str">
        <f t="shared" si="13"/>
        <v/>
      </c>
      <c r="AM64" s="7" t="str">
        <f>IF($B64="","",IFERROR((('NILAI TUGAS'!R64*'NILAI TUGAS'!R$7*'FORM NILAI SIAP'!$E$6+'NILAI PRAKTEK'!R64*'NILAI PRAKTEK'!R$7*'FORM NILAI SIAP'!$F$6+'NILAI UTS'!R64*'NILAI UTS'!R$7*'FORM NILAI SIAP'!$G$6+'NILAI UAS'!R$7*'NILAI UAS'!R64*'FORM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4" s="86" t="str">
        <f t="shared" si="14"/>
        <v/>
      </c>
    </row>
    <row r="65" spans="1:40" ht="14.25" customHeight="1">
      <c r="A65" s="3">
        <v>21120120140099</v>
      </c>
      <c r="B65" s="37" t="s">
        <v>257</v>
      </c>
      <c r="C65" s="37">
        <v>5</v>
      </c>
      <c r="D65" s="37" t="s">
        <v>350</v>
      </c>
      <c r="E65" s="83">
        <v>100</v>
      </c>
      <c r="F65" s="83">
        <v>0</v>
      </c>
      <c r="G65" s="83">
        <v>80</v>
      </c>
      <c r="H65" s="83">
        <v>100</v>
      </c>
      <c r="I65" s="83">
        <f t="shared" si="0"/>
        <v>95</v>
      </c>
      <c r="J65" s="84" t="str">
        <f t="shared" si="15"/>
        <v>A</v>
      </c>
      <c r="K65" s="83" t="str">
        <f t="shared" si="16"/>
        <v>4</v>
      </c>
      <c r="L65" s="85" t="str">
        <f t="shared" si="17"/>
        <v>LULUS</v>
      </c>
      <c r="M65" s="7">
        <f>IF($B65="","",IF(M$7="","",IFERROR((('NILAI TUGAS'!E65*'NILAI TUGAS'!E$7*'FORM NILAI SIAP'!$E$6+'NILAI PRAKTEK'!E65*'NILAI PRAKTEK'!E$7*'FORM NILAI SIAP'!$F$6+'NILAI UTS'!E65*'NILAI UTS'!E$7*'FORM NILAI SIAP'!$G$6+'NILAI UAS'!E$7*'NILAI UAS'!E65*'FORM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65" s="86">
        <f t="shared" si="1"/>
        <v>4</v>
      </c>
      <c r="O65" s="7">
        <f>IF($B65="","",IF(O$7="","",IFERROR((('NILAI TUGAS'!F65*'NILAI TUGAS'!F$7*'FORM NILAI SIAP'!$E$6+'NILAI PRAKTEK'!F65*'NILAI PRAKTEK'!F$7*'FORM NILAI SIAP'!$F$6+'NILAI UTS'!F65*'NILAI UTS'!F$7*'FORM NILAI SIAP'!$G$6+'NILAI UAS'!F$7*'NILAI UAS'!F65*'FORM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65" s="86">
        <f t="shared" si="2"/>
        <v>4</v>
      </c>
      <c r="Q65" s="7">
        <f>IF($B65="","",IF(Q$7="","",IFERROR((('NILAI TUGAS'!G65*'NILAI TUGAS'!G$7*'FORM NILAI SIAP'!$E$6+'NILAI PRAKTEK'!G65*'NILAI PRAKTEK'!G$7*'FORM NILAI SIAP'!$F$6+'NILAI UTS'!G65*'NILAI UTS'!G$7*'FORM NILAI SIAP'!$G$6+'NILAI UAS'!G$7*'NILAI UAS'!G65*'FORM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65" s="86">
        <f t="shared" si="3"/>
        <v>4</v>
      </c>
      <c r="S65" s="7">
        <f>IF($B65="","",IF(S$7="","",IFERROR((('NILAI TUGAS'!H65*'NILAI TUGAS'!H$7*'FORM NILAI SIAP'!$E$6+'NILAI PRAKTEK'!H65*'NILAI PRAKTEK'!H$7*'FORM NILAI SIAP'!$F$6+'NILAI UTS'!H65*'NILAI UTS'!H$7*'FORM NILAI SIAP'!$G$6+'NILAI UAS'!H$7*'NILAI UAS'!H65*'FORM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65" s="86">
        <f t="shared" si="4"/>
        <v>4</v>
      </c>
      <c r="U65" s="7" t="str">
        <f>IF($B65="","",IF(U$7="","",IFERROR((('NILAI TUGAS'!I65*'NILAI TUGAS'!I$7*'FORM NILAI SIAP'!$E$6+'NILAI PRAKTEK'!I65*'NILAI PRAKTEK'!I$7*'FORM NILAI SIAP'!$F$6+'NILAI UTS'!I65*'NILAI UTS'!I$7*'FORM NILAI SIAP'!$G$6+'NILAI UAS'!I$7*'NILAI UAS'!I65*'FORM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5" s="86" t="str">
        <f t="shared" si="5"/>
        <v/>
      </c>
      <c r="W65" s="7" t="str">
        <f>IF($B65="","",IF(W$7="","",IFERROR((('NILAI TUGAS'!J65*'NILAI TUGAS'!J$7*'FORM NILAI SIAP'!$E$6+'NILAI PRAKTEK'!J65*'NILAI PRAKTEK'!J$7*'FORM NILAI SIAP'!$F$6+'NILAI UTS'!J65*'NILAI UTS'!J$7*'FORM NILAI SIAP'!$G$6+'NILAI UAS'!J$7*'NILAI UAS'!J65*'FORM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5" s="86" t="str">
        <f t="shared" si="6"/>
        <v/>
      </c>
      <c r="Y65" s="7" t="str">
        <f>IF($B65="","",IF(Y$7="","",IFERROR((('NILAI TUGAS'!K65*'NILAI TUGAS'!K$7*'FORM NILAI SIAP'!$E$6+'NILAI PRAKTEK'!K65*'NILAI PRAKTEK'!K$7*'FORM NILAI SIAP'!$F$6+'NILAI UTS'!K65*'NILAI UTS'!K$7*'FORM NILAI SIAP'!$G$6+'NILAI UAS'!K$7*'NILAI UAS'!K65*'FORM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5" s="86" t="str">
        <f t="shared" si="7"/>
        <v/>
      </c>
      <c r="AA65" s="7" t="str">
        <f>IF($B65="","",IF(AA$7="","",IFERROR((('NILAI TUGAS'!L65*'NILAI TUGAS'!L$7*'FORM NILAI SIAP'!$E$6+'NILAI PRAKTEK'!L65*'NILAI PRAKTEK'!L$7*'FORM NILAI SIAP'!$F$6+'NILAI UTS'!L65*'NILAI UTS'!L$7*'FORM NILAI SIAP'!$G$6+'NILAI UAS'!L$7*'NILAI UAS'!L65*'FORM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5" s="86" t="str">
        <f t="shared" si="8"/>
        <v/>
      </c>
      <c r="AC65" s="7" t="str">
        <f>IF($B65="","",IF(AC$7="","",IFERROR((('NILAI TUGAS'!M65*'NILAI TUGAS'!M$7*'FORM NILAI SIAP'!$E$6+'NILAI PRAKTEK'!M65*'NILAI PRAKTEK'!M$7*'FORM NILAI SIAP'!$F$6+'NILAI UTS'!M65*'NILAI UTS'!M$7*'FORM NILAI SIAP'!$G$6+'NILAI UAS'!M$7*'NILAI UAS'!M65*'FORM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5" s="86" t="str">
        <f t="shared" si="9"/>
        <v/>
      </c>
      <c r="AE65" s="7" t="str">
        <f>IF($B65="","",IFERROR((('NILAI TUGAS'!N65*'NILAI TUGAS'!N$7*'FORM NILAI SIAP'!$E$6+'NILAI PRAKTEK'!N65*'NILAI PRAKTEK'!N$7*'FORM NILAI SIAP'!$F$6+'NILAI UTS'!N65*'NILAI UTS'!N$7*'FORM NILAI SIAP'!$G$6+'NILAI UAS'!N$7*'NILAI UAS'!N65*'FORM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5" s="86" t="str">
        <f t="shared" si="10"/>
        <v/>
      </c>
      <c r="AG65" s="7" t="str">
        <f>IF($B65="","",IFERROR((('NILAI TUGAS'!O65*'NILAI TUGAS'!O$7*'FORM NILAI SIAP'!$E$6+'NILAI PRAKTEK'!O65*'NILAI PRAKTEK'!O$7*'FORM NILAI SIAP'!$F$6+'NILAI UTS'!O65*'NILAI UTS'!O$7*'FORM NILAI SIAP'!$G$6+'NILAI UAS'!O$7*'NILAI UAS'!O65*'FORM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5" s="86" t="str">
        <f t="shared" si="11"/>
        <v/>
      </c>
      <c r="AI65" s="7" t="str">
        <f>IF($B65="","",IFERROR((('NILAI TUGAS'!P65*'NILAI TUGAS'!P$7*'FORM NILAI SIAP'!$E$6+'NILAI PRAKTEK'!P65*'NILAI PRAKTEK'!P$7*'FORM NILAI SIAP'!$F$6+'NILAI UTS'!P65*'NILAI UTS'!P$7*'FORM NILAI SIAP'!$G$6+'NILAI UAS'!P$7*'NILAI UAS'!P65*'FORM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5" s="86" t="str">
        <f t="shared" si="12"/>
        <v/>
      </c>
      <c r="AK65" s="7" t="str">
        <f>IF($B65="","",IFERROR((('NILAI TUGAS'!Q65*'NILAI TUGAS'!Q$7*'FORM NILAI SIAP'!$E$6+'NILAI PRAKTEK'!Q65*'NILAI PRAKTEK'!Q$7*'FORM NILAI SIAP'!$F$6+'NILAI UTS'!Q65*'NILAI UTS'!Q$7*'FORM NILAI SIAP'!$G$6+'NILAI UAS'!Q$7*'NILAI UAS'!Q65*'FORM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5" s="86" t="str">
        <f t="shared" si="13"/>
        <v/>
      </c>
      <c r="AM65" s="7" t="str">
        <f>IF($B65="","",IFERROR((('NILAI TUGAS'!R65*'NILAI TUGAS'!R$7*'FORM NILAI SIAP'!$E$6+'NILAI PRAKTEK'!R65*'NILAI PRAKTEK'!R$7*'FORM NILAI SIAP'!$F$6+'NILAI UTS'!R65*'NILAI UTS'!R$7*'FORM NILAI SIAP'!$G$6+'NILAI UAS'!R$7*'NILAI UAS'!R65*'FORM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5" s="86" t="str">
        <f t="shared" si="14"/>
        <v/>
      </c>
    </row>
    <row r="66" spans="1:40" ht="14.25" customHeight="1">
      <c r="A66" s="3">
        <v>21120120140099</v>
      </c>
      <c r="B66" s="37" t="s">
        <v>258</v>
      </c>
      <c r="C66" s="37">
        <v>5</v>
      </c>
      <c r="D66" s="37" t="s">
        <v>350</v>
      </c>
      <c r="E66" s="83">
        <v>100</v>
      </c>
      <c r="F66" s="83">
        <v>0</v>
      </c>
      <c r="G66" s="83">
        <v>80</v>
      </c>
      <c r="H66" s="83">
        <v>100</v>
      </c>
      <c r="I66" s="83">
        <f t="shared" si="0"/>
        <v>95</v>
      </c>
      <c r="J66" s="84" t="str">
        <f t="shared" si="15"/>
        <v>A</v>
      </c>
      <c r="K66" s="83" t="str">
        <f t="shared" si="16"/>
        <v>4</v>
      </c>
      <c r="L66" s="85" t="str">
        <f t="shared" si="17"/>
        <v>LULUS</v>
      </c>
      <c r="M66" s="7">
        <f>IF($B66="","",IF(M$7="","",IFERROR((('NILAI TUGAS'!E66*'NILAI TUGAS'!E$7*'FORM NILAI SIAP'!$E$6+'NILAI PRAKTEK'!E66*'NILAI PRAKTEK'!E$7*'FORM NILAI SIAP'!$F$6+'NILAI UTS'!E66*'NILAI UTS'!E$7*'FORM NILAI SIAP'!$G$6+'NILAI UAS'!E$7*'NILAI UAS'!E66*'FORM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66" s="86">
        <f t="shared" si="1"/>
        <v>4</v>
      </c>
      <c r="O66" s="7">
        <f>IF($B66="","",IF(O$7="","",IFERROR((('NILAI TUGAS'!F66*'NILAI TUGAS'!F$7*'FORM NILAI SIAP'!$E$6+'NILAI PRAKTEK'!F66*'NILAI PRAKTEK'!F$7*'FORM NILAI SIAP'!$F$6+'NILAI UTS'!F66*'NILAI UTS'!F$7*'FORM NILAI SIAP'!$G$6+'NILAI UAS'!F$7*'NILAI UAS'!F66*'FORM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66" s="86">
        <f t="shared" si="2"/>
        <v>4</v>
      </c>
      <c r="Q66" s="7">
        <f>IF($B66="","",IF(Q$7="","",IFERROR((('NILAI TUGAS'!G66*'NILAI TUGAS'!G$7*'FORM NILAI SIAP'!$E$6+'NILAI PRAKTEK'!G66*'NILAI PRAKTEK'!G$7*'FORM NILAI SIAP'!$F$6+'NILAI UTS'!G66*'NILAI UTS'!G$7*'FORM NILAI SIAP'!$G$6+'NILAI UAS'!G$7*'NILAI UAS'!G66*'FORM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66" s="86">
        <f t="shared" si="3"/>
        <v>4</v>
      </c>
      <c r="S66" s="7">
        <f>IF($B66="","",IF(S$7="","",IFERROR((('NILAI TUGAS'!H66*'NILAI TUGAS'!H$7*'FORM NILAI SIAP'!$E$6+'NILAI PRAKTEK'!H66*'NILAI PRAKTEK'!H$7*'FORM NILAI SIAP'!$F$6+'NILAI UTS'!H66*'NILAI UTS'!H$7*'FORM NILAI SIAP'!$G$6+'NILAI UAS'!H$7*'NILAI UAS'!H66*'FORM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66" s="86">
        <f t="shared" si="4"/>
        <v>4</v>
      </c>
      <c r="U66" s="7" t="str">
        <f>IF($B66="","",IF(U$7="","",IFERROR((('NILAI TUGAS'!I66*'NILAI TUGAS'!I$7*'FORM NILAI SIAP'!$E$6+'NILAI PRAKTEK'!I66*'NILAI PRAKTEK'!I$7*'FORM NILAI SIAP'!$F$6+'NILAI UTS'!I66*'NILAI UTS'!I$7*'FORM NILAI SIAP'!$G$6+'NILAI UAS'!I$7*'NILAI UAS'!I66*'FORM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6" s="86" t="str">
        <f t="shared" si="5"/>
        <v/>
      </c>
      <c r="W66" s="7" t="str">
        <f>IF($B66="","",IF(W$7="","",IFERROR((('NILAI TUGAS'!J66*'NILAI TUGAS'!J$7*'FORM NILAI SIAP'!$E$6+'NILAI PRAKTEK'!J66*'NILAI PRAKTEK'!J$7*'FORM NILAI SIAP'!$F$6+'NILAI UTS'!J66*'NILAI UTS'!J$7*'FORM NILAI SIAP'!$G$6+'NILAI UAS'!J$7*'NILAI UAS'!J66*'FORM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6" s="86" t="str">
        <f t="shared" si="6"/>
        <v/>
      </c>
      <c r="Y66" s="7" t="str">
        <f>IF($B66="","",IF(Y$7="","",IFERROR((('NILAI TUGAS'!K66*'NILAI TUGAS'!K$7*'FORM NILAI SIAP'!$E$6+'NILAI PRAKTEK'!K66*'NILAI PRAKTEK'!K$7*'FORM NILAI SIAP'!$F$6+'NILAI UTS'!K66*'NILAI UTS'!K$7*'FORM NILAI SIAP'!$G$6+'NILAI UAS'!K$7*'NILAI UAS'!K66*'FORM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6" s="86" t="str">
        <f t="shared" si="7"/>
        <v/>
      </c>
      <c r="AA66" s="7" t="str">
        <f>IF($B66="","",IF(AA$7="","",IFERROR((('NILAI TUGAS'!L66*'NILAI TUGAS'!L$7*'FORM NILAI SIAP'!$E$6+'NILAI PRAKTEK'!L66*'NILAI PRAKTEK'!L$7*'FORM NILAI SIAP'!$F$6+'NILAI UTS'!L66*'NILAI UTS'!L$7*'FORM NILAI SIAP'!$G$6+'NILAI UAS'!L$7*'NILAI UAS'!L66*'FORM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6" s="86" t="str">
        <f t="shared" si="8"/>
        <v/>
      </c>
      <c r="AC66" s="7" t="str">
        <f>IF($B66="","",IF(AC$7="","",IFERROR((('NILAI TUGAS'!M66*'NILAI TUGAS'!M$7*'FORM NILAI SIAP'!$E$6+'NILAI PRAKTEK'!M66*'NILAI PRAKTEK'!M$7*'FORM NILAI SIAP'!$F$6+'NILAI UTS'!M66*'NILAI UTS'!M$7*'FORM NILAI SIAP'!$G$6+'NILAI UAS'!M$7*'NILAI UAS'!M66*'FORM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6" s="86" t="str">
        <f t="shared" si="9"/>
        <v/>
      </c>
      <c r="AE66" s="7" t="str">
        <f>IF($B66="","",IFERROR((('NILAI TUGAS'!N66*'NILAI TUGAS'!N$7*'FORM NILAI SIAP'!$E$6+'NILAI PRAKTEK'!N66*'NILAI PRAKTEK'!N$7*'FORM NILAI SIAP'!$F$6+'NILAI UTS'!N66*'NILAI UTS'!N$7*'FORM NILAI SIAP'!$G$6+'NILAI UAS'!N$7*'NILAI UAS'!N66*'FORM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6" s="86" t="str">
        <f t="shared" si="10"/>
        <v/>
      </c>
      <c r="AG66" s="7" t="str">
        <f>IF($B66="","",IFERROR((('NILAI TUGAS'!O66*'NILAI TUGAS'!O$7*'FORM NILAI SIAP'!$E$6+'NILAI PRAKTEK'!O66*'NILAI PRAKTEK'!O$7*'FORM NILAI SIAP'!$F$6+'NILAI UTS'!O66*'NILAI UTS'!O$7*'FORM NILAI SIAP'!$G$6+'NILAI UAS'!O$7*'NILAI UAS'!O66*'FORM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6" s="86" t="str">
        <f t="shared" si="11"/>
        <v/>
      </c>
      <c r="AI66" s="7" t="str">
        <f>IF($B66="","",IFERROR((('NILAI TUGAS'!P66*'NILAI TUGAS'!P$7*'FORM NILAI SIAP'!$E$6+'NILAI PRAKTEK'!P66*'NILAI PRAKTEK'!P$7*'FORM NILAI SIAP'!$F$6+'NILAI UTS'!P66*'NILAI UTS'!P$7*'FORM NILAI SIAP'!$G$6+'NILAI UAS'!P$7*'NILAI UAS'!P66*'FORM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6" s="86" t="str">
        <f t="shared" si="12"/>
        <v/>
      </c>
      <c r="AK66" s="7" t="str">
        <f>IF($B66="","",IFERROR((('NILAI TUGAS'!Q66*'NILAI TUGAS'!Q$7*'FORM NILAI SIAP'!$E$6+'NILAI PRAKTEK'!Q66*'NILAI PRAKTEK'!Q$7*'FORM NILAI SIAP'!$F$6+'NILAI UTS'!Q66*'NILAI UTS'!Q$7*'FORM NILAI SIAP'!$G$6+'NILAI UAS'!Q$7*'NILAI UAS'!Q66*'FORM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6" s="86" t="str">
        <f t="shared" si="13"/>
        <v/>
      </c>
      <c r="AM66" s="7" t="str">
        <f>IF($B66="","",IFERROR((('NILAI TUGAS'!R66*'NILAI TUGAS'!R$7*'FORM NILAI SIAP'!$E$6+'NILAI PRAKTEK'!R66*'NILAI PRAKTEK'!R$7*'FORM NILAI SIAP'!$F$6+'NILAI UTS'!R66*'NILAI UTS'!R$7*'FORM NILAI SIAP'!$G$6+'NILAI UAS'!R$7*'NILAI UAS'!R66*'FORM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6" s="86" t="str">
        <f t="shared" si="14"/>
        <v/>
      </c>
    </row>
    <row r="67" spans="1:40" ht="14.25" customHeight="1">
      <c r="A67" s="3">
        <v>21120120140099</v>
      </c>
      <c r="B67" s="37" t="s">
        <v>259</v>
      </c>
      <c r="C67" s="37">
        <v>5</v>
      </c>
      <c r="D67" s="37" t="s">
        <v>350</v>
      </c>
      <c r="E67" s="83">
        <v>100</v>
      </c>
      <c r="F67" s="83">
        <v>0</v>
      </c>
      <c r="G67" s="83">
        <v>60</v>
      </c>
      <c r="H67" s="83">
        <v>30</v>
      </c>
      <c r="I67" s="83">
        <f t="shared" si="0"/>
        <v>72.5</v>
      </c>
      <c r="J67" s="84" t="str">
        <f t="shared" si="15"/>
        <v>B</v>
      </c>
      <c r="K67" s="83" t="str">
        <f t="shared" si="16"/>
        <v>3</v>
      </c>
      <c r="L67" s="85" t="str">
        <f t="shared" si="17"/>
        <v>LULUS</v>
      </c>
      <c r="M67" s="7">
        <f>IF($B67="","",IF(M$7="","",IFERROR((('NILAI TUGAS'!E67*'NILAI TUGAS'!E$7*'FORM NILAI SIAP'!$E$6+'NILAI PRAKTEK'!E67*'NILAI PRAKTEK'!E$7*'FORM NILAI SIAP'!$F$6+'NILAI UTS'!E67*'NILAI UTS'!E$7*'FORM NILAI SIAP'!$G$6+'NILAI UAS'!E$7*'NILAI UAS'!E67*'FORM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80</v>
      </c>
      <c r="N67" s="86">
        <f t="shared" si="1"/>
        <v>4</v>
      </c>
      <c r="O67" s="7">
        <f>IF($B67="","",IF(O$7="","",IFERROR((('NILAI TUGAS'!F67*'NILAI TUGAS'!F$7*'FORM NILAI SIAP'!$E$6+'NILAI PRAKTEK'!F67*'NILAI PRAKTEK'!F$7*'FORM NILAI SIAP'!$F$6+'NILAI UTS'!F67*'NILAI UTS'!F$7*'FORM NILAI SIAP'!$G$6+'NILAI UAS'!F$7*'NILAI UAS'!F67*'FORM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80</v>
      </c>
      <c r="P67" s="86">
        <f t="shared" si="2"/>
        <v>4</v>
      </c>
      <c r="Q67" s="7">
        <f>IF($B67="","",IF(Q$7="","",IFERROR((('NILAI TUGAS'!G67*'NILAI TUGAS'!G$7*'FORM NILAI SIAP'!$E$6+'NILAI PRAKTEK'!G67*'NILAI PRAKTEK'!G$7*'FORM NILAI SIAP'!$F$6+'NILAI UTS'!G67*'NILAI UTS'!G$7*'FORM NILAI SIAP'!$G$6+'NILAI UAS'!G$7*'NILAI UAS'!G67*'FORM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65</v>
      </c>
      <c r="R67" s="86">
        <f t="shared" si="3"/>
        <v>2</v>
      </c>
      <c r="S67" s="7">
        <f>IF($B67="","",IF(S$7="","",IFERROR((('NILAI TUGAS'!H67*'NILAI TUGAS'!H$7*'FORM NILAI SIAP'!$E$6+'NILAI PRAKTEK'!H67*'NILAI PRAKTEK'!H$7*'FORM NILAI SIAP'!$F$6+'NILAI UTS'!H67*'NILAI UTS'!H$7*'FORM NILAI SIAP'!$G$6+'NILAI UAS'!H$7*'NILAI UAS'!H67*'FORM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65</v>
      </c>
      <c r="T67" s="86">
        <f t="shared" si="4"/>
        <v>2</v>
      </c>
      <c r="U67" s="7" t="str">
        <f>IF($B67="","",IF(U$7="","",IFERROR((('NILAI TUGAS'!I67*'NILAI TUGAS'!I$7*'FORM NILAI SIAP'!$E$6+'NILAI PRAKTEK'!I67*'NILAI PRAKTEK'!I$7*'FORM NILAI SIAP'!$F$6+'NILAI UTS'!I67*'NILAI UTS'!I$7*'FORM NILAI SIAP'!$G$6+'NILAI UAS'!I$7*'NILAI UAS'!I67*'FORM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7" s="86" t="str">
        <f t="shared" si="5"/>
        <v/>
      </c>
      <c r="W67" s="7" t="str">
        <f>IF($B67="","",IF(W$7="","",IFERROR((('NILAI TUGAS'!J67*'NILAI TUGAS'!J$7*'FORM NILAI SIAP'!$E$6+'NILAI PRAKTEK'!J67*'NILAI PRAKTEK'!J$7*'FORM NILAI SIAP'!$F$6+'NILAI UTS'!J67*'NILAI UTS'!J$7*'FORM NILAI SIAP'!$G$6+'NILAI UAS'!J$7*'NILAI UAS'!J67*'FORM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7" s="86" t="str">
        <f t="shared" si="6"/>
        <v/>
      </c>
      <c r="Y67" s="7" t="str">
        <f>IF($B67="","",IF(Y$7="","",IFERROR((('NILAI TUGAS'!K67*'NILAI TUGAS'!K$7*'FORM NILAI SIAP'!$E$6+'NILAI PRAKTEK'!K67*'NILAI PRAKTEK'!K$7*'FORM NILAI SIAP'!$F$6+'NILAI UTS'!K67*'NILAI UTS'!K$7*'FORM NILAI SIAP'!$G$6+'NILAI UAS'!K$7*'NILAI UAS'!K67*'FORM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7" s="86" t="str">
        <f t="shared" si="7"/>
        <v/>
      </c>
      <c r="AA67" s="7" t="str">
        <f>IF($B67="","",IF(AA$7="","",IFERROR((('NILAI TUGAS'!L67*'NILAI TUGAS'!L$7*'FORM NILAI SIAP'!$E$6+'NILAI PRAKTEK'!L67*'NILAI PRAKTEK'!L$7*'FORM NILAI SIAP'!$F$6+'NILAI UTS'!L67*'NILAI UTS'!L$7*'FORM NILAI SIAP'!$G$6+'NILAI UAS'!L$7*'NILAI UAS'!L67*'FORM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7" s="86" t="str">
        <f t="shared" si="8"/>
        <v/>
      </c>
      <c r="AC67" s="7" t="str">
        <f>IF($B67="","",IF(AC$7="","",IFERROR((('NILAI TUGAS'!M67*'NILAI TUGAS'!M$7*'FORM NILAI SIAP'!$E$6+'NILAI PRAKTEK'!M67*'NILAI PRAKTEK'!M$7*'FORM NILAI SIAP'!$F$6+'NILAI UTS'!M67*'NILAI UTS'!M$7*'FORM NILAI SIAP'!$G$6+'NILAI UAS'!M$7*'NILAI UAS'!M67*'FORM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7" s="86" t="str">
        <f t="shared" si="9"/>
        <v/>
      </c>
      <c r="AE67" s="7" t="str">
        <f>IF($B67="","",IFERROR((('NILAI TUGAS'!N67*'NILAI TUGAS'!N$7*'FORM NILAI SIAP'!$E$6+'NILAI PRAKTEK'!N67*'NILAI PRAKTEK'!N$7*'FORM NILAI SIAP'!$F$6+'NILAI UTS'!N67*'NILAI UTS'!N$7*'FORM NILAI SIAP'!$G$6+'NILAI UAS'!N$7*'NILAI UAS'!N67*'FORM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7" s="86" t="str">
        <f t="shared" si="10"/>
        <v/>
      </c>
      <c r="AG67" s="7" t="str">
        <f>IF($B67="","",IFERROR((('NILAI TUGAS'!O67*'NILAI TUGAS'!O$7*'FORM NILAI SIAP'!$E$6+'NILAI PRAKTEK'!O67*'NILAI PRAKTEK'!O$7*'FORM NILAI SIAP'!$F$6+'NILAI UTS'!O67*'NILAI UTS'!O$7*'FORM NILAI SIAP'!$G$6+'NILAI UAS'!O$7*'NILAI UAS'!O67*'FORM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7" s="86" t="str">
        <f t="shared" si="11"/>
        <v/>
      </c>
      <c r="AI67" s="7" t="str">
        <f>IF($B67="","",IFERROR((('NILAI TUGAS'!P67*'NILAI TUGAS'!P$7*'FORM NILAI SIAP'!$E$6+'NILAI PRAKTEK'!P67*'NILAI PRAKTEK'!P$7*'FORM NILAI SIAP'!$F$6+'NILAI UTS'!P67*'NILAI UTS'!P$7*'FORM NILAI SIAP'!$G$6+'NILAI UAS'!P$7*'NILAI UAS'!P67*'FORM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7" s="86" t="str">
        <f t="shared" si="12"/>
        <v/>
      </c>
      <c r="AK67" s="7" t="str">
        <f>IF($B67="","",IFERROR((('NILAI TUGAS'!Q67*'NILAI TUGAS'!Q$7*'FORM NILAI SIAP'!$E$6+'NILAI PRAKTEK'!Q67*'NILAI PRAKTEK'!Q$7*'FORM NILAI SIAP'!$F$6+'NILAI UTS'!Q67*'NILAI UTS'!Q$7*'FORM NILAI SIAP'!$G$6+'NILAI UAS'!Q$7*'NILAI UAS'!Q67*'FORM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7" s="86" t="str">
        <f t="shared" si="13"/>
        <v/>
      </c>
      <c r="AM67" s="7" t="str">
        <f>IF($B67="","",IFERROR((('NILAI TUGAS'!R67*'NILAI TUGAS'!R$7*'FORM NILAI SIAP'!$E$6+'NILAI PRAKTEK'!R67*'NILAI PRAKTEK'!R$7*'FORM NILAI SIAP'!$F$6+'NILAI UTS'!R67*'NILAI UTS'!R$7*'FORM NILAI SIAP'!$G$6+'NILAI UAS'!R$7*'NILAI UAS'!R67*'FORM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7" s="86" t="str">
        <f t="shared" si="14"/>
        <v/>
      </c>
    </row>
    <row r="68" spans="1:40" ht="14.25" customHeight="1">
      <c r="A68" s="3">
        <v>21120120140099</v>
      </c>
      <c r="B68" s="37" t="s">
        <v>353</v>
      </c>
      <c r="C68" s="37">
        <v>5</v>
      </c>
      <c r="D68" s="37" t="s">
        <v>350</v>
      </c>
      <c r="E68" s="83">
        <v>100</v>
      </c>
      <c r="F68" s="83">
        <f>IF(B68="","",'NILAI PRAKTEK'!D68)</f>
        <v>0</v>
      </c>
      <c r="G68" s="83">
        <f>IF(B68="","",'NILAI UTS'!D68)</f>
        <v>80</v>
      </c>
      <c r="H68" s="83">
        <f>IF(B68="","",'NILAI UAS'!D68)</f>
        <v>100</v>
      </c>
      <c r="I68" s="83">
        <f t="shared" si="0"/>
        <v>95</v>
      </c>
      <c r="J68" s="84" t="str">
        <f t="shared" si="15"/>
        <v>A</v>
      </c>
      <c r="K68" s="83" t="str">
        <f t="shared" si="16"/>
        <v>4</v>
      </c>
      <c r="L68" s="85" t="str">
        <f t="shared" si="17"/>
        <v>LULUS</v>
      </c>
      <c r="M68" s="7">
        <f>IF($B68="","",IF(M$7="","",IFERROR((('NILAI TUGAS'!E68*'NILAI TUGAS'!E$7*'FORM NILAI SIAP'!$E$6+'NILAI PRAKTEK'!E68*'NILAI PRAKTEK'!E$7*'FORM NILAI SIAP'!$F$6+'NILAI UTS'!E68*'NILAI UTS'!E$7*'FORM NILAI SIAP'!$G$6+'NILAI UAS'!E$7*'NILAI UAS'!E68*'FORM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68" s="86">
        <f t="shared" si="1"/>
        <v>4</v>
      </c>
      <c r="O68" s="7">
        <f>IF($B68="","",IF(O$7="","",IFERROR((('NILAI TUGAS'!F68*'NILAI TUGAS'!F$7*'FORM NILAI SIAP'!$E$6+'NILAI PRAKTEK'!F68*'NILAI PRAKTEK'!F$7*'FORM NILAI SIAP'!$F$6+'NILAI UTS'!F68*'NILAI UTS'!F$7*'FORM NILAI SIAP'!$G$6+'NILAI UAS'!F$7*'NILAI UAS'!F68*'FORM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68" s="86">
        <f t="shared" si="2"/>
        <v>4</v>
      </c>
      <c r="Q68" s="7">
        <f>IF($B68="","",IF(Q$7="","",IFERROR((('NILAI TUGAS'!G68*'NILAI TUGAS'!G$7*'FORM NILAI SIAP'!$E$6+'NILAI PRAKTEK'!G68*'NILAI PRAKTEK'!G$7*'FORM NILAI SIAP'!$F$6+'NILAI UTS'!G68*'NILAI UTS'!G$7*'FORM NILAI SIAP'!$G$6+'NILAI UAS'!G$7*'NILAI UAS'!G68*'FORM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68" s="86">
        <f t="shared" si="3"/>
        <v>4</v>
      </c>
      <c r="S68" s="7">
        <f>IF($B68="","",IF(S$7="","",IFERROR((('NILAI TUGAS'!H68*'NILAI TUGAS'!H$7*'FORM NILAI SIAP'!$E$6+'NILAI PRAKTEK'!H68*'NILAI PRAKTEK'!H$7*'FORM NILAI SIAP'!$F$6+'NILAI UTS'!H68*'NILAI UTS'!H$7*'FORM NILAI SIAP'!$G$6+'NILAI UAS'!H$7*'NILAI UAS'!H68*'FORM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68" s="86">
        <f t="shared" si="4"/>
        <v>4</v>
      </c>
      <c r="U68" s="7" t="str">
        <f>IF($B68="","",IF(U$7="","",IFERROR((('NILAI TUGAS'!I68*'NILAI TUGAS'!I$7*'FORM NILAI SIAP'!$E$6+'NILAI PRAKTEK'!I68*'NILAI PRAKTEK'!I$7*'FORM NILAI SIAP'!$F$6+'NILAI UTS'!I68*'NILAI UTS'!I$7*'FORM NILAI SIAP'!$G$6+'NILAI UAS'!I$7*'NILAI UAS'!I68*'FORM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8" s="86" t="str">
        <f t="shared" si="5"/>
        <v/>
      </c>
      <c r="W68" s="7" t="str">
        <f>IF($B68="","",IF(W$7="","",IFERROR((('NILAI TUGAS'!J68*'NILAI TUGAS'!J$7*'FORM NILAI SIAP'!$E$6+'NILAI PRAKTEK'!J68*'NILAI PRAKTEK'!J$7*'FORM NILAI SIAP'!$F$6+'NILAI UTS'!J68*'NILAI UTS'!J$7*'FORM NILAI SIAP'!$G$6+'NILAI UAS'!J$7*'NILAI UAS'!J68*'FORM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8" s="86" t="str">
        <f t="shared" si="6"/>
        <v/>
      </c>
      <c r="Y68" s="7" t="str">
        <f>IF($B68="","",IF(Y$7="","",IFERROR((('NILAI TUGAS'!K68*'NILAI TUGAS'!K$7*'FORM NILAI SIAP'!$E$6+'NILAI PRAKTEK'!K68*'NILAI PRAKTEK'!K$7*'FORM NILAI SIAP'!$F$6+'NILAI UTS'!K68*'NILAI UTS'!K$7*'FORM NILAI SIAP'!$G$6+'NILAI UAS'!K$7*'NILAI UAS'!K68*'FORM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8" s="86" t="str">
        <f t="shared" si="7"/>
        <v/>
      </c>
      <c r="AA68" s="7" t="str">
        <f>IF($B68="","",IF(AA$7="","",IFERROR((('NILAI TUGAS'!L68*'NILAI TUGAS'!L$7*'FORM NILAI SIAP'!$E$6+'NILAI PRAKTEK'!L68*'NILAI PRAKTEK'!L$7*'FORM NILAI SIAP'!$F$6+'NILAI UTS'!L68*'NILAI UTS'!L$7*'FORM NILAI SIAP'!$G$6+'NILAI UAS'!L$7*'NILAI UAS'!L68*'FORM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8" s="86" t="str">
        <f t="shared" si="8"/>
        <v/>
      </c>
      <c r="AC68" s="7" t="str">
        <f>IF($B68="","",IF(AC$7="","",IFERROR((('NILAI TUGAS'!M68*'NILAI TUGAS'!M$7*'FORM NILAI SIAP'!$E$6+'NILAI PRAKTEK'!M68*'NILAI PRAKTEK'!M$7*'FORM NILAI SIAP'!$F$6+'NILAI UTS'!M68*'NILAI UTS'!M$7*'FORM NILAI SIAP'!$G$6+'NILAI UAS'!M$7*'NILAI UAS'!M68*'FORM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8" s="86" t="str">
        <f t="shared" si="9"/>
        <v/>
      </c>
      <c r="AE68" s="7" t="str">
        <f>IF($B68="","",IFERROR((('NILAI TUGAS'!N68*'NILAI TUGAS'!N$7*'FORM NILAI SIAP'!$E$6+'NILAI PRAKTEK'!N68*'NILAI PRAKTEK'!N$7*'FORM NILAI SIAP'!$F$6+'NILAI UTS'!N68*'NILAI UTS'!N$7*'FORM NILAI SIAP'!$G$6+'NILAI UAS'!N$7*'NILAI UAS'!N68*'FORM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8" s="86" t="str">
        <f t="shared" si="10"/>
        <v/>
      </c>
      <c r="AG68" s="7" t="str">
        <f>IF($B68="","",IFERROR((('NILAI TUGAS'!O68*'NILAI TUGAS'!O$7*'FORM NILAI SIAP'!$E$6+'NILAI PRAKTEK'!O68*'NILAI PRAKTEK'!O$7*'FORM NILAI SIAP'!$F$6+'NILAI UTS'!O68*'NILAI UTS'!O$7*'FORM NILAI SIAP'!$G$6+'NILAI UAS'!O$7*'NILAI UAS'!O68*'FORM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8" s="86" t="str">
        <f t="shared" si="11"/>
        <v/>
      </c>
      <c r="AI68" s="7" t="str">
        <f>IF($B68="","",IFERROR((('NILAI TUGAS'!P68*'NILAI TUGAS'!P$7*'FORM NILAI SIAP'!$E$6+'NILAI PRAKTEK'!P68*'NILAI PRAKTEK'!P$7*'FORM NILAI SIAP'!$F$6+'NILAI UTS'!P68*'NILAI UTS'!P$7*'FORM NILAI SIAP'!$G$6+'NILAI UAS'!P$7*'NILAI UAS'!P68*'FORM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8" s="86" t="str">
        <f t="shared" si="12"/>
        <v/>
      </c>
      <c r="AK68" s="7" t="str">
        <f>IF($B68="","",IFERROR((('NILAI TUGAS'!Q68*'NILAI TUGAS'!Q$7*'FORM NILAI SIAP'!$E$6+'NILAI PRAKTEK'!Q68*'NILAI PRAKTEK'!Q$7*'FORM NILAI SIAP'!$F$6+'NILAI UTS'!Q68*'NILAI UTS'!Q$7*'FORM NILAI SIAP'!$G$6+'NILAI UAS'!Q$7*'NILAI UAS'!Q68*'FORM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8" s="86" t="str">
        <f t="shared" si="13"/>
        <v/>
      </c>
      <c r="AM68" s="7" t="str">
        <f>IF($B68="","",IFERROR((('NILAI TUGAS'!R68*'NILAI TUGAS'!R$7*'FORM NILAI SIAP'!$E$6+'NILAI PRAKTEK'!R68*'NILAI PRAKTEK'!R$7*'FORM NILAI SIAP'!$F$6+'NILAI UTS'!R68*'NILAI UTS'!R$7*'FORM NILAI SIAP'!$G$6+'NILAI UAS'!R$7*'NILAI UAS'!R68*'FORM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8" s="86" t="str">
        <f t="shared" si="14"/>
        <v/>
      </c>
    </row>
    <row r="69" spans="1:40" ht="14.25" customHeight="1">
      <c r="A69" s="3">
        <v>21120120140099</v>
      </c>
      <c r="B69" s="37" t="s">
        <v>354</v>
      </c>
      <c r="C69" s="37">
        <v>5</v>
      </c>
      <c r="D69" s="37" t="s">
        <v>350</v>
      </c>
      <c r="E69" s="83">
        <v>100</v>
      </c>
      <c r="F69" s="83">
        <f>IF(B69="","",'NILAI PRAKTEK'!D69)</f>
        <v>0</v>
      </c>
      <c r="G69" s="83">
        <f>IF(B69="","",'NILAI UTS'!D69)</f>
        <v>52</v>
      </c>
      <c r="H69" s="83">
        <f>IF(B69="","",'NILAI UAS'!D69)</f>
        <v>10</v>
      </c>
      <c r="I69" s="83">
        <f t="shared" si="0"/>
        <v>65.5</v>
      </c>
      <c r="J69" s="84" t="str">
        <f t="shared" si="15"/>
        <v>C</v>
      </c>
      <c r="K69" s="83" t="str">
        <f t="shared" si="16"/>
        <v>2</v>
      </c>
      <c r="L69" s="85" t="str">
        <f t="shared" si="17"/>
        <v>REMIDI CPMK</v>
      </c>
      <c r="M69" s="7">
        <f>IF($B69="","",IF(M$7="","",IFERROR((('NILAI TUGAS'!E69*'NILAI TUGAS'!E$7*'FORM NILAI SIAP'!$E$6+'NILAI PRAKTEK'!E69*'NILAI PRAKTEK'!E$7*'FORM NILAI SIAP'!$F$6+'NILAI UTS'!E69*'NILAI UTS'!E$7*'FORM NILAI SIAP'!$G$6+'NILAI UAS'!E$7*'NILAI UAS'!E69*'FORM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76</v>
      </c>
      <c r="N69" s="86">
        <f t="shared" si="1"/>
        <v>3</v>
      </c>
      <c r="O69" s="7">
        <f>IF($B69="","",IF(O$7="","",IFERROR((('NILAI TUGAS'!F69*'NILAI TUGAS'!F$7*'FORM NILAI SIAP'!$E$6+'NILAI PRAKTEK'!F69*'NILAI PRAKTEK'!F$7*'FORM NILAI SIAP'!$F$6+'NILAI UTS'!F69*'NILAI UTS'!F$7*'FORM NILAI SIAP'!$G$6+'NILAI UAS'!F$7*'NILAI UAS'!F69*'FORM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76</v>
      </c>
      <c r="P69" s="86">
        <f t="shared" si="2"/>
        <v>3</v>
      </c>
      <c r="Q69" s="7">
        <f>IF($B69="","",IF(Q$7="","",IFERROR((('NILAI TUGAS'!G69*'NILAI TUGAS'!G$7*'FORM NILAI SIAP'!$E$6+'NILAI PRAKTEK'!G69*'NILAI PRAKTEK'!G$7*'FORM NILAI SIAP'!$F$6+'NILAI UTS'!G69*'NILAI UTS'!G$7*'FORM NILAI SIAP'!$G$6+'NILAI UAS'!G$7*'NILAI UAS'!G69*'FORM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55</v>
      </c>
      <c r="R69" s="86">
        <f t="shared" si="3"/>
        <v>1</v>
      </c>
      <c r="S69" s="7">
        <f>IF($B69="","",IF(S$7="","",IFERROR((('NILAI TUGAS'!H69*'NILAI TUGAS'!H$7*'FORM NILAI SIAP'!$E$6+'NILAI PRAKTEK'!H69*'NILAI PRAKTEK'!H$7*'FORM NILAI SIAP'!$F$6+'NILAI UTS'!H69*'NILAI UTS'!H$7*'FORM NILAI SIAP'!$G$6+'NILAI UAS'!H$7*'NILAI UAS'!H69*'FORM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55</v>
      </c>
      <c r="T69" s="86">
        <f t="shared" si="4"/>
        <v>1</v>
      </c>
      <c r="U69" s="7" t="str">
        <f>IF($B69="","",IF(U$7="","",IFERROR((('NILAI TUGAS'!I69*'NILAI TUGAS'!I$7*'FORM NILAI SIAP'!$E$6+'NILAI PRAKTEK'!I69*'NILAI PRAKTEK'!I$7*'FORM NILAI SIAP'!$F$6+'NILAI UTS'!I69*'NILAI UTS'!I$7*'FORM NILAI SIAP'!$G$6+'NILAI UAS'!I$7*'NILAI UAS'!I69*'FORM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9" s="86" t="str">
        <f t="shared" si="5"/>
        <v/>
      </c>
      <c r="W69" s="7" t="str">
        <f>IF($B69="","",IF(W$7="","",IFERROR((('NILAI TUGAS'!J69*'NILAI TUGAS'!J$7*'FORM NILAI SIAP'!$E$6+'NILAI PRAKTEK'!J69*'NILAI PRAKTEK'!J$7*'FORM NILAI SIAP'!$F$6+'NILAI UTS'!J69*'NILAI UTS'!J$7*'FORM NILAI SIAP'!$G$6+'NILAI UAS'!J$7*'NILAI UAS'!J69*'FORM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9" s="86" t="str">
        <f t="shared" si="6"/>
        <v/>
      </c>
      <c r="Y69" s="7" t="str">
        <f>IF($B69="","",IF(Y$7="","",IFERROR((('NILAI TUGAS'!K69*'NILAI TUGAS'!K$7*'FORM NILAI SIAP'!$E$6+'NILAI PRAKTEK'!K69*'NILAI PRAKTEK'!K$7*'FORM NILAI SIAP'!$F$6+'NILAI UTS'!K69*'NILAI UTS'!K$7*'FORM NILAI SIAP'!$G$6+'NILAI UAS'!K$7*'NILAI UAS'!K69*'FORM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9" s="86" t="str">
        <f t="shared" si="7"/>
        <v/>
      </c>
      <c r="AA69" s="7" t="str">
        <f>IF($B69="","",IF(AA$7="","",IFERROR((('NILAI TUGAS'!L69*'NILAI TUGAS'!L$7*'FORM NILAI SIAP'!$E$6+'NILAI PRAKTEK'!L69*'NILAI PRAKTEK'!L$7*'FORM NILAI SIAP'!$F$6+'NILAI UTS'!L69*'NILAI UTS'!L$7*'FORM NILAI SIAP'!$G$6+'NILAI UAS'!L$7*'NILAI UAS'!L69*'FORM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9" s="86" t="str">
        <f t="shared" si="8"/>
        <v/>
      </c>
      <c r="AC69" s="7" t="str">
        <f>IF($B69="","",IF(AC$7="","",IFERROR((('NILAI TUGAS'!M69*'NILAI TUGAS'!M$7*'FORM NILAI SIAP'!$E$6+'NILAI PRAKTEK'!M69*'NILAI PRAKTEK'!M$7*'FORM NILAI SIAP'!$F$6+'NILAI UTS'!M69*'NILAI UTS'!M$7*'FORM NILAI SIAP'!$G$6+'NILAI UAS'!M$7*'NILAI UAS'!M69*'FORM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9" s="86" t="str">
        <f t="shared" si="9"/>
        <v/>
      </c>
      <c r="AE69" s="7" t="str">
        <f>IF($B69="","",IFERROR((('NILAI TUGAS'!N69*'NILAI TUGAS'!N$7*'FORM NILAI SIAP'!$E$6+'NILAI PRAKTEK'!N69*'NILAI PRAKTEK'!N$7*'FORM NILAI SIAP'!$F$6+'NILAI UTS'!N69*'NILAI UTS'!N$7*'FORM NILAI SIAP'!$G$6+'NILAI UAS'!N$7*'NILAI UAS'!N69*'FORM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9" s="86" t="str">
        <f t="shared" si="10"/>
        <v/>
      </c>
      <c r="AG69" s="7" t="str">
        <f>IF($B69="","",IFERROR((('NILAI TUGAS'!O69*'NILAI TUGAS'!O$7*'FORM NILAI SIAP'!$E$6+'NILAI PRAKTEK'!O69*'NILAI PRAKTEK'!O$7*'FORM NILAI SIAP'!$F$6+'NILAI UTS'!O69*'NILAI UTS'!O$7*'FORM NILAI SIAP'!$G$6+'NILAI UAS'!O$7*'NILAI UAS'!O69*'FORM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9" s="86" t="str">
        <f t="shared" si="11"/>
        <v/>
      </c>
      <c r="AI69" s="7" t="str">
        <f>IF($B69="","",IFERROR((('NILAI TUGAS'!P69*'NILAI TUGAS'!P$7*'FORM NILAI SIAP'!$E$6+'NILAI PRAKTEK'!P69*'NILAI PRAKTEK'!P$7*'FORM NILAI SIAP'!$F$6+'NILAI UTS'!P69*'NILAI UTS'!P$7*'FORM NILAI SIAP'!$G$6+'NILAI UAS'!P$7*'NILAI UAS'!P69*'FORM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9" s="86" t="str">
        <f t="shared" si="12"/>
        <v/>
      </c>
      <c r="AK69" s="7" t="str">
        <f>IF($B69="","",IFERROR((('NILAI TUGAS'!Q69*'NILAI TUGAS'!Q$7*'FORM NILAI SIAP'!$E$6+'NILAI PRAKTEK'!Q69*'NILAI PRAKTEK'!Q$7*'FORM NILAI SIAP'!$F$6+'NILAI UTS'!Q69*'NILAI UTS'!Q$7*'FORM NILAI SIAP'!$G$6+'NILAI UAS'!Q$7*'NILAI UAS'!Q69*'FORM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9" s="86" t="str">
        <f t="shared" si="13"/>
        <v/>
      </c>
      <c r="AM69" s="7" t="str">
        <f>IF($B69="","",IFERROR((('NILAI TUGAS'!R69*'NILAI TUGAS'!R$7*'FORM NILAI SIAP'!$E$6+'NILAI PRAKTEK'!R69*'NILAI PRAKTEK'!R$7*'FORM NILAI SIAP'!$F$6+'NILAI UTS'!R69*'NILAI UTS'!R$7*'FORM NILAI SIAP'!$G$6+'NILAI UAS'!R$7*'NILAI UAS'!R69*'FORM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9" s="86" t="str">
        <f t="shared" si="14"/>
        <v/>
      </c>
    </row>
    <row r="70" spans="1:40" ht="14.25" customHeight="1">
      <c r="A70" s="3">
        <v>21120120140099</v>
      </c>
      <c r="B70" s="37" t="s">
        <v>355</v>
      </c>
      <c r="C70" s="37">
        <v>5</v>
      </c>
      <c r="D70" s="37" t="s">
        <v>350</v>
      </c>
      <c r="E70" s="83">
        <v>100</v>
      </c>
      <c r="F70" s="83">
        <f>IF(B70="","",'NILAI PRAKTEK'!D70)</f>
        <v>0</v>
      </c>
      <c r="G70" s="83">
        <f>IF(B70="","",'NILAI UTS'!D70)</f>
        <v>84</v>
      </c>
      <c r="H70" s="83">
        <f>IF(B70="","",'NILAI UAS'!D70)</f>
        <v>100</v>
      </c>
      <c r="I70" s="83">
        <f t="shared" si="0"/>
        <v>96</v>
      </c>
      <c r="J70" s="84" t="str">
        <f t="shared" si="15"/>
        <v>A</v>
      </c>
      <c r="K70" s="83" t="str">
        <f t="shared" si="16"/>
        <v>4</v>
      </c>
      <c r="L70" s="85" t="str">
        <f t="shared" si="17"/>
        <v>LULUS</v>
      </c>
      <c r="M70" s="7">
        <f>IF($B70="","",IF(M$7="","",IFERROR((('NILAI TUGAS'!E70*'NILAI TUGAS'!E$7*'FORM NILAI SIAP'!$E$6+'NILAI PRAKTEK'!E70*'NILAI PRAKTEK'!E$7*'FORM NILAI SIAP'!$F$6+'NILAI UTS'!E70*'NILAI UTS'!E$7*'FORM NILAI SIAP'!$G$6+'NILAI UAS'!E$7*'NILAI UAS'!E70*'FORM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70" s="86">
        <f t="shared" si="1"/>
        <v>4</v>
      </c>
      <c r="O70" s="7">
        <f>IF($B70="","",IF(O$7="","",IFERROR((('NILAI TUGAS'!F70*'NILAI TUGAS'!F$7*'FORM NILAI SIAP'!$E$6+'NILAI PRAKTEK'!F70*'NILAI PRAKTEK'!F$7*'FORM NILAI SIAP'!$F$6+'NILAI UTS'!F70*'NILAI UTS'!F$7*'FORM NILAI SIAP'!$G$6+'NILAI UAS'!F$7*'NILAI UAS'!F70*'FORM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70" s="86">
        <f t="shared" si="2"/>
        <v>4</v>
      </c>
      <c r="Q70" s="7">
        <f>IF($B70="","",IF(Q$7="","",IFERROR((('NILAI TUGAS'!G70*'NILAI TUGAS'!G$7*'FORM NILAI SIAP'!$E$6+'NILAI PRAKTEK'!G70*'NILAI PRAKTEK'!G$7*'FORM NILAI SIAP'!$F$6+'NILAI UTS'!G70*'NILAI UTS'!G$7*'FORM NILAI SIAP'!$G$6+'NILAI UAS'!G$7*'NILAI UAS'!G70*'FORM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70" s="86">
        <f t="shared" si="3"/>
        <v>4</v>
      </c>
      <c r="S70" s="7">
        <f>IF($B70="","",IF(S$7="","",IFERROR((('NILAI TUGAS'!H70*'NILAI TUGAS'!H$7*'FORM NILAI SIAP'!$E$6+'NILAI PRAKTEK'!H70*'NILAI PRAKTEK'!H$7*'FORM NILAI SIAP'!$F$6+'NILAI UTS'!H70*'NILAI UTS'!H$7*'FORM NILAI SIAP'!$G$6+'NILAI UAS'!H$7*'NILAI UAS'!H70*'FORM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70" s="86">
        <f t="shared" si="4"/>
        <v>4</v>
      </c>
      <c r="U70" s="7" t="str">
        <f>IF($B70="","",IF(U$7="","",IFERROR((('NILAI TUGAS'!I70*'NILAI TUGAS'!I$7*'FORM NILAI SIAP'!$E$6+'NILAI PRAKTEK'!I70*'NILAI PRAKTEK'!I$7*'FORM NILAI SIAP'!$F$6+'NILAI UTS'!I70*'NILAI UTS'!I$7*'FORM NILAI SIAP'!$G$6+'NILAI UAS'!I$7*'NILAI UAS'!I70*'FORM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0" s="86" t="str">
        <f t="shared" si="5"/>
        <v/>
      </c>
      <c r="W70" s="7" t="str">
        <f>IF($B70="","",IF(W$7="","",IFERROR((('NILAI TUGAS'!J70*'NILAI TUGAS'!J$7*'FORM NILAI SIAP'!$E$6+'NILAI PRAKTEK'!J70*'NILAI PRAKTEK'!J$7*'FORM NILAI SIAP'!$F$6+'NILAI UTS'!J70*'NILAI UTS'!J$7*'FORM NILAI SIAP'!$G$6+'NILAI UAS'!J$7*'NILAI UAS'!J70*'FORM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0" s="86" t="str">
        <f t="shared" si="6"/>
        <v/>
      </c>
      <c r="Y70" s="7" t="str">
        <f>IF($B70="","",IF(Y$7="","",IFERROR((('NILAI TUGAS'!K70*'NILAI TUGAS'!K$7*'FORM NILAI SIAP'!$E$6+'NILAI PRAKTEK'!K70*'NILAI PRAKTEK'!K$7*'FORM NILAI SIAP'!$F$6+'NILAI UTS'!K70*'NILAI UTS'!K$7*'FORM NILAI SIAP'!$G$6+'NILAI UAS'!K$7*'NILAI UAS'!K70*'FORM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0" s="86" t="str">
        <f t="shared" si="7"/>
        <v/>
      </c>
      <c r="AA70" s="7" t="str">
        <f>IF($B70="","",IF(AA$7="","",IFERROR((('NILAI TUGAS'!L70*'NILAI TUGAS'!L$7*'FORM NILAI SIAP'!$E$6+'NILAI PRAKTEK'!L70*'NILAI PRAKTEK'!L$7*'FORM NILAI SIAP'!$F$6+'NILAI UTS'!L70*'NILAI UTS'!L$7*'FORM NILAI SIAP'!$G$6+'NILAI UAS'!L$7*'NILAI UAS'!L70*'FORM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0" s="86" t="str">
        <f t="shared" si="8"/>
        <v/>
      </c>
      <c r="AC70" s="7" t="str">
        <f>IF($B70="","",IF(AC$7="","",IFERROR((('NILAI TUGAS'!M70*'NILAI TUGAS'!M$7*'FORM NILAI SIAP'!$E$6+'NILAI PRAKTEK'!M70*'NILAI PRAKTEK'!M$7*'FORM NILAI SIAP'!$F$6+'NILAI UTS'!M70*'NILAI UTS'!M$7*'FORM NILAI SIAP'!$G$6+'NILAI UAS'!M$7*'NILAI UAS'!M70*'FORM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0" s="86" t="str">
        <f t="shared" si="9"/>
        <v/>
      </c>
      <c r="AE70" s="7" t="str">
        <f>IF($B70="","",IFERROR((('NILAI TUGAS'!N70*'NILAI TUGAS'!N$7*'FORM NILAI SIAP'!$E$6+'NILAI PRAKTEK'!N70*'NILAI PRAKTEK'!N$7*'FORM NILAI SIAP'!$F$6+'NILAI UTS'!N70*'NILAI UTS'!N$7*'FORM NILAI SIAP'!$G$6+'NILAI UAS'!N$7*'NILAI UAS'!N70*'FORM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0" s="86" t="str">
        <f t="shared" si="10"/>
        <v/>
      </c>
      <c r="AG70" s="7" t="str">
        <f>IF($B70="","",IFERROR((('NILAI TUGAS'!O70*'NILAI TUGAS'!O$7*'FORM NILAI SIAP'!$E$6+'NILAI PRAKTEK'!O70*'NILAI PRAKTEK'!O$7*'FORM NILAI SIAP'!$F$6+'NILAI UTS'!O70*'NILAI UTS'!O$7*'FORM NILAI SIAP'!$G$6+'NILAI UAS'!O$7*'NILAI UAS'!O70*'FORM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0" s="86" t="str">
        <f t="shared" si="11"/>
        <v/>
      </c>
      <c r="AI70" s="7" t="str">
        <f>IF($B70="","",IFERROR((('NILAI TUGAS'!P70*'NILAI TUGAS'!P$7*'FORM NILAI SIAP'!$E$6+'NILAI PRAKTEK'!P70*'NILAI PRAKTEK'!P$7*'FORM NILAI SIAP'!$F$6+'NILAI UTS'!P70*'NILAI UTS'!P$7*'FORM NILAI SIAP'!$G$6+'NILAI UAS'!P$7*'NILAI UAS'!P70*'FORM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0" s="86" t="str">
        <f t="shared" si="12"/>
        <v/>
      </c>
      <c r="AK70" s="7" t="str">
        <f>IF($B70="","",IFERROR((('NILAI TUGAS'!Q70*'NILAI TUGAS'!Q$7*'FORM NILAI SIAP'!$E$6+'NILAI PRAKTEK'!Q70*'NILAI PRAKTEK'!Q$7*'FORM NILAI SIAP'!$F$6+'NILAI UTS'!Q70*'NILAI UTS'!Q$7*'FORM NILAI SIAP'!$G$6+'NILAI UAS'!Q$7*'NILAI UAS'!Q70*'FORM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0" s="86" t="str">
        <f t="shared" si="13"/>
        <v/>
      </c>
      <c r="AM70" s="7" t="str">
        <f>IF($B70="","",IFERROR((('NILAI TUGAS'!R70*'NILAI TUGAS'!R$7*'FORM NILAI SIAP'!$E$6+'NILAI PRAKTEK'!R70*'NILAI PRAKTEK'!R$7*'FORM NILAI SIAP'!$F$6+'NILAI UTS'!R70*'NILAI UTS'!R$7*'FORM NILAI SIAP'!$G$6+'NILAI UAS'!R$7*'NILAI UAS'!R70*'FORM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0" s="86" t="str">
        <f t="shared" si="14"/>
        <v/>
      </c>
    </row>
    <row r="71" spans="1:40" ht="14.25" customHeight="1">
      <c r="A71" s="3">
        <v>21120120140099</v>
      </c>
      <c r="B71" s="37" t="s">
        <v>356</v>
      </c>
      <c r="C71" s="37">
        <v>5</v>
      </c>
      <c r="D71" s="37" t="s">
        <v>350</v>
      </c>
      <c r="E71" s="83">
        <v>100</v>
      </c>
      <c r="F71" s="83">
        <f>IF(B71="","",'NILAI PRAKTEK'!D71)</f>
        <v>0</v>
      </c>
      <c r="G71" s="83">
        <f>IF(B71="","",'NILAI UTS'!D71)</f>
        <v>88</v>
      </c>
      <c r="H71" s="83">
        <f>IF(B71="","",'NILAI UAS'!D71)</f>
        <v>60</v>
      </c>
      <c r="I71" s="83">
        <f t="shared" si="0"/>
        <v>87</v>
      </c>
      <c r="J71" s="84" t="str">
        <f t="shared" si="15"/>
        <v>A</v>
      </c>
      <c r="K71" s="83" t="str">
        <f t="shared" si="16"/>
        <v>4</v>
      </c>
      <c r="L71" s="85" t="str">
        <f t="shared" si="17"/>
        <v>LULUS</v>
      </c>
      <c r="M71" s="7">
        <f>IF($B71="","",IF(M$7="","",IFERROR((('NILAI TUGAS'!E71*'NILAI TUGAS'!E$7*'FORM NILAI SIAP'!$E$6+'NILAI PRAKTEK'!E71*'NILAI PRAKTEK'!E$7*'FORM NILAI SIAP'!$F$6+'NILAI UTS'!E71*'NILAI UTS'!E$7*'FORM NILAI SIAP'!$G$6+'NILAI UAS'!E$7*'NILAI UAS'!E71*'FORM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71" s="86">
        <f t="shared" si="1"/>
        <v>4</v>
      </c>
      <c r="O71" s="7">
        <f>IF($B71="","",IF(O$7="","",IFERROR((('NILAI TUGAS'!F71*'NILAI TUGAS'!F$7*'FORM NILAI SIAP'!$E$6+'NILAI PRAKTEK'!F71*'NILAI PRAKTEK'!F$7*'FORM NILAI SIAP'!$F$6+'NILAI UTS'!F71*'NILAI UTS'!F$7*'FORM NILAI SIAP'!$G$6+'NILAI UAS'!F$7*'NILAI UAS'!F71*'FORM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71" s="86">
        <f t="shared" si="2"/>
        <v>4</v>
      </c>
      <c r="Q71" s="7">
        <f>IF($B71="","",IF(Q$7="","",IFERROR((('NILAI TUGAS'!G71*'NILAI TUGAS'!G$7*'FORM NILAI SIAP'!$E$6+'NILAI PRAKTEK'!G71*'NILAI PRAKTEK'!G$7*'FORM NILAI SIAP'!$F$6+'NILAI UTS'!G71*'NILAI UTS'!G$7*'FORM NILAI SIAP'!$G$6+'NILAI UAS'!G$7*'NILAI UAS'!G71*'FORM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71" s="86">
        <f t="shared" si="3"/>
        <v>4</v>
      </c>
      <c r="S71" s="7">
        <f>IF($B71="","",IF(S$7="","",IFERROR((('NILAI TUGAS'!H71*'NILAI TUGAS'!H$7*'FORM NILAI SIAP'!$E$6+'NILAI PRAKTEK'!H71*'NILAI PRAKTEK'!H$7*'FORM NILAI SIAP'!$F$6+'NILAI UTS'!H71*'NILAI UTS'!H$7*'FORM NILAI SIAP'!$G$6+'NILAI UAS'!H$7*'NILAI UAS'!H71*'FORM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71" s="86">
        <f t="shared" si="4"/>
        <v>4</v>
      </c>
      <c r="U71" s="7" t="str">
        <f>IF($B71="","",IF(U$7="","",IFERROR((('NILAI TUGAS'!I71*'NILAI TUGAS'!I$7*'FORM NILAI SIAP'!$E$6+'NILAI PRAKTEK'!I71*'NILAI PRAKTEK'!I$7*'FORM NILAI SIAP'!$F$6+'NILAI UTS'!I71*'NILAI UTS'!I$7*'FORM NILAI SIAP'!$G$6+'NILAI UAS'!I$7*'NILAI UAS'!I71*'FORM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1" s="86" t="str">
        <f t="shared" si="5"/>
        <v/>
      </c>
      <c r="W71" s="7" t="str">
        <f>IF($B71="","",IF(W$7="","",IFERROR((('NILAI TUGAS'!J71*'NILAI TUGAS'!J$7*'FORM NILAI SIAP'!$E$6+'NILAI PRAKTEK'!J71*'NILAI PRAKTEK'!J$7*'FORM NILAI SIAP'!$F$6+'NILAI UTS'!J71*'NILAI UTS'!J$7*'FORM NILAI SIAP'!$G$6+'NILAI UAS'!J$7*'NILAI UAS'!J71*'FORM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1" s="86" t="str">
        <f t="shared" si="6"/>
        <v/>
      </c>
      <c r="Y71" s="7" t="str">
        <f>IF($B71="","",IF(Y$7="","",IFERROR((('NILAI TUGAS'!K71*'NILAI TUGAS'!K$7*'FORM NILAI SIAP'!$E$6+'NILAI PRAKTEK'!K71*'NILAI PRAKTEK'!K$7*'FORM NILAI SIAP'!$F$6+'NILAI UTS'!K71*'NILAI UTS'!K$7*'FORM NILAI SIAP'!$G$6+'NILAI UAS'!K$7*'NILAI UAS'!K71*'FORM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1" s="86" t="str">
        <f t="shared" si="7"/>
        <v/>
      </c>
      <c r="AA71" s="7" t="str">
        <f>IF($B71="","",IF(AA$7="","",IFERROR((('NILAI TUGAS'!L71*'NILAI TUGAS'!L$7*'FORM NILAI SIAP'!$E$6+'NILAI PRAKTEK'!L71*'NILAI PRAKTEK'!L$7*'FORM NILAI SIAP'!$F$6+'NILAI UTS'!L71*'NILAI UTS'!L$7*'FORM NILAI SIAP'!$G$6+'NILAI UAS'!L$7*'NILAI UAS'!L71*'FORM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1" s="86" t="str">
        <f t="shared" si="8"/>
        <v/>
      </c>
      <c r="AC71" s="7" t="str">
        <f>IF($B71="","",IF(AC$7="","",IFERROR((('NILAI TUGAS'!M71*'NILAI TUGAS'!M$7*'FORM NILAI SIAP'!$E$6+'NILAI PRAKTEK'!M71*'NILAI PRAKTEK'!M$7*'FORM NILAI SIAP'!$F$6+'NILAI UTS'!M71*'NILAI UTS'!M$7*'FORM NILAI SIAP'!$G$6+'NILAI UAS'!M$7*'NILAI UAS'!M71*'FORM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1" s="86" t="str">
        <f t="shared" si="9"/>
        <v/>
      </c>
      <c r="AE71" s="7" t="str">
        <f>IF($B71="","",IFERROR((('NILAI TUGAS'!N71*'NILAI TUGAS'!N$7*'FORM NILAI SIAP'!$E$6+'NILAI PRAKTEK'!N71*'NILAI PRAKTEK'!N$7*'FORM NILAI SIAP'!$F$6+'NILAI UTS'!N71*'NILAI UTS'!N$7*'FORM NILAI SIAP'!$G$6+'NILAI UAS'!N$7*'NILAI UAS'!N71*'FORM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1" s="86" t="str">
        <f t="shared" si="10"/>
        <v/>
      </c>
      <c r="AG71" s="7" t="str">
        <f>IF($B71="","",IFERROR((('NILAI TUGAS'!O71*'NILAI TUGAS'!O$7*'FORM NILAI SIAP'!$E$6+'NILAI PRAKTEK'!O71*'NILAI PRAKTEK'!O$7*'FORM NILAI SIAP'!$F$6+'NILAI UTS'!O71*'NILAI UTS'!O$7*'FORM NILAI SIAP'!$G$6+'NILAI UAS'!O$7*'NILAI UAS'!O71*'FORM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1" s="86" t="str">
        <f t="shared" si="11"/>
        <v/>
      </c>
      <c r="AI71" s="7" t="str">
        <f>IF($B71="","",IFERROR((('NILAI TUGAS'!P71*'NILAI TUGAS'!P$7*'FORM NILAI SIAP'!$E$6+'NILAI PRAKTEK'!P71*'NILAI PRAKTEK'!P$7*'FORM NILAI SIAP'!$F$6+'NILAI UTS'!P71*'NILAI UTS'!P$7*'FORM NILAI SIAP'!$G$6+'NILAI UAS'!P$7*'NILAI UAS'!P71*'FORM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1" s="86" t="str">
        <f t="shared" si="12"/>
        <v/>
      </c>
      <c r="AK71" s="7" t="str">
        <f>IF($B71="","",IFERROR((('NILAI TUGAS'!Q71*'NILAI TUGAS'!Q$7*'FORM NILAI SIAP'!$E$6+'NILAI PRAKTEK'!Q71*'NILAI PRAKTEK'!Q$7*'FORM NILAI SIAP'!$F$6+'NILAI UTS'!Q71*'NILAI UTS'!Q$7*'FORM NILAI SIAP'!$G$6+'NILAI UAS'!Q$7*'NILAI UAS'!Q71*'FORM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1" s="86" t="str">
        <f t="shared" si="13"/>
        <v/>
      </c>
      <c r="AM71" s="7" t="str">
        <f>IF($B71="","",IFERROR((('NILAI TUGAS'!R71*'NILAI TUGAS'!R$7*'FORM NILAI SIAP'!$E$6+'NILAI PRAKTEK'!R71*'NILAI PRAKTEK'!R$7*'FORM NILAI SIAP'!$F$6+'NILAI UTS'!R71*'NILAI UTS'!R$7*'FORM NILAI SIAP'!$G$6+'NILAI UAS'!R$7*'NILAI UAS'!R71*'FORM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1" s="86" t="str">
        <f t="shared" si="14"/>
        <v/>
      </c>
    </row>
    <row r="72" spans="1:40" ht="14.25" customHeight="1">
      <c r="A72" s="3">
        <v>21120120140099</v>
      </c>
      <c r="B72" s="37" t="s">
        <v>357</v>
      </c>
      <c r="C72" s="37">
        <v>5</v>
      </c>
      <c r="D72" s="37" t="s">
        <v>350</v>
      </c>
      <c r="E72" s="83">
        <v>100</v>
      </c>
      <c r="F72" s="83">
        <f>IF(B72="","",'NILAI PRAKTEK'!D72)</f>
        <v>0</v>
      </c>
      <c r="G72" s="83">
        <f>IF(B72="","",'NILAI UTS'!D72)</f>
        <v>80</v>
      </c>
      <c r="H72" s="83">
        <f>IF(B72="","",'NILAI UAS'!D72)</f>
        <v>100</v>
      </c>
      <c r="I72" s="83">
        <f t="shared" si="0"/>
        <v>95</v>
      </c>
      <c r="J72" s="84" t="str">
        <f t="shared" si="15"/>
        <v>A</v>
      </c>
      <c r="K72" s="83" t="str">
        <f t="shared" si="16"/>
        <v>4</v>
      </c>
      <c r="L72" s="85" t="str">
        <f t="shared" si="17"/>
        <v>LULUS</v>
      </c>
      <c r="M72" s="7">
        <f>IF($B72="","",IF(M$7="","",IFERROR((('NILAI TUGAS'!E72*'NILAI TUGAS'!E$7*'FORM NILAI SIAP'!$E$6+'NILAI PRAKTEK'!E72*'NILAI PRAKTEK'!E$7*'FORM NILAI SIAP'!$F$6+'NILAI UTS'!E72*'NILAI UTS'!E$7*'FORM NILAI SIAP'!$G$6+'NILAI UAS'!E$7*'NILAI UAS'!E72*'FORM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72" s="86">
        <f t="shared" si="1"/>
        <v>4</v>
      </c>
      <c r="O72" s="7">
        <f>IF($B72="","",IF(O$7="","",IFERROR((('NILAI TUGAS'!F72*'NILAI TUGAS'!F$7*'FORM NILAI SIAP'!$E$6+'NILAI PRAKTEK'!F72*'NILAI PRAKTEK'!F$7*'FORM NILAI SIAP'!$F$6+'NILAI UTS'!F72*'NILAI UTS'!F$7*'FORM NILAI SIAP'!$G$6+'NILAI UAS'!F$7*'NILAI UAS'!F72*'FORM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72" s="86">
        <f t="shared" si="2"/>
        <v>4</v>
      </c>
      <c r="Q72" s="7">
        <f>IF($B72="","",IF(Q$7="","",IFERROR((('NILAI TUGAS'!G72*'NILAI TUGAS'!G$7*'FORM NILAI SIAP'!$E$6+'NILAI PRAKTEK'!G72*'NILAI PRAKTEK'!G$7*'FORM NILAI SIAP'!$F$6+'NILAI UTS'!G72*'NILAI UTS'!G$7*'FORM NILAI SIAP'!$G$6+'NILAI UAS'!G$7*'NILAI UAS'!G72*'FORM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72" s="86">
        <f t="shared" si="3"/>
        <v>4</v>
      </c>
      <c r="S72" s="7">
        <f>IF($B72="","",IF(S$7="","",IFERROR((('NILAI TUGAS'!H72*'NILAI TUGAS'!H$7*'FORM NILAI SIAP'!$E$6+'NILAI PRAKTEK'!H72*'NILAI PRAKTEK'!H$7*'FORM NILAI SIAP'!$F$6+'NILAI UTS'!H72*'NILAI UTS'!H$7*'FORM NILAI SIAP'!$G$6+'NILAI UAS'!H$7*'NILAI UAS'!H72*'FORM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72" s="86">
        <f t="shared" si="4"/>
        <v>4</v>
      </c>
      <c r="U72" s="7" t="str">
        <f>IF($B72="","",IF(U$7="","",IFERROR((('NILAI TUGAS'!I72*'NILAI TUGAS'!I$7*'FORM NILAI SIAP'!$E$6+'NILAI PRAKTEK'!I72*'NILAI PRAKTEK'!I$7*'FORM NILAI SIAP'!$F$6+'NILAI UTS'!I72*'NILAI UTS'!I$7*'FORM NILAI SIAP'!$G$6+'NILAI UAS'!I$7*'NILAI UAS'!I72*'FORM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2" s="86" t="str">
        <f t="shared" si="5"/>
        <v/>
      </c>
      <c r="W72" s="7" t="str">
        <f>IF($B72="","",IF(W$7="","",IFERROR((('NILAI TUGAS'!J72*'NILAI TUGAS'!J$7*'FORM NILAI SIAP'!$E$6+'NILAI PRAKTEK'!J72*'NILAI PRAKTEK'!J$7*'FORM NILAI SIAP'!$F$6+'NILAI UTS'!J72*'NILAI UTS'!J$7*'FORM NILAI SIAP'!$G$6+'NILAI UAS'!J$7*'NILAI UAS'!J72*'FORM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2" s="86" t="str">
        <f t="shared" si="6"/>
        <v/>
      </c>
      <c r="Y72" s="7" t="str">
        <f>IF($B72="","",IF(Y$7="","",IFERROR((('NILAI TUGAS'!K72*'NILAI TUGAS'!K$7*'FORM NILAI SIAP'!$E$6+'NILAI PRAKTEK'!K72*'NILAI PRAKTEK'!K$7*'FORM NILAI SIAP'!$F$6+'NILAI UTS'!K72*'NILAI UTS'!K$7*'FORM NILAI SIAP'!$G$6+'NILAI UAS'!K$7*'NILAI UAS'!K72*'FORM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2" s="86" t="str">
        <f t="shared" si="7"/>
        <v/>
      </c>
      <c r="AA72" s="7" t="str">
        <f>IF($B72="","",IF(AA$7="","",IFERROR((('NILAI TUGAS'!L72*'NILAI TUGAS'!L$7*'FORM NILAI SIAP'!$E$6+'NILAI PRAKTEK'!L72*'NILAI PRAKTEK'!L$7*'FORM NILAI SIAP'!$F$6+'NILAI UTS'!L72*'NILAI UTS'!L$7*'FORM NILAI SIAP'!$G$6+'NILAI UAS'!L$7*'NILAI UAS'!L72*'FORM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2" s="86" t="str">
        <f t="shared" si="8"/>
        <v/>
      </c>
      <c r="AC72" s="7" t="str">
        <f>IF($B72="","",IF(AC$7="","",IFERROR((('NILAI TUGAS'!M72*'NILAI TUGAS'!M$7*'FORM NILAI SIAP'!$E$6+'NILAI PRAKTEK'!M72*'NILAI PRAKTEK'!M$7*'FORM NILAI SIAP'!$F$6+'NILAI UTS'!M72*'NILAI UTS'!M$7*'FORM NILAI SIAP'!$G$6+'NILAI UAS'!M$7*'NILAI UAS'!M72*'FORM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2" s="86" t="str">
        <f t="shared" si="9"/>
        <v/>
      </c>
      <c r="AE72" s="7" t="str">
        <f>IF($B72="","",IFERROR((('NILAI TUGAS'!N72*'NILAI TUGAS'!N$7*'FORM NILAI SIAP'!$E$6+'NILAI PRAKTEK'!N72*'NILAI PRAKTEK'!N$7*'FORM NILAI SIAP'!$F$6+'NILAI UTS'!N72*'NILAI UTS'!N$7*'FORM NILAI SIAP'!$G$6+'NILAI UAS'!N$7*'NILAI UAS'!N72*'FORM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2" s="86" t="str">
        <f t="shared" si="10"/>
        <v/>
      </c>
      <c r="AG72" s="7" t="str">
        <f>IF($B72="","",IFERROR((('NILAI TUGAS'!O72*'NILAI TUGAS'!O$7*'FORM NILAI SIAP'!$E$6+'NILAI PRAKTEK'!O72*'NILAI PRAKTEK'!O$7*'FORM NILAI SIAP'!$F$6+'NILAI UTS'!O72*'NILAI UTS'!O$7*'FORM NILAI SIAP'!$G$6+'NILAI UAS'!O$7*'NILAI UAS'!O72*'FORM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2" s="86" t="str">
        <f t="shared" si="11"/>
        <v/>
      </c>
      <c r="AI72" s="7" t="str">
        <f>IF($B72="","",IFERROR((('NILAI TUGAS'!P72*'NILAI TUGAS'!P$7*'FORM NILAI SIAP'!$E$6+'NILAI PRAKTEK'!P72*'NILAI PRAKTEK'!P$7*'FORM NILAI SIAP'!$F$6+'NILAI UTS'!P72*'NILAI UTS'!P$7*'FORM NILAI SIAP'!$G$6+'NILAI UAS'!P$7*'NILAI UAS'!P72*'FORM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2" s="86" t="str">
        <f t="shared" si="12"/>
        <v/>
      </c>
      <c r="AK72" s="7" t="str">
        <f>IF($B72="","",IFERROR((('NILAI TUGAS'!Q72*'NILAI TUGAS'!Q$7*'FORM NILAI SIAP'!$E$6+'NILAI PRAKTEK'!Q72*'NILAI PRAKTEK'!Q$7*'FORM NILAI SIAP'!$F$6+'NILAI UTS'!Q72*'NILAI UTS'!Q$7*'FORM NILAI SIAP'!$G$6+'NILAI UAS'!Q$7*'NILAI UAS'!Q72*'FORM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2" s="86" t="str">
        <f t="shared" si="13"/>
        <v/>
      </c>
      <c r="AM72" s="7" t="str">
        <f>IF($B72="","",IFERROR((('NILAI TUGAS'!R72*'NILAI TUGAS'!R$7*'FORM NILAI SIAP'!$E$6+'NILAI PRAKTEK'!R72*'NILAI PRAKTEK'!R$7*'FORM NILAI SIAP'!$F$6+'NILAI UTS'!R72*'NILAI UTS'!R$7*'FORM NILAI SIAP'!$G$6+'NILAI UAS'!R$7*'NILAI UAS'!R72*'FORM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2" s="86" t="str">
        <f t="shared" si="14"/>
        <v/>
      </c>
    </row>
    <row r="73" spans="1:40" ht="14.25" customHeight="1">
      <c r="A73" s="3">
        <v>21120120140099</v>
      </c>
      <c r="B73" s="37" t="s">
        <v>358</v>
      </c>
      <c r="C73" s="37">
        <v>5</v>
      </c>
      <c r="D73" s="37" t="s">
        <v>350</v>
      </c>
      <c r="E73" s="83">
        <v>100</v>
      </c>
      <c r="F73" s="83">
        <f>IF(B73="","",'NILAI PRAKTEK'!D73)</f>
        <v>0</v>
      </c>
      <c r="G73" s="83">
        <f>IF(B73="","",'NILAI UTS'!D73)</f>
        <v>60</v>
      </c>
      <c r="H73" s="83">
        <f>IF(B73="","",'NILAI UAS'!D73)</f>
        <v>65</v>
      </c>
      <c r="I73" s="83">
        <f t="shared" si="0"/>
        <v>81.25</v>
      </c>
      <c r="J73" s="84" t="str">
        <f t="shared" si="15"/>
        <v>A</v>
      </c>
      <c r="K73" s="83" t="str">
        <f t="shared" si="16"/>
        <v>4</v>
      </c>
      <c r="L73" s="85" t="str">
        <f t="shared" ref="L73:L136" si="18">IF(A73="","",IF(I73&gt;=60,IF(MIN(M73:AM73)&lt;2,"REMIDI CPMK","LULUS"),"TIDAK LULUS"))</f>
        <v>LULUS</v>
      </c>
      <c r="M73" s="7">
        <f>IF($B73="","",IF(M$7="","",IFERROR((('NILAI TUGAS'!E73*'NILAI TUGAS'!E$7*'FORM NILAI SIAP'!$E$6+'NILAI PRAKTEK'!E73*'NILAI PRAKTEK'!E$7*'FORM NILAI SIAP'!$F$6+'NILAI UTS'!E73*'NILAI UTS'!E$7*'FORM NILAI SIAP'!$G$6+'NILAI UAS'!E$7*'NILAI UAS'!E73*'FORM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80</v>
      </c>
      <c r="N73" s="86">
        <f t="shared" si="1"/>
        <v>4</v>
      </c>
      <c r="O73" s="7">
        <f>IF($B73="","",IF(O$7="","",IFERROR((('NILAI TUGAS'!F73*'NILAI TUGAS'!F$7*'FORM NILAI SIAP'!$E$6+'NILAI PRAKTEK'!F73*'NILAI PRAKTEK'!F$7*'FORM NILAI SIAP'!$F$6+'NILAI UTS'!F73*'NILAI UTS'!F$7*'FORM NILAI SIAP'!$G$6+'NILAI UAS'!F$7*'NILAI UAS'!F73*'FORM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80</v>
      </c>
      <c r="P73" s="86">
        <f t="shared" si="2"/>
        <v>4</v>
      </c>
      <c r="Q73" s="7">
        <f>IF($B73="","",IF(Q$7="","",IFERROR((('NILAI TUGAS'!G73*'NILAI TUGAS'!G$7*'FORM NILAI SIAP'!$E$6+'NILAI PRAKTEK'!G73*'NILAI PRAKTEK'!G$7*'FORM NILAI SIAP'!$F$6+'NILAI UTS'!G73*'NILAI UTS'!G$7*'FORM NILAI SIAP'!$G$6+'NILAI UAS'!G$7*'NILAI UAS'!G73*'FORM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82.5</v>
      </c>
      <c r="R73" s="86">
        <f t="shared" si="3"/>
        <v>4</v>
      </c>
      <c r="S73" s="7">
        <f>IF($B73="","",IF(S$7="","",IFERROR((('NILAI TUGAS'!H73*'NILAI TUGAS'!H$7*'FORM NILAI SIAP'!$E$6+'NILAI PRAKTEK'!H73*'NILAI PRAKTEK'!H$7*'FORM NILAI SIAP'!$F$6+'NILAI UTS'!H73*'NILAI UTS'!H$7*'FORM NILAI SIAP'!$G$6+'NILAI UAS'!H$7*'NILAI UAS'!H73*'FORM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82.5</v>
      </c>
      <c r="T73" s="86">
        <f t="shared" si="4"/>
        <v>4</v>
      </c>
      <c r="U73" s="7" t="str">
        <f>IF($B73="","",IF(U$7="","",IFERROR((('NILAI TUGAS'!I73*'NILAI TUGAS'!I$7*'FORM NILAI SIAP'!$E$6+'NILAI PRAKTEK'!I73*'NILAI PRAKTEK'!I$7*'FORM NILAI SIAP'!$F$6+'NILAI UTS'!I73*'NILAI UTS'!I$7*'FORM NILAI SIAP'!$G$6+'NILAI UAS'!I$7*'NILAI UAS'!I73*'FORM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3" s="86" t="str">
        <f t="shared" si="5"/>
        <v/>
      </c>
      <c r="W73" s="7" t="str">
        <f>IF($B73="","",IF(W$7="","",IFERROR((('NILAI TUGAS'!J73*'NILAI TUGAS'!J$7*'FORM NILAI SIAP'!$E$6+'NILAI PRAKTEK'!J73*'NILAI PRAKTEK'!J$7*'FORM NILAI SIAP'!$F$6+'NILAI UTS'!J73*'NILAI UTS'!J$7*'FORM NILAI SIAP'!$G$6+'NILAI UAS'!J$7*'NILAI UAS'!J73*'FORM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3" s="86" t="str">
        <f t="shared" si="6"/>
        <v/>
      </c>
      <c r="Y73" s="7" t="str">
        <f>IF($B73="","",IF(Y$7="","",IFERROR((('NILAI TUGAS'!K73*'NILAI TUGAS'!K$7*'FORM NILAI SIAP'!$E$6+'NILAI PRAKTEK'!K73*'NILAI PRAKTEK'!K$7*'FORM NILAI SIAP'!$F$6+'NILAI UTS'!K73*'NILAI UTS'!K$7*'FORM NILAI SIAP'!$G$6+'NILAI UAS'!K$7*'NILAI UAS'!K73*'FORM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3" s="86" t="str">
        <f t="shared" si="7"/>
        <v/>
      </c>
      <c r="AA73" s="7" t="str">
        <f>IF($B73="","",IF(AA$7="","",IFERROR((('NILAI TUGAS'!L73*'NILAI TUGAS'!L$7*'FORM NILAI SIAP'!$E$6+'NILAI PRAKTEK'!L73*'NILAI PRAKTEK'!L$7*'FORM NILAI SIAP'!$F$6+'NILAI UTS'!L73*'NILAI UTS'!L$7*'FORM NILAI SIAP'!$G$6+'NILAI UAS'!L$7*'NILAI UAS'!L73*'FORM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3" s="86" t="str">
        <f t="shared" si="8"/>
        <v/>
      </c>
      <c r="AC73" s="7" t="str">
        <f>IF($B73="","",IF(AC$7="","",IFERROR((('NILAI TUGAS'!M73*'NILAI TUGAS'!M$7*'FORM NILAI SIAP'!$E$6+'NILAI PRAKTEK'!M73*'NILAI PRAKTEK'!M$7*'FORM NILAI SIAP'!$F$6+'NILAI UTS'!M73*'NILAI UTS'!M$7*'FORM NILAI SIAP'!$G$6+'NILAI UAS'!M$7*'NILAI UAS'!M73*'FORM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3" s="86" t="str">
        <f t="shared" si="9"/>
        <v/>
      </c>
      <c r="AE73" s="7" t="str">
        <f>IF($B73="","",IFERROR((('NILAI TUGAS'!N73*'NILAI TUGAS'!N$7*'FORM NILAI SIAP'!$E$6+'NILAI PRAKTEK'!N73*'NILAI PRAKTEK'!N$7*'FORM NILAI SIAP'!$F$6+'NILAI UTS'!N73*'NILAI UTS'!N$7*'FORM NILAI SIAP'!$G$6+'NILAI UAS'!N$7*'NILAI UAS'!N73*'FORM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3" s="86" t="str">
        <f t="shared" si="10"/>
        <v/>
      </c>
      <c r="AG73" s="7" t="str">
        <f>IF($B73="","",IFERROR((('NILAI TUGAS'!O73*'NILAI TUGAS'!O$7*'FORM NILAI SIAP'!$E$6+'NILAI PRAKTEK'!O73*'NILAI PRAKTEK'!O$7*'FORM NILAI SIAP'!$F$6+'NILAI UTS'!O73*'NILAI UTS'!O$7*'FORM NILAI SIAP'!$G$6+'NILAI UAS'!O$7*'NILAI UAS'!O73*'FORM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3" s="86" t="str">
        <f t="shared" si="11"/>
        <v/>
      </c>
      <c r="AI73" s="7" t="str">
        <f>IF($B73="","",IFERROR((('NILAI TUGAS'!P73*'NILAI TUGAS'!P$7*'FORM NILAI SIAP'!$E$6+'NILAI PRAKTEK'!P73*'NILAI PRAKTEK'!P$7*'FORM NILAI SIAP'!$F$6+'NILAI UTS'!P73*'NILAI UTS'!P$7*'FORM NILAI SIAP'!$G$6+'NILAI UAS'!P$7*'NILAI UAS'!P73*'FORM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3" s="86" t="str">
        <f t="shared" si="12"/>
        <v/>
      </c>
      <c r="AK73" s="7" t="str">
        <f>IF($B73="","",IFERROR((('NILAI TUGAS'!Q73*'NILAI TUGAS'!Q$7*'FORM NILAI SIAP'!$E$6+'NILAI PRAKTEK'!Q73*'NILAI PRAKTEK'!Q$7*'FORM NILAI SIAP'!$F$6+'NILAI UTS'!Q73*'NILAI UTS'!Q$7*'FORM NILAI SIAP'!$G$6+'NILAI UAS'!Q$7*'NILAI UAS'!Q73*'FORM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3" s="86" t="str">
        <f t="shared" si="13"/>
        <v/>
      </c>
      <c r="AM73" s="7" t="str">
        <f>IF($B73="","",IFERROR((('NILAI TUGAS'!R73*'NILAI TUGAS'!R$7*'FORM NILAI SIAP'!$E$6+'NILAI PRAKTEK'!R73*'NILAI PRAKTEK'!R$7*'FORM NILAI SIAP'!$F$6+'NILAI UTS'!R73*'NILAI UTS'!R$7*'FORM NILAI SIAP'!$G$6+'NILAI UAS'!R$7*'NILAI UAS'!R73*'FORM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3" s="86" t="str">
        <f t="shared" si="14"/>
        <v/>
      </c>
    </row>
    <row r="74" spans="1:40" ht="14.25" customHeight="1">
      <c r="A74" s="3">
        <v>21120120140099</v>
      </c>
      <c r="B74" s="37" t="s">
        <v>359</v>
      </c>
      <c r="C74" s="37">
        <v>9</v>
      </c>
      <c r="D74" s="37" t="s">
        <v>351</v>
      </c>
      <c r="E74" s="83">
        <v>88</v>
      </c>
      <c r="F74" s="83">
        <f>IF(B74="","",'NILAI PRAKTEK'!D74)</f>
        <v>0</v>
      </c>
      <c r="G74" s="83">
        <f>IF(B74="","",'NILAI UTS'!D74)</f>
        <v>64</v>
      </c>
      <c r="H74" s="83">
        <f>IF(B74="","",'NILAI UAS'!D74)</f>
        <v>30</v>
      </c>
      <c r="I74" s="83">
        <f t="shared" si="0"/>
        <v>67.5</v>
      </c>
      <c r="J74" s="84" t="str">
        <f t="shared" si="15"/>
        <v>C</v>
      </c>
      <c r="K74" s="83" t="str">
        <f t="shared" si="16"/>
        <v>2</v>
      </c>
      <c r="L74" s="85" t="str">
        <f t="shared" si="18"/>
        <v>REMIDI CPMK</v>
      </c>
      <c r="M74" s="7">
        <f>IF($B74="","",IF(M$7="","",IFERROR((('NILAI TUGAS'!E74*'NILAI TUGAS'!E$7*'FORM NILAI SIAP'!$E$6+'NILAI PRAKTEK'!E74*'NILAI PRAKTEK'!E$7*'FORM NILAI SIAP'!$F$6+'NILAI UTS'!E74*'NILAI UTS'!E$7*'FORM NILAI SIAP'!$G$6+'NILAI UAS'!E$7*'NILAI UAS'!E74*'FORM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76</v>
      </c>
      <c r="N74" s="86">
        <f t="shared" si="1"/>
        <v>3</v>
      </c>
      <c r="O74" s="7">
        <f>IF($B74="","",IF(O$7="","",IFERROR((('NILAI TUGAS'!F74*'NILAI TUGAS'!F$7*'FORM NILAI SIAP'!$E$6+'NILAI PRAKTEK'!F74*'NILAI PRAKTEK'!F$7*'FORM NILAI SIAP'!$F$6+'NILAI UTS'!F74*'NILAI UTS'!F$7*'FORM NILAI SIAP'!$G$6+'NILAI UAS'!F$7*'NILAI UAS'!F74*'FORM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76</v>
      </c>
      <c r="P74" s="86">
        <f t="shared" si="2"/>
        <v>3</v>
      </c>
      <c r="Q74" s="7">
        <f>IF($B74="","",IF(Q$7="","",IFERROR((('NILAI TUGAS'!G74*'NILAI TUGAS'!G$7*'FORM NILAI SIAP'!$E$6+'NILAI PRAKTEK'!G74*'NILAI PRAKTEK'!G$7*'FORM NILAI SIAP'!$F$6+'NILAI UTS'!G74*'NILAI UTS'!G$7*'FORM NILAI SIAP'!$G$6+'NILAI UAS'!G$7*'NILAI UAS'!G74*'FORM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59</v>
      </c>
      <c r="R74" s="86">
        <f t="shared" si="3"/>
        <v>1</v>
      </c>
      <c r="S74" s="7">
        <f>IF($B74="","",IF(S$7="","",IFERROR((('NILAI TUGAS'!H74*'NILAI TUGAS'!H$7*'FORM NILAI SIAP'!$E$6+'NILAI PRAKTEK'!H74*'NILAI PRAKTEK'!H$7*'FORM NILAI SIAP'!$F$6+'NILAI UTS'!H74*'NILAI UTS'!H$7*'FORM NILAI SIAP'!$G$6+'NILAI UAS'!H$7*'NILAI UAS'!H74*'FORM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59</v>
      </c>
      <c r="T74" s="86">
        <f t="shared" si="4"/>
        <v>1</v>
      </c>
      <c r="U74" s="7" t="str">
        <f>IF($B74="","",IF(U$7="","",IFERROR((('NILAI TUGAS'!I74*'NILAI TUGAS'!I$7*'FORM NILAI SIAP'!$E$6+'NILAI PRAKTEK'!I74*'NILAI PRAKTEK'!I$7*'FORM NILAI SIAP'!$F$6+'NILAI UTS'!I74*'NILAI UTS'!I$7*'FORM NILAI SIAP'!$G$6+'NILAI UAS'!I$7*'NILAI UAS'!I74*'FORM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4" s="86" t="str">
        <f t="shared" si="5"/>
        <v/>
      </c>
      <c r="W74" s="7" t="str">
        <f>IF($B74="","",IF(W$7="","",IFERROR((('NILAI TUGAS'!J74*'NILAI TUGAS'!J$7*'FORM NILAI SIAP'!$E$6+'NILAI PRAKTEK'!J74*'NILAI PRAKTEK'!J$7*'FORM NILAI SIAP'!$F$6+'NILAI UTS'!J74*'NILAI UTS'!J$7*'FORM NILAI SIAP'!$G$6+'NILAI UAS'!J$7*'NILAI UAS'!J74*'FORM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4" s="86" t="str">
        <f t="shared" si="6"/>
        <v/>
      </c>
      <c r="Y74" s="7" t="str">
        <f>IF($B74="","",IF(Y$7="","",IFERROR((('NILAI TUGAS'!K74*'NILAI TUGAS'!K$7*'FORM NILAI SIAP'!$E$6+'NILAI PRAKTEK'!K74*'NILAI PRAKTEK'!K$7*'FORM NILAI SIAP'!$F$6+'NILAI UTS'!K74*'NILAI UTS'!K$7*'FORM NILAI SIAP'!$G$6+'NILAI UAS'!K$7*'NILAI UAS'!K74*'FORM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4" s="86" t="str">
        <f t="shared" si="7"/>
        <v/>
      </c>
      <c r="AA74" s="7" t="str">
        <f>IF($B74="","",IF(AA$7="","",IFERROR((('NILAI TUGAS'!L74*'NILAI TUGAS'!L$7*'FORM NILAI SIAP'!$E$6+'NILAI PRAKTEK'!L74*'NILAI PRAKTEK'!L$7*'FORM NILAI SIAP'!$F$6+'NILAI UTS'!L74*'NILAI UTS'!L$7*'FORM NILAI SIAP'!$G$6+'NILAI UAS'!L$7*'NILAI UAS'!L74*'FORM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4" s="86" t="str">
        <f t="shared" si="8"/>
        <v/>
      </c>
      <c r="AC74" s="7" t="str">
        <f>IF($B74="","",IF(AC$7="","",IFERROR((('NILAI TUGAS'!M74*'NILAI TUGAS'!M$7*'FORM NILAI SIAP'!$E$6+'NILAI PRAKTEK'!M74*'NILAI PRAKTEK'!M$7*'FORM NILAI SIAP'!$F$6+'NILAI UTS'!M74*'NILAI UTS'!M$7*'FORM NILAI SIAP'!$G$6+'NILAI UAS'!M$7*'NILAI UAS'!M74*'FORM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4" s="86" t="str">
        <f t="shared" si="9"/>
        <v/>
      </c>
      <c r="AE74" s="7" t="str">
        <f>IF($B74="","",IFERROR((('NILAI TUGAS'!N74*'NILAI TUGAS'!N$7*'FORM NILAI SIAP'!$E$6+'NILAI PRAKTEK'!N74*'NILAI PRAKTEK'!N$7*'FORM NILAI SIAP'!$F$6+'NILAI UTS'!N74*'NILAI UTS'!N$7*'FORM NILAI SIAP'!$G$6+'NILAI UAS'!N$7*'NILAI UAS'!N74*'FORM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4" s="86" t="str">
        <f t="shared" si="10"/>
        <v/>
      </c>
      <c r="AG74" s="7" t="str">
        <f>IF($B74="","",IFERROR((('NILAI TUGAS'!O74*'NILAI TUGAS'!O$7*'FORM NILAI SIAP'!$E$6+'NILAI PRAKTEK'!O74*'NILAI PRAKTEK'!O$7*'FORM NILAI SIAP'!$F$6+'NILAI UTS'!O74*'NILAI UTS'!O$7*'FORM NILAI SIAP'!$G$6+'NILAI UAS'!O$7*'NILAI UAS'!O74*'FORM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4" s="86" t="str">
        <f t="shared" si="11"/>
        <v/>
      </c>
      <c r="AI74" s="7" t="str">
        <f>IF($B74="","",IFERROR((('NILAI TUGAS'!P74*'NILAI TUGAS'!P$7*'FORM NILAI SIAP'!$E$6+'NILAI PRAKTEK'!P74*'NILAI PRAKTEK'!P$7*'FORM NILAI SIAP'!$F$6+'NILAI UTS'!P74*'NILAI UTS'!P$7*'FORM NILAI SIAP'!$G$6+'NILAI UAS'!P$7*'NILAI UAS'!P74*'FORM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4" s="86" t="str">
        <f t="shared" si="12"/>
        <v/>
      </c>
      <c r="AK74" s="7" t="str">
        <f>IF($B74="","",IFERROR((('NILAI TUGAS'!Q74*'NILAI TUGAS'!Q$7*'FORM NILAI SIAP'!$E$6+'NILAI PRAKTEK'!Q74*'NILAI PRAKTEK'!Q$7*'FORM NILAI SIAP'!$F$6+'NILAI UTS'!Q74*'NILAI UTS'!Q$7*'FORM NILAI SIAP'!$G$6+'NILAI UAS'!Q$7*'NILAI UAS'!Q74*'FORM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4" s="86" t="str">
        <f t="shared" si="13"/>
        <v/>
      </c>
      <c r="AM74" s="7" t="str">
        <f>IF($B74="","",IFERROR((('NILAI TUGAS'!R74*'NILAI TUGAS'!R$7*'FORM NILAI SIAP'!$E$6+'NILAI PRAKTEK'!R74*'NILAI PRAKTEK'!R$7*'FORM NILAI SIAP'!$F$6+'NILAI UTS'!R74*'NILAI UTS'!R$7*'FORM NILAI SIAP'!$G$6+'NILAI UAS'!R$7*'NILAI UAS'!R74*'FORM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4" s="86" t="str">
        <f t="shared" si="14"/>
        <v/>
      </c>
    </row>
    <row r="75" spans="1:40" ht="14.25" customHeight="1">
      <c r="A75" s="3">
        <v>21120120140099</v>
      </c>
      <c r="B75" s="37" t="s">
        <v>360</v>
      </c>
      <c r="C75" s="37">
        <v>7</v>
      </c>
      <c r="D75" s="37" t="s">
        <v>352</v>
      </c>
      <c r="E75" s="83">
        <v>68</v>
      </c>
      <c r="F75" s="83">
        <f>IF(B75="","",'NILAI PRAKTEK'!D75)</f>
        <v>0</v>
      </c>
      <c r="G75" s="83">
        <f>IF(B75="","",'NILAI UTS'!D75)</f>
        <v>76</v>
      </c>
      <c r="H75" s="83">
        <f>IF(B75="","",'NILAI UAS'!D75)</f>
        <v>30</v>
      </c>
      <c r="I75" s="83">
        <f t="shared" si="0"/>
        <v>60.5</v>
      </c>
      <c r="J75" s="84" t="str">
        <f t="shared" si="15"/>
        <v>C</v>
      </c>
      <c r="K75" s="83" t="str">
        <f t="shared" si="16"/>
        <v>2</v>
      </c>
      <c r="L75" s="85" t="str">
        <f t="shared" si="18"/>
        <v>REMIDI CPMK</v>
      </c>
      <c r="M75" s="7">
        <f>IF($B75="","",IF(M$7="","",IFERROR((('NILAI TUGAS'!E75*'NILAI TUGAS'!E$7*'FORM NILAI SIAP'!$E$6+'NILAI PRAKTEK'!E75*'NILAI PRAKTEK'!E$7*'FORM NILAI SIAP'!$F$6+'NILAI UTS'!E75*'NILAI UTS'!E$7*'FORM NILAI SIAP'!$G$6+'NILAI UAS'!E$7*'NILAI UAS'!E75*'FORM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72</v>
      </c>
      <c r="N75" s="86">
        <f t="shared" si="1"/>
        <v>3</v>
      </c>
      <c r="O75" s="7">
        <f>IF($B75="","",IF(O$7="","",IFERROR((('NILAI TUGAS'!F75*'NILAI TUGAS'!F$7*'FORM NILAI SIAP'!$E$6+'NILAI PRAKTEK'!F75*'NILAI PRAKTEK'!F$7*'FORM NILAI SIAP'!$F$6+'NILAI UTS'!F75*'NILAI UTS'!F$7*'FORM NILAI SIAP'!$G$6+'NILAI UAS'!F$7*'NILAI UAS'!F75*'FORM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72</v>
      </c>
      <c r="P75" s="86">
        <f t="shared" si="2"/>
        <v>3</v>
      </c>
      <c r="Q75" s="7">
        <f>IF($B75="","",IF(Q$7="","",IFERROR((('NILAI TUGAS'!G75*'NILAI TUGAS'!G$7*'FORM NILAI SIAP'!$E$6+'NILAI PRAKTEK'!G75*'NILAI PRAKTEK'!G$7*'FORM NILAI SIAP'!$F$6+'NILAI UTS'!G75*'NILAI UTS'!G$7*'FORM NILAI SIAP'!$G$6+'NILAI UAS'!G$7*'NILAI UAS'!G75*'FORM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49</v>
      </c>
      <c r="R75" s="86">
        <f t="shared" si="3"/>
        <v>1</v>
      </c>
      <c r="S75" s="7">
        <f>IF($B75="","",IF(S$7="","",IFERROR((('NILAI TUGAS'!H75*'NILAI TUGAS'!H$7*'FORM NILAI SIAP'!$E$6+'NILAI PRAKTEK'!H75*'NILAI PRAKTEK'!H$7*'FORM NILAI SIAP'!$F$6+'NILAI UTS'!H75*'NILAI UTS'!H$7*'FORM NILAI SIAP'!$G$6+'NILAI UAS'!H$7*'NILAI UAS'!H75*'FORM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49</v>
      </c>
      <c r="T75" s="86">
        <f t="shared" si="4"/>
        <v>1</v>
      </c>
      <c r="U75" s="7" t="str">
        <f>IF($B75="","",IF(U$7="","",IFERROR((('NILAI TUGAS'!I75*'NILAI TUGAS'!I$7*'FORM NILAI SIAP'!$E$6+'NILAI PRAKTEK'!I75*'NILAI PRAKTEK'!I$7*'FORM NILAI SIAP'!$F$6+'NILAI UTS'!I75*'NILAI UTS'!I$7*'FORM NILAI SIAP'!$G$6+'NILAI UAS'!I$7*'NILAI UAS'!I75*'FORM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5" s="86" t="str">
        <f t="shared" si="5"/>
        <v/>
      </c>
      <c r="W75" s="7" t="str">
        <f>IF($B75="","",IF(W$7="","",IFERROR((('NILAI TUGAS'!J75*'NILAI TUGAS'!J$7*'FORM NILAI SIAP'!$E$6+'NILAI PRAKTEK'!J75*'NILAI PRAKTEK'!J$7*'FORM NILAI SIAP'!$F$6+'NILAI UTS'!J75*'NILAI UTS'!J$7*'FORM NILAI SIAP'!$G$6+'NILAI UAS'!J$7*'NILAI UAS'!J75*'FORM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5" s="86" t="str">
        <f t="shared" si="6"/>
        <v/>
      </c>
      <c r="Y75" s="7" t="str">
        <f>IF($B75="","",IF(Y$7="","",IFERROR((('NILAI TUGAS'!K75*'NILAI TUGAS'!K$7*'FORM NILAI SIAP'!$E$6+'NILAI PRAKTEK'!K75*'NILAI PRAKTEK'!K$7*'FORM NILAI SIAP'!$F$6+'NILAI UTS'!K75*'NILAI UTS'!K$7*'FORM NILAI SIAP'!$G$6+'NILAI UAS'!K$7*'NILAI UAS'!K75*'FORM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5" s="86" t="str">
        <f t="shared" si="7"/>
        <v/>
      </c>
      <c r="AA75" s="7" t="str">
        <f>IF($B75="","",IF(AA$7="","",IFERROR((('NILAI TUGAS'!L75*'NILAI TUGAS'!L$7*'FORM NILAI SIAP'!$E$6+'NILAI PRAKTEK'!L75*'NILAI PRAKTEK'!L$7*'FORM NILAI SIAP'!$F$6+'NILAI UTS'!L75*'NILAI UTS'!L$7*'FORM NILAI SIAP'!$G$6+'NILAI UAS'!L$7*'NILAI UAS'!L75*'FORM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5" s="86" t="str">
        <f t="shared" si="8"/>
        <v/>
      </c>
      <c r="AC75" s="7" t="str">
        <f>IF($B75="","",IF(AC$7="","",IFERROR((('NILAI TUGAS'!M75*'NILAI TUGAS'!M$7*'FORM NILAI SIAP'!$E$6+'NILAI PRAKTEK'!M75*'NILAI PRAKTEK'!M$7*'FORM NILAI SIAP'!$F$6+'NILAI UTS'!M75*'NILAI UTS'!M$7*'FORM NILAI SIAP'!$G$6+'NILAI UAS'!M$7*'NILAI UAS'!M75*'FORM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5" s="86" t="str">
        <f t="shared" si="9"/>
        <v/>
      </c>
      <c r="AE75" s="7" t="str">
        <f>IF($B75="","",IFERROR((('NILAI TUGAS'!N75*'NILAI TUGAS'!N$7*'FORM NILAI SIAP'!$E$6+'NILAI PRAKTEK'!N75*'NILAI PRAKTEK'!N$7*'FORM NILAI SIAP'!$F$6+'NILAI UTS'!N75*'NILAI UTS'!N$7*'FORM NILAI SIAP'!$G$6+'NILAI UAS'!N$7*'NILAI UAS'!N75*'FORM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5" s="86" t="str">
        <f t="shared" si="10"/>
        <v/>
      </c>
      <c r="AG75" s="7" t="str">
        <f>IF($B75="","",IFERROR((('NILAI TUGAS'!O75*'NILAI TUGAS'!O$7*'FORM NILAI SIAP'!$E$6+'NILAI PRAKTEK'!O75*'NILAI PRAKTEK'!O$7*'FORM NILAI SIAP'!$F$6+'NILAI UTS'!O75*'NILAI UTS'!O$7*'FORM NILAI SIAP'!$G$6+'NILAI UAS'!O$7*'NILAI UAS'!O75*'FORM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5" s="86" t="str">
        <f t="shared" si="11"/>
        <v/>
      </c>
      <c r="AI75" s="7" t="str">
        <f>IF($B75="","",IFERROR((('NILAI TUGAS'!P75*'NILAI TUGAS'!P$7*'FORM NILAI SIAP'!$E$6+'NILAI PRAKTEK'!P75*'NILAI PRAKTEK'!P$7*'FORM NILAI SIAP'!$F$6+'NILAI UTS'!P75*'NILAI UTS'!P$7*'FORM NILAI SIAP'!$G$6+'NILAI UAS'!P$7*'NILAI UAS'!P75*'FORM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5" s="86" t="str">
        <f t="shared" si="12"/>
        <v/>
      </c>
      <c r="AK75" s="7" t="str">
        <f>IF($B75="","",IFERROR((('NILAI TUGAS'!Q75*'NILAI TUGAS'!Q$7*'FORM NILAI SIAP'!$E$6+'NILAI PRAKTEK'!Q75*'NILAI PRAKTEK'!Q$7*'FORM NILAI SIAP'!$F$6+'NILAI UTS'!Q75*'NILAI UTS'!Q$7*'FORM NILAI SIAP'!$G$6+'NILAI UAS'!Q$7*'NILAI UAS'!Q75*'FORM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5" s="86" t="str">
        <f t="shared" si="13"/>
        <v/>
      </c>
      <c r="AM75" s="7" t="str">
        <f>IF($B75="","",IFERROR((('NILAI TUGAS'!R75*'NILAI TUGAS'!R$7*'FORM NILAI SIAP'!$E$6+'NILAI PRAKTEK'!R75*'NILAI PRAKTEK'!R$7*'FORM NILAI SIAP'!$F$6+'NILAI UTS'!R75*'NILAI UTS'!R$7*'FORM NILAI SIAP'!$G$6+'NILAI UAS'!R$7*'NILAI UAS'!R75*'FORM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5" s="86" t="str">
        <f t="shared" si="14"/>
        <v/>
      </c>
    </row>
    <row r="76" spans="1:40" ht="14.25" customHeight="1">
      <c r="A76" s="3">
        <v>21120120140099</v>
      </c>
      <c r="B76" s="37" t="s">
        <v>361</v>
      </c>
      <c r="C76" s="37">
        <v>13</v>
      </c>
      <c r="D76" s="37" t="s">
        <v>352</v>
      </c>
      <c r="E76" s="83">
        <v>100</v>
      </c>
      <c r="F76" s="83">
        <f>IF(B76="","",'NILAI PRAKTEK'!D76)</f>
        <v>0</v>
      </c>
      <c r="G76" s="83">
        <f>IF(B76="","",'NILAI UTS'!D76)</f>
        <v>52</v>
      </c>
      <c r="H76" s="83">
        <f>IF(B76="","",'NILAI UAS'!D76)</f>
        <v>0</v>
      </c>
      <c r="I76" s="83">
        <f t="shared" si="0"/>
        <v>63</v>
      </c>
      <c r="J76" s="84" t="str">
        <f t="shared" si="15"/>
        <v>C</v>
      </c>
      <c r="K76" s="83" t="str">
        <f t="shared" si="16"/>
        <v>2</v>
      </c>
      <c r="L76" s="85" t="str">
        <f t="shared" si="18"/>
        <v>REMIDI CPMK</v>
      </c>
      <c r="M76" s="7">
        <f>IF($B76="","",IF(M$7="","",IFERROR((('NILAI TUGAS'!E76*'NILAI TUGAS'!E$7*'FORM NILAI SIAP'!$E$6+'NILAI PRAKTEK'!E76*'NILAI PRAKTEK'!E$7*'FORM NILAI SIAP'!$F$6+'NILAI UTS'!E76*'NILAI UTS'!E$7*'FORM NILAI SIAP'!$G$6+'NILAI UAS'!E$7*'NILAI UAS'!E76*'FORM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76</v>
      </c>
      <c r="N76" s="86">
        <f t="shared" si="1"/>
        <v>3</v>
      </c>
      <c r="O76" s="7">
        <f>IF($B76="","",IF(O$7="","",IFERROR((('NILAI TUGAS'!F76*'NILAI TUGAS'!F$7*'FORM NILAI SIAP'!$E$6+'NILAI PRAKTEK'!F76*'NILAI PRAKTEK'!F$7*'FORM NILAI SIAP'!$F$6+'NILAI UTS'!F76*'NILAI UTS'!F$7*'FORM NILAI SIAP'!$G$6+'NILAI UAS'!F$7*'NILAI UAS'!F76*'FORM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76</v>
      </c>
      <c r="P76" s="86">
        <f t="shared" si="2"/>
        <v>3</v>
      </c>
      <c r="Q76" s="7">
        <f>IF($B76="","",IF(Q$7="","",IFERROR((('NILAI TUGAS'!G76*'NILAI TUGAS'!G$7*'FORM NILAI SIAP'!$E$6+'NILAI PRAKTEK'!G76*'NILAI PRAKTEK'!G$7*'FORM NILAI SIAP'!$F$6+'NILAI UTS'!G76*'NILAI UTS'!G$7*'FORM NILAI SIAP'!$G$6+'NILAI UAS'!G$7*'NILAI UAS'!G76*'FORM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50</v>
      </c>
      <c r="R76" s="86">
        <f t="shared" si="3"/>
        <v>1</v>
      </c>
      <c r="S76" s="7">
        <f>IF($B76="","",IF(S$7="","",IFERROR((('NILAI TUGAS'!H76*'NILAI TUGAS'!H$7*'FORM NILAI SIAP'!$E$6+'NILAI PRAKTEK'!H76*'NILAI PRAKTEK'!H$7*'FORM NILAI SIAP'!$F$6+'NILAI UTS'!H76*'NILAI UTS'!H$7*'FORM NILAI SIAP'!$G$6+'NILAI UAS'!H$7*'NILAI UAS'!H76*'FORM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50</v>
      </c>
      <c r="T76" s="86">
        <f t="shared" si="4"/>
        <v>1</v>
      </c>
      <c r="U76" s="7" t="str">
        <f>IF($B76="","",IF(U$7="","",IFERROR((('NILAI TUGAS'!I76*'NILAI TUGAS'!I$7*'FORM NILAI SIAP'!$E$6+'NILAI PRAKTEK'!I76*'NILAI PRAKTEK'!I$7*'FORM NILAI SIAP'!$F$6+'NILAI UTS'!I76*'NILAI UTS'!I$7*'FORM NILAI SIAP'!$G$6+'NILAI UAS'!I$7*'NILAI UAS'!I76*'FORM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6" s="86" t="str">
        <f t="shared" si="5"/>
        <v/>
      </c>
      <c r="W76" s="7" t="str">
        <f>IF($B76="","",IF(W$7="","",IFERROR((('NILAI TUGAS'!J76*'NILAI TUGAS'!J$7*'FORM NILAI SIAP'!$E$6+'NILAI PRAKTEK'!J76*'NILAI PRAKTEK'!J$7*'FORM NILAI SIAP'!$F$6+'NILAI UTS'!J76*'NILAI UTS'!J$7*'FORM NILAI SIAP'!$G$6+'NILAI UAS'!J$7*'NILAI UAS'!J76*'FORM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6" s="86" t="str">
        <f t="shared" si="6"/>
        <v/>
      </c>
      <c r="Y76" s="7" t="str">
        <f>IF($B76="","",IF(Y$7="","",IFERROR((('NILAI TUGAS'!K76*'NILAI TUGAS'!K$7*'FORM NILAI SIAP'!$E$6+'NILAI PRAKTEK'!K76*'NILAI PRAKTEK'!K$7*'FORM NILAI SIAP'!$F$6+'NILAI UTS'!K76*'NILAI UTS'!K$7*'FORM NILAI SIAP'!$G$6+'NILAI UAS'!K$7*'NILAI UAS'!K76*'FORM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6" s="86" t="str">
        <f t="shared" si="7"/>
        <v/>
      </c>
      <c r="AA76" s="7" t="str">
        <f>IF($B76="","",IF(AA$7="","",IFERROR((('NILAI TUGAS'!L76*'NILAI TUGAS'!L$7*'FORM NILAI SIAP'!$E$6+'NILAI PRAKTEK'!L76*'NILAI PRAKTEK'!L$7*'FORM NILAI SIAP'!$F$6+'NILAI UTS'!L76*'NILAI UTS'!L$7*'FORM NILAI SIAP'!$G$6+'NILAI UAS'!L$7*'NILAI UAS'!L76*'FORM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6" s="86" t="str">
        <f t="shared" si="8"/>
        <v/>
      </c>
      <c r="AC76" s="7" t="str">
        <f>IF($B76="","",IF(AC$7="","",IFERROR((('NILAI TUGAS'!M76*'NILAI TUGAS'!M$7*'FORM NILAI SIAP'!$E$6+'NILAI PRAKTEK'!M76*'NILAI PRAKTEK'!M$7*'FORM NILAI SIAP'!$F$6+'NILAI UTS'!M76*'NILAI UTS'!M$7*'FORM NILAI SIAP'!$G$6+'NILAI UAS'!M$7*'NILAI UAS'!M76*'FORM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6" s="86" t="str">
        <f t="shared" si="9"/>
        <v/>
      </c>
      <c r="AE76" s="7" t="str">
        <f>IF($B76="","",IFERROR((('NILAI TUGAS'!N76*'NILAI TUGAS'!N$7*'FORM NILAI SIAP'!$E$6+'NILAI PRAKTEK'!N76*'NILAI PRAKTEK'!N$7*'FORM NILAI SIAP'!$F$6+'NILAI UTS'!N76*'NILAI UTS'!N$7*'FORM NILAI SIAP'!$G$6+'NILAI UAS'!N$7*'NILAI UAS'!N76*'FORM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6" s="86" t="str">
        <f t="shared" si="10"/>
        <v/>
      </c>
      <c r="AG76" s="7" t="str">
        <f>IF($B76="","",IFERROR((('NILAI TUGAS'!O76*'NILAI TUGAS'!O$7*'FORM NILAI SIAP'!$E$6+'NILAI PRAKTEK'!O76*'NILAI PRAKTEK'!O$7*'FORM NILAI SIAP'!$F$6+'NILAI UTS'!O76*'NILAI UTS'!O$7*'FORM NILAI SIAP'!$G$6+'NILAI UAS'!O$7*'NILAI UAS'!O76*'FORM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6" s="86" t="str">
        <f t="shared" si="11"/>
        <v/>
      </c>
      <c r="AI76" s="7" t="str">
        <f>IF($B76="","",IFERROR((('NILAI TUGAS'!P76*'NILAI TUGAS'!P$7*'FORM NILAI SIAP'!$E$6+'NILAI PRAKTEK'!P76*'NILAI PRAKTEK'!P$7*'FORM NILAI SIAP'!$F$6+'NILAI UTS'!P76*'NILAI UTS'!P$7*'FORM NILAI SIAP'!$G$6+'NILAI UAS'!P$7*'NILAI UAS'!P76*'FORM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6" s="86" t="str">
        <f t="shared" si="12"/>
        <v/>
      </c>
      <c r="AK76" s="7" t="str">
        <f>IF($B76="","",IFERROR((('NILAI TUGAS'!Q76*'NILAI TUGAS'!Q$7*'FORM NILAI SIAP'!$E$6+'NILAI PRAKTEK'!Q76*'NILAI PRAKTEK'!Q$7*'FORM NILAI SIAP'!$F$6+'NILAI UTS'!Q76*'NILAI UTS'!Q$7*'FORM NILAI SIAP'!$G$6+'NILAI UAS'!Q$7*'NILAI UAS'!Q76*'FORM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6" s="86" t="str">
        <f t="shared" si="13"/>
        <v/>
      </c>
      <c r="AM76" s="7" t="str">
        <f>IF($B76="","",IFERROR((('NILAI TUGAS'!R76*'NILAI TUGAS'!R$7*'FORM NILAI SIAP'!$E$6+'NILAI PRAKTEK'!R76*'NILAI PRAKTEK'!R$7*'FORM NILAI SIAP'!$F$6+'NILAI UTS'!R76*'NILAI UTS'!R$7*'FORM NILAI SIAP'!$G$6+'NILAI UAS'!R$7*'NILAI UAS'!R76*'FORM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6" s="86" t="str">
        <f t="shared" si="14"/>
        <v/>
      </c>
    </row>
    <row r="77" spans="1:40" ht="14.25" customHeight="1">
      <c r="A77" s="3">
        <v>21120120140099</v>
      </c>
      <c r="B77" s="37" t="s">
        <v>362</v>
      </c>
      <c r="C77" s="37">
        <v>5</v>
      </c>
      <c r="D77" s="37" t="s">
        <v>350</v>
      </c>
      <c r="E77" s="83">
        <v>100</v>
      </c>
      <c r="F77" s="83">
        <f>IF(B77="","",'NILAI PRAKTEK'!D77)</f>
        <v>0</v>
      </c>
      <c r="G77" s="83">
        <f>IF(B77="","",'NILAI UTS'!D77)</f>
        <v>88</v>
      </c>
      <c r="H77" s="83">
        <f>IF(B77="","",'NILAI UAS'!D77)</f>
        <v>40</v>
      </c>
      <c r="I77" s="83">
        <f t="shared" si="0"/>
        <v>82</v>
      </c>
      <c r="J77" s="84" t="str">
        <f t="shared" si="15"/>
        <v>A</v>
      </c>
      <c r="K77" s="83" t="str">
        <f t="shared" si="16"/>
        <v>4</v>
      </c>
      <c r="L77" s="85" t="str">
        <f t="shared" si="18"/>
        <v>LULUS</v>
      </c>
      <c r="M77" s="7">
        <f>IF($B77="","",IF(M$7="","",IFERROR((('NILAI TUGAS'!E77*'NILAI TUGAS'!E$7*'FORM NILAI SIAP'!$E$6+'NILAI PRAKTEK'!E77*'NILAI PRAKTEK'!E$7*'FORM NILAI SIAP'!$F$6+'NILAI UTS'!E77*'NILAI UTS'!E$7*'FORM NILAI SIAP'!$G$6+'NILAI UAS'!E$7*'NILAI UAS'!E77*'FORM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77" s="86">
        <f t="shared" si="1"/>
        <v>4</v>
      </c>
      <c r="O77" s="7">
        <f>IF($B77="","",IF(O$7="","",IFERROR((('NILAI TUGAS'!F77*'NILAI TUGAS'!F$7*'FORM NILAI SIAP'!$E$6+'NILAI PRAKTEK'!F77*'NILAI PRAKTEK'!F$7*'FORM NILAI SIAP'!$F$6+'NILAI UTS'!F77*'NILAI UTS'!F$7*'FORM NILAI SIAP'!$G$6+'NILAI UAS'!F$7*'NILAI UAS'!F77*'FORM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77" s="86">
        <f t="shared" si="2"/>
        <v>4</v>
      </c>
      <c r="Q77" s="7">
        <f>IF($B77="","",IF(Q$7="","",IFERROR((('NILAI TUGAS'!G77*'NILAI TUGAS'!G$7*'FORM NILAI SIAP'!$E$6+'NILAI PRAKTEK'!G77*'NILAI PRAKTEK'!G$7*'FORM NILAI SIAP'!$F$6+'NILAI UTS'!G77*'NILAI UTS'!G$7*'FORM NILAI SIAP'!$G$6+'NILAI UAS'!G$7*'NILAI UAS'!G77*'FORM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70</v>
      </c>
      <c r="R77" s="86">
        <f t="shared" si="3"/>
        <v>3</v>
      </c>
      <c r="S77" s="7">
        <f>IF($B77="","",IF(S$7="","",IFERROR((('NILAI TUGAS'!H77*'NILAI TUGAS'!H$7*'FORM NILAI SIAP'!$E$6+'NILAI PRAKTEK'!H77*'NILAI PRAKTEK'!H$7*'FORM NILAI SIAP'!$F$6+'NILAI UTS'!H77*'NILAI UTS'!H$7*'FORM NILAI SIAP'!$G$6+'NILAI UAS'!H$7*'NILAI UAS'!H77*'FORM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70</v>
      </c>
      <c r="T77" s="86">
        <f t="shared" si="4"/>
        <v>3</v>
      </c>
      <c r="U77" s="7" t="str">
        <f>IF($B77="","",IF(U$7="","",IFERROR((('NILAI TUGAS'!I77*'NILAI TUGAS'!I$7*'FORM NILAI SIAP'!$E$6+'NILAI PRAKTEK'!I77*'NILAI PRAKTEK'!I$7*'FORM NILAI SIAP'!$F$6+'NILAI UTS'!I77*'NILAI UTS'!I$7*'FORM NILAI SIAP'!$G$6+'NILAI UAS'!I$7*'NILAI UAS'!I77*'FORM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7" s="86" t="str">
        <f t="shared" si="5"/>
        <v/>
      </c>
      <c r="W77" s="7" t="str">
        <f>IF($B77="","",IF(W$7="","",IFERROR((('NILAI TUGAS'!J77*'NILAI TUGAS'!J$7*'FORM NILAI SIAP'!$E$6+'NILAI PRAKTEK'!J77*'NILAI PRAKTEK'!J$7*'FORM NILAI SIAP'!$F$6+'NILAI UTS'!J77*'NILAI UTS'!J$7*'FORM NILAI SIAP'!$G$6+'NILAI UAS'!J$7*'NILAI UAS'!J77*'FORM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7" s="86" t="str">
        <f t="shared" si="6"/>
        <v/>
      </c>
      <c r="Y77" s="7" t="str">
        <f>IF($B77="","",IF(Y$7="","",IFERROR((('NILAI TUGAS'!K77*'NILAI TUGAS'!K$7*'FORM NILAI SIAP'!$E$6+'NILAI PRAKTEK'!K77*'NILAI PRAKTEK'!K$7*'FORM NILAI SIAP'!$F$6+'NILAI UTS'!K77*'NILAI UTS'!K$7*'FORM NILAI SIAP'!$G$6+'NILAI UAS'!K$7*'NILAI UAS'!K77*'FORM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7" s="86" t="str">
        <f t="shared" si="7"/>
        <v/>
      </c>
      <c r="AA77" s="7" t="str">
        <f>IF($B77="","",IF(AA$7="","",IFERROR((('NILAI TUGAS'!L77*'NILAI TUGAS'!L$7*'FORM NILAI SIAP'!$E$6+'NILAI PRAKTEK'!L77*'NILAI PRAKTEK'!L$7*'FORM NILAI SIAP'!$F$6+'NILAI UTS'!L77*'NILAI UTS'!L$7*'FORM NILAI SIAP'!$G$6+'NILAI UAS'!L$7*'NILAI UAS'!L77*'FORM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7" s="86" t="str">
        <f t="shared" si="8"/>
        <v/>
      </c>
      <c r="AC77" s="7" t="str">
        <f>IF($B77="","",IF(AC$7="","",IFERROR((('NILAI TUGAS'!M77*'NILAI TUGAS'!M$7*'FORM NILAI SIAP'!$E$6+'NILAI PRAKTEK'!M77*'NILAI PRAKTEK'!M$7*'FORM NILAI SIAP'!$F$6+'NILAI UTS'!M77*'NILAI UTS'!M$7*'FORM NILAI SIAP'!$G$6+'NILAI UAS'!M$7*'NILAI UAS'!M77*'FORM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7" s="86" t="str">
        <f t="shared" si="9"/>
        <v/>
      </c>
      <c r="AE77" s="7" t="str">
        <f>IF($B77="","",IFERROR((('NILAI TUGAS'!N77*'NILAI TUGAS'!N$7*'FORM NILAI SIAP'!$E$6+'NILAI PRAKTEK'!N77*'NILAI PRAKTEK'!N$7*'FORM NILAI SIAP'!$F$6+'NILAI UTS'!N77*'NILAI UTS'!N$7*'FORM NILAI SIAP'!$G$6+'NILAI UAS'!N$7*'NILAI UAS'!N77*'FORM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7" s="86" t="str">
        <f t="shared" si="10"/>
        <v/>
      </c>
      <c r="AG77" s="7" t="str">
        <f>IF($B77="","",IFERROR((('NILAI TUGAS'!O77*'NILAI TUGAS'!O$7*'FORM NILAI SIAP'!$E$6+'NILAI PRAKTEK'!O77*'NILAI PRAKTEK'!O$7*'FORM NILAI SIAP'!$F$6+'NILAI UTS'!O77*'NILAI UTS'!O$7*'FORM NILAI SIAP'!$G$6+'NILAI UAS'!O$7*'NILAI UAS'!O77*'FORM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7" s="86" t="str">
        <f t="shared" si="11"/>
        <v/>
      </c>
      <c r="AI77" s="7" t="str">
        <f>IF($B77="","",IFERROR((('NILAI TUGAS'!P77*'NILAI TUGAS'!P$7*'FORM NILAI SIAP'!$E$6+'NILAI PRAKTEK'!P77*'NILAI PRAKTEK'!P$7*'FORM NILAI SIAP'!$F$6+'NILAI UTS'!P77*'NILAI UTS'!P$7*'FORM NILAI SIAP'!$G$6+'NILAI UAS'!P$7*'NILAI UAS'!P77*'FORM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7" s="86" t="str">
        <f t="shared" si="12"/>
        <v/>
      </c>
      <c r="AK77" s="7" t="str">
        <f>IF($B77="","",IFERROR((('NILAI TUGAS'!Q77*'NILAI TUGAS'!Q$7*'FORM NILAI SIAP'!$E$6+'NILAI PRAKTEK'!Q77*'NILAI PRAKTEK'!Q$7*'FORM NILAI SIAP'!$F$6+'NILAI UTS'!Q77*'NILAI UTS'!Q$7*'FORM NILAI SIAP'!$G$6+'NILAI UAS'!Q$7*'NILAI UAS'!Q77*'FORM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7" s="86" t="str">
        <f t="shared" si="13"/>
        <v/>
      </c>
      <c r="AM77" s="7" t="str">
        <f>IF($B77="","",IFERROR((('NILAI TUGAS'!R77*'NILAI TUGAS'!R$7*'FORM NILAI SIAP'!$E$6+'NILAI PRAKTEK'!R77*'NILAI PRAKTEK'!R$7*'FORM NILAI SIAP'!$F$6+'NILAI UTS'!R77*'NILAI UTS'!R$7*'FORM NILAI SIAP'!$G$6+'NILAI UAS'!R$7*'NILAI UAS'!R77*'FORM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7" s="86" t="str">
        <f t="shared" si="14"/>
        <v/>
      </c>
    </row>
    <row r="78" spans="1:40" ht="14.25" customHeight="1">
      <c r="A78" s="3">
        <v>21120120140099</v>
      </c>
      <c r="B78" s="37" t="s">
        <v>363</v>
      </c>
      <c r="C78" s="37">
        <v>5</v>
      </c>
      <c r="D78" s="37" t="s">
        <v>350</v>
      </c>
      <c r="E78" s="83">
        <v>100</v>
      </c>
      <c r="F78" s="83">
        <f>IF(B78="","",'NILAI PRAKTEK'!D78)</f>
        <v>0</v>
      </c>
      <c r="G78" s="83">
        <f>IF(B78="","",'NILAI UTS'!D78)</f>
        <v>76</v>
      </c>
      <c r="H78" s="83">
        <f>IF(B78="","",'NILAI UAS'!D78)</f>
        <v>90</v>
      </c>
      <c r="I78" s="83">
        <f t="shared" si="0"/>
        <v>91.5</v>
      </c>
      <c r="J78" s="84" t="str">
        <f t="shared" si="15"/>
        <v>A</v>
      </c>
      <c r="K78" s="83" t="str">
        <f t="shared" si="16"/>
        <v>4</v>
      </c>
      <c r="L78" s="85" t="str">
        <f t="shared" si="18"/>
        <v>LULUS</v>
      </c>
      <c r="M78" s="7">
        <f>IF($B78="","",IF(M$7="","",IFERROR((('NILAI TUGAS'!E78*'NILAI TUGAS'!E$7*'FORM NILAI SIAP'!$E$6+'NILAI PRAKTEK'!E78*'NILAI PRAKTEK'!E$7*'FORM NILAI SIAP'!$F$6+'NILAI UTS'!E78*'NILAI UTS'!E$7*'FORM NILAI SIAP'!$G$6+'NILAI UAS'!E$7*'NILAI UAS'!E78*'FORM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78" s="86">
        <f t="shared" si="1"/>
        <v>4</v>
      </c>
      <c r="O78" s="7">
        <f>IF($B78="","",IF(O$7="","",IFERROR((('NILAI TUGAS'!F78*'NILAI TUGAS'!F$7*'FORM NILAI SIAP'!$E$6+'NILAI PRAKTEK'!F78*'NILAI PRAKTEK'!F$7*'FORM NILAI SIAP'!$F$6+'NILAI UTS'!F78*'NILAI UTS'!F$7*'FORM NILAI SIAP'!$G$6+'NILAI UAS'!F$7*'NILAI UAS'!F78*'FORM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78" s="86">
        <f t="shared" si="2"/>
        <v>4</v>
      </c>
      <c r="Q78" s="7">
        <f>IF($B78="","",IF(Q$7="","",IFERROR((('NILAI TUGAS'!G78*'NILAI TUGAS'!G$7*'FORM NILAI SIAP'!$E$6+'NILAI PRAKTEK'!G78*'NILAI PRAKTEK'!G$7*'FORM NILAI SIAP'!$F$6+'NILAI UTS'!G78*'NILAI UTS'!G$7*'FORM NILAI SIAP'!$G$6+'NILAI UAS'!G$7*'NILAI UAS'!G78*'FORM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95</v>
      </c>
      <c r="R78" s="86">
        <f t="shared" si="3"/>
        <v>4</v>
      </c>
      <c r="S78" s="7">
        <f>IF($B78="","",IF(S$7="","",IFERROR((('NILAI TUGAS'!H78*'NILAI TUGAS'!H$7*'FORM NILAI SIAP'!$E$6+'NILAI PRAKTEK'!H78*'NILAI PRAKTEK'!H$7*'FORM NILAI SIAP'!$F$6+'NILAI UTS'!H78*'NILAI UTS'!H$7*'FORM NILAI SIAP'!$G$6+'NILAI UAS'!H$7*'NILAI UAS'!H78*'FORM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95</v>
      </c>
      <c r="T78" s="86">
        <f t="shared" si="4"/>
        <v>4</v>
      </c>
      <c r="U78" s="7" t="str">
        <f>IF($B78="","",IF(U$7="","",IFERROR((('NILAI TUGAS'!I78*'NILAI TUGAS'!I$7*'FORM NILAI SIAP'!$E$6+'NILAI PRAKTEK'!I78*'NILAI PRAKTEK'!I$7*'FORM NILAI SIAP'!$F$6+'NILAI UTS'!I78*'NILAI UTS'!I$7*'FORM NILAI SIAP'!$G$6+'NILAI UAS'!I$7*'NILAI UAS'!I78*'FORM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8" s="86" t="str">
        <f t="shared" si="5"/>
        <v/>
      </c>
      <c r="W78" s="7" t="str">
        <f>IF($B78="","",IF(W$7="","",IFERROR((('NILAI TUGAS'!J78*'NILAI TUGAS'!J$7*'FORM NILAI SIAP'!$E$6+'NILAI PRAKTEK'!J78*'NILAI PRAKTEK'!J$7*'FORM NILAI SIAP'!$F$6+'NILAI UTS'!J78*'NILAI UTS'!J$7*'FORM NILAI SIAP'!$G$6+'NILAI UAS'!J$7*'NILAI UAS'!J78*'FORM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8" s="86" t="str">
        <f t="shared" si="6"/>
        <v/>
      </c>
      <c r="Y78" s="7" t="str">
        <f>IF($B78="","",IF(Y$7="","",IFERROR((('NILAI TUGAS'!K78*'NILAI TUGAS'!K$7*'FORM NILAI SIAP'!$E$6+'NILAI PRAKTEK'!K78*'NILAI PRAKTEK'!K$7*'FORM NILAI SIAP'!$F$6+'NILAI UTS'!K78*'NILAI UTS'!K$7*'FORM NILAI SIAP'!$G$6+'NILAI UAS'!K$7*'NILAI UAS'!K78*'FORM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8" s="86" t="str">
        <f t="shared" si="7"/>
        <v/>
      </c>
      <c r="AA78" s="7" t="str">
        <f>IF($B78="","",IF(AA$7="","",IFERROR((('NILAI TUGAS'!L78*'NILAI TUGAS'!L$7*'FORM NILAI SIAP'!$E$6+'NILAI PRAKTEK'!L78*'NILAI PRAKTEK'!L$7*'FORM NILAI SIAP'!$F$6+'NILAI UTS'!L78*'NILAI UTS'!L$7*'FORM NILAI SIAP'!$G$6+'NILAI UAS'!L$7*'NILAI UAS'!L78*'FORM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8" s="86" t="str">
        <f t="shared" si="8"/>
        <v/>
      </c>
      <c r="AC78" s="7" t="str">
        <f>IF($B78="","",IF(AC$7="","",IFERROR((('NILAI TUGAS'!M78*'NILAI TUGAS'!M$7*'FORM NILAI SIAP'!$E$6+'NILAI PRAKTEK'!M78*'NILAI PRAKTEK'!M$7*'FORM NILAI SIAP'!$F$6+'NILAI UTS'!M78*'NILAI UTS'!M$7*'FORM NILAI SIAP'!$G$6+'NILAI UAS'!M$7*'NILAI UAS'!M78*'FORM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8" s="86" t="str">
        <f t="shared" si="9"/>
        <v/>
      </c>
      <c r="AE78" s="7" t="str">
        <f>IF($B78="","",IFERROR((('NILAI TUGAS'!N78*'NILAI TUGAS'!N$7*'FORM NILAI SIAP'!$E$6+'NILAI PRAKTEK'!N78*'NILAI PRAKTEK'!N$7*'FORM NILAI SIAP'!$F$6+'NILAI UTS'!N78*'NILAI UTS'!N$7*'FORM NILAI SIAP'!$G$6+'NILAI UAS'!N$7*'NILAI UAS'!N78*'FORM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8" s="86" t="str">
        <f t="shared" si="10"/>
        <v/>
      </c>
      <c r="AG78" s="7" t="str">
        <f>IF($B78="","",IFERROR((('NILAI TUGAS'!O78*'NILAI TUGAS'!O$7*'FORM NILAI SIAP'!$E$6+'NILAI PRAKTEK'!O78*'NILAI PRAKTEK'!O$7*'FORM NILAI SIAP'!$F$6+'NILAI UTS'!O78*'NILAI UTS'!O$7*'FORM NILAI SIAP'!$G$6+'NILAI UAS'!O$7*'NILAI UAS'!O78*'FORM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8" s="86" t="str">
        <f t="shared" si="11"/>
        <v/>
      </c>
      <c r="AI78" s="7" t="str">
        <f>IF($B78="","",IFERROR((('NILAI TUGAS'!P78*'NILAI TUGAS'!P$7*'FORM NILAI SIAP'!$E$6+'NILAI PRAKTEK'!P78*'NILAI PRAKTEK'!P$7*'FORM NILAI SIAP'!$F$6+'NILAI UTS'!P78*'NILAI UTS'!P$7*'FORM NILAI SIAP'!$G$6+'NILAI UAS'!P$7*'NILAI UAS'!P78*'FORM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8" s="86" t="str">
        <f t="shared" si="12"/>
        <v/>
      </c>
      <c r="AK78" s="7" t="str">
        <f>IF($B78="","",IFERROR((('NILAI TUGAS'!Q78*'NILAI TUGAS'!Q$7*'FORM NILAI SIAP'!$E$6+'NILAI PRAKTEK'!Q78*'NILAI PRAKTEK'!Q$7*'FORM NILAI SIAP'!$F$6+'NILAI UTS'!Q78*'NILAI UTS'!Q$7*'FORM NILAI SIAP'!$G$6+'NILAI UAS'!Q$7*'NILAI UAS'!Q78*'FORM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8" s="86" t="str">
        <f t="shared" si="13"/>
        <v/>
      </c>
      <c r="AM78" s="7" t="str">
        <f>IF($B78="","",IFERROR((('NILAI TUGAS'!R78*'NILAI TUGAS'!R$7*'FORM NILAI SIAP'!$E$6+'NILAI PRAKTEK'!R78*'NILAI PRAKTEK'!R$7*'FORM NILAI SIAP'!$F$6+'NILAI UTS'!R78*'NILAI UTS'!R$7*'FORM NILAI SIAP'!$G$6+'NILAI UAS'!R$7*'NILAI UAS'!R78*'FORM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8" s="86" t="str">
        <f t="shared" si="14"/>
        <v/>
      </c>
    </row>
    <row r="79" spans="1:40" ht="14.25" customHeight="1">
      <c r="A79" s="3">
        <v>21120120140099</v>
      </c>
      <c r="B79" s="37" t="s">
        <v>364</v>
      </c>
      <c r="C79" s="37">
        <v>5</v>
      </c>
      <c r="D79" s="37" t="s">
        <v>350</v>
      </c>
      <c r="E79" s="83">
        <v>100</v>
      </c>
      <c r="F79" s="83">
        <f>IF(B79="","",'NILAI PRAKTEK'!D79)</f>
        <v>0</v>
      </c>
      <c r="G79" s="83">
        <f>IF(B79="","",'NILAI UTS'!D79)</f>
        <v>68</v>
      </c>
      <c r="H79" s="83">
        <f>IF(B79="","",'NILAI UAS'!D79)</f>
        <v>80</v>
      </c>
      <c r="I79" s="83">
        <f t="shared" si="0"/>
        <v>87</v>
      </c>
      <c r="J79" s="84" t="str">
        <f t="shared" si="15"/>
        <v>A</v>
      </c>
      <c r="K79" s="83" t="str">
        <f t="shared" si="16"/>
        <v>4</v>
      </c>
      <c r="L79" s="85" t="str">
        <f t="shared" si="18"/>
        <v>LULUS</v>
      </c>
      <c r="M79" s="7">
        <f>IF($B79="","",IF(M$7="","",IFERROR((('NILAI TUGAS'!E79*'NILAI TUGAS'!E$7*'FORM NILAI SIAP'!$E$6+'NILAI PRAKTEK'!E79*'NILAI PRAKTEK'!E$7*'FORM NILAI SIAP'!$F$6+'NILAI UTS'!E79*'NILAI UTS'!E$7*'FORM NILAI SIAP'!$G$6+'NILAI UAS'!E$7*'NILAI UAS'!E79*'FORM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84</v>
      </c>
      <c r="N79" s="86">
        <f t="shared" si="1"/>
        <v>4</v>
      </c>
      <c r="O79" s="7">
        <f>IF($B79="","",IF(O$7="","",IFERROR((('NILAI TUGAS'!F79*'NILAI TUGAS'!F$7*'FORM NILAI SIAP'!$E$6+'NILAI PRAKTEK'!F79*'NILAI PRAKTEK'!F$7*'FORM NILAI SIAP'!$F$6+'NILAI UTS'!F79*'NILAI UTS'!F$7*'FORM NILAI SIAP'!$G$6+'NILAI UAS'!F$7*'NILAI UAS'!F79*'FORM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84</v>
      </c>
      <c r="P79" s="86">
        <f t="shared" si="2"/>
        <v>4</v>
      </c>
      <c r="Q79" s="7">
        <f>IF($B79="","",IF(Q$7="","",IFERROR((('NILAI TUGAS'!G79*'NILAI TUGAS'!G$7*'FORM NILAI SIAP'!$E$6+'NILAI PRAKTEK'!G79*'NILAI PRAKTEK'!G$7*'FORM NILAI SIAP'!$F$6+'NILAI UTS'!G79*'NILAI UTS'!G$7*'FORM NILAI SIAP'!$G$6+'NILAI UAS'!G$7*'NILAI UAS'!G79*'FORM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79" s="86">
        <f t="shared" si="3"/>
        <v>4</v>
      </c>
      <c r="S79" s="7">
        <f>IF($B79="","",IF(S$7="","",IFERROR((('NILAI TUGAS'!H79*'NILAI TUGAS'!H$7*'FORM NILAI SIAP'!$E$6+'NILAI PRAKTEK'!H79*'NILAI PRAKTEK'!H$7*'FORM NILAI SIAP'!$F$6+'NILAI UTS'!H79*'NILAI UTS'!H$7*'FORM NILAI SIAP'!$G$6+'NILAI UAS'!H$7*'NILAI UAS'!H79*'FORM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79" s="86">
        <f t="shared" si="4"/>
        <v>4</v>
      </c>
      <c r="U79" s="7" t="str">
        <f>IF($B79="","",IF(U$7="","",IFERROR((('NILAI TUGAS'!I79*'NILAI TUGAS'!I$7*'FORM NILAI SIAP'!$E$6+'NILAI PRAKTEK'!I79*'NILAI PRAKTEK'!I$7*'FORM NILAI SIAP'!$F$6+'NILAI UTS'!I79*'NILAI UTS'!I$7*'FORM NILAI SIAP'!$G$6+'NILAI UAS'!I$7*'NILAI UAS'!I79*'FORM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9" s="86" t="str">
        <f t="shared" si="5"/>
        <v/>
      </c>
      <c r="W79" s="7" t="str">
        <f>IF($B79="","",IF(W$7="","",IFERROR((('NILAI TUGAS'!J79*'NILAI TUGAS'!J$7*'FORM NILAI SIAP'!$E$6+'NILAI PRAKTEK'!J79*'NILAI PRAKTEK'!J$7*'FORM NILAI SIAP'!$F$6+'NILAI UTS'!J79*'NILAI UTS'!J$7*'FORM NILAI SIAP'!$G$6+'NILAI UAS'!J$7*'NILAI UAS'!J79*'FORM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9" s="86" t="str">
        <f t="shared" si="6"/>
        <v/>
      </c>
      <c r="Y79" s="7" t="str">
        <f>IF($B79="","",IF(Y$7="","",IFERROR((('NILAI TUGAS'!K79*'NILAI TUGAS'!K$7*'FORM NILAI SIAP'!$E$6+'NILAI PRAKTEK'!K79*'NILAI PRAKTEK'!K$7*'FORM NILAI SIAP'!$F$6+'NILAI UTS'!K79*'NILAI UTS'!K$7*'FORM NILAI SIAP'!$G$6+'NILAI UAS'!K$7*'NILAI UAS'!K79*'FORM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9" s="86" t="str">
        <f t="shared" si="7"/>
        <v/>
      </c>
      <c r="AA79" s="7" t="str">
        <f>IF($B79="","",IF(AA$7="","",IFERROR((('NILAI TUGAS'!L79*'NILAI TUGAS'!L$7*'FORM NILAI SIAP'!$E$6+'NILAI PRAKTEK'!L79*'NILAI PRAKTEK'!L$7*'FORM NILAI SIAP'!$F$6+'NILAI UTS'!L79*'NILAI UTS'!L$7*'FORM NILAI SIAP'!$G$6+'NILAI UAS'!L$7*'NILAI UAS'!L79*'FORM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9" s="86" t="str">
        <f t="shared" si="8"/>
        <v/>
      </c>
      <c r="AC79" s="7" t="str">
        <f>IF($B79="","",IF(AC$7="","",IFERROR((('NILAI TUGAS'!M79*'NILAI TUGAS'!M$7*'FORM NILAI SIAP'!$E$6+'NILAI PRAKTEK'!M79*'NILAI PRAKTEK'!M$7*'FORM NILAI SIAP'!$F$6+'NILAI UTS'!M79*'NILAI UTS'!M$7*'FORM NILAI SIAP'!$G$6+'NILAI UAS'!M$7*'NILAI UAS'!M79*'FORM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9" s="86" t="str">
        <f t="shared" si="9"/>
        <v/>
      </c>
      <c r="AE79" s="7" t="str">
        <f>IF($B79="","",IFERROR((('NILAI TUGAS'!N79*'NILAI TUGAS'!N$7*'FORM NILAI SIAP'!$E$6+'NILAI PRAKTEK'!N79*'NILAI PRAKTEK'!N$7*'FORM NILAI SIAP'!$F$6+'NILAI UTS'!N79*'NILAI UTS'!N$7*'FORM NILAI SIAP'!$G$6+'NILAI UAS'!N$7*'NILAI UAS'!N79*'FORM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9" s="86" t="str">
        <f t="shared" si="10"/>
        <v/>
      </c>
      <c r="AG79" s="7" t="str">
        <f>IF($B79="","",IFERROR((('NILAI TUGAS'!O79*'NILAI TUGAS'!O$7*'FORM NILAI SIAP'!$E$6+'NILAI PRAKTEK'!O79*'NILAI PRAKTEK'!O$7*'FORM NILAI SIAP'!$F$6+'NILAI UTS'!O79*'NILAI UTS'!O$7*'FORM NILAI SIAP'!$G$6+'NILAI UAS'!O$7*'NILAI UAS'!O79*'FORM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9" s="86" t="str">
        <f t="shared" si="11"/>
        <v/>
      </c>
      <c r="AI79" s="7" t="str">
        <f>IF($B79="","",IFERROR((('NILAI TUGAS'!P79*'NILAI TUGAS'!P$7*'FORM NILAI SIAP'!$E$6+'NILAI PRAKTEK'!P79*'NILAI PRAKTEK'!P$7*'FORM NILAI SIAP'!$F$6+'NILAI UTS'!P79*'NILAI UTS'!P$7*'FORM NILAI SIAP'!$G$6+'NILAI UAS'!P$7*'NILAI UAS'!P79*'FORM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9" s="86" t="str">
        <f t="shared" si="12"/>
        <v/>
      </c>
      <c r="AK79" s="7" t="str">
        <f>IF($B79="","",IFERROR((('NILAI TUGAS'!Q79*'NILAI TUGAS'!Q$7*'FORM NILAI SIAP'!$E$6+'NILAI PRAKTEK'!Q79*'NILAI PRAKTEK'!Q$7*'FORM NILAI SIAP'!$F$6+'NILAI UTS'!Q79*'NILAI UTS'!Q$7*'FORM NILAI SIAP'!$G$6+'NILAI UAS'!Q$7*'NILAI UAS'!Q79*'FORM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9" s="86" t="str">
        <f t="shared" si="13"/>
        <v/>
      </c>
      <c r="AM79" s="7" t="str">
        <f>IF($B79="","",IFERROR((('NILAI TUGAS'!R79*'NILAI TUGAS'!R$7*'FORM NILAI SIAP'!$E$6+'NILAI PRAKTEK'!R79*'NILAI PRAKTEK'!R$7*'FORM NILAI SIAP'!$F$6+'NILAI UTS'!R79*'NILAI UTS'!R$7*'FORM NILAI SIAP'!$G$6+'NILAI UAS'!R$7*'NILAI UAS'!R79*'FORM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9" s="86" t="str">
        <f t="shared" si="14"/>
        <v/>
      </c>
    </row>
    <row r="80" spans="1:40" ht="14.25" customHeight="1">
      <c r="A80" s="3">
        <v>21120120140099</v>
      </c>
      <c r="B80" s="37" t="s">
        <v>365</v>
      </c>
      <c r="C80" s="37">
        <v>5</v>
      </c>
      <c r="D80" s="37" t="s">
        <v>350</v>
      </c>
      <c r="E80" s="83">
        <v>100</v>
      </c>
      <c r="F80" s="83">
        <f>IF(B80="","",'NILAI PRAKTEK'!D80)</f>
        <v>0</v>
      </c>
      <c r="G80" s="83">
        <f>IF(B80="","",'NILAI UTS'!D80)</f>
        <v>88</v>
      </c>
      <c r="H80" s="83">
        <f>IF(B80="","",'NILAI UAS'!D80)</f>
        <v>90</v>
      </c>
      <c r="I80" s="83">
        <f t="shared" si="0"/>
        <v>94.5</v>
      </c>
      <c r="J80" s="84" t="str">
        <f t="shared" si="15"/>
        <v>A</v>
      </c>
      <c r="K80" s="83" t="str">
        <f t="shared" si="16"/>
        <v>4</v>
      </c>
      <c r="L80" s="85" t="str">
        <f t="shared" si="18"/>
        <v>LULUS</v>
      </c>
      <c r="M80" s="7">
        <f>IF($B80="","",IF(M$7="","",IFERROR((('NILAI TUGAS'!E80*'NILAI TUGAS'!E$7*'FORM NILAI SIAP'!$E$6+'NILAI PRAKTEK'!E80*'NILAI PRAKTEK'!E$7*'FORM NILAI SIAP'!$F$6+'NILAI UTS'!E80*'NILAI UTS'!E$7*'FORM NILAI SIAP'!$G$6+'NILAI UAS'!E$7*'NILAI UAS'!E80*'FORM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80" s="86">
        <f t="shared" si="1"/>
        <v>4</v>
      </c>
      <c r="O80" s="7">
        <f>IF($B80="","",IF(O$7="","",IFERROR((('NILAI TUGAS'!F80*'NILAI TUGAS'!F$7*'FORM NILAI SIAP'!$E$6+'NILAI PRAKTEK'!F80*'NILAI PRAKTEK'!F$7*'FORM NILAI SIAP'!$F$6+'NILAI UTS'!F80*'NILAI UTS'!F$7*'FORM NILAI SIAP'!$G$6+'NILAI UAS'!F$7*'NILAI UAS'!F80*'FORM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80" s="86">
        <f t="shared" si="2"/>
        <v>4</v>
      </c>
      <c r="Q80" s="7">
        <f>IF($B80="","",IF(Q$7="","",IFERROR((('NILAI TUGAS'!G80*'NILAI TUGAS'!G$7*'FORM NILAI SIAP'!$E$6+'NILAI PRAKTEK'!G80*'NILAI PRAKTEK'!G$7*'FORM NILAI SIAP'!$F$6+'NILAI UTS'!G80*'NILAI UTS'!G$7*'FORM NILAI SIAP'!$G$6+'NILAI UAS'!G$7*'NILAI UAS'!G80*'FORM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95</v>
      </c>
      <c r="R80" s="86">
        <f t="shared" si="3"/>
        <v>4</v>
      </c>
      <c r="S80" s="7">
        <f>IF($B80="","",IF(S$7="","",IFERROR((('NILAI TUGAS'!H80*'NILAI TUGAS'!H$7*'FORM NILAI SIAP'!$E$6+'NILAI PRAKTEK'!H80*'NILAI PRAKTEK'!H$7*'FORM NILAI SIAP'!$F$6+'NILAI UTS'!H80*'NILAI UTS'!H$7*'FORM NILAI SIAP'!$G$6+'NILAI UAS'!H$7*'NILAI UAS'!H80*'FORM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95</v>
      </c>
      <c r="T80" s="86">
        <f t="shared" si="4"/>
        <v>4</v>
      </c>
      <c r="U80" s="7" t="str">
        <f>IF($B80="","",IF(U$7="","",IFERROR((('NILAI TUGAS'!I80*'NILAI TUGAS'!I$7*'FORM NILAI SIAP'!$E$6+'NILAI PRAKTEK'!I80*'NILAI PRAKTEK'!I$7*'FORM NILAI SIAP'!$F$6+'NILAI UTS'!I80*'NILAI UTS'!I$7*'FORM NILAI SIAP'!$G$6+'NILAI UAS'!I$7*'NILAI UAS'!I80*'FORM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0" s="86" t="str">
        <f t="shared" si="5"/>
        <v/>
      </c>
      <c r="W80" s="7" t="str">
        <f>IF($B80="","",IF(W$7="","",IFERROR((('NILAI TUGAS'!J80*'NILAI TUGAS'!J$7*'FORM NILAI SIAP'!$E$6+'NILAI PRAKTEK'!J80*'NILAI PRAKTEK'!J$7*'FORM NILAI SIAP'!$F$6+'NILAI UTS'!J80*'NILAI UTS'!J$7*'FORM NILAI SIAP'!$G$6+'NILAI UAS'!J$7*'NILAI UAS'!J80*'FORM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0" s="86" t="str">
        <f t="shared" si="6"/>
        <v/>
      </c>
      <c r="Y80" s="7" t="str">
        <f>IF($B80="","",IF(Y$7="","",IFERROR((('NILAI TUGAS'!K80*'NILAI TUGAS'!K$7*'FORM NILAI SIAP'!$E$6+'NILAI PRAKTEK'!K80*'NILAI PRAKTEK'!K$7*'FORM NILAI SIAP'!$F$6+'NILAI UTS'!K80*'NILAI UTS'!K$7*'FORM NILAI SIAP'!$G$6+'NILAI UAS'!K$7*'NILAI UAS'!K80*'FORM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0" s="86" t="str">
        <f t="shared" si="7"/>
        <v/>
      </c>
      <c r="AA80" s="7" t="str">
        <f>IF($B80="","",IF(AA$7="","",IFERROR((('NILAI TUGAS'!L80*'NILAI TUGAS'!L$7*'FORM NILAI SIAP'!$E$6+'NILAI PRAKTEK'!L80*'NILAI PRAKTEK'!L$7*'FORM NILAI SIAP'!$F$6+'NILAI UTS'!L80*'NILAI UTS'!L$7*'FORM NILAI SIAP'!$G$6+'NILAI UAS'!L$7*'NILAI UAS'!L80*'FORM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0" s="86" t="str">
        <f t="shared" si="8"/>
        <v/>
      </c>
      <c r="AC80" s="7" t="str">
        <f>IF($B80="","",IF(AC$7="","",IFERROR((('NILAI TUGAS'!M80*'NILAI TUGAS'!M$7*'FORM NILAI SIAP'!$E$6+'NILAI PRAKTEK'!M80*'NILAI PRAKTEK'!M$7*'FORM NILAI SIAP'!$F$6+'NILAI UTS'!M80*'NILAI UTS'!M$7*'FORM NILAI SIAP'!$G$6+'NILAI UAS'!M$7*'NILAI UAS'!M80*'FORM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0" s="86" t="str">
        <f t="shared" si="9"/>
        <v/>
      </c>
      <c r="AE80" s="7" t="str">
        <f>IF($B80="","",IFERROR((('NILAI TUGAS'!N80*'NILAI TUGAS'!N$7*'FORM NILAI SIAP'!$E$6+'NILAI PRAKTEK'!N80*'NILAI PRAKTEK'!N$7*'FORM NILAI SIAP'!$F$6+'NILAI UTS'!N80*'NILAI UTS'!N$7*'FORM NILAI SIAP'!$G$6+'NILAI UAS'!N$7*'NILAI UAS'!N80*'FORM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0" s="86" t="str">
        <f t="shared" si="10"/>
        <v/>
      </c>
      <c r="AG80" s="7" t="str">
        <f>IF($B80="","",IFERROR((('NILAI TUGAS'!O80*'NILAI TUGAS'!O$7*'FORM NILAI SIAP'!$E$6+'NILAI PRAKTEK'!O80*'NILAI PRAKTEK'!O$7*'FORM NILAI SIAP'!$F$6+'NILAI UTS'!O80*'NILAI UTS'!O$7*'FORM NILAI SIAP'!$G$6+'NILAI UAS'!O$7*'NILAI UAS'!O80*'FORM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0" s="86" t="str">
        <f t="shared" si="11"/>
        <v/>
      </c>
      <c r="AI80" s="7" t="str">
        <f>IF($B80="","",IFERROR((('NILAI TUGAS'!P80*'NILAI TUGAS'!P$7*'FORM NILAI SIAP'!$E$6+'NILAI PRAKTEK'!P80*'NILAI PRAKTEK'!P$7*'FORM NILAI SIAP'!$F$6+'NILAI UTS'!P80*'NILAI UTS'!P$7*'FORM NILAI SIAP'!$G$6+'NILAI UAS'!P$7*'NILAI UAS'!P80*'FORM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0" s="86" t="str">
        <f t="shared" si="12"/>
        <v/>
      </c>
      <c r="AK80" s="7" t="str">
        <f>IF($B80="","",IFERROR((('NILAI TUGAS'!Q80*'NILAI TUGAS'!Q$7*'FORM NILAI SIAP'!$E$6+'NILAI PRAKTEK'!Q80*'NILAI PRAKTEK'!Q$7*'FORM NILAI SIAP'!$F$6+'NILAI UTS'!Q80*'NILAI UTS'!Q$7*'FORM NILAI SIAP'!$G$6+'NILAI UAS'!Q$7*'NILAI UAS'!Q80*'FORM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0" s="86" t="str">
        <f t="shared" si="13"/>
        <v/>
      </c>
      <c r="AM80" s="7" t="str">
        <f>IF($B80="","",IFERROR((('NILAI TUGAS'!R80*'NILAI TUGAS'!R$7*'FORM NILAI SIAP'!$E$6+'NILAI PRAKTEK'!R80*'NILAI PRAKTEK'!R$7*'FORM NILAI SIAP'!$F$6+'NILAI UTS'!R80*'NILAI UTS'!R$7*'FORM NILAI SIAP'!$G$6+'NILAI UAS'!R$7*'NILAI UAS'!R80*'FORM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0" s="86" t="str">
        <f t="shared" si="14"/>
        <v/>
      </c>
    </row>
    <row r="81" spans="1:40" ht="14.25" customHeight="1">
      <c r="A81" s="3">
        <v>21120120140099</v>
      </c>
      <c r="B81" s="37" t="s">
        <v>366</v>
      </c>
      <c r="C81" s="37">
        <v>5</v>
      </c>
      <c r="D81" s="37" t="s">
        <v>350</v>
      </c>
      <c r="E81" s="83">
        <v>100</v>
      </c>
      <c r="F81" s="83">
        <f>IF(B81="","",'NILAI PRAKTEK'!D81)</f>
        <v>0</v>
      </c>
      <c r="G81" s="83">
        <f>IF(B81="","",'NILAI UTS'!D81)</f>
        <v>72</v>
      </c>
      <c r="H81" s="83">
        <f>IF(B81="","",'NILAI UAS'!D81)</f>
        <v>60</v>
      </c>
      <c r="I81" s="83">
        <f t="shared" si="0"/>
        <v>83</v>
      </c>
      <c r="J81" s="84" t="str">
        <f t="shared" si="15"/>
        <v>A</v>
      </c>
      <c r="K81" s="83" t="str">
        <f t="shared" si="16"/>
        <v>4</v>
      </c>
      <c r="L81" s="85" t="str">
        <f t="shared" si="18"/>
        <v>LULUS</v>
      </c>
      <c r="M81" s="7">
        <f>IF($B81="","",IF(M$7="","",IFERROR((('NILAI TUGAS'!E81*'NILAI TUGAS'!E$7*'FORM NILAI SIAP'!$E$6+'NILAI PRAKTEK'!E81*'NILAI PRAKTEK'!E$7*'FORM NILAI SIAP'!$F$6+'NILAI UTS'!E81*'NILAI UTS'!E$7*'FORM NILAI SIAP'!$G$6+'NILAI UAS'!E$7*'NILAI UAS'!E81*'FORM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81" s="86">
        <f t="shared" si="1"/>
        <v>4</v>
      </c>
      <c r="O81" s="7">
        <f>IF($B81="","",IF(O$7="","",IFERROR((('NILAI TUGAS'!F81*'NILAI TUGAS'!F$7*'FORM NILAI SIAP'!$E$6+'NILAI PRAKTEK'!F81*'NILAI PRAKTEK'!F$7*'FORM NILAI SIAP'!$F$6+'NILAI UTS'!F81*'NILAI UTS'!F$7*'FORM NILAI SIAP'!$G$6+'NILAI UAS'!F$7*'NILAI UAS'!F81*'FORM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81" s="86">
        <f t="shared" si="2"/>
        <v>4</v>
      </c>
      <c r="Q81" s="7">
        <f>IF($B81="","",IF(Q$7="","",IFERROR((('NILAI TUGAS'!G81*'NILAI TUGAS'!G$7*'FORM NILAI SIAP'!$E$6+'NILAI PRAKTEK'!G81*'NILAI PRAKTEK'!G$7*'FORM NILAI SIAP'!$F$6+'NILAI UTS'!G81*'NILAI UTS'!G$7*'FORM NILAI SIAP'!$G$6+'NILAI UAS'!G$7*'NILAI UAS'!G81*'FORM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81" s="86">
        <f t="shared" si="3"/>
        <v>4</v>
      </c>
      <c r="S81" s="7">
        <f>IF($B81="","",IF(S$7="","",IFERROR((('NILAI TUGAS'!H81*'NILAI TUGAS'!H$7*'FORM NILAI SIAP'!$E$6+'NILAI PRAKTEK'!H81*'NILAI PRAKTEK'!H$7*'FORM NILAI SIAP'!$F$6+'NILAI UTS'!H81*'NILAI UTS'!H$7*'FORM NILAI SIAP'!$G$6+'NILAI UAS'!H$7*'NILAI UAS'!H81*'FORM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81" s="86">
        <f t="shared" si="4"/>
        <v>4</v>
      </c>
      <c r="U81" s="7" t="str">
        <f>IF($B81="","",IF(U$7="","",IFERROR((('NILAI TUGAS'!I81*'NILAI TUGAS'!I$7*'FORM NILAI SIAP'!$E$6+'NILAI PRAKTEK'!I81*'NILAI PRAKTEK'!I$7*'FORM NILAI SIAP'!$F$6+'NILAI UTS'!I81*'NILAI UTS'!I$7*'FORM NILAI SIAP'!$G$6+'NILAI UAS'!I$7*'NILAI UAS'!I81*'FORM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1" s="86" t="str">
        <f t="shared" si="5"/>
        <v/>
      </c>
      <c r="W81" s="7" t="str">
        <f>IF($B81="","",IF(W$7="","",IFERROR((('NILAI TUGAS'!J81*'NILAI TUGAS'!J$7*'FORM NILAI SIAP'!$E$6+'NILAI PRAKTEK'!J81*'NILAI PRAKTEK'!J$7*'FORM NILAI SIAP'!$F$6+'NILAI UTS'!J81*'NILAI UTS'!J$7*'FORM NILAI SIAP'!$G$6+'NILAI UAS'!J$7*'NILAI UAS'!J81*'FORM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1" s="86" t="str">
        <f t="shared" si="6"/>
        <v/>
      </c>
      <c r="Y81" s="7" t="str">
        <f>IF($B81="","",IF(Y$7="","",IFERROR((('NILAI TUGAS'!K81*'NILAI TUGAS'!K$7*'FORM NILAI SIAP'!$E$6+'NILAI PRAKTEK'!K81*'NILAI PRAKTEK'!K$7*'FORM NILAI SIAP'!$F$6+'NILAI UTS'!K81*'NILAI UTS'!K$7*'FORM NILAI SIAP'!$G$6+'NILAI UAS'!K$7*'NILAI UAS'!K81*'FORM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1" s="86" t="str">
        <f t="shared" si="7"/>
        <v/>
      </c>
      <c r="AA81" s="7" t="str">
        <f>IF($B81="","",IF(AA$7="","",IFERROR((('NILAI TUGAS'!L81*'NILAI TUGAS'!L$7*'FORM NILAI SIAP'!$E$6+'NILAI PRAKTEK'!L81*'NILAI PRAKTEK'!L$7*'FORM NILAI SIAP'!$F$6+'NILAI UTS'!L81*'NILAI UTS'!L$7*'FORM NILAI SIAP'!$G$6+'NILAI UAS'!L$7*'NILAI UAS'!L81*'FORM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1" s="86" t="str">
        <f t="shared" si="8"/>
        <v/>
      </c>
      <c r="AC81" s="7" t="str">
        <f>IF($B81="","",IF(AC$7="","",IFERROR((('NILAI TUGAS'!M81*'NILAI TUGAS'!M$7*'FORM NILAI SIAP'!$E$6+'NILAI PRAKTEK'!M81*'NILAI PRAKTEK'!M$7*'FORM NILAI SIAP'!$F$6+'NILAI UTS'!M81*'NILAI UTS'!M$7*'FORM NILAI SIAP'!$G$6+'NILAI UAS'!M$7*'NILAI UAS'!M81*'FORM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1" s="86" t="str">
        <f t="shared" si="9"/>
        <v/>
      </c>
      <c r="AE81" s="7" t="str">
        <f>IF($B81="","",IFERROR((('NILAI TUGAS'!N81*'NILAI TUGAS'!N$7*'FORM NILAI SIAP'!$E$6+'NILAI PRAKTEK'!N81*'NILAI PRAKTEK'!N$7*'FORM NILAI SIAP'!$F$6+'NILAI UTS'!N81*'NILAI UTS'!N$7*'FORM NILAI SIAP'!$G$6+'NILAI UAS'!N$7*'NILAI UAS'!N81*'FORM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1" s="86" t="str">
        <f t="shared" si="10"/>
        <v/>
      </c>
      <c r="AG81" s="7" t="str">
        <f>IF($B81="","",IFERROR((('NILAI TUGAS'!O81*'NILAI TUGAS'!O$7*'FORM NILAI SIAP'!$E$6+'NILAI PRAKTEK'!O81*'NILAI PRAKTEK'!O$7*'FORM NILAI SIAP'!$F$6+'NILAI UTS'!O81*'NILAI UTS'!O$7*'FORM NILAI SIAP'!$G$6+'NILAI UAS'!O$7*'NILAI UAS'!O81*'FORM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1" s="86" t="str">
        <f t="shared" si="11"/>
        <v/>
      </c>
      <c r="AI81" s="7" t="str">
        <f>IF($B81="","",IFERROR((('NILAI TUGAS'!P81*'NILAI TUGAS'!P$7*'FORM NILAI SIAP'!$E$6+'NILAI PRAKTEK'!P81*'NILAI PRAKTEK'!P$7*'FORM NILAI SIAP'!$F$6+'NILAI UTS'!P81*'NILAI UTS'!P$7*'FORM NILAI SIAP'!$G$6+'NILAI UAS'!P$7*'NILAI UAS'!P81*'FORM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1" s="86" t="str">
        <f t="shared" si="12"/>
        <v/>
      </c>
      <c r="AK81" s="7" t="str">
        <f>IF($B81="","",IFERROR((('NILAI TUGAS'!Q81*'NILAI TUGAS'!Q$7*'FORM NILAI SIAP'!$E$6+'NILAI PRAKTEK'!Q81*'NILAI PRAKTEK'!Q$7*'FORM NILAI SIAP'!$F$6+'NILAI UTS'!Q81*'NILAI UTS'!Q$7*'FORM NILAI SIAP'!$G$6+'NILAI UAS'!Q$7*'NILAI UAS'!Q81*'FORM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1" s="86" t="str">
        <f t="shared" si="13"/>
        <v/>
      </c>
      <c r="AM81" s="7" t="str">
        <f>IF($B81="","",IFERROR((('NILAI TUGAS'!R81*'NILAI TUGAS'!R$7*'FORM NILAI SIAP'!$E$6+'NILAI PRAKTEK'!R81*'NILAI PRAKTEK'!R$7*'FORM NILAI SIAP'!$F$6+'NILAI UTS'!R81*'NILAI UTS'!R$7*'FORM NILAI SIAP'!$G$6+'NILAI UAS'!R$7*'NILAI UAS'!R81*'FORM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1" s="86" t="str">
        <f t="shared" si="14"/>
        <v/>
      </c>
    </row>
    <row r="82" spans="1:40" ht="14.25" customHeight="1">
      <c r="A82" s="3">
        <v>21120120140099</v>
      </c>
      <c r="B82" s="37" t="s">
        <v>367</v>
      </c>
      <c r="C82" s="37">
        <v>5</v>
      </c>
      <c r="D82" s="37" t="s">
        <v>350</v>
      </c>
      <c r="E82" s="83">
        <v>100</v>
      </c>
      <c r="F82" s="83">
        <f>IF(B82="","",'NILAI PRAKTEK'!D82)</f>
        <v>0</v>
      </c>
      <c r="G82" s="83">
        <f>IF(B82="","",'NILAI UTS'!D82)</f>
        <v>84</v>
      </c>
      <c r="H82" s="83">
        <f>IF(B82="","",'NILAI UAS'!D82)</f>
        <v>75</v>
      </c>
      <c r="I82" s="83">
        <f t="shared" si="0"/>
        <v>89.75</v>
      </c>
      <c r="J82" s="84" t="str">
        <f t="shared" si="15"/>
        <v>A</v>
      </c>
      <c r="K82" s="83" t="str">
        <f t="shared" si="16"/>
        <v>4</v>
      </c>
      <c r="L82" s="85" t="str">
        <f t="shared" si="18"/>
        <v>LULUS</v>
      </c>
      <c r="M82" s="7">
        <f>IF($B82="","",IF(M$7="","",IFERROR((('NILAI TUGAS'!E82*'NILAI TUGAS'!E$7*'FORM NILAI SIAP'!$E$6+'NILAI PRAKTEK'!E82*'NILAI PRAKTEK'!E$7*'FORM NILAI SIAP'!$F$6+'NILAI UTS'!E82*'NILAI UTS'!E$7*'FORM NILAI SIAP'!$G$6+'NILAI UAS'!E$7*'NILAI UAS'!E82*'FORM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82" s="86">
        <f t="shared" si="1"/>
        <v>4</v>
      </c>
      <c r="O82" s="7">
        <f>IF($B82="","",IF(O$7="","",IFERROR((('NILAI TUGAS'!F82*'NILAI TUGAS'!F$7*'FORM NILAI SIAP'!$E$6+'NILAI PRAKTEK'!F82*'NILAI PRAKTEK'!F$7*'FORM NILAI SIAP'!$F$6+'NILAI UTS'!F82*'NILAI UTS'!F$7*'FORM NILAI SIAP'!$G$6+'NILAI UAS'!F$7*'NILAI UAS'!F82*'FORM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82" s="86">
        <f t="shared" si="2"/>
        <v>4</v>
      </c>
      <c r="Q82" s="7">
        <f>IF($B82="","",IF(Q$7="","",IFERROR((('NILAI TUGAS'!G82*'NILAI TUGAS'!G$7*'FORM NILAI SIAP'!$E$6+'NILAI PRAKTEK'!G82*'NILAI PRAKTEK'!G$7*'FORM NILAI SIAP'!$F$6+'NILAI UTS'!G82*'NILAI UTS'!G$7*'FORM NILAI SIAP'!$G$6+'NILAI UAS'!G$7*'NILAI UAS'!G82*'FORM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87.5</v>
      </c>
      <c r="R82" s="86">
        <f t="shared" si="3"/>
        <v>4</v>
      </c>
      <c r="S82" s="7">
        <f>IF($B82="","",IF(S$7="","",IFERROR((('NILAI TUGAS'!H82*'NILAI TUGAS'!H$7*'FORM NILAI SIAP'!$E$6+'NILAI PRAKTEK'!H82*'NILAI PRAKTEK'!H$7*'FORM NILAI SIAP'!$F$6+'NILAI UTS'!H82*'NILAI UTS'!H$7*'FORM NILAI SIAP'!$G$6+'NILAI UAS'!H$7*'NILAI UAS'!H82*'FORM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87.5</v>
      </c>
      <c r="T82" s="86">
        <f t="shared" si="4"/>
        <v>4</v>
      </c>
      <c r="U82" s="7" t="str">
        <f>IF($B82="","",IF(U$7="","",IFERROR((('NILAI TUGAS'!I82*'NILAI TUGAS'!I$7*'FORM NILAI SIAP'!$E$6+'NILAI PRAKTEK'!I82*'NILAI PRAKTEK'!I$7*'FORM NILAI SIAP'!$F$6+'NILAI UTS'!I82*'NILAI UTS'!I$7*'FORM NILAI SIAP'!$G$6+'NILAI UAS'!I$7*'NILAI UAS'!I82*'FORM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2" s="86" t="str">
        <f t="shared" si="5"/>
        <v/>
      </c>
      <c r="W82" s="7" t="str">
        <f>IF($B82="","",IF(W$7="","",IFERROR((('NILAI TUGAS'!J82*'NILAI TUGAS'!J$7*'FORM NILAI SIAP'!$E$6+'NILAI PRAKTEK'!J82*'NILAI PRAKTEK'!J$7*'FORM NILAI SIAP'!$F$6+'NILAI UTS'!J82*'NILAI UTS'!J$7*'FORM NILAI SIAP'!$G$6+'NILAI UAS'!J$7*'NILAI UAS'!J82*'FORM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2" s="86" t="str">
        <f t="shared" si="6"/>
        <v/>
      </c>
      <c r="Y82" s="7" t="str">
        <f>IF($B82="","",IF(Y$7="","",IFERROR((('NILAI TUGAS'!K82*'NILAI TUGAS'!K$7*'FORM NILAI SIAP'!$E$6+'NILAI PRAKTEK'!K82*'NILAI PRAKTEK'!K$7*'FORM NILAI SIAP'!$F$6+'NILAI UTS'!K82*'NILAI UTS'!K$7*'FORM NILAI SIAP'!$G$6+'NILAI UAS'!K$7*'NILAI UAS'!K82*'FORM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2" s="86" t="str">
        <f t="shared" si="7"/>
        <v/>
      </c>
      <c r="AA82" s="7" t="str">
        <f>IF($B82="","",IF(AA$7="","",IFERROR((('NILAI TUGAS'!L82*'NILAI TUGAS'!L$7*'FORM NILAI SIAP'!$E$6+'NILAI PRAKTEK'!L82*'NILAI PRAKTEK'!L$7*'FORM NILAI SIAP'!$F$6+'NILAI UTS'!L82*'NILAI UTS'!L$7*'FORM NILAI SIAP'!$G$6+'NILAI UAS'!L$7*'NILAI UAS'!L82*'FORM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2" s="86" t="str">
        <f t="shared" si="8"/>
        <v/>
      </c>
      <c r="AC82" s="7" t="str">
        <f>IF($B82="","",IF(AC$7="","",IFERROR((('NILAI TUGAS'!M82*'NILAI TUGAS'!M$7*'FORM NILAI SIAP'!$E$6+'NILAI PRAKTEK'!M82*'NILAI PRAKTEK'!M$7*'FORM NILAI SIAP'!$F$6+'NILAI UTS'!M82*'NILAI UTS'!M$7*'FORM NILAI SIAP'!$G$6+'NILAI UAS'!M$7*'NILAI UAS'!M82*'FORM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2" s="86" t="str">
        <f t="shared" si="9"/>
        <v/>
      </c>
      <c r="AE82" s="7" t="str">
        <f>IF($B82="","",IFERROR((('NILAI TUGAS'!N82*'NILAI TUGAS'!N$7*'FORM NILAI SIAP'!$E$6+'NILAI PRAKTEK'!N82*'NILAI PRAKTEK'!N$7*'FORM NILAI SIAP'!$F$6+'NILAI UTS'!N82*'NILAI UTS'!N$7*'FORM NILAI SIAP'!$G$6+'NILAI UAS'!N$7*'NILAI UAS'!N82*'FORM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2" s="86" t="str">
        <f t="shared" si="10"/>
        <v/>
      </c>
      <c r="AG82" s="7" t="str">
        <f>IF($B82="","",IFERROR((('NILAI TUGAS'!O82*'NILAI TUGAS'!O$7*'FORM NILAI SIAP'!$E$6+'NILAI PRAKTEK'!O82*'NILAI PRAKTEK'!O$7*'FORM NILAI SIAP'!$F$6+'NILAI UTS'!O82*'NILAI UTS'!O$7*'FORM NILAI SIAP'!$G$6+'NILAI UAS'!O$7*'NILAI UAS'!O82*'FORM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2" s="86" t="str">
        <f t="shared" si="11"/>
        <v/>
      </c>
      <c r="AI82" s="7" t="str">
        <f>IF($B82="","",IFERROR((('NILAI TUGAS'!P82*'NILAI TUGAS'!P$7*'FORM NILAI SIAP'!$E$6+'NILAI PRAKTEK'!P82*'NILAI PRAKTEK'!P$7*'FORM NILAI SIAP'!$F$6+'NILAI UTS'!P82*'NILAI UTS'!P$7*'FORM NILAI SIAP'!$G$6+'NILAI UAS'!P$7*'NILAI UAS'!P82*'FORM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2" s="86" t="str">
        <f t="shared" si="12"/>
        <v/>
      </c>
      <c r="AK82" s="7" t="str">
        <f>IF($B82="","",IFERROR((('NILAI TUGAS'!Q82*'NILAI TUGAS'!Q$7*'FORM NILAI SIAP'!$E$6+'NILAI PRAKTEK'!Q82*'NILAI PRAKTEK'!Q$7*'FORM NILAI SIAP'!$F$6+'NILAI UTS'!Q82*'NILAI UTS'!Q$7*'FORM NILAI SIAP'!$G$6+'NILAI UAS'!Q$7*'NILAI UAS'!Q82*'FORM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2" s="86" t="str">
        <f t="shared" si="13"/>
        <v/>
      </c>
      <c r="AM82" s="7" t="str">
        <f>IF($B82="","",IFERROR((('NILAI TUGAS'!R82*'NILAI TUGAS'!R$7*'FORM NILAI SIAP'!$E$6+'NILAI PRAKTEK'!R82*'NILAI PRAKTEK'!R$7*'FORM NILAI SIAP'!$F$6+'NILAI UTS'!R82*'NILAI UTS'!R$7*'FORM NILAI SIAP'!$G$6+'NILAI UAS'!R$7*'NILAI UAS'!R82*'FORM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2" s="86" t="str">
        <f t="shared" si="14"/>
        <v/>
      </c>
    </row>
    <row r="83" spans="1:40" ht="14.25" customHeight="1">
      <c r="A83" s="3">
        <v>21120120140099</v>
      </c>
      <c r="B83" s="37" t="s">
        <v>368</v>
      </c>
      <c r="C83" s="37">
        <v>5</v>
      </c>
      <c r="D83" s="37" t="s">
        <v>350</v>
      </c>
      <c r="E83" s="83">
        <v>100</v>
      </c>
      <c r="F83" s="83">
        <f>IF(B83="","",'NILAI PRAKTEK'!D83)</f>
        <v>0</v>
      </c>
      <c r="G83" s="83">
        <f>IF(B83="","",'NILAI UTS'!D83)</f>
        <v>68</v>
      </c>
      <c r="H83" s="83">
        <f>IF(B83="","",'NILAI UAS'!D83)</f>
        <v>60</v>
      </c>
      <c r="I83" s="83">
        <f t="shared" si="0"/>
        <v>82</v>
      </c>
      <c r="J83" s="84" t="str">
        <f t="shared" si="15"/>
        <v>A</v>
      </c>
      <c r="K83" s="83" t="str">
        <f t="shared" si="16"/>
        <v>4</v>
      </c>
      <c r="L83" s="85" t="str">
        <f t="shared" si="18"/>
        <v>LULUS</v>
      </c>
      <c r="M83" s="7">
        <f>IF($B83="","",IF(M$7="","",IFERROR((('NILAI TUGAS'!E83*'NILAI TUGAS'!E$7*'FORM NILAI SIAP'!$E$6+'NILAI PRAKTEK'!E83*'NILAI PRAKTEK'!E$7*'FORM NILAI SIAP'!$F$6+'NILAI UTS'!E83*'NILAI UTS'!E$7*'FORM NILAI SIAP'!$G$6+'NILAI UAS'!E$7*'NILAI UAS'!E83*'FORM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84</v>
      </c>
      <c r="N83" s="86">
        <f t="shared" si="1"/>
        <v>4</v>
      </c>
      <c r="O83" s="7">
        <f>IF($B83="","",IF(O$7="","",IFERROR((('NILAI TUGAS'!F83*'NILAI TUGAS'!F$7*'FORM NILAI SIAP'!$E$6+'NILAI PRAKTEK'!F83*'NILAI PRAKTEK'!F$7*'FORM NILAI SIAP'!$F$6+'NILAI UTS'!F83*'NILAI UTS'!F$7*'FORM NILAI SIAP'!$G$6+'NILAI UAS'!F$7*'NILAI UAS'!F83*'FORM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84</v>
      </c>
      <c r="P83" s="86">
        <f t="shared" si="2"/>
        <v>4</v>
      </c>
      <c r="Q83" s="7">
        <f>IF($B83="","",IF(Q$7="","",IFERROR((('NILAI TUGAS'!G83*'NILAI TUGAS'!G$7*'FORM NILAI SIAP'!$E$6+'NILAI PRAKTEK'!G83*'NILAI PRAKTEK'!G$7*'FORM NILAI SIAP'!$F$6+'NILAI UTS'!G83*'NILAI UTS'!G$7*'FORM NILAI SIAP'!$G$6+'NILAI UAS'!G$7*'NILAI UAS'!G83*'FORM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83" s="86">
        <f t="shared" si="3"/>
        <v>4</v>
      </c>
      <c r="S83" s="7">
        <f>IF($B83="","",IF(S$7="","",IFERROR((('NILAI TUGAS'!H83*'NILAI TUGAS'!H$7*'FORM NILAI SIAP'!$E$6+'NILAI PRAKTEK'!H83*'NILAI PRAKTEK'!H$7*'FORM NILAI SIAP'!$F$6+'NILAI UTS'!H83*'NILAI UTS'!H$7*'FORM NILAI SIAP'!$G$6+'NILAI UAS'!H$7*'NILAI UAS'!H83*'FORM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83" s="86">
        <f t="shared" si="4"/>
        <v>4</v>
      </c>
      <c r="U83" s="7" t="str">
        <f>IF($B83="","",IF(U$7="","",IFERROR((('NILAI TUGAS'!I83*'NILAI TUGAS'!I$7*'FORM NILAI SIAP'!$E$6+'NILAI PRAKTEK'!I83*'NILAI PRAKTEK'!I$7*'FORM NILAI SIAP'!$F$6+'NILAI UTS'!I83*'NILAI UTS'!I$7*'FORM NILAI SIAP'!$G$6+'NILAI UAS'!I$7*'NILAI UAS'!I83*'FORM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3" s="86" t="str">
        <f t="shared" si="5"/>
        <v/>
      </c>
      <c r="W83" s="7" t="str">
        <f>IF($B83="","",IF(W$7="","",IFERROR((('NILAI TUGAS'!J83*'NILAI TUGAS'!J$7*'FORM NILAI SIAP'!$E$6+'NILAI PRAKTEK'!J83*'NILAI PRAKTEK'!J$7*'FORM NILAI SIAP'!$F$6+'NILAI UTS'!J83*'NILAI UTS'!J$7*'FORM NILAI SIAP'!$G$6+'NILAI UAS'!J$7*'NILAI UAS'!J83*'FORM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3" s="86" t="str">
        <f t="shared" si="6"/>
        <v/>
      </c>
      <c r="Y83" s="7" t="str">
        <f>IF($B83="","",IF(Y$7="","",IFERROR((('NILAI TUGAS'!K83*'NILAI TUGAS'!K$7*'FORM NILAI SIAP'!$E$6+'NILAI PRAKTEK'!K83*'NILAI PRAKTEK'!K$7*'FORM NILAI SIAP'!$F$6+'NILAI UTS'!K83*'NILAI UTS'!K$7*'FORM NILAI SIAP'!$G$6+'NILAI UAS'!K$7*'NILAI UAS'!K83*'FORM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3" s="86" t="str">
        <f t="shared" si="7"/>
        <v/>
      </c>
      <c r="AA83" s="7" t="str">
        <f>IF($B83="","",IF(AA$7="","",IFERROR((('NILAI TUGAS'!L83*'NILAI TUGAS'!L$7*'FORM NILAI SIAP'!$E$6+'NILAI PRAKTEK'!L83*'NILAI PRAKTEK'!L$7*'FORM NILAI SIAP'!$F$6+'NILAI UTS'!L83*'NILAI UTS'!L$7*'FORM NILAI SIAP'!$G$6+'NILAI UAS'!L$7*'NILAI UAS'!L83*'FORM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3" s="86" t="str">
        <f t="shared" si="8"/>
        <v/>
      </c>
      <c r="AC83" s="7" t="str">
        <f>IF($B83="","",IF(AC$7="","",IFERROR((('NILAI TUGAS'!M83*'NILAI TUGAS'!M$7*'FORM NILAI SIAP'!$E$6+'NILAI PRAKTEK'!M83*'NILAI PRAKTEK'!M$7*'FORM NILAI SIAP'!$F$6+'NILAI UTS'!M83*'NILAI UTS'!M$7*'FORM NILAI SIAP'!$G$6+'NILAI UAS'!M$7*'NILAI UAS'!M83*'FORM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3" s="86" t="str">
        <f t="shared" si="9"/>
        <v/>
      </c>
      <c r="AE83" s="7" t="str">
        <f>IF($B83="","",IFERROR((('NILAI TUGAS'!N83*'NILAI TUGAS'!N$7*'FORM NILAI SIAP'!$E$6+'NILAI PRAKTEK'!N83*'NILAI PRAKTEK'!N$7*'FORM NILAI SIAP'!$F$6+'NILAI UTS'!N83*'NILAI UTS'!N$7*'FORM NILAI SIAP'!$G$6+'NILAI UAS'!N$7*'NILAI UAS'!N83*'FORM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3" s="86" t="str">
        <f t="shared" si="10"/>
        <v/>
      </c>
      <c r="AG83" s="7" t="str">
        <f>IF($B83="","",IFERROR((('NILAI TUGAS'!O83*'NILAI TUGAS'!O$7*'FORM NILAI SIAP'!$E$6+'NILAI PRAKTEK'!O83*'NILAI PRAKTEK'!O$7*'FORM NILAI SIAP'!$F$6+'NILAI UTS'!O83*'NILAI UTS'!O$7*'FORM NILAI SIAP'!$G$6+'NILAI UAS'!O$7*'NILAI UAS'!O83*'FORM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3" s="86" t="str">
        <f t="shared" si="11"/>
        <v/>
      </c>
      <c r="AI83" s="7" t="str">
        <f>IF($B83="","",IFERROR((('NILAI TUGAS'!P83*'NILAI TUGAS'!P$7*'FORM NILAI SIAP'!$E$6+'NILAI PRAKTEK'!P83*'NILAI PRAKTEK'!P$7*'FORM NILAI SIAP'!$F$6+'NILAI UTS'!P83*'NILAI UTS'!P$7*'FORM NILAI SIAP'!$G$6+'NILAI UAS'!P$7*'NILAI UAS'!P83*'FORM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3" s="86" t="str">
        <f t="shared" si="12"/>
        <v/>
      </c>
      <c r="AK83" s="7" t="str">
        <f>IF($B83="","",IFERROR((('NILAI TUGAS'!Q83*'NILAI TUGAS'!Q$7*'FORM NILAI SIAP'!$E$6+'NILAI PRAKTEK'!Q83*'NILAI PRAKTEK'!Q$7*'FORM NILAI SIAP'!$F$6+'NILAI UTS'!Q83*'NILAI UTS'!Q$7*'FORM NILAI SIAP'!$G$6+'NILAI UAS'!Q$7*'NILAI UAS'!Q83*'FORM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3" s="86" t="str">
        <f t="shared" si="13"/>
        <v/>
      </c>
      <c r="AM83" s="7" t="str">
        <f>IF($B83="","",IFERROR((('NILAI TUGAS'!R83*'NILAI TUGAS'!R$7*'FORM NILAI SIAP'!$E$6+'NILAI PRAKTEK'!R83*'NILAI PRAKTEK'!R$7*'FORM NILAI SIAP'!$F$6+'NILAI UTS'!R83*'NILAI UTS'!R$7*'FORM NILAI SIAP'!$G$6+'NILAI UAS'!R$7*'NILAI UAS'!R83*'FORM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3" s="86" t="str">
        <f t="shared" si="14"/>
        <v/>
      </c>
    </row>
    <row r="84" spans="1:40" ht="14.25" customHeight="1">
      <c r="A84" s="3">
        <v>21120120140099</v>
      </c>
      <c r="B84" s="37" t="s">
        <v>369</v>
      </c>
      <c r="C84" s="37">
        <v>5</v>
      </c>
      <c r="D84" s="37" t="s">
        <v>350</v>
      </c>
      <c r="E84" s="83">
        <v>100</v>
      </c>
      <c r="F84" s="83">
        <f>IF(B84="","",'NILAI PRAKTEK'!D84)</f>
        <v>0</v>
      </c>
      <c r="G84" s="83">
        <f>IF(B84="","",'NILAI UTS'!D84)</f>
        <v>84</v>
      </c>
      <c r="H84" s="83">
        <f>IF(B84="","",'NILAI UAS'!D84)</f>
        <v>60</v>
      </c>
      <c r="I84" s="83">
        <f t="shared" si="0"/>
        <v>86</v>
      </c>
      <c r="J84" s="84" t="str">
        <f t="shared" si="15"/>
        <v>A</v>
      </c>
      <c r="K84" s="83" t="str">
        <f t="shared" si="16"/>
        <v>4</v>
      </c>
      <c r="L84" s="85" t="str">
        <f t="shared" si="18"/>
        <v>LULUS</v>
      </c>
      <c r="M84" s="7">
        <f>IF($B84="","",IF(M$7="","",IFERROR((('NILAI TUGAS'!E84*'NILAI TUGAS'!E$7*'FORM NILAI SIAP'!$E$6+'NILAI PRAKTEK'!E84*'NILAI PRAKTEK'!E$7*'FORM NILAI SIAP'!$F$6+'NILAI UTS'!E84*'NILAI UTS'!E$7*'FORM NILAI SIAP'!$G$6+'NILAI UAS'!E$7*'NILAI UAS'!E84*'FORM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84" s="86">
        <f t="shared" si="1"/>
        <v>4</v>
      </c>
      <c r="O84" s="7">
        <f>IF($B84="","",IF(O$7="","",IFERROR((('NILAI TUGAS'!F84*'NILAI TUGAS'!F$7*'FORM NILAI SIAP'!$E$6+'NILAI PRAKTEK'!F84*'NILAI PRAKTEK'!F$7*'FORM NILAI SIAP'!$F$6+'NILAI UTS'!F84*'NILAI UTS'!F$7*'FORM NILAI SIAP'!$G$6+'NILAI UAS'!F$7*'NILAI UAS'!F84*'FORM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84" s="86">
        <f t="shared" si="2"/>
        <v>4</v>
      </c>
      <c r="Q84" s="7">
        <f>IF($B84="","",IF(Q$7="","",IFERROR((('NILAI TUGAS'!G84*'NILAI TUGAS'!G$7*'FORM NILAI SIAP'!$E$6+'NILAI PRAKTEK'!G84*'NILAI PRAKTEK'!G$7*'FORM NILAI SIAP'!$F$6+'NILAI UTS'!G84*'NILAI UTS'!G$7*'FORM NILAI SIAP'!$G$6+'NILAI UAS'!G$7*'NILAI UAS'!G84*'FORM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84" s="86">
        <f t="shared" si="3"/>
        <v>4</v>
      </c>
      <c r="S84" s="7">
        <f>IF($B84="","",IF(S$7="","",IFERROR((('NILAI TUGAS'!H84*'NILAI TUGAS'!H$7*'FORM NILAI SIAP'!$E$6+'NILAI PRAKTEK'!H84*'NILAI PRAKTEK'!H$7*'FORM NILAI SIAP'!$F$6+'NILAI UTS'!H84*'NILAI UTS'!H$7*'FORM NILAI SIAP'!$G$6+'NILAI UAS'!H$7*'NILAI UAS'!H84*'FORM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84" s="86">
        <f t="shared" si="4"/>
        <v>4</v>
      </c>
      <c r="U84" s="7" t="str">
        <f>IF($B84="","",IF(U$7="","",IFERROR((('NILAI TUGAS'!I84*'NILAI TUGAS'!I$7*'FORM NILAI SIAP'!$E$6+'NILAI PRAKTEK'!I84*'NILAI PRAKTEK'!I$7*'FORM NILAI SIAP'!$F$6+'NILAI UTS'!I84*'NILAI UTS'!I$7*'FORM NILAI SIAP'!$G$6+'NILAI UAS'!I$7*'NILAI UAS'!I84*'FORM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4" s="86" t="str">
        <f t="shared" si="5"/>
        <v/>
      </c>
      <c r="W84" s="7" t="str">
        <f>IF($B84="","",IF(W$7="","",IFERROR((('NILAI TUGAS'!J84*'NILAI TUGAS'!J$7*'FORM NILAI SIAP'!$E$6+'NILAI PRAKTEK'!J84*'NILAI PRAKTEK'!J$7*'FORM NILAI SIAP'!$F$6+'NILAI UTS'!J84*'NILAI UTS'!J$7*'FORM NILAI SIAP'!$G$6+'NILAI UAS'!J$7*'NILAI UAS'!J84*'FORM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4" s="86" t="str">
        <f t="shared" si="6"/>
        <v/>
      </c>
      <c r="Y84" s="7" t="str">
        <f>IF($B84="","",IF(Y$7="","",IFERROR((('NILAI TUGAS'!K84*'NILAI TUGAS'!K$7*'FORM NILAI SIAP'!$E$6+'NILAI PRAKTEK'!K84*'NILAI PRAKTEK'!K$7*'FORM NILAI SIAP'!$F$6+'NILAI UTS'!K84*'NILAI UTS'!K$7*'FORM NILAI SIAP'!$G$6+'NILAI UAS'!K$7*'NILAI UAS'!K84*'FORM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4" s="86" t="str">
        <f t="shared" si="7"/>
        <v/>
      </c>
      <c r="AA84" s="7" t="str">
        <f>IF($B84="","",IF(AA$7="","",IFERROR((('NILAI TUGAS'!L84*'NILAI TUGAS'!L$7*'FORM NILAI SIAP'!$E$6+'NILAI PRAKTEK'!L84*'NILAI PRAKTEK'!L$7*'FORM NILAI SIAP'!$F$6+'NILAI UTS'!L84*'NILAI UTS'!L$7*'FORM NILAI SIAP'!$G$6+'NILAI UAS'!L$7*'NILAI UAS'!L84*'FORM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4" s="86" t="str">
        <f t="shared" si="8"/>
        <v/>
      </c>
      <c r="AC84" s="7" t="str">
        <f>IF($B84="","",IF(AC$7="","",IFERROR((('NILAI TUGAS'!M84*'NILAI TUGAS'!M$7*'FORM NILAI SIAP'!$E$6+'NILAI PRAKTEK'!M84*'NILAI PRAKTEK'!M$7*'FORM NILAI SIAP'!$F$6+'NILAI UTS'!M84*'NILAI UTS'!M$7*'FORM NILAI SIAP'!$G$6+'NILAI UAS'!M$7*'NILAI UAS'!M84*'FORM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4" s="86" t="str">
        <f t="shared" si="9"/>
        <v/>
      </c>
      <c r="AE84" s="7" t="str">
        <f>IF($B84="","",IFERROR((('NILAI TUGAS'!N84*'NILAI TUGAS'!N$7*'FORM NILAI SIAP'!$E$6+'NILAI PRAKTEK'!N84*'NILAI PRAKTEK'!N$7*'FORM NILAI SIAP'!$F$6+'NILAI UTS'!N84*'NILAI UTS'!N$7*'FORM NILAI SIAP'!$G$6+'NILAI UAS'!N$7*'NILAI UAS'!N84*'FORM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4" s="86" t="str">
        <f t="shared" si="10"/>
        <v/>
      </c>
      <c r="AG84" s="7" t="str">
        <f>IF($B84="","",IFERROR((('NILAI TUGAS'!O84*'NILAI TUGAS'!O$7*'FORM NILAI SIAP'!$E$6+'NILAI PRAKTEK'!O84*'NILAI PRAKTEK'!O$7*'FORM NILAI SIAP'!$F$6+'NILAI UTS'!O84*'NILAI UTS'!O$7*'FORM NILAI SIAP'!$G$6+'NILAI UAS'!O$7*'NILAI UAS'!O84*'FORM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4" s="86" t="str">
        <f t="shared" si="11"/>
        <v/>
      </c>
      <c r="AI84" s="7" t="str">
        <f>IF($B84="","",IFERROR((('NILAI TUGAS'!P84*'NILAI TUGAS'!P$7*'FORM NILAI SIAP'!$E$6+'NILAI PRAKTEK'!P84*'NILAI PRAKTEK'!P$7*'FORM NILAI SIAP'!$F$6+'NILAI UTS'!P84*'NILAI UTS'!P$7*'FORM NILAI SIAP'!$G$6+'NILAI UAS'!P$7*'NILAI UAS'!P84*'FORM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4" s="86" t="str">
        <f t="shared" si="12"/>
        <v/>
      </c>
      <c r="AK84" s="7" t="str">
        <f>IF($B84="","",IFERROR((('NILAI TUGAS'!Q84*'NILAI TUGAS'!Q$7*'FORM NILAI SIAP'!$E$6+'NILAI PRAKTEK'!Q84*'NILAI PRAKTEK'!Q$7*'FORM NILAI SIAP'!$F$6+'NILAI UTS'!Q84*'NILAI UTS'!Q$7*'FORM NILAI SIAP'!$G$6+'NILAI UAS'!Q$7*'NILAI UAS'!Q84*'FORM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4" s="86" t="str">
        <f t="shared" si="13"/>
        <v/>
      </c>
      <c r="AM84" s="7" t="str">
        <f>IF($B84="","",IFERROR((('NILAI TUGAS'!R84*'NILAI TUGAS'!R$7*'FORM NILAI SIAP'!$E$6+'NILAI PRAKTEK'!R84*'NILAI PRAKTEK'!R$7*'FORM NILAI SIAP'!$F$6+'NILAI UTS'!R84*'NILAI UTS'!R$7*'FORM NILAI SIAP'!$G$6+'NILAI UAS'!R$7*'NILAI UAS'!R84*'FORM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4" s="86" t="str">
        <f t="shared" si="14"/>
        <v/>
      </c>
    </row>
    <row r="85" spans="1:40" ht="14.25" customHeight="1">
      <c r="A85" s="3">
        <v>21120120140099</v>
      </c>
      <c r="B85" s="37" t="s">
        <v>370</v>
      </c>
      <c r="C85" s="37">
        <v>5</v>
      </c>
      <c r="D85" s="37" t="s">
        <v>350</v>
      </c>
      <c r="E85" s="83">
        <v>100</v>
      </c>
      <c r="F85" s="83">
        <f>IF(B85="","",'NILAI PRAKTEK'!D85)</f>
        <v>0</v>
      </c>
      <c r="G85" s="83">
        <f>IF(B85="","",'NILAI UTS'!D85)</f>
        <v>80</v>
      </c>
      <c r="H85" s="83">
        <f>IF(B85="","",'NILAI UAS'!D85)</f>
        <v>40</v>
      </c>
      <c r="I85" s="83">
        <f t="shared" si="0"/>
        <v>80</v>
      </c>
      <c r="J85" s="84" t="str">
        <f t="shared" si="15"/>
        <v>A</v>
      </c>
      <c r="K85" s="83" t="str">
        <f t="shared" si="16"/>
        <v>4</v>
      </c>
      <c r="L85" s="85" t="str">
        <f t="shared" si="18"/>
        <v>LULUS</v>
      </c>
      <c r="M85" s="7">
        <f>IF($B85="","",IF(M$7="","",IFERROR((('NILAI TUGAS'!E85*'NILAI TUGAS'!E$7*'FORM NILAI SIAP'!$E$6+'NILAI PRAKTEK'!E85*'NILAI PRAKTEK'!E$7*'FORM NILAI SIAP'!$F$6+'NILAI UTS'!E85*'NILAI UTS'!E$7*'FORM NILAI SIAP'!$G$6+'NILAI UAS'!E$7*'NILAI UAS'!E85*'FORM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85" s="86">
        <f t="shared" si="1"/>
        <v>4</v>
      </c>
      <c r="O85" s="7">
        <f>IF($B85="","",IF(O$7="","",IFERROR((('NILAI TUGAS'!F85*'NILAI TUGAS'!F$7*'FORM NILAI SIAP'!$E$6+'NILAI PRAKTEK'!F85*'NILAI PRAKTEK'!F$7*'FORM NILAI SIAP'!$F$6+'NILAI UTS'!F85*'NILAI UTS'!F$7*'FORM NILAI SIAP'!$G$6+'NILAI UAS'!F$7*'NILAI UAS'!F85*'FORM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85" s="86">
        <f t="shared" si="2"/>
        <v>4</v>
      </c>
      <c r="Q85" s="7">
        <f>IF($B85="","",IF(Q$7="","",IFERROR((('NILAI TUGAS'!G85*'NILAI TUGAS'!G$7*'FORM NILAI SIAP'!$E$6+'NILAI PRAKTEK'!G85*'NILAI PRAKTEK'!G$7*'FORM NILAI SIAP'!$F$6+'NILAI UTS'!G85*'NILAI UTS'!G$7*'FORM NILAI SIAP'!$G$6+'NILAI UAS'!G$7*'NILAI UAS'!G85*'FORM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70</v>
      </c>
      <c r="R85" s="86">
        <f t="shared" si="3"/>
        <v>3</v>
      </c>
      <c r="S85" s="7">
        <f>IF($B85="","",IF(S$7="","",IFERROR((('NILAI TUGAS'!H85*'NILAI TUGAS'!H$7*'FORM NILAI SIAP'!$E$6+'NILAI PRAKTEK'!H85*'NILAI PRAKTEK'!H$7*'FORM NILAI SIAP'!$F$6+'NILAI UTS'!H85*'NILAI UTS'!H$7*'FORM NILAI SIAP'!$G$6+'NILAI UAS'!H$7*'NILAI UAS'!H85*'FORM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70</v>
      </c>
      <c r="T85" s="86">
        <f t="shared" si="4"/>
        <v>3</v>
      </c>
      <c r="U85" s="7" t="str">
        <f>IF($B85="","",IF(U$7="","",IFERROR((('NILAI TUGAS'!I85*'NILAI TUGAS'!I$7*'FORM NILAI SIAP'!$E$6+'NILAI PRAKTEK'!I85*'NILAI PRAKTEK'!I$7*'FORM NILAI SIAP'!$F$6+'NILAI UTS'!I85*'NILAI UTS'!I$7*'FORM NILAI SIAP'!$G$6+'NILAI UAS'!I$7*'NILAI UAS'!I85*'FORM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5" s="86" t="str">
        <f t="shared" si="5"/>
        <v/>
      </c>
      <c r="W85" s="7" t="str">
        <f>IF($B85="","",IF(W$7="","",IFERROR((('NILAI TUGAS'!J85*'NILAI TUGAS'!J$7*'FORM NILAI SIAP'!$E$6+'NILAI PRAKTEK'!J85*'NILAI PRAKTEK'!J$7*'FORM NILAI SIAP'!$F$6+'NILAI UTS'!J85*'NILAI UTS'!J$7*'FORM NILAI SIAP'!$G$6+'NILAI UAS'!J$7*'NILAI UAS'!J85*'FORM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5" s="86" t="str">
        <f t="shared" si="6"/>
        <v/>
      </c>
      <c r="Y85" s="7" t="str">
        <f>IF($B85="","",IF(Y$7="","",IFERROR((('NILAI TUGAS'!K85*'NILAI TUGAS'!K$7*'FORM NILAI SIAP'!$E$6+'NILAI PRAKTEK'!K85*'NILAI PRAKTEK'!K$7*'FORM NILAI SIAP'!$F$6+'NILAI UTS'!K85*'NILAI UTS'!K$7*'FORM NILAI SIAP'!$G$6+'NILAI UAS'!K$7*'NILAI UAS'!K85*'FORM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5" s="86" t="str">
        <f t="shared" si="7"/>
        <v/>
      </c>
      <c r="AA85" s="7" t="str">
        <f>IF($B85="","",IF(AA$7="","",IFERROR((('NILAI TUGAS'!L85*'NILAI TUGAS'!L$7*'FORM NILAI SIAP'!$E$6+'NILAI PRAKTEK'!L85*'NILAI PRAKTEK'!L$7*'FORM NILAI SIAP'!$F$6+'NILAI UTS'!L85*'NILAI UTS'!L$7*'FORM NILAI SIAP'!$G$6+'NILAI UAS'!L$7*'NILAI UAS'!L85*'FORM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5" s="86" t="str">
        <f t="shared" si="8"/>
        <v/>
      </c>
      <c r="AC85" s="7" t="str">
        <f>IF($B85="","",IF(AC$7="","",IFERROR((('NILAI TUGAS'!M85*'NILAI TUGAS'!M$7*'FORM NILAI SIAP'!$E$6+'NILAI PRAKTEK'!M85*'NILAI PRAKTEK'!M$7*'FORM NILAI SIAP'!$F$6+'NILAI UTS'!M85*'NILAI UTS'!M$7*'FORM NILAI SIAP'!$G$6+'NILAI UAS'!M$7*'NILAI UAS'!M85*'FORM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5" s="86" t="str">
        <f t="shared" si="9"/>
        <v/>
      </c>
      <c r="AE85" s="7" t="str">
        <f>IF($B85="","",IFERROR((('NILAI TUGAS'!N85*'NILAI TUGAS'!N$7*'FORM NILAI SIAP'!$E$6+'NILAI PRAKTEK'!N85*'NILAI PRAKTEK'!N$7*'FORM NILAI SIAP'!$F$6+'NILAI UTS'!N85*'NILAI UTS'!N$7*'FORM NILAI SIAP'!$G$6+'NILAI UAS'!N$7*'NILAI UAS'!N85*'FORM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5" s="86" t="str">
        <f t="shared" si="10"/>
        <v/>
      </c>
      <c r="AG85" s="7" t="str">
        <f>IF($B85="","",IFERROR((('NILAI TUGAS'!O85*'NILAI TUGAS'!O$7*'FORM NILAI SIAP'!$E$6+'NILAI PRAKTEK'!O85*'NILAI PRAKTEK'!O$7*'FORM NILAI SIAP'!$F$6+'NILAI UTS'!O85*'NILAI UTS'!O$7*'FORM NILAI SIAP'!$G$6+'NILAI UAS'!O$7*'NILAI UAS'!O85*'FORM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5" s="86" t="str">
        <f t="shared" si="11"/>
        <v/>
      </c>
      <c r="AI85" s="7" t="str">
        <f>IF($B85="","",IFERROR((('NILAI TUGAS'!P85*'NILAI TUGAS'!P$7*'FORM NILAI SIAP'!$E$6+'NILAI PRAKTEK'!P85*'NILAI PRAKTEK'!P$7*'FORM NILAI SIAP'!$F$6+'NILAI UTS'!P85*'NILAI UTS'!P$7*'FORM NILAI SIAP'!$G$6+'NILAI UAS'!P$7*'NILAI UAS'!P85*'FORM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5" s="86" t="str">
        <f t="shared" si="12"/>
        <v/>
      </c>
      <c r="AK85" s="7" t="str">
        <f>IF($B85="","",IFERROR((('NILAI TUGAS'!Q85*'NILAI TUGAS'!Q$7*'FORM NILAI SIAP'!$E$6+'NILAI PRAKTEK'!Q85*'NILAI PRAKTEK'!Q$7*'FORM NILAI SIAP'!$F$6+'NILAI UTS'!Q85*'NILAI UTS'!Q$7*'FORM NILAI SIAP'!$G$6+'NILAI UAS'!Q$7*'NILAI UAS'!Q85*'FORM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5" s="86" t="str">
        <f t="shared" si="13"/>
        <v/>
      </c>
      <c r="AM85" s="7" t="str">
        <f>IF($B85="","",IFERROR((('NILAI TUGAS'!R85*'NILAI TUGAS'!R$7*'FORM NILAI SIAP'!$E$6+'NILAI PRAKTEK'!R85*'NILAI PRAKTEK'!R$7*'FORM NILAI SIAP'!$F$6+'NILAI UTS'!R85*'NILAI UTS'!R$7*'FORM NILAI SIAP'!$G$6+'NILAI UAS'!R$7*'NILAI UAS'!R85*'FORM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5" s="86" t="str">
        <f t="shared" si="14"/>
        <v/>
      </c>
    </row>
    <row r="86" spans="1:40" ht="14.25" customHeight="1">
      <c r="A86" s="3">
        <v>21120120140099</v>
      </c>
      <c r="B86" s="37" t="s">
        <v>371</v>
      </c>
      <c r="C86" s="37">
        <v>5</v>
      </c>
      <c r="D86" s="37" t="s">
        <v>350</v>
      </c>
      <c r="E86" s="83">
        <v>100</v>
      </c>
      <c r="F86" s="83">
        <f>IF(B86="","",'NILAI PRAKTEK'!D86)</f>
        <v>0</v>
      </c>
      <c r="G86" s="83">
        <f>IF(B86="","",'NILAI UTS'!D86)</f>
        <v>68</v>
      </c>
      <c r="H86" s="83">
        <f>IF(B86="","",'NILAI UAS'!D86)</f>
        <v>100</v>
      </c>
      <c r="I86" s="83">
        <f t="shared" si="0"/>
        <v>92</v>
      </c>
      <c r="J86" s="84" t="str">
        <f t="shared" si="15"/>
        <v>A</v>
      </c>
      <c r="K86" s="83" t="str">
        <f t="shared" si="16"/>
        <v>4</v>
      </c>
      <c r="L86" s="85" t="str">
        <f t="shared" si="18"/>
        <v>LULUS</v>
      </c>
      <c r="M86" s="7">
        <f>IF($B86="","",IF(M$7="","",IFERROR((('NILAI TUGAS'!E86*'NILAI TUGAS'!E$7*'FORM NILAI SIAP'!$E$6+'NILAI PRAKTEK'!E86*'NILAI PRAKTEK'!E$7*'FORM NILAI SIAP'!$F$6+'NILAI UTS'!E86*'NILAI UTS'!E$7*'FORM NILAI SIAP'!$G$6+'NILAI UAS'!E$7*'NILAI UAS'!E86*'FORM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84</v>
      </c>
      <c r="N86" s="86">
        <f t="shared" si="1"/>
        <v>4</v>
      </c>
      <c r="O86" s="7">
        <f>IF($B86="","",IF(O$7="","",IFERROR((('NILAI TUGAS'!F86*'NILAI TUGAS'!F$7*'FORM NILAI SIAP'!$E$6+'NILAI PRAKTEK'!F86*'NILAI PRAKTEK'!F$7*'FORM NILAI SIAP'!$F$6+'NILAI UTS'!F86*'NILAI UTS'!F$7*'FORM NILAI SIAP'!$G$6+'NILAI UAS'!F$7*'NILAI UAS'!F86*'FORM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84</v>
      </c>
      <c r="P86" s="86">
        <f t="shared" si="2"/>
        <v>4</v>
      </c>
      <c r="Q86" s="7">
        <f>IF($B86="","",IF(Q$7="","",IFERROR((('NILAI TUGAS'!G86*'NILAI TUGAS'!G$7*'FORM NILAI SIAP'!$E$6+'NILAI PRAKTEK'!G86*'NILAI PRAKTEK'!G$7*'FORM NILAI SIAP'!$F$6+'NILAI UTS'!G86*'NILAI UTS'!G$7*'FORM NILAI SIAP'!$G$6+'NILAI UAS'!G$7*'NILAI UAS'!G86*'FORM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86" s="86">
        <f t="shared" si="3"/>
        <v>4</v>
      </c>
      <c r="S86" s="7">
        <f>IF($B86="","",IF(S$7="","",IFERROR((('NILAI TUGAS'!H86*'NILAI TUGAS'!H$7*'FORM NILAI SIAP'!$E$6+'NILAI PRAKTEK'!H86*'NILAI PRAKTEK'!H$7*'FORM NILAI SIAP'!$F$6+'NILAI UTS'!H86*'NILAI UTS'!H$7*'FORM NILAI SIAP'!$G$6+'NILAI UAS'!H$7*'NILAI UAS'!H86*'FORM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86" s="86">
        <f t="shared" si="4"/>
        <v>4</v>
      </c>
      <c r="U86" s="7" t="str">
        <f>IF($B86="","",IF(U$7="","",IFERROR((('NILAI TUGAS'!I86*'NILAI TUGAS'!I$7*'FORM NILAI SIAP'!$E$6+'NILAI PRAKTEK'!I86*'NILAI PRAKTEK'!I$7*'FORM NILAI SIAP'!$F$6+'NILAI UTS'!I86*'NILAI UTS'!I$7*'FORM NILAI SIAP'!$G$6+'NILAI UAS'!I$7*'NILAI UAS'!I86*'FORM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6" s="86" t="str">
        <f t="shared" si="5"/>
        <v/>
      </c>
      <c r="W86" s="7" t="str">
        <f>IF($B86="","",IF(W$7="","",IFERROR((('NILAI TUGAS'!J86*'NILAI TUGAS'!J$7*'FORM NILAI SIAP'!$E$6+'NILAI PRAKTEK'!J86*'NILAI PRAKTEK'!J$7*'FORM NILAI SIAP'!$F$6+'NILAI UTS'!J86*'NILAI UTS'!J$7*'FORM NILAI SIAP'!$G$6+'NILAI UAS'!J$7*'NILAI UAS'!J86*'FORM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6" s="86" t="str">
        <f t="shared" si="6"/>
        <v/>
      </c>
      <c r="Y86" s="7" t="str">
        <f>IF($B86="","",IF(Y$7="","",IFERROR((('NILAI TUGAS'!K86*'NILAI TUGAS'!K$7*'FORM NILAI SIAP'!$E$6+'NILAI PRAKTEK'!K86*'NILAI PRAKTEK'!K$7*'FORM NILAI SIAP'!$F$6+'NILAI UTS'!K86*'NILAI UTS'!K$7*'FORM NILAI SIAP'!$G$6+'NILAI UAS'!K$7*'NILAI UAS'!K86*'FORM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6" s="86" t="str">
        <f t="shared" si="7"/>
        <v/>
      </c>
      <c r="AA86" s="7" t="str">
        <f>IF($B86="","",IF(AA$7="","",IFERROR((('NILAI TUGAS'!L86*'NILAI TUGAS'!L$7*'FORM NILAI SIAP'!$E$6+'NILAI PRAKTEK'!L86*'NILAI PRAKTEK'!L$7*'FORM NILAI SIAP'!$F$6+'NILAI UTS'!L86*'NILAI UTS'!L$7*'FORM NILAI SIAP'!$G$6+'NILAI UAS'!L$7*'NILAI UAS'!L86*'FORM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6" s="86" t="str">
        <f t="shared" si="8"/>
        <v/>
      </c>
      <c r="AC86" s="7" t="str">
        <f>IF($B86="","",IF(AC$7="","",IFERROR((('NILAI TUGAS'!M86*'NILAI TUGAS'!M$7*'FORM NILAI SIAP'!$E$6+'NILAI PRAKTEK'!M86*'NILAI PRAKTEK'!M$7*'FORM NILAI SIAP'!$F$6+'NILAI UTS'!M86*'NILAI UTS'!M$7*'FORM NILAI SIAP'!$G$6+'NILAI UAS'!M$7*'NILAI UAS'!M86*'FORM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6" s="86" t="str">
        <f t="shared" si="9"/>
        <v/>
      </c>
      <c r="AE86" s="7" t="str">
        <f>IF($B86="","",IFERROR((('NILAI TUGAS'!N86*'NILAI TUGAS'!N$7*'FORM NILAI SIAP'!$E$6+'NILAI PRAKTEK'!N86*'NILAI PRAKTEK'!N$7*'FORM NILAI SIAP'!$F$6+'NILAI UTS'!N86*'NILAI UTS'!N$7*'FORM NILAI SIAP'!$G$6+'NILAI UAS'!N$7*'NILAI UAS'!N86*'FORM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6" s="86" t="str">
        <f t="shared" si="10"/>
        <v/>
      </c>
      <c r="AG86" s="7" t="str">
        <f>IF($B86="","",IFERROR((('NILAI TUGAS'!O86*'NILAI TUGAS'!O$7*'FORM NILAI SIAP'!$E$6+'NILAI PRAKTEK'!O86*'NILAI PRAKTEK'!O$7*'FORM NILAI SIAP'!$F$6+'NILAI UTS'!O86*'NILAI UTS'!O$7*'FORM NILAI SIAP'!$G$6+'NILAI UAS'!O$7*'NILAI UAS'!O86*'FORM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6" s="86" t="str">
        <f t="shared" si="11"/>
        <v/>
      </c>
      <c r="AI86" s="7" t="str">
        <f>IF($B86="","",IFERROR((('NILAI TUGAS'!P86*'NILAI TUGAS'!P$7*'FORM NILAI SIAP'!$E$6+'NILAI PRAKTEK'!P86*'NILAI PRAKTEK'!P$7*'FORM NILAI SIAP'!$F$6+'NILAI UTS'!P86*'NILAI UTS'!P$7*'FORM NILAI SIAP'!$G$6+'NILAI UAS'!P$7*'NILAI UAS'!P86*'FORM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6" s="86" t="str">
        <f t="shared" si="12"/>
        <v/>
      </c>
      <c r="AK86" s="7" t="str">
        <f>IF($B86="","",IFERROR((('NILAI TUGAS'!Q86*'NILAI TUGAS'!Q$7*'FORM NILAI SIAP'!$E$6+'NILAI PRAKTEK'!Q86*'NILAI PRAKTEK'!Q$7*'FORM NILAI SIAP'!$F$6+'NILAI UTS'!Q86*'NILAI UTS'!Q$7*'FORM NILAI SIAP'!$G$6+'NILAI UAS'!Q$7*'NILAI UAS'!Q86*'FORM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6" s="86" t="str">
        <f t="shared" si="13"/>
        <v/>
      </c>
      <c r="AM86" s="7" t="str">
        <f>IF($B86="","",IFERROR((('NILAI TUGAS'!R86*'NILAI TUGAS'!R$7*'FORM NILAI SIAP'!$E$6+'NILAI PRAKTEK'!R86*'NILAI PRAKTEK'!R$7*'FORM NILAI SIAP'!$F$6+'NILAI UTS'!R86*'NILAI UTS'!R$7*'FORM NILAI SIAP'!$G$6+'NILAI UAS'!R$7*'NILAI UAS'!R86*'FORM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6" s="86" t="str">
        <f t="shared" si="14"/>
        <v/>
      </c>
    </row>
    <row r="87" spans="1:40" ht="14.25" customHeight="1">
      <c r="A87" s="3">
        <v>21120120140099</v>
      </c>
      <c r="B87" s="37" t="s">
        <v>372</v>
      </c>
      <c r="C87" s="37">
        <v>5</v>
      </c>
      <c r="D87" s="37" t="s">
        <v>350</v>
      </c>
      <c r="E87" s="83">
        <v>100</v>
      </c>
      <c r="F87" s="83">
        <f>IF(B87="","",'NILAI PRAKTEK'!D87)</f>
        <v>0</v>
      </c>
      <c r="G87" s="83">
        <f>IF(B87="","",'NILAI UTS'!D87)</f>
        <v>56</v>
      </c>
      <c r="H87" s="83">
        <f>IF(B87="","",'NILAI UAS'!D87)</f>
        <v>40</v>
      </c>
      <c r="I87" s="83">
        <f t="shared" si="0"/>
        <v>74</v>
      </c>
      <c r="J87" s="84" t="str">
        <f t="shared" si="15"/>
        <v>B</v>
      </c>
      <c r="K87" s="83" t="str">
        <f t="shared" si="16"/>
        <v>3</v>
      </c>
      <c r="L87" s="85" t="str">
        <f t="shared" si="18"/>
        <v>LULUS</v>
      </c>
      <c r="M87" s="7">
        <f>IF($B87="","",IF(M$7="","",IFERROR((('NILAI TUGAS'!E87*'NILAI TUGAS'!E$7*'FORM NILAI SIAP'!$E$6+'NILAI PRAKTEK'!E87*'NILAI PRAKTEK'!E$7*'FORM NILAI SIAP'!$F$6+'NILAI UTS'!E87*'NILAI UTS'!E$7*'FORM NILAI SIAP'!$G$6+'NILAI UAS'!E$7*'NILAI UAS'!E87*'FORM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78</v>
      </c>
      <c r="N87" s="86">
        <f t="shared" si="1"/>
        <v>3</v>
      </c>
      <c r="O87" s="7">
        <f>IF($B87="","",IF(O$7="","",IFERROR((('NILAI TUGAS'!F87*'NILAI TUGAS'!F$7*'FORM NILAI SIAP'!$E$6+'NILAI PRAKTEK'!F87*'NILAI PRAKTEK'!F$7*'FORM NILAI SIAP'!$F$6+'NILAI UTS'!F87*'NILAI UTS'!F$7*'FORM NILAI SIAP'!$G$6+'NILAI UAS'!F$7*'NILAI UAS'!F87*'FORM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78</v>
      </c>
      <c r="P87" s="86">
        <f t="shared" si="2"/>
        <v>3</v>
      </c>
      <c r="Q87" s="7">
        <f>IF($B87="","",IF(Q$7="","",IFERROR((('NILAI TUGAS'!G87*'NILAI TUGAS'!G$7*'FORM NILAI SIAP'!$E$6+'NILAI PRAKTEK'!G87*'NILAI PRAKTEK'!G$7*'FORM NILAI SIAP'!$F$6+'NILAI UTS'!G87*'NILAI UTS'!G$7*'FORM NILAI SIAP'!$G$6+'NILAI UAS'!G$7*'NILAI UAS'!G87*'FORM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70</v>
      </c>
      <c r="R87" s="86">
        <f t="shared" si="3"/>
        <v>3</v>
      </c>
      <c r="S87" s="7">
        <f>IF($B87="","",IF(S$7="","",IFERROR((('NILAI TUGAS'!H87*'NILAI TUGAS'!H$7*'FORM NILAI SIAP'!$E$6+'NILAI PRAKTEK'!H87*'NILAI PRAKTEK'!H$7*'FORM NILAI SIAP'!$F$6+'NILAI UTS'!H87*'NILAI UTS'!H$7*'FORM NILAI SIAP'!$G$6+'NILAI UAS'!H$7*'NILAI UAS'!H87*'FORM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70</v>
      </c>
      <c r="T87" s="86">
        <f t="shared" si="4"/>
        <v>3</v>
      </c>
      <c r="U87" s="7" t="str">
        <f>IF($B87="","",IF(U$7="","",IFERROR((('NILAI TUGAS'!I87*'NILAI TUGAS'!I$7*'FORM NILAI SIAP'!$E$6+'NILAI PRAKTEK'!I87*'NILAI PRAKTEK'!I$7*'FORM NILAI SIAP'!$F$6+'NILAI UTS'!I87*'NILAI UTS'!I$7*'FORM NILAI SIAP'!$G$6+'NILAI UAS'!I$7*'NILAI UAS'!I87*'FORM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7" s="86" t="str">
        <f t="shared" si="5"/>
        <v/>
      </c>
      <c r="W87" s="7" t="str">
        <f>IF($B87="","",IF(W$7="","",IFERROR((('NILAI TUGAS'!J87*'NILAI TUGAS'!J$7*'FORM NILAI SIAP'!$E$6+'NILAI PRAKTEK'!J87*'NILAI PRAKTEK'!J$7*'FORM NILAI SIAP'!$F$6+'NILAI UTS'!J87*'NILAI UTS'!J$7*'FORM NILAI SIAP'!$G$6+'NILAI UAS'!J$7*'NILAI UAS'!J87*'FORM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7" s="86" t="str">
        <f t="shared" si="6"/>
        <v/>
      </c>
      <c r="Y87" s="7" t="str">
        <f>IF($B87="","",IF(Y$7="","",IFERROR((('NILAI TUGAS'!K87*'NILAI TUGAS'!K$7*'FORM NILAI SIAP'!$E$6+'NILAI PRAKTEK'!K87*'NILAI PRAKTEK'!K$7*'FORM NILAI SIAP'!$F$6+'NILAI UTS'!K87*'NILAI UTS'!K$7*'FORM NILAI SIAP'!$G$6+'NILAI UAS'!K$7*'NILAI UAS'!K87*'FORM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7" s="86" t="str">
        <f t="shared" si="7"/>
        <v/>
      </c>
      <c r="AA87" s="7" t="str">
        <f>IF($B87="","",IF(AA$7="","",IFERROR((('NILAI TUGAS'!L87*'NILAI TUGAS'!L$7*'FORM NILAI SIAP'!$E$6+'NILAI PRAKTEK'!L87*'NILAI PRAKTEK'!L$7*'FORM NILAI SIAP'!$F$6+'NILAI UTS'!L87*'NILAI UTS'!L$7*'FORM NILAI SIAP'!$G$6+'NILAI UAS'!L$7*'NILAI UAS'!L87*'FORM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7" s="86" t="str">
        <f t="shared" si="8"/>
        <v/>
      </c>
      <c r="AC87" s="7" t="str">
        <f>IF($B87="","",IF(AC$7="","",IFERROR((('NILAI TUGAS'!M87*'NILAI TUGAS'!M$7*'FORM NILAI SIAP'!$E$6+'NILAI PRAKTEK'!M87*'NILAI PRAKTEK'!M$7*'FORM NILAI SIAP'!$F$6+'NILAI UTS'!M87*'NILAI UTS'!M$7*'FORM NILAI SIAP'!$G$6+'NILAI UAS'!M$7*'NILAI UAS'!M87*'FORM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7" s="86" t="str">
        <f t="shared" si="9"/>
        <v/>
      </c>
      <c r="AE87" s="7" t="str">
        <f>IF($B87="","",IFERROR((('NILAI TUGAS'!N87*'NILAI TUGAS'!N$7*'FORM NILAI SIAP'!$E$6+'NILAI PRAKTEK'!N87*'NILAI PRAKTEK'!N$7*'FORM NILAI SIAP'!$F$6+'NILAI UTS'!N87*'NILAI UTS'!N$7*'FORM NILAI SIAP'!$G$6+'NILAI UAS'!N$7*'NILAI UAS'!N87*'FORM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7" s="86" t="str">
        <f t="shared" si="10"/>
        <v/>
      </c>
      <c r="AG87" s="7" t="str">
        <f>IF($B87="","",IFERROR((('NILAI TUGAS'!O87*'NILAI TUGAS'!O$7*'FORM NILAI SIAP'!$E$6+'NILAI PRAKTEK'!O87*'NILAI PRAKTEK'!O$7*'FORM NILAI SIAP'!$F$6+'NILAI UTS'!O87*'NILAI UTS'!O$7*'FORM NILAI SIAP'!$G$6+'NILAI UAS'!O$7*'NILAI UAS'!O87*'FORM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7" s="86" t="str">
        <f t="shared" si="11"/>
        <v/>
      </c>
      <c r="AI87" s="7" t="str">
        <f>IF($B87="","",IFERROR((('NILAI TUGAS'!P87*'NILAI TUGAS'!P$7*'FORM NILAI SIAP'!$E$6+'NILAI PRAKTEK'!P87*'NILAI PRAKTEK'!P$7*'FORM NILAI SIAP'!$F$6+'NILAI UTS'!P87*'NILAI UTS'!P$7*'FORM NILAI SIAP'!$G$6+'NILAI UAS'!P$7*'NILAI UAS'!P87*'FORM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7" s="86" t="str">
        <f t="shared" si="12"/>
        <v/>
      </c>
      <c r="AK87" s="7" t="str">
        <f>IF($B87="","",IFERROR((('NILAI TUGAS'!Q87*'NILAI TUGAS'!Q$7*'FORM NILAI SIAP'!$E$6+'NILAI PRAKTEK'!Q87*'NILAI PRAKTEK'!Q$7*'FORM NILAI SIAP'!$F$6+'NILAI UTS'!Q87*'NILAI UTS'!Q$7*'FORM NILAI SIAP'!$G$6+'NILAI UAS'!Q$7*'NILAI UAS'!Q87*'FORM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7" s="86" t="str">
        <f t="shared" si="13"/>
        <v/>
      </c>
      <c r="AM87" s="7" t="str">
        <f>IF($B87="","",IFERROR((('NILAI TUGAS'!R87*'NILAI TUGAS'!R$7*'FORM NILAI SIAP'!$E$6+'NILAI PRAKTEK'!R87*'NILAI PRAKTEK'!R$7*'FORM NILAI SIAP'!$F$6+'NILAI UTS'!R87*'NILAI UTS'!R$7*'FORM NILAI SIAP'!$G$6+'NILAI UAS'!R$7*'NILAI UAS'!R87*'FORM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7" s="86" t="str">
        <f t="shared" si="14"/>
        <v/>
      </c>
    </row>
    <row r="88" spans="1:40" ht="14.25" customHeight="1">
      <c r="A88" s="3">
        <v>21120120140099</v>
      </c>
      <c r="B88" s="37" t="s">
        <v>373</v>
      </c>
      <c r="C88" s="37">
        <v>5</v>
      </c>
      <c r="D88" s="37" t="s">
        <v>350</v>
      </c>
      <c r="E88" s="83">
        <v>100</v>
      </c>
      <c r="F88" s="83">
        <f>IF(B88="","",'NILAI PRAKTEK'!D88)</f>
        <v>0</v>
      </c>
      <c r="G88" s="83">
        <f>IF(B88="","",'NILAI UTS'!D88)</f>
        <v>76</v>
      </c>
      <c r="H88" s="83">
        <f>IF(B88="","",'NILAI UAS'!D88)</f>
        <v>70</v>
      </c>
      <c r="I88" s="83">
        <f t="shared" si="0"/>
        <v>86.5</v>
      </c>
      <c r="J88" s="84" t="str">
        <f t="shared" si="15"/>
        <v>A</v>
      </c>
      <c r="K88" s="83" t="str">
        <f t="shared" si="16"/>
        <v>4</v>
      </c>
      <c r="L88" s="85" t="str">
        <f t="shared" si="18"/>
        <v>LULUS</v>
      </c>
      <c r="M88" s="7">
        <f>IF($B88="","",IF(M$7="","",IFERROR((('NILAI TUGAS'!E88*'NILAI TUGAS'!E$7*'FORM NILAI SIAP'!$E$6+'NILAI PRAKTEK'!E88*'NILAI PRAKTEK'!E$7*'FORM NILAI SIAP'!$F$6+'NILAI UTS'!E88*'NILAI UTS'!E$7*'FORM NILAI SIAP'!$G$6+'NILAI UAS'!E$7*'NILAI UAS'!E88*'FORM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88" s="86">
        <f t="shared" si="1"/>
        <v>4</v>
      </c>
      <c r="O88" s="7">
        <f>IF($B88="","",IF(O$7="","",IFERROR((('NILAI TUGAS'!F88*'NILAI TUGAS'!F$7*'FORM NILAI SIAP'!$E$6+'NILAI PRAKTEK'!F88*'NILAI PRAKTEK'!F$7*'FORM NILAI SIAP'!$F$6+'NILAI UTS'!F88*'NILAI UTS'!F$7*'FORM NILAI SIAP'!$G$6+'NILAI UAS'!F$7*'NILAI UAS'!F88*'FORM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88" s="86">
        <f t="shared" si="2"/>
        <v>4</v>
      </c>
      <c r="Q88" s="7">
        <f>IF($B88="","",IF(Q$7="","",IFERROR((('NILAI TUGAS'!G88*'NILAI TUGAS'!G$7*'FORM NILAI SIAP'!$E$6+'NILAI PRAKTEK'!G88*'NILAI PRAKTEK'!G$7*'FORM NILAI SIAP'!$F$6+'NILAI UTS'!G88*'NILAI UTS'!G$7*'FORM NILAI SIAP'!$G$6+'NILAI UAS'!G$7*'NILAI UAS'!G88*'FORM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88" s="86">
        <f t="shared" si="3"/>
        <v>4</v>
      </c>
      <c r="S88" s="7">
        <f>IF($B88="","",IF(S$7="","",IFERROR((('NILAI TUGAS'!H88*'NILAI TUGAS'!H$7*'FORM NILAI SIAP'!$E$6+'NILAI PRAKTEK'!H88*'NILAI PRAKTEK'!H$7*'FORM NILAI SIAP'!$F$6+'NILAI UTS'!H88*'NILAI UTS'!H$7*'FORM NILAI SIAP'!$G$6+'NILAI UAS'!H$7*'NILAI UAS'!H88*'FORM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88" s="86">
        <f t="shared" si="4"/>
        <v>4</v>
      </c>
      <c r="U88" s="7" t="str">
        <f>IF($B88="","",IF(U$7="","",IFERROR((('NILAI TUGAS'!I88*'NILAI TUGAS'!I$7*'FORM NILAI SIAP'!$E$6+'NILAI PRAKTEK'!I88*'NILAI PRAKTEK'!I$7*'FORM NILAI SIAP'!$F$6+'NILAI UTS'!I88*'NILAI UTS'!I$7*'FORM NILAI SIAP'!$G$6+'NILAI UAS'!I$7*'NILAI UAS'!I88*'FORM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8" s="86" t="str">
        <f t="shared" si="5"/>
        <v/>
      </c>
      <c r="W88" s="7" t="str">
        <f>IF($B88="","",IF(W$7="","",IFERROR((('NILAI TUGAS'!J88*'NILAI TUGAS'!J$7*'FORM NILAI SIAP'!$E$6+'NILAI PRAKTEK'!J88*'NILAI PRAKTEK'!J$7*'FORM NILAI SIAP'!$F$6+'NILAI UTS'!J88*'NILAI UTS'!J$7*'FORM NILAI SIAP'!$G$6+'NILAI UAS'!J$7*'NILAI UAS'!J88*'FORM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8" s="86" t="str">
        <f t="shared" si="6"/>
        <v/>
      </c>
      <c r="Y88" s="7" t="str">
        <f>IF($B88="","",IF(Y$7="","",IFERROR((('NILAI TUGAS'!K88*'NILAI TUGAS'!K$7*'FORM NILAI SIAP'!$E$6+'NILAI PRAKTEK'!K88*'NILAI PRAKTEK'!K$7*'FORM NILAI SIAP'!$F$6+'NILAI UTS'!K88*'NILAI UTS'!K$7*'FORM NILAI SIAP'!$G$6+'NILAI UAS'!K$7*'NILAI UAS'!K88*'FORM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8" s="86" t="str">
        <f t="shared" si="7"/>
        <v/>
      </c>
      <c r="AA88" s="7" t="str">
        <f>IF($B88="","",IF(AA$7="","",IFERROR((('NILAI TUGAS'!L88*'NILAI TUGAS'!L$7*'FORM NILAI SIAP'!$E$6+'NILAI PRAKTEK'!L88*'NILAI PRAKTEK'!L$7*'FORM NILAI SIAP'!$F$6+'NILAI UTS'!L88*'NILAI UTS'!L$7*'FORM NILAI SIAP'!$G$6+'NILAI UAS'!L$7*'NILAI UAS'!L88*'FORM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8" s="86" t="str">
        <f t="shared" si="8"/>
        <v/>
      </c>
      <c r="AC88" s="7" t="str">
        <f>IF($B88="","",IF(AC$7="","",IFERROR((('NILAI TUGAS'!M88*'NILAI TUGAS'!M$7*'FORM NILAI SIAP'!$E$6+'NILAI PRAKTEK'!M88*'NILAI PRAKTEK'!M$7*'FORM NILAI SIAP'!$F$6+'NILAI UTS'!M88*'NILAI UTS'!M$7*'FORM NILAI SIAP'!$G$6+'NILAI UAS'!M$7*'NILAI UAS'!M88*'FORM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8" s="86" t="str">
        <f t="shared" si="9"/>
        <v/>
      </c>
      <c r="AE88" s="7" t="str">
        <f>IF($B88="","",IFERROR((('NILAI TUGAS'!N88*'NILAI TUGAS'!N$7*'FORM NILAI SIAP'!$E$6+'NILAI PRAKTEK'!N88*'NILAI PRAKTEK'!N$7*'FORM NILAI SIAP'!$F$6+'NILAI UTS'!N88*'NILAI UTS'!N$7*'FORM NILAI SIAP'!$G$6+'NILAI UAS'!N$7*'NILAI UAS'!N88*'FORM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8" s="86" t="str">
        <f t="shared" si="10"/>
        <v/>
      </c>
      <c r="AG88" s="7" t="str">
        <f>IF($B88="","",IFERROR((('NILAI TUGAS'!O88*'NILAI TUGAS'!O$7*'FORM NILAI SIAP'!$E$6+'NILAI PRAKTEK'!O88*'NILAI PRAKTEK'!O$7*'FORM NILAI SIAP'!$F$6+'NILAI UTS'!O88*'NILAI UTS'!O$7*'FORM NILAI SIAP'!$G$6+'NILAI UAS'!O$7*'NILAI UAS'!O88*'FORM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8" s="86" t="str">
        <f t="shared" si="11"/>
        <v/>
      </c>
      <c r="AI88" s="7" t="str">
        <f>IF($B88="","",IFERROR((('NILAI TUGAS'!P88*'NILAI TUGAS'!P$7*'FORM NILAI SIAP'!$E$6+'NILAI PRAKTEK'!P88*'NILAI PRAKTEK'!P$7*'FORM NILAI SIAP'!$F$6+'NILAI UTS'!P88*'NILAI UTS'!P$7*'FORM NILAI SIAP'!$G$6+'NILAI UAS'!P$7*'NILAI UAS'!P88*'FORM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8" s="86" t="str">
        <f t="shared" si="12"/>
        <v/>
      </c>
      <c r="AK88" s="7" t="str">
        <f>IF($B88="","",IFERROR((('NILAI TUGAS'!Q88*'NILAI TUGAS'!Q$7*'FORM NILAI SIAP'!$E$6+'NILAI PRAKTEK'!Q88*'NILAI PRAKTEK'!Q$7*'FORM NILAI SIAP'!$F$6+'NILAI UTS'!Q88*'NILAI UTS'!Q$7*'FORM NILAI SIAP'!$G$6+'NILAI UAS'!Q$7*'NILAI UAS'!Q88*'FORM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8" s="86" t="str">
        <f t="shared" si="13"/>
        <v/>
      </c>
      <c r="AM88" s="7" t="str">
        <f>IF($B88="","",IFERROR((('NILAI TUGAS'!R88*'NILAI TUGAS'!R$7*'FORM NILAI SIAP'!$E$6+'NILAI PRAKTEK'!R88*'NILAI PRAKTEK'!R$7*'FORM NILAI SIAP'!$F$6+'NILAI UTS'!R88*'NILAI UTS'!R$7*'FORM NILAI SIAP'!$G$6+'NILAI UAS'!R$7*'NILAI UAS'!R88*'FORM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8" s="86" t="str">
        <f t="shared" si="14"/>
        <v/>
      </c>
    </row>
    <row r="89" spans="1:40" ht="14.25" customHeight="1">
      <c r="A89" s="3">
        <v>21120120140099</v>
      </c>
      <c r="B89" s="37" t="s">
        <v>374</v>
      </c>
      <c r="C89" s="37">
        <v>5</v>
      </c>
      <c r="D89" s="37" t="s">
        <v>350</v>
      </c>
      <c r="E89" s="83">
        <v>88</v>
      </c>
      <c r="F89" s="83">
        <f>IF(B89="","",'NILAI PRAKTEK'!D89)</f>
        <v>0</v>
      </c>
      <c r="G89" s="83">
        <f>IF(B89="","",'NILAI UTS'!D89)</f>
        <v>96</v>
      </c>
      <c r="H89" s="83">
        <f>IF(B89="","",'NILAI UAS'!D89)</f>
        <v>25</v>
      </c>
      <c r="I89" s="83">
        <f t="shared" si="0"/>
        <v>74.25</v>
      </c>
      <c r="J89" s="84" t="str">
        <f t="shared" si="15"/>
        <v>B</v>
      </c>
      <c r="K89" s="83" t="str">
        <f t="shared" si="16"/>
        <v>3</v>
      </c>
      <c r="L89" s="85" t="str">
        <f t="shared" si="18"/>
        <v>REMIDI CPMK</v>
      </c>
      <c r="M89" s="7">
        <f>IF($B89="","",IF(M$7="","",IFERROR((('NILAI TUGAS'!E89*'NILAI TUGAS'!E$7*'FORM NILAI SIAP'!$E$6+'NILAI PRAKTEK'!E89*'NILAI PRAKTEK'!E$7*'FORM NILAI SIAP'!$F$6+'NILAI UTS'!E89*'NILAI UTS'!E$7*'FORM NILAI SIAP'!$G$6+'NILAI UAS'!E$7*'NILAI UAS'!E89*'FORM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89" s="86">
        <f t="shared" si="1"/>
        <v>4</v>
      </c>
      <c r="O89" s="7">
        <f>IF($B89="","",IF(O$7="","",IFERROR((('NILAI TUGAS'!F89*'NILAI TUGAS'!F$7*'FORM NILAI SIAP'!$E$6+'NILAI PRAKTEK'!F89*'NILAI PRAKTEK'!F$7*'FORM NILAI SIAP'!$F$6+'NILAI UTS'!F89*'NILAI UTS'!F$7*'FORM NILAI SIAP'!$G$6+'NILAI UAS'!F$7*'NILAI UAS'!F89*'FORM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89" s="86">
        <f t="shared" si="2"/>
        <v>4</v>
      </c>
      <c r="Q89" s="7">
        <f>IF($B89="","",IF(Q$7="","",IFERROR((('NILAI TUGAS'!G89*'NILAI TUGAS'!G$7*'FORM NILAI SIAP'!$E$6+'NILAI PRAKTEK'!G89*'NILAI PRAKTEK'!G$7*'FORM NILAI SIAP'!$F$6+'NILAI UTS'!G89*'NILAI UTS'!G$7*'FORM NILAI SIAP'!$G$6+'NILAI UAS'!G$7*'NILAI UAS'!G89*'FORM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56.5</v>
      </c>
      <c r="R89" s="86">
        <f t="shared" si="3"/>
        <v>1</v>
      </c>
      <c r="S89" s="7">
        <f>IF($B89="","",IF(S$7="","",IFERROR((('NILAI TUGAS'!H89*'NILAI TUGAS'!H$7*'FORM NILAI SIAP'!$E$6+'NILAI PRAKTEK'!H89*'NILAI PRAKTEK'!H$7*'FORM NILAI SIAP'!$F$6+'NILAI UTS'!H89*'NILAI UTS'!H$7*'FORM NILAI SIAP'!$G$6+'NILAI UAS'!H$7*'NILAI UAS'!H89*'FORM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56.5</v>
      </c>
      <c r="T89" s="86">
        <f t="shared" si="4"/>
        <v>1</v>
      </c>
      <c r="U89" s="7" t="str">
        <f>IF($B89="","",IF(U$7="","",IFERROR((('NILAI TUGAS'!I89*'NILAI TUGAS'!I$7*'FORM NILAI SIAP'!$E$6+'NILAI PRAKTEK'!I89*'NILAI PRAKTEK'!I$7*'FORM NILAI SIAP'!$F$6+'NILAI UTS'!I89*'NILAI UTS'!I$7*'FORM NILAI SIAP'!$G$6+'NILAI UAS'!I$7*'NILAI UAS'!I89*'FORM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9" s="86" t="str">
        <f t="shared" si="5"/>
        <v/>
      </c>
      <c r="W89" s="7" t="str">
        <f>IF($B89="","",IF(W$7="","",IFERROR((('NILAI TUGAS'!J89*'NILAI TUGAS'!J$7*'FORM NILAI SIAP'!$E$6+'NILAI PRAKTEK'!J89*'NILAI PRAKTEK'!J$7*'FORM NILAI SIAP'!$F$6+'NILAI UTS'!J89*'NILAI UTS'!J$7*'FORM NILAI SIAP'!$G$6+'NILAI UAS'!J$7*'NILAI UAS'!J89*'FORM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9" s="86" t="str">
        <f t="shared" si="6"/>
        <v/>
      </c>
      <c r="Y89" s="7" t="str">
        <f>IF($B89="","",IF(Y$7="","",IFERROR((('NILAI TUGAS'!K89*'NILAI TUGAS'!K$7*'FORM NILAI SIAP'!$E$6+'NILAI PRAKTEK'!K89*'NILAI PRAKTEK'!K$7*'FORM NILAI SIAP'!$F$6+'NILAI UTS'!K89*'NILAI UTS'!K$7*'FORM NILAI SIAP'!$G$6+'NILAI UAS'!K$7*'NILAI UAS'!K89*'FORM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9" s="86" t="str">
        <f t="shared" si="7"/>
        <v/>
      </c>
      <c r="AA89" s="7" t="str">
        <f>IF($B89="","",IF(AA$7="","",IFERROR((('NILAI TUGAS'!L89*'NILAI TUGAS'!L$7*'FORM NILAI SIAP'!$E$6+'NILAI PRAKTEK'!L89*'NILAI PRAKTEK'!L$7*'FORM NILAI SIAP'!$F$6+'NILAI UTS'!L89*'NILAI UTS'!L$7*'FORM NILAI SIAP'!$G$6+'NILAI UAS'!L$7*'NILAI UAS'!L89*'FORM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9" s="86" t="str">
        <f t="shared" si="8"/>
        <v/>
      </c>
      <c r="AC89" s="7" t="str">
        <f>IF($B89="","",IF(AC$7="","",IFERROR((('NILAI TUGAS'!M89*'NILAI TUGAS'!M$7*'FORM NILAI SIAP'!$E$6+'NILAI PRAKTEK'!M89*'NILAI PRAKTEK'!M$7*'FORM NILAI SIAP'!$F$6+'NILAI UTS'!M89*'NILAI UTS'!M$7*'FORM NILAI SIAP'!$G$6+'NILAI UAS'!M$7*'NILAI UAS'!M89*'FORM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9" s="86" t="str">
        <f t="shared" si="9"/>
        <v/>
      </c>
      <c r="AE89" s="7" t="str">
        <f>IF($B89="","",IFERROR((('NILAI TUGAS'!N89*'NILAI TUGAS'!N$7*'FORM NILAI SIAP'!$E$6+'NILAI PRAKTEK'!N89*'NILAI PRAKTEK'!N$7*'FORM NILAI SIAP'!$F$6+'NILAI UTS'!N89*'NILAI UTS'!N$7*'FORM NILAI SIAP'!$G$6+'NILAI UAS'!N$7*'NILAI UAS'!N89*'FORM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9" s="86" t="str">
        <f t="shared" si="10"/>
        <v/>
      </c>
      <c r="AG89" s="7" t="str">
        <f>IF($B89="","",IFERROR((('NILAI TUGAS'!O89*'NILAI TUGAS'!O$7*'FORM NILAI SIAP'!$E$6+'NILAI PRAKTEK'!O89*'NILAI PRAKTEK'!O$7*'FORM NILAI SIAP'!$F$6+'NILAI UTS'!O89*'NILAI UTS'!O$7*'FORM NILAI SIAP'!$G$6+'NILAI UAS'!O$7*'NILAI UAS'!O89*'FORM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9" s="86" t="str">
        <f t="shared" si="11"/>
        <v/>
      </c>
      <c r="AI89" s="7" t="str">
        <f>IF($B89="","",IFERROR((('NILAI TUGAS'!P89*'NILAI TUGAS'!P$7*'FORM NILAI SIAP'!$E$6+'NILAI PRAKTEK'!P89*'NILAI PRAKTEK'!P$7*'FORM NILAI SIAP'!$F$6+'NILAI UTS'!P89*'NILAI UTS'!P$7*'FORM NILAI SIAP'!$G$6+'NILAI UAS'!P$7*'NILAI UAS'!P89*'FORM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9" s="86" t="str">
        <f t="shared" si="12"/>
        <v/>
      </c>
      <c r="AK89" s="7" t="str">
        <f>IF($B89="","",IFERROR((('NILAI TUGAS'!Q89*'NILAI TUGAS'!Q$7*'FORM NILAI SIAP'!$E$6+'NILAI PRAKTEK'!Q89*'NILAI PRAKTEK'!Q$7*'FORM NILAI SIAP'!$F$6+'NILAI UTS'!Q89*'NILAI UTS'!Q$7*'FORM NILAI SIAP'!$G$6+'NILAI UAS'!Q$7*'NILAI UAS'!Q89*'FORM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9" s="86" t="str">
        <f t="shared" si="13"/>
        <v/>
      </c>
      <c r="AM89" s="7" t="str">
        <f>IF($B89="","",IFERROR((('NILAI TUGAS'!R89*'NILAI TUGAS'!R$7*'FORM NILAI SIAP'!$E$6+'NILAI PRAKTEK'!R89*'NILAI PRAKTEK'!R$7*'FORM NILAI SIAP'!$F$6+'NILAI UTS'!R89*'NILAI UTS'!R$7*'FORM NILAI SIAP'!$G$6+'NILAI UAS'!R$7*'NILAI UAS'!R89*'FORM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9" s="86" t="str">
        <f t="shared" si="14"/>
        <v/>
      </c>
    </row>
    <row r="90" spans="1:40" ht="14.25" customHeight="1">
      <c r="A90" s="3">
        <v>21120120140099</v>
      </c>
      <c r="B90" s="37" t="s">
        <v>375</v>
      </c>
      <c r="C90" s="37">
        <v>5</v>
      </c>
      <c r="D90" s="37" t="s">
        <v>350</v>
      </c>
      <c r="E90" s="83">
        <v>81</v>
      </c>
      <c r="F90" s="83">
        <f>IF(B90="","",'NILAI PRAKTEK'!D90)</f>
        <v>0</v>
      </c>
      <c r="G90" s="83">
        <f>IF(B90="","",'NILAI UTS'!D90)</f>
        <v>80</v>
      </c>
      <c r="H90" s="83">
        <f>IF(B90="","",'NILAI UAS'!D90)</f>
        <v>80</v>
      </c>
      <c r="I90" s="83">
        <f t="shared" si="0"/>
        <v>80.5</v>
      </c>
      <c r="J90" s="84" t="str">
        <f t="shared" si="15"/>
        <v>A</v>
      </c>
      <c r="K90" s="83" t="str">
        <f t="shared" si="16"/>
        <v>4</v>
      </c>
      <c r="L90" s="85" t="str">
        <f t="shared" si="18"/>
        <v>LULUS</v>
      </c>
      <c r="M90" s="7">
        <f>IF($B90="","",IF(M$7="","",IFERROR((('NILAI TUGAS'!E90*'NILAI TUGAS'!E$7*'FORM NILAI SIAP'!$E$6+'NILAI PRAKTEK'!E90*'NILAI PRAKTEK'!E$7*'FORM NILAI SIAP'!$F$6+'NILAI UTS'!E90*'NILAI UTS'!E$7*'FORM NILAI SIAP'!$G$6+'NILAI UAS'!E$7*'NILAI UAS'!E90*'FORM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80.5</v>
      </c>
      <c r="N90" s="86">
        <f t="shared" si="1"/>
        <v>4</v>
      </c>
      <c r="O90" s="7">
        <f>IF($B90="","",IF(O$7="","",IFERROR((('NILAI TUGAS'!F90*'NILAI TUGAS'!F$7*'FORM NILAI SIAP'!$E$6+'NILAI PRAKTEK'!F90*'NILAI PRAKTEK'!F$7*'FORM NILAI SIAP'!$F$6+'NILAI UTS'!F90*'NILAI UTS'!F$7*'FORM NILAI SIAP'!$G$6+'NILAI UAS'!F$7*'NILAI UAS'!F90*'FORM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80.5</v>
      </c>
      <c r="P90" s="86">
        <f t="shared" si="2"/>
        <v>4</v>
      </c>
      <c r="Q90" s="7">
        <f>IF($B90="","",IF(Q$7="","",IFERROR((('NILAI TUGAS'!G90*'NILAI TUGAS'!G$7*'FORM NILAI SIAP'!$E$6+'NILAI PRAKTEK'!G90*'NILAI PRAKTEK'!G$7*'FORM NILAI SIAP'!$F$6+'NILAI UTS'!G90*'NILAI UTS'!G$7*'FORM NILAI SIAP'!$G$6+'NILAI UAS'!G$7*'NILAI UAS'!G90*'FORM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80.5</v>
      </c>
      <c r="R90" s="86">
        <f t="shared" si="3"/>
        <v>4</v>
      </c>
      <c r="S90" s="7">
        <f>IF($B90="","",IF(S$7="","",IFERROR((('NILAI TUGAS'!H90*'NILAI TUGAS'!H$7*'FORM NILAI SIAP'!$E$6+'NILAI PRAKTEK'!H90*'NILAI PRAKTEK'!H$7*'FORM NILAI SIAP'!$F$6+'NILAI UTS'!H90*'NILAI UTS'!H$7*'FORM NILAI SIAP'!$G$6+'NILAI UAS'!H$7*'NILAI UAS'!H90*'FORM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80.5</v>
      </c>
      <c r="T90" s="86">
        <f t="shared" si="4"/>
        <v>4</v>
      </c>
      <c r="U90" s="7" t="str">
        <f>IF($B90="","",IF(U$7="","",IFERROR((('NILAI TUGAS'!I90*'NILAI TUGAS'!I$7*'FORM NILAI SIAP'!$E$6+'NILAI PRAKTEK'!I90*'NILAI PRAKTEK'!I$7*'FORM NILAI SIAP'!$F$6+'NILAI UTS'!I90*'NILAI UTS'!I$7*'FORM NILAI SIAP'!$G$6+'NILAI UAS'!I$7*'NILAI UAS'!I90*'FORM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0" s="86" t="str">
        <f t="shared" si="5"/>
        <v/>
      </c>
      <c r="W90" s="7" t="str">
        <f>IF($B90="","",IF(W$7="","",IFERROR((('NILAI TUGAS'!J90*'NILAI TUGAS'!J$7*'FORM NILAI SIAP'!$E$6+'NILAI PRAKTEK'!J90*'NILAI PRAKTEK'!J$7*'FORM NILAI SIAP'!$F$6+'NILAI UTS'!J90*'NILAI UTS'!J$7*'FORM NILAI SIAP'!$G$6+'NILAI UAS'!J$7*'NILAI UAS'!J90*'FORM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0" s="86" t="str">
        <f t="shared" si="6"/>
        <v/>
      </c>
      <c r="Y90" s="7" t="str">
        <f>IF($B90="","",IF(Y$7="","",IFERROR((('NILAI TUGAS'!K90*'NILAI TUGAS'!K$7*'FORM NILAI SIAP'!$E$6+'NILAI PRAKTEK'!K90*'NILAI PRAKTEK'!K$7*'FORM NILAI SIAP'!$F$6+'NILAI UTS'!K90*'NILAI UTS'!K$7*'FORM NILAI SIAP'!$G$6+'NILAI UAS'!K$7*'NILAI UAS'!K90*'FORM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0" s="86" t="str">
        <f t="shared" si="7"/>
        <v/>
      </c>
      <c r="AA90" s="7" t="str">
        <f>IF($B90="","",IF(AA$7="","",IFERROR((('NILAI TUGAS'!L90*'NILAI TUGAS'!L$7*'FORM NILAI SIAP'!$E$6+'NILAI PRAKTEK'!L90*'NILAI PRAKTEK'!L$7*'FORM NILAI SIAP'!$F$6+'NILAI UTS'!L90*'NILAI UTS'!L$7*'FORM NILAI SIAP'!$G$6+'NILAI UAS'!L$7*'NILAI UAS'!L90*'FORM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0" s="86" t="str">
        <f t="shared" si="8"/>
        <v/>
      </c>
      <c r="AC90" s="7" t="str">
        <f>IF($B90="","",IF(AC$7="","",IFERROR((('NILAI TUGAS'!M90*'NILAI TUGAS'!M$7*'FORM NILAI SIAP'!$E$6+'NILAI PRAKTEK'!M90*'NILAI PRAKTEK'!M$7*'FORM NILAI SIAP'!$F$6+'NILAI UTS'!M90*'NILAI UTS'!M$7*'FORM NILAI SIAP'!$G$6+'NILAI UAS'!M$7*'NILAI UAS'!M90*'FORM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0" s="86" t="str">
        <f t="shared" si="9"/>
        <v/>
      </c>
      <c r="AE90" s="7" t="str">
        <f>IF($B90="","",IFERROR((('NILAI TUGAS'!N90*'NILAI TUGAS'!N$7*'FORM NILAI SIAP'!$E$6+'NILAI PRAKTEK'!N90*'NILAI PRAKTEK'!N$7*'FORM NILAI SIAP'!$F$6+'NILAI UTS'!N90*'NILAI UTS'!N$7*'FORM NILAI SIAP'!$G$6+'NILAI UAS'!N$7*'NILAI UAS'!N90*'FORM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0" s="86" t="str">
        <f t="shared" si="10"/>
        <v/>
      </c>
      <c r="AG90" s="7" t="str">
        <f>IF($B90="","",IFERROR((('NILAI TUGAS'!O90*'NILAI TUGAS'!O$7*'FORM NILAI SIAP'!$E$6+'NILAI PRAKTEK'!O90*'NILAI PRAKTEK'!O$7*'FORM NILAI SIAP'!$F$6+'NILAI UTS'!O90*'NILAI UTS'!O$7*'FORM NILAI SIAP'!$G$6+'NILAI UAS'!O$7*'NILAI UAS'!O90*'FORM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0" s="86" t="str">
        <f t="shared" si="11"/>
        <v/>
      </c>
      <c r="AI90" s="7" t="str">
        <f>IF($B90="","",IFERROR((('NILAI TUGAS'!P90*'NILAI TUGAS'!P$7*'FORM NILAI SIAP'!$E$6+'NILAI PRAKTEK'!P90*'NILAI PRAKTEK'!P$7*'FORM NILAI SIAP'!$F$6+'NILAI UTS'!P90*'NILAI UTS'!P$7*'FORM NILAI SIAP'!$G$6+'NILAI UAS'!P$7*'NILAI UAS'!P90*'FORM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0" s="86" t="str">
        <f t="shared" si="12"/>
        <v/>
      </c>
      <c r="AK90" s="7" t="str">
        <f>IF($B90="","",IFERROR((('NILAI TUGAS'!Q90*'NILAI TUGAS'!Q$7*'FORM NILAI SIAP'!$E$6+'NILAI PRAKTEK'!Q90*'NILAI PRAKTEK'!Q$7*'FORM NILAI SIAP'!$F$6+'NILAI UTS'!Q90*'NILAI UTS'!Q$7*'FORM NILAI SIAP'!$G$6+'NILAI UAS'!Q$7*'NILAI UAS'!Q90*'FORM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0" s="86" t="str">
        <f t="shared" si="13"/>
        <v/>
      </c>
      <c r="AM90" s="7" t="str">
        <f>IF($B90="","",IFERROR((('NILAI TUGAS'!R90*'NILAI TUGAS'!R$7*'FORM NILAI SIAP'!$E$6+'NILAI PRAKTEK'!R90*'NILAI PRAKTEK'!R$7*'FORM NILAI SIAP'!$F$6+'NILAI UTS'!R90*'NILAI UTS'!R$7*'FORM NILAI SIAP'!$G$6+'NILAI UAS'!R$7*'NILAI UAS'!R90*'FORM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0" s="86" t="str">
        <f t="shared" si="14"/>
        <v/>
      </c>
    </row>
    <row r="91" spans="1:40" ht="14.25" customHeight="1">
      <c r="A91" s="3">
        <v>21120120140099</v>
      </c>
      <c r="B91" s="37" t="s">
        <v>376</v>
      </c>
      <c r="C91" s="37">
        <v>5</v>
      </c>
      <c r="D91" s="37" t="s">
        <v>350</v>
      </c>
      <c r="E91" s="83">
        <v>100</v>
      </c>
      <c r="F91" s="83">
        <f>IF(B91="","",'NILAI PRAKTEK'!D91)</f>
        <v>0</v>
      </c>
      <c r="G91" s="83">
        <f>IF(B91="","",'NILAI UTS'!D91)</f>
        <v>84</v>
      </c>
      <c r="H91" s="83">
        <f>IF(B91="","",'NILAI UAS'!D91)</f>
        <v>85</v>
      </c>
      <c r="I91" s="83">
        <f t="shared" si="0"/>
        <v>92.25</v>
      </c>
      <c r="J91" s="84" t="str">
        <f t="shared" si="15"/>
        <v>A</v>
      </c>
      <c r="K91" s="83" t="str">
        <f t="shared" si="16"/>
        <v>4</v>
      </c>
      <c r="L91" s="85" t="str">
        <f t="shared" si="18"/>
        <v>LULUS</v>
      </c>
      <c r="M91" s="7">
        <f>IF($B91="","",IF(M$7="","",IFERROR((('NILAI TUGAS'!E91*'NILAI TUGAS'!E$7*'FORM NILAI SIAP'!$E$6+'NILAI PRAKTEK'!E91*'NILAI PRAKTEK'!E$7*'FORM NILAI SIAP'!$F$6+'NILAI UTS'!E91*'NILAI UTS'!E$7*'FORM NILAI SIAP'!$G$6+'NILAI UAS'!E$7*'NILAI UAS'!E91*'FORM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91" s="86">
        <f t="shared" si="1"/>
        <v>4</v>
      </c>
      <c r="O91" s="7">
        <f>IF($B91="","",IF(O$7="","",IFERROR((('NILAI TUGAS'!F91*'NILAI TUGAS'!F$7*'FORM NILAI SIAP'!$E$6+'NILAI PRAKTEK'!F91*'NILAI PRAKTEK'!F$7*'FORM NILAI SIAP'!$F$6+'NILAI UTS'!F91*'NILAI UTS'!F$7*'FORM NILAI SIAP'!$G$6+'NILAI UAS'!F$7*'NILAI UAS'!F91*'FORM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91" s="86">
        <f t="shared" si="2"/>
        <v>4</v>
      </c>
      <c r="Q91" s="7">
        <f>IF($B91="","",IF(Q$7="","",IFERROR((('NILAI TUGAS'!G91*'NILAI TUGAS'!G$7*'FORM NILAI SIAP'!$E$6+'NILAI PRAKTEK'!G91*'NILAI PRAKTEK'!G$7*'FORM NILAI SIAP'!$F$6+'NILAI UTS'!G91*'NILAI UTS'!G$7*'FORM NILAI SIAP'!$G$6+'NILAI UAS'!G$7*'NILAI UAS'!G91*'FORM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92.5</v>
      </c>
      <c r="R91" s="86">
        <f t="shared" si="3"/>
        <v>4</v>
      </c>
      <c r="S91" s="7">
        <f>IF($B91="","",IF(S$7="","",IFERROR((('NILAI TUGAS'!H91*'NILAI TUGAS'!H$7*'FORM NILAI SIAP'!$E$6+'NILAI PRAKTEK'!H91*'NILAI PRAKTEK'!H$7*'FORM NILAI SIAP'!$F$6+'NILAI UTS'!H91*'NILAI UTS'!H$7*'FORM NILAI SIAP'!$G$6+'NILAI UAS'!H$7*'NILAI UAS'!H91*'FORM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92.5</v>
      </c>
      <c r="T91" s="86">
        <f t="shared" si="4"/>
        <v>4</v>
      </c>
      <c r="U91" s="7" t="str">
        <f>IF($B91="","",IF(U$7="","",IFERROR((('NILAI TUGAS'!I91*'NILAI TUGAS'!I$7*'FORM NILAI SIAP'!$E$6+'NILAI PRAKTEK'!I91*'NILAI PRAKTEK'!I$7*'FORM NILAI SIAP'!$F$6+'NILAI UTS'!I91*'NILAI UTS'!I$7*'FORM NILAI SIAP'!$G$6+'NILAI UAS'!I$7*'NILAI UAS'!I91*'FORM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1" s="86" t="str">
        <f t="shared" si="5"/>
        <v/>
      </c>
      <c r="W91" s="7" t="str">
        <f>IF($B91="","",IF(W$7="","",IFERROR((('NILAI TUGAS'!J91*'NILAI TUGAS'!J$7*'FORM NILAI SIAP'!$E$6+'NILAI PRAKTEK'!J91*'NILAI PRAKTEK'!J$7*'FORM NILAI SIAP'!$F$6+'NILAI UTS'!J91*'NILAI UTS'!J$7*'FORM NILAI SIAP'!$G$6+'NILAI UAS'!J$7*'NILAI UAS'!J91*'FORM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1" s="86" t="str">
        <f t="shared" si="6"/>
        <v/>
      </c>
      <c r="Y91" s="7" t="str">
        <f>IF($B91="","",IF(Y$7="","",IFERROR((('NILAI TUGAS'!K91*'NILAI TUGAS'!K$7*'FORM NILAI SIAP'!$E$6+'NILAI PRAKTEK'!K91*'NILAI PRAKTEK'!K$7*'FORM NILAI SIAP'!$F$6+'NILAI UTS'!K91*'NILAI UTS'!K$7*'FORM NILAI SIAP'!$G$6+'NILAI UAS'!K$7*'NILAI UAS'!K91*'FORM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1" s="86" t="str">
        <f t="shared" si="7"/>
        <v/>
      </c>
      <c r="AA91" s="7" t="str">
        <f>IF($B91="","",IF(AA$7="","",IFERROR((('NILAI TUGAS'!L91*'NILAI TUGAS'!L$7*'FORM NILAI SIAP'!$E$6+'NILAI PRAKTEK'!L91*'NILAI PRAKTEK'!L$7*'FORM NILAI SIAP'!$F$6+'NILAI UTS'!L91*'NILAI UTS'!L$7*'FORM NILAI SIAP'!$G$6+'NILAI UAS'!L$7*'NILAI UAS'!L91*'FORM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1" s="86" t="str">
        <f t="shared" si="8"/>
        <v/>
      </c>
      <c r="AC91" s="7" t="str">
        <f>IF($B91="","",IF(AC$7="","",IFERROR((('NILAI TUGAS'!M91*'NILAI TUGAS'!M$7*'FORM NILAI SIAP'!$E$6+'NILAI PRAKTEK'!M91*'NILAI PRAKTEK'!M$7*'FORM NILAI SIAP'!$F$6+'NILAI UTS'!M91*'NILAI UTS'!M$7*'FORM NILAI SIAP'!$G$6+'NILAI UAS'!M$7*'NILAI UAS'!M91*'FORM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1" s="86" t="str">
        <f t="shared" si="9"/>
        <v/>
      </c>
      <c r="AE91" s="7" t="str">
        <f>IF($B91="","",IFERROR((('NILAI TUGAS'!N91*'NILAI TUGAS'!N$7*'FORM NILAI SIAP'!$E$6+'NILAI PRAKTEK'!N91*'NILAI PRAKTEK'!N$7*'FORM NILAI SIAP'!$F$6+'NILAI UTS'!N91*'NILAI UTS'!N$7*'FORM NILAI SIAP'!$G$6+'NILAI UAS'!N$7*'NILAI UAS'!N91*'FORM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1" s="86" t="str">
        <f t="shared" si="10"/>
        <v/>
      </c>
      <c r="AG91" s="7" t="str">
        <f>IF($B91="","",IFERROR((('NILAI TUGAS'!O91*'NILAI TUGAS'!O$7*'FORM NILAI SIAP'!$E$6+'NILAI PRAKTEK'!O91*'NILAI PRAKTEK'!O$7*'FORM NILAI SIAP'!$F$6+'NILAI UTS'!O91*'NILAI UTS'!O$7*'FORM NILAI SIAP'!$G$6+'NILAI UAS'!O$7*'NILAI UAS'!O91*'FORM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1" s="86" t="str">
        <f t="shared" si="11"/>
        <v/>
      </c>
      <c r="AI91" s="7" t="str">
        <f>IF($B91="","",IFERROR((('NILAI TUGAS'!P91*'NILAI TUGAS'!P$7*'FORM NILAI SIAP'!$E$6+'NILAI PRAKTEK'!P91*'NILAI PRAKTEK'!P$7*'FORM NILAI SIAP'!$F$6+'NILAI UTS'!P91*'NILAI UTS'!P$7*'FORM NILAI SIAP'!$G$6+'NILAI UAS'!P$7*'NILAI UAS'!P91*'FORM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1" s="86" t="str">
        <f t="shared" si="12"/>
        <v/>
      </c>
      <c r="AK91" s="7" t="str">
        <f>IF($B91="","",IFERROR((('NILAI TUGAS'!Q91*'NILAI TUGAS'!Q$7*'FORM NILAI SIAP'!$E$6+'NILAI PRAKTEK'!Q91*'NILAI PRAKTEK'!Q$7*'FORM NILAI SIAP'!$F$6+'NILAI UTS'!Q91*'NILAI UTS'!Q$7*'FORM NILAI SIAP'!$G$6+'NILAI UAS'!Q$7*'NILAI UAS'!Q91*'FORM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1" s="86" t="str">
        <f t="shared" si="13"/>
        <v/>
      </c>
      <c r="AM91" s="7" t="str">
        <f>IF($B91="","",IFERROR((('NILAI TUGAS'!R91*'NILAI TUGAS'!R$7*'FORM NILAI SIAP'!$E$6+'NILAI PRAKTEK'!R91*'NILAI PRAKTEK'!R$7*'FORM NILAI SIAP'!$F$6+'NILAI UTS'!R91*'NILAI UTS'!R$7*'FORM NILAI SIAP'!$G$6+'NILAI UAS'!R$7*'NILAI UAS'!R91*'FORM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1" s="86" t="str">
        <f t="shared" si="14"/>
        <v/>
      </c>
    </row>
    <row r="92" spans="1:40" ht="14.25" customHeight="1">
      <c r="A92" s="3">
        <v>21120120140099</v>
      </c>
      <c r="B92" s="37" t="s">
        <v>377</v>
      </c>
      <c r="C92" s="37">
        <v>5</v>
      </c>
      <c r="D92" s="37" t="s">
        <v>350</v>
      </c>
      <c r="E92" s="83">
        <v>100</v>
      </c>
      <c r="F92" s="83">
        <f>IF(B92="","",'NILAI PRAKTEK'!D92)</f>
        <v>0</v>
      </c>
      <c r="G92" s="83">
        <f>IF(B92="","",'NILAI UTS'!D92)</f>
        <v>80</v>
      </c>
      <c r="H92" s="83">
        <f>IF(B92="","",'NILAI UAS'!D92)</f>
        <v>60</v>
      </c>
      <c r="I92" s="83">
        <f t="shared" si="0"/>
        <v>85</v>
      </c>
      <c r="J92" s="84" t="str">
        <f t="shared" si="15"/>
        <v>A</v>
      </c>
      <c r="K92" s="83" t="str">
        <f t="shared" si="16"/>
        <v>4</v>
      </c>
      <c r="L92" s="85" t="str">
        <f t="shared" si="18"/>
        <v>LULUS</v>
      </c>
      <c r="M92" s="7">
        <f>IF($B92="","",IF(M$7="","",IFERROR((('NILAI TUGAS'!E92*'NILAI TUGAS'!E$7*'FORM NILAI SIAP'!$E$6+'NILAI PRAKTEK'!E92*'NILAI PRAKTEK'!E$7*'FORM NILAI SIAP'!$F$6+'NILAI UTS'!E92*'NILAI UTS'!E$7*'FORM NILAI SIAP'!$G$6+'NILAI UAS'!E$7*'NILAI UAS'!E92*'FORM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92" s="86">
        <f t="shared" si="1"/>
        <v>4</v>
      </c>
      <c r="O92" s="7">
        <f>IF($B92="","",IF(O$7="","",IFERROR((('NILAI TUGAS'!F92*'NILAI TUGAS'!F$7*'FORM NILAI SIAP'!$E$6+'NILAI PRAKTEK'!F92*'NILAI PRAKTEK'!F$7*'FORM NILAI SIAP'!$F$6+'NILAI UTS'!F92*'NILAI UTS'!F$7*'FORM NILAI SIAP'!$G$6+'NILAI UAS'!F$7*'NILAI UAS'!F92*'FORM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92" s="86">
        <f t="shared" si="2"/>
        <v>4</v>
      </c>
      <c r="Q92" s="7">
        <f>IF($B92="","",IF(Q$7="","",IFERROR((('NILAI TUGAS'!G92*'NILAI TUGAS'!G$7*'FORM NILAI SIAP'!$E$6+'NILAI PRAKTEK'!G92*'NILAI PRAKTEK'!G$7*'FORM NILAI SIAP'!$F$6+'NILAI UTS'!G92*'NILAI UTS'!G$7*'FORM NILAI SIAP'!$G$6+'NILAI UAS'!G$7*'NILAI UAS'!G92*'FORM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92" s="86">
        <f t="shared" si="3"/>
        <v>4</v>
      </c>
      <c r="S92" s="7">
        <f>IF($B92="","",IF(S$7="","",IFERROR((('NILAI TUGAS'!H92*'NILAI TUGAS'!H$7*'FORM NILAI SIAP'!$E$6+'NILAI PRAKTEK'!H92*'NILAI PRAKTEK'!H$7*'FORM NILAI SIAP'!$F$6+'NILAI UTS'!H92*'NILAI UTS'!H$7*'FORM NILAI SIAP'!$G$6+'NILAI UAS'!H$7*'NILAI UAS'!H92*'FORM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92" s="86">
        <f t="shared" si="4"/>
        <v>4</v>
      </c>
      <c r="U92" s="7" t="str">
        <f>IF($B92="","",IF(U$7="","",IFERROR((('NILAI TUGAS'!I92*'NILAI TUGAS'!I$7*'FORM NILAI SIAP'!$E$6+'NILAI PRAKTEK'!I92*'NILAI PRAKTEK'!I$7*'FORM NILAI SIAP'!$F$6+'NILAI UTS'!I92*'NILAI UTS'!I$7*'FORM NILAI SIAP'!$G$6+'NILAI UAS'!I$7*'NILAI UAS'!I92*'FORM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2" s="86" t="str">
        <f t="shared" si="5"/>
        <v/>
      </c>
      <c r="W92" s="7" t="str">
        <f>IF($B92="","",IF(W$7="","",IFERROR((('NILAI TUGAS'!J92*'NILAI TUGAS'!J$7*'FORM NILAI SIAP'!$E$6+'NILAI PRAKTEK'!J92*'NILAI PRAKTEK'!J$7*'FORM NILAI SIAP'!$F$6+'NILAI UTS'!J92*'NILAI UTS'!J$7*'FORM NILAI SIAP'!$G$6+'NILAI UAS'!J$7*'NILAI UAS'!J92*'FORM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2" s="86" t="str">
        <f t="shared" si="6"/>
        <v/>
      </c>
      <c r="Y92" s="7" t="str">
        <f>IF($B92="","",IF(Y$7="","",IFERROR((('NILAI TUGAS'!K92*'NILAI TUGAS'!K$7*'FORM NILAI SIAP'!$E$6+'NILAI PRAKTEK'!K92*'NILAI PRAKTEK'!K$7*'FORM NILAI SIAP'!$F$6+'NILAI UTS'!K92*'NILAI UTS'!K$7*'FORM NILAI SIAP'!$G$6+'NILAI UAS'!K$7*'NILAI UAS'!K92*'FORM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2" s="86" t="str">
        <f t="shared" si="7"/>
        <v/>
      </c>
      <c r="AA92" s="7" t="str">
        <f>IF($B92="","",IF(AA$7="","",IFERROR((('NILAI TUGAS'!L92*'NILAI TUGAS'!L$7*'FORM NILAI SIAP'!$E$6+'NILAI PRAKTEK'!L92*'NILAI PRAKTEK'!L$7*'FORM NILAI SIAP'!$F$6+'NILAI UTS'!L92*'NILAI UTS'!L$7*'FORM NILAI SIAP'!$G$6+'NILAI UAS'!L$7*'NILAI UAS'!L92*'FORM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2" s="86" t="str">
        <f t="shared" si="8"/>
        <v/>
      </c>
      <c r="AC92" s="7" t="str">
        <f>IF($B92="","",IF(AC$7="","",IFERROR((('NILAI TUGAS'!M92*'NILAI TUGAS'!M$7*'FORM NILAI SIAP'!$E$6+'NILAI PRAKTEK'!M92*'NILAI PRAKTEK'!M$7*'FORM NILAI SIAP'!$F$6+'NILAI UTS'!M92*'NILAI UTS'!M$7*'FORM NILAI SIAP'!$G$6+'NILAI UAS'!M$7*'NILAI UAS'!M92*'FORM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2" s="86" t="str">
        <f t="shared" si="9"/>
        <v/>
      </c>
      <c r="AE92" s="7" t="str">
        <f>IF($B92="","",IFERROR((('NILAI TUGAS'!N92*'NILAI TUGAS'!N$7*'FORM NILAI SIAP'!$E$6+'NILAI PRAKTEK'!N92*'NILAI PRAKTEK'!N$7*'FORM NILAI SIAP'!$F$6+'NILAI UTS'!N92*'NILAI UTS'!N$7*'FORM NILAI SIAP'!$G$6+'NILAI UAS'!N$7*'NILAI UAS'!N92*'FORM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2" s="86" t="str">
        <f t="shared" si="10"/>
        <v/>
      </c>
      <c r="AG92" s="7" t="str">
        <f>IF($B92="","",IFERROR((('NILAI TUGAS'!O92*'NILAI TUGAS'!O$7*'FORM NILAI SIAP'!$E$6+'NILAI PRAKTEK'!O92*'NILAI PRAKTEK'!O$7*'FORM NILAI SIAP'!$F$6+'NILAI UTS'!O92*'NILAI UTS'!O$7*'FORM NILAI SIAP'!$G$6+'NILAI UAS'!O$7*'NILAI UAS'!O92*'FORM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2" s="86" t="str">
        <f t="shared" si="11"/>
        <v/>
      </c>
      <c r="AI92" s="7" t="str">
        <f>IF($B92="","",IFERROR((('NILAI TUGAS'!P92*'NILAI TUGAS'!P$7*'FORM NILAI SIAP'!$E$6+'NILAI PRAKTEK'!P92*'NILAI PRAKTEK'!P$7*'FORM NILAI SIAP'!$F$6+'NILAI UTS'!P92*'NILAI UTS'!P$7*'FORM NILAI SIAP'!$G$6+'NILAI UAS'!P$7*'NILAI UAS'!P92*'FORM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2" s="86" t="str">
        <f t="shared" si="12"/>
        <v/>
      </c>
      <c r="AK92" s="7" t="str">
        <f>IF($B92="","",IFERROR((('NILAI TUGAS'!Q92*'NILAI TUGAS'!Q$7*'FORM NILAI SIAP'!$E$6+'NILAI PRAKTEK'!Q92*'NILAI PRAKTEK'!Q$7*'FORM NILAI SIAP'!$F$6+'NILAI UTS'!Q92*'NILAI UTS'!Q$7*'FORM NILAI SIAP'!$G$6+'NILAI UAS'!Q$7*'NILAI UAS'!Q92*'FORM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2" s="86" t="str">
        <f t="shared" si="13"/>
        <v/>
      </c>
      <c r="AM92" s="7" t="str">
        <f>IF($B92="","",IFERROR((('NILAI TUGAS'!R92*'NILAI TUGAS'!R$7*'FORM NILAI SIAP'!$E$6+'NILAI PRAKTEK'!R92*'NILAI PRAKTEK'!R$7*'FORM NILAI SIAP'!$F$6+'NILAI UTS'!R92*'NILAI UTS'!R$7*'FORM NILAI SIAP'!$G$6+'NILAI UAS'!R$7*'NILAI UAS'!R92*'FORM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2" s="86" t="str">
        <f t="shared" si="14"/>
        <v/>
      </c>
    </row>
    <row r="93" spans="1:40" ht="14.25" customHeight="1">
      <c r="A93" s="3">
        <v>21120120140099</v>
      </c>
      <c r="B93" s="37" t="s">
        <v>378</v>
      </c>
      <c r="C93" s="37">
        <v>5</v>
      </c>
      <c r="D93" s="37" t="s">
        <v>350</v>
      </c>
      <c r="E93" s="83">
        <v>100</v>
      </c>
      <c r="F93" s="83">
        <f>IF(B93="","",'NILAI PRAKTEK'!D93)</f>
        <v>0</v>
      </c>
      <c r="G93" s="83">
        <f>IF(B93="","",'NILAI UTS'!D93)</f>
        <v>92</v>
      </c>
      <c r="H93" s="83">
        <f>IF(B93="","",'NILAI UAS'!D93)</f>
        <v>70</v>
      </c>
      <c r="I93" s="83">
        <f t="shared" si="0"/>
        <v>90.5</v>
      </c>
      <c r="J93" s="84" t="str">
        <f t="shared" si="15"/>
        <v>A</v>
      </c>
      <c r="K93" s="83" t="str">
        <f t="shared" si="16"/>
        <v>4</v>
      </c>
      <c r="L93" s="85" t="str">
        <f t="shared" si="18"/>
        <v>LULUS</v>
      </c>
      <c r="M93" s="7">
        <f>IF($B93="","",IF(M$7="","",IFERROR((('NILAI TUGAS'!E93*'NILAI TUGAS'!E$7*'FORM NILAI SIAP'!$E$6+'NILAI PRAKTEK'!E93*'NILAI PRAKTEK'!E$7*'FORM NILAI SIAP'!$F$6+'NILAI UTS'!E93*'NILAI UTS'!E$7*'FORM NILAI SIAP'!$G$6+'NILAI UAS'!E$7*'NILAI UAS'!E93*'FORM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93" s="86">
        <f t="shared" si="1"/>
        <v>4</v>
      </c>
      <c r="O93" s="7">
        <f>IF($B93="","",IF(O$7="","",IFERROR((('NILAI TUGAS'!F93*'NILAI TUGAS'!F$7*'FORM NILAI SIAP'!$E$6+'NILAI PRAKTEK'!F93*'NILAI PRAKTEK'!F$7*'FORM NILAI SIAP'!$F$6+'NILAI UTS'!F93*'NILAI UTS'!F$7*'FORM NILAI SIAP'!$G$6+'NILAI UAS'!F$7*'NILAI UAS'!F93*'FORM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93" s="86">
        <f t="shared" si="2"/>
        <v>4</v>
      </c>
      <c r="Q93" s="7">
        <f>IF($B93="","",IF(Q$7="","",IFERROR((('NILAI TUGAS'!G93*'NILAI TUGAS'!G$7*'FORM NILAI SIAP'!$E$6+'NILAI PRAKTEK'!G93*'NILAI PRAKTEK'!G$7*'FORM NILAI SIAP'!$F$6+'NILAI UTS'!G93*'NILAI UTS'!G$7*'FORM NILAI SIAP'!$G$6+'NILAI UAS'!G$7*'NILAI UAS'!G93*'FORM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93" s="86">
        <f t="shared" si="3"/>
        <v>4</v>
      </c>
      <c r="S93" s="7">
        <f>IF($B93="","",IF(S$7="","",IFERROR((('NILAI TUGAS'!H93*'NILAI TUGAS'!H$7*'FORM NILAI SIAP'!$E$6+'NILAI PRAKTEK'!H93*'NILAI PRAKTEK'!H$7*'FORM NILAI SIAP'!$F$6+'NILAI UTS'!H93*'NILAI UTS'!H$7*'FORM NILAI SIAP'!$G$6+'NILAI UAS'!H$7*'NILAI UAS'!H93*'FORM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93" s="86">
        <f t="shared" si="4"/>
        <v>4</v>
      </c>
      <c r="U93" s="7" t="str">
        <f>IF($B93="","",IF(U$7="","",IFERROR((('NILAI TUGAS'!I93*'NILAI TUGAS'!I$7*'FORM NILAI SIAP'!$E$6+'NILAI PRAKTEK'!I93*'NILAI PRAKTEK'!I$7*'FORM NILAI SIAP'!$F$6+'NILAI UTS'!I93*'NILAI UTS'!I$7*'FORM NILAI SIAP'!$G$6+'NILAI UAS'!I$7*'NILAI UAS'!I93*'FORM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3" s="86" t="str">
        <f t="shared" si="5"/>
        <v/>
      </c>
      <c r="W93" s="7" t="str">
        <f>IF($B93="","",IF(W$7="","",IFERROR((('NILAI TUGAS'!J93*'NILAI TUGAS'!J$7*'FORM NILAI SIAP'!$E$6+'NILAI PRAKTEK'!J93*'NILAI PRAKTEK'!J$7*'FORM NILAI SIAP'!$F$6+'NILAI UTS'!J93*'NILAI UTS'!J$7*'FORM NILAI SIAP'!$G$6+'NILAI UAS'!J$7*'NILAI UAS'!J93*'FORM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3" s="86" t="str">
        <f t="shared" si="6"/>
        <v/>
      </c>
      <c r="Y93" s="7" t="str">
        <f>IF($B93="","",IF(Y$7="","",IFERROR((('NILAI TUGAS'!K93*'NILAI TUGAS'!K$7*'FORM NILAI SIAP'!$E$6+'NILAI PRAKTEK'!K93*'NILAI PRAKTEK'!K$7*'FORM NILAI SIAP'!$F$6+'NILAI UTS'!K93*'NILAI UTS'!K$7*'FORM NILAI SIAP'!$G$6+'NILAI UAS'!K$7*'NILAI UAS'!K93*'FORM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3" s="86" t="str">
        <f t="shared" si="7"/>
        <v/>
      </c>
      <c r="AA93" s="7" t="str">
        <f>IF($B93="","",IF(AA$7="","",IFERROR((('NILAI TUGAS'!L93*'NILAI TUGAS'!L$7*'FORM NILAI SIAP'!$E$6+'NILAI PRAKTEK'!L93*'NILAI PRAKTEK'!L$7*'FORM NILAI SIAP'!$F$6+'NILAI UTS'!L93*'NILAI UTS'!L$7*'FORM NILAI SIAP'!$G$6+'NILAI UAS'!L$7*'NILAI UAS'!L93*'FORM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3" s="86" t="str">
        <f t="shared" si="8"/>
        <v/>
      </c>
      <c r="AC93" s="7" t="str">
        <f>IF($B93="","",IF(AC$7="","",IFERROR((('NILAI TUGAS'!M93*'NILAI TUGAS'!M$7*'FORM NILAI SIAP'!$E$6+'NILAI PRAKTEK'!M93*'NILAI PRAKTEK'!M$7*'FORM NILAI SIAP'!$F$6+'NILAI UTS'!M93*'NILAI UTS'!M$7*'FORM NILAI SIAP'!$G$6+'NILAI UAS'!M$7*'NILAI UAS'!M93*'FORM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3" s="86" t="str">
        <f t="shared" si="9"/>
        <v/>
      </c>
      <c r="AE93" s="7" t="str">
        <f>IF($B93="","",IFERROR((('NILAI TUGAS'!N93*'NILAI TUGAS'!N$7*'FORM NILAI SIAP'!$E$6+'NILAI PRAKTEK'!N93*'NILAI PRAKTEK'!N$7*'FORM NILAI SIAP'!$F$6+'NILAI UTS'!N93*'NILAI UTS'!N$7*'FORM NILAI SIAP'!$G$6+'NILAI UAS'!N$7*'NILAI UAS'!N93*'FORM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3" s="86" t="str">
        <f t="shared" si="10"/>
        <v/>
      </c>
      <c r="AG93" s="7" t="str">
        <f>IF($B93="","",IFERROR((('NILAI TUGAS'!O93*'NILAI TUGAS'!O$7*'FORM NILAI SIAP'!$E$6+'NILAI PRAKTEK'!O93*'NILAI PRAKTEK'!O$7*'FORM NILAI SIAP'!$F$6+'NILAI UTS'!O93*'NILAI UTS'!O$7*'FORM NILAI SIAP'!$G$6+'NILAI UAS'!O$7*'NILAI UAS'!O93*'FORM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3" s="86" t="str">
        <f t="shared" si="11"/>
        <v/>
      </c>
      <c r="AI93" s="7" t="str">
        <f>IF($B93="","",IFERROR((('NILAI TUGAS'!P93*'NILAI TUGAS'!P$7*'FORM NILAI SIAP'!$E$6+'NILAI PRAKTEK'!P93*'NILAI PRAKTEK'!P$7*'FORM NILAI SIAP'!$F$6+'NILAI UTS'!P93*'NILAI UTS'!P$7*'FORM NILAI SIAP'!$G$6+'NILAI UAS'!P$7*'NILAI UAS'!P93*'FORM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3" s="86" t="str">
        <f t="shared" si="12"/>
        <v/>
      </c>
      <c r="AK93" s="7" t="str">
        <f>IF($B93="","",IFERROR((('NILAI TUGAS'!Q93*'NILAI TUGAS'!Q$7*'FORM NILAI SIAP'!$E$6+'NILAI PRAKTEK'!Q93*'NILAI PRAKTEK'!Q$7*'FORM NILAI SIAP'!$F$6+'NILAI UTS'!Q93*'NILAI UTS'!Q$7*'FORM NILAI SIAP'!$G$6+'NILAI UAS'!Q$7*'NILAI UAS'!Q93*'FORM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3" s="86" t="str">
        <f t="shared" si="13"/>
        <v/>
      </c>
      <c r="AM93" s="7" t="str">
        <f>IF($B93="","",IFERROR((('NILAI TUGAS'!R93*'NILAI TUGAS'!R$7*'FORM NILAI SIAP'!$E$6+'NILAI PRAKTEK'!R93*'NILAI PRAKTEK'!R$7*'FORM NILAI SIAP'!$F$6+'NILAI UTS'!R93*'NILAI UTS'!R$7*'FORM NILAI SIAP'!$G$6+'NILAI UAS'!R$7*'NILAI UAS'!R93*'FORM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3" s="86" t="str">
        <f t="shared" si="14"/>
        <v/>
      </c>
    </row>
    <row r="94" spans="1:40" ht="14.25" customHeight="1">
      <c r="A94" s="3">
        <v>21120120140099</v>
      </c>
      <c r="B94" s="37" t="s">
        <v>379</v>
      </c>
      <c r="C94" s="37">
        <v>5</v>
      </c>
      <c r="D94" s="37" t="s">
        <v>350</v>
      </c>
      <c r="E94" s="83">
        <v>100</v>
      </c>
      <c r="F94" s="83">
        <f>IF(B94="","",'NILAI PRAKTEK'!D94)</f>
        <v>0</v>
      </c>
      <c r="G94" s="83">
        <f>IF(B94="","",'NILAI UTS'!D94)</f>
        <v>84</v>
      </c>
      <c r="H94" s="83">
        <f>IF(B94="","",'NILAI UAS'!D94)</f>
        <v>100</v>
      </c>
      <c r="I94" s="83">
        <f t="shared" si="0"/>
        <v>96</v>
      </c>
      <c r="J94" s="84" t="str">
        <f t="shared" si="15"/>
        <v>A</v>
      </c>
      <c r="K94" s="83" t="str">
        <f t="shared" si="16"/>
        <v>4</v>
      </c>
      <c r="L94" s="85" t="str">
        <f t="shared" si="18"/>
        <v>LULUS</v>
      </c>
      <c r="M94" s="7">
        <f>IF($B94="","",IF(M$7="","",IFERROR((('NILAI TUGAS'!E94*'NILAI TUGAS'!E$7*'FORM NILAI SIAP'!$E$6+'NILAI PRAKTEK'!E94*'NILAI PRAKTEK'!E$7*'FORM NILAI SIAP'!$F$6+'NILAI UTS'!E94*'NILAI UTS'!E$7*'FORM NILAI SIAP'!$G$6+'NILAI UAS'!E$7*'NILAI UAS'!E94*'FORM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94" s="86">
        <f t="shared" si="1"/>
        <v>4</v>
      </c>
      <c r="O94" s="7">
        <f>IF($B94="","",IF(O$7="","",IFERROR((('NILAI TUGAS'!F94*'NILAI TUGAS'!F$7*'FORM NILAI SIAP'!$E$6+'NILAI PRAKTEK'!F94*'NILAI PRAKTEK'!F$7*'FORM NILAI SIAP'!$F$6+'NILAI UTS'!F94*'NILAI UTS'!F$7*'FORM NILAI SIAP'!$G$6+'NILAI UAS'!F$7*'NILAI UAS'!F94*'FORM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94" s="86">
        <f t="shared" si="2"/>
        <v>4</v>
      </c>
      <c r="Q94" s="7">
        <f>IF($B94="","",IF(Q$7="","",IFERROR((('NILAI TUGAS'!G94*'NILAI TUGAS'!G$7*'FORM NILAI SIAP'!$E$6+'NILAI PRAKTEK'!G94*'NILAI PRAKTEK'!G$7*'FORM NILAI SIAP'!$F$6+'NILAI UTS'!G94*'NILAI UTS'!G$7*'FORM NILAI SIAP'!$G$6+'NILAI UAS'!G$7*'NILAI UAS'!G94*'FORM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94" s="86">
        <f t="shared" si="3"/>
        <v>4</v>
      </c>
      <c r="S94" s="7">
        <f>IF($B94="","",IF(S$7="","",IFERROR((('NILAI TUGAS'!H94*'NILAI TUGAS'!H$7*'FORM NILAI SIAP'!$E$6+'NILAI PRAKTEK'!H94*'NILAI PRAKTEK'!H$7*'FORM NILAI SIAP'!$F$6+'NILAI UTS'!H94*'NILAI UTS'!H$7*'FORM NILAI SIAP'!$G$6+'NILAI UAS'!H$7*'NILAI UAS'!H94*'FORM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94" s="86">
        <f t="shared" si="4"/>
        <v>4</v>
      </c>
      <c r="U94" s="7" t="str">
        <f>IF($B94="","",IF(U$7="","",IFERROR((('NILAI TUGAS'!I94*'NILAI TUGAS'!I$7*'FORM NILAI SIAP'!$E$6+'NILAI PRAKTEK'!I94*'NILAI PRAKTEK'!I$7*'FORM NILAI SIAP'!$F$6+'NILAI UTS'!I94*'NILAI UTS'!I$7*'FORM NILAI SIAP'!$G$6+'NILAI UAS'!I$7*'NILAI UAS'!I94*'FORM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4" s="86" t="str">
        <f t="shared" si="5"/>
        <v/>
      </c>
      <c r="W94" s="7" t="str">
        <f>IF($B94="","",IF(W$7="","",IFERROR((('NILAI TUGAS'!J94*'NILAI TUGAS'!J$7*'FORM NILAI SIAP'!$E$6+'NILAI PRAKTEK'!J94*'NILAI PRAKTEK'!J$7*'FORM NILAI SIAP'!$F$6+'NILAI UTS'!J94*'NILAI UTS'!J$7*'FORM NILAI SIAP'!$G$6+'NILAI UAS'!J$7*'NILAI UAS'!J94*'FORM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4" s="86" t="str">
        <f t="shared" si="6"/>
        <v/>
      </c>
      <c r="Y94" s="7" t="str">
        <f>IF($B94="","",IF(Y$7="","",IFERROR((('NILAI TUGAS'!K94*'NILAI TUGAS'!K$7*'FORM NILAI SIAP'!$E$6+'NILAI PRAKTEK'!K94*'NILAI PRAKTEK'!K$7*'FORM NILAI SIAP'!$F$6+'NILAI UTS'!K94*'NILAI UTS'!K$7*'FORM NILAI SIAP'!$G$6+'NILAI UAS'!K$7*'NILAI UAS'!K94*'FORM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4" s="86" t="str">
        <f t="shared" si="7"/>
        <v/>
      </c>
      <c r="AA94" s="7" t="str">
        <f>IF($B94="","",IF(AA$7="","",IFERROR((('NILAI TUGAS'!L94*'NILAI TUGAS'!L$7*'FORM NILAI SIAP'!$E$6+'NILAI PRAKTEK'!L94*'NILAI PRAKTEK'!L$7*'FORM NILAI SIAP'!$F$6+'NILAI UTS'!L94*'NILAI UTS'!L$7*'FORM NILAI SIAP'!$G$6+'NILAI UAS'!L$7*'NILAI UAS'!L94*'FORM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4" s="86" t="str">
        <f t="shared" si="8"/>
        <v/>
      </c>
      <c r="AC94" s="7" t="str">
        <f>IF($B94="","",IF(AC$7="","",IFERROR((('NILAI TUGAS'!M94*'NILAI TUGAS'!M$7*'FORM NILAI SIAP'!$E$6+'NILAI PRAKTEK'!M94*'NILAI PRAKTEK'!M$7*'FORM NILAI SIAP'!$F$6+'NILAI UTS'!M94*'NILAI UTS'!M$7*'FORM NILAI SIAP'!$G$6+'NILAI UAS'!M$7*'NILAI UAS'!M94*'FORM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4" s="86" t="str">
        <f t="shared" si="9"/>
        <v/>
      </c>
      <c r="AE94" s="7" t="str">
        <f>IF($B94="","",IFERROR((('NILAI TUGAS'!N94*'NILAI TUGAS'!N$7*'FORM NILAI SIAP'!$E$6+'NILAI PRAKTEK'!N94*'NILAI PRAKTEK'!N$7*'FORM NILAI SIAP'!$F$6+'NILAI UTS'!N94*'NILAI UTS'!N$7*'FORM NILAI SIAP'!$G$6+'NILAI UAS'!N$7*'NILAI UAS'!N94*'FORM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4" s="86" t="str">
        <f t="shared" si="10"/>
        <v/>
      </c>
      <c r="AG94" s="7" t="str">
        <f>IF($B94="","",IFERROR((('NILAI TUGAS'!O94*'NILAI TUGAS'!O$7*'FORM NILAI SIAP'!$E$6+'NILAI PRAKTEK'!O94*'NILAI PRAKTEK'!O$7*'FORM NILAI SIAP'!$F$6+'NILAI UTS'!O94*'NILAI UTS'!O$7*'FORM NILAI SIAP'!$G$6+'NILAI UAS'!O$7*'NILAI UAS'!O94*'FORM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4" s="86" t="str">
        <f t="shared" si="11"/>
        <v/>
      </c>
      <c r="AI94" s="7" t="str">
        <f>IF($B94="","",IFERROR((('NILAI TUGAS'!P94*'NILAI TUGAS'!P$7*'FORM NILAI SIAP'!$E$6+'NILAI PRAKTEK'!P94*'NILAI PRAKTEK'!P$7*'FORM NILAI SIAP'!$F$6+'NILAI UTS'!P94*'NILAI UTS'!P$7*'FORM NILAI SIAP'!$G$6+'NILAI UAS'!P$7*'NILAI UAS'!P94*'FORM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4" s="86" t="str">
        <f t="shared" si="12"/>
        <v/>
      </c>
      <c r="AK94" s="7" t="str">
        <f>IF($B94="","",IFERROR((('NILAI TUGAS'!Q94*'NILAI TUGAS'!Q$7*'FORM NILAI SIAP'!$E$6+'NILAI PRAKTEK'!Q94*'NILAI PRAKTEK'!Q$7*'FORM NILAI SIAP'!$F$6+'NILAI UTS'!Q94*'NILAI UTS'!Q$7*'FORM NILAI SIAP'!$G$6+'NILAI UAS'!Q$7*'NILAI UAS'!Q94*'FORM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4" s="86" t="str">
        <f t="shared" si="13"/>
        <v/>
      </c>
      <c r="AM94" s="7" t="str">
        <f>IF($B94="","",IFERROR((('NILAI TUGAS'!R94*'NILAI TUGAS'!R$7*'FORM NILAI SIAP'!$E$6+'NILAI PRAKTEK'!R94*'NILAI PRAKTEK'!R$7*'FORM NILAI SIAP'!$F$6+'NILAI UTS'!R94*'NILAI UTS'!R$7*'FORM NILAI SIAP'!$G$6+'NILAI UAS'!R$7*'NILAI UAS'!R94*'FORM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4" s="86" t="str">
        <f t="shared" si="14"/>
        <v/>
      </c>
    </row>
    <row r="95" spans="1:40" ht="14.25" customHeight="1">
      <c r="A95" s="3">
        <v>21120120140099</v>
      </c>
      <c r="B95" s="37" t="s">
        <v>380</v>
      </c>
      <c r="C95" s="37">
        <v>5</v>
      </c>
      <c r="D95" s="37" t="s">
        <v>350</v>
      </c>
      <c r="E95" s="83">
        <v>100</v>
      </c>
      <c r="F95" s="83">
        <f>IF(B95="","",'NILAI PRAKTEK'!D95)</f>
        <v>0</v>
      </c>
      <c r="G95" s="83">
        <f>IF(B95="","",'NILAI UTS'!D95)</f>
        <v>72</v>
      </c>
      <c r="H95" s="83">
        <f>IF(B95="","",'NILAI UAS'!D95)</f>
        <v>65</v>
      </c>
      <c r="I95" s="83">
        <f t="shared" si="0"/>
        <v>84.25</v>
      </c>
      <c r="J95" s="84" t="str">
        <f t="shared" si="15"/>
        <v>A</v>
      </c>
      <c r="K95" s="83" t="str">
        <f t="shared" si="16"/>
        <v>4</v>
      </c>
      <c r="L95" s="85" t="str">
        <f t="shared" si="18"/>
        <v>LULUS</v>
      </c>
      <c r="M95" s="7">
        <f>IF($B95="","",IF(M$7="","",IFERROR((('NILAI TUGAS'!E95*'NILAI TUGAS'!E$7*'FORM NILAI SIAP'!$E$6+'NILAI PRAKTEK'!E95*'NILAI PRAKTEK'!E$7*'FORM NILAI SIAP'!$F$6+'NILAI UTS'!E95*'NILAI UTS'!E$7*'FORM NILAI SIAP'!$G$6+'NILAI UAS'!E$7*'NILAI UAS'!E95*'FORM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95" s="86">
        <f t="shared" si="1"/>
        <v>4</v>
      </c>
      <c r="O95" s="7">
        <f>IF($B95="","",IF(O$7="","",IFERROR((('NILAI TUGAS'!F95*'NILAI TUGAS'!F$7*'FORM NILAI SIAP'!$E$6+'NILAI PRAKTEK'!F95*'NILAI PRAKTEK'!F$7*'FORM NILAI SIAP'!$F$6+'NILAI UTS'!F95*'NILAI UTS'!F$7*'FORM NILAI SIAP'!$G$6+'NILAI UAS'!F$7*'NILAI UAS'!F95*'FORM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95" s="86">
        <f t="shared" si="2"/>
        <v>4</v>
      </c>
      <c r="Q95" s="7">
        <f>IF($B95="","",IF(Q$7="","",IFERROR((('NILAI TUGAS'!G95*'NILAI TUGAS'!G$7*'FORM NILAI SIAP'!$E$6+'NILAI PRAKTEK'!G95*'NILAI PRAKTEK'!G$7*'FORM NILAI SIAP'!$F$6+'NILAI UTS'!G95*'NILAI UTS'!G$7*'FORM NILAI SIAP'!$G$6+'NILAI UAS'!G$7*'NILAI UAS'!G95*'FORM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82.5</v>
      </c>
      <c r="R95" s="86">
        <f t="shared" si="3"/>
        <v>4</v>
      </c>
      <c r="S95" s="7">
        <f>IF($B95="","",IF(S$7="","",IFERROR((('NILAI TUGAS'!H95*'NILAI TUGAS'!H$7*'FORM NILAI SIAP'!$E$6+'NILAI PRAKTEK'!H95*'NILAI PRAKTEK'!H$7*'FORM NILAI SIAP'!$F$6+'NILAI UTS'!H95*'NILAI UTS'!H$7*'FORM NILAI SIAP'!$G$6+'NILAI UAS'!H$7*'NILAI UAS'!H95*'FORM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82.5</v>
      </c>
      <c r="T95" s="86">
        <f t="shared" si="4"/>
        <v>4</v>
      </c>
      <c r="U95" s="7" t="str">
        <f>IF($B95="","",IF(U$7="","",IFERROR((('NILAI TUGAS'!I95*'NILAI TUGAS'!I$7*'FORM NILAI SIAP'!$E$6+'NILAI PRAKTEK'!I95*'NILAI PRAKTEK'!I$7*'FORM NILAI SIAP'!$F$6+'NILAI UTS'!I95*'NILAI UTS'!I$7*'FORM NILAI SIAP'!$G$6+'NILAI UAS'!I$7*'NILAI UAS'!I95*'FORM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5" s="86" t="str">
        <f t="shared" si="5"/>
        <v/>
      </c>
      <c r="W95" s="7" t="str">
        <f>IF($B95="","",IF(W$7="","",IFERROR((('NILAI TUGAS'!J95*'NILAI TUGAS'!J$7*'FORM NILAI SIAP'!$E$6+'NILAI PRAKTEK'!J95*'NILAI PRAKTEK'!J$7*'FORM NILAI SIAP'!$F$6+'NILAI UTS'!J95*'NILAI UTS'!J$7*'FORM NILAI SIAP'!$G$6+'NILAI UAS'!J$7*'NILAI UAS'!J95*'FORM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5" s="86" t="str">
        <f t="shared" si="6"/>
        <v/>
      </c>
      <c r="Y95" s="7" t="str">
        <f>IF($B95="","",IF(Y$7="","",IFERROR((('NILAI TUGAS'!K95*'NILAI TUGAS'!K$7*'FORM NILAI SIAP'!$E$6+'NILAI PRAKTEK'!K95*'NILAI PRAKTEK'!K$7*'FORM NILAI SIAP'!$F$6+'NILAI UTS'!K95*'NILAI UTS'!K$7*'FORM NILAI SIAP'!$G$6+'NILAI UAS'!K$7*'NILAI UAS'!K95*'FORM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5" s="86" t="str">
        <f t="shared" si="7"/>
        <v/>
      </c>
      <c r="AA95" s="7" t="str">
        <f>IF($B95="","",IF(AA$7="","",IFERROR((('NILAI TUGAS'!L95*'NILAI TUGAS'!L$7*'FORM NILAI SIAP'!$E$6+'NILAI PRAKTEK'!L95*'NILAI PRAKTEK'!L$7*'FORM NILAI SIAP'!$F$6+'NILAI UTS'!L95*'NILAI UTS'!L$7*'FORM NILAI SIAP'!$G$6+'NILAI UAS'!L$7*'NILAI UAS'!L95*'FORM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5" s="86" t="str">
        <f t="shared" si="8"/>
        <v/>
      </c>
      <c r="AC95" s="7" t="str">
        <f>IF($B95="","",IF(AC$7="","",IFERROR((('NILAI TUGAS'!M95*'NILAI TUGAS'!M$7*'FORM NILAI SIAP'!$E$6+'NILAI PRAKTEK'!M95*'NILAI PRAKTEK'!M$7*'FORM NILAI SIAP'!$F$6+'NILAI UTS'!M95*'NILAI UTS'!M$7*'FORM NILAI SIAP'!$G$6+'NILAI UAS'!M$7*'NILAI UAS'!M95*'FORM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5" s="86" t="str">
        <f t="shared" si="9"/>
        <v/>
      </c>
      <c r="AE95" s="7" t="str">
        <f>IF($B95="","",IFERROR((('NILAI TUGAS'!N95*'NILAI TUGAS'!N$7*'FORM NILAI SIAP'!$E$6+'NILAI PRAKTEK'!N95*'NILAI PRAKTEK'!N$7*'FORM NILAI SIAP'!$F$6+'NILAI UTS'!N95*'NILAI UTS'!N$7*'FORM NILAI SIAP'!$G$6+'NILAI UAS'!N$7*'NILAI UAS'!N95*'FORM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5" s="86" t="str">
        <f t="shared" si="10"/>
        <v/>
      </c>
      <c r="AG95" s="7" t="str">
        <f>IF($B95="","",IFERROR((('NILAI TUGAS'!O95*'NILAI TUGAS'!O$7*'FORM NILAI SIAP'!$E$6+'NILAI PRAKTEK'!O95*'NILAI PRAKTEK'!O$7*'FORM NILAI SIAP'!$F$6+'NILAI UTS'!O95*'NILAI UTS'!O$7*'FORM NILAI SIAP'!$G$6+'NILAI UAS'!O$7*'NILAI UAS'!O95*'FORM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5" s="86" t="str">
        <f t="shared" si="11"/>
        <v/>
      </c>
      <c r="AI95" s="7" t="str">
        <f>IF($B95="","",IFERROR((('NILAI TUGAS'!P95*'NILAI TUGAS'!P$7*'FORM NILAI SIAP'!$E$6+'NILAI PRAKTEK'!P95*'NILAI PRAKTEK'!P$7*'FORM NILAI SIAP'!$F$6+'NILAI UTS'!P95*'NILAI UTS'!P$7*'FORM NILAI SIAP'!$G$6+'NILAI UAS'!P$7*'NILAI UAS'!P95*'FORM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5" s="86" t="str">
        <f t="shared" si="12"/>
        <v/>
      </c>
      <c r="AK95" s="7" t="str">
        <f>IF($B95="","",IFERROR((('NILAI TUGAS'!Q95*'NILAI TUGAS'!Q$7*'FORM NILAI SIAP'!$E$6+'NILAI PRAKTEK'!Q95*'NILAI PRAKTEK'!Q$7*'FORM NILAI SIAP'!$F$6+'NILAI UTS'!Q95*'NILAI UTS'!Q$7*'FORM NILAI SIAP'!$G$6+'NILAI UAS'!Q$7*'NILAI UAS'!Q95*'FORM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5" s="86" t="str">
        <f t="shared" si="13"/>
        <v/>
      </c>
      <c r="AM95" s="7" t="str">
        <f>IF($B95="","",IFERROR((('NILAI TUGAS'!R95*'NILAI TUGAS'!R$7*'FORM NILAI SIAP'!$E$6+'NILAI PRAKTEK'!R95*'NILAI PRAKTEK'!R$7*'FORM NILAI SIAP'!$F$6+'NILAI UTS'!R95*'NILAI UTS'!R$7*'FORM NILAI SIAP'!$G$6+'NILAI UAS'!R$7*'NILAI UAS'!R95*'FORM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5" s="86" t="str">
        <f t="shared" si="14"/>
        <v/>
      </c>
    </row>
    <row r="96" spans="1:40" ht="14.25" customHeight="1">
      <c r="A96" s="3">
        <v>21120120140099</v>
      </c>
      <c r="B96" s="37" t="s">
        <v>381</v>
      </c>
      <c r="C96" s="37">
        <v>5</v>
      </c>
      <c r="D96" s="37" t="s">
        <v>350</v>
      </c>
      <c r="E96" s="83">
        <v>100</v>
      </c>
      <c r="F96" s="83">
        <f>IF(B96="","",'NILAI PRAKTEK'!D96)</f>
        <v>0</v>
      </c>
      <c r="G96" s="83">
        <f>IF(B96="","",'NILAI UTS'!D96)</f>
        <v>88</v>
      </c>
      <c r="H96" s="83">
        <f>IF(B96="","",'NILAI UAS'!D96)</f>
        <v>55</v>
      </c>
      <c r="I96" s="83">
        <f t="shared" si="0"/>
        <v>85.75</v>
      </c>
      <c r="J96" s="84" t="str">
        <f t="shared" si="15"/>
        <v>A</v>
      </c>
      <c r="K96" s="83" t="str">
        <f t="shared" si="16"/>
        <v>4</v>
      </c>
      <c r="L96" s="85" t="str">
        <f t="shared" si="18"/>
        <v>LULUS</v>
      </c>
      <c r="M96" s="7">
        <f>IF($B96="","",IF(M$7="","",IFERROR((('NILAI TUGAS'!E96*'NILAI TUGAS'!E$7*'FORM NILAI SIAP'!$E$6+'NILAI PRAKTEK'!E96*'NILAI PRAKTEK'!E$7*'FORM NILAI SIAP'!$F$6+'NILAI UTS'!E96*'NILAI UTS'!E$7*'FORM NILAI SIAP'!$G$6+'NILAI UAS'!E$7*'NILAI UAS'!E96*'FORM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96" s="86">
        <f t="shared" si="1"/>
        <v>4</v>
      </c>
      <c r="O96" s="7">
        <f>IF($B96="","",IF(O$7="","",IFERROR((('NILAI TUGAS'!F96*'NILAI TUGAS'!F$7*'FORM NILAI SIAP'!$E$6+'NILAI PRAKTEK'!F96*'NILAI PRAKTEK'!F$7*'FORM NILAI SIAP'!$F$6+'NILAI UTS'!F96*'NILAI UTS'!F$7*'FORM NILAI SIAP'!$G$6+'NILAI UAS'!F$7*'NILAI UAS'!F96*'FORM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96" s="86">
        <f t="shared" si="2"/>
        <v>4</v>
      </c>
      <c r="Q96" s="7">
        <f>IF($B96="","",IF(Q$7="","",IFERROR((('NILAI TUGAS'!G96*'NILAI TUGAS'!G$7*'FORM NILAI SIAP'!$E$6+'NILAI PRAKTEK'!G96*'NILAI PRAKTEK'!G$7*'FORM NILAI SIAP'!$F$6+'NILAI UTS'!G96*'NILAI UTS'!G$7*'FORM NILAI SIAP'!$G$6+'NILAI UAS'!G$7*'NILAI UAS'!G96*'FORM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77.5</v>
      </c>
      <c r="R96" s="86">
        <f t="shared" si="3"/>
        <v>3</v>
      </c>
      <c r="S96" s="7">
        <f>IF($B96="","",IF(S$7="","",IFERROR((('NILAI TUGAS'!H96*'NILAI TUGAS'!H$7*'FORM NILAI SIAP'!$E$6+'NILAI PRAKTEK'!H96*'NILAI PRAKTEK'!H$7*'FORM NILAI SIAP'!$F$6+'NILAI UTS'!H96*'NILAI UTS'!H$7*'FORM NILAI SIAP'!$G$6+'NILAI UAS'!H$7*'NILAI UAS'!H96*'FORM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77.5</v>
      </c>
      <c r="T96" s="86">
        <f t="shared" si="4"/>
        <v>3</v>
      </c>
      <c r="U96" s="7" t="str">
        <f>IF($B96="","",IF(U$7="","",IFERROR((('NILAI TUGAS'!I96*'NILAI TUGAS'!I$7*'FORM NILAI SIAP'!$E$6+'NILAI PRAKTEK'!I96*'NILAI PRAKTEK'!I$7*'FORM NILAI SIAP'!$F$6+'NILAI UTS'!I96*'NILAI UTS'!I$7*'FORM NILAI SIAP'!$G$6+'NILAI UAS'!I$7*'NILAI UAS'!I96*'FORM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6" s="86" t="str">
        <f t="shared" si="5"/>
        <v/>
      </c>
      <c r="W96" s="7" t="str">
        <f>IF($B96="","",IF(W$7="","",IFERROR((('NILAI TUGAS'!J96*'NILAI TUGAS'!J$7*'FORM NILAI SIAP'!$E$6+'NILAI PRAKTEK'!J96*'NILAI PRAKTEK'!J$7*'FORM NILAI SIAP'!$F$6+'NILAI UTS'!J96*'NILAI UTS'!J$7*'FORM NILAI SIAP'!$G$6+'NILAI UAS'!J$7*'NILAI UAS'!J96*'FORM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6" s="86" t="str">
        <f t="shared" si="6"/>
        <v/>
      </c>
      <c r="Y96" s="7" t="str">
        <f>IF($B96="","",IF(Y$7="","",IFERROR((('NILAI TUGAS'!K96*'NILAI TUGAS'!K$7*'FORM NILAI SIAP'!$E$6+'NILAI PRAKTEK'!K96*'NILAI PRAKTEK'!K$7*'FORM NILAI SIAP'!$F$6+'NILAI UTS'!K96*'NILAI UTS'!K$7*'FORM NILAI SIAP'!$G$6+'NILAI UAS'!K$7*'NILAI UAS'!K96*'FORM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6" s="86" t="str">
        <f t="shared" si="7"/>
        <v/>
      </c>
      <c r="AA96" s="7" t="str">
        <f>IF($B96="","",IF(AA$7="","",IFERROR((('NILAI TUGAS'!L96*'NILAI TUGAS'!L$7*'FORM NILAI SIAP'!$E$6+'NILAI PRAKTEK'!L96*'NILAI PRAKTEK'!L$7*'FORM NILAI SIAP'!$F$6+'NILAI UTS'!L96*'NILAI UTS'!L$7*'FORM NILAI SIAP'!$G$6+'NILAI UAS'!L$7*'NILAI UAS'!L96*'FORM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6" s="86" t="str">
        <f t="shared" si="8"/>
        <v/>
      </c>
      <c r="AC96" s="7" t="str">
        <f>IF($B96="","",IF(AC$7="","",IFERROR((('NILAI TUGAS'!M96*'NILAI TUGAS'!M$7*'FORM NILAI SIAP'!$E$6+'NILAI PRAKTEK'!M96*'NILAI PRAKTEK'!M$7*'FORM NILAI SIAP'!$F$6+'NILAI UTS'!M96*'NILAI UTS'!M$7*'FORM NILAI SIAP'!$G$6+'NILAI UAS'!M$7*'NILAI UAS'!M96*'FORM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6" s="86" t="str">
        <f t="shared" si="9"/>
        <v/>
      </c>
      <c r="AE96" s="7" t="str">
        <f>IF($B96="","",IFERROR((('NILAI TUGAS'!N96*'NILAI TUGAS'!N$7*'FORM NILAI SIAP'!$E$6+'NILAI PRAKTEK'!N96*'NILAI PRAKTEK'!N$7*'FORM NILAI SIAP'!$F$6+'NILAI UTS'!N96*'NILAI UTS'!N$7*'FORM NILAI SIAP'!$G$6+'NILAI UAS'!N$7*'NILAI UAS'!N96*'FORM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6" s="86" t="str">
        <f t="shared" si="10"/>
        <v/>
      </c>
      <c r="AG96" s="7" t="str">
        <f>IF($B96="","",IFERROR((('NILAI TUGAS'!O96*'NILAI TUGAS'!O$7*'FORM NILAI SIAP'!$E$6+'NILAI PRAKTEK'!O96*'NILAI PRAKTEK'!O$7*'FORM NILAI SIAP'!$F$6+'NILAI UTS'!O96*'NILAI UTS'!O$7*'FORM NILAI SIAP'!$G$6+'NILAI UAS'!O$7*'NILAI UAS'!O96*'FORM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6" s="86" t="str">
        <f t="shared" si="11"/>
        <v/>
      </c>
      <c r="AI96" s="7" t="str">
        <f>IF($B96="","",IFERROR((('NILAI TUGAS'!P96*'NILAI TUGAS'!P$7*'FORM NILAI SIAP'!$E$6+'NILAI PRAKTEK'!P96*'NILAI PRAKTEK'!P$7*'FORM NILAI SIAP'!$F$6+'NILAI UTS'!P96*'NILAI UTS'!P$7*'FORM NILAI SIAP'!$G$6+'NILAI UAS'!P$7*'NILAI UAS'!P96*'FORM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6" s="86" t="str">
        <f t="shared" si="12"/>
        <v/>
      </c>
      <c r="AK96" s="7" t="str">
        <f>IF($B96="","",IFERROR((('NILAI TUGAS'!Q96*'NILAI TUGAS'!Q$7*'FORM NILAI SIAP'!$E$6+'NILAI PRAKTEK'!Q96*'NILAI PRAKTEK'!Q$7*'FORM NILAI SIAP'!$F$6+'NILAI UTS'!Q96*'NILAI UTS'!Q$7*'FORM NILAI SIAP'!$G$6+'NILAI UAS'!Q$7*'NILAI UAS'!Q96*'FORM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6" s="86" t="str">
        <f t="shared" si="13"/>
        <v/>
      </c>
      <c r="AM96" s="7" t="str">
        <f>IF($B96="","",IFERROR((('NILAI TUGAS'!R96*'NILAI TUGAS'!R$7*'FORM NILAI SIAP'!$E$6+'NILAI PRAKTEK'!R96*'NILAI PRAKTEK'!R$7*'FORM NILAI SIAP'!$F$6+'NILAI UTS'!R96*'NILAI UTS'!R$7*'FORM NILAI SIAP'!$G$6+'NILAI UAS'!R$7*'NILAI UAS'!R96*'FORM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6" s="86" t="str">
        <f t="shared" si="14"/>
        <v/>
      </c>
    </row>
    <row r="97" spans="1:40" ht="14.25" customHeight="1">
      <c r="A97" s="3">
        <v>21120120140099</v>
      </c>
      <c r="B97" s="37" t="s">
        <v>382</v>
      </c>
      <c r="C97" s="37">
        <v>5</v>
      </c>
      <c r="D97" s="37" t="s">
        <v>350</v>
      </c>
      <c r="E97" s="83">
        <v>69</v>
      </c>
      <c r="F97" s="83">
        <f>IF(B97="","",'NILAI PRAKTEK'!D97)</f>
        <v>0</v>
      </c>
      <c r="G97" s="83">
        <f>IF(B97="","",'NILAI UTS'!D97)</f>
        <v>64</v>
      </c>
      <c r="H97" s="83">
        <f>IF(B97="","",'NILAI UAS'!D97)</f>
        <v>0</v>
      </c>
      <c r="I97" s="83">
        <f t="shared" si="0"/>
        <v>50.5</v>
      </c>
      <c r="J97" s="84" t="str">
        <f t="shared" si="15"/>
        <v>E</v>
      </c>
      <c r="K97" s="83" t="str">
        <f t="shared" si="16"/>
        <v>0</v>
      </c>
      <c r="L97" s="85" t="str">
        <f t="shared" si="18"/>
        <v>TIDAK LULUS</v>
      </c>
      <c r="M97" s="7">
        <f>IF($B97="","",IF(M$7="","",IFERROR((('NILAI TUGAS'!E97*'NILAI TUGAS'!E$7*'FORM NILAI SIAP'!$E$6+'NILAI PRAKTEK'!E97*'NILAI PRAKTEK'!E$7*'FORM NILAI SIAP'!$F$6+'NILAI UTS'!E97*'NILAI UTS'!E$7*'FORM NILAI SIAP'!$G$6+'NILAI UAS'!E$7*'NILAI UAS'!E97*'FORM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66.5</v>
      </c>
      <c r="N97" s="86">
        <f t="shared" si="1"/>
        <v>2</v>
      </c>
      <c r="O97" s="7">
        <f>IF($B97="","",IF(O$7="","",IFERROR((('NILAI TUGAS'!F97*'NILAI TUGAS'!F$7*'FORM NILAI SIAP'!$E$6+'NILAI PRAKTEK'!F97*'NILAI PRAKTEK'!F$7*'FORM NILAI SIAP'!$F$6+'NILAI UTS'!F97*'NILAI UTS'!F$7*'FORM NILAI SIAP'!$G$6+'NILAI UAS'!F$7*'NILAI UAS'!F97*'FORM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66.5</v>
      </c>
      <c r="P97" s="86">
        <f t="shared" si="2"/>
        <v>2</v>
      </c>
      <c r="Q97" s="7">
        <f>IF($B97="","",IF(Q$7="","",IFERROR((('NILAI TUGAS'!G97*'NILAI TUGAS'!G$7*'FORM NILAI SIAP'!$E$6+'NILAI PRAKTEK'!G97*'NILAI PRAKTEK'!G$7*'FORM NILAI SIAP'!$F$6+'NILAI UTS'!G97*'NILAI UTS'!G$7*'FORM NILAI SIAP'!$G$6+'NILAI UAS'!G$7*'NILAI UAS'!G97*'FORM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34.5</v>
      </c>
      <c r="R97" s="86">
        <f t="shared" si="3"/>
        <v>1</v>
      </c>
      <c r="S97" s="7">
        <f>IF($B97="","",IF(S$7="","",IFERROR((('NILAI TUGAS'!H97*'NILAI TUGAS'!H$7*'FORM NILAI SIAP'!$E$6+'NILAI PRAKTEK'!H97*'NILAI PRAKTEK'!H$7*'FORM NILAI SIAP'!$F$6+'NILAI UTS'!H97*'NILAI UTS'!H$7*'FORM NILAI SIAP'!$G$6+'NILAI UAS'!H$7*'NILAI UAS'!H97*'FORM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34.5</v>
      </c>
      <c r="T97" s="86">
        <f t="shared" si="4"/>
        <v>1</v>
      </c>
      <c r="U97" s="7" t="str">
        <f>IF($B97="","",IF(U$7="","",IFERROR((('NILAI TUGAS'!I97*'NILAI TUGAS'!I$7*'FORM NILAI SIAP'!$E$6+'NILAI PRAKTEK'!I97*'NILAI PRAKTEK'!I$7*'FORM NILAI SIAP'!$F$6+'NILAI UTS'!I97*'NILAI UTS'!I$7*'FORM NILAI SIAP'!$G$6+'NILAI UAS'!I$7*'NILAI UAS'!I97*'FORM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7" s="86" t="str">
        <f t="shared" si="5"/>
        <v/>
      </c>
      <c r="W97" s="7" t="str">
        <f>IF($B97="","",IF(W$7="","",IFERROR((('NILAI TUGAS'!J97*'NILAI TUGAS'!J$7*'FORM NILAI SIAP'!$E$6+'NILAI PRAKTEK'!J97*'NILAI PRAKTEK'!J$7*'FORM NILAI SIAP'!$F$6+'NILAI UTS'!J97*'NILAI UTS'!J$7*'FORM NILAI SIAP'!$G$6+'NILAI UAS'!J$7*'NILAI UAS'!J97*'FORM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7" s="86" t="str">
        <f t="shared" si="6"/>
        <v/>
      </c>
      <c r="Y97" s="7" t="str">
        <f>IF($B97="","",IF(Y$7="","",IFERROR((('NILAI TUGAS'!K97*'NILAI TUGAS'!K$7*'FORM NILAI SIAP'!$E$6+'NILAI PRAKTEK'!K97*'NILAI PRAKTEK'!K$7*'FORM NILAI SIAP'!$F$6+'NILAI UTS'!K97*'NILAI UTS'!K$7*'FORM NILAI SIAP'!$G$6+'NILAI UAS'!K$7*'NILAI UAS'!K97*'FORM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7" s="86" t="str">
        <f t="shared" si="7"/>
        <v/>
      </c>
      <c r="AA97" s="7" t="str">
        <f>IF($B97="","",IF(AA$7="","",IFERROR((('NILAI TUGAS'!L97*'NILAI TUGAS'!L$7*'FORM NILAI SIAP'!$E$6+'NILAI PRAKTEK'!L97*'NILAI PRAKTEK'!L$7*'FORM NILAI SIAP'!$F$6+'NILAI UTS'!L97*'NILAI UTS'!L$7*'FORM NILAI SIAP'!$G$6+'NILAI UAS'!L$7*'NILAI UAS'!L97*'FORM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7" s="86" t="str">
        <f t="shared" si="8"/>
        <v/>
      </c>
      <c r="AC97" s="7" t="str">
        <f>IF($B97="","",IF(AC$7="","",IFERROR((('NILAI TUGAS'!M97*'NILAI TUGAS'!M$7*'FORM NILAI SIAP'!$E$6+'NILAI PRAKTEK'!M97*'NILAI PRAKTEK'!M$7*'FORM NILAI SIAP'!$F$6+'NILAI UTS'!M97*'NILAI UTS'!M$7*'FORM NILAI SIAP'!$G$6+'NILAI UAS'!M$7*'NILAI UAS'!M97*'FORM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7" s="86" t="str">
        <f t="shared" si="9"/>
        <v/>
      </c>
      <c r="AE97" s="7" t="str">
        <f>IF($B97="","",IFERROR((('NILAI TUGAS'!N97*'NILAI TUGAS'!N$7*'FORM NILAI SIAP'!$E$6+'NILAI PRAKTEK'!N97*'NILAI PRAKTEK'!N$7*'FORM NILAI SIAP'!$F$6+'NILAI UTS'!N97*'NILAI UTS'!N$7*'FORM NILAI SIAP'!$G$6+'NILAI UAS'!N$7*'NILAI UAS'!N97*'FORM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7" s="86" t="str">
        <f t="shared" si="10"/>
        <v/>
      </c>
      <c r="AG97" s="7" t="str">
        <f>IF($B97="","",IFERROR((('NILAI TUGAS'!O97*'NILAI TUGAS'!O$7*'FORM NILAI SIAP'!$E$6+'NILAI PRAKTEK'!O97*'NILAI PRAKTEK'!O$7*'FORM NILAI SIAP'!$F$6+'NILAI UTS'!O97*'NILAI UTS'!O$7*'FORM NILAI SIAP'!$G$6+'NILAI UAS'!O$7*'NILAI UAS'!O97*'FORM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7" s="86" t="str">
        <f t="shared" si="11"/>
        <v/>
      </c>
      <c r="AI97" s="7" t="str">
        <f>IF($B97="","",IFERROR((('NILAI TUGAS'!P97*'NILAI TUGAS'!P$7*'FORM NILAI SIAP'!$E$6+'NILAI PRAKTEK'!P97*'NILAI PRAKTEK'!P$7*'FORM NILAI SIAP'!$F$6+'NILAI UTS'!P97*'NILAI UTS'!P$7*'FORM NILAI SIAP'!$G$6+'NILAI UAS'!P$7*'NILAI UAS'!P97*'FORM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7" s="86" t="str">
        <f t="shared" si="12"/>
        <v/>
      </c>
      <c r="AK97" s="7" t="str">
        <f>IF($B97="","",IFERROR((('NILAI TUGAS'!Q97*'NILAI TUGAS'!Q$7*'FORM NILAI SIAP'!$E$6+'NILAI PRAKTEK'!Q97*'NILAI PRAKTEK'!Q$7*'FORM NILAI SIAP'!$F$6+'NILAI UTS'!Q97*'NILAI UTS'!Q$7*'FORM NILAI SIAP'!$G$6+'NILAI UAS'!Q$7*'NILAI UAS'!Q97*'FORM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7" s="86" t="str">
        <f t="shared" si="13"/>
        <v/>
      </c>
      <c r="AM97" s="7" t="str">
        <f>IF($B97="","",IFERROR((('NILAI TUGAS'!R97*'NILAI TUGAS'!R$7*'FORM NILAI SIAP'!$E$6+'NILAI PRAKTEK'!R97*'NILAI PRAKTEK'!R$7*'FORM NILAI SIAP'!$F$6+'NILAI UTS'!R97*'NILAI UTS'!R$7*'FORM NILAI SIAP'!$G$6+'NILAI UAS'!R$7*'NILAI UAS'!R97*'FORM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7" s="86" t="str">
        <f t="shared" si="14"/>
        <v/>
      </c>
    </row>
    <row r="98" spans="1:40" ht="14.25" customHeight="1">
      <c r="A98" s="3">
        <v>21120120140099</v>
      </c>
      <c r="B98" s="37" t="s">
        <v>383</v>
      </c>
      <c r="C98" s="37">
        <v>5</v>
      </c>
      <c r="D98" s="37" t="s">
        <v>350</v>
      </c>
      <c r="E98" s="83">
        <v>100</v>
      </c>
      <c r="F98" s="83">
        <f>IF(B98="","",'NILAI PRAKTEK'!D98)</f>
        <v>0</v>
      </c>
      <c r="G98" s="83">
        <f>IF(B98="","",'NILAI UTS'!D98)</f>
        <v>92</v>
      </c>
      <c r="H98" s="83">
        <f>IF(B98="","",'NILAI UAS'!D98)</f>
        <v>50</v>
      </c>
      <c r="I98" s="83">
        <f t="shared" si="0"/>
        <v>85.5</v>
      </c>
      <c r="J98" s="84" t="str">
        <f t="shared" si="15"/>
        <v>A</v>
      </c>
      <c r="K98" s="83" t="str">
        <f t="shared" si="16"/>
        <v>4</v>
      </c>
      <c r="L98" s="85" t="str">
        <f t="shared" si="18"/>
        <v>LULUS</v>
      </c>
      <c r="M98" s="7">
        <f>IF($B98="","",IF(M$7="","",IFERROR((('NILAI TUGAS'!E98*'NILAI TUGAS'!E$7*'FORM NILAI SIAP'!$E$6+'NILAI PRAKTEK'!E98*'NILAI PRAKTEK'!E$7*'FORM NILAI SIAP'!$F$6+'NILAI UTS'!E98*'NILAI UTS'!E$7*'FORM NILAI SIAP'!$G$6+'NILAI UAS'!E$7*'NILAI UAS'!E98*'FORM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98" s="86">
        <f t="shared" si="1"/>
        <v>4</v>
      </c>
      <c r="O98" s="7">
        <f>IF($B98="","",IF(O$7="","",IFERROR((('NILAI TUGAS'!F98*'NILAI TUGAS'!F$7*'FORM NILAI SIAP'!$E$6+'NILAI PRAKTEK'!F98*'NILAI PRAKTEK'!F$7*'FORM NILAI SIAP'!$F$6+'NILAI UTS'!F98*'NILAI UTS'!F$7*'FORM NILAI SIAP'!$G$6+'NILAI UAS'!F$7*'NILAI UAS'!F98*'FORM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98" s="86">
        <f t="shared" si="2"/>
        <v>4</v>
      </c>
      <c r="Q98" s="7">
        <f>IF($B98="","",IF(Q$7="","",IFERROR((('NILAI TUGAS'!G98*'NILAI TUGAS'!G$7*'FORM NILAI SIAP'!$E$6+'NILAI PRAKTEK'!G98*'NILAI PRAKTEK'!G$7*'FORM NILAI SIAP'!$F$6+'NILAI UTS'!G98*'NILAI UTS'!G$7*'FORM NILAI SIAP'!$G$6+'NILAI UAS'!G$7*'NILAI UAS'!G98*'FORM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75</v>
      </c>
      <c r="R98" s="86">
        <f t="shared" si="3"/>
        <v>3</v>
      </c>
      <c r="S98" s="7">
        <f>IF($B98="","",IF(S$7="","",IFERROR((('NILAI TUGAS'!H98*'NILAI TUGAS'!H$7*'FORM NILAI SIAP'!$E$6+'NILAI PRAKTEK'!H98*'NILAI PRAKTEK'!H$7*'FORM NILAI SIAP'!$F$6+'NILAI UTS'!H98*'NILAI UTS'!H$7*'FORM NILAI SIAP'!$G$6+'NILAI UAS'!H$7*'NILAI UAS'!H98*'FORM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75</v>
      </c>
      <c r="T98" s="86">
        <f t="shared" si="4"/>
        <v>3</v>
      </c>
      <c r="U98" s="7" t="str">
        <f>IF($B98="","",IF(U$7="","",IFERROR((('NILAI TUGAS'!I98*'NILAI TUGAS'!I$7*'FORM NILAI SIAP'!$E$6+'NILAI PRAKTEK'!I98*'NILAI PRAKTEK'!I$7*'FORM NILAI SIAP'!$F$6+'NILAI UTS'!I98*'NILAI UTS'!I$7*'FORM NILAI SIAP'!$G$6+'NILAI UAS'!I$7*'NILAI UAS'!I98*'FORM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8" s="86" t="str">
        <f t="shared" si="5"/>
        <v/>
      </c>
      <c r="W98" s="7" t="str">
        <f>IF($B98="","",IF(W$7="","",IFERROR((('NILAI TUGAS'!J98*'NILAI TUGAS'!J$7*'FORM NILAI SIAP'!$E$6+'NILAI PRAKTEK'!J98*'NILAI PRAKTEK'!J$7*'FORM NILAI SIAP'!$F$6+'NILAI UTS'!J98*'NILAI UTS'!J$7*'FORM NILAI SIAP'!$G$6+'NILAI UAS'!J$7*'NILAI UAS'!J98*'FORM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8" s="86" t="str">
        <f t="shared" si="6"/>
        <v/>
      </c>
      <c r="Y98" s="7" t="str">
        <f>IF($B98="","",IF(Y$7="","",IFERROR((('NILAI TUGAS'!K98*'NILAI TUGAS'!K$7*'FORM NILAI SIAP'!$E$6+'NILAI PRAKTEK'!K98*'NILAI PRAKTEK'!K$7*'FORM NILAI SIAP'!$F$6+'NILAI UTS'!K98*'NILAI UTS'!K$7*'FORM NILAI SIAP'!$G$6+'NILAI UAS'!K$7*'NILAI UAS'!K98*'FORM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8" s="86" t="str">
        <f t="shared" si="7"/>
        <v/>
      </c>
      <c r="AA98" s="7" t="str">
        <f>IF($B98="","",IF(AA$7="","",IFERROR((('NILAI TUGAS'!L98*'NILAI TUGAS'!L$7*'FORM NILAI SIAP'!$E$6+'NILAI PRAKTEK'!L98*'NILAI PRAKTEK'!L$7*'FORM NILAI SIAP'!$F$6+'NILAI UTS'!L98*'NILAI UTS'!L$7*'FORM NILAI SIAP'!$G$6+'NILAI UAS'!L$7*'NILAI UAS'!L98*'FORM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8" s="86" t="str">
        <f t="shared" si="8"/>
        <v/>
      </c>
      <c r="AC98" s="7" t="str">
        <f>IF($B98="","",IF(AC$7="","",IFERROR((('NILAI TUGAS'!M98*'NILAI TUGAS'!M$7*'FORM NILAI SIAP'!$E$6+'NILAI PRAKTEK'!M98*'NILAI PRAKTEK'!M$7*'FORM NILAI SIAP'!$F$6+'NILAI UTS'!M98*'NILAI UTS'!M$7*'FORM NILAI SIAP'!$G$6+'NILAI UAS'!M$7*'NILAI UAS'!M98*'FORM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8" s="86" t="str">
        <f t="shared" si="9"/>
        <v/>
      </c>
      <c r="AE98" s="7" t="str">
        <f>IF($B98="","",IFERROR((('NILAI TUGAS'!N98*'NILAI TUGAS'!N$7*'FORM NILAI SIAP'!$E$6+'NILAI PRAKTEK'!N98*'NILAI PRAKTEK'!N$7*'FORM NILAI SIAP'!$F$6+'NILAI UTS'!N98*'NILAI UTS'!N$7*'FORM NILAI SIAP'!$G$6+'NILAI UAS'!N$7*'NILAI UAS'!N98*'FORM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8" s="86" t="str">
        <f t="shared" si="10"/>
        <v/>
      </c>
      <c r="AG98" s="7" t="str">
        <f>IF($B98="","",IFERROR((('NILAI TUGAS'!O98*'NILAI TUGAS'!O$7*'FORM NILAI SIAP'!$E$6+'NILAI PRAKTEK'!O98*'NILAI PRAKTEK'!O$7*'FORM NILAI SIAP'!$F$6+'NILAI UTS'!O98*'NILAI UTS'!O$7*'FORM NILAI SIAP'!$G$6+'NILAI UAS'!O$7*'NILAI UAS'!O98*'FORM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8" s="86" t="str">
        <f t="shared" si="11"/>
        <v/>
      </c>
      <c r="AI98" s="7" t="str">
        <f>IF($B98="","",IFERROR((('NILAI TUGAS'!P98*'NILAI TUGAS'!P$7*'FORM NILAI SIAP'!$E$6+'NILAI PRAKTEK'!P98*'NILAI PRAKTEK'!P$7*'FORM NILAI SIAP'!$F$6+'NILAI UTS'!P98*'NILAI UTS'!P$7*'FORM NILAI SIAP'!$G$6+'NILAI UAS'!P$7*'NILAI UAS'!P98*'FORM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8" s="86" t="str">
        <f t="shared" si="12"/>
        <v/>
      </c>
      <c r="AK98" s="7" t="str">
        <f>IF($B98="","",IFERROR((('NILAI TUGAS'!Q98*'NILAI TUGAS'!Q$7*'FORM NILAI SIAP'!$E$6+'NILAI PRAKTEK'!Q98*'NILAI PRAKTEK'!Q$7*'FORM NILAI SIAP'!$F$6+'NILAI UTS'!Q98*'NILAI UTS'!Q$7*'FORM NILAI SIAP'!$G$6+'NILAI UAS'!Q$7*'NILAI UAS'!Q98*'FORM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8" s="86" t="str">
        <f t="shared" si="13"/>
        <v/>
      </c>
      <c r="AM98" s="7" t="str">
        <f>IF($B98="","",IFERROR((('NILAI TUGAS'!R98*'NILAI TUGAS'!R$7*'FORM NILAI SIAP'!$E$6+'NILAI PRAKTEK'!R98*'NILAI PRAKTEK'!R$7*'FORM NILAI SIAP'!$F$6+'NILAI UTS'!R98*'NILAI UTS'!R$7*'FORM NILAI SIAP'!$G$6+'NILAI UAS'!R$7*'NILAI UAS'!R98*'FORM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8" s="86" t="str">
        <f t="shared" si="14"/>
        <v/>
      </c>
    </row>
    <row r="99" spans="1:40" ht="14.25" customHeight="1">
      <c r="A99" s="3">
        <v>21120120140099</v>
      </c>
      <c r="B99" s="37" t="s">
        <v>384</v>
      </c>
      <c r="C99" s="37">
        <v>5</v>
      </c>
      <c r="D99" s="37" t="s">
        <v>350</v>
      </c>
      <c r="E99" s="83">
        <v>100</v>
      </c>
      <c r="F99" s="83">
        <f>IF(B99="","",'NILAI PRAKTEK'!D99)</f>
        <v>0</v>
      </c>
      <c r="G99" s="83">
        <f>IF(B99="","",'NILAI UTS'!D99)</f>
        <v>72</v>
      </c>
      <c r="H99" s="83">
        <f>IF(B99="","",'NILAI UAS'!D99)</f>
        <v>60</v>
      </c>
      <c r="I99" s="83">
        <f t="shared" si="0"/>
        <v>83</v>
      </c>
      <c r="J99" s="84" t="str">
        <f t="shared" si="15"/>
        <v>A</v>
      </c>
      <c r="K99" s="83" t="str">
        <f t="shared" si="16"/>
        <v>4</v>
      </c>
      <c r="L99" s="85" t="str">
        <f t="shared" si="18"/>
        <v>LULUS</v>
      </c>
      <c r="M99" s="7">
        <f>IF($B99="","",IF(M$7="","",IFERROR((('NILAI TUGAS'!E99*'NILAI TUGAS'!E$7*'FORM NILAI SIAP'!$E$6+'NILAI PRAKTEK'!E99*'NILAI PRAKTEK'!E$7*'FORM NILAI SIAP'!$F$6+'NILAI UTS'!E99*'NILAI UTS'!E$7*'FORM NILAI SIAP'!$G$6+'NILAI UAS'!E$7*'NILAI UAS'!E99*'FORM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99" s="86">
        <f t="shared" si="1"/>
        <v>4</v>
      </c>
      <c r="O99" s="7">
        <f>IF($B99="","",IF(O$7="","",IFERROR((('NILAI TUGAS'!F99*'NILAI TUGAS'!F$7*'FORM NILAI SIAP'!$E$6+'NILAI PRAKTEK'!F99*'NILAI PRAKTEK'!F$7*'FORM NILAI SIAP'!$F$6+'NILAI UTS'!F99*'NILAI UTS'!F$7*'FORM NILAI SIAP'!$G$6+'NILAI UAS'!F$7*'NILAI UAS'!F99*'FORM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99" s="86">
        <f t="shared" si="2"/>
        <v>4</v>
      </c>
      <c r="Q99" s="7">
        <f>IF($B99="","",IF(Q$7="","",IFERROR((('NILAI TUGAS'!G99*'NILAI TUGAS'!G$7*'FORM NILAI SIAP'!$E$6+'NILAI PRAKTEK'!G99*'NILAI PRAKTEK'!G$7*'FORM NILAI SIAP'!$F$6+'NILAI UTS'!G99*'NILAI UTS'!G$7*'FORM NILAI SIAP'!$G$6+'NILAI UAS'!G$7*'NILAI UAS'!G99*'FORM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99" s="86">
        <f t="shared" si="3"/>
        <v>4</v>
      </c>
      <c r="S99" s="7">
        <f>IF($B99="","",IF(S$7="","",IFERROR((('NILAI TUGAS'!H99*'NILAI TUGAS'!H$7*'FORM NILAI SIAP'!$E$6+'NILAI PRAKTEK'!H99*'NILAI PRAKTEK'!H$7*'FORM NILAI SIAP'!$F$6+'NILAI UTS'!H99*'NILAI UTS'!H$7*'FORM NILAI SIAP'!$G$6+'NILAI UAS'!H$7*'NILAI UAS'!H99*'FORM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99" s="86">
        <f t="shared" si="4"/>
        <v>4</v>
      </c>
      <c r="U99" s="7" t="str">
        <f>IF($B99="","",IF(U$7="","",IFERROR((('NILAI TUGAS'!I99*'NILAI TUGAS'!I$7*'FORM NILAI SIAP'!$E$6+'NILAI PRAKTEK'!I99*'NILAI PRAKTEK'!I$7*'FORM NILAI SIAP'!$F$6+'NILAI UTS'!I99*'NILAI UTS'!I$7*'FORM NILAI SIAP'!$G$6+'NILAI UAS'!I$7*'NILAI UAS'!I99*'FORM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9" s="86" t="str">
        <f t="shared" si="5"/>
        <v/>
      </c>
      <c r="W99" s="7" t="str">
        <f>IF($B99="","",IF(W$7="","",IFERROR((('NILAI TUGAS'!J99*'NILAI TUGAS'!J$7*'FORM NILAI SIAP'!$E$6+'NILAI PRAKTEK'!J99*'NILAI PRAKTEK'!J$7*'FORM NILAI SIAP'!$F$6+'NILAI UTS'!J99*'NILAI UTS'!J$7*'FORM NILAI SIAP'!$G$6+'NILAI UAS'!J$7*'NILAI UAS'!J99*'FORM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9" s="86" t="str">
        <f t="shared" si="6"/>
        <v/>
      </c>
      <c r="Y99" s="7" t="str">
        <f>IF($B99="","",IF(Y$7="","",IFERROR((('NILAI TUGAS'!K99*'NILAI TUGAS'!K$7*'FORM NILAI SIAP'!$E$6+'NILAI PRAKTEK'!K99*'NILAI PRAKTEK'!K$7*'FORM NILAI SIAP'!$F$6+'NILAI UTS'!K99*'NILAI UTS'!K$7*'FORM NILAI SIAP'!$G$6+'NILAI UAS'!K$7*'NILAI UAS'!K99*'FORM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9" s="86" t="str">
        <f t="shared" si="7"/>
        <v/>
      </c>
      <c r="AA99" s="7" t="str">
        <f>IF($B99="","",IF(AA$7="","",IFERROR((('NILAI TUGAS'!L99*'NILAI TUGAS'!L$7*'FORM NILAI SIAP'!$E$6+'NILAI PRAKTEK'!L99*'NILAI PRAKTEK'!L$7*'FORM NILAI SIAP'!$F$6+'NILAI UTS'!L99*'NILAI UTS'!L$7*'FORM NILAI SIAP'!$G$6+'NILAI UAS'!L$7*'NILAI UAS'!L99*'FORM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9" s="86" t="str">
        <f t="shared" si="8"/>
        <v/>
      </c>
      <c r="AC99" s="7" t="str">
        <f>IF($B99="","",IF(AC$7="","",IFERROR((('NILAI TUGAS'!M99*'NILAI TUGAS'!M$7*'FORM NILAI SIAP'!$E$6+'NILAI PRAKTEK'!M99*'NILAI PRAKTEK'!M$7*'FORM NILAI SIAP'!$F$6+'NILAI UTS'!M99*'NILAI UTS'!M$7*'FORM NILAI SIAP'!$G$6+'NILAI UAS'!M$7*'NILAI UAS'!M99*'FORM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9" s="86" t="str">
        <f t="shared" si="9"/>
        <v/>
      </c>
      <c r="AE99" s="7" t="str">
        <f>IF($B99="","",IFERROR((('NILAI TUGAS'!N99*'NILAI TUGAS'!N$7*'FORM NILAI SIAP'!$E$6+'NILAI PRAKTEK'!N99*'NILAI PRAKTEK'!N$7*'FORM NILAI SIAP'!$F$6+'NILAI UTS'!N99*'NILAI UTS'!N$7*'FORM NILAI SIAP'!$G$6+'NILAI UAS'!N$7*'NILAI UAS'!N99*'FORM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9" s="86" t="str">
        <f t="shared" si="10"/>
        <v/>
      </c>
      <c r="AG99" s="7" t="str">
        <f>IF($B99="","",IFERROR((('NILAI TUGAS'!O99*'NILAI TUGAS'!O$7*'FORM NILAI SIAP'!$E$6+'NILAI PRAKTEK'!O99*'NILAI PRAKTEK'!O$7*'FORM NILAI SIAP'!$F$6+'NILAI UTS'!O99*'NILAI UTS'!O$7*'FORM NILAI SIAP'!$G$6+'NILAI UAS'!O$7*'NILAI UAS'!O99*'FORM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9" s="86" t="str">
        <f t="shared" si="11"/>
        <v/>
      </c>
      <c r="AI99" s="7" t="str">
        <f>IF($B99="","",IFERROR((('NILAI TUGAS'!P99*'NILAI TUGAS'!P$7*'FORM NILAI SIAP'!$E$6+'NILAI PRAKTEK'!P99*'NILAI PRAKTEK'!P$7*'FORM NILAI SIAP'!$F$6+'NILAI UTS'!P99*'NILAI UTS'!P$7*'FORM NILAI SIAP'!$G$6+'NILAI UAS'!P$7*'NILAI UAS'!P99*'FORM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9" s="86" t="str">
        <f t="shared" si="12"/>
        <v/>
      </c>
      <c r="AK99" s="7" t="str">
        <f>IF($B99="","",IFERROR((('NILAI TUGAS'!Q99*'NILAI TUGAS'!Q$7*'FORM NILAI SIAP'!$E$6+'NILAI PRAKTEK'!Q99*'NILAI PRAKTEK'!Q$7*'FORM NILAI SIAP'!$F$6+'NILAI UTS'!Q99*'NILAI UTS'!Q$7*'FORM NILAI SIAP'!$G$6+'NILAI UAS'!Q$7*'NILAI UAS'!Q99*'FORM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9" s="86" t="str">
        <f t="shared" si="13"/>
        <v/>
      </c>
      <c r="AM99" s="7" t="str">
        <f>IF($B99="","",IFERROR((('NILAI TUGAS'!R99*'NILAI TUGAS'!R$7*'FORM NILAI SIAP'!$E$6+'NILAI PRAKTEK'!R99*'NILAI PRAKTEK'!R$7*'FORM NILAI SIAP'!$F$6+'NILAI UTS'!R99*'NILAI UTS'!R$7*'FORM NILAI SIAP'!$G$6+'NILAI UAS'!R$7*'NILAI UAS'!R99*'FORM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9" s="86" t="str">
        <f t="shared" si="14"/>
        <v/>
      </c>
    </row>
    <row r="100" spans="1:40" ht="14.25" customHeight="1">
      <c r="A100" s="3">
        <v>21120120140099</v>
      </c>
      <c r="B100" s="37" t="s">
        <v>385</v>
      </c>
      <c r="C100" s="37">
        <v>5</v>
      </c>
      <c r="D100" s="37" t="s">
        <v>350</v>
      </c>
      <c r="E100" s="83">
        <v>100</v>
      </c>
      <c r="F100" s="83">
        <f>IF(B100="","",'NILAI PRAKTEK'!D100)</f>
        <v>0</v>
      </c>
      <c r="G100" s="83">
        <f>IF(B100="","",'NILAI UTS'!D100)</f>
        <v>80</v>
      </c>
      <c r="H100" s="83">
        <f>IF(B100="","",'NILAI UAS'!D100)</f>
        <v>50</v>
      </c>
      <c r="I100" s="83">
        <f t="shared" si="0"/>
        <v>82.5</v>
      </c>
      <c r="J100" s="84" t="str">
        <f t="shared" si="15"/>
        <v>A</v>
      </c>
      <c r="K100" s="83" t="str">
        <f t="shared" si="16"/>
        <v>4</v>
      </c>
      <c r="L100" s="85" t="str">
        <f t="shared" si="18"/>
        <v>LULUS</v>
      </c>
      <c r="M100" s="7">
        <f>IF($B100="","",IF(M$7="","",IFERROR((('NILAI TUGAS'!E100*'NILAI TUGAS'!E$7*'FORM NILAI SIAP'!$E$6+'NILAI PRAKTEK'!E100*'NILAI PRAKTEK'!E$7*'FORM NILAI SIAP'!$F$6+'NILAI UTS'!E100*'NILAI UTS'!E$7*'FORM NILAI SIAP'!$G$6+'NILAI UAS'!E$7*'NILAI UAS'!E100*'FORM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100" s="86">
        <f t="shared" si="1"/>
        <v>4</v>
      </c>
      <c r="O100" s="7">
        <f>IF($B100="","",IF(O$7="","",IFERROR((('NILAI TUGAS'!F100*'NILAI TUGAS'!F$7*'FORM NILAI SIAP'!$E$6+'NILAI PRAKTEK'!F100*'NILAI PRAKTEK'!F$7*'FORM NILAI SIAP'!$F$6+'NILAI UTS'!F100*'NILAI UTS'!F$7*'FORM NILAI SIAP'!$G$6+'NILAI UAS'!F$7*'NILAI UAS'!F100*'FORM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100" s="86">
        <f t="shared" si="2"/>
        <v>4</v>
      </c>
      <c r="Q100" s="7">
        <f>IF($B100="","",IF(Q$7="","",IFERROR((('NILAI TUGAS'!G100*'NILAI TUGAS'!G$7*'FORM NILAI SIAP'!$E$6+'NILAI PRAKTEK'!G100*'NILAI PRAKTEK'!G$7*'FORM NILAI SIAP'!$F$6+'NILAI UTS'!G100*'NILAI UTS'!G$7*'FORM NILAI SIAP'!$G$6+'NILAI UAS'!G$7*'NILAI UAS'!G100*'FORM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75</v>
      </c>
      <c r="R100" s="86">
        <f t="shared" si="3"/>
        <v>3</v>
      </c>
      <c r="S100" s="7">
        <f>IF($B100="","",IF(S$7="","",IFERROR((('NILAI TUGAS'!H100*'NILAI TUGAS'!H$7*'FORM NILAI SIAP'!$E$6+'NILAI PRAKTEK'!H100*'NILAI PRAKTEK'!H$7*'FORM NILAI SIAP'!$F$6+'NILAI UTS'!H100*'NILAI UTS'!H$7*'FORM NILAI SIAP'!$G$6+'NILAI UAS'!H$7*'NILAI UAS'!H100*'FORM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75</v>
      </c>
      <c r="T100" s="86">
        <f t="shared" si="4"/>
        <v>3</v>
      </c>
      <c r="U100" s="7" t="str">
        <f>IF($B100="","",IF(U$7="","",IFERROR((('NILAI TUGAS'!I100*'NILAI TUGAS'!I$7*'FORM NILAI SIAP'!$E$6+'NILAI PRAKTEK'!I100*'NILAI PRAKTEK'!I$7*'FORM NILAI SIAP'!$F$6+'NILAI UTS'!I100*'NILAI UTS'!I$7*'FORM NILAI SIAP'!$G$6+'NILAI UAS'!I$7*'NILAI UAS'!I100*'FORM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0" s="86" t="str">
        <f t="shared" si="5"/>
        <v/>
      </c>
      <c r="W100" s="7" t="str">
        <f>IF($B100="","",IF(W$7="","",IFERROR((('NILAI TUGAS'!J100*'NILAI TUGAS'!J$7*'FORM NILAI SIAP'!$E$6+'NILAI PRAKTEK'!J100*'NILAI PRAKTEK'!J$7*'FORM NILAI SIAP'!$F$6+'NILAI UTS'!J100*'NILAI UTS'!J$7*'FORM NILAI SIAP'!$G$6+'NILAI UAS'!J$7*'NILAI UAS'!J100*'FORM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0" s="86" t="str">
        <f t="shared" si="6"/>
        <v/>
      </c>
      <c r="Y100" s="7" t="str">
        <f>IF($B100="","",IF(Y$7="","",IFERROR((('NILAI TUGAS'!K100*'NILAI TUGAS'!K$7*'FORM NILAI SIAP'!$E$6+'NILAI PRAKTEK'!K100*'NILAI PRAKTEK'!K$7*'FORM NILAI SIAP'!$F$6+'NILAI UTS'!K100*'NILAI UTS'!K$7*'FORM NILAI SIAP'!$G$6+'NILAI UAS'!K$7*'NILAI UAS'!K100*'FORM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0" s="86" t="str">
        <f t="shared" si="7"/>
        <v/>
      </c>
      <c r="AA100" s="7" t="str">
        <f>IF($B100="","",IF(AA$7="","",IFERROR((('NILAI TUGAS'!L100*'NILAI TUGAS'!L$7*'FORM NILAI SIAP'!$E$6+'NILAI PRAKTEK'!L100*'NILAI PRAKTEK'!L$7*'FORM NILAI SIAP'!$F$6+'NILAI UTS'!L100*'NILAI UTS'!L$7*'FORM NILAI SIAP'!$G$6+'NILAI UAS'!L$7*'NILAI UAS'!L100*'FORM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0" s="86" t="str">
        <f t="shared" si="8"/>
        <v/>
      </c>
      <c r="AC100" s="7" t="str">
        <f>IF($B100="","",IF(AC$7="","",IFERROR((('NILAI TUGAS'!M100*'NILAI TUGAS'!M$7*'FORM NILAI SIAP'!$E$6+'NILAI PRAKTEK'!M100*'NILAI PRAKTEK'!M$7*'FORM NILAI SIAP'!$F$6+'NILAI UTS'!M100*'NILAI UTS'!M$7*'FORM NILAI SIAP'!$G$6+'NILAI UAS'!M$7*'NILAI UAS'!M100*'FORM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0" s="86" t="str">
        <f t="shared" si="9"/>
        <v/>
      </c>
      <c r="AE100" s="7" t="str">
        <f>IF($B100="","",IFERROR((('NILAI TUGAS'!N100*'NILAI TUGAS'!N$7*'FORM NILAI SIAP'!$E$6+'NILAI PRAKTEK'!N100*'NILAI PRAKTEK'!N$7*'FORM NILAI SIAP'!$F$6+'NILAI UTS'!N100*'NILAI UTS'!N$7*'FORM NILAI SIAP'!$G$6+'NILAI UAS'!N$7*'NILAI UAS'!N100*'FORM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0" s="86" t="str">
        <f t="shared" si="10"/>
        <v/>
      </c>
      <c r="AG100" s="7" t="str">
        <f>IF($B100="","",IFERROR((('NILAI TUGAS'!O100*'NILAI TUGAS'!O$7*'FORM NILAI SIAP'!$E$6+'NILAI PRAKTEK'!O100*'NILAI PRAKTEK'!O$7*'FORM NILAI SIAP'!$F$6+'NILAI UTS'!O100*'NILAI UTS'!O$7*'FORM NILAI SIAP'!$G$6+'NILAI UAS'!O$7*'NILAI UAS'!O100*'FORM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0" s="86" t="str">
        <f t="shared" si="11"/>
        <v/>
      </c>
      <c r="AI100" s="7" t="str">
        <f>IF($B100="","",IFERROR((('NILAI TUGAS'!P100*'NILAI TUGAS'!P$7*'FORM NILAI SIAP'!$E$6+'NILAI PRAKTEK'!P100*'NILAI PRAKTEK'!P$7*'FORM NILAI SIAP'!$F$6+'NILAI UTS'!P100*'NILAI UTS'!P$7*'FORM NILAI SIAP'!$G$6+'NILAI UAS'!P$7*'NILAI UAS'!P100*'FORM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0" s="86" t="str">
        <f t="shared" si="12"/>
        <v/>
      </c>
      <c r="AK100" s="7" t="str">
        <f>IF($B100="","",IFERROR((('NILAI TUGAS'!Q100*'NILAI TUGAS'!Q$7*'FORM NILAI SIAP'!$E$6+'NILAI PRAKTEK'!Q100*'NILAI PRAKTEK'!Q$7*'FORM NILAI SIAP'!$F$6+'NILAI UTS'!Q100*'NILAI UTS'!Q$7*'FORM NILAI SIAP'!$G$6+'NILAI UAS'!Q$7*'NILAI UAS'!Q100*'FORM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0" s="86" t="str">
        <f t="shared" si="13"/>
        <v/>
      </c>
      <c r="AM100" s="7" t="str">
        <f>IF($B100="","",IFERROR((('NILAI TUGAS'!R100*'NILAI TUGAS'!R$7*'FORM NILAI SIAP'!$E$6+'NILAI PRAKTEK'!R100*'NILAI PRAKTEK'!R$7*'FORM NILAI SIAP'!$F$6+'NILAI UTS'!R100*'NILAI UTS'!R$7*'FORM NILAI SIAP'!$G$6+'NILAI UAS'!R$7*'NILAI UAS'!R100*'FORM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0" s="86" t="str">
        <f t="shared" si="14"/>
        <v/>
      </c>
    </row>
    <row r="101" spans="1:40" ht="14.25" customHeight="1">
      <c r="A101" s="3">
        <v>21120120140099</v>
      </c>
      <c r="B101" s="37" t="s">
        <v>386</v>
      </c>
      <c r="C101" s="37">
        <v>5</v>
      </c>
      <c r="D101" s="37" t="s">
        <v>350</v>
      </c>
      <c r="E101" s="83">
        <v>100</v>
      </c>
      <c r="F101" s="83">
        <f>IF(B101="","",'NILAI PRAKTEK'!D101)</f>
        <v>0</v>
      </c>
      <c r="G101" s="83">
        <f>IF(B101="","",'NILAI UTS'!D101)</f>
        <v>92</v>
      </c>
      <c r="H101" s="83">
        <f>IF(B101="","",'NILAI UAS'!D101)</f>
        <v>30</v>
      </c>
      <c r="I101" s="83">
        <f t="shared" si="0"/>
        <v>80.5</v>
      </c>
      <c r="J101" s="84" t="str">
        <f t="shared" si="15"/>
        <v>A</v>
      </c>
      <c r="K101" s="83" t="str">
        <f t="shared" si="16"/>
        <v>4</v>
      </c>
      <c r="L101" s="85" t="str">
        <f t="shared" si="18"/>
        <v>LULUS</v>
      </c>
      <c r="M101" s="7">
        <f>IF($B101="","",IF(M$7="","",IFERROR((('NILAI TUGAS'!E101*'NILAI TUGAS'!E$7*'FORM NILAI SIAP'!$E$6+'NILAI PRAKTEK'!E101*'NILAI PRAKTEK'!E$7*'FORM NILAI SIAP'!$F$6+'NILAI UTS'!E101*'NILAI UTS'!E$7*'FORM NILAI SIAP'!$G$6+'NILAI UAS'!E$7*'NILAI UAS'!E101*'FORM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101" s="86">
        <f t="shared" si="1"/>
        <v>4</v>
      </c>
      <c r="O101" s="7">
        <f>IF($B101="","",IF(O$7="","",IFERROR((('NILAI TUGAS'!F101*'NILAI TUGAS'!F$7*'FORM NILAI SIAP'!$E$6+'NILAI PRAKTEK'!F101*'NILAI PRAKTEK'!F$7*'FORM NILAI SIAP'!$F$6+'NILAI UTS'!F101*'NILAI UTS'!F$7*'FORM NILAI SIAP'!$G$6+'NILAI UAS'!F$7*'NILAI UAS'!F101*'FORM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101" s="86">
        <f t="shared" si="2"/>
        <v>4</v>
      </c>
      <c r="Q101" s="7">
        <f>IF($B101="","",IF(Q$7="","",IFERROR((('NILAI TUGAS'!G101*'NILAI TUGAS'!G$7*'FORM NILAI SIAP'!$E$6+'NILAI PRAKTEK'!G101*'NILAI PRAKTEK'!G$7*'FORM NILAI SIAP'!$F$6+'NILAI UTS'!G101*'NILAI UTS'!G$7*'FORM NILAI SIAP'!$G$6+'NILAI UAS'!G$7*'NILAI UAS'!G101*'FORM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65</v>
      </c>
      <c r="R101" s="86">
        <f t="shared" si="3"/>
        <v>2</v>
      </c>
      <c r="S101" s="7">
        <f>IF($B101="","",IF(S$7="","",IFERROR((('NILAI TUGAS'!H101*'NILAI TUGAS'!H$7*'FORM NILAI SIAP'!$E$6+'NILAI PRAKTEK'!H101*'NILAI PRAKTEK'!H$7*'FORM NILAI SIAP'!$F$6+'NILAI UTS'!H101*'NILAI UTS'!H$7*'FORM NILAI SIAP'!$G$6+'NILAI UAS'!H$7*'NILAI UAS'!H101*'FORM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65</v>
      </c>
      <c r="T101" s="86">
        <f t="shared" si="4"/>
        <v>2</v>
      </c>
      <c r="U101" s="7" t="str">
        <f>IF($B101="","",IF(U$7="","",IFERROR((('NILAI TUGAS'!I101*'NILAI TUGAS'!I$7*'FORM NILAI SIAP'!$E$6+'NILAI PRAKTEK'!I101*'NILAI PRAKTEK'!I$7*'FORM NILAI SIAP'!$F$6+'NILAI UTS'!I101*'NILAI UTS'!I$7*'FORM NILAI SIAP'!$G$6+'NILAI UAS'!I$7*'NILAI UAS'!I101*'FORM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1" s="86" t="str">
        <f t="shared" si="5"/>
        <v/>
      </c>
      <c r="W101" s="7" t="str">
        <f>IF($B101="","",IF(W$7="","",IFERROR((('NILAI TUGAS'!J101*'NILAI TUGAS'!J$7*'FORM NILAI SIAP'!$E$6+'NILAI PRAKTEK'!J101*'NILAI PRAKTEK'!J$7*'FORM NILAI SIAP'!$F$6+'NILAI UTS'!J101*'NILAI UTS'!J$7*'FORM NILAI SIAP'!$G$6+'NILAI UAS'!J$7*'NILAI UAS'!J101*'FORM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1" s="86" t="str">
        <f t="shared" si="6"/>
        <v/>
      </c>
      <c r="Y101" s="7" t="str">
        <f>IF($B101="","",IF(Y$7="","",IFERROR((('NILAI TUGAS'!K101*'NILAI TUGAS'!K$7*'FORM NILAI SIAP'!$E$6+'NILAI PRAKTEK'!K101*'NILAI PRAKTEK'!K$7*'FORM NILAI SIAP'!$F$6+'NILAI UTS'!K101*'NILAI UTS'!K$7*'FORM NILAI SIAP'!$G$6+'NILAI UAS'!K$7*'NILAI UAS'!K101*'FORM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1" s="86" t="str">
        <f t="shared" si="7"/>
        <v/>
      </c>
      <c r="AA101" s="7" t="str">
        <f>IF($B101="","",IF(AA$7="","",IFERROR((('NILAI TUGAS'!L101*'NILAI TUGAS'!L$7*'FORM NILAI SIAP'!$E$6+'NILAI PRAKTEK'!L101*'NILAI PRAKTEK'!L$7*'FORM NILAI SIAP'!$F$6+'NILAI UTS'!L101*'NILAI UTS'!L$7*'FORM NILAI SIAP'!$G$6+'NILAI UAS'!L$7*'NILAI UAS'!L101*'FORM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1" s="86" t="str">
        <f t="shared" si="8"/>
        <v/>
      </c>
      <c r="AC101" s="7" t="str">
        <f>IF($B101="","",IF(AC$7="","",IFERROR((('NILAI TUGAS'!M101*'NILAI TUGAS'!M$7*'FORM NILAI SIAP'!$E$6+'NILAI PRAKTEK'!M101*'NILAI PRAKTEK'!M$7*'FORM NILAI SIAP'!$F$6+'NILAI UTS'!M101*'NILAI UTS'!M$7*'FORM NILAI SIAP'!$G$6+'NILAI UAS'!M$7*'NILAI UAS'!M101*'FORM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1" s="86" t="str">
        <f t="shared" si="9"/>
        <v/>
      </c>
      <c r="AE101" s="7" t="str">
        <f>IF($B101="","",IFERROR((('NILAI TUGAS'!N101*'NILAI TUGAS'!N$7*'FORM NILAI SIAP'!$E$6+'NILAI PRAKTEK'!N101*'NILAI PRAKTEK'!N$7*'FORM NILAI SIAP'!$F$6+'NILAI UTS'!N101*'NILAI UTS'!N$7*'FORM NILAI SIAP'!$G$6+'NILAI UAS'!N$7*'NILAI UAS'!N101*'FORM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1" s="86" t="str">
        <f t="shared" si="10"/>
        <v/>
      </c>
      <c r="AG101" s="7" t="str">
        <f>IF($B101="","",IFERROR((('NILAI TUGAS'!O101*'NILAI TUGAS'!O$7*'FORM NILAI SIAP'!$E$6+'NILAI PRAKTEK'!O101*'NILAI PRAKTEK'!O$7*'FORM NILAI SIAP'!$F$6+'NILAI UTS'!O101*'NILAI UTS'!O$7*'FORM NILAI SIAP'!$G$6+'NILAI UAS'!O$7*'NILAI UAS'!O101*'FORM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1" s="86" t="str">
        <f t="shared" si="11"/>
        <v/>
      </c>
      <c r="AI101" s="7" t="str">
        <f>IF($B101="","",IFERROR((('NILAI TUGAS'!P101*'NILAI TUGAS'!P$7*'FORM NILAI SIAP'!$E$6+'NILAI PRAKTEK'!P101*'NILAI PRAKTEK'!P$7*'FORM NILAI SIAP'!$F$6+'NILAI UTS'!P101*'NILAI UTS'!P$7*'FORM NILAI SIAP'!$G$6+'NILAI UAS'!P$7*'NILAI UAS'!P101*'FORM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1" s="86" t="str">
        <f t="shared" si="12"/>
        <v/>
      </c>
      <c r="AK101" s="7" t="str">
        <f>IF($B101="","",IFERROR((('NILAI TUGAS'!Q101*'NILAI TUGAS'!Q$7*'FORM NILAI SIAP'!$E$6+'NILAI PRAKTEK'!Q101*'NILAI PRAKTEK'!Q$7*'FORM NILAI SIAP'!$F$6+'NILAI UTS'!Q101*'NILAI UTS'!Q$7*'FORM NILAI SIAP'!$G$6+'NILAI UAS'!Q$7*'NILAI UAS'!Q101*'FORM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1" s="86" t="str">
        <f t="shared" si="13"/>
        <v/>
      </c>
      <c r="AM101" s="7" t="str">
        <f>IF($B101="","",IFERROR((('NILAI TUGAS'!R101*'NILAI TUGAS'!R$7*'FORM NILAI SIAP'!$E$6+'NILAI PRAKTEK'!R101*'NILAI PRAKTEK'!R$7*'FORM NILAI SIAP'!$F$6+'NILAI UTS'!R101*'NILAI UTS'!R$7*'FORM NILAI SIAP'!$G$6+'NILAI UAS'!R$7*'NILAI UAS'!R101*'FORM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1" s="86" t="str">
        <f t="shared" si="14"/>
        <v/>
      </c>
    </row>
    <row r="102" spans="1:40" ht="14.25" customHeight="1">
      <c r="A102" s="3">
        <v>21120120140099</v>
      </c>
      <c r="B102" s="37" t="s">
        <v>387</v>
      </c>
      <c r="C102" s="37">
        <v>5</v>
      </c>
      <c r="D102" s="37" t="s">
        <v>350</v>
      </c>
      <c r="E102" s="83">
        <v>100</v>
      </c>
      <c r="F102" s="83">
        <f>IF(B102="","",'NILAI PRAKTEK'!D102)</f>
        <v>0</v>
      </c>
      <c r="G102" s="83">
        <f>IF(B102="","",'NILAI UTS'!D102)</f>
        <v>98</v>
      </c>
      <c r="H102" s="83">
        <f>IF(B102="","",'NILAI UAS'!D102)</f>
        <v>100</v>
      </c>
      <c r="I102" s="83">
        <f t="shared" si="0"/>
        <v>99.5</v>
      </c>
      <c r="J102" s="84" t="str">
        <f t="shared" si="15"/>
        <v>A</v>
      </c>
      <c r="K102" s="83" t="str">
        <f t="shared" si="16"/>
        <v>4</v>
      </c>
      <c r="L102" s="85" t="str">
        <f t="shared" si="18"/>
        <v>LULUS</v>
      </c>
      <c r="M102" s="7">
        <f>IF($B102="","",IF(M$7="","",IFERROR((('NILAI TUGAS'!E102*'NILAI TUGAS'!E$7*'FORM NILAI SIAP'!$E$6+'NILAI PRAKTEK'!E102*'NILAI PRAKTEK'!E$7*'FORM NILAI SIAP'!$F$6+'NILAI UTS'!E102*'NILAI UTS'!E$7*'FORM NILAI SIAP'!$G$6+'NILAI UAS'!E$7*'NILAI UAS'!E102*'FORM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99</v>
      </c>
      <c r="N102" s="86">
        <f t="shared" si="1"/>
        <v>4</v>
      </c>
      <c r="O102" s="7">
        <f>IF($B102="","",IF(O$7="","",IFERROR((('NILAI TUGAS'!F102*'NILAI TUGAS'!F$7*'FORM NILAI SIAP'!$E$6+'NILAI PRAKTEK'!F102*'NILAI PRAKTEK'!F$7*'FORM NILAI SIAP'!$F$6+'NILAI UTS'!F102*'NILAI UTS'!F$7*'FORM NILAI SIAP'!$G$6+'NILAI UAS'!F$7*'NILAI UAS'!F102*'FORM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99</v>
      </c>
      <c r="P102" s="86">
        <f t="shared" si="2"/>
        <v>4</v>
      </c>
      <c r="Q102" s="7">
        <f>IF($B102="","",IF(Q$7="","",IFERROR((('NILAI TUGAS'!G102*'NILAI TUGAS'!G$7*'FORM NILAI SIAP'!$E$6+'NILAI PRAKTEK'!G102*'NILAI PRAKTEK'!G$7*'FORM NILAI SIAP'!$F$6+'NILAI UTS'!G102*'NILAI UTS'!G$7*'FORM NILAI SIAP'!$G$6+'NILAI UAS'!G$7*'NILAI UAS'!G102*'FORM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102" s="86">
        <f t="shared" si="3"/>
        <v>4</v>
      </c>
      <c r="S102" s="7">
        <f>IF($B102="","",IF(S$7="","",IFERROR((('NILAI TUGAS'!H102*'NILAI TUGAS'!H$7*'FORM NILAI SIAP'!$E$6+'NILAI PRAKTEK'!H102*'NILAI PRAKTEK'!H$7*'FORM NILAI SIAP'!$F$6+'NILAI UTS'!H102*'NILAI UTS'!H$7*'FORM NILAI SIAP'!$G$6+'NILAI UAS'!H$7*'NILAI UAS'!H102*'FORM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102" s="86">
        <f t="shared" si="4"/>
        <v>4</v>
      </c>
      <c r="U102" s="7" t="str">
        <f>IF($B102="","",IF(U$7="","",IFERROR((('NILAI TUGAS'!I102*'NILAI TUGAS'!I$7*'FORM NILAI SIAP'!$E$6+'NILAI PRAKTEK'!I102*'NILAI PRAKTEK'!I$7*'FORM NILAI SIAP'!$F$6+'NILAI UTS'!I102*'NILAI UTS'!I$7*'FORM NILAI SIAP'!$G$6+'NILAI UAS'!I$7*'NILAI UAS'!I102*'FORM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2" s="86" t="str">
        <f t="shared" si="5"/>
        <v/>
      </c>
      <c r="W102" s="7" t="str">
        <f>IF($B102="","",IF(W$7="","",IFERROR((('NILAI TUGAS'!J102*'NILAI TUGAS'!J$7*'FORM NILAI SIAP'!$E$6+'NILAI PRAKTEK'!J102*'NILAI PRAKTEK'!J$7*'FORM NILAI SIAP'!$F$6+'NILAI UTS'!J102*'NILAI UTS'!J$7*'FORM NILAI SIAP'!$G$6+'NILAI UAS'!J$7*'NILAI UAS'!J102*'FORM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2" s="86" t="str">
        <f t="shared" si="6"/>
        <v/>
      </c>
      <c r="Y102" s="7" t="str">
        <f>IF($B102="","",IF(Y$7="","",IFERROR((('NILAI TUGAS'!K102*'NILAI TUGAS'!K$7*'FORM NILAI SIAP'!$E$6+'NILAI PRAKTEK'!K102*'NILAI PRAKTEK'!K$7*'FORM NILAI SIAP'!$F$6+'NILAI UTS'!K102*'NILAI UTS'!K$7*'FORM NILAI SIAP'!$G$6+'NILAI UAS'!K$7*'NILAI UAS'!K102*'FORM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2" s="86" t="str">
        <f t="shared" si="7"/>
        <v/>
      </c>
      <c r="AA102" s="7" t="str">
        <f>IF($B102="","",IF(AA$7="","",IFERROR((('NILAI TUGAS'!L102*'NILAI TUGAS'!L$7*'FORM NILAI SIAP'!$E$6+'NILAI PRAKTEK'!L102*'NILAI PRAKTEK'!L$7*'FORM NILAI SIAP'!$F$6+'NILAI UTS'!L102*'NILAI UTS'!L$7*'FORM NILAI SIAP'!$G$6+'NILAI UAS'!L$7*'NILAI UAS'!L102*'FORM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2" s="86" t="str">
        <f t="shared" si="8"/>
        <v/>
      </c>
      <c r="AC102" s="7" t="str">
        <f>IF($B102="","",IF(AC$7="","",IFERROR((('NILAI TUGAS'!M102*'NILAI TUGAS'!M$7*'FORM NILAI SIAP'!$E$6+'NILAI PRAKTEK'!M102*'NILAI PRAKTEK'!M$7*'FORM NILAI SIAP'!$F$6+'NILAI UTS'!M102*'NILAI UTS'!M$7*'FORM NILAI SIAP'!$G$6+'NILAI UAS'!M$7*'NILAI UAS'!M102*'FORM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2" s="86" t="str">
        <f t="shared" si="9"/>
        <v/>
      </c>
      <c r="AE102" s="7" t="str">
        <f>IF($B102="","",IFERROR((('NILAI TUGAS'!N102*'NILAI TUGAS'!N$7*'FORM NILAI SIAP'!$E$6+'NILAI PRAKTEK'!N102*'NILAI PRAKTEK'!N$7*'FORM NILAI SIAP'!$F$6+'NILAI UTS'!N102*'NILAI UTS'!N$7*'FORM NILAI SIAP'!$G$6+'NILAI UAS'!N$7*'NILAI UAS'!N102*'FORM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2" s="86" t="str">
        <f t="shared" si="10"/>
        <v/>
      </c>
      <c r="AG102" s="7" t="str">
        <f>IF($B102="","",IFERROR((('NILAI TUGAS'!O102*'NILAI TUGAS'!O$7*'FORM NILAI SIAP'!$E$6+'NILAI PRAKTEK'!O102*'NILAI PRAKTEK'!O$7*'FORM NILAI SIAP'!$F$6+'NILAI UTS'!O102*'NILAI UTS'!O$7*'FORM NILAI SIAP'!$G$6+'NILAI UAS'!O$7*'NILAI UAS'!O102*'FORM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2" s="86" t="str">
        <f t="shared" si="11"/>
        <v/>
      </c>
      <c r="AI102" s="7" t="str">
        <f>IF($B102="","",IFERROR((('NILAI TUGAS'!P102*'NILAI TUGAS'!P$7*'FORM NILAI SIAP'!$E$6+'NILAI PRAKTEK'!P102*'NILAI PRAKTEK'!P$7*'FORM NILAI SIAP'!$F$6+'NILAI UTS'!P102*'NILAI UTS'!P$7*'FORM NILAI SIAP'!$G$6+'NILAI UAS'!P$7*'NILAI UAS'!P102*'FORM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2" s="86" t="str">
        <f t="shared" si="12"/>
        <v/>
      </c>
      <c r="AK102" s="7" t="str">
        <f>IF($B102="","",IFERROR((('NILAI TUGAS'!Q102*'NILAI TUGAS'!Q$7*'FORM NILAI SIAP'!$E$6+'NILAI PRAKTEK'!Q102*'NILAI PRAKTEK'!Q$7*'FORM NILAI SIAP'!$F$6+'NILAI UTS'!Q102*'NILAI UTS'!Q$7*'FORM NILAI SIAP'!$G$6+'NILAI UAS'!Q$7*'NILAI UAS'!Q102*'FORM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2" s="86" t="str">
        <f t="shared" si="13"/>
        <v/>
      </c>
      <c r="AM102" s="7" t="str">
        <f>IF($B102="","",IFERROR((('NILAI TUGAS'!R102*'NILAI TUGAS'!R$7*'FORM NILAI SIAP'!$E$6+'NILAI PRAKTEK'!R102*'NILAI PRAKTEK'!R$7*'FORM NILAI SIAP'!$F$6+'NILAI UTS'!R102*'NILAI UTS'!R$7*'FORM NILAI SIAP'!$G$6+'NILAI UAS'!R$7*'NILAI UAS'!R102*'FORM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2" s="86" t="str">
        <f t="shared" si="14"/>
        <v/>
      </c>
    </row>
    <row r="103" spans="1:40" ht="14.25" customHeight="1">
      <c r="A103" s="3">
        <v>21120120140099</v>
      </c>
      <c r="B103" s="37" t="s">
        <v>388</v>
      </c>
      <c r="C103" s="37">
        <v>5</v>
      </c>
      <c r="D103" s="37" t="s">
        <v>350</v>
      </c>
      <c r="E103" s="83">
        <v>100</v>
      </c>
      <c r="F103" s="83">
        <f>IF(B103="","",'NILAI PRAKTEK'!D103)</f>
        <v>0</v>
      </c>
      <c r="G103" s="83">
        <f>IF(B103="","",'NILAI UTS'!D103)</f>
        <v>88</v>
      </c>
      <c r="H103" s="83">
        <f>IF(B103="","",'NILAI UAS'!D103)</f>
        <v>65</v>
      </c>
      <c r="I103" s="83">
        <f t="shared" si="0"/>
        <v>88.25</v>
      </c>
      <c r="J103" s="84" t="str">
        <f t="shared" si="15"/>
        <v>A</v>
      </c>
      <c r="K103" s="83" t="str">
        <f t="shared" si="16"/>
        <v>4</v>
      </c>
      <c r="L103" s="85" t="str">
        <f t="shared" si="18"/>
        <v>LULUS</v>
      </c>
      <c r="M103" s="7">
        <f>IF($B103="","",IF(M$7="","",IFERROR((('NILAI TUGAS'!E103*'NILAI TUGAS'!E$7*'FORM NILAI SIAP'!$E$6+'NILAI PRAKTEK'!E103*'NILAI PRAKTEK'!E$7*'FORM NILAI SIAP'!$F$6+'NILAI UTS'!E103*'NILAI UTS'!E$7*'FORM NILAI SIAP'!$G$6+'NILAI UAS'!E$7*'NILAI UAS'!E103*'FORM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03" s="86">
        <f t="shared" si="1"/>
        <v>4</v>
      </c>
      <c r="O103" s="7">
        <f>IF($B103="","",IF(O$7="","",IFERROR((('NILAI TUGAS'!F103*'NILAI TUGAS'!F$7*'FORM NILAI SIAP'!$E$6+'NILAI PRAKTEK'!F103*'NILAI PRAKTEK'!F$7*'FORM NILAI SIAP'!$F$6+'NILAI UTS'!F103*'NILAI UTS'!F$7*'FORM NILAI SIAP'!$G$6+'NILAI UAS'!F$7*'NILAI UAS'!F103*'FORM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03" s="86">
        <f t="shared" si="2"/>
        <v>4</v>
      </c>
      <c r="Q103" s="7">
        <f>IF($B103="","",IF(Q$7="","",IFERROR((('NILAI TUGAS'!G103*'NILAI TUGAS'!G$7*'FORM NILAI SIAP'!$E$6+'NILAI PRAKTEK'!G103*'NILAI PRAKTEK'!G$7*'FORM NILAI SIAP'!$F$6+'NILAI UTS'!G103*'NILAI UTS'!G$7*'FORM NILAI SIAP'!$G$6+'NILAI UAS'!G$7*'NILAI UAS'!G103*'FORM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82.5</v>
      </c>
      <c r="R103" s="86">
        <f t="shared" si="3"/>
        <v>4</v>
      </c>
      <c r="S103" s="7">
        <f>IF($B103="","",IF(S$7="","",IFERROR((('NILAI TUGAS'!H103*'NILAI TUGAS'!H$7*'FORM NILAI SIAP'!$E$6+'NILAI PRAKTEK'!H103*'NILAI PRAKTEK'!H$7*'FORM NILAI SIAP'!$F$6+'NILAI UTS'!H103*'NILAI UTS'!H$7*'FORM NILAI SIAP'!$G$6+'NILAI UAS'!H$7*'NILAI UAS'!H103*'FORM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82.5</v>
      </c>
      <c r="T103" s="86">
        <f t="shared" si="4"/>
        <v>4</v>
      </c>
      <c r="U103" s="7" t="str">
        <f>IF($B103="","",IF(U$7="","",IFERROR((('NILAI TUGAS'!I103*'NILAI TUGAS'!I$7*'FORM NILAI SIAP'!$E$6+'NILAI PRAKTEK'!I103*'NILAI PRAKTEK'!I$7*'FORM NILAI SIAP'!$F$6+'NILAI UTS'!I103*'NILAI UTS'!I$7*'FORM NILAI SIAP'!$G$6+'NILAI UAS'!I$7*'NILAI UAS'!I103*'FORM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3" s="86" t="str">
        <f t="shared" si="5"/>
        <v/>
      </c>
      <c r="W103" s="7" t="str">
        <f>IF($B103="","",IF(W$7="","",IFERROR((('NILAI TUGAS'!J103*'NILAI TUGAS'!J$7*'FORM NILAI SIAP'!$E$6+'NILAI PRAKTEK'!J103*'NILAI PRAKTEK'!J$7*'FORM NILAI SIAP'!$F$6+'NILAI UTS'!J103*'NILAI UTS'!J$7*'FORM NILAI SIAP'!$G$6+'NILAI UAS'!J$7*'NILAI UAS'!J103*'FORM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3" s="86" t="str">
        <f t="shared" si="6"/>
        <v/>
      </c>
      <c r="Y103" s="7" t="str">
        <f>IF($B103="","",IF(Y$7="","",IFERROR((('NILAI TUGAS'!K103*'NILAI TUGAS'!K$7*'FORM NILAI SIAP'!$E$6+'NILAI PRAKTEK'!K103*'NILAI PRAKTEK'!K$7*'FORM NILAI SIAP'!$F$6+'NILAI UTS'!K103*'NILAI UTS'!K$7*'FORM NILAI SIAP'!$G$6+'NILAI UAS'!K$7*'NILAI UAS'!K103*'FORM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3" s="86" t="str">
        <f t="shared" si="7"/>
        <v/>
      </c>
      <c r="AA103" s="7" t="str">
        <f>IF($B103="","",IF(AA$7="","",IFERROR((('NILAI TUGAS'!L103*'NILAI TUGAS'!L$7*'FORM NILAI SIAP'!$E$6+'NILAI PRAKTEK'!L103*'NILAI PRAKTEK'!L$7*'FORM NILAI SIAP'!$F$6+'NILAI UTS'!L103*'NILAI UTS'!L$7*'FORM NILAI SIAP'!$G$6+'NILAI UAS'!L$7*'NILAI UAS'!L103*'FORM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3" s="86" t="str">
        <f t="shared" si="8"/>
        <v/>
      </c>
      <c r="AC103" s="7" t="str">
        <f>IF($B103="","",IF(AC$7="","",IFERROR((('NILAI TUGAS'!M103*'NILAI TUGAS'!M$7*'FORM NILAI SIAP'!$E$6+'NILAI PRAKTEK'!M103*'NILAI PRAKTEK'!M$7*'FORM NILAI SIAP'!$F$6+'NILAI UTS'!M103*'NILAI UTS'!M$7*'FORM NILAI SIAP'!$G$6+'NILAI UAS'!M$7*'NILAI UAS'!M103*'FORM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3" s="86" t="str">
        <f t="shared" si="9"/>
        <v/>
      </c>
      <c r="AE103" s="7" t="str">
        <f>IF($B103="","",IFERROR((('NILAI TUGAS'!N103*'NILAI TUGAS'!N$7*'FORM NILAI SIAP'!$E$6+'NILAI PRAKTEK'!N103*'NILAI PRAKTEK'!N$7*'FORM NILAI SIAP'!$F$6+'NILAI UTS'!N103*'NILAI UTS'!N$7*'FORM NILAI SIAP'!$G$6+'NILAI UAS'!N$7*'NILAI UAS'!N103*'FORM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3" s="86" t="str">
        <f t="shared" si="10"/>
        <v/>
      </c>
      <c r="AG103" s="7" t="str">
        <f>IF($B103="","",IFERROR((('NILAI TUGAS'!O103*'NILAI TUGAS'!O$7*'FORM NILAI SIAP'!$E$6+'NILAI PRAKTEK'!O103*'NILAI PRAKTEK'!O$7*'FORM NILAI SIAP'!$F$6+'NILAI UTS'!O103*'NILAI UTS'!O$7*'FORM NILAI SIAP'!$G$6+'NILAI UAS'!O$7*'NILAI UAS'!O103*'FORM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3" s="86" t="str">
        <f t="shared" si="11"/>
        <v/>
      </c>
      <c r="AI103" s="7" t="str">
        <f>IF($B103="","",IFERROR((('NILAI TUGAS'!P103*'NILAI TUGAS'!P$7*'FORM NILAI SIAP'!$E$6+'NILAI PRAKTEK'!P103*'NILAI PRAKTEK'!P$7*'FORM NILAI SIAP'!$F$6+'NILAI UTS'!P103*'NILAI UTS'!P$7*'FORM NILAI SIAP'!$G$6+'NILAI UAS'!P$7*'NILAI UAS'!P103*'FORM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3" s="86" t="str">
        <f t="shared" si="12"/>
        <v/>
      </c>
      <c r="AK103" s="7" t="str">
        <f>IF($B103="","",IFERROR((('NILAI TUGAS'!Q103*'NILAI TUGAS'!Q$7*'FORM NILAI SIAP'!$E$6+'NILAI PRAKTEK'!Q103*'NILAI PRAKTEK'!Q$7*'FORM NILAI SIAP'!$F$6+'NILAI UTS'!Q103*'NILAI UTS'!Q$7*'FORM NILAI SIAP'!$G$6+'NILAI UAS'!Q$7*'NILAI UAS'!Q103*'FORM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3" s="86" t="str">
        <f t="shared" si="13"/>
        <v/>
      </c>
      <c r="AM103" s="7" t="str">
        <f>IF($B103="","",IFERROR((('NILAI TUGAS'!R103*'NILAI TUGAS'!R$7*'FORM NILAI SIAP'!$E$6+'NILAI PRAKTEK'!R103*'NILAI PRAKTEK'!R$7*'FORM NILAI SIAP'!$F$6+'NILAI UTS'!R103*'NILAI UTS'!R$7*'FORM NILAI SIAP'!$G$6+'NILAI UAS'!R$7*'NILAI UAS'!R103*'FORM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3" s="86" t="str">
        <f t="shared" si="14"/>
        <v/>
      </c>
    </row>
    <row r="104" spans="1:40" ht="14.25" customHeight="1">
      <c r="A104" s="3">
        <v>21120120140099</v>
      </c>
      <c r="B104" s="37" t="s">
        <v>389</v>
      </c>
      <c r="C104" s="37">
        <v>5</v>
      </c>
      <c r="D104" s="37" t="s">
        <v>350</v>
      </c>
      <c r="E104" s="83">
        <v>94</v>
      </c>
      <c r="F104" s="83">
        <f>IF(B104="","",'NILAI PRAKTEK'!D104)</f>
        <v>0</v>
      </c>
      <c r="G104" s="83">
        <f>IF(B104="","",'NILAI UTS'!D104)</f>
        <v>88</v>
      </c>
      <c r="H104" s="83">
        <f>IF(B104="","",'NILAI UAS'!D104)</f>
        <v>60</v>
      </c>
      <c r="I104" s="83">
        <f t="shared" si="0"/>
        <v>84</v>
      </c>
      <c r="J104" s="84" t="str">
        <f t="shared" si="15"/>
        <v>A</v>
      </c>
      <c r="K104" s="83" t="str">
        <f t="shared" si="16"/>
        <v>4</v>
      </c>
      <c r="L104" s="85" t="str">
        <f t="shared" si="18"/>
        <v>LULUS</v>
      </c>
      <c r="M104" s="7">
        <f>IF($B104="","",IF(M$7="","",IFERROR((('NILAI TUGAS'!E104*'NILAI TUGAS'!E$7*'FORM NILAI SIAP'!$E$6+'NILAI PRAKTEK'!E104*'NILAI PRAKTEK'!E$7*'FORM NILAI SIAP'!$F$6+'NILAI UTS'!E104*'NILAI UTS'!E$7*'FORM NILAI SIAP'!$G$6+'NILAI UAS'!E$7*'NILAI UAS'!E104*'FORM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91</v>
      </c>
      <c r="N104" s="86">
        <f t="shared" si="1"/>
        <v>4</v>
      </c>
      <c r="O104" s="7">
        <f>IF($B104="","",IF(O$7="","",IFERROR((('NILAI TUGAS'!F104*'NILAI TUGAS'!F$7*'FORM NILAI SIAP'!$E$6+'NILAI PRAKTEK'!F104*'NILAI PRAKTEK'!F$7*'FORM NILAI SIAP'!$F$6+'NILAI UTS'!F104*'NILAI UTS'!F$7*'FORM NILAI SIAP'!$G$6+'NILAI UAS'!F$7*'NILAI UAS'!F104*'FORM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91</v>
      </c>
      <c r="P104" s="86">
        <f t="shared" si="2"/>
        <v>4</v>
      </c>
      <c r="Q104" s="7">
        <f>IF($B104="","",IF(Q$7="","",IFERROR((('NILAI TUGAS'!G104*'NILAI TUGAS'!G$7*'FORM NILAI SIAP'!$E$6+'NILAI PRAKTEK'!G104*'NILAI PRAKTEK'!G$7*'FORM NILAI SIAP'!$F$6+'NILAI UTS'!G104*'NILAI UTS'!G$7*'FORM NILAI SIAP'!$G$6+'NILAI UAS'!G$7*'NILAI UAS'!G104*'FORM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77</v>
      </c>
      <c r="R104" s="86">
        <f t="shared" si="3"/>
        <v>3</v>
      </c>
      <c r="S104" s="7">
        <f>IF($B104="","",IF(S$7="","",IFERROR((('NILAI TUGAS'!H104*'NILAI TUGAS'!H$7*'FORM NILAI SIAP'!$E$6+'NILAI PRAKTEK'!H104*'NILAI PRAKTEK'!H$7*'FORM NILAI SIAP'!$F$6+'NILAI UTS'!H104*'NILAI UTS'!H$7*'FORM NILAI SIAP'!$G$6+'NILAI UAS'!H$7*'NILAI UAS'!H104*'FORM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77</v>
      </c>
      <c r="T104" s="86">
        <f t="shared" si="4"/>
        <v>3</v>
      </c>
      <c r="U104" s="7" t="str">
        <f>IF($B104="","",IF(U$7="","",IFERROR((('NILAI TUGAS'!I104*'NILAI TUGAS'!I$7*'FORM NILAI SIAP'!$E$6+'NILAI PRAKTEK'!I104*'NILAI PRAKTEK'!I$7*'FORM NILAI SIAP'!$F$6+'NILAI UTS'!I104*'NILAI UTS'!I$7*'FORM NILAI SIAP'!$G$6+'NILAI UAS'!I$7*'NILAI UAS'!I104*'FORM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4" s="86" t="str">
        <f t="shared" si="5"/>
        <v/>
      </c>
      <c r="W104" s="7" t="str">
        <f>IF($B104="","",IF(W$7="","",IFERROR((('NILAI TUGAS'!J104*'NILAI TUGAS'!J$7*'FORM NILAI SIAP'!$E$6+'NILAI PRAKTEK'!J104*'NILAI PRAKTEK'!J$7*'FORM NILAI SIAP'!$F$6+'NILAI UTS'!J104*'NILAI UTS'!J$7*'FORM NILAI SIAP'!$G$6+'NILAI UAS'!J$7*'NILAI UAS'!J104*'FORM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4" s="86" t="str">
        <f t="shared" si="6"/>
        <v/>
      </c>
      <c r="Y104" s="7" t="str">
        <f>IF($B104="","",IF(Y$7="","",IFERROR((('NILAI TUGAS'!K104*'NILAI TUGAS'!K$7*'FORM NILAI SIAP'!$E$6+'NILAI PRAKTEK'!K104*'NILAI PRAKTEK'!K$7*'FORM NILAI SIAP'!$F$6+'NILAI UTS'!K104*'NILAI UTS'!K$7*'FORM NILAI SIAP'!$G$6+'NILAI UAS'!K$7*'NILAI UAS'!K104*'FORM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4" s="86" t="str">
        <f t="shared" si="7"/>
        <v/>
      </c>
      <c r="AA104" s="7" t="str">
        <f>IF($B104="","",IF(AA$7="","",IFERROR((('NILAI TUGAS'!L104*'NILAI TUGAS'!L$7*'FORM NILAI SIAP'!$E$6+'NILAI PRAKTEK'!L104*'NILAI PRAKTEK'!L$7*'FORM NILAI SIAP'!$F$6+'NILAI UTS'!L104*'NILAI UTS'!L$7*'FORM NILAI SIAP'!$G$6+'NILAI UAS'!L$7*'NILAI UAS'!L104*'FORM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4" s="86" t="str">
        <f t="shared" si="8"/>
        <v/>
      </c>
      <c r="AC104" s="7" t="str">
        <f>IF($B104="","",IF(AC$7="","",IFERROR((('NILAI TUGAS'!M104*'NILAI TUGAS'!M$7*'FORM NILAI SIAP'!$E$6+'NILAI PRAKTEK'!M104*'NILAI PRAKTEK'!M$7*'FORM NILAI SIAP'!$F$6+'NILAI UTS'!M104*'NILAI UTS'!M$7*'FORM NILAI SIAP'!$G$6+'NILAI UAS'!M$7*'NILAI UAS'!M104*'FORM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4" s="86" t="str">
        <f t="shared" si="9"/>
        <v/>
      </c>
      <c r="AE104" s="7" t="str">
        <f>IF($B104="","",IFERROR((('NILAI TUGAS'!N104*'NILAI TUGAS'!N$7*'FORM NILAI SIAP'!$E$6+'NILAI PRAKTEK'!N104*'NILAI PRAKTEK'!N$7*'FORM NILAI SIAP'!$F$6+'NILAI UTS'!N104*'NILAI UTS'!N$7*'FORM NILAI SIAP'!$G$6+'NILAI UAS'!N$7*'NILAI UAS'!N104*'FORM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4" s="86" t="str">
        <f t="shared" si="10"/>
        <v/>
      </c>
      <c r="AG104" s="7" t="str">
        <f>IF($B104="","",IFERROR((('NILAI TUGAS'!O104*'NILAI TUGAS'!O$7*'FORM NILAI SIAP'!$E$6+'NILAI PRAKTEK'!O104*'NILAI PRAKTEK'!O$7*'FORM NILAI SIAP'!$F$6+'NILAI UTS'!O104*'NILAI UTS'!O$7*'FORM NILAI SIAP'!$G$6+'NILAI UAS'!O$7*'NILAI UAS'!O104*'FORM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4" s="86" t="str">
        <f t="shared" si="11"/>
        <v/>
      </c>
      <c r="AI104" s="7" t="str">
        <f>IF($B104="","",IFERROR((('NILAI TUGAS'!P104*'NILAI TUGAS'!P$7*'FORM NILAI SIAP'!$E$6+'NILAI PRAKTEK'!P104*'NILAI PRAKTEK'!P$7*'FORM NILAI SIAP'!$F$6+'NILAI UTS'!P104*'NILAI UTS'!P$7*'FORM NILAI SIAP'!$G$6+'NILAI UAS'!P$7*'NILAI UAS'!P104*'FORM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4" s="86" t="str">
        <f t="shared" si="12"/>
        <v/>
      </c>
      <c r="AK104" s="7" t="str">
        <f>IF($B104="","",IFERROR((('NILAI TUGAS'!Q104*'NILAI TUGAS'!Q$7*'FORM NILAI SIAP'!$E$6+'NILAI PRAKTEK'!Q104*'NILAI PRAKTEK'!Q$7*'FORM NILAI SIAP'!$F$6+'NILAI UTS'!Q104*'NILAI UTS'!Q$7*'FORM NILAI SIAP'!$G$6+'NILAI UAS'!Q$7*'NILAI UAS'!Q104*'FORM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4" s="86" t="str">
        <f t="shared" si="13"/>
        <v/>
      </c>
      <c r="AM104" s="7" t="str">
        <f>IF($B104="","",IFERROR((('NILAI TUGAS'!R104*'NILAI TUGAS'!R$7*'FORM NILAI SIAP'!$E$6+'NILAI PRAKTEK'!R104*'NILAI PRAKTEK'!R$7*'FORM NILAI SIAP'!$F$6+'NILAI UTS'!R104*'NILAI UTS'!R$7*'FORM NILAI SIAP'!$G$6+'NILAI UAS'!R$7*'NILAI UAS'!R104*'FORM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4" s="86" t="str">
        <f t="shared" si="14"/>
        <v/>
      </c>
    </row>
    <row r="105" spans="1:40" ht="14.25" customHeight="1">
      <c r="A105" s="3">
        <v>21120120140099</v>
      </c>
      <c r="B105" s="37" t="s">
        <v>390</v>
      </c>
      <c r="C105" s="37">
        <v>5</v>
      </c>
      <c r="D105" s="37" t="s">
        <v>350</v>
      </c>
      <c r="E105" s="83">
        <v>88</v>
      </c>
      <c r="F105" s="83">
        <f>IF(B105="","",'NILAI PRAKTEK'!D105)</f>
        <v>0</v>
      </c>
      <c r="G105" s="83">
        <f>IF(B105="","",'NILAI UTS'!D105)</f>
        <v>76</v>
      </c>
      <c r="H105" s="83">
        <f>IF(B105="","",'NILAI UAS'!D105)</f>
        <v>45</v>
      </c>
      <c r="I105" s="83">
        <f t="shared" si="0"/>
        <v>74.25</v>
      </c>
      <c r="J105" s="84" t="str">
        <f t="shared" si="15"/>
        <v>B</v>
      </c>
      <c r="K105" s="83" t="str">
        <f t="shared" si="16"/>
        <v>3</v>
      </c>
      <c r="L105" s="85" t="str">
        <f t="shared" si="18"/>
        <v>LULUS</v>
      </c>
      <c r="M105" s="7">
        <f>IF($B105="","",IF(M$7="","",IFERROR((('NILAI TUGAS'!E105*'NILAI TUGAS'!E$7*'FORM NILAI SIAP'!$E$6+'NILAI PRAKTEK'!E105*'NILAI PRAKTEK'!E$7*'FORM NILAI SIAP'!$F$6+'NILAI UTS'!E105*'NILAI UTS'!E$7*'FORM NILAI SIAP'!$G$6+'NILAI UAS'!E$7*'NILAI UAS'!E105*'FORM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82</v>
      </c>
      <c r="N105" s="86">
        <f t="shared" si="1"/>
        <v>4</v>
      </c>
      <c r="O105" s="7">
        <f>IF($B105="","",IF(O$7="","",IFERROR((('NILAI TUGAS'!F105*'NILAI TUGAS'!F$7*'FORM NILAI SIAP'!$E$6+'NILAI PRAKTEK'!F105*'NILAI PRAKTEK'!F$7*'FORM NILAI SIAP'!$F$6+'NILAI UTS'!F105*'NILAI UTS'!F$7*'FORM NILAI SIAP'!$G$6+'NILAI UAS'!F$7*'NILAI UAS'!F105*'FORM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82</v>
      </c>
      <c r="P105" s="86">
        <f t="shared" si="2"/>
        <v>4</v>
      </c>
      <c r="Q105" s="7">
        <f>IF($B105="","",IF(Q$7="","",IFERROR((('NILAI TUGAS'!G105*'NILAI TUGAS'!G$7*'FORM NILAI SIAP'!$E$6+'NILAI PRAKTEK'!G105*'NILAI PRAKTEK'!G$7*'FORM NILAI SIAP'!$F$6+'NILAI UTS'!G105*'NILAI UTS'!G$7*'FORM NILAI SIAP'!$G$6+'NILAI UAS'!G$7*'NILAI UAS'!G105*'FORM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66.5</v>
      </c>
      <c r="R105" s="86">
        <f t="shared" si="3"/>
        <v>2</v>
      </c>
      <c r="S105" s="7">
        <f>IF($B105="","",IF(S$7="","",IFERROR((('NILAI TUGAS'!H105*'NILAI TUGAS'!H$7*'FORM NILAI SIAP'!$E$6+'NILAI PRAKTEK'!H105*'NILAI PRAKTEK'!H$7*'FORM NILAI SIAP'!$F$6+'NILAI UTS'!H105*'NILAI UTS'!H$7*'FORM NILAI SIAP'!$G$6+'NILAI UAS'!H$7*'NILAI UAS'!H105*'FORM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66.5</v>
      </c>
      <c r="T105" s="86">
        <f t="shared" si="4"/>
        <v>2</v>
      </c>
      <c r="U105" s="7" t="str">
        <f>IF($B105="","",IF(U$7="","",IFERROR((('NILAI TUGAS'!I105*'NILAI TUGAS'!I$7*'FORM NILAI SIAP'!$E$6+'NILAI PRAKTEK'!I105*'NILAI PRAKTEK'!I$7*'FORM NILAI SIAP'!$F$6+'NILAI UTS'!I105*'NILAI UTS'!I$7*'FORM NILAI SIAP'!$G$6+'NILAI UAS'!I$7*'NILAI UAS'!I105*'FORM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5" s="86" t="str">
        <f t="shared" si="5"/>
        <v/>
      </c>
      <c r="W105" s="7" t="str">
        <f>IF($B105="","",IF(W$7="","",IFERROR((('NILAI TUGAS'!J105*'NILAI TUGAS'!J$7*'FORM NILAI SIAP'!$E$6+'NILAI PRAKTEK'!J105*'NILAI PRAKTEK'!J$7*'FORM NILAI SIAP'!$F$6+'NILAI UTS'!J105*'NILAI UTS'!J$7*'FORM NILAI SIAP'!$G$6+'NILAI UAS'!J$7*'NILAI UAS'!J105*'FORM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5" s="86" t="str">
        <f t="shared" si="6"/>
        <v/>
      </c>
      <c r="Y105" s="7" t="str">
        <f>IF($B105="","",IF(Y$7="","",IFERROR((('NILAI TUGAS'!K105*'NILAI TUGAS'!K$7*'FORM NILAI SIAP'!$E$6+'NILAI PRAKTEK'!K105*'NILAI PRAKTEK'!K$7*'FORM NILAI SIAP'!$F$6+'NILAI UTS'!K105*'NILAI UTS'!K$7*'FORM NILAI SIAP'!$G$6+'NILAI UAS'!K$7*'NILAI UAS'!K105*'FORM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5" s="86" t="str">
        <f t="shared" si="7"/>
        <v/>
      </c>
      <c r="AA105" s="7" t="str">
        <f>IF($B105="","",IF(AA$7="","",IFERROR((('NILAI TUGAS'!L105*'NILAI TUGAS'!L$7*'FORM NILAI SIAP'!$E$6+'NILAI PRAKTEK'!L105*'NILAI PRAKTEK'!L$7*'FORM NILAI SIAP'!$F$6+'NILAI UTS'!L105*'NILAI UTS'!L$7*'FORM NILAI SIAP'!$G$6+'NILAI UAS'!L$7*'NILAI UAS'!L105*'FORM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5" s="86" t="str">
        <f t="shared" si="8"/>
        <v/>
      </c>
      <c r="AC105" s="7" t="str">
        <f>IF($B105="","",IF(AC$7="","",IFERROR((('NILAI TUGAS'!M105*'NILAI TUGAS'!M$7*'FORM NILAI SIAP'!$E$6+'NILAI PRAKTEK'!M105*'NILAI PRAKTEK'!M$7*'FORM NILAI SIAP'!$F$6+'NILAI UTS'!M105*'NILAI UTS'!M$7*'FORM NILAI SIAP'!$G$6+'NILAI UAS'!M$7*'NILAI UAS'!M105*'FORM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5" s="86" t="str">
        <f t="shared" si="9"/>
        <v/>
      </c>
      <c r="AE105" s="7" t="str">
        <f>IF($B105="","",IFERROR((('NILAI TUGAS'!N105*'NILAI TUGAS'!N$7*'FORM NILAI SIAP'!$E$6+'NILAI PRAKTEK'!N105*'NILAI PRAKTEK'!N$7*'FORM NILAI SIAP'!$F$6+'NILAI UTS'!N105*'NILAI UTS'!N$7*'FORM NILAI SIAP'!$G$6+'NILAI UAS'!N$7*'NILAI UAS'!N105*'FORM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5" s="86" t="str">
        <f t="shared" si="10"/>
        <v/>
      </c>
      <c r="AG105" s="7" t="str">
        <f>IF($B105="","",IFERROR((('NILAI TUGAS'!O105*'NILAI TUGAS'!O$7*'FORM NILAI SIAP'!$E$6+'NILAI PRAKTEK'!O105*'NILAI PRAKTEK'!O$7*'FORM NILAI SIAP'!$F$6+'NILAI UTS'!O105*'NILAI UTS'!O$7*'FORM NILAI SIAP'!$G$6+'NILAI UAS'!O$7*'NILAI UAS'!O105*'FORM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5" s="86" t="str">
        <f t="shared" si="11"/>
        <v/>
      </c>
      <c r="AI105" s="7" t="str">
        <f>IF($B105="","",IFERROR((('NILAI TUGAS'!P105*'NILAI TUGAS'!P$7*'FORM NILAI SIAP'!$E$6+'NILAI PRAKTEK'!P105*'NILAI PRAKTEK'!P$7*'FORM NILAI SIAP'!$F$6+'NILAI UTS'!P105*'NILAI UTS'!P$7*'FORM NILAI SIAP'!$G$6+'NILAI UAS'!P$7*'NILAI UAS'!P105*'FORM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5" s="86" t="str">
        <f t="shared" si="12"/>
        <v/>
      </c>
      <c r="AK105" s="7" t="str">
        <f>IF($B105="","",IFERROR((('NILAI TUGAS'!Q105*'NILAI TUGAS'!Q$7*'FORM NILAI SIAP'!$E$6+'NILAI PRAKTEK'!Q105*'NILAI PRAKTEK'!Q$7*'FORM NILAI SIAP'!$F$6+'NILAI UTS'!Q105*'NILAI UTS'!Q$7*'FORM NILAI SIAP'!$G$6+'NILAI UAS'!Q$7*'NILAI UAS'!Q105*'FORM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5" s="86" t="str">
        <f t="shared" si="13"/>
        <v/>
      </c>
      <c r="AM105" s="7" t="str">
        <f>IF($B105="","",IFERROR((('NILAI TUGAS'!R105*'NILAI TUGAS'!R$7*'FORM NILAI SIAP'!$E$6+'NILAI PRAKTEK'!R105*'NILAI PRAKTEK'!R$7*'FORM NILAI SIAP'!$F$6+'NILAI UTS'!R105*'NILAI UTS'!R$7*'FORM NILAI SIAP'!$G$6+'NILAI UAS'!R$7*'NILAI UAS'!R105*'FORM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5" s="86" t="str">
        <f t="shared" si="14"/>
        <v/>
      </c>
    </row>
    <row r="106" spans="1:40" ht="14.25" customHeight="1">
      <c r="A106" s="3">
        <v>21120120140099</v>
      </c>
      <c r="B106" s="37" t="s">
        <v>391</v>
      </c>
      <c r="C106" s="37">
        <v>5</v>
      </c>
      <c r="D106" s="37" t="s">
        <v>350</v>
      </c>
      <c r="E106" s="83">
        <v>100</v>
      </c>
      <c r="F106" s="83">
        <f>IF(B106="","",'NILAI PRAKTEK'!D106)</f>
        <v>0</v>
      </c>
      <c r="G106" s="83">
        <f>IF(B106="","",'NILAI UTS'!D106)</f>
        <v>84</v>
      </c>
      <c r="H106" s="83">
        <f>IF(B106="","",'NILAI UAS'!D106)</f>
        <v>90</v>
      </c>
      <c r="I106" s="83">
        <f t="shared" si="0"/>
        <v>93.5</v>
      </c>
      <c r="J106" s="84" t="str">
        <f t="shared" si="15"/>
        <v>A</v>
      </c>
      <c r="K106" s="83" t="str">
        <f t="shared" si="16"/>
        <v>4</v>
      </c>
      <c r="L106" s="85" t="str">
        <f t="shared" si="18"/>
        <v>LULUS</v>
      </c>
      <c r="M106" s="7">
        <f>IF($B106="","",IF(M$7="","",IFERROR((('NILAI TUGAS'!E106*'NILAI TUGAS'!E$7*'FORM NILAI SIAP'!$E$6+'NILAI PRAKTEK'!E106*'NILAI PRAKTEK'!E$7*'FORM NILAI SIAP'!$F$6+'NILAI UTS'!E106*'NILAI UTS'!E$7*'FORM NILAI SIAP'!$G$6+'NILAI UAS'!E$7*'NILAI UAS'!E106*'FORM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06" s="86">
        <f t="shared" si="1"/>
        <v>4</v>
      </c>
      <c r="O106" s="7">
        <f>IF($B106="","",IF(O$7="","",IFERROR((('NILAI TUGAS'!F106*'NILAI TUGAS'!F$7*'FORM NILAI SIAP'!$E$6+'NILAI PRAKTEK'!F106*'NILAI PRAKTEK'!F$7*'FORM NILAI SIAP'!$F$6+'NILAI UTS'!F106*'NILAI UTS'!F$7*'FORM NILAI SIAP'!$G$6+'NILAI UAS'!F$7*'NILAI UAS'!F106*'FORM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06" s="86">
        <f t="shared" si="2"/>
        <v>4</v>
      </c>
      <c r="Q106" s="7">
        <f>IF($B106="","",IF(Q$7="","",IFERROR((('NILAI TUGAS'!G106*'NILAI TUGAS'!G$7*'FORM NILAI SIAP'!$E$6+'NILAI PRAKTEK'!G106*'NILAI PRAKTEK'!G$7*'FORM NILAI SIAP'!$F$6+'NILAI UTS'!G106*'NILAI UTS'!G$7*'FORM NILAI SIAP'!$G$6+'NILAI UAS'!G$7*'NILAI UAS'!G106*'FORM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95</v>
      </c>
      <c r="R106" s="86">
        <f t="shared" si="3"/>
        <v>4</v>
      </c>
      <c r="S106" s="7">
        <f>IF($B106="","",IF(S$7="","",IFERROR((('NILAI TUGAS'!H106*'NILAI TUGAS'!H$7*'FORM NILAI SIAP'!$E$6+'NILAI PRAKTEK'!H106*'NILAI PRAKTEK'!H$7*'FORM NILAI SIAP'!$F$6+'NILAI UTS'!H106*'NILAI UTS'!H$7*'FORM NILAI SIAP'!$G$6+'NILAI UAS'!H$7*'NILAI UAS'!H106*'FORM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95</v>
      </c>
      <c r="T106" s="86">
        <f t="shared" si="4"/>
        <v>4</v>
      </c>
      <c r="U106" s="7" t="str">
        <f>IF($B106="","",IF(U$7="","",IFERROR((('NILAI TUGAS'!I106*'NILAI TUGAS'!I$7*'FORM NILAI SIAP'!$E$6+'NILAI PRAKTEK'!I106*'NILAI PRAKTEK'!I$7*'FORM NILAI SIAP'!$F$6+'NILAI UTS'!I106*'NILAI UTS'!I$7*'FORM NILAI SIAP'!$G$6+'NILAI UAS'!I$7*'NILAI UAS'!I106*'FORM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6" s="86" t="str">
        <f t="shared" si="5"/>
        <v/>
      </c>
      <c r="W106" s="7" t="str">
        <f>IF($B106="","",IF(W$7="","",IFERROR((('NILAI TUGAS'!J106*'NILAI TUGAS'!J$7*'FORM NILAI SIAP'!$E$6+'NILAI PRAKTEK'!J106*'NILAI PRAKTEK'!J$7*'FORM NILAI SIAP'!$F$6+'NILAI UTS'!J106*'NILAI UTS'!J$7*'FORM NILAI SIAP'!$G$6+'NILAI UAS'!J$7*'NILAI UAS'!J106*'FORM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6" s="86" t="str">
        <f t="shared" si="6"/>
        <v/>
      </c>
      <c r="Y106" s="7" t="str">
        <f>IF($B106="","",IF(Y$7="","",IFERROR((('NILAI TUGAS'!K106*'NILAI TUGAS'!K$7*'FORM NILAI SIAP'!$E$6+'NILAI PRAKTEK'!K106*'NILAI PRAKTEK'!K$7*'FORM NILAI SIAP'!$F$6+'NILAI UTS'!K106*'NILAI UTS'!K$7*'FORM NILAI SIAP'!$G$6+'NILAI UAS'!K$7*'NILAI UAS'!K106*'FORM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6" s="86" t="str">
        <f t="shared" si="7"/>
        <v/>
      </c>
      <c r="AA106" s="7" t="str">
        <f>IF($B106="","",IF(AA$7="","",IFERROR((('NILAI TUGAS'!L106*'NILAI TUGAS'!L$7*'FORM NILAI SIAP'!$E$6+'NILAI PRAKTEK'!L106*'NILAI PRAKTEK'!L$7*'FORM NILAI SIAP'!$F$6+'NILAI UTS'!L106*'NILAI UTS'!L$7*'FORM NILAI SIAP'!$G$6+'NILAI UAS'!L$7*'NILAI UAS'!L106*'FORM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6" s="86" t="str">
        <f t="shared" si="8"/>
        <v/>
      </c>
      <c r="AC106" s="7" t="str">
        <f>IF($B106="","",IF(AC$7="","",IFERROR((('NILAI TUGAS'!M106*'NILAI TUGAS'!M$7*'FORM NILAI SIAP'!$E$6+'NILAI PRAKTEK'!M106*'NILAI PRAKTEK'!M$7*'FORM NILAI SIAP'!$F$6+'NILAI UTS'!M106*'NILAI UTS'!M$7*'FORM NILAI SIAP'!$G$6+'NILAI UAS'!M$7*'NILAI UAS'!M106*'FORM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6" s="86" t="str">
        <f t="shared" si="9"/>
        <v/>
      </c>
      <c r="AE106" s="7" t="str">
        <f>IF($B106="","",IFERROR((('NILAI TUGAS'!N106*'NILAI TUGAS'!N$7*'FORM NILAI SIAP'!$E$6+'NILAI PRAKTEK'!N106*'NILAI PRAKTEK'!N$7*'FORM NILAI SIAP'!$F$6+'NILAI UTS'!N106*'NILAI UTS'!N$7*'FORM NILAI SIAP'!$G$6+'NILAI UAS'!N$7*'NILAI UAS'!N106*'FORM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6" s="86" t="str">
        <f t="shared" si="10"/>
        <v/>
      </c>
      <c r="AG106" s="7" t="str">
        <f>IF($B106="","",IFERROR((('NILAI TUGAS'!O106*'NILAI TUGAS'!O$7*'FORM NILAI SIAP'!$E$6+'NILAI PRAKTEK'!O106*'NILAI PRAKTEK'!O$7*'FORM NILAI SIAP'!$F$6+'NILAI UTS'!O106*'NILAI UTS'!O$7*'FORM NILAI SIAP'!$G$6+'NILAI UAS'!O$7*'NILAI UAS'!O106*'FORM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6" s="86" t="str">
        <f t="shared" si="11"/>
        <v/>
      </c>
      <c r="AI106" s="7" t="str">
        <f>IF($B106="","",IFERROR((('NILAI TUGAS'!P106*'NILAI TUGAS'!P$7*'FORM NILAI SIAP'!$E$6+'NILAI PRAKTEK'!P106*'NILAI PRAKTEK'!P$7*'FORM NILAI SIAP'!$F$6+'NILAI UTS'!P106*'NILAI UTS'!P$7*'FORM NILAI SIAP'!$G$6+'NILAI UAS'!P$7*'NILAI UAS'!P106*'FORM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6" s="86" t="str">
        <f t="shared" si="12"/>
        <v/>
      </c>
      <c r="AK106" s="7" t="str">
        <f>IF($B106="","",IFERROR((('NILAI TUGAS'!Q106*'NILAI TUGAS'!Q$7*'FORM NILAI SIAP'!$E$6+'NILAI PRAKTEK'!Q106*'NILAI PRAKTEK'!Q$7*'FORM NILAI SIAP'!$F$6+'NILAI UTS'!Q106*'NILAI UTS'!Q$7*'FORM NILAI SIAP'!$G$6+'NILAI UAS'!Q$7*'NILAI UAS'!Q106*'FORM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6" s="86" t="str">
        <f t="shared" si="13"/>
        <v/>
      </c>
      <c r="AM106" s="7" t="str">
        <f>IF($B106="","",IFERROR((('NILAI TUGAS'!R106*'NILAI TUGAS'!R$7*'FORM NILAI SIAP'!$E$6+'NILAI PRAKTEK'!R106*'NILAI PRAKTEK'!R$7*'FORM NILAI SIAP'!$F$6+'NILAI UTS'!R106*'NILAI UTS'!R$7*'FORM NILAI SIAP'!$G$6+'NILAI UAS'!R$7*'NILAI UAS'!R106*'FORM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6" s="86" t="str">
        <f t="shared" si="14"/>
        <v/>
      </c>
    </row>
    <row r="107" spans="1:40" ht="14.25" customHeight="1">
      <c r="A107" s="3">
        <v>21120120140099</v>
      </c>
      <c r="B107" s="37" t="s">
        <v>392</v>
      </c>
      <c r="C107" s="37">
        <v>5</v>
      </c>
      <c r="D107" s="37" t="s">
        <v>350</v>
      </c>
      <c r="E107" s="83">
        <v>25</v>
      </c>
      <c r="F107" s="83">
        <f>IF(B107="","",'NILAI PRAKTEK'!D107)</f>
        <v>0</v>
      </c>
      <c r="G107" s="83">
        <f>IF(B107="","",'NILAI UTS'!D107)</f>
        <v>64</v>
      </c>
      <c r="H107" s="83">
        <f>IF(B107="","",'NILAI UAS'!D107)</f>
        <v>0</v>
      </c>
      <c r="I107" s="83">
        <f t="shared" si="0"/>
        <v>28.5</v>
      </c>
      <c r="J107" s="84" t="str">
        <f t="shared" si="15"/>
        <v>E</v>
      </c>
      <c r="K107" s="83" t="str">
        <f t="shared" si="16"/>
        <v>0</v>
      </c>
      <c r="L107" s="85" t="str">
        <f t="shared" si="18"/>
        <v>TIDAK LULUS</v>
      </c>
      <c r="M107" s="7">
        <f>IF($B107="","",IF(M$7="","",IFERROR((('NILAI TUGAS'!E107*'NILAI TUGAS'!E$7*'FORM NILAI SIAP'!$E$6+'NILAI PRAKTEK'!E107*'NILAI PRAKTEK'!E$7*'FORM NILAI SIAP'!$F$6+'NILAI UTS'!E107*'NILAI UTS'!E$7*'FORM NILAI SIAP'!$G$6+'NILAI UAS'!E$7*'NILAI UAS'!E107*'FORM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44.5</v>
      </c>
      <c r="N107" s="86">
        <f t="shared" si="1"/>
        <v>1</v>
      </c>
      <c r="O107" s="7">
        <f>IF($B107="","",IF(O$7="","",IFERROR((('NILAI TUGAS'!F107*'NILAI TUGAS'!F$7*'FORM NILAI SIAP'!$E$6+'NILAI PRAKTEK'!F107*'NILAI PRAKTEK'!F$7*'FORM NILAI SIAP'!$F$6+'NILAI UTS'!F107*'NILAI UTS'!F$7*'FORM NILAI SIAP'!$G$6+'NILAI UAS'!F$7*'NILAI UAS'!F107*'FORM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44.5</v>
      </c>
      <c r="P107" s="86">
        <f t="shared" si="2"/>
        <v>1</v>
      </c>
      <c r="Q107" s="7">
        <f>IF($B107="","",IF(Q$7="","",IFERROR((('NILAI TUGAS'!G107*'NILAI TUGAS'!G$7*'FORM NILAI SIAP'!$E$6+'NILAI PRAKTEK'!G107*'NILAI PRAKTEK'!G$7*'FORM NILAI SIAP'!$F$6+'NILAI UTS'!G107*'NILAI UTS'!G$7*'FORM NILAI SIAP'!$G$6+'NILAI UAS'!G$7*'NILAI UAS'!G107*'FORM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12.5</v>
      </c>
      <c r="R107" s="86">
        <f t="shared" si="3"/>
        <v>1</v>
      </c>
      <c r="S107" s="7">
        <f>IF($B107="","",IF(S$7="","",IFERROR((('NILAI TUGAS'!H107*'NILAI TUGAS'!H$7*'FORM NILAI SIAP'!$E$6+'NILAI PRAKTEK'!H107*'NILAI PRAKTEK'!H$7*'FORM NILAI SIAP'!$F$6+'NILAI UTS'!H107*'NILAI UTS'!H$7*'FORM NILAI SIAP'!$G$6+'NILAI UAS'!H$7*'NILAI UAS'!H107*'FORM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12.5</v>
      </c>
      <c r="T107" s="86">
        <f t="shared" si="4"/>
        <v>1</v>
      </c>
      <c r="U107" s="7" t="str">
        <f>IF($B107="","",IF(U$7="","",IFERROR((('NILAI TUGAS'!I107*'NILAI TUGAS'!I$7*'FORM NILAI SIAP'!$E$6+'NILAI PRAKTEK'!I107*'NILAI PRAKTEK'!I$7*'FORM NILAI SIAP'!$F$6+'NILAI UTS'!I107*'NILAI UTS'!I$7*'FORM NILAI SIAP'!$G$6+'NILAI UAS'!I$7*'NILAI UAS'!I107*'FORM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7" s="86" t="str">
        <f t="shared" si="5"/>
        <v/>
      </c>
      <c r="W107" s="7" t="str">
        <f>IF($B107="","",IF(W$7="","",IFERROR((('NILAI TUGAS'!J107*'NILAI TUGAS'!J$7*'FORM NILAI SIAP'!$E$6+'NILAI PRAKTEK'!J107*'NILAI PRAKTEK'!J$7*'FORM NILAI SIAP'!$F$6+'NILAI UTS'!J107*'NILAI UTS'!J$7*'FORM NILAI SIAP'!$G$6+'NILAI UAS'!J$7*'NILAI UAS'!J107*'FORM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7" s="86" t="str">
        <f t="shared" si="6"/>
        <v/>
      </c>
      <c r="Y107" s="7" t="str">
        <f>IF($B107="","",IF(Y$7="","",IFERROR((('NILAI TUGAS'!K107*'NILAI TUGAS'!K$7*'FORM NILAI SIAP'!$E$6+'NILAI PRAKTEK'!K107*'NILAI PRAKTEK'!K$7*'FORM NILAI SIAP'!$F$6+'NILAI UTS'!K107*'NILAI UTS'!K$7*'FORM NILAI SIAP'!$G$6+'NILAI UAS'!K$7*'NILAI UAS'!K107*'FORM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7" s="86" t="str">
        <f t="shared" si="7"/>
        <v/>
      </c>
      <c r="AA107" s="7" t="str">
        <f>IF($B107="","",IF(AA$7="","",IFERROR((('NILAI TUGAS'!L107*'NILAI TUGAS'!L$7*'FORM NILAI SIAP'!$E$6+'NILAI PRAKTEK'!L107*'NILAI PRAKTEK'!L$7*'FORM NILAI SIAP'!$F$6+'NILAI UTS'!L107*'NILAI UTS'!L$7*'FORM NILAI SIAP'!$G$6+'NILAI UAS'!L$7*'NILAI UAS'!L107*'FORM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7" s="86" t="str">
        <f t="shared" si="8"/>
        <v/>
      </c>
      <c r="AC107" s="7" t="str">
        <f>IF($B107="","",IF(AC$7="","",IFERROR((('NILAI TUGAS'!M107*'NILAI TUGAS'!M$7*'FORM NILAI SIAP'!$E$6+'NILAI PRAKTEK'!M107*'NILAI PRAKTEK'!M$7*'FORM NILAI SIAP'!$F$6+'NILAI UTS'!M107*'NILAI UTS'!M$7*'FORM NILAI SIAP'!$G$6+'NILAI UAS'!M$7*'NILAI UAS'!M107*'FORM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7" s="86" t="str">
        <f t="shared" si="9"/>
        <v/>
      </c>
      <c r="AE107" s="7" t="str">
        <f>IF($B107="","",IFERROR((('NILAI TUGAS'!N107*'NILAI TUGAS'!N$7*'FORM NILAI SIAP'!$E$6+'NILAI PRAKTEK'!N107*'NILAI PRAKTEK'!N$7*'FORM NILAI SIAP'!$F$6+'NILAI UTS'!N107*'NILAI UTS'!N$7*'FORM NILAI SIAP'!$G$6+'NILAI UAS'!N$7*'NILAI UAS'!N107*'FORM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7" s="86" t="str">
        <f t="shared" si="10"/>
        <v/>
      </c>
      <c r="AG107" s="7" t="str">
        <f>IF($B107="","",IFERROR((('NILAI TUGAS'!O107*'NILAI TUGAS'!O$7*'FORM NILAI SIAP'!$E$6+'NILAI PRAKTEK'!O107*'NILAI PRAKTEK'!O$7*'FORM NILAI SIAP'!$F$6+'NILAI UTS'!O107*'NILAI UTS'!O$7*'FORM NILAI SIAP'!$G$6+'NILAI UAS'!O$7*'NILAI UAS'!O107*'FORM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7" s="86" t="str">
        <f t="shared" si="11"/>
        <v/>
      </c>
      <c r="AI107" s="7" t="str">
        <f>IF($B107="","",IFERROR((('NILAI TUGAS'!P107*'NILAI TUGAS'!P$7*'FORM NILAI SIAP'!$E$6+'NILAI PRAKTEK'!P107*'NILAI PRAKTEK'!P$7*'FORM NILAI SIAP'!$F$6+'NILAI UTS'!P107*'NILAI UTS'!P$7*'FORM NILAI SIAP'!$G$6+'NILAI UAS'!P$7*'NILAI UAS'!P107*'FORM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7" s="86" t="str">
        <f t="shared" si="12"/>
        <v/>
      </c>
      <c r="AK107" s="7" t="str">
        <f>IF($B107="","",IFERROR((('NILAI TUGAS'!Q107*'NILAI TUGAS'!Q$7*'FORM NILAI SIAP'!$E$6+'NILAI PRAKTEK'!Q107*'NILAI PRAKTEK'!Q$7*'FORM NILAI SIAP'!$F$6+'NILAI UTS'!Q107*'NILAI UTS'!Q$7*'FORM NILAI SIAP'!$G$6+'NILAI UAS'!Q$7*'NILAI UAS'!Q107*'FORM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7" s="86" t="str">
        <f t="shared" si="13"/>
        <v/>
      </c>
      <c r="AM107" s="7" t="str">
        <f>IF($B107="","",IFERROR((('NILAI TUGAS'!R107*'NILAI TUGAS'!R$7*'FORM NILAI SIAP'!$E$6+'NILAI PRAKTEK'!R107*'NILAI PRAKTEK'!R$7*'FORM NILAI SIAP'!$F$6+'NILAI UTS'!R107*'NILAI UTS'!R$7*'FORM NILAI SIAP'!$G$6+'NILAI UAS'!R$7*'NILAI UAS'!R107*'FORM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7" s="86" t="str">
        <f t="shared" si="14"/>
        <v/>
      </c>
    </row>
    <row r="108" spans="1:40" ht="14.25" customHeight="1">
      <c r="A108" s="3">
        <v>21120120140099</v>
      </c>
      <c r="B108" s="37" t="s">
        <v>393</v>
      </c>
      <c r="C108" s="37">
        <v>5</v>
      </c>
      <c r="D108" s="37" t="s">
        <v>350</v>
      </c>
      <c r="E108" s="83">
        <v>100</v>
      </c>
      <c r="F108" s="83">
        <f>IF(B108="","",'NILAI PRAKTEK'!D108)</f>
        <v>0</v>
      </c>
      <c r="G108" s="83">
        <f>IF(B108="","",'NILAI UTS'!D108)</f>
        <v>84</v>
      </c>
      <c r="H108" s="83">
        <f>IF(B108="","",'NILAI UAS'!D108)</f>
        <v>0</v>
      </c>
      <c r="I108" s="83">
        <f t="shared" si="0"/>
        <v>71</v>
      </c>
      <c r="J108" s="84" t="str">
        <f t="shared" si="15"/>
        <v>B</v>
      </c>
      <c r="K108" s="83" t="str">
        <f t="shared" si="16"/>
        <v>3</v>
      </c>
      <c r="L108" s="85" t="str">
        <f t="shared" si="18"/>
        <v>REMIDI CPMK</v>
      </c>
      <c r="M108" s="7">
        <f>IF($B108="","",IF(M$7="","",IFERROR((('NILAI TUGAS'!E108*'NILAI TUGAS'!E$7*'FORM NILAI SIAP'!$E$6+'NILAI PRAKTEK'!E108*'NILAI PRAKTEK'!E$7*'FORM NILAI SIAP'!$F$6+'NILAI UTS'!E108*'NILAI UTS'!E$7*'FORM NILAI SIAP'!$G$6+'NILAI UAS'!E$7*'NILAI UAS'!E108*'FORM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08" s="86">
        <f t="shared" si="1"/>
        <v>4</v>
      </c>
      <c r="O108" s="7">
        <f>IF($B108="","",IF(O$7="","",IFERROR((('NILAI TUGAS'!F108*'NILAI TUGAS'!F$7*'FORM NILAI SIAP'!$E$6+'NILAI PRAKTEK'!F108*'NILAI PRAKTEK'!F$7*'FORM NILAI SIAP'!$F$6+'NILAI UTS'!F108*'NILAI UTS'!F$7*'FORM NILAI SIAP'!$G$6+'NILAI UAS'!F$7*'NILAI UAS'!F108*'FORM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08" s="86">
        <f t="shared" si="2"/>
        <v>4</v>
      </c>
      <c r="Q108" s="7">
        <f>IF($B108="","",IF(Q$7="","",IFERROR((('NILAI TUGAS'!G108*'NILAI TUGAS'!G$7*'FORM NILAI SIAP'!$E$6+'NILAI PRAKTEK'!G108*'NILAI PRAKTEK'!G$7*'FORM NILAI SIAP'!$F$6+'NILAI UTS'!G108*'NILAI UTS'!G$7*'FORM NILAI SIAP'!$G$6+'NILAI UAS'!G$7*'NILAI UAS'!G108*'FORM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50</v>
      </c>
      <c r="R108" s="86">
        <f t="shared" si="3"/>
        <v>1</v>
      </c>
      <c r="S108" s="7">
        <f>IF($B108="","",IF(S$7="","",IFERROR((('NILAI TUGAS'!H108*'NILAI TUGAS'!H$7*'FORM NILAI SIAP'!$E$6+'NILAI PRAKTEK'!H108*'NILAI PRAKTEK'!H$7*'FORM NILAI SIAP'!$F$6+'NILAI UTS'!H108*'NILAI UTS'!H$7*'FORM NILAI SIAP'!$G$6+'NILAI UAS'!H$7*'NILAI UAS'!H108*'FORM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50</v>
      </c>
      <c r="T108" s="86">
        <f t="shared" si="4"/>
        <v>1</v>
      </c>
      <c r="U108" s="7" t="str">
        <f>IF($B108="","",IF(U$7="","",IFERROR((('NILAI TUGAS'!I108*'NILAI TUGAS'!I$7*'FORM NILAI SIAP'!$E$6+'NILAI PRAKTEK'!I108*'NILAI PRAKTEK'!I$7*'FORM NILAI SIAP'!$F$6+'NILAI UTS'!I108*'NILAI UTS'!I$7*'FORM NILAI SIAP'!$G$6+'NILAI UAS'!I$7*'NILAI UAS'!I108*'FORM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8" s="86" t="str">
        <f t="shared" si="5"/>
        <v/>
      </c>
      <c r="W108" s="7" t="str">
        <f>IF($B108="","",IF(W$7="","",IFERROR((('NILAI TUGAS'!J108*'NILAI TUGAS'!J$7*'FORM NILAI SIAP'!$E$6+'NILAI PRAKTEK'!J108*'NILAI PRAKTEK'!J$7*'FORM NILAI SIAP'!$F$6+'NILAI UTS'!J108*'NILAI UTS'!J$7*'FORM NILAI SIAP'!$G$6+'NILAI UAS'!J$7*'NILAI UAS'!J108*'FORM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8" s="86" t="str">
        <f t="shared" si="6"/>
        <v/>
      </c>
      <c r="Y108" s="7" t="str">
        <f>IF($B108="","",IF(Y$7="","",IFERROR((('NILAI TUGAS'!K108*'NILAI TUGAS'!K$7*'FORM NILAI SIAP'!$E$6+'NILAI PRAKTEK'!K108*'NILAI PRAKTEK'!K$7*'FORM NILAI SIAP'!$F$6+'NILAI UTS'!K108*'NILAI UTS'!K$7*'FORM NILAI SIAP'!$G$6+'NILAI UAS'!K$7*'NILAI UAS'!K108*'FORM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8" s="86" t="str">
        <f t="shared" si="7"/>
        <v/>
      </c>
      <c r="AA108" s="7" t="str">
        <f>IF($B108="","",IF(AA$7="","",IFERROR((('NILAI TUGAS'!L108*'NILAI TUGAS'!L$7*'FORM NILAI SIAP'!$E$6+'NILAI PRAKTEK'!L108*'NILAI PRAKTEK'!L$7*'FORM NILAI SIAP'!$F$6+'NILAI UTS'!L108*'NILAI UTS'!L$7*'FORM NILAI SIAP'!$G$6+'NILAI UAS'!L$7*'NILAI UAS'!L108*'FORM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8" s="86" t="str">
        <f t="shared" si="8"/>
        <v/>
      </c>
      <c r="AC108" s="7" t="str">
        <f>IF($B108="","",IF(AC$7="","",IFERROR((('NILAI TUGAS'!M108*'NILAI TUGAS'!M$7*'FORM NILAI SIAP'!$E$6+'NILAI PRAKTEK'!M108*'NILAI PRAKTEK'!M$7*'FORM NILAI SIAP'!$F$6+'NILAI UTS'!M108*'NILAI UTS'!M$7*'FORM NILAI SIAP'!$G$6+'NILAI UAS'!M$7*'NILAI UAS'!M108*'FORM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8" s="86" t="str">
        <f t="shared" si="9"/>
        <v/>
      </c>
      <c r="AE108" s="7" t="str">
        <f>IF($B108="","",IFERROR((('NILAI TUGAS'!N108*'NILAI TUGAS'!N$7*'FORM NILAI SIAP'!$E$6+'NILAI PRAKTEK'!N108*'NILAI PRAKTEK'!N$7*'FORM NILAI SIAP'!$F$6+'NILAI UTS'!N108*'NILAI UTS'!N$7*'FORM NILAI SIAP'!$G$6+'NILAI UAS'!N$7*'NILAI UAS'!N108*'FORM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8" s="86" t="str">
        <f t="shared" si="10"/>
        <v/>
      </c>
      <c r="AG108" s="7" t="str">
        <f>IF($B108="","",IFERROR((('NILAI TUGAS'!O108*'NILAI TUGAS'!O$7*'FORM NILAI SIAP'!$E$6+'NILAI PRAKTEK'!O108*'NILAI PRAKTEK'!O$7*'FORM NILAI SIAP'!$F$6+'NILAI UTS'!O108*'NILAI UTS'!O$7*'FORM NILAI SIAP'!$G$6+'NILAI UAS'!O$7*'NILAI UAS'!O108*'FORM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8" s="86" t="str">
        <f t="shared" si="11"/>
        <v/>
      </c>
      <c r="AI108" s="7" t="str">
        <f>IF($B108="","",IFERROR((('NILAI TUGAS'!P108*'NILAI TUGAS'!P$7*'FORM NILAI SIAP'!$E$6+'NILAI PRAKTEK'!P108*'NILAI PRAKTEK'!P$7*'FORM NILAI SIAP'!$F$6+'NILAI UTS'!P108*'NILAI UTS'!P$7*'FORM NILAI SIAP'!$G$6+'NILAI UAS'!P$7*'NILAI UAS'!P108*'FORM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8" s="86" t="str">
        <f t="shared" si="12"/>
        <v/>
      </c>
      <c r="AK108" s="7" t="str">
        <f>IF($B108="","",IFERROR((('NILAI TUGAS'!Q108*'NILAI TUGAS'!Q$7*'FORM NILAI SIAP'!$E$6+'NILAI PRAKTEK'!Q108*'NILAI PRAKTEK'!Q$7*'FORM NILAI SIAP'!$F$6+'NILAI UTS'!Q108*'NILAI UTS'!Q$7*'FORM NILAI SIAP'!$G$6+'NILAI UAS'!Q$7*'NILAI UAS'!Q108*'FORM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8" s="86" t="str">
        <f t="shared" si="13"/>
        <v/>
      </c>
      <c r="AM108" s="7" t="str">
        <f>IF($B108="","",IFERROR((('NILAI TUGAS'!R108*'NILAI TUGAS'!R$7*'FORM NILAI SIAP'!$E$6+'NILAI PRAKTEK'!R108*'NILAI PRAKTEK'!R$7*'FORM NILAI SIAP'!$F$6+'NILAI UTS'!R108*'NILAI UTS'!R$7*'FORM NILAI SIAP'!$G$6+'NILAI UAS'!R$7*'NILAI UAS'!R108*'FORM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8" s="86" t="str">
        <f t="shared" si="14"/>
        <v/>
      </c>
    </row>
    <row r="109" spans="1:40" ht="14.25" customHeight="1">
      <c r="A109" s="3">
        <v>21120120140099</v>
      </c>
      <c r="B109" s="37" t="s">
        <v>394</v>
      </c>
      <c r="C109" s="37">
        <v>5</v>
      </c>
      <c r="D109" s="37" t="s">
        <v>350</v>
      </c>
      <c r="E109" s="83">
        <v>100</v>
      </c>
      <c r="F109" s="83">
        <f>IF(B109="","",'NILAI PRAKTEK'!D109)</f>
        <v>0</v>
      </c>
      <c r="G109" s="83">
        <f>IF(B109="","",'NILAI UTS'!D109)</f>
        <v>84</v>
      </c>
      <c r="H109" s="83">
        <f>IF(B109="","",'NILAI UAS'!D109)</f>
        <v>80</v>
      </c>
      <c r="I109" s="83">
        <f t="shared" si="0"/>
        <v>91</v>
      </c>
      <c r="J109" s="84" t="str">
        <f t="shared" si="15"/>
        <v>A</v>
      </c>
      <c r="K109" s="83" t="str">
        <f t="shared" si="16"/>
        <v>4</v>
      </c>
      <c r="L109" s="85" t="str">
        <f t="shared" si="18"/>
        <v>LULUS</v>
      </c>
      <c r="M109" s="7">
        <f>IF($B109="","",IF(M$7="","",IFERROR((('NILAI TUGAS'!E109*'NILAI TUGAS'!E$7*'FORM NILAI SIAP'!$E$6+'NILAI PRAKTEK'!E109*'NILAI PRAKTEK'!E$7*'FORM NILAI SIAP'!$F$6+'NILAI UTS'!E109*'NILAI UTS'!E$7*'FORM NILAI SIAP'!$G$6+'NILAI UAS'!E$7*'NILAI UAS'!E109*'FORM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09" s="86">
        <f t="shared" si="1"/>
        <v>4</v>
      </c>
      <c r="O109" s="7">
        <f>IF($B109="","",IF(O$7="","",IFERROR((('NILAI TUGAS'!F109*'NILAI TUGAS'!F$7*'FORM NILAI SIAP'!$E$6+'NILAI PRAKTEK'!F109*'NILAI PRAKTEK'!F$7*'FORM NILAI SIAP'!$F$6+'NILAI UTS'!F109*'NILAI UTS'!F$7*'FORM NILAI SIAP'!$G$6+'NILAI UAS'!F$7*'NILAI UAS'!F109*'FORM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09" s="86">
        <f t="shared" si="2"/>
        <v>4</v>
      </c>
      <c r="Q109" s="7">
        <f>IF($B109="","",IF(Q$7="","",IFERROR((('NILAI TUGAS'!G109*'NILAI TUGAS'!G$7*'FORM NILAI SIAP'!$E$6+'NILAI PRAKTEK'!G109*'NILAI PRAKTEK'!G$7*'FORM NILAI SIAP'!$F$6+'NILAI UTS'!G109*'NILAI UTS'!G$7*'FORM NILAI SIAP'!$G$6+'NILAI UAS'!G$7*'NILAI UAS'!G109*'FORM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109" s="86">
        <f t="shared" si="3"/>
        <v>4</v>
      </c>
      <c r="S109" s="7">
        <f>IF($B109="","",IF(S$7="","",IFERROR((('NILAI TUGAS'!H109*'NILAI TUGAS'!H$7*'FORM NILAI SIAP'!$E$6+'NILAI PRAKTEK'!H109*'NILAI PRAKTEK'!H$7*'FORM NILAI SIAP'!$F$6+'NILAI UTS'!H109*'NILAI UTS'!H$7*'FORM NILAI SIAP'!$G$6+'NILAI UAS'!H$7*'NILAI UAS'!H109*'FORM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109" s="86">
        <f t="shared" si="4"/>
        <v>4</v>
      </c>
      <c r="U109" s="7" t="str">
        <f>IF($B109="","",IF(U$7="","",IFERROR((('NILAI TUGAS'!I109*'NILAI TUGAS'!I$7*'FORM NILAI SIAP'!$E$6+'NILAI PRAKTEK'!I109*'NILAI PRAKTEK'!I$7*'FORM NILAI SIAP'!$F$6+'NILAI UTS'!I109*'NILAI UTS'!I$7*'FORM NILAI SIAP'!$G$6+'NILAI UAS'!I$7*'NILAI UAS'!I109*'FORM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9" s="86" t="str">
        <f t="shared" si="5"/>
        <v/>
      </c>
      <c r="W109" s="7" t="str">
        <f>IF($B109="","",IF(W$7="","",IFERROR((('NILAI TUGAS'!J109*'NILAI TUGAS'!J$7*'FORM NILAI SIAP'!$E$6+'NILAI PRAKTEK'!J109*'NILAI PRAKTEK'!J$7*'FORM NILAI SIAP'!$F$6+'NILAI UTS'!J109*'NILAI UTS'!J$7*'FORM NILAI SIAP'!$G$6+'NILAI UAS'!J$7*'NILAI UAS'!J109*'FORM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9" s="86" t="str">
        <f t="shared" si="6"/>
        <v/>
      </c>
      <c r="Y109" s="7" t="str">
        <f>IF($B109="","",IF(Y$7="","",IFERROR((('NILAI TUGAS'!K109*'NILAI TUGAS'!K$7*'FORM NILAI SIAP'!$E$6+'NILAI PRAKTEK'!K109*'NILAI PRAKTEK'!K$7*'FORM NILAI SIAP'!$F$6+'NILAI UTS'!K109*'NILAI UTS'!K$7*'FORM NILAI SIAP'!$G$6+'NILAI UAS'!K$7*'NILAI UAS'!K109*'FORM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9" s="86" t="str">
        <f t="shared" si="7"/>
        <v/>
      </c>
      <c r="AA109" s="7" t="str">
        <f>IF($B109="","",IF(AA$7="","",IFERROR((('NILAI TUGAS'!L109*'NILAI TUGAS'!L$7*'FORM NILAI SIAP'!$E$6+'NILAI PRAKTEK'!L109*'NILAI PRAKTEK'!L$7*'FORM NILAI SIAP'!$F$6+'NILAI UTS'!L109*'NILAI UTS'!L$7*'FORM NILAI SIAP'!$G$6+'NILAI UAS'!L$7*'NILAI UAS'!L109*'FORM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9" s="86" t="str">
        <f t="shared" si="8"/>
        <v/>
      </c>
      <c r="AC109" s="7" t="str">
        <f>IF($B109="","",IF(AC$7="","",IFERROR((('NILAI TUGAS'!M109*'NILAI TUGAS'!M$7*'FORM NILAI SIAP'!$E$6+'NILAI PRAKTEK'!M109*'NILAI PRAKTEK'!M$7*'FORM NILAI SIAP'!$F$6+'NILAI UTS'!M109*'NILAI UTS'!M$7*'FORM NILAI SIAP'!$G$6+'NILAI UAS'!M$7*'NILAI UAS'!M109*'FORM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9" s="86" t="str">
        <f t="shared" si="9"/>
        <v/>
      </c>
      <c r="AE109" s="7" t="str">
        <f>IF($B109="","",IFERROR((('NILAI TUGAS'!N109*'NILAI TUGAS'!N$7*'FORM NILAI SIAP'!$E$6+'NILAI PRAKTEK'!N109*'NILAI PRAKTEK'!N$7*'FORM NILAI SIAP'!$F$6+'NILAI UTS'!N109*'NILAI UTS'!N$7*'FORM NILAI SIAP'!$G$6+'NILAI UAS'!N$7*'NILAI UAS'!N109*'FORM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9" s="86" t="str">
        <f t="shared" si="10"/>
        <v/>
      </c>
      <c r="AG109" s="7" t="str">
        <f>IF($B109="","",IFERROR((('NILAI TUGAS'!O109*'NILAI TUGAS'!O$7*'FORM NILAI SIAP'!$E$6+'NILAI PRAKTEK'!O109*'NILAI PRAKTEK'!O$7*'FORM NILAI SIAP'!$F$6+'NILAI UTS'!O109*'NILAI UTS'!O$7*'FORM NILAI SIAP'!$G$6+'NILAI UAS'!O$7*'NILAI UAS'!O109*'FORM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9" s="86" t="str">
        <f t="shared" si="11"/>
        <v/>
      </c>
      <c r="AI109" s="7" t="str">
        <f>IF($B109="","",IFERROR((('NILAI TUGAS'!P109*'NILAI TUGAS'!P$7*'FORM NILAI SIAP'!$E$6+'NILAI PRAKTEK'!P109*'NILAI PRAKTEK'!P$7*'FORM NILAI SIAP'!$F$6+'NILAI UTS'!P109*'NILAI UTS'!P$7*'FORM NILAI SIAP'!$G$6+'NILAI UAS'!P$7*'NILAI UAS'!P109*'FORM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9" s="86" t="str">
        <f t="shared" si="12"/>
        <v/>
      </c>
      <c r="AK109" s="7" t="str">
        <f>IF($B109="","",IFERROR((('NILAI TUGAS'!Q109*'NILAI TUGAS'!Q$7*'FORM NILAI SIAP'!$E$6+'NILAI PRAKTEK'!Q109*'NILAI PRAKTEK'!Q$7*'FORM NILAI SIAP'!$F$6+'NILAI UTS'!Q109*'NILAI UTS'!Q$7*'FORM NILAI SIAP'!$G$6+'NILAI UAS'!Q$7*'NILAI UAS'!Q109*'FORM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9" s="86" t="str">
        <f t="shared" si="13"/>
        <v/>
      </c>
      <c r="AM109" s="7" t="str">
        <f>IF($B109="","",IFERROR((('NILAI TUGAS'!R109*'NILAI TUGAS'!R$7*'FORM NILAI SIAP'!$E$6+'NILAI PRAKTEK'!R109*'NILAI PRAKTEK'!R$7*'FORM NILAI SIAP'!$F$6+'NILAI UTS'!R109*'NILAI UTS'!R$7*'FORM NILAI SIAP'!$G$6+'NILAI UAS'!R$7*'NILAI UAS'!R109*'FORM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9" s="86" t="str">
        <f t="shared" si="14"/>
        <v/>
      </c>
    </row>
    <row r="110" spans="1:40" ht="14.25" customHeight="1">
      <c r="A110" s="3">
        <v>21120120140099</v>
      </c>
      <c r="B110" s="37" t="s">
        <v>395</v>
      </c>
      <c r="C110" s="37">
        <v>5</v>
      </c>
      <c r="D110" s="37" t="s">
        <v>350</v>
      </c>
      <c r="E110" s="83">
        <v>100</v>
      </c>
      <c r="F110" s="83">
        <f>IF(B110="","",'NILAI PRAKTEK'!D110)</f>
        <v>0</v>
      </c>
      <c r="G110" s="83">
        <f>IF(B110="","",'NILAI UTS'!D110)</f>
        <v>88</v>
      </c>
      <c r="H110" s="83">
        <f>IF(B110="","",'NILAI UAS'!D110)</f>
        <v>90</v>
      </c>
      <c r="I110" s="83">
        <f t="shared" si="0"/>
        <v>94.5</v>
      </c>
      <c r="J110" s="84" t="str">
        <f t="shared" si="15"/>
        <v>A</v>
      </c>
      <c r="K110" s="83" t="str">
        <f t="shared" si="16"/>
        <v>4</v>
      </c>
      <c r="L110" s="85" t="str">
        <f t="shared" si="18"/>
        <v>LULUS</v>
      </c>
      <c r="M110" s="7">
        <f>IF($B110="","",IF(M$7="","",IFERROR((('NILAI TUGAS'!E110*'NILAI TUGAS'!E$7*'FORM NILAI SIAP'!$E$6+'NILAI PRAKTEK'!E110*'NILAI PRAKTEK'!E$7*'FORM NILAI SIAP'!$F$6+'NILAI UTS'!E110*'NILAI UTS'!E$7*'FORM NILAI SIAP'!$G$6+'NILAI UAS'!E$7*'NILAI UAS'!E110*'FORM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10" s="86">
        <f t="shared" si="1"/>
        <v>4</v>
      </c>
      <c r="O110" s="7">
        <f>IF($B110="","",IF(O$7="","",IFERROR((('NILAI TUGAS'!F110*'NILAI TUGAS'!F$7*'FORM NILAI SIAP'!$E$6+'NILAI PRAKTEK'!F110*'NILAI PRAKTEK'!F$7*'FORM NILAI SIAP'!$F$6+'NILAI UTS'!F110*'NILAI UTS'!F$7*'FORM NILAI SIAP'!$G$6+'NILAI UAS'!F$7*'NILAI UAS'!F110*'FORM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10" s="86">
        <f t="shared" si="2"/>
        <v>4</v>
      </c>
      <c r="Q110" s="7">
        <f>IF($B110="","",IF(Q$7="","",IFERROR((('NILAI TUGAS'!G110*'NILAI TUGAS'!G$7*'FORM NILAI SIAP'!$E$6+'NILAI PRAKTEK'!G110*'NILAI PRAKTEK'!G$7*'FORM NILAI SIAP'!$F$6+'NILAI UTS'!G110*'NILAI UTS'!G$7*'FORM NILAI SIAP'!$G$6+'NILAI UAS'!G$7*'NILAI UAS'!G110*'FORM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95</v>
      </c>
      <c r="R110" s="86">
        <f t="shared" si="3"/>
        <v>4</v>
      </c>
      <c r="S110" s="7">
        <f>IF($B110="","",IF(S$7="","",IFERROR((('NILAI TUGAS'!H110*'NILAI TUGAS'!H$7*'FORM NILAI SIAP'!$E$6+'NILAI PRAKTEK'!H110*'NILAI PRAKTEK'!H$7*'FORM NILAI SIAP'!$F$6+'NILAI UTS'!H110*'NILAI UTS'!H$7*'FORM NILAI SIAP'!$G$6+'NILAI UAS'!H$7*'NILAI UAS'!H110*'FORM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95</v>
      </c>
      <c r="T110" s="86">
        <f t="shared" si="4"/>
        <v>4</v>
      </c>
      <c r="U110" s="7" t="str">
        <f>IF($B110="","",IF(U$7="","",IFERROR((('NILAI TUGAS'!I110*'NILAI TUGAS'!I$7*'FORM NILAI SIAP'!$E$6+'NILAI PRAKTEK'!I110*'NILAI PRAKTEK'!I$7*'FORM NILAI SIAP'!$F$6+'NILAI UTS'!I110*'NILAI UTS'!I$7*'FORM NILAI SIAP'!$G$6+'NILAI UAS'!I$7*'NILAI UAS'!I110*'FORM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0" s="86" t="str">
        <f t="shared" si="5"/>
        <v/>
      </c>
      <c r="W110" s="7" t="str">
        <f>IF($B110="","",IF(W$7="","",IFERROR((('NILAI TUGAS'!J110*'NILAI TUGAS'!J$7*'FORM NILAI SIAP'!$E$6+'NILAI PRAKTEK'!J110*'NILAI PRAKTEK'!J$7*'FORM NILAI SIAP'!$F$6+'NILAI UTS'!J110*'NILAI UTS'!J$7*'FORM NILAI SIAP'!$G$6+'NILAI UAS'!J$7*'NILAI UAS'!J110*'FORM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0" s="86" t="str">
        <f t="shared" si="6"/>
        <v/>
      </c>
      <c r="Y110" s="7" t="str">
        <f>IF($B110="","",IF(Y$7="","",IFERROR((('NILAI TUGAS'!K110*'NILAI TUGAS'!K$7*'FORM NILAI SIAP'!$E$6+'NILAI PRAKTEK'!K110*'NILAI PRAKTEK'!K$7*'FORM NILAI SIAP'!$F$6+'NILAI UTS'!K110*'NILAI UTS'!K$7*'FORM NILAI SIAP'!$G$6+'NILAI UAS'!K$7*'NILAI UAS'!K110*'FORM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0" s="86" t="str">
        <f t="shared" si="7"/>
        <v/>
      </c>
      <c r="AA110" s="7" t="str">
        <f>IF($B110="","",IF(AA$7="","",IFERROR((('NILAI TUGAS'!L110*'NILAI TUGAS'!L$7*'FORM NILAI SIAP'!$E$6+'NILAI PRAKTEK'!L110*'NILAI PRAKTEK'!L$7*'FORM NILAI SIAP'!$F$6+'NILAI UTS'!L110*'NILAI UTS'!L$7*'FORM NILAI SIAP'!$G$6+'NILAI UAS'!L$7*'NILAI UAS'!L110*'FORM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0" s="86" t="str">
        <f t="shared" si="8"/>
        <v/>
      </c>
      <c r="AC110" s="7" t="str">
        <f>IF($B110="","",IF(AC$7="","",IFERROR((('NILAI TUGAS'!M110*'NILAI TUGAS'!M$7*'FORM NILAI SIAP'!$E$6+'NILAI PRAKTEK'!M110*'NILAI PRAKTEK'!M$7*'FORM NILAI SIAP'!$F$6+'NILAI UTS'!M110*'NILAI UTS'!M$7*'FORM NILAI SIAP'!$G$6+'NILAI UAS'!M$7*'NILAI UAS'!M110*'FORM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0" s="86" t="str">
        <f t="shared" si="9"/>
        <v/>
      </c>
      <c r="AE110" s="7" t="str">
        <f>IF($B110="","",IFERROR((('NILAI TUGAS'!N110*'NILAI TUGAS'!N$7*'FORM NILAI SIAP'!$E$6+'NILAI PRAKTEK'!N110*'NILAI PRAKTEK'!N$7*'FORM NILAI SIAP'!$F$6+'NILAI UTS'!N110*'NILAI UTS'!N$7*'FORM NILAI SIAP'!$G$6+'NILAI UAS'!N$7*'NILAI UAS'!N110*'FORM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0" s="86" t="str">
        <f t="shared" si="10"/>
        <v/>
      </c>
      <c r="AG110" s="7" t="str">
        <f>IF($B110="","",IFERROR((('NILAI TUGAS'!O110*'NILAI TUGAS'!O$7*'FORM NILAI SIAP'!$E$6+'NILAI PRAKTEK'!O110*'NILAI PRAKTEK'!O$7*'FORM NILAI SIAP'!$F$6+'NILAI UTS'!O110*'NILAI UTS'!O$7*'FORM NILAI SIAP'!$G$6+'NILAI UAS'!O$7*'NILAI UAS'!O110*'FORM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0" s="86" t="str">
        <f t="shared" si="11"/>
        <v/>
      </c>
      <c r="AI110" s="7" t="str">
        <f>IF($B110="","",IFERROR((('NILAI TUGAS'!P110*'NILAI TUGAS'!P$7*'FORM NILAI SIAP'!$E$6+'NILAI PRAKTEK'!P110*'NILAI PRAKTEK'!P$7*'FORM NILAI SIAP'!$F$6+'NILAI UTS'!P110*'NILAI UTS'!P$7*'FORM NILAI SIAP'!$G$6+'NILAI UAS'!P$7*'NILAI UAS'!P110*'FORM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0" s="86" t="str">
        <f t="shared" si="12"/>
        <v/>
      </c>
      <c r="AK110" s="7" t="str">
        <f>IF($B110="","",IFERROR((('NILAI TUGAS'!Q110*'NILAI TUGAS'!Q$7*'FORM NILAI SIAP'!$E$6+'NILAI PRAKTEK'!Q110*'NILAI PRAKTEK'!Q$7*'FORM NILAI SIAP'!$F$6+'NILAI UTS'!Q110*'NILAI UTS'!Q$7*'FORM NILAI SIAP'!$G$6+'NILAI UAS'!Q$7*'NILAI UAS'!Q110*'FORM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0" s="86" t="str">
        <f t="shared" si="13"/>
        <v/>
      </c>
      <c r="AM110" s="7" t="str">
        <f>IF($B110="","",IFERROR((('NILAI TUGAS'!R110*'NILAI TUGAS'!R$7*'FORM NILAI SIAP'!$E$6+'NILAI PRAKTEK'!R110*'NILAI PRAKTEK'!R$7*'FORM NILAI SIAP'!$F$6+'NILAI UTS'!R110*'NILAI UTS'!R$7*'FORM NILAI SIAP'!$G$6+'NILAI UAS'!R$7*'NILAI UAS'!R110*'FORM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0" s="86" t="str">
        <f t="shared" si="14"/>
        <v/>
      </c>
    </row>
    <row r="111" spans="1:40" ht="14.25" customHeight="1">
      <c r="A111" s="3">
        <v>21120120140099</v>
      </c>
      <c r="B111" s="37" t="s">
        <v>396</v>
      </c>
      <c r="C111" s="37">
        <v>13</v>
      </c>
      <c r="D111" s="37" t="s">
        <v>351</v>
      </c>
      <c r="E111" s="83">
        <v>90</v>
      </c>
      <c r="F111" s="83">
        <f>IF(B111="","",'NILAI PRAKTEK'!D111)</f>
        <v>0</v>
      </c>
      <c r="G111" s="83">
        <f>IF(B111="","",'NILAI UTS'!D111)</f>
        <v>0</v>
      </c>
      <c r="H111" s="83">
        <f>IF(B111="","",'NILAI UAS'!D111)</f>
        <v>80</v>
      </c>
      <c r="I111" s="83">
        <f t="shared" si="0"/>
        <v>65</v>
      </c>
      <c r="J111" s="84" t="str">
        <f t="shared" si="15"/>
        <v>C</v>
      </c>
      <c r="K111" s="83" t="str">
        <f t="shared" si="16"/>
        <v>2</v>
      </c>
      <c r="L111" s="85" t="str">
        <f t="shared" si="18"/>
        <v>REMIDI CPMK</v>
      </c>
      <c r="M111" s="7">
        <f>IF($B111="","",IF(M$7="","",IFERROR((('NILAI TUGAS'!E111*'NILAI TUGAS'!E$7*'FORM NILAI SIAP'!$E$6+'NILAI PRAKTEK'!E111*'NILAI PRAKTEK'!E$7*'FORM NILAI SIAP'!$F$6+'NILAI UTS'!E111*'NILAI UTS'!E$7*'FORM NILAI SIAP'!$G$6+'NILAI UAS'!E$7*'NILAI UAS'!E111*'FORM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45</v>
      </c>
      <c r="N111" s="86">
        <f t="shared" si="1"/>
        <v>1</v>
      </c>
      <c r="O111" s="7">
        <f>IF($B111="","",IF(O$7="","",IFERROR((('NILAI TUGAS'!F111*'NILAI TUGAS'!F$7*'FORM NILAI SIAP'!$E$6+'NILAI PRAKTEK'!F111*'NILAI PRAKTEK'!F$7*'FORM NILAI SIAP'!$F$6+'NILAI UTS'!F111*'NILAI UTS'!F$7*'FORM NILAI SIAP'!$G$6+'NILAI UAS'!F$7*'NILAI UAS'!F111*'FORM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45</v>
      </c>
      <c r="P111" s="86">
        <f t="shared" si="2"/>
        <v>1</v>
      </c>
      <c r="Q111" s="7">
        <f>IF($B111="","",IF(Q$7="","",IFERROR((('NILAI TUGAS'!G111*'NILAI TUGAS'!G$7*'FORM NILAI SIAP'!$E$6+'NILAI PRAKTEK'!G111*'NILAI PRAKTEK'!G$7*'FORM NILAI SIAP'!$F$6+'NILAI UTS'!G111*'NILAI UTS'!G$7*'FORM NILAI SIAP'!$G$6+'NILAI UAS'!G$7*'NILAI UAS'!G111*'FORM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11" s="86">
        <f t="shared" si="3"/>
        <v>4</v>
      </c>
      <c r="S111" s="7">
        <f>IF($B111="","",IF(S$7="","",IFERROR((('NILAI TUGAS'!H111*'NILAI TUGAS'!H$7*'FORM NILAI SIAP'!$E$6+'NILAI PRAKTEK'!H111*'NILAI PRAKTEK'!H$7*'FORM NILAI SIAP'!$F$6+'NILAI UTS'!H111*'NILAI UTS'!H$7*'FORM NILAI SIAP'!$G$6+'NILAI UAS'!H$7*'NILAI UAS'!H111*'FORM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11" s="86">
        <f t="shared" si="4"/>
        <v>4</v>
      </c>
      <c r="U111" s="7" t="str">
        <f>IF($B111="","",IF(U$7="","",IFERROR((('NILAI TUGAS'!I111*'NILAI TUGAS'!I$7*'FORM NILAI SIAP'!$E$6+'NILAI PRAKTEK'!I111*'NILAI PRAKTEK'!I$7*'FORM NILAI SIAP'!$F$6+'NILAI UTS'!I111*'NILAI UTS'!I$7*'FORM NILAI SIAP'!$G$6+'NILAI UAS'!I$7*'NILAI UAS'!I111*'FORM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1" s="86" t="str">
        <f t="shared" si="5"/>
        <v/>
      </c>
      <c r="W111" s="7" t="str">
        <f>IF($B111="","",IF(W$7="","",IFERROR((('NILAI TUGAS'!J111*'NILAI TUGAS'!J$7*'FORM NILAI SIAP'!$E$6+'NILAI PRAKTEK'!J111*'NILAI PRAKTEK'!J$7*'FORM NILAI SIAP'!$F$6+'NILAI UTS'!J111*'NILAI UTS'!J$7*'FORM NILAI SIAP'!$G$6+'NILAI UAS'!J$7*'NILAI UAS'!J111*'FORM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1" s="86" t="str">
        <f t="shared" si="6"/>
        <v/>
      </c>
      <c r="Y111" s="7" t="str">
        <f>IF($B111="","",IF(Y$7="","",IFERROR((('NILAI TUGAS'!K111*'NILAI TUGAS'!K$7*'FORM NILAI SIAP'!$E$6+'NILAI PRAKTEK'!K111*'NILAI PRAKTEK'!K$7*'FORM NILAI SIAP'!$F$6+'NILAI UTS'!K111*'NILAI UTS'!K$7*'FORM NILAI SIAP'!$G$6+'NILAI UAS'!K$7*'NILAI UAS'!K111*'FORM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1" s="86" t="str">
        <f t="shared" si="7"/>
        <v/>
      </c>
      <c r="AA111" s="7" t="str">
        <f>IF($B111="","",IF(AA$7="","",IFERROR((('NILAI TUGAS'!L111*'NILAI TUGAS'!L$7*'FORM NILAI SIAP'!$E$6+'NILAI PRAKTEK'!L111*'NILAI PRAKTEK'!L$7*'FORM NILAI SIAP'!$F$6+'NILAI UTS'!L111*'NILAI UTS'!L$7*'FORM NILAI SIAP'!$G$6+'NILAI UAS'!L$7*'NILAI UAS'!L111*'FORM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1" s="86" t="str">
        <f t="shared" si="8"/>
        <v/>
      </c>
      <c r="AC111" s="7" t="str">
        <f>IF($B111="","",IF(AC$7="","",IFERROR((('NILAI TUGAS'!M111*'NILAI TUGAS'!M$7*'FORM NILAI SIAP'!$E$6+'NILAI PRAKTEK'!M111*'NILAI PRAKTEK'!M$7*'FORM NILAI SIAP'!$F$6+'NILAI UTS'!M111*'NILAI UTS'!M$7*'FORM NILAI SIAP'!$G$6+'NILAI UAS'!M$7*'NILAI UAS'!M111*'FORM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1" s="86" t="str">
        <f t="shared" si="9"/>
        <v/>
      </c>
      <c r="AE111" s="7" t="str">
        <f>IF($B111="","",IFERROR((('NILAI TUGAS'!N111*'NILAI TUGAS'!N$7*'FORM NILAI SIAP'!$E$6+'NILAI PRAKTEK'!N111*'NILAI PRAKTEK'!N$7*'FORM NILAI SIAP'!$F$6+'NILAI UTS'!N111*'NILAI UTS'!N$7*'FORM NILAI SIAP'!$G$6+'NILAI UAS'!N$7*'NILAI UAS'!N111*'FORM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1" s="86" t="str">
        <f t="shared" si="10"/>
        <v/>
      </c>
      <c r="AG111" s="7" t="str">
        <f>IF($B111="","",IFERROR((('NILAI TUGAS'!O111*'NILAI TUGAS'!O$7*'FORM NILAI SIAP'!$E$6+'NILAI PRAKTEK'!O111*'NILAI PRAKTEK'!O$7*'FORM NILAI SIAP'!$F$6+'NILAI UTS'!O111*'NILAI UTS'!O$7*'FORM NILAI SIAP'!$G$6+'NILAI UAS'!O$7*'NILAI UAS'!O111*'FORM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1" s="86" t="str">
        <f t="shared" si="11"/>
        <v/>
      </c>
      <c r="AI111" s="7" t="str">
        <f>IF($B111="","",IFERROR((('NILAI TUGAS'!P111*'NILAI TUGAS'!P$7*'FORM NILAI SIAP'!$E$6+'NILAI PRAKTEK'!P111*'NILAI PRAKTEK'!P$7*'FORM NILAI SIAP'!$F$6+'NILAI UTS'!P111*'NILAI UTS'!P$7*'FORM NILAI SIAP'!$G$6+'NILAI UAS'!P$7*'NILAI UAS'!P111*'FORM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1" s="86" t="str">
        <f t="shared" si="12"/>
        <v/>
      </c>
      <c r="AK111" s="7" t="str">
        <f>IF($B111="","",IFERROR((('NILAI TUGAS'!Q111*'NILAI TUGAS'!Q$7*'FORM NILAI SIAP'!$E$6+'NILAI PRAKTEK'!Q111*'NILAI PRAKTEK'!Q$7*'FORM NILAI SIAP'!$F$6+'NILAI UTS'!Q111*'NILAI UTS'!Q$7*'FORM NILAI SIAP'!$G$6+'NILAI UAS'!Q$7*'NILAI UAS'!Q111*'FORM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1" s="86" t="str">
        <f t="shared" si="13"/>
        <v/>
      </c>
      <c r="AM111" s="7" t="str">
        <f>IF($B111="","",IFERROR((('NILAI TUGAS'!R111*'NILAI TUGAS'!R$7*'FORM NILAI SIAP'!$E$6+'NILAI PRAKTEK'!R111*'NILAI PRAKTEK'!R$7*'FORM NILAI SIAP'!$F$6+'NILAI UTS'!R111*'NILAI UTS'!R$7*'FORM NILAI SIAP'!$G$6+'NILAI UAS'!R$7*'NILAI UAS'!R111*'FORM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1" s="86" t="str">
        <f t="shared" si="14"/>
        <v/>
      </c>
    </row>
    <row r="112" spans="1:40" ht="14.25" customHeight="1">
      <c r="A112" s="3">
        <v>21120120140099</v>
      </c>
      <c r="B112" s="37" t="s">
        <v>397</v>
      </c>
      <c r="C112" s="37">
        <v>5</v>
      </c>
      <c r="D112" s="37" t="s">
        <v>350</v>
      </c>
      <c r="E112" s="83">
        <v>100</v>
      </c>
      <c r="F112" s="83">
        <f>IF(B112="","",'NILAI PRAKTEK'!D112)</f>
        <v>0</v>
      </c>
      <c r="G112" s="83">
        <f>IF(B112="","",'NILAI UTS'!D112)</f>
        <v>88</v>
      </c>
      <c r="H112" s="83">
        <f>IF(B112="","",'NILAI UAS'!D112)</f>
        <v>100</v>
      </c>
      <c r="I112" s="83">
        <f t="shared" si="0"/>
        <v>97</v>
      </c>
      <c r="J112" s="84" t="str">
        <f t="shared" si="15"/>
        <v>A</v>
      </c>
      <c r="K112" s="83" t="str">
        <f t="shared" si="16"/>
        <v>4</v>
      </c>
      <c r="L112" s="85" t="str">
        <f t="shared" si="18"/>
        <v>LULUS</v>
      </c>
      <c r="M112" s="7">
        <f>IF($B112="","",IF(M$7="","",IFERROR((('NILAI TUGAS'!E112*'NILAI TUGAS'!E$7*'FORM NILAI SIAP'!$E$6+'NILAI PRAKTEK'!E112*'NILAI PRAKTEK'!E$7*'FORM NILAI SIAP'!$F$6+'NILAI UTS'!E112*'NILAI UTS'!E$7*'FORM NILAI SIAP'!$G$6+'NILAI UAS'!E$7*'NILAI UAS'!E112*'FORM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12" s="86">
        <f t="shared" si="1"/>
        <v>4</v>
      </c>
      <c r="O112" s="7">
        <f>IF($B112="","",IF(O$7="","",IFERROR((('NILAI TUGAS'!F112*'NILAI TUGAS'!F$7*'FORM NILAI SIAP'!$E$6+'NILAI PRAKTEK'!F112*'NILAI PRAKTEK'!F$7*'FORM NILAI SIAP'!$F$6+'NILAI UTS'!F112*'NILAI UTS'!F$7*'FORM NILAI SIAP'!$G$6+'NILAI UAS'!F$7*'NILAI UAS'!F112*'FORM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12" s="86">
        <f t="shared" si="2"/>
        <v>4</v>
      </c>
      <c r="Q112" s="7">
        <f>IF($B112="","",IF(Q$7="","",IFERROR((('NILAI TUGAS'!G112*'NILAI TUGAS'!G$7*'FORM NILAI SIAP'!$E$6+'NILAI PRAKTEK'!G112*'NILAI PRAKTEK'!G$7*'FORM NILAI SIAP'!$F$6+'NILAI UTS'!G112*'NILAI UTS'!G$7*'FORM NILAI SIAP'!$G$6+'NILAI UAS'!G$7*'NILAI UAS'!G112*'FORM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112" s="86">
        <f t="shared" si="3"/>
        <v>4</v>
      </c>
      <c r="S112" s="7">
        <f>IF($B112="","",IF(S$7="","",IFERROR((('NILAI TUGAS'!H112*'NILAI TUGAS'!H$7*'FORM NILAI SIAP'!$E$6+'NILAI PRAKTEK'!H112*'NILAI PRAKTEK'!H$7*'FORM NILAI SIAP'!$F$6+'NILAI UTS'!H112*'NILAI UTS'!H$7*'FORM NILAI SIAP'!$G$6+'NILAI UAS'!H$7*'NILAI UAS'!H112*'FORM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112" s="86">
        <f t="shared" si="4"/>
        <v>4</v>
      </c>
      <c r="U112" s="7" t="str">
        <f>IF($B112="","",IF(U$7="","",IFERROR((('NILAI TUGAS'!I112*'NILAI TUGAS'!I$7*'FORM NILAI SIAP'!$E$6+'NILAI PRAKTEK'!I112*'NILAI PRAKTEK'!I$7*'FORM NILAI SIAP'!$F$6+'NILAI UTS'!I112*'NILAI UTS'!I$7*'FORM NILAI SIAP'!$G$6+'NILAI UAS'!I$7*'NILAI UAS'!I112*'FORM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2" s="86" t="str">
        <f t="shared" si="5"/>
        <v/>
      </c>
      <c r="W112" s="7" t="str">
        <f>IF($B112="","",IF(W$7="","",IFERROR((('NILAI TUGAS'!J112*'NILAI TUGAS'!J$7*'FORM NILAI SIAP'!$E$6+'NILAI PRAKTEK'!J112*'NILAI PRAKTEK'!J$7*'FORM NILAI SIAP'!$F$6+'NILAI UTS'!J112*'NILAI UTS'!J$7*'FORM NILAI SIAP'!$G$6+'NILAI UAS'!J$7*'NILAI UAS'!J112*'FORM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2" s="86" t="str">
        <f t="shared" si="6"/>
        <v/>
      </c>
      <c r="Y112" s="7" t="str">
        <f>IF($B112="","",IF(Y$7="","",IFERROR((('NILAI TUGAS'!K112*'NILAI TUGAS'!K$7*'FORM NILAI SIAP'!$E$6+'NILAI PRAKTEK'!K112*'NILAI PRAKTEK'!K$7*'FORM NILAI SIAP'!$F$6+'NILAI UTS'!K112*'NILAI UTS'!K$7*'FORM NILAI SIAP'!$G$6+'NILAI UAS'!K$7*'NILAI UAS'!K112*'FORM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2" s="86" t="str">
        <f t="shared" si="7"/>
        <v/>
      </c>
      <c r="AA112" s="7" t="str">
        <f>IF($B112="","",IF(AA$7="","",IFERROR((('NILAI TUGAS'!L112*'NILAI TUGAS'!L$7*'FORM NILAI SIAP'!$E$6+'NILAI PRAKTEK'!L112*'NILAI PRAKTEK'!L$7*'FORM NILAI SIAP'!$F$6+'NILAI UTS'!L112*'NILAI UTS'!L$7*'FORM NILAI SIAP'!$G$6+'NILAI UAS'!L$7*'NILAI UAS'!L112*'FORM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2" s="86" t="str">
        <f t="shared" si="8"/>
        <v/>
      </c>
      <c r="AC112" s="7" t="str">
        <f>IF($B112="","",IF(AC$7="","",IFERROR((('NILAI TUGAS'!M112*'NILAI TUGAS'!M$7*'FORM NILAI SIAP'!$E$6+'NILAI PRAKTEK'!M112*'NILAI PRAKTEK'!M$7*'FORM NILAI SIAP'!$F$6+'NILAI UTS'!M112*'NILAI UTS'!M$7*'FORM NILAI SIAP'!$G$6+'NILAI UAS'!M$7*'NILAI UAS'!M112*'FORM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2" s="86" t="str">
        <f t="shared" si="9"/>
        <v/>
      </c>
      <c r="AE112" s="7" t="str">
        <f>IF($B112="","",IFERROR((('NILAI TUGAS'!N112*'NILAI TUGAS'!N$7*'FORM NILAI SIAP'!$E$6+'NILAI PRAKTEK'!N112*'NILAI PRAKTEK'!N$7*'FORM NILAI SIAP'!$F$6+'NILAI UTS'!N112*'NILAI UTS'!N$7*'FORM NILAI SIAP'!$G$6+'NILAI UAS'!N$7*'NILAI UAS'!N112*'FORM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2" s="86" t="str">
        <f t="shared" si="10"/>
        <v/>
      </c>
      <c r="AG112" s="7" t="str">
        <f>IF($B112="","",IFERROR((('NILAI TUGAS'!O112*'NILAI TUGAS'!O$7*'FORM NILAI SIAP'!$E$6+'NILAI PRAKTEK'!O112*'NILAI PRAKTEK'!O$7*'FORM NILAI SIAP'!$F$6+'NILAI UTS'!O112*'NILAI UTS'!O$7*'FORM NILAI SIAP'!$G$6+'NILAI UAS'!O$7*'NILAI UAS'!O112*'FORM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2" s="86" t="str">
        <f t="shared" si="11"/>
        <v/>
      </c>
      <c r="AI112" s="7" t="str">
        <f>IF($B112="","",IFERROR((('NILAI TUGAS'!P112*'NILAI TUGAS'!P$7*'FORM NILAI SIAP'!$E$6+'NILAI PRAKTEK'!P112*'NILAI PRAKTEK'!P$7*'FORM NILAI SIAP'!$F$6+'NILAI UTS'!P112*'NILAI UTS'!P$7*'FORM NILAI SIAP'!$G$6+'NILAI UAS'!P$7*'NILAI UAS'!P112*'FORM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2" s="86" t="str">
        <f t="shared" si="12"/>
        <v/>
      </c>
      <c r="AK112" s="7" t="str">
        <f>IF($B112="","",IFERROR((('NILAI TUGAS'!Q112*'NILAI TUGAS'!Q$7*'FORM NILAI SIAP'!$E$6+'NILAI PRAKTEK'!Q112*'NILAI PRAKTEK'!Q$7*'FORM NILAI SIAP'!$F$6+'NILAI UTS'!Q112*'NILAI UTS'!Q$7*'FORM NILAI SIAP'!$G$6+'NILAI UAS'!Q$7*'NILAI UAS'!Q112*'FORM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2" s="86" t="str">
        <f t="shared" si="13"/>
        <v/>
      </c>
      <c r="AM112" s="7" t="str">
        <f>IF($B112="","",IFERROR((('NILAI TUGAS'!R112*'NILAI TUGAS'!R$7*'FORM NILAI SIAP'!$E$6+'NILAI PRAKTEK'!R112*'NILAI PRAKTEK'!R$7*'FORM NILAI SIAP'!$F$6+'NILAI UTS'!R112*'NILAI UTS'!R$7*'FORM NILAI SIAP'!$G$6+'NILAI UAS'!R$7*'NILAI UAS'!R112*'FORM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2" s="86" t="str">
        <f t="shared" si="14"/>
        <v/>
      </c>
    </row>
    <row r="113" spans="1:40" ht="14.25" customHeight="1">
      <c r="A113" s="3">
        <v>21120120140099</v>
      </c>
      <c r="B113" s="37" t="s">
        <v>398</v>
      </c>
      <c r="C113" s="37">
        <v>5</v>
      </c>
      <c r="D113" s="37" t="s">
        <v>350</v>
      </c>
      <c r="E113" s="83">
        <v>38</v>
      </c>
      <c r="F113" s="83">
        <f>IF(B113="","",'NILAI PRAKTEK'!D113)</f>
        <v>0</v>
      </c>
      <c r="G113" s="83">
        <f>IF(B113="","",'NILAI UTS'!D113)</f>
        <v>80</v>
      </c>
      <c r="H113" s="83">
        <f>IF(B113="","",'NILAI UAS'!D113)</f>
        <v>30</v>
      </c>
      <c r="I113" s="83">
        <f t="shared" si="0"/>
        <v>46.5</v>
      </c>
      <c r="J113" s="84" t="str">
        <f t="shared" si="15"/>
        <v>E</v>
      </c>
      <c r="K113" s="83" t="str">
        <f t="shared" si="16"/>
        <v>0</v>
      </c>
      <c r="L113" s="85" t="str">
        <f t="shared" si="18"/>
        <v>TIDAK LULUS</v>
      </c>
      <c r="M113" s="7">
        <f>IF($B113="","",IF(M$7="","",IFERROR((('NILAI TUGAS'!E113*'NILAI TUGAS'!E$7*'FORM NILAI SIAP'!$E$6+'NILAI PRAKTEK'!E113*'NILAI PRAKTEK'!E$7*'FORM NILAI SIAP'!$F$6+'NILAI UTS'!E113*'NILAI UTS'!E$7*'FORM NILAI SIAP'!$G$6+'NILAI UAS'!E$7*'NILAI UAS'!E113*'FORM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59</v>
      </c>
      <c r="N113" s="86">
        <f t="shared" si="1"/>
        <v>1</v>
      </c>
      <c r="O113" s="7">
        <f>IF($B113="","",IF(O$7="","",IFERROR((('NILAI TUGAS'!F113*'NILAI TUGAS'!F$7*'FORM NILAI SIAP'!$E$6+'NILAI PRAKTEK'!F113*'NILAI PRAKTEK'!F$7*'FORM NILAI SIAP'!$F$6+'NILAI UTS'!F113*'NILAI UTS'!F$7*'FORM NILAI SIAP'!$G$6+'NILAI UAS'!F$7*'NILAI UAS'!F113*'FORM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59</v>
      </c>
      <c r="P113" s="86">
        <f t="shared" si="2"/>
        <v>1</v>
      </c>
      <c r="Q113" s="7">
        <f>IF($B113="","",IF(Q$7="","",IFERROR((('NILAI TUGAS'!G113*'NILAI TUGAS'!G$7*'FORM NILAI SIAP'!$E$6+'NILAI PRAKTEK'!G113*'NILAI PRAKTEK'!G$7*'FORM NILAI SIAP'!$F$6+'NILAI UTS'!G113*'NILAI UTS'!G$7*'FORM NILAI SIAP'!$G$6+'NILAI UAS'!G$7*'NILAI UAS'!G113*'FORM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34</v>
      </c>
      <c r="R113" s="86">
        <f t="shared" si="3"/>
        <v>1</v>
      </c>
      <c r="S113" s="7">
        <f>IF($B113="","",IF(S$7="","",IFERROR((('NILAI TUGAS'!H113*'NILAI TUGAS'!H$7*'FORM NILAI SIAP'!$E$6+'NILAI PRAKTEK'!H113*'NILAI PRAKTEK'!H$7*'FORM NILAI SIAP'!$F$6+'NILAI UTS'!H113*'NILAI UTS'!H$7*'FORM NILAI SIAP'!$G$6+'NILAI UAS'!H$7*'NILAI UAS'!H113*'FORM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34</v>
      </c>
      <c r="T113" s="86">
        <f t="shared" si="4"/>
        <v>1</v>
      </c>
      <c r="U113" s="7" t="str">
        <f>IF($B113="","",IF(U$7="","",IFERROR((('NILAI TUGAS'!I113*'NILAI TUGAS'!I$7*'FORM NILAI SIAP'!$E$6+'NILAI PRAKTEK'!I113*'NILAI PRAKTEK'!I$7*'FORM NILAI SIAP'!$F$6+'NILAI UTS'!I113*'NILAI UTS'!I$7*'FORM NILAI SIAP'!$G$6+'NILAI UAS'!I$7*'NILAI UAS'!I113*'FORM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3" s="86" t="str">
        <f t="shared" si="5"/>
        <v/>
      </c>
      <c r="W113" s="7" t="str">
        <f>IF($B113="","",IF(W$7="","",IFERROR((('NILAI TUGAS'!J113*'NILAI TUGAS'!J$7*'FORM NILAI SIAP'!$E$6+'NILAI PRAKTEK'!J113*'NILAI PRAKTEK'!J$7*'FORM NILAI SIAP'!$F$6+'NILAI UTS'!J113*'NILAI UTS'!J$7*'FORM NILAI SIAP'!$G$6+'NILAI UAS'!J$7*'NILAI UAS'!J113*'FORM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3" s="86" t="str">
        <f t="shared" si="6"/>
        <v/>
      </c>
      <c r="Y113" s="7" t="str">
        <f>IF($B113="","",IF(Y$7="","",IFERROR((('NILAI TUGAS'!K113*'NILAI TUGAS'!K$7*'FORM NILAI SIAP'!$E$6+'NILAI PRAKTEK'!K113*'NILAI PRAKTEK'!K$7*'FORM NILAI SIAP'!$F$6+'NILAI UTS'!K113*'NILAI UTS'!K$7*'FORM NILAI SIAP'!$G$6+'NILAI UAS'!K$7*'NILAI UAS'!K113*'FORM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3" s="86" t="str">
        <f t="shared" si="7"/>
        <v/>
      </c>
      <c r="AA113" s="7" t="str">
        <f>IF($B113="","",IF(AA$7="","",IFERROR((('NILAI TUGAS'!L113*'NILAI TUGAS'!L$7*'FORM NILAI SIAP'!$E$6+'NILAI PRAKTEK'!L113*'NILAI PRAKTEK'!L$7*'FORM NILAI SIAP'!$F$6+'NILAI UTS'!L113*'NILAI UTS'!L$7*'FORM NILAI SIAP'!$G$6+'NILAI UAS'!L$7*'NILAI UAS'!L113*'FORM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3" s="86" t="str">
        <f t="shared" si="8"/>
        <v/>
      </c>
      <c r="AC113" s="7" t="str">
        <f>IF($B113="","",IF(AC$7="","",IFERROR((('NILAI TUGAS'!M113*'NILAI TUGAS'!M$7*'FORM NILAI SIAP'!$E$6+'NILAI PRAKTEK'!M113*'NILAI PRAKTEK'!M$7*'FORM NILAI SIAP'!$F$6+'NILAI UTS'!M113*'NILAI UTS'!M$7*'FORM NILAI SIAP'!$G$6+'NILAI UAS'!M$7*'NILAI UAS'!M113*'FORM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3" s="86" t="str">
        <f t="shared" si="9"/>
        <v/>
      </c>
      <c r="AE113" s="7" t="str">
        <f>IF($B113="","",IFERROR((('NILAI TUGAS'!N113*'NILAI TUGAS'!N$7*'FORM NILAI SIAP'!$E$6+'NILAI PRAKTEK'!N113*'NILAI PRAKTEK'!N$7*'FORM NILAI SIAP'!$F$6+'NILAI UTS'!N113*'NILAI UTS'!N$7*'FORM NILAI SIAP'!$G$6+'NILAI UAS'!N$7*'NILAI UAS'!N113*'FORM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3" s="86" t="str">
        <f t="shared" si="10"/>
        <v/>
      </c>
      <c r="AG113" s="7" t="str">
        <f>IF($B113="","",IFERROR((('NILAI TUGAS'!O113*'NILAI TUGAS'!O$7*'FORM NILAI SIAP'!$E$6+'NILAI PRAKTEK'!O113*'NILAI PRAKTEK'!O$7*'FORM NILAI SIAP'!$F$6+'NILAI UTS'!O113*'NILAI UTS'!O$7*'FORM NILAI SIAP'!$G$6+'NILAI UAS'!O$7*'NILAI UAS'!O113*'FORM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3" s="86" t="str">
        <f t="shared" si="11"/>
        <v/>
      </c>
      <c r="AI113" s="7" t="str">
        <f>IF($B113="","",IFERROR((('NILAI TUGAS'!P113*'NILAI TUGAS'!P$7*'FORM NILAI SIAP'!$E$6+'NILAI PRAKTEK'!P113*'NILAI PRAKTEK'!P$7*'FORM NILAI SIAP'!$F$6+'NILAI UTS'!P113*'NILAI UTS'!P$7*'FORM NILAI SIAP'!$G$6+'NILAI UAS'!P$7*'NILAI UAS'!P113*'FORM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3" s="86" t="str">
        <f t="shared" si="12"/>
        <v/>
      </c>
      <c r="AK113" s="7" t="str">
        <f>IF($B113="","",IFERROR((('NILAI TUGAS'!Q113*'NILAI TUGAS'!Q$7*'FORM NILAI SIAP'!$E$6+'NILAI PRAKTEK'!Q113*'NILAI PRAKTEK'!Q$7*'FORM NILAI SIAP'!$F$6+'NILAI UTS'!Q113*'NILAI UTS'!Q$7*'FORM NILAI SIAP'!$G$6+'NILAI UAS'!Q$7*'NILAI UAS'!Q113*'FORM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3" s="86" t="str">
        <f t="shared" si="13"/>
        <v/>
      </c>
      <c r="AM113" s="7" t="str">
        <f>IF($B113="","",IFERROR((('NILAI TUGAS'!R113*'NILAI TUGAS'!R$7*'FORM NILAI SIAP'!$E$6+'NILAI PRAKTEK'!R113*'NILAI PRAKTEK'!R$7*'FORM NILAI SIAP'!$F$6+'NILAI UTS'!R113*'NILAI UTS'!R$7*'FORM NILAI SIAP'!$G$6+'NILAI UAS'!R$7*'NILAI UAS'!R113*'FORM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3" s="86" t="str">
        <f t="shared" si="14"/>
        <v/>
      </c>
    </row>
    <row r="114" spans="1:40" ht="14.25" customHeight="1">
      <c r="A114" s="3">
        <v>21120120140099</v>
      </c>
      <c r="B114" s="37" t="s">
        <v>399</v>
      </c>
      <c r="C114" s="37">
        <v>5</v>
      </c>
      <c r="D114" s="37" t="s">
        <v>350</v>
      </c>
      <c r="E114" s="83">
        <v>100</v>
      </c>
      <c r="F114" s="83">
        <f>IF(B114="","",'NILAI PRAKTEK'!D114)</f>
        <v>0</v>
      </c>
      <c r="G114" s="83">
        <f>IF(B114="","",'NILAI UTS'!D114)</f>
        <v>88</v>
      </c>
      <c r="H114" s="83">
        <f>IF(B114="","",'NILAI UAS'!D114)</f>
        <v>100</v>
      </c>
      <c r="I114" s="83">
        <f t="shared" si="0"/>
        <v>97</v>
      </c>
      <c r="J114" s="84" t="str">
        <f t="shared" si="15"/>
        <v>A</v>
      </c>
      <c r="K114" s="83" t="str">
        <f t="shared" si="16"/>
        <v>4</v>
      </c>
      <c r="L114" s="85" t="str">
        <f t="shared" si="18"/>
        <v>LULUS</v>
      </c>
      <c r="M114" s="7">
        <f>IF($B114="","",IF(M$7="","",IFERROR((('NILAI TUGAS'!E114*'NILAI TUGAS'!E$7*'FORM NILAI SIAP'!$E$6+'NILAI PRAKTEK'!E114*'NILAI PRAKTEK'!E$7*'FORM NILAI SIAP'!$F$6+'NILAI UTS'!E114*'NILAI UTS'!E$7*'FORM NILAI SIAP'!$G$6+'NILAI UAS'!E$7*'NILAI UAS'!E114*'FORM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14" s="86">
        <f t="shared" si="1"/>
        <v>4</v>
      </c>
      <c r="O114" s="7">
        <f>IF($B114="","",IF(O$7="","",IFERROR((('NILAI TUGAS'!F114*'NILAI TUGAS'!F$7*'FORM NILAI SIAP'!$E$6+'NILAI PRAKTEK'!F114*'NILAI PRAKTEK'!F$7*'FORM NILAI SIAP'!$F$6+'NILAI UTS'!F114*'NILAI UTS'!F$7*'FORM NILAI SIAP'!$G$6+'NILAI UAS'!F$7*'NILAI UAS'!F114*'FORM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14" s="86">
        <f t="shared" si="2"/>
        <v>4</v>
      </c>
      <c r="Q114" s="7">
        <f>IF($B114="","",IF(Q$7="","",IFERROR((('NILAI TUGAS'!G114*'NILAI TUGAS'!G$7*'FORM NILAI SIAP'!$E$6+'NILAI PRAKTEK'!G114*'NILAI PRAKTEK'!G$7*'FORM NILAI SIAP'!$F$6+'NILAI UTS'!G114*'NILAI UTS'!G$7*'FORM NILAI SIAP'!$G$6+'NILAI UAS'!G$7*'NILAI UAS'!G114*'FORM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114" s="86">
        <f t="shared" si="3"/>
        <v>4</v>
      </c>
      <c r="S114" s="7">
        <f>IF($B114="","",IF(S$7="","",IFERROR((('NILAI TUGAS'!H114*'NILAI TUGAS'!H$7*'FORM NILAI SIAP'!$E$6+'NILAI PRAKTEK'!H114*'NILAI PRAKTEK'!H$7*'FORM NILAI SIAP'!$F$6+'NILAI UTS'!H114*'NILAI UTS'!H$7*'FORM NILAI SIAP'!$G$6+'NILAI UAS'!H$7*'NILAI UAS'!H114*'FORM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114" s="86">
        <f t="shared" si="4"/>
        <v>4</v>
      </c>
      <c r="U114" s="7" t="str">
        <f>IF($B114="","",IF(U$7="","",IFERROR((('NILAI TUGAS'!I114*'NILAI TUGAS'!I$7*'FORM NILAI SIAP'!$E$6+'NILAI PRAKTEK'!I114*'NILAI PRAKTEK'!I$7*'FORM NILAI SIAP'!$F$6+'NILAI UTS'!I114*'NILAI UTS'!I$7*'FORM NILAI SIAP'!$G$6+'NILAI UAS'!I$7*'NILAI UAS'!I114*'FORM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4" s="86" t="str">
        <f t="shared" si="5"/>
        <v/>
      </c>
      <c r="W114" s="7" t="str">
        <f>IF($B114="","",IF(W$7="","",IFERROR((('NILAI TUGAS'!J114*'NILAI TUGAS'!J$7*'FORM NILAI SIAP'!$E$6+'NILAI PRAKTEK'!J114*'NILAI PRAKTEK'!J$7*'FORM NILAI SIAP'!$F$6+'NILAI UTS'!J114*'NILAI UTS'!J$7*'FORM NILAI SIAP'!$G$6+'NILAI UAS'!J$7*'NILAI UAS'!J114*'FORM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4" s="86" t="str">
        <f t="shared" si="6"/>
        <v/>
      </c>
      <c r="Y114" s="7" t="str">
        <f>IF($B114="","",IF(Y$7="","",IFERROR((('NILAI TUGAS'!K114*'NILAI TUGAS'!K$7*'FORM NILAI SIAP'!$E$6+'NILAI PRAKTEK'!K114*'NILAI PRAKTEK'!K$7*'FORM NILAI SIAP'!$F$6+'NILAI UTS'!K114*'NILAI UTS'!K$7*'FORM NILAI SIAP'!$G$6+'NILAI UAS'!K$7*'NILAI UAS'!K114*'FORM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4" s="86" t="str">
        <f t="shared" si="7"/>
        <v/>
      </c>
      <c r="AA114" s="7" t="str">
        <f>IF($B114="","",IF(AA$7="","",IFERROR((('NILAI TUGAS'!L114*'NILAI TUGAS'!L$7*'FORM NILAI SIAP'!$E$6+'NILAI PRAKTEK'!L114*'NILAI PRAKTEK'!L$7*'FORM NILAI SIAP'!$F$6+'NILAI UTS'!L114*'NILAI UTS'!L$7*'FORM NILAI SIAP'!$G$6+'NILAI UAS'!L$7*'NILAI UAS'!L114*'FORM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4" s="86" t="str">
        <f t="shared" si="8"/>
        <v/>
      </c>
      <c r="AC114" s="7" t="str">
        <f>IF($B114="","",IF(AC$7="","",IFERROR((('NILAI TUGAS'!M114*'NILAI TUGAS'!M$7*'FORM NILAI SIAP'!$E$6+'NILAI PRAKTEK'!M114*'NILAI PRAKTEK'!M$7*'FORM NILAI SIAP'!$F$6+'NILAI UTS'!M114*'NILAI UTS'!M$7*'FORM NILAI SIAP'!$G$6+'NILAI UAS'!M$7*'NILAI UAS'!M114*'FORM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4" s="86" t="str">
        <f t="shared" si="9"/>
        <v/>
      </c>
      <c r="AE114" s="7" t="str">
        <f>IF($B114="","",IFERROR((('NILAI TUGAS'!N114*'NILAI TUGAS'!N$7*'FORM NILAI SIAP'!$E$6+'NILAI PRAKTEK'!N114*'NILAI PRAKTEK'!N$7*'FORM NILAI SIAP'!$F$6+'NILAI UTS'!N114*'NILAI UTS'!N$7*'FORM NILAI SIAP'!$G$6+'NILAI UAS'!N$7*'NILAI UAS'!N114*'FORM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4" s="86" t="str">
        <f t="shared" si="10"/>
        <v/>
      </c>
      <c r="AG114" s="7" t="str">
        <f>IF($B114="","",IFERROR((('NILAI TUGAS'!O114*'NILAI TUGAS'!O$7*'FORM NILAI SIAP'!$E$6+'NILAI PRAKTEK'!O114*'NILAI PRAKTEK'!O$7*'FORM NILAI SIAP'!$F$6+'NILAI UTS'!O114*'NILAI UTS'!O$7*'FORM NILAI SIAP'!$G$6+'NILAI UAS'!O$7*'NILAI UAS'!O114*'FORM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4" s="86" t="str">
        <f t="shared" si="11"/>
        <v/>
      </c>
      <c r="AI114" s="7" t="str">
        <f>IF($B114="","",IFERROR((('NILAI TUGAS'!P114*'NILAI TUGAS'!P$7*'FORM NILAI SIAP'!$E$6+'NILAI PRAKTEK'!P114*'NILAI PRAKTEK'!P$7*'FORM NILAI SIAP'!$F$6+'NILAI UTS'!P114*'NILAI UTS'!P$7*'FORM NILAI SIAP'!$G$6+'NILAI UAS'!P$7*'NILAI UAS'!P114*'FORM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4" s="86" t="str">
        <f t="shared" si="12"/>
        <v/>
      </c>
      <c r="AK114" s="7" t="str">
        <f>IF($B114="","",IFERROR((('NILAI TUGAS'!Q114*'NILAI TUGAS'!Q$7*'FORM NILAI SIAP'!$E$6+'NILAI PRAKTEK'!Q114*'NILAI PRAKTEK'!Q$7*'FORM NILAI SIAP'!$F$6+'NILAI UTS'!Q114*'NILAI UTS'!Q$7*'FORM NILAI SIAP'!$G$6+'NILAI UAS'!Q$7*'NILAI UAS'!Q114*'FORM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4" s="86" t="str">
        <f t="shared" si="13"/>
        <v/>
      </c>
      <c r="AM114" s="7" t="str">
        <f>IF($B114="","",IFERROR((('NILAI TUGAS'!R114*'NILAI TUGAS'!R$7*'FORM NILAI SIAP'!$E$6+'NILAI PRAKTEK'!R114*'NILAI PRAKTEK'!R$7*'FORM NILAI SIAP'!$F$6+'NILAI UTS'!R114*'NILAI UTS'!R$7*'FORM NILAI SIAP'!$G$6+'NILAI UAS'!R$7*'NILAI UAS'!R114*'FORM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4" s="86" t="str">
        <f t="shared" si="14"/>
        <v/>
      </c>
    </row>
    <row r="115" spans="1:40" ht="14.25" customHeight="1">
      <c r="A115" s="3">
        <v>21120120140099</v>
      </c>
      <c r="B115" s="37" t="s">
        <v>400</v>
      </c>
      <c r="C115" s="37">
        <v>5</v>
      </c>
      <c r="D115" s="37" t="s">
        <v>350</v>
      </c>
      <c r="E115" s="83">
        <v>100</v>
      </c>
      <c r="F115" s="83">
        <f>IF(B115="","",'NILAI PRAKTEK'!D115)</f>
        <v>0</v>
      </c>
      <c r="G115" s="83">
        <f>IF(B115="","",'NILAI UTS'!D115)</f>
        <v>84</v>
      </c>
      <c r="H115" s="83">
        <f>IF(B115="","",'NILAI UAS'!D115)</f>
        <v>95</v>
      </c>
      <c r="I115" s="83">
        <f t="shared" si="0"/>
        <v>94.75</v>
      </c>
      <c r="J115" s="84" t="str">
        <f t="shared" si="15"/>
        <v>A</v>
      </c>
      <c r="K115" s="83" t="str">
        <f t="shared" si="16"/>
        <v>4</v>
      </c>
      <c r="L115" s="85" t="str">
        <f t="shared" si="18"/>
        <v>LULUS</v>
      </c>
      <c r="M115" s="7">
        <f>IF($B115="","",IF(M$7="","",IFERROR((('NILAI TUGAS'!E115*'NILAI TUGAS'!E$7*'FORM NILAI SIAP'!$E$6+'NILAI PRAKTEK'!E115*'NILAI PRAKTEK'!E$7*'FORM NILAI SIAP'!$F$6+'NILAI UTS'!E115*'NILAI UTS'!E$7*'FORM NILAI SIAP'!$G$6+'NILAI UAS'!E$7*'NILAI UAS'!E115*'FORM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15" s="86">
        <f t="shared" si="1"/>
        <v>4</v>
      </c>
      <c r="O115" s="7">
        <f>IF($B115="","",IF(O$7="","",IFERROR((('NILAI TUGAS'!F115*'NILAI TUGAS'!F$7*'FORM NILAI SIAP'!$E$6+'NILAI PRAKTEK'!F115*'NILAI PRAKTEK'!F$7*'FORM NILAI SIAP'!$F$6+'NILAI UTS'!F115*'NILAI UTS'!F$7*'FORM NILAI SIAP'!$G$6+'NILAI UAS'!F$7*'NILAI UAS'!F115*'FORM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15" s="86">
        <f t="shared" si="2"/>
        <v>4</v>
      </c>
      <c r="Q115" s="7">
        <f>IF($B115="","",IF(Q$7="","",IFERROR((('NILAI TUGAS'!G115*'NILAI TUGAS'!G$7*'FORM NILAI SIAP'!$E$6+'NILAI PRAKTEK'!G115*'NILAI PRAKTEK'!G$7*'FORM NILAI SIAP'!$F$6+'NILAI UTS'!G115*'NILAI UTS'!G$7*'FORM NILAI SIAP'!$G$6+'NILAI UAS'!G$7*'NILAI UAS'!G115*'FORM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97.5</v>
      </c>
      <c r="R115" s="86">
        <f t="shared" si="3"/>
        <v>4</v>
      </c>
      <c r="S115" s="7">
        <f>IF($B115="","",IF(S$7="","",IFERROR((('NILAI TUGAS'!H115*'NILAI TUGAS'!H$7*'FORM NILAI SIAP'!$E$6+'NILAI PRAKTEK'!H115*'NILAI PRAKTEK'!H$7*'FORM NILAI SIAP'!$F$6+'NILAI UTS'!H115*'NILAI UTS'!H$7*'FORM NILAI SIAP'!$G$6+'NILAI UAS'!H$7*'NILAI UAS'!H115*'FORM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97.5</v>
      </c>
      <c r="T115" s="86">
        <f t="shared" si="4"/>
        <v>4</v>
      </c>
      <c r="U115" s="7" t="str">
        <f>IF($B115="","",IF(U$7="","",IFERROR((('NILAI TUGAS'!I115*'NILAI TUGAS'!I$7*'FORM NILAI SIAP'!$E$6+'NILAI PRAKTEK'!I115*'NILAI PRAKTEK'!I$7*'FORM NILAI SIAP'!$F$6+'NILAI UTS'!I115*'NILAI UTS'!I$7*'FORM NILAI SIAP'!$G$6+'NILAI UAS'!I$7*'NILAI UAS'!I115*'FORM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5" s="86" t="str">
        <f t="shared" si="5"/>
        <v/>
      </c>
      <c r="W115" s="7" t="str">
        <f>IF($B115="","",IF(W$7="","",IFERROR((('NILAI TUGAS'!J115*'NILAI TUGAS'!J$7*'FORM NILAI SIAP'!$E$6+'NILAI PRAKTEK'!J115*'NILAI PRAKTEK'!J$7*'FORM NILAI SIAP'!$F$6+'NILAI UTS'!J115*'NILAI UTS'!J$7*'FORM NILAI SIAP'!$G$6+'NILAI UAS'!J$7*'NILAI UAS'!J115*'FORM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5" s="86" t="str">
        <f t="shared" si="6"/>
        <v/>
      </c>
      <c r="Y115" s="7" t="str">
        <f>IF($B115="","",IF(Y$7="","",IFERROR((('NILAI TUGAS'!K115*'NILAI TUGAS'!K$7*'FORM NILAI SIAP'!$E$6+'NILAI PRAKTEK'!K115*'NILAI PRAKTEK'!K$7*'FORM NILAI SIAP'!$F$6+'NILAI UTS'!K115*'NILAI UTS'!K$7*'FORM NILAI SIAP'!$G$6+'NILAI UAS'!K$7*'NILAI UAS'!K115*'FORM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5" s="86" t="str">
        <f t="shared" si="7"/>
        <v/>
      </c>
      <c r="AA115" s="7" t="str">
        <f>IF($B115="","",IF(AA$7="","",IFERROR((('NILAI TUGAS'!L115*'NILAI TUGAS'!L$7*'FORM NILAI SIAP'!$E$6+'NILAI PRAKTEK'!L115*'NILAI PRAKTEK'!L$7*'FORM NILAI SIAP'!$F$6+'NILAI UTS'!L115*'NILAI UTS'!L$7*'FORM NILAI SIAP'!$G$6+'NILAI UAS'!L$7*'NILAI UAS'!L115*'FORM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5" s="86" t="str">
        <f t="shared" si="8"/>
        <v/>
      </c>
      <c r="AC115" s="7" t="str">
        <f>IF($B115="","",IF(AC$7="","",IFERROR((('NILAI TUGAS'!M115*'NILAI TUGAS'!M$7*'FORM NILAI SIAP'!$E$6+'NILAI PRAKTEK'!M115*'NILAI PRAKTEK'!M$7*'FORM NILAI SIAP'!$F$6+'NILAI UTS'!M115*'NILAI UTS'!M$7*'FORM NILAI SIAP'!$G$6+'NILAI UAS'!M$7*'NILAI UAS'!M115*'FORM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5" s="86" t="str">
        <f t="shared" si="9"/>
        <v/>
      </c>
      <c r="AE115" s="7" t="str">
        <f>IF($B115="","",IFERROR((('NILAI TUGAS'!N115*'NILAI TUGAS'!N$7*'FORM NILAI SIAP'!$E$6+'NILAI PRAKTEK'!N115*'NILAI PRAKTEK'!N$7*'FORM NILAI SIAP'!$F$6+'NILAI UTS'!N115*'NILAI UTS'!N$7*'FORM NILAI SIAP'!$G$6+'NILAI UAS'!N$7*'NILAI UAS'!N115*'FORM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5" s="86" t="str">
        <f t="shared" si="10"/>
        <v/>
      </c>
      <c r="AG115" s="7" t="str">
        <f>IF($B115="","",IFERROR((('NILAI TUGAS'!O115*'NILAI TUGAS'!O$7*'FORM NILAI SIAP'!$E$6+'NILAI PRAKTEK'!O115*'NILAI PRAKTEK'!O$7*'FORM NILAI SIAP'!$F$6+'NILAI UTS'!O115*'NILAI UTS'!O$7*'FORM NILAI SIAP'!$G$6+'NILAI UAS'!O$7*'NILAI UAS'!O115*'FORM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5" s="86" t="str">
        <f t="shared" si="11"/>
        <v/>
      </c>
      <c r="AI115" s="7" t="str">
        <f>IF($B115="","",IFERROR((('NILAI TUGAS'!P115*'NILAI TUGAS'!P$7*'FORM NILAI SIAP'!$E$6+'NILAI PRAKTEK'!P115*'NILAI PRAKTEK'!P$7*'FORM NILAI SIAP'!$F$6+'NILAI UTS'!P115*'NILAI UTS'!P$7*'FORM NILAI SIAP'!$G$6+'NILAI UAS'!P$7*'NILAI UAS'!P115*'FORM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5" s="86" t="str">
        <f t="shared" si="12"/>
        <v/>
      </c>
      <c r="AK115" s="7" t="str">
        <f>IF($B115="","",IFERROR((('NILAI TUGAS'!Q115*'NILAI TUGAS'!Q$7*'FORM NILAI SIAP'!$E$6+'NILAI PRAKTEK'!Q115*'NILAI PRAKTEK'!Q$7*'FORM NILAI SIAP'!$F$6+'NILAI UTS'!Q115*'NILAI UTS'!Q$7*'FORM NILAI SIAP'!$G$6+'NILAI UAS'!Q$7*'NILAI UAS'!Q115*'FORM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5" s="86" t="str">
        <f t="shared" si="13"/>
        <v/>
      </c>
      <c r="AM115" s="7" t="str">
        <f>IF($B115="","",IFERROR((('NILAI TUGAS'!R115*'NILAI TUGAS'!R$7*'FORM NILAI SIAP'!$E$6+'NILAI PRAKTEK'!R115*'NILAI PRAKTEK'!R$7*'FORM NILAI SIAP'!$F$6+'NILAI UTS'!R115*'NILAI UTS'!R$7*'FORM NILAI SIAP'!$G$6+'NILAI UAS'!R$7*'NILAI UAS'!R115*'FORM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5" s="86" t="str">
        <f t="shared" si="14"/>
        <v/>
      </c>
    </row>
    <row r="116" spans="1:40" ht="14.25" customHeight="1">
      <c r="A116" s="3">
        <v>21120120140099</v>
      </c>
      <c r="B116" s="37" t="s">
        <v>401</v>
      </c>
      <c r="C116" s="37">
        <v>5</v>
      </c>
      <c r="D116" s="37" t="s">
        <v>350</v>
      </c>
      <c r="E116" s="83">
        <v>100</v>
      </c>
      <c r="F116" s="83">
        <f>IF(B116="","",'NILAI PRAKTEK'!D116)</f>
        <v>0</v>
      </c>
      <c r="G116" s="83">
        <f>IF(B116="","",'NILAI UTS'!D116)</f>
        <v>76</v>
      </c>
      <c r="H116" s="83">
        <f>IF(B116="","",'NILAI UAS'!D116)</f>
        <v>100</v>
      </c>
      <c r="I116" s="83">
        <f t="shared" si="0"/>
        <v>94</v>
      </c>
      <c r="J116" s="84" t="str">
        <f t="shared" si="15"/>
        <v>A</v>
      </c>
      <c r="K116" s="83" t="str">
        <f t="shared" si="16"/>
        <v>4</v>
      </c>
      <c r="L116" s="85" t="str">
        <f t="shared" si="18"/>
        <v>LULUS</v>
      </c>
      <c r="M116" s="7">
        <f>IF($B116="","",IF(M$7="","",IFERROR((('NILAI TUGAS'!E116*'NILAI TUGAS'!E$7*'FORM NILAI SIAP'!$E$6+'NILAI PRAKTEK'!E116*'NILAI PRAKTEK'!E$7*'FORM NILAI SIAP'!$F$6+'NILAI UTS'!E116*'NILAI UTS'!E$7*'FORM NILAI SIAP'!$G$6+'NILAI UAS'!E$7*'NILAI UAS'!E116*'FORM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116" s="86">
        <f t="shared" si="1"/>
        <v>4</v>
      </c>
      <c r="O116" s="7">
        <f>IF($B116="","",IF(O$7="","",IFERROR((('NILAI TUGAS'!F116*'NILAI TUGAS'!F$7*'FORM NILAI SIAP'!$E$6+'NILAI PRAKTEK'!F116*'NILAI PRAKTEK'!F$7*'FORM NILAI SIAP'!$F$6+'NILAI UTS'!F116*'NILAI UTS'!F$7*'FORM NILAI SIAP'!$G$6+'NILAI UAS'!F$7*'NILAI UAS'!F116*'FORM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116" s="86">
        <f t="shared" si="2"/>
        <v>4</v>
      </c>
      <c r="Q116" s="7">
        <f>IF($B116="","",IF(Q$7="","",IFERROR((('NILAI TUGAS'!G116*'NILAI TUGAS'!G$7*'FORM NILAI SIAP'!$E$6+'NILAI PRAKTEK'!G116*'NILAI PRAKTEK'!G$7*'FORM NILAI SIAP'!$F$6+'NILAI UTS'!G116*'NILAI UTS'!G$7*'FORM NILAI SIAP'!$G$6+'NILAI UAS'!G$7*'NILAI UAS'!G116*'FORM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116" s="86">
        <f t="shared" si="3"/>
        <v>4</v>
      </c>
      <c r="S116" s="7">
        <f>IF($B116="","",IF(S$7="","",IFERROR((('NILAI TUGAS'!H116*'NILAI TUGAS'!H$7*'FORM NILAI SIAP'!$E$6+'NILAI PRAKTEK'!H116*'NILAI PRAKTEK'!H$7*'FORM NILAI SIAP'!$F$6+'NILAI UTS'!H116*'NILAI UTS'!H$7*'FORM NILAI SIAP'!$G$6+'NILAI UAS'!H$7*'NILAI UAS'!H116*'FORM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116" s="86">
        <f t="shared" si="4"/>
        <v>4</v>
      </c>
      <c r="U116" s="7" t="str">
        <f>IF($B116="","",IF(U$7="","",IFERROR((('NILAI TUGAS'!I116*'NILAI TUGAS'!I$7*'FORM NILAI SIAP'!$E$6+'NILAI PRAKTEK'!I116*'NILAI PRAKTEK'!I$7*'FORM NILAI SIAP'!$F$6+'NILAI UTS'!I116*'NILAI UTS'!I$7*'FORM NILAI SIAP'!$G$6+'NILAI UAS'!I$7*'NILAI UAS'!I116*'FORM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6" s="86" t="str">
        <f t="shared" si="5"/>
        <v/>
      </c>
      <c r="W116" s="7" t="str">
        <f>IF($B116="","",IF(W$7="","",IFERROR((('NILAI TUGAS'!J116*'NILAI TUGAS'!J$7*'FORM NILAI SIAP'!$E$6+'NILAI PRAKTEK'!J116*'NILAI PRAKTEK'!J$7*'FORM NILAI SIAP'!$F$6+'NILAI UTS'!J116*'NILAI UTS'!J$7*'FORM NILAI SIAP'!$G$6+'NILAI UAS'!J$7*'NILAI UAS'!J116*'FORM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6" s="86" t="str">
        <f t="shared" si="6"/>
        <v/>
      </c>
      <c r="Y116" s="7" t="str">
        <f>IF($B116="","",IF(Y$7="","",IFERROR((('NILAI TUGAS'!K116*'NILAI TUGAS'!K$7*'FORM NILAI SIAP'!$E$6+'NILAI PRAKTEK'!K116*'NILAI PRAKTEK'!K$7*'FORM NILAI SIAP'!$F$6+'NILAI UTS'!K116*'NILAI UTS'!K$7*'FORM NILAI SIAP'!$G$6+'NILAI UAS'!K$7*'NILAI UAS'!K116*'FORM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6" s="86" t="str">
        <f t="shared" si="7"/>
        <v/>
      </c>
      <c r="AA116" s="7" t="str">
        <f>IF($B116="","",IF(AA$7="","",IFERROR((('NILAI TUGAS'!L116*'NILAI TUGAS'!L$7*'FORM NILAI SIAP'!$E$6+'NILAI PRAKTEK'!L116*'NILAI PRAKTEK'!L$7*'FORM NILAI SIAP'!$F$6+'NILAI UTS'!L116*'NILAI UTS'!L$7*'FORM NILAI SIAP'!$G$6+'NILAI UAS'!L$7*'NILAI UAS'!L116*'FORM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6" s="86" t="str">
        <f t="shared" si="8"/>
        <v/>
      </c>
      <c r="AC116" s="7" t="str">
        <f>IF($B116="","",IF(AC$7="","",IFERROR((('NILAI TUGAS'!M116*'NILAI TUGAS'!M$7*'FORM NILAI SIAP'!$E$6+'NILAI PRAKTEK'!M116*'NILAI PRAKTEK'!M$7*'FORM NILAI SIAP'!$F$6+'NILAI UTS'!M116*'NILAI UTS'!M$7*'FORM NILAI SIAP'!$G$6+'NILAI UAS'!M$7*'NILAI UAS'!M116*'FORM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6" s="86" t="str">
        <f t="shared" si="9"/>
        <v/>
      </c>
      <c r="AE116" s="7" t="str">
        <f>IF($B116="","",IFERROR((('NILAI TUGAS'!N116*'NILAI TUGAS'!N$7*'FORM NILAI SIAP'!$E$6+'NILAI PRAKTEK'!N116*'NILAI PRAKTEK'!N$7*'FORM NILAI SIAP'!$F$6+'NILAI UTS'!N116*'NILAI UTS'!N$7*'FORM NILAI SIAP'!$G$6+'NILAI UAS'!N$7*'NILAI UAS'!N116*'FORM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6" s="86" t="str">
        <f t="shared" si="10"/>
        <v/>
      </c>
      <c r="AG116" s="7" t="str">
        <f>IF($B116="","",IFERROR((('NILAI TUGAS'!O116*'NILAI TUGAS'!O$7*'FORM NILAI SIAP'!$E$6+'NILAI PRAKTEK'!O116*'NILAI PRAKTEK'!O$7*'FORM NILAI SIAP'!$F$6+'NILAI UTS'!O116*'NILAI UTS'!O$7*'FORM NILAI SIAP'!$G$6+'NILAI UAS'!O$7*'NILAI UAS'!O116*'FORM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6" s="86" t="str">
        <f t="shared" si="11"/>
        <v/>
      </c>
      <c r="AI116" s="7" t="str">
        <f>IF($B116="","",IFERROR((('NILAI TUGAS'!P116*'NILAI TUGAS'!P$7*'FORM NILAI SIAP'!$E$6+'NILAI PRAKTEK'!P116*'NILAI PRAKTEK'!P$7*'FORM NILAI SIAP'!$F$6+'NILAI UTS'!P116*'NILAI UTS'!P$7*'FORM NILAI SIAP'!$G$6+'NILAI UAS'!P$7*'NILAI UAS'!P116*'FORM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6" s="86" t="str">
        <f t="shared" si="12"/>
        <v/>
      </c>
      <c r="AK116" s="7" t="str">
        <f>IF($B116="","",IFERROR((('NILAI TUGAS'!Q116*'NILAI TUGAS'!Q$7*'FORM NILAI SIAP'!$E$6+'NILAI PRAKTEK'!Q116*'NILAI PRAKTEK'!Q$7*'FORM NILAI SIAP'!$F$6+'NILAI UTS'!Q116*'NILAI UTS'!Q$7*'FORM NILAI SIAP'!$G$6+'NILAI UAS'!Q$7*'NILAI UAS'!Q116*'FORM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6" s="86" t="str">
        <f t="shared" si="13"/>
        <v/>
      </c>
      <c r="AM116" s="7" t="str">
        <f>IF($B116="","",IFERROR((('NILAI TUGAS'!R116*'NILAI TUGAS'!R$7*'FORM NILAI SIAP'!$E$6+'NILAI PRAKTEK'!R116*'NILAI PRAKTEK'!R$7*'FORM NILAI SIAP'!$F$6+'NILAI UTS'!R116*'NILAI UTS'!R$7*'FORM NILAI SIAP'!$G$6+'NILAI UAS'!R$7*'NILAI UAS'!R116*'FORM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6" s="86" t="str">
        <f t="shared" si="14"/>
        <v/>
      </c>
    </row>
    <row r="117" spans="1:40" ht="14.25" customHeight="1">
      <c r="A117" s="3">
        <v>21120120140099</v>
      </c>
      <c r="B117" s="37" t="s">
        <v>402</v>
      </c>
      <c r="C117" s="37">
        <v>5</v>
      </c>
      <c r="D117" s="37" t="s">
        <v>350</v>
      </c>
      <c r="E117" s="83">
        <v>100</v>
      </c>
      <c r="F117" s="83">
        <f>IF(B117="","",'NILAI PRAKTEK'!D117)</f>
        <v>0</v>
      </c>
      <c r="G117" s="83">
        <f>IF(B117="","",'NILAI UTS'!D117)</f>
        <v>88</v>
      </c>
      <c r="H117" s="83">
        <f>IF(B117="","",'NILAI UAS'!D117)</f>
        <v>80</v>
      </c>
      <c r="I117" s="83">
        <f t="shared" si="0"/>
        <v>92</v>
      </c>
      <c r="J117" s="84" t="str">
        <f t="shared" si="15"/>
        <v>A</v>
      </c>
      <c r="K117" s="83" t="str">
        <f t="shared" si="16"/>
        <v>4</v>
      </c>
      <c r="L117" s="85" t="str">
        <f t="shared" si="18"/>
        <v>LULUS</v>
      </c>
      <c r="M117" s="7">
        <f>IF($B117="","",IF(M$7="","",IFERROR((('NILAI TUGAS'!E117*'NILAI TUGAS'!E$7*'FORM NILAI SIAP'!$E$6+'NILAI PRAKTEK'!E117*'NILAI PRAKTEK'!E$7*'FORM NILAI SIAP'!$F$6+'NILAI UTS'!E117*'NILAI UTS'!E$7*'FORM NILAI SIAP'!$G$6+'NILAI UAS'!E$7*'NILAI UAS'!E117*'FORM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17" s="86">
        <f t="shared" si="1"/>
        <v>4</v>
      </c>
      <c r="O117" s="7">
        <f>IF($B117="","",IF(O$7="","",IFERROR((('NILAI TUGAS'!F117*'NILAI TUGAS'!F$7*'FORM NILAI SIAP'!$E$6+'NILAI PRAKTEK'!F117*'NILAI PRAKTEK'!F$7*'FORM NILAI SIAP'!$F$6+'NILAI UTS'!F117*'NILAI UTS'!F$7*'FORM NILAI SIAP'!$G$6+'NILAI UAS'!F$7*'NILAI UAS'!F117*'FORM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17" s="86">
        <f t="shared" si="2"/>
        <v>4</v>
      </c>
      <c r="Q117" s="7">
        <f>IF($B117="","",IF(Q$7="","",IFERROR((('NILAI TUGAS'!G117*'NILAI TUGAS'!G$7*'FORM NILAI SIAP'!$E$6+'NILAI PRAKTEK'!G117*'NILAI PRAKTEK'!G$7*'FORM NILAI SIAP'!$F$6+'NILAI UTS'!G117*'NILAI UTS'!G$7*'FORM NILAI SIAP'!$G$6+'NILAI UAS'!G$7*'NILAI UAS'!G117*'FORM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117" s="86">
        <f t="shared" si="3"/>
        <v>4</v>
      </c>
      <c r="S117" s="7">
        <f>IF($B117="","",IF(S$7="","",IFERROR((('NILAI TUGAS'!H117*'NILAI TUGAS'!H$7*'FORM NILAI SIAP'!$E$6+'NILAI PRAKTEK'!H117*'NILAI PRAKTEK'!H$7*'FORM NILAI SIAP'!$F$6+'NILAI UTS'!H117*'NILAI UTS'!H$7*'FORM NILAI SIAP'!$G$6+'NILAI UAS'!H$7*'NILAI UAS'!H117*'FORM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117" s="86">
        <f t="shared" si="4"/>
        <v>4</v>
      </c>
      <c r="U117" s="7" t="str">
        <f>IF($B117="","",IF(U$7="","",IFERROR((('NILAI TUGAS'!I117*'NILAI TUGAS'!I$7*'FORM NILAI SIAP'!$E$6+'NILAI PRAKTEK'!I117*'NILAI PRAKTEK'!I$7*'FORM NILAI SIAP'!$F$6+'NILAI UTS'!I117*'NILAI UTS'!I$7*'FORM NILAI SIAP'!$G$6+'NILAI UAS'!I$7*'NILAI UAS'!I117*'FORM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7" s="86" t="str">
        <f t="shared" si="5"/>
        <v/>
      </c>
      <c r="W117" s="7" t="str">
        <f>IF($B117="","",IF(W$7="","",IFERROR((('NILAI TUGAS'!J117*'NILAI TUGAS'!J$7*'FORM NILAI SIAP'!$E$6+'NILAI PRAKTEK'!J117*'NILAI PRAKTEK'!J$7*'FORM NILAI SIAP'!$F$6+'NILAI UTS'!J117*'NILAI UTS'!J$7*'FORM NILAI SIAP'!$G$6+'NILAI UAS'!J$7*'NILAI UAS'!J117*'FORM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7" s="86" t="str">
        <f t="shared" si="6"/>
        <v/>
      </c>
      <c r="Y117" s="7" t="str">
        <f>IF($B117="","",IF(Y$7="","",IFERROR((('NILAI TUGAS'!K117*'NILAI TUGAS'!K$7*'FORM NILAI SIAP'!$E$6+'NILAI PRAKTEK'!K117*'NILAI PRAKTEK'!K$7*'FORM NILAI SIAP'!$F$6+'NILAI UTS'!K117*'NILAI UTS'!K$7*'FORM NILAI SIAP'!$G$6+'NILAI UAS'!K$7*'NILAI UAS'!K117*'FORM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7" s="86" t="str">
        <f t="shared" si="7"/>
        <v/>
      </c>
      <c r="AA117" s="7" t="str">
        <f>IF($B117="","",IF(AA$7="","",IFERROR((('NILAI TUGAS'!L117*'NILAI TUGAS'!L$7*'FORM NILAI SIAP'!$E$6+'NILAI PRAKTEK'!L117*'NILAI PRAKTEK'!L$7*'FORM NILAI SIAP'!$F$6+'NILAI UTS'!L117*'NILAI UTS'!L$7*'FORM NILAI SIAP'!$G$6+'NILAI UAS'!L$7*'NILAI UAS'!L117*'FORM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7" s="86" t="str">
        <f t="shared" si="8"/>
        <v/>
      </c>
      <c r="AC117" s="7" t="str">
        <f>IF($B117="","",IF(AC$7="","",IFERROR((('NILAI TUGAS'!M117*'NILAI TUGAS'!M$7*'FORM NILAI SIAP'!$E$6+'NILAI PRAKTEK'!M117*'NILAI PRAKTEK'!M$7*'FORM NILAI SIAP'!$F$6+'NILAI UTS'!M117*'NILAI UTS'!M$7*'FORM NILAI SIAP'!$G$6+'NILAI UAS'!M$7*'NILAI UAS'!M117*'FORM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7" s="86" t="str">
        <f t="shared" si="9"/>
        <v/>
      </c>
      <c r="AE117" s="7" t="str">
        <f>IF($B117="","",IFERROR((('NILAI TUGAS'!N117*'NILAI TUGAS'!N$7*'FORM NILAI SIAP'!$E$6+'NILAI PRAKTEK'!N117*'NILAI PRAKTEK'!N$7*'FORM NILAI SIAP'!$F$6+'NILAI UTS'!N117*'NILAI UTS'!N$7*'FORM NILAI SIAP'!$G$6+'NILAI UAS'!N$7*'NILAI UAS'!N117*'FORM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7" s="86" t="str">
        <f t="shared" si="10"/>
        <v/>
      </c>
      <c r="AG117" s="7" t="str">
        <f>IF($B117="","",IFERROR((('NILAI TUGAS'!O117*'NILAI TUGAS'!O$7*'FORM NILAI SIAP'!$E$6+'NILAI PRAKTEK'!O117*'NILAI PRAKTEK'!O$7*'FORM NILAI SIAP'!$F$6+'NILAI UTS'!O117*'NILAI UTS'!O$7*'FORM NILAI SIAP'!$G$6+'NILAI UAS'!O$7*'NILAI UAS'!O117*'FORM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7" s="86" t="str">
        <f t="shared" si="11"/>
        <v/>
      </c>
      <c r="AI117" s="7" t="str">
        <f>IF($B117="","",IFERROR((('NILAI TUGAS'!P117*'NILAI TUGAS'!P$7*'FORM NILAI SIAP'!$E$6+'NILAI PRAKTEK'!P117*'NILAI PRAKTEK'!P$7*'FORM NILAI SIAP'!$F$6+'NILAI UTS'!P117*'NILAI UTS'!P$7*'FORM NILAI SIAP'!$G$6+'NILAI UAS'!P$7*'NILAI UAS'!P117*'FORM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7" s="86" t="str">
        <f t="shared" si="12"/>
        <v/>
      </c>
      <c r="AK117" s="7" t="str">
        <f>IF($B117="","",IFERROR((('NILAI TUGAS'!Q117*'NILAI TUGAS'!Q$7*'FORM NILAI SIAP'!$E$6+'NILAI PRAKTEK'!Q117*'NILAI PRAKTEK'!Q$7*'FORM NILAI SIAP'!$F$6+'NILAI UTS'!Q117*'NILAI UTS'!Q$7*'FORM NILAI SIAP'!$G$6+'NILAI UAS'!Q$7*'NILAI UAS'!Q117*'FORM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7" s="86" t="str">
        <f t="shared" si="13"/>
        <v/>
      </c>
      <c r="AM117" s="7" t="str">
        <f>IF($B117="","",IFERROR((('NILAI TUGAS'!R117*'NILAI TUGAS'!R$7*'FORM NILAI SIAP'!$E$6+'NILAI PRAKTEK'!R117*'NILAI PRAKTEK'!R$7*'FORM NILAI SIAP'!$F$6+'NILAI UTS'!R117*'NILAI UTS'!R$7*'FORM NILAI SIAP'!$G$6+'NILAI UAS'!R$7*'NILAI UAS'!R117*'FORM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7" s="86" t="str">
        <f t="shared" si="14"/>
        <v/>
      </c>
    </row>
    <row r="118" spans="1:40" ht="14.25" customHeight="1">
      <c r="A118" s="3">
        <v>21120120140099</v>
      </c>
      <c r="B118" s="37" t="s">
        <v>403</v>
      </c>
      <c r="C118" s="37">
        <v>5</v>
      </c>
      <c r="D118" s="37" t="s">
        <v>350</v>
      </c>
      <c r="E118" s="83">
        <v>100</v>
      </c>
      <c r="F118" s="83">
        <f>IF(B118="","",'NILAI PRAKTEK'!D118)</f>
        <v>0</v>
      </c>
      <c r="G118" s="83">
        <f>IF(B118="","",'NILAI UTS'!D118)</f>
        <v>88</v>
      </c>
      <c r="H118" s="83">
        <f>IF(B118="","",'NILAI UAS'!D118)</f>
        <v>85</v>
      </c>
      <c r="I118" s="83">
        <f t="shared" si="0"/>
        <v>93.25</v>
      </c>
      <c r="J118" s="84" t="str">
        <f t="shared" si="15"/>
        <v>A</v>
      </c>
      <c r="K118" s="83" t="str">
        <f t="shared" si="16"/>
        <v>4</v>
      </c>
      <c r="L118" s="85" t="str">
        <f t="shared" si="18"/>
        <v>LULUS</v>
      </c>
      <c r="M118" s="7">
        <f>IF($B118="","",IF(M$7="","",IFERROR((('NILAI TUGAS'!E118*'NILAI TUGAS'!E$7*'FORM NILAI SIAP'!$E$6+'NILAI PRAKTEK'!E118*'NILAI PRAKTEK'!E$7*'FORM NILAI SIAP'!$F$6+'NILAI UTS'!E118*'NILAI UTS'!E$7*'FORM NILAI SIAP'!$G$6+'NILAI UAS'!E$7*'NILAI UAS'!E118*'FORM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18" s="86">
        <f t="shared" si="1"/>
        <v>4</v>
      </c>
      <c r="O118" s="7">
        <f>IF($B118="","",IF(O$7="","",IFERROR((('NILAI TUGAS'!F118*'NILAI TUGAS'!F$7*'FORM NILAI SIAP'!$E$6+'NILAI PRAKTEK'!F118*'NILAI PRAKTEK'!F$7*'FORM NILAI SIAP'!$F$6+'NILAI UTS'!F118*'NILAI UTS'!F$7*'FORM NILAI SIAP'!$G$6+'NILAI UAS'!F$7*'NILAI UAS'!F118*'FORM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18" s="86">
        <f t="shared" si="2"/>
        <v>4</v>
      </c>
      <c r="Q118" s="7">
        <f>IF($B118="","",IF(Q$7="","",IFERROR((('NILAI TUGAS'!G118*'NILAI TUGAS'!G$7*'FORM NILAI SIAP'!$E$6+'NILAI PRAKTEK'!G118*'NILAI PRAKTEK'!G$7*'FORM NILAI SIAP'!$F$6+'NILAI UTS'!G118*'NILAI UTS'!G$7*'FORM NILAI SIAP'!$G$6+'NILAI UAS'!G$7*'NILAI UAS'!G118*'FORM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92.5</v>
      </c>
      <c r="R118" s="86">
        <f t="shared" si="3"/>
        <v>4</v>
      </c>
      <c r="S118" s="7">
        <f>IF($B118="","",IF(S$7="","",IFERROR((('NILAI TUGAS'!H118*'NILAI TUGAS'!H$7*'FORM NILAI SIAP'!$E$6+'NILAI PRAKTEK'!H118*'NILAI PRAKTEK'!H$7*'FORM NILAI SIAP'!$F$6+'NILAI UTS'!H118*'NILAI UTS'!H$7*'FORM NILAI SIAP'!$G$6+'NILAI UAS'!H$7*'NILAI UAS'!H118*'FORM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92.5</v>
      </c>
      <c r="T118" s="86">
        <f t="shared" si="4"/>
        <v>4</v>
      </c>
      <c r="U118" s="7" t="str">
        <f>IF($B118="","",IF(U$7="","",IFERROR((('NILAI TUGAS'!I118*'NILAI TUGAS'!I$7*'FORM NILAI SIAP'!$E$6+'NILAI PRAKTEK'!I118*'NILAI PRAKTEK'!I$7*'FORM NILAI SIAP'!$F$6+'NILAI UTS'!I118*'NILAI UTS'!I$7*'FORM NILAI SIAP'!$G$6+'NILAI UAS'!I$7*'NILAI UAS'!I118*'FORM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8" s="86" t="str">
        <f t="shared" si="5"/>
        <v/>
      </c>
      <c r="W118" s="7" t="str">
        <f>IF($B118="","",IF(W$7="","",IFERROR((('NILAI TUGAS'!J118*'NILAI TUGAS'!J$7*'FORM NILAI SIAP'!$E$6+'NILAI PRAKTEK'!J118*'NILAI PRAKTEK'!J$7*'FORM NILAI SIAP'!$F$6+'NILAI UTS'!J118*'NILAI UTS'!J$7*'FORM NILAI SIAP'!$G$6+'NILAI UAS'!J$7*'NILAI UAS'!J118*'FORM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8" s="86" t="str">
        <f t="shared" si="6"/>
        <v/>
      </c>
      <c r="Y118" s="7" t="str">
        <f>IF($B118="","",IF(Y$7="","",IFERROR((('NILAI TUGAS'!K118*'NILAI TUGAS'!K$7*'FORM NILAI SIAP'!$E$6+'NILAI PRAKTEK'!K118*'NILAI PRAKTEK'!K$7*'FORM NILAI SIAP'!$F$6+'NILAI UTS'!K118*'NILAI UTS'!K$7*'FORM NILAI SIAP'!$G$6+'NILAI UAS'!K$7*'NILAI UAS'!K118*'FORM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8" s="86" t="str">
        <f t="shared" si="7"/>
        <v/>
      </c>
      <c r="AA118" s="7" t="str">
        <f>IF($B118="","",IF(AA$7="","",IFERROR((('NILAI TUGAS'!L118*'NILAI TUGAS'!L$7*'FORM NILAI SIAP'!$E$6+'NILAI PRAKTEK'!L118*'NILAI PRAKTEK'!L$7*'FORM NILAI SIAP'!$F$6+'NILAI UTS'!L118*'NILAI UTS'!L$7*'FORM NILAI SIAP'!$G$6+'NILAI UAS'!L$7*'NILAI UAS'!L118*'FORM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8" s="86" t="str">
        <f t="shared" si="8"/>
        <v/>
      </c>
      <c r="AC118" s="7" t="str">
        <f>IF($B118="","",IF(AC$7="","",IFERROR((('NILAI TUGAS'!M118*'NILAI TUGAS'!M$7*'FORM NILAI SIAP'!$E$6+'NILAI PRAKTEK'!M118*'NILAI PRAKTEK'!M$7*'FORM NILAI SIAP'!$F$6+'NILAI UTS'!M118*'NILAI UTS'!M$7*'FORM NILAI SIAP'!$G$6+'NILAI UAS'!M$7*'NILAI UAS'!M118*'FORM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8" s="86" t="str">
        <f t="shared" si="9"/>
        <v/>
      </c>
      <c r="AE118" s="7" t="str">
        <f>IF($B118="","",IFERROR((('NILAI TUGAS'!N118*'NILAI TUGAS'!N$7*'FORM NILAI SIAP'!$E$6+'NILAI PRAKTEK'!N118*'NILAI PRAKTEK'!N$7*'FORM NILAI SIAP'!$F$6+'NILAI UTS'!N118*'NILAI UTS'!N$7*'FORM NILAI SIAP'!$G$6+'NILAI UAS'!N$7*'NILAI UAS'!N118*'FORM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8" s="86" t="str">
        <f t="shared" si="10"/>
        <v/>
      </c>
      <c r="AG118" s="7" t="str">
        <f>IF($B118="","",IFERROR((('NILAI TUGAS'!O118*'NILAI TUGAS'!O$7*'FORM NILAI SIAP'!$E$6+'NILAI PRAKTEK'!O118*'NILAI PRAKTEK'!O$7*'FORM NILAI SIAP'!$F$6+'NILAI UTS'!O118*'NILAI UTS'!O$7*'FORM NILAI SIAP'!$G$6+'NILAI UAS'!O$7*'NILAI UAS'!O118*'FORM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8" s="86" t="str">
        <f t="shared" si="11"/>
        <v/>
      </c>
      <c r="AI118" s="7" t="str">
        <f>IF($B118="","",IFERROR((('NILAI TUGAS'!P118*'NILAI TUGAS'!P$7*'FORM NILAI SIAP'!$E$6+'NILAI PRAKTEK'!P118*'NILAI PRAKTEK'!P$7*'FORM NILAI SIAP'!$F$6+'NILAI UTS'!P118*'NILAI UTS'!P$7*'FORM NILAI SIAP'!$G$6+'NILAI UAS'!P$7*'NILAI UAS'!P118*'FORM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8" s="86" t="str">
        <f t="shared" si="12"/>
        <v/>
      </c>
      <c r="AK118" s="7" t="str">
        <f>IF($B118="","",IFERROR((('NILAI TUGAS'!Q118*'NILAI TUGAS'!Q$7*'FORM NILAI SIAP'!$E$6+'NILAI PRAKTEK'!Q118*'NILAI PRAKTEK'!Q$7*'FORM NILAI SIAP'!$F$6+'NILAI UTS'!Q118*'NILAI UTS'!Q$7*'FORM NILAI SIAP'!$G$6+'NILAI UAS'!Q$7*'NILAI UAS'!Q118*'FORM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8" s="86" t="str">
        <f t="shared" si="13"/>
        <v/>
      </c>
      <c r="AM118" s="7" t="str">
        <f>IF($B118="","",IFERROR((('NILAI TUGAS'!R118*'NILAI TUGAS'!R$7*'FORM NILAI SIAP'!$E$6+'NILAI PRAKTEK'!R118*'NILAI PRAKTEK'!R$7*'FORM NILAI SIAP'!$F$6+'NILAI UTS'!R118*'NILAI UTS'!R$7*'FORM NILAI SIAP'!$G$6+'NILAI UAS'!R$7*'NILAI UAS'!R118*'FORM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8" s="86" t="str">
        <f t="shared" si="14"/>
        <v/>
      </c>
    </row>
    <row r="119" spans="1:40" ht="14.25" customHeight="1">
      <c r="A119" s="3">
        <v>21120120140099</v>
      </c>
      <c r="B119" s="37" t="s">
        <v>404</v>
      </c>
      <c r="C119" s="37">
        <v>5</v>
      </c>
      <c r="D119" s="37" t="s">
        <v>350</v>
      </c>
      <c r="E119" s="83">
        <v>99</v>
      </c>
      <c r="F119" s="83">
        <f>IF(B119="","",'NILAI PRAKTEK'!D119)</f>
        <v>0</v>
      </c>
      <c r="G119" s="83">
        <f>IF(B119="","",'NILAI UTS'!D119)</f>
        <v>76</v>
      </c>
      <c r="H119" s="83">
        <f>IF(B119="","",'NILAI UAS'!D119)</f>
        <v>30</v>
      </c>
      <c r="I119" s="83">
        <f t="shared" si="0"/>
        <v>76</v>
      </c>
      <c r="J119" s="84" t="str">
        <f t="shared" si="15"/>
        <v>B</v>
      </c>
      <c r="K119" s="83" t="str">
        <f t="shared" si="16"/>
        <v>3</v>
      </c>
      <c r="L119" s="85" t="str">
        <f t="shared" si="18"/>
        <v>LULUS</v>
      </c>
      <c r="M119" s="7">
        <f>IF($B119="","",IF(M$7="","",IFERROR((('NILAI TUGAS'!E119*'NILAI TUGAS'!E$7*'FORM NILAI SIAP'!$E$6+'NILAI PRAKTEK'!E119*'NILAI PRAKTEK'!E$7*'FORM NILAI SIAP'!$F$6+'NILAI UTS'!E119*'NILAI UTS'!E$7*'FORM NILAI SIAP'!$G$6+'NILAI UAS'!E$7*'NILAI UAS'!E119*'FORM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87.5</v>
      </c>
      <c r="N119" s="86">
        <f t="shared" si="1"/>
        <v>4</v>
      </c>
      <c r="O119" s="7">
        <f>IF($B119="","",IF(O$7="","",IFERROR((('NILAI TUGAS'!F119*'NILAI TUGAS'!F$7*'FORM NILAI SIAP'!$E$6+'NILAI PRAKTEK'!F119*'NILAI PRAKTEK'!F$7*'FORM NILAI SIAP'!$F$6+'NILAI UTS'!F119*'NILAI UTS'!F$7*'FORM NILAI SIAP'!$G$6+'NILAI UAS'!F$7*'NILAI UAS'!F119*'FORM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87.5</v>
      </c>
      <c r="P119" s="86">
        <f t="shared" si="2"/>
        <v>4</v>
      </c>
      <c r="Q119" s="7">
        <f>IF($B119="","",IF(Q$7="","",IFERROR((('NILAI TUGAS'!G119*'NILAI TUGAS'!G$7*'FORM NILAI SIAP'!$E$6+'NILAI PRAKTEK'!G119*'NILAI PRAKTEK'!G$7*'FORM NILAI SIAP'!$F$6+'NILAI UTS'!G119*'NILAI UTS'!G$7*'FORM NILAI SIAP'!$G$6+'NILAI UAS'!G$7*'NILAI UAS'!G119*'FORM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64.5</v>
      </c>
      <c r="R119" s="86">
        <f t="shared" si="3"/>
        <v>2</v>
      </c>
      <c r="S119" s="7">
        <f>IF($B119="","",IF(S$7="","",IFERROR((('NILAI TUGAS'!H119*'NILAI TUGAS'!H$7*'FORM NILAI SIAP'!$E$6+'NILAI PRAKTEK'!H119*'NILAI PRAKTEK'!H$7*'FORM NILAI SIAP'!$F$6+'NILAI UTS'!H119*'NILAI UTS'!H$7*'FORM NILAI SIAP'!$G$6+'NILAI UAS'!H$7*'NILAI UAS'!H119*'FORM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64.5</v>
      </c>
      <c r="T119" s="86">
        <f t="shared" si="4"/>
        <v>2</v>
      </c>
      <c r="U119" s="7" t="str">
        <f>IF($B119="","",IF(U$7="","",IFERROR((('NILAI TUGAS'!I119*'NILAI TUGAS'!I$7*'FORM NILAI SIAP'!$E$6+'NILAI PRAKTEK'!I119*'NILAI PRAKTEK'!I$7*'FORM NILAI SIAP'!$F$6+'NILAI UTS'!I119*'NILAI UTS'!I$7*'FORM NILAI SIAP'!$G$6+'NILAI UAS'!I$7*'NILAI UAS'!I119*'FORM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9" s="86" t="str">
        <f t="shared" si="5"/>
        <v/>
      </c>
      <c r="W119" s="7" t="str">
        <f>IF($B119="","",IF(W$7="","",IFERROR((('NILAI TUGAS'!J119*'NILAI TUGAS'!J$7*'FORM NILAI SIAP'!$E$6+'NILAI PRAKTEK'!J119*'NILAI PRAKTEK'!J$7*'FORM NILAI SIAP'!$F$6+'NILAI UTS'!J119*'NILAI UTS'!J$7*'FORM NILAI SIAP'!$G$6+'NILAI UAS'!J$7*'NILAI UAS'!J119*'FORM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9" s="86" t="str">
        <f t="shared" si="6"/>
        <v/>
      </c>
      <c r="Y119" s="7" t="str">
        <f>IF($B119="","",IF(Y$7="","",IFERROR((('NILAI TUGAS'!K119*'NILAI TUGAS'!K$7*'FORM NILAI SIAP'!$E$6+'NILAI PRAKTEK'!K119*'NILAI PRAKTEK'!K$7*'FORM NILAI SIAP'!$F$6+'NILAI UTS'!K119*'NILAI UTS'!K$7*'FORM NILAI SIAP'!$G$6+'NILAI UAS'!K$7*'NILAI UAS'!K119*'FORM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9" s="86" t="str">
        <f t="shared" si="7"/>
        <v/>
      </c>
      <c r="AA119" s="7" t="str">
        <f>IF($B119="","",IF(AA$7="","",IFERROR((('NILAI TUGAS'!L119*'NILAI TUGAS'!L$7*'FORM NILAI SIAP'!$E$6+'NILAI PRAKTEK'!L119*'NILAI PRAKTEK'!L$7*'FORM NILAI SIAP'!$F$6+'NILAI UTS'!L119*'NILAI UTS'!L$7*'FORM NILAI SIAP'!$G$6+'NILAI UAS'!L$7*'NILAI UAS'!L119*'FORM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9" s="86" t="str">
        <f t="shared" si="8"/>
        <v/>
      </c>
      <c r="AC119" s="7" t="str">
        <f>IF($B119="","",IF(AC$7="","",IFERROR((('NILAI TUGAS'!M119*'NILAI TUGAS'!M$7*'FORM NILAI SIAP'!$E$6+'NILAI PRAKTEK'!M119*'NILAI PRAKTEK'!M$7*'FORM NILAI SIAP'!$F$6+'NILAI UTS'!M119*'NILAI UTS'!M$7*'FORM NILAI SIAP'!$G$6+'NILAI UAS'!M$7*'NILAI UAS'!M119*'FORM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9" s="86" t="str">
        <f t="shared" si="9"/>
        <v/>
      </c>
      <c r="AE119" s="7" t="str">
        <f>IF($B119="","",IFERROR((('NILAI TUGAS'!N119*'NILAI TUGAS'!N$7*'FORM NILAI SIAP'!$E$6+'NILAI PRAKTEK'!N119*'NILAI PRAKTEK'!N$7*'FORM NILAI SIAP'!$F$6+'NILAI UTS'!N119*'NILAI UTS'!N$7*'FORM NILAI SIAP'!$G$6+'NILAI UAS'!N$7*'NILAI UAS'!N119*'FORM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9" s="86" t="str">
        <f t="shared" si="10"/>
        <v/>
      </c>
      <c r="AG119" s="7" t="str">
        <f>IF($B119="","",IFERROR((('NILAI TUGAS'!O119*'NILAI TUGAS'!O$7*'FORM NILAI SIAP'!$E$6+'NILAI PRAKTEK'!O119*'NILAI PRAKTEK'!O$7*'FORM NILAI SIAP'!$F$6+'NILAI UTS'!O119*'NILAI UTS'!O$7*'FORM NILAI SIAP'!$G$6+'NILAI UAS'!O$7*'NILAI UAS'!O119*'FORM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9" s="86" t="str">
        <f t="shared" si="11"/>
        <v/>
      </c>
      <c r="AI119" s="7" t="str">
        <f>IF($B119="","",IFERROR((('NILAI TUGAS'!P119*'NILAI TUGAS'!P$7*'FORM NILAI SIAP'!$E$6+'NILAI PRAKTEK'!P119*'NILAI PRAKTEK'!P$7*'FORM NILAI SIAP'!$F$6+'NILAI UTS'!P119*'NILAI UTS'!P$7*'FORM NILAI SIAP'!$G$6+'NILAI UAS'!P$7*'NILAI UAS'!P119*'FORM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9" s="86" t="str">
        <f t="shared" si="12"/>
        <v/>
      </c>
      <c r="AK119" s="7" t="str">
        <f>IF($B119="","",IFERROR((('NILAI TUGAS'!Q119*'NILAI TUGAS'!Q$7*'FORM NILAI SIAP'!$E$6+'NILAI PRAKTEK'!Q119*'NILAI PRAKTEK'!Q$7*'FORM NILAI SIAP'!$F$6+'NILAI UTS'!Q119*'NILAI UTS'!Q$7*'FORM NILAI SIAP'!$G$6+'NILAI UAS'!Q$7*'NILAI UAS'!Q119*'FORM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9" s="86" t="str">
        <f t="shared" si="13"/>
        <v/>
      </c>
      <c r="AM119" s="7" t="str">
        <f>IF($B119="","",IFERROR((('NILAI TUGAS'!R119*'NILAI TUGAS'!R$7*'FORM NILAI SIAP'!$E$6+'NILAI PRAKTEK'!R119*'NILAI PRAKTEK'!R$7*'FORM NILAI SIAP'!$F$6+'NILAI UTS'!R119*'NILAI UTS'!R$7*'FORM NILAI SIAP'!$G$6+'NILAI UAS'!R$7*'NILAI UAS'!R119*'FORM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9" s="86" t="str">
        <f t="shared" si="14"/>
        <v/>
      </c>
    </row>
    <row r="120" spans="1:40" ht="14.25" customHeight="1">
      <c r="A120" s="3">
        <v>21120120140099</v>
      </c>
      <c r="B120" s="37" t="s">
        <v>405</v>
      </c>
      <c r="C120" s="37">
        <v>5</v>
      </c>
      <c r="D120" s="37" t="s">
        <v>350</v>
      </c>
      <c r="E120" s="83">
        <v>94</v>
      </c>
      <c r="F120" s="83">
        <f>IF(B120="","",'NILAI PRAKTEK'!D120)</f>
        <v>0</v>
      </c>
      <c r="G120" s="83">
        <f>IF(B120="","",'NILAI UTS'!D120)</f>
        <v>88</v>
      </c>
      <c r="H120" s="83">
        <f>IF(B120="","",'NILAI UAS'!D120)</f>
        <v>60</v>
      </c>
      <c r="I120" s="83">
        <f t="shared" si="0"/>
        <v>84</v>
      </c>
      <c r="J120" s="84" t="str">
        <f t="shared" si="15"/>
        <v>A</v>
      </c>
      <c r="K120" s="83" t="str">
        <f t="shared" si="16"/>
        <v>4</v>
      </c>
      <c r="L120" s="85" t="str">
        <f t="shared" si="18"/>
        <v>LULUS</v>
      </c>
      <c r="M120" s="7">
        <f>IF($B120="","",IF(M$7="","",IFERROR((('NILAI TUGAS'!E120*'NILAI TUGAS'!E$7*'FORM NILAI SIAP'!$E$6+'NILAI PRAKTEK'!E120*'NILAI PRAKTEK'!E$7*'FORM NILAI SIAP'!$F$6+'NILAI UTS'!E120*'NILAI UTS'!E$7*'FORM NILAI SIAP'!$G$6+'NILAI UAS'!E$7*'NILAI UAS'!E120*'FORM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91</v>
      </c>
      <c r="N120" s="86">
        <f t="shared" si="1"/>
        <v>4</v>
      </c>
      <c r="O120" s="7">
        <f>IF($B120="","",IF(O$7="","",IFERROR((('NILAI TUGAS'!F120*'NILAI TUGAS'!F$7*'FORM NILAI SIAP'!$E$6+'NILAI PRAKTEK'!F120*'NILAI PRAKTEK'!F$7*'FORM NILAI SIAP'!$F$6+'NILAI UTS'!F120*'NILAI UTS'!F$7*'FORM NILAI SIAP'!$G$6+'NILAI UAS'!F$7*'NILAI UAS'!F120*'FORM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91</v>
      </c>
      <c r="P120" s="86">
        <f t="shared" si="2"/>
        <v>4</v>
      </c>
      <c r="Q120" s="7">
        <f>IF($B120="","",IF(Q$7="","",IFERROR((('NILAI TUGAS'!G120*'NILAI TUGAS'!G$7*'FORM NILAI SIAP'!$E$6+'NILAI PRAKTEK'!G120*'NILAI PRAKTEK'!G$7*'FORM NILAI SIAP'!$F$6+'NILAI UTS'!G120*'NILAI UTS'!G$7*'FORM NILAI SIAP'!$G$6+'NILAI UAS'!G$7*'NILAI UAS'!G120*'FORM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77</v>
      </c>
      <c r="R120" s="86">
        <f t="shared" si="3"/>
        <v>3</v>
      </c>
      <c r="S120" s="7">
        <f>IF($B120="","",IF(S$7="","",IFERROR((('NILAI TUGAS'!H120*'NILAI TUGAS'!H$7*'FORM NILAI SIAP'!$E$6+'NILAI PRAKTEK'!H120*'NILAI PRAKTEK'!H$7*'FORM NILAI SIAP'!$F$6+'NILAI UTS'!H120*'NILAI UTS'!H$7*'FORM NILAI SIAP'!$G$6+'NILAI UAS'!H$7*'NILAI UAS'!H120*'FORM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77</v>
      </c>
      <c r="T120" s="86">
        <f t="shared" si="4"/>
        <v>3</v>
      </c>
      <c r="U120" s="7" t="str">
        <f>IF($B120="","",IF(U$7="","",IFERROR((('NILAI TUGAS'!I120*'NILAI TUGAS'!I$7*'FORM NILAI SIAP'!$E$6+'NILAI PRAKTEK'!I120*'NILAI PRAKTEK'!I$7*'FORM NILAI SIAP'!$F$6+'NILAI UTS'!I120*'NILAI UTS'!I$7*'FORM NILAI SIAP'!$G$6+'NILAI UAS'!I$7*'NILAI UAS'!I120*'FORM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0" s="86" t="str">
        <f t="shared" si="5"/>
        <v/>
      </c>
      <c r="W120" s="7" t="str">
        <f>IF($B120="","",IF(W$7="","",IFERROR((('NILAI TUGAS'!J120*'NILAI TUGAS'!J$7*'FORM NILAI SIAP'!$E$6+'NILAI PRAKTEK'!J120*'NILAI PRAKTEK'!J$7*'FORM NILAI SIAP'!$F$6+'NILAI UTS'!J120*'NILAI UTS'!J$7*'FORM NILAI SIAP'!$G$6+'NILAI UAS'!J$7*'NILAI UAS'!J120*'FORM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0" s="86" t="str">
        <f t="shared" si="6"/>
        <v/>
      </c>
      <c r="Y120" s="7" t="str">
        <f>IF($B120="","",IF(Y$7="","",IFERROR((('NILAI TUGAS'!K120*'NILAI TUGAS'!K$7*'FORM NILAI SIAP'!$E$6+'NILAI PRAKTEK'!K120*'NILAI PRAKTEK'!K$7*'FORM NILAI SIAP'!$F$6+'NILAI UTS'!K120*'NILAI UTS'!K$7*'FORM NILAI SIAP'!$G$6+'NILAI UAS'!K$7*'NILAI UAS'!K120*'FORM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0" s="86" t="str">
        <f t="shared" si="7"/>
        <v/>
      </c>
      <c r="AA120" s="7" t="str">
        <f>IF($B120="","",IF(AA$7="","",IFERROR((('NILAI TUGAS'!L120*'NILAI TUGAS'!L$7*'FORM NILAI SIAP'!$E$6+'NILAI PRAKTEK'!L120*'NILAI PRAKTEK'!L$7*'FORM NILAI SIAP'!$F$6+'NILAI UTS'!L120*'NILAI UTS'!L$7*'FORM NILAI SIAP'!$G$6+'NILAI UAS'!L$7*'NILAI UAS'!L120*'FORM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0" s="86" t="str">
        <f t="shared" si="8"/>
        <v/>
      </c>
      <c r="AC120" s="7" t="str">
        <f>IF($B120="","",IF(AC$7="","",IFERROR((('NILAI TUGAS'!M120*'NILAI TUGAS'!M$7*'FORM NILAI SIAP'!$E$6+'NILAI PRAKTEK'!M120*'NILAI PRAKTEK'!M$7*'FORM NILAI SIAP'!$F$6+'NILAI UTS'!M120*'NILAI UTS'!M$7*'FORM NILAI SIAP'!$G$6+'NILAI UAS'!M$7*'NILAI UAS'!M120*'FORM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0" s="86" t="str">
        <f t="shared" si="9"/>
        <v/>
      </c>
      <c r="AE120" s="7" t="str">
        <f>IF($B120="","",IFERROR((('NILAI TUGAS'!N120*'NILAI TUGAS'!N$7*'FORM NILAI SIAP'!$E$6+'NILAI PRAKTEK'!N120*'NILAI PRAKTEK'!N$7*'FORM NILAI SIAP'!$F$6+'NILAI UTS'!N120*'NILAI UTS'!N$7*'FORM NILAI SIAP'!$G$6+'NILAI UAS'!N$7*'NILAI UAS'!N120*'FORM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0" s="86" t="str">
        <f t="shared" si="10"/>
        <v/>
      </c>
      <c r="AG120" s="7" t="str">
        <f>IF($B120="","",IFERROR((('NILAI TUGAS'!O120*'NILAI TUGAS'!O$7*'FORM NILAI SIAP'!$E$6+'NILAI PRAKTEK'!O120*'NILAI PRAKTEK'!O$7*'FORM NILAI SIAP'!$F$6+'NILAI UTS'!O120*'NILAI UTS'!O$7*'FORM NILAI SIAP'!$G$6+'NILAI UAS'!O$7*'NILAI UAS'!O120*'FORM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0" s="86" t="str">
        <f t="shared" si="11"/>
        <v/>
      </c>
      <c r="AI120" s="7" t="str">
        <f>IF($B120="","",IFERROR((('NILAI TUGAS'!P120*'NILAI TUGAS'!P$7*'FORM NILAI SIAP'!$E$6+'NILAI PRAKTEK'!P120*'NILAI PRAKTEK'!P$7*'FORM NILAI SIAP'!$F$6+'NILAI UTS'!P120*'NILAI UTS'!P$7*'FORM NILAI SIAP'!$G$6+'NILAI UAS'!P$7*'NILAI UAS'!P120*'FORM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0" s="86" t="str">
        <f t="shared" si="12"/>
        <v/>
      </c>
      <c r="AK120" s="7" t="str">
        <f>IF($B120="","",IFERROR((('NILAI TUGAS'!Q120*'NILAI TUGAS'!Q$7*'FORM NILAI SIAP'!$E$6+'NILAI PRAKTEK'!Q120*'NILAI PRAKTEK'!Q$7*'FORM NILAI SIAP'!$F$6+'NILAI UTS'!Q120*'NILAI UTS'!Q$7*'FORM NILAI SIAP'!$G$6+'NILAI UAS'!Q$7*'NILAI UAS'!Q120*'FORM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0" s="86" t="str">
        <f t="shared" si="13"/>
        <v/>
      </c>
      <c r="AM120" s="7" t="str">
        <f>IF($B120="","",IFERROR((('NILAI TUGAS'!R120*'NILAI TUGAS'!R$7*'FORM NILAI SIAP'!$E$6+'NILAI PRAKTEK'!R120*'NILAI PRAKTEK'!R$7*'FORM NILAI SIAP'!$F$6+'NILAI UTS'!R120*'NILAI UTS'!R$7*'FORM NILAI SIAP'!$G$6+'NILAI UAS'!R$7*'NILAI UAS'!R120*'FORM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0" s="86" t="str">
        <f t="shared" si="14"/>
        <v/>
      </c>
    </row>
    <row r="121" spans="1:40" ht="14.25" customHeight="1">
      <c r="A121" s="3">
        <v>21120120140099</v>
      </c>
      <c r="B121" s="37" t="s">
        <v>406</v>
      </c>
      <c r="C121" s="37">
        <v>5</v>
      </c>
      <c r="D121" s="37" t="s">
        <v>350</v>
      </c>
      <c r="E121" s="83">
        <v>100</v>
      </c>
      <c r="F121" s="83">
        <f>IF(B121="","",'NILAI PRAKTEK'!D121)</f>
        <v>0</v>
      </c>
      <c r="G121" s="83">
        <f>IF(B121="","",'NILAI UTS'!D121)</f>
        <v>84</v>
      </c>
      <c r="H121" s="83">
        <f>IF(B121="","",'NILAI UAS'!D121)</f>
        <v>50</v>
      </c>
      <c r="I121" s="83">
        <f t="shared" si="0"/>
        <v>83.5</v>
      </c>
      <c r="J121" s="84" t="str">
        <f t="shared" si="15"/>
        <v>A</v>
      </c>
      <c r="K121" s="83" t="str">
        <f t="shared" si="16"/>
        <v>4</v>
      </c>
      <c r="L121" s="85" t="str">
        <f t="shared" si="18"/>
        <v>LULUS</v>
      </c>
      <c r="M121" s="7">
        <f>IF($B121="","",IF(M$7="","",IFERROR((('NILAI TUGAS'!E121*'NILAI TUGAS'!E$7*'FORM NILAI SIAP'!$E$6+'NILAI PRAKTEK'!E121*'NILAI PRAKTEK'!E$7*'FORM NILAI SIAP'!$F$6+'NILAI UTS'!E121*'NILAI UTS'!E$7*'FORM NILAI SIAP'!$G$6+'NILAI UAS'!E$7*'NILAI UAS'!E121*'FORM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21" s="86">
        <f t="shared" si="1"/>
        <v>4</v>
      </c>
      <c r="O121" s="7">
        <f>IF($B121="","",IF(O$7="","",IFERROR((('NILAI TUGAS'!F121*'NILAI TUGAS'!F$7*'FORM NILAI SIAP'!$E$6+'NILAI PRAKTEK'!F121*'NILAI PRAKTEK'!F$7*'FORM NILAI SIAP'!$F$6+'NILAI UTS'!F121*'NILAI UTS'!F$7*'FORM NILAI SIAP'!$G$6+'NILAI UAS'!F$7*'NILAI UAS'!F121*'FORM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21" s="86">
        <f t="shared" si="2"/>
        <v>4</v>
      </c>
      <c r="Q121" s="7">
        <f>IF($B121="","",IF(Q$7="","",IFERROR((('NILAI TUGAS'!G121*'NILAI TUGAS'!G$7*'FORM NILAI SIAP'!$E$6+'NILAI PRAKTEK'!G121*'NILAI PRAKTEK'!G$7*'FORM NILAI SIAP'!$F$6+'NILAI UTS'!G121*'NILAI UTS'!G$7*'FORM NILAI SIAP'!$G$6+'NILAI UAS'!G$7*'NILAI UAS'!G121*'FORM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75</v>
      </c>
      <c r="R121" s="86">
        <f t="shared" si="3"/>
        <v>3</v>
      </c>
      <c r="S121" s="7">
        <f>IF($B121="","",IF(S$7="","",IFERROR((('NILAI TUGAS'!H121*'NILAI TUGAS'!H$7*'FORM NILAI SIAP'!$E$6+'NILAI PRAKTEK'!H121*'NILAI PRAKTEK'!H$7*'FORM NILAI SIAP'!$F$6+'NILAI UTS'!H121*'NILAI UTS'!H$7*'FORM NILAI SIAP'!$G$6+'NILAI UAS'!H$7*'NILAI UAS'!H121*'FORM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75</v>
      </c>
      <c r="T121" s="86">
        <f t="shared" si="4"/>
        <v>3</v>
      </c>
      <c r="U121" s="7" t="str">
        <f>IF($B121="","",IF(U$7="","",IFERROR((('NILAI TUGAS'!I121*'NILAI TUGAS'!I$7*'FORM NILAI SIAP'!$E$6+'NILAI PRAKTEK'!I121*'NILAI PRAKTEK'!I$7*'FORM NILAI SIAP'!$F$6+'NILAI UTS'!I121*'NILAI UTS'!I$7*'FORM NILAI SIAP'!$G$6+'NILAI UAS'!I$7*'NILAI UAS'!I121*'FORM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1" s="86" t="str">
        <f t="shared" si="5"/>
        <v/>
      </c>
      <c r="W121" s="7" t="str">
        <f>IF($B121="","",IF(W$7="","",IFERROR((('NILAI TUGAS'!J121*'NILAI TUGAS'!J$7*'FORM NILAI SIAP'!$E$6+'NILAI PRAKTEK'!J121*'NILAI PRAKTEK'!J$7*'FORM NILAI SIAP'!$F$6+'NILAI UTS'!J121*'NILAI UTS'!J$7*'FORM NILAI SIAP'!$G$6+'NILAI UAS'!J$7*'NILAI UAS'!J121*'FORM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1" s="86" t="str">
        <f t="shared" si="6"/>
        <v/>
      </c>
      <c r="Y121" s="7" t="str">
        <f>IF($B121="","",IF(Y$7="","",IFERROR((('NILAI TUGAS'!K121*'NILAI TUGAS'!K$7*'FORM NILAI SIAP'!$E$6+'NILAI PRAKTEK'!K121*'NILAI PRAKTEK'!K$7*'FORM NILAI SIAP'!$F$6+'NILAI UTS'!K121*'NILAI UTS'!K$7*'FORM NILAI SIAP'!$G$6+'NILAI UAS'!K$7*'NILAI UAS'!K121*'FORM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1" s="86" t="str">
        <f t="shared" si="7"/>
        <v/>
      </c>
      <c r="AA121" s="7" t="str">
        <f>IF($B121="","",IF(AA$7="","",IFERROR((('NILAI TUGAS'!L121*'NILAI TUGAS'!L$7*'FORM NILAI SIAP'!$E$6+'NILAI PRAKTEK'!L121*'NILAI PRAKTEK'!L$7*'FORM NILAI SIAP'!$F$6+'NILAI UTS'!L121*'NILAI UTS'!L$7*'FORM NILAI SIAP'!$G$6+'NILAI UAS'!L$7*'NILAI UAS'!L121*'FORM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1" s="86" t="str">
        <f t="shared" si="8"/>
        <v/>
      </c>
      <c r="AC121" s="7" t="str">
        <f>IF($B121="","",IF(AC$7="","",IFERROR((('NILAI TUGAS'!M121*'NILAI TUGAS'!M$7*'FORM NILAI SIAP'!$E$6+'NILAI PRAKTEK'!M121*'NILAI PRAKTEK'!M$7*'FORM NILAI SIAP'!$F$6+'NILAI UTS'!M121*'NILAI UTS'!M$7*'FORM NILAI SIAP'!$G$6+'NILAI UAS'!M$7*'NILAI UAS'!M121*'FORM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1" s="86" t="str">
        <f t="shared" si="9"/>
        <v/>
      </c>
      <c r="AE121" s="7" t="str">
        <f>IF($B121="","",IFERROR((('NILAI TUGAS'!N121*'NILAI TUGAS'!N$7*'FORM NILAI SIAP'!$E$6+'NILAI PRAKTEK'!N121*'NILAI PRAKTEK'!N$7*'FORM NILAI SIAP'!$F$6+'NILAI UTS'!N121*'NILAI UTS'!N$7*'FORM NILAI SIAP'!$G$6+'NILAI UAS'!N$7*'NILAI UAS'!N121*'FORM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1" s="86" t="str">
        <f t="shared" si="10"/>
        <v/>
      </c>
      <c r="AG121" s="7" t="str">
        <f>IF($B121="","",IFERROR((('NILAI TUGAS'!O121*'NILAI TUGAS'!O$7*'FORM NILAI SIAP'!$E$6+'NILAI PRAKTEK'!O121*'NILAI PRAKTEK'!O$7*'FORM NILAI SIAP'!$F$6+'NILAI UTS'!O121*'NILAI UTS'!O$7*'FORM NILAI SIAP'!$G$6+'NILAI UAS'!O$7*'NILAI UAS'!O121*'FORM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1" s="86" t="str">
        <f t="shared" si="11"/>
        <v/>
      </c>
      <c r="AI121" s="7" t="str">
        <f>IF($B121="","",IFERROR((('NILAI TUGAS'!P121*'NILAI TUGAS'!P$7*'FORM NILAI SIAP'!$E$6+'NILAI PRAKTEK'!P121*'NILAI PRAKTEK'!P$7*'FORM NILAI SIAP'!$F$6+'NILAI UTS'!P121*'NILAI UTS'!P$7*'FORM NILAI SIAP'!$G$6+'NILAI UAS'!P$7*'NILAI UAS'!P121*'FORM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1" s="86" t="str">
        <f t="shared" si="12"/>
        <v/>
      </c>
      <c r="AK121" s="7" t="str">
        <f>IF($B121="","",IFERROR((('NILAI TUGAS'!Q121*'NILAI TUGAS'!Q$7*'FORM NILAI SIAP'!$E$6+'NILAI PRAKTEK'!Q121*'NILAI PRAKTEK'!Q$7*'FORM NILAI SIAP'!$F$6+'NILAI UTS'!Q121*'NILAI UTS'!Q$7*'FORM NILAI SIAP'!$G$6+'NILAI UAS'!Q$7*'NILAI UAS'!Q121*'FORM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1" s="86" t="str">
        <f t="shared" si="13"/>
        <v/>
      </c>
      <c r="AM121" s="7" t="str">
        <f>IF($B121="","",IFERROR((('NILAI TUGAS'!R121*'NILAI TUGAS'!R$7*'FORM NILAI SIAP'!$E$6+'NILAI PRAKTEK'!R121*'NILAI PRAKTEK'!R$7*'FORM NILAI SIAP'!$F$6+'NILAI UTS'!R121*'NILAI UTS'!R$7*'FORM NILAI SIAP'!$G$6+'NILAI UAS'!R$7*'NILAI UAS'!R121*'FORM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1" s="86" t="str">
        <f t="shared" si="14"/>
        <v/>
      </c>
    </row>
    <row r="122" spans="1:40" ht="14.25" customHeight="1">
      <c r="A122" s="3">
        <v>21120120140099</v>
      </c>
      <c r="B122" s="37" t="s">
        <v>407</v>
      </c>
      <c r="C122" s="37">
        <v>7</v>
      </c>
      <c r="D122" s="37" t="s">
        <v>351</v>
      </c>
      <c r="E122" s="83">
        <v>44</v>
      </c>
      <c r="F122" s="83">
        <f>IF(B122="","",'NILAI PRAKTEK'!D122)</f>
        <v>0</v>
      </c>
      <c r="G122" s="83">
        <f>IF(B122="","",'NILAI UTS'!D122)</f>
        <v>72</v>
      </c>
      <c r="H122" s="83">
        <f>IF(B122="","",'NILAI UAS'!D122)</f>
        <v>40</v>
      </c>
      <c r="I122" s="83">
        <f t="shared" si="0"/>
        <v>50</v>
      </c>
      <c r="J122" s="84" t="str">
        <f t="shared" si="15"/>
        <v>E</v>
      </c>
      <c r="K122" s="83" t="str">
        <f t="shared" si="16"/>
        <v>0</v>
      </c>
      <c r="L122" s="85" t="str">
        <f t="shared" si="18"/>
        <v>TIDAK LULUS</v>
      </c>
      <c r="M122" s="7">
        <f>IF($B122="","",IF(M$7="","",IFERROR((('NILAI TUGAS'!E122*'NILAI TUGAS'!E$7*'FORM NILAI SIAP'!$E$6+'NILAI PRAKTEK'!E122*'NILAI PRAKTEK'!E$7*'FORM NILAI SIAP'!$F$6+'NILAI UTS'!E122*'NILAI UTS'!E$7*'FORM NILAI SIAP'!$G$6+'NILAI UAS'!E$7*'NILAI UAS'!E122*'FORM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58</v>
      </c>
      <c r="N122" s="86">
        <f t="shared" si="1"/>
        <v>1</v>
      </c>
      <c r="O122" s="7">
        <f>IF($B122="","",IF(O$7="","",IFERROR((('NILAI TUGAS'!F122*'NILAI TUGAS'!F$7*'FORM NILAI SIAP'!$E$6+'NILAI PRAKTEK'!F122*'NILAI PRAKTEK'!F$7*'FORM NILAI SIAP'!$F$6+'NILAI UTS'!F122*'NILAI UTS'!F$7*'FORM NILAI SIAP'!$G$6+'NILAI UAS'!F$7*'NILAI UAS'!F122*'FORM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58</v>
      </c>
      <c r="P122" s="86">
        <f t="shared" si="2"/>
        <v>1</v>
      </c>
      <c r="Q122" s="7">
        <f>IF($B122="","",IF(Q$7="","",IFERROR((('NILAI TUGAS'!G122*'NILAI TUGAS'!G$7*'FORM NILAI SIAP'!$E$6+'NILAI PRAKTEK'!G122*'NILAI PRAKTEK'!G$7*'FORM NILAI SIAP'!$F$6+'NILAI UTS'!G122*'NILAI UTS'!G$7*'FORM NILAI SIAP'!$G$6+'NILAI UAS'!G$7*'NILAI UAS'!G122*'FORM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42</v>
      </c>
      <c r="R122" s="86">
        <f t="shared" si="3"/>
        <v>1</v>
      </c>
      <c r="S122" s="7">
        <f>IF($B122="","",IF(S$7="","",IFERROR((('NILAI TUGAS'!H122*'NILAI TUGAS'!H$7*'FORM NILAI SIAP'!$E$6+'NILAI PRAKTEK'!H122*'NILAI PRAKTEK'!H$7*'FORM NILAI SIAP'!$F$6+'NILAI UTS'!H122*'NILAI UTS'!H$7*'FORM NILAI SIAP'!$G$6+'NILAI UAS'!H$7*'NILAI UAS'!H122*'FORM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42</v>
      </c>
      <c r="T122" s="86">
        <f t="shared" si="4"/>
        <v>1</v>
      </c>
      <c r="U122" s="7" t="str">
        <f>IF($B122="","",IF(U$7="","",IFERROR((('NILAI TUGAS'!I122*'NILAI TUGAS'!I$7*'FORM NILAI SIAP'!$E$6+'NILAI PRAKTEK'!I122*'NILAI PRAKTEK'!I$7*'FORM NILAI SIAP'!$F$6+'NILAI UTS'!I122*'NILAI UTS'!I$7*'FORM NILAI SIAP'!$G$6+'NILAI UAS'!I$7*'NILAI UAS'!I122*'FORM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2" s="86" t="str">
        <f t="shared" si="5"/>
        <v/>
      </c>
      <c r="W122" s="7" t="str">
        <f>IF($B122="","",IF(W$7="","",IFERROR((('NILAI TUGAS'!J122*'NILAI TUGAS'!J$7*'FORM NILAI SIAP'!$E$6+'NILAI PRAKTEK'!J122*'NILAI PRAKTEK'!J$7*'FORM NILAI SIAP'!$F$6+'NILAI UTS'!J122*'NILAI UTS'!J$7*'FORM NILAI SIAP'!$G$6+'NILAI UAS'!J$7*'NILAI UAS'!J122*'FORM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2" s="86" t="str">
        <f t="shared" si="6"/>
        <v/>
      </c>
      <c r="Y122" s="7" t="str">
        <f>IF($B122="","",IF(Y$7="","",IFERROR((('NILAI TUGAS'!K122*'NILAI TUGAS'!K$7*'FORM NILAI SIAP'!$E$6+'NILAI PRAKTEK'!K122*'NILAI PRAKTEK'!K$7*'FORM NILAI SIAP'!$F$6+'NILAI UTS'!K122*'NILAI UTS'!K$7*'FORM NILAI SIAP'!$G$6+'NILAI UAS'!K$7*'NILAI UAS'!K122*'FORM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2" s="86" t="str">
        <f t="shared" si="7"/>
        <v/>
      </c>
      <c r="AA122" s="7" t="str">
        <f>IF($B122="","",IF(AA$7="","",IFERROR((('NILAI TUGAS'!L122*'NILAI TUGAS'!L$7*'FORM NILAI SIAP'!$E$6+'NILAI PRAKTEK'!L122*'NILAI PRAKTEK'!L$7*'FORM NILAI SIAP'!$F$6+'NILAI UTS'!L122*'NILAI UTS'!L$7*'FORM NILAI SIAP'!$G$6+'NILAI UAS'!L$7*'NILAI UAS'!L122*'FORM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2" s="86" t="str">
        <f t="shared" si="8"/>
        <v/>
      </c>
      <c r="AC122" s="7" t="str">
        <f>IF($B122="","",IF(AC$7="","",IFERROR((('NILAI TUGAS'!M122*'NILAI TUGAS'!M$7*'FORM NILAI SIAP'!$E$6+'NILAI PRAKTEK'!M122*'NILAI PRAKTEK'!M$7*'FORM NILAI SIAP'!$F$6+'NILAI UTS'!M122*'NILAI UTS'!M$7*'FORM NILAI SIAP'!$G$6+'NILAI UAS'!M$7*'NILAI UAS'!M122*'FORM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2" s="86" t="str">
        <f t="shared" si="9"/>
        <v/>
      </c>
      <c r="AE122" s="7" t="str">
        <f>IF($B122="","",IFERROR((('NILAI TUGAS'!N122*'NILAI TUGAS'!N$7*'FORM NILAI SIAP'!$E$6+'NILAI PRAKTEK'!N122*'NILAI PRAKTEK'!N$7*'FORM NILAI SIAP'!$F$6+'NILAI UTS'!N122*'NILAI UTS'!N$7*'FORM NILAI SIAP'!$G$6+'NILAI UAS'!N$7*'NILAI UAS'!N122*'FORM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2" s="86" t="str">
        <f t="shared" si="10"/>
        <v/>
      </c>
      <c r="AG122" s="7" t="str">
        <f>IF($B122="","",IFERROR((('NILAI TUGAS'!O122*'NILAI TUGAS'!O$7*'FORM NILAI SIAP'!$E$6+'NILAI PRAKTEK'!O122*'NILAI PRAKTEK'!O$7*'FORM NILAI SIAP'!$F$6+'NILAI UTS'!O122*'NILAI UTS'!O$7*'FORM NILAI SIAP'!$G$6+'NILAI UAS'!O$7*'NILAI UAS'!O122*'FORM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2" s="86" t="str">
        <f t="shared" si="11"/>
        <v/>
      </c>
      <c r="AI122" s="7" t="str">
        <f>IF($B122="","",IFERROR((('NILAI TUGAS'!P122*'NILAI TUGAS'!P$7*'FORM NILAI SIAP'!$E$6+'NILAI PRAKTEK'!P122*'NILAI PRAKTEK'!P$7*'FORM NILAI SIAP'!$F$6+'NILAI UTS'!P122*'NILAI UTS'!P$7*'FORM NILAI SIAP'!$G$6+'NILAI UAS'!P$7*'NILAI UAS'!P122*'FORM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2" s="86" t="str">
        <f t="shared" si="12"/>
        <v/>
      </c>
      <c r="AK122" s="7" t="str">
        <f>IF($B122="","",IFERROR((('NILAI TUGAS'!Q122*'NILAI TUGAS'!Q$7*'FORM NILAI SIAP'!$E$6+'NILAI PRAKTEK'!Q122*'NILAI PRAKTEK'!Q$7*'FORM NILAI SIAP'!$F$6+'NILAI UTS'!Q122*'NILAI UTS'!Q$7*'FORM NILAI SIAP'!$G$6+'NILAI UAS'!Q$7*'NILAI UAS'!Q122*'FORM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2" s="86" t="str">
        <f t="shared" si="13"/>
        <v/>
      </c>
      <c r="AM122" s="7" t="str">
        <f>IF($B122="","",IFERROR((('NILAI TUGAS'!R122*'NILAI TUGAS'!R$7*'FORM NILAI SIAP'!$E$6+'NILAI PRAKTEK'!R122*'NILAI PRAKTEK'!R$7*'FORM NILAI SIAP'!$F$6+'NILAI UTS'!R122*'NILAI UTS'!R$7*'FORM NILAI SIAP'!$G$6+'NILAI UAS'!R$7*'NILAI UAS'!R122*'FORM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2" s="86" t="str">
        <f t="shared" si="14"/>
        <v/>
      </c>
    </row>
    <row r="123" spans="1:40" ht="14.25" customHeight="1">
      <c r="A123" s="3">
        <v>21120120140099</v>
      </c>
      <c r="B123" s="37" t="s">
        <v>408</v>
      </c>
      <c r="C123" s="37">
        <v>5</v>
      </c>
      <c r="D123" s="37" t="s">
        <v>350</v>
      </c>
      <c r="E123" s="83">
        <v>100</v>
      </c>
      <c r="F123" s="83">
        <f>IF(B123="","",'NILAI PRAKTEK'!D123)</f>
        <v>0</v>
      </c>
      <c r="G123" s="83">
        <f>IF(B123="","",'NILAI UTS'!D123)</f>
        <v>88</v>
      </c>
      <c r="H123" s="83">
        <f>IF(B123="","",'NILAI UAS'!D123)</f>
        <v>70</v>
      </c>
      <c r="I123" s="83">
        <f t="shared" si="0"/>
        <v>89.5</v>
      </c>
      <c r="J123" s="84" t="str">
        <f t="shared" si="15"/>
        <v>A</v>
      </c>
      <c r="K123" s="83" t="str">
        <f t="shared" si="16"/>
        <v>4</v>
      </c>
      <c r="L123" s="85" t="str">
        <f t="shared" si="18"/>
        <v>LULUS</v>
      </c>
      <c r="M123" s="7">
        <f>IF($B123="","",IF(M$7="","",IFERROR((('NILAI TUGAS'!E123*'NILAI TUGAS'!E$7*'FORM NILAI SIAP'!$E$6+'NILAI PRAKTEK'!E123*'NILAI PRAKTEK'!E$7*'FORM NILAI SIAP'!$F$6+'NILAI UTS'!E123*'NILAI UTS'!E$7*'FORM NILAI SIAP'!$G$6+'NILAI UAS'!E$7*'NILAI UAS'!E123*'FORM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23" s="86">
        <f t="shared" si="1"/>
        <v>4</v>
      </c>
      <c r="O123" s="7">
        <f>IF($B123="","",IF(O$7="","",IFERROR((('NILAI TUGAS'!F123*'NILAI TUGAS'!F$7*'FORM NILAI SIAP'!$E$6+'NILAI PRAKTEK'!F123*'NILAI PRAKTEK'!F$7*'FORM NILAI SIAP'!$F$6+'NILAI UTS'!F123*'NILAI UTS'!F$7*'FORM NILAI SIAP'!$G$6+'NILAI UAS'!F$7*'NILAI UAS'!F123*'FORM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23" s="86">
        <f t="shared" si="2"/>
        <v>4</v>
      </c>
      <c r="Q123" s="7">
        <f>IF($B123="","",IF(Q$7="","",IFERROR((('NILAI TUGAS'!G123*'NILAI TUGAS'!G$7*'FORM NILAI SIAP'!$E$6+'NILAI PRAKTEK'!G123*'NILAI PRAKTEK'!G$7*'FORM NILAI SIAP'!$F$6+'NILAI UTS'!G123*'NILAI UTS'!G$7*'FORM NILAI SIAP'!$G$6+'NILAI UAS'!G$7*'NILAI UAS'!G123*'FORM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23" s="86">
        <f t="shared" si="3"/>
        <v>4</v>
      </c>
      <c r="S123" s="7">
        <f>IF($B123="","",IF(S$7="","",IFERROR((('NILAI TUGAS'!H123*'NILAI TUGAS'!H$7*'FORM NILAI SIAP'!$E$6+'NILAI PRAKTEK'!H123*'NILAI PRAKTEK'!H$7*'FORM NILAI SIAP'!$F$6+'NILAI UTS'!H123*'NILAI UTS'!H$7*'FORM NILAI SIAP'!$G$6+'NILAI UAS'!H$7*'NILAI UAS'!H123*'FORM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23" s="86">
        <f t="shared" si="4"/>
        <v>4</v>
      </c>
      <c r="U123" s="7" t="str">
        <f>IF($B123="","",IF(U$7="","",IFERROR((('NILAI TUGAS'!I123*'NILAI TUGAS'!I$7*'FORM NILAI SIAP'!$E$6+'NILAI PRAKTEK'!I123*'NILAI PRAKTEK'!I$7*'FORM NILAI SIAP'!$F$6+'NILAI UTS'!I123*'NILAI UTS'!I$7*'FORM NILAI SIAP'!$G$6+'NILAI UAS'!I$7*'NILAI UAS'!I123*'FORM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3" s="86" t="str">
        <f t="shared" si="5"/>
        <v/>
      </c>
      <c r="W123" s="7" t="str">
        <f>IF($B123="","",IF(W$7="","",IFERROR((('NILAI TUGAS'!J123*'NILAI TUGAS'!J$7*'FORM NILAI SIAP'!$E$6+'NILAI PRAKTEK'!J123*'NILAI PRAKTEK'!J$7*'FORM NILAI SIAP'!$F$6+'NILAI UTS'!J123*'NILAI UTS'!J$7*'FORM NILAI SIAP'!$G$6+'NILAI UAS'!J$7*'NILAI UAS'!J123*'FORM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3" s="86" t="str">
        <f t="shared" si="6"/>
        <v/>
      </c>
      <c r="Y123" s="7" t="str">
        <f>IF($B123="","",IF(Y$7="","",IFERROR((('NILAI TUGAS'!K123*'NILAI TUGAS'!K$7*'FORM NILAI SIAP'!$E$6+'NILAI PRAKTEK'!K123*'NILAI PRAKTEK'!K$7*'FORM NILAI SIAP'!$F$6+'NILAI UTS'!K123*'NILAI UTS'!K$7*'FORM NILAI SIAP'!$G$6+'NILAI UAS'!K$7*'NILAI UAS'!K123*'FORM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3" s="86" t="str">
        <f t="shared" si="7"/>
        <v/>
      </c>
      <c r="AA123" s="7" t="str">
        <f>IF($B123="","",IF(AA$7="","",IFERROR((('NILAI TUGAS'!L123*'NILAI TUGAS'!L$7*'FORM NILAI SIAP'!$E$6+'NILAI PRAKTEK'!L123*'NILAI PRAKTEK'!L$7*'FORM NILAI SIAP'!$F$6+'NILAI UTS'!L123*'NILAI UTS'!L$7*'FORM NILAI SIAP'!$G$6+'NILAI UAS'!L$7*'NILAI UAS'!L123*'FORM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3" s="86" t="str">
        <f t="shared" si="8"/>
        <v/>
      </c>
      <c r="AC123" s="7" t="str">
        <f>IF($B123="","",IF(AC$7="","",IFERROR((('NILAI TUGAS'!M123*'NILAI TUGAS'!M$7*'FORM NILAI SIAP'!$E$6+'NILAI PRAKTEK'!M123*'NILAI PRAKTEK'!M$7*'FORM NILAI SIAP'!$F$6+'NILAI UTS'!M123*'NILAI UTS'!M$7*'FORM NILAI SIAP'!$G$6+'NILAI UAS'!M$7*'NILAI UAS'!M123*'FORM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3" s="86" t="str">
        <f t="shared" si="9"/>
        <v/>
      </c>
      <c r="AE123" s="7" t="str">
        <f>IF($B123="","",IFERROR((('NILAI TUGAS'!N123*'NILAI TUGAS'!N$7*'FORM NILAI SIAP'!$E$6+'NILAI PRAKTEK'!N123*'NILAI PRAKTEK'!N$7*'FORM NILAI SIAP'!$F$6+'NILAI UTS'!N123*'NILAI UTS'!N$7*'FORM NILAI SIAP'!$G$6+'NILAI UAS'!N$7*'NILAI UAS'!N123*'FORM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3" s="86" t="str">
        <f t="shared" si="10"/>
        <v/>
      </c>
      <c r="AG123" s="7" t="str">
        <f>IF($B123="","",IFERROR((('NILAI TUGAS'!O123*'NILAI TUGAS'!O$7*'FORM NILAI SIAP'!$E$6+'NILAI PRAKTEK'!O123*'NILAI PRAKTEK'!O$7*'FORM NILAI SIAP'!$F$6+'NILAI UTS'!O123*'NILAI UTS'!O$7*'FORM NILAI SIAP'!$G$6+'NILAI UAS'!O$7*'NILAI UAS'!O123*'FORM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3" s="86" t="str">
        <f t="shared" si="11"/>
        <v/>
      </c>
      <c r="AI123" s="7" t="str">
        <f>IF($B123="","",IFERROR((('NILAI TUGAS'!P123*'NILAI TUGAS'!P$7*'FORM NILAI SIAP'!$E$6+'NILAI PRAKTEK'!P123*'NILAI PRAKTEK'!P$7*'FORM NILAI SIAP'!$F$6+'NILAI UTS'!P123*'NILAI UTS'!P$7*'FORM NILAI SIAP'!$G$6+'NILAI UAS'!P$7*'NILAI UAS'!P123*'FORM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3" s="86" t="str">
        <f t="shared" si="12"/>
        <v/>
      </c>
      <c r="AK123" s="7" t="str">
        <f>IF($B123="","",IFERROR((('NILAI TUGAS'!Q123*'NILAI TUGAS'!Q$7*'FORM NILAI SIAP'!$E$6+'NILAI PRAKTEK'!Q123*'NILAI PRAKTEK'!Q$7*'FORM NILAI SIAP'!$F$6+'NILAI UTS'!Q123*'NILAI UTS'!Q$7*'FORM NILAI SIAP'!$G$6+'NILAI UAS'!Q$7*'NILAI UAS'!Q123*'FORM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3" s="86" t="str">
        <f t="shared" si="13"/>
        <v/>
      </c>
      <c r="AM123" s="7" t="str">
        <f>IF($B123="","",IFERROR((('NILAI TUGAS'!R123*'NILAI TUGAS'!R$7*'FORM NILAI SIAP'!$E$6+'NILAI PRAKTEK'!R123*'NILAI PRAKTEK'!R$7*'FORM NILAI SIAP'!$F$6+'NILAI UTS'!R123*'NILAI UTS'!R$7*'FORM NILAI SIAP'!$G$6+'NILAI UAS'!R$7*'NILAI UAS'!R123*'FORM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3" s="86" t="str">
        <f t="shared" si="14"/>
        <v/>
      </c>
    </row>
    <row r="124" spans="1:40" ht="14.25" customHeight="1">
      <c r="A124" s="3">
        <v>21120120140099</v>
      </c>
      <c r="B124" s="37" t="s">
        <v>409</v>
      </c>
      <c r="C124" s="37">
        <v>5</v>
      </c>
      <c r="D124" s="37" t="s">
        <v>350</v>
      </c>
      <c r="E124" s="83">
        <v>100</v>
      </c>
      <c r="F124" s="83">
        <f>IF(B124="","",'NILAI PRAKTEK'!D124)</f>
        <v>0</v>
      </c>
      <c r="G124" s="83">
        <f>IF(B124="","",'NILAI UTS'!D124)</f>
        <v>76</v>
      </c>
      <c r="H124" s="83">
        <f>IF(B124="","",'NILAI UAS'!D124)</f>
        <v>60</v>
      </c>
      <c r="I124" s="83">
        <f t="shared" si="0"/>
        <v>84</v>
      </c>
      <c r="J124" s="84" t="str">
        <f t="shared" si="15"/>
        <v>A</v>
      </c>
      <c r="K124" s="83" t="str">
        <f t="shared" si="16"/>
        <v>4</v>
      </c>
      <c r="L124" s="85" t="str">
        <f t="shared" si="18"/>
        <v>LULUS</v>
      </c>
      <c r="M124" s="7">
        <f>IF($B124="","",IF(M$7="","",IFERROR((('NILAI TUGAS'!E124*'NILAI TUGAS'!E$7*'FORM NILAI SIAP'!$E$6+'NILAI PRAKTEK'!E124*'NILAI PRAKTEK'!E$7*'FORM NILAI SIAP'!$F$6+'NILAI UTS'!E124*'NILAI UTS'!E$7*'FORM NILAI SIAP'!$G$6+'NILAI UAS'!E$7*'NILAI UAS'!E124*'FORM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124" s="86">
        <f t="shared" si="1"/>
        <v>4</v>
      </c>
      <c r="O124" s="7">
        <f>IF($B124="","",IF(O$7="","",IFERROR((('NILAI TUGAS'!F124*'NILAI TUGAS'!F$7*'FORM NILAI SIAP'!$E$6+'NILAI PRAKTEK'!F124*'NILAI PRAKTEK'!F$7*'FORM NILAI SIAP'!$F$6+'NILAI UTS'!F124*'NILAI UTS'!F$7*'FORM NILAI SIAP'!$G$6+'NILAI UAS'!F$7*'NILAI UAS'!F124*'FORM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124" s="86">
        <f t="shared" si="2"/>
        <v>4</v>
      </c>
      <c r="Q124" s="7">
        <f>IF($B124="","",IF(Q$7="","",IFERROR((('NILAI TUGAS'!G124*'NILAI TUGAS'!G$7*'FORM NILAI SIAP'!$E$6+'NILAI PRAKTEK'!G124*'NILAI PRAKTEK'!G$7*'FORM NILAI SIAP'!$F$6+'NILAI UTS'!G124*'NILAI UTS'!G$7*'FORM NILAI SIAP'!$G$6+'NILAI UAS'!G$7*'NILAI UAS'!G124*'FORM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124" s="86">
        <f t="shared" si="3"/>
        <v>4</v>
      </c>
      <c r="S124" s="7">
        <f>IF($B124="","",IF(S$7="","",IFERROR((('NILAI TUGAS'!H124*'NILAI TUGAS'!H$7*'FORM NILAI SIAP'!$E$6+'NILAI PRAKTEK'!H124*'NILAI PRAKTEK'!H$7*'FORM NILAI SIAP'!$F$6+'NILAI UTS'!H124*'NILAI UTS'!H$7*'FORM NILAI SIAP'!$G$6+'NILAI UAS'!H$7*'NILAI UAS'!H124*'FORM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124" s="86">
        <f t="shared" si="4"/>
        <v>4</v>
      </c>
      <c r="U124" s="7" t="str">
        <f>IF($B124="","",IF(U$7="","",IFERROR((('NILAI TUGAS'!I124*'NILAI TUGAS'!I$7*'FORM NILAI SIAP'!$E$6+'NILAI PRAKTEK'!I124*'NILAI PRAKTEK'!I$7*'FORM NILAI SIAP'!$F$6+'NILAI UTS'!I124*'NILAI UTS'!I$7*'FORM NILAI SIAP'!$G$6+'NILAI UAS'!I$7*'NILAI UAS'!I124*'FORM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4" s="86" t="str">
        <f t="shared" si="5"/>
        <v/>
      </c>
      <c r="W124" s="7" t="str">
        <f>IF($B124="","",IF(W$7="","",IFERROR((('NILAI TUGAS'!J124*'NILAI TUGAS'!J$7*'FORM NILAI SIAP'!$E$6+'NILAI PRAKTEK'!J124*'NILAI PRAKTEK'!J$7*'FORM NILAI SIAP'!$F$6+'NILAI UTS'!J124*'NILAI UTS'!J$7*'FORM NILAI SIAP'!$G$6+'NILAI UAS'!J$7*'NILAI UAS'!J124*'FORM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4" s="86" t="str">
        <f t="shared" si="6"/>
        <v/>
      </c>
      <c r="Y124" s="7" t="str">
        <f>IF($B124="","",IF(Y$7="","",IFERROR((('NILAI TUGAS'!K124*'NILAI TUGAS'!K$7*'FORM NILAI SIAP'!$E$6+'NILAI PRAKTEK'!K124*'NILAI PRAKTEK'!K$7*'FORM NILAI SIAP'!$F$6+'NILAI UTS'!K124*'NILAI UTS'!K$7*'FORM NILAI SIAP'!$G$6+'NILAI UAS'!K$7*'NILAI UAS'!K124*'FORM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4" s="86" t="str">
        <f t="shared" si="7"/>
        <v/>
      </c>
      <c r="AA124" s="7" t="str">
        <f>IF($B124="","",IF(AA$7="","",IFERROR((('NILAI TUGAS'!L124*'NILAI TUGAS'!L$7*'FORM NILAI SIAP'!$E$6+'NILAI PRAKTEK'!L124*'NILAI PRAKTEK'!L$7*'FORM NILAI SIAP'!$F$6+'NILAI UTS'!L124*'NILAI UTS'!L$7*'FORM NILAI SIAP'!$G$6+'NILAI UAS'!L$7*'NILAI UAS'!L124*'FORM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4" s="86" t="str">
        <f t="shared" si="8"/>
        <v/>
      </c>
      <c r="AC124" s="7" t="str">
        <f>IF($B124="","",IF(AC$7="","",IFERROR((('NILAI TUGAS'!M124*'NILAI TUGAS'!M$7*'FORM NILAI SIAP'!$E$6+'NILAI PRAKTEK'!M124*'NILAI PRAKTEK'!M$7*'FORM NILAI SIAP'!$F$6+'NILAI UTS'!M124*'NILAI UTS'!M$7*'FORM NILAI SIAP'!$G$6+'NILAI UAS'!M$7*'NILAI UAS'!M124*'FORM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4" s="86" t="str">
        <f t="shared" si="9"/>
        <v/>
      </c>
      <c r="AE124" s="7" t="str">
        <f>IF($B124="","",IFERROR((('NILAI TUGAS'!N124*'NILAI TUGAS'!N$7*'FORM NILAI SIAP'!$E$6+'NILAI PRAKTEK'!N124*'NILAI PRAKTEK'!N$7*'FORM NILAI SIAP'!$F$6+'NILAI UTS'!N124*'NILAI UTS'!N$7*'FORM NILAI SIAP'!$G$6+'NILAI UAS'!N$7*'NILAI UAS'!N124*'FORM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4" s="86" t="str">
        <f t="shared" si="10"/>
        <v/>
      </c>
      <c r="AG124" s="7" t="str">
        <f>IF($B124="","",IFERROR((('NILAI TUGAS'!O124*'NILAI TUGAS'!O$7*'FORM NILAI SIAP'!$E$6+'NILAI PRAKTEK'!O124*'NILAI PRAKTEK'!O$7*'FORM NILAI SIAP'!$F$6+'NILAI UTS'!O124*'NILAI UTS'!O$7*'FORM NILAI SIAP'!$G$6+'NILAI UAS'!O$7*'NILAI UAS'!O124*'FORM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4" s="86" t="str">
        <f t="shared" si="11"/>
        <v/>
      </c>
      <c r="AI124" s="7" t="str">
        <f>IF($B124="","",IFERROR((('NILAI TUGAS'!P124*'NILAI TUGAS'!P$7*'FORM NILAI SIAP'!$E$6+'NILAI PRAKTEK'!P124*'NILAI PRAKTEK'!P$7*'FORM NILAI SIAP'!$F$6+'NILAI UTS'!P124*'NILAI UTS'!P$7*'FORM NILAI SIAP'!$G$6+'NILAI UAS'!P$7*'NILAI UAS'!P124*'FORM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4" s="86" t="str">
        <f t="shared" si="12"/>
        <v/>
      </c>
      <c r="AK124" s="7" t="str">
        <f>IF($B124="","",IFERROR((('NILAI TUGAS'!Q124*'NILAI TUGAS'!Q$7*'FORM NILAI SIAP'!$E$6+'NILAI PRAKTEK'!Q124*'NILAI PRAKTEK'!Q$7*'FORM NILAI SIAP'!$F$6+'NILAI UTS'!Q124*'NILAI UTS'!Q$7*'FORM NILAI SIAP'!$G$6+'NILAI UAS'!Q$7*'NILAI UAS'!Q124*'FORM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4" s="86" t="str">
        <f t="shared" si="13"/>
        <v/>
      </c>
      <c r="AM124" s="7" t="str">
        <f>IF($B124="","",IFERROR((('NILAI TUGAS'!R124*'NILAI TUGAS'!R$7*'FORM NILAI SIAP'!$E$6+'NILAI PRAKTEK'!R124*'NILAI PRAKTEK'!R$7*'FORM NILAI SIAP'!$F$6+'NILAI UTS'!R124*'NILAI UTS'!R$7*'FORM NILAI SIAP'!$G$6+'NILAI UAS'!R$7*'NILAI UAS'!R124*'FORM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4" s="86" t="str">
        <f t="shared" si="14"/>
        <v/>
      </c>
    </row>
    <row r="125" spans="1:40" ht="14.25" customHeight="1">
      <c r="A125" s="3">
        <v>21120120140099</v>
      </c>
      <c r="B125" s="37" t="s">
        <v>410</v>
      </c>
      <c r="C125" s="37">
        <v>5</v>
      </c>
      <c r="D125" s="37" t="s">
        <v>350</v>
      </c>
      <c r="E125" s="83">
        <v>100</v>
      </c>
      <c r="F125" s="83">
        <f>IF(B125="","",'NILAI PRAKTEK'!D125)</f>
        <v>0</v>
      </c>
      <c r="G125" s="83">
        <f>IF(B125="","",'NILAI UTS'!D125)</f>
        <v>40</v>
      </c>
      <c r="H125" s="83">
        <f>IF(B125="","",'NILAI UAS'!D125)</f>
        <v>20</v>
      </c>
      <c r="I125" s="83">
        <f t="shared" si="0"/>
        <v>65</v>
      </c>
      <c r="J125" s="84" t="str">
        <f t="shared" si="15"/>
        <v>C</v>
      </c>
      <c r="K125" s="83" t="str">
        <f t="shared" si="16"/>
        <v>2</v>
      </c>
      <c r="L125" s="85" t="str">
        <f t="shared" si="18"/>
        <v>LULUS</v>
      </c>
      <c r="M125" s="7">
        <f>IF($B125="","",IF(M$7="","",IFERROR((('NILAI TUGAS'!E125*'NILAI TUGAS'!E$7*'FORM NILAI SIAP'!$E$6+'NILAI PRAKTEK'!E125*'NILAI PRAKTEK'!E$7*'FORM NILAI SIAP'!$F$6+'NILAI UTS'!E125*'NILAI UTS'!E$7*'FORM NILAI SIAP'!$G$6+'NILAI UAS'!E$7*'NILAI UAS'!E125*'FORM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70</v>
      </c>
      <c r="N125" s="86">
        <f t="shared" si="1"/>
        <v>3</v>
      </c>
      <c r="O125" s="7">
        <f>IF($B125="","",IF(O$7="","",IFERROR((('NILAI TUGAS'!F125*'NILAI TUGAS'!F$7*'FORM NILAI SIAP'!$E$6+'NILAI PRAKTEK'!F125*'NILAI PRAKTEK'!F$7*'FORM NILAI SIAP'!$F$6+'NILAI UTS'!F125*'NILAI UTS'!F$7*'FORM NILAI SIAP'!$G$6+'NILAI UAS'!F$7*'NILAI UAS'!F125*'FORM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70</v>
      </c>
      <c r="P125" s="86">
        <f t="shared" si="2"/>
        <v>3</v>
      </c>
      <c r="Q125" s="7">
        <f>IF($B125="","",IF(Q$7="","",IFERROR((('NILAI TUGAS'!G125*'NILAI TUGAS'!G$7*'FORM NILAI SIAP'!$E$6+'NILAI PRAKTEK'!G125*'NILAI PRAKTEK'!G$7*'FORM NILAI SIAP'!$F$6+'NILAI UTS'!G125*'NILAI UTS'!G$7*'FORM NILAI SIAP'!$G$6+'NILAI UAS'!G$7*'NILAI UAS'!G125*'FORM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60</v>
      </c>
      <c r="R125" s="86">
        <f t="shared" si="3"/>
        <v>2</v>
      </c>
      <c r="S125" s="7">
        <f>IF($B125="","",IF(S$7="","",IFERROR((('NILAI TUGAS'!H125*'NILAI TUGAS'!H$7*'FORM NILAI SIAP'!$E$6+'NILAI PRAKTEK'!H125*'NILAI PRAKTEK'!H$7*'FORM NILAI SIAP'!$F$6+'NILAI UTS'!H125*'NILAI UTS'!H$7*'FORM NILAI SIAP'!$G$6+'NILAI UAS'!H$7*'NILAI UAS'!H125*'FORM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60</v>
      </c>
      <c r="T125" s="86">
        <f t="shared" si="4"/>
        <v>2</v>
      </c>
      <c r="U125" s="7" t="str">
        <f>IF($B125="","",IF(U$7="","",IFERROR((('NILAI TUGAS'!I125*'NILAI TUGAS'!I$7*'FORM NILAI SIAP'!$E$6+'NILAI PRAKTEK'!I125*'NILAI PRAKTEK'!I$7*'FORM NILAI SIAP'!$F$6+'NILAI UTS'!I125*'NILAI UTS'!I$7*'FORM NILAI SIAP'!$G$6+'NILAI UAS'!I$7*'NILAI UAS'!I125*'FORM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5" s="86" t="str">
        <f t="shared" si="5"/>
        <v/>
      </c>
      <c r="W125" s="7" t="str">
        <f>IF($B125="","",IF(W$7="","",IFERROR((('NILAI TUGAS'!J125*'NILAI TUGAS'!J$7*'FORM NILAI SIAP'!$E$6+'NILAI PRAKTEK'!J125*'NILAI PRAKTEK'!J$7*'FORM NILAI SIAP'!$F$6+'NILAI UTS'!J125*'NILAI UTS'!J$7*'FORM NILAI SIAP'!$G$6+'NILAI UAS'!J$7*'NILAI UAS'!J125*'FORM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5" s="86" t="str">
        <f t="shared" si="6"/>
        <v/>
      </c>
      <c r="Y125" s="7" t="str">
        <f>IF($B125="","",IF(Y$7="","",IFERROR((('NILAI TUGAS'!K125*'NILAI TUGAS'!K$7*'FORM NILAI SIAP'!$E$6+'NILAI PRAKTEK'!K125*'NILAI PRAKTEK'!K$7*'FORM NILAI SIAP'!$F$6+'NILAI UTS'!K125*'NILAI UTS'!K$7*'FORM NILAI SIAP'!$G$6+'NILAI UAS'!K$7*'NILAI UAS'!K125*'FORM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5" s="86" t="str">
        <f t="shared" si="7"/>
        <v/>
      </c>
      <c r="AA125" s="7" t="str">
        <f>IF($B125="","",IF(AA$7="","",IFERROR((('NILAI TUGAS'!L125*'NILAI TUGAS'!L$7*'FORM NILAI SIAP'!$E$6+'NILAI PRAKTEK'!L125*'NILAI PRAKTEK'!L$7*'FORM NILAI SIAP'!$F$6+'NILAI UTS'!L125*'NILAI UTS'!L$7*'FORM NILAI SIAP'!$G$6+'NILAI UAS'!L$7*'NILAI UAS'!L125*'FORM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5" s="86" t="str">
        <f t="shared" si="8"/>
        <v/>
      </c>
      <c r="AC125" s="7" t="str">
        <f>IF($B125="","",IF(AC$7="","",IFERROR((('NILAI TUGAS'!M125*'NILAI TUGAS'!M$7*'FORM NILAI SIAP'!$E$6+'NILAI PRAKTEK'!M125*'NILAI PRAKTEK'!M$7*'FORM NILAI SIAP'!$F$6+'NILAI UTS'!M125*'NILAI UTS'!M$7*'FORM NILAI SIAP'!$G$6+'NILAI UAS'!M$7*'NILAI UAS'!M125*'FORM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5" s="86" t="str">
        <f t="shared" si="9"/>
        <v/>
      </c>
      <c r="AE125" s="7" t="str">
        <f>IF($B125="","",IFERROR((('NILAI TUGAS'!N125*'NILAI TUGAS'!N$7*'FORM NILAI SIAP'!$E$6+'NILAI PRAKTEK'!N125*'NILAI PRAKTEK'!N$7*'FORM NILAI SIAP'!$F$6+'NILAI UTS'!N125*'NILAI UTS'!N$7*'FORM NILAI SIAP'!$G$6+'NILAI UAS'!N$7*'NILAI UAS'!N125*'FORM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5" s="86" t="str">
        <f t="shared" si="10"/>
        <v/>
      </c>
      <c r="AG125" s="7" t="str">
        <f>IF($B125="","",IFERROR((('NILAI TUGAS'!O125*'NILAI TUGAS'!O$7*'FORM NILAI SIAP'!$E$6+'NILAI PRAKTEK'!O125*'NILAI PRAKTEK'!O$7*'FORM NILAI SIAP'!$F$6+'NILAI UTS'!O125*'NILAI UTS'!O$7*'FORM NILAI SIAP'!$G$6+'NILAI UAS'!O$7*'NILAI UAS'!O125*'FORM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5" s="86" t="str">
        <f t="shared" si="11"/>
        <v/>
      </c>
      <c r="AI125" s="7" t="str">
        <f>IF($B125="","",IFERROR((('NILAI TUGAS'!P125*'NILAI TUGAS'!P$7*'FORM NILAI SIAP'!$E$6+'NILAI PRAKTEK'!P125*'NILAI PRAKTEK'!P$7*'FORM NILAI SIAP'!$F$6+'NILAI UTS'!P125*'NILAI UTS'!P$7*'FORM NILAI SIAP'!$G$6+'NILAI UAS'!P$7*'NILAI UAS'!P125*'FORM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5" s="86" t="str">
        <f t="shared" si="12"/>
        <v/>
      </c>
      <c r="AK125" s="7" t="str">
        <f>IF($B125="","",IFERROR((('NILAI TUGAS'!Q125*'NILAI TUGAS'!Q$7*'FORM NILAI SIAP'!$E$6+'NILAI PRAKTEK'!Q125*'NILAI PRAKTEK'!Q$7*'FORM NILAI SIAP'!$F$6+'NILAI UTS'!Q125*'NILAI UTS'!Q$7*'FORM NILAI SIAP'!$G$6+'NILAI UAS'!Q$7*'NILAI UAS'!Q125*'FORM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5" s="86" t="str">
        <f t="shared" si="13"/>
        <v/>
      </c>
      <c r="AM125" s="7" t="str">
        <f>IF($B125="","",IFERROR((('NILAI TUGAS'!R125*'NILAI TUGAS'!R$7*'FORM NILAI SIAP'!$E$6+'NILAI PRAKTEK'!R125*'NILAI PRAKTEK'!R$7*'FORM NILAI SIAP'!$F$6+'NILAI UTS'!R125*'NILAI UTS'!R$7*'FORM NILAI SIAP'!$G$6+'NILAI UAS'!R$7*'NILAI UAS'!R125*'FORM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5" s="86" t="str">
        <f t="shared" si="14"/>
        <v/>
      </c>
    </row>
    <row r="126" spans="1:40" ht="14.25" customHeight="1">
      <c r="A126" s="3">
        <v>21120120140099</v>
      </c>
      <c r="B126" s="37" t="s">
        <v>411</v>
      </c>
      <c r="C126" s="37">
        <v>5</v>
      </c>
      <c r="D126" s="37" t="s">
        <v>350</v>
      </c>
      <c r="E126" s="83">
        <v>100</v>
      </c>
      <c r="F126" s="83">
        <f>IF(B126="","",'NILAI PRAKTEK'!D126)</f>
        <v>0</v>
      </c>
      <c r="G126" s="83">
        <f>IF(B126="","",'NILAI UTS'!D126)</f>
        <v>80</v>
      </c>
      <c r="H126" s="83">
        <f>IF(B126="","",'NILAI UAS'!D126)</f>
        <v>60</v>
      </c>
      <c r="I126" s="83">
        <f t="shared" si="0"/>
        <v>85</v>
      </c>
      <c r="J126" s="84" t="str">
        <f t="shared" si="15"/>
        <v>A</v>
      </c>
      <c r="K126" s="83" t="str">
        <f t="shared" si="16"/>
        <v>4</v>
      </c>
      <c r="L126" s="85" t="str">
        <f t="shared" si="18"/>
        <v>LULUS</v>
      </c>
      <c r="M126" s="7">
        <f>IF($B126="","",IF(M$7="","",IFERROR((('NILAI TUGAS'!E126*'NILAI TUGAS'!E$7*'FORM NILAI SIAP'!$E$6+'NILAI PRAKTEK'!E126*'NILAI PRAKTEK'!E$7*'FORM NILAI SIAP'!$F$6+'NILAI UTS'!E126*'NILAI UTS'!E$7*'FORM NILAI SIAP'!$G$6+'NILAI UAS'!E$7*'NILAI UAS'!E126*'FORM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126" s="86">
        <f t="shared" si="1"/>
        <v>4</v>
      </c>
      <c r="O126" s="7">
        <f>IF($B126="","",IF(O$7="","",IFERROR((('NILAI TUGAS'!F126*'NILAI TUGAS'!F$7*'FORM NILAI SIAP'!$E$6+'NILAI PRAKTEK'!F126*'NILAI PRAKTEK'!F$7*'FORM NILAI SIAP'!$F$6+'NILAI UTS'!F126*'NILAI UTS'!F$7*'FORM NILAI SIAP'!$G$6+'NILAI UAS'!F$7*'NILAI UAS'!F126*'FORM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126" s="86">
        <f t="shared" si="2"/>
        <v>4</v>
      </c>
      <c r="Q126" s="7">
        <f>IF($B126="","",IF(Q$7="","",IFERROR((('NILAI TUGAS'!G126*'NILAI TUGAS'!G$7*'FORM NILAI SIAP'!$E$6+'NILAI PRAKTEK'!G126*'NILAI PRAKTEK'!G$7*'FORM NILAI SIAP'!$F$6+'NILAI UTS'!G126*'NILAI UTS'!G$7*'FORM NILAI SIAP'!$G$6+'NILAI UAS'!G$7*'NILAI UAS'!G126*'FORM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126" s="86">
        <f t="shared" si="3"/>
        <v>4</v>
      </c>
      <c r="S126" s="7">
        <f>IF($B126="","",IF(S$7="","",IFERROR((('NILAI TUGAS'!H126*'NILAI TUGAS'!H$7*'FORM NILAI SIAP'!$E$6+'NILAI PRAKTEK'!H126*'NILAI PRAKTEK'!H$7*'FORM NILAI SIAP'!$F$6+'NILAI UTS'!H126*'NILAI UTS'!H$7*'FORM NILAI SIAP'!$G$6+'NILAI UAS'!H$7*'NILAI UAS'!H126*'FORM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126" s="86">
        <f t="shared" si="4"/>
        <v>4</v>
      </c>
      <c r="U126" s="7" t="str">
        <f>IF($B126="","",IF(U$7="","",IFERROR((('NILAI TUGAS'!I126*'NILAI TUGAS'!I$7*'FORM NILAI SIAP'!$E$6+'NILAI PRAKTEK'!I126*'NILAI PRAKTEK'!I$7*'FORM NILAI SIAP'!$F$6+'NILAI UTS'!I126*'NILAI UTS'!I$7*'FORM NILAI SIAP'!$G$6+'NILAI UAS'!I$7*'NILAI UAS'!I126*'FORM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6" s="86" t="str">
        <f t="shared" si="5"/>
        <v/>
      </c>
      <c r="W126" s="7" t="str">
        <f>IF($B126="","",IF(W$7="","",IFERROR((('NILAI TUGAS'!J126*'NILAI TUGAS'!J$7*'FORM NILAI SIAP'!$E$6+'NILAI PRAKTEK'!J126*'NILAI PRAKTEK'!J$7*'FORM NILAI SIAP'!$F$6+'NILAI UTS'!J126*'NILAI UTS'!J$7*'FORM NILAI SIAP'!$G$6+'NILAI UAS'!J$7*'NILAI UAS'!J126*'FORM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6" s="86" t="str">
        <f t="shared" si="6"/>
        <v/>
      </c>
      <c r="Y126" s="7" t="str">
        <f>IF($B126="","",IF(Y$7="","",IFERROR((('NILAI TUGAS'!K126*'NILAI TUGAS'!K$7*'FORM NILAI SIAP'!$E$6+'NILAI PRAKTEK'!K126*'NILAI PRAKTEK'!K$7*'FORM NILAI SIAP'!$F$6+'NILAI UTS'!K126*'NILAI UTS'!K$7*'FORM NILAI SIAP'!$G$6+'NILAI UAS'!K$7*'NILAI UAS'!K126*'FORM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6" s="86" t="str">
        <f t="shared" si="7"/>
        <v/>
      </c>
      <c r="AA126" s="7" t="str">
        <f>IF($B126="","",IF(AA$7="","",IFERROR((('NILAI TUGAS'!L126*'NILAI TUGAS'!L$7*'FORM NILAI SIAP'!$E$6+'NILAI PRAKTEK'!L126*'NILAI PRAKTEK'!L$7*'FORM NILAI SIAP'!$F$6+'NILAI UTS'!L126*'NILAI UTS'!L$7*'FORM NILAI SIAP'!$G$6+'NILAI UAS'!L$7*'NILAI UAS'!L126*'FORM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6" s="86" t="str">
        <f t="shared" si="8"/>
        <v/>
      </c>
      <c r="AC126" s="7" t="str">
        <f>IF($B126="","",IF(AC$7="","",IFERROR((('NILAI TUGAS'!M126*'NILAI TUGAS'!M$7*'FORM NILAI SIAP'!$E$6+'NILAI PRAKTEK'!M126*'NILAI PRAKTEK'!M$7*'FORM NILAI SIAP'!$F$6+'NILAI UTS'!M126*'NILAI UTS'!M$7*'FORM NILAI SIAP'!$G$6+'NILAI UAS'!M$7*'NILAI UAS'!M126*'FORM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6" s="86" t="str">
        <f t="shared" si="9"/>
        <v/>
      </c>
      <c r="AE126" s="7" t="str">
        <f>IF($B126="","",IFERROR((('NILAI TUGAS'!N126*'NILAI TUGAS'!N$7*'FORM NILAI SIAP'!$E$6+'NILAI PRAKTEK'!N126*'NILAI PRAKTEK'!N$7*'FORM NILAI SIAP'!$F$6+'NILAI UTS'!N126*'NILAI UTS'!N$7*'FORM NILAI SIAP'!$G$6+'NILAI UAS'!N$7*'NILAI UAS'!N126*'FORM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6" s="86" t="str">
        <f t="shared" si="10"/>
        <v/>
      </c>
      <c r="AG126" s="7" t="str">
        <f>IF($B126="","",IFERROR((('NILAI TUGAS'!O126*'NILAI TUGAS'!O$7*'FORM NILAI SIAP'!$E$6+'NILAI PRAKTEK'!O126*'NILAI PRAKTEK'!O$7*'FORM NILAI SIAP'!$F$6+'NILAI UTS'!O126*'NILAI UTS'!O$7*'FORM NILAI SIAP'!$G$6+'NILAI UAS'!O$7*'NILAI UAS'!O126*'FORM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6" s="86" t="str">
        <f t="shared" si="11"/>
        <v/>
      </c>
      <c r="AI126" s="7" t="str">
        <f>IF($B126="","",IFERROR((('NILAI TUGAS'!P126*'NILAI TUGAS'!P$7*'FORM NILAI SIAP'!$E$6+'NILAI PRAKTEK'!P126*'NILAI PRAKTEK'!P$7*'FORM NILAI SIAP'!$F$6+'NILAI UTS'!P126*'NILAI UTS'!P$7*'FORM NILAI SIAP'!$G$6+'NILAI UAS'!P$7*'NILAI UAS'!P126*'FORM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6" s="86" t="str">
        <f t="shared" si="12"/>
        <v/>
      </c>
      <c r="AK126" s="7" t="str">
        <f>IF($B126="","",IFERROR((('NILAI TUGAS'!Q126*'NILAI TUGAS'!Q$7*'FORM NILAI SIAP'!$E$6+'NILAI PRAKTEK'!Q126*'NILAI PRAKTEK'!Q$7*'FORM NILAI SIAP'!$F$6+'NILAI UTS'!Q126*'NILAI UTS'!Q$7*'FORM NILAI SIAP'!$G$6+'NILAI UAS'!Q$7*'NILAI UAS'!Q126*'FORM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6" s="86" t="str">
        <f t="shared" si="13"/>
        <v/>
      </c>
      <c r="AM126" s="7" t="str">
        <f>IF($B126="","",IFERROR((('NILAI TUGAS'!R126*'NILAI TUGAS'!R$7*'FORM NILAI SIAP'!$E$6+'NILAI PRAKTEK'!R126*'NILAI PRAKTEK'!R$7*'FORM NILAI SIAP'!$F$6+'NILAI UTS'!R126*'NILAI UTS'!R$7*'FORM NILAI SIAP'!$G$6+'NILAI UAS'!R$7*'NILAI UAS'!R126*'FORM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6" s="86" t="str">
        <f t="shared" si="14"/>
        <v/>
      </c>
    </row>
    <row r="127" spans="1:40" ht="14.25" customHeight="1">
      <c r="A127" s="3">
        <v>21120120140099</v>
      </c>
      <c r="B127" s="37" t="s">
        <v>412</v>
      </c>
      <c r="C127" s="37">
        <v>5</v>
      </c>
      <c r="D127" s="37" t="s">
        <v>350</v>
      </c>
      <c r="E127" s="83">
        <v>100</v>
      </c>
      <c r="F127" s="83">
        <f>IF(B127="","",'NILAI PRAKTEK'!D127)</f>
        <v>0</v>
      </c>
      <c r="G127" s="83">
        <f>IF(B127="","",'NILAI UTS'!D127)</f>
        <v>100</v>
      </c>
      <c r="H127" s="83">
        <f>IF(B127="","",'NILAI UAS'!D127)</f>
        <v>80</v>
      </c>
      <c r="I127" s="83">
        <f t="shared" si="0"/>
        <v>95</v>
      </c>
      <c r="J127" s="84" t="str">
        <f t="shared" si="15"/>
        <v>A</v>
      </c>
      <c r="K127" s="83" t="str">
        <f t="shared" si="16"/>
        <v>4</v>
      </c>
      <c r="L127" s="85" t="str">
        <f t="shared" si="18"/>
        <v>LULUS</v>
      </c>
      <c r="M127" s="7">
        <f>IF($B127="","",IF(M$7="","",IFERROR((('NILAI TUGAS'!E127*'NILAI TUGAS'!E$7*'FORM NILAI SIAP'!$E$6+'NILAI PRAKTEK'!E127*'NILAI PRAKTEK'!E$7*'FORM NILAI SIAP'!$F$6+'NILAI UTS'!E127*'NILAI UTS'!E$7*'FORM NILAI SIAP'!$G$6+'NILAI UAS'!E$7*'NILAI UAS'!E127*'FORM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100</v>
      </c>
      <c r="N127" s="86">
        <f t="shared" si="1"/>
        <v>4</v>
      </c>
      <c r="O127" s="7">
        <f>IF($B127="","",IF(O$7="","",IFERROR((('NILAI TUGAS'!F127*'NILAI TUGAS'!F$7*'FORM NILAI SIAP'!$E$6+'NILAI PRAKTEK'!F127*'NILAI PRAKTEK'!F$7*'FORM NILAI SIAP'!$F$6+'NILAI UTS'!F127*'NILAI UTS'!F$7*'FORM NILAI SIAP'!$G$6+'NILAI UAS'!F$7*'NILAI UAS'!F127*'FORM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100</v>
      </c>
      <c r="P127" s="86">
        <f t="shared" si="2"/>
        <v>4</v>
      </c>
      <c r="Q127" s="7">
        <f>IF($B127="","",IF(Q$7="","",IFERROR((('NILAI TUGAS'!G127*'NILAI TUGAS'!G$7*'FORM NILAI SIAP'!$E$6+'NILAI PRAKTEK'!G127*'NILAI PRAKTEK'!G$7*'FORM NILAI SIAP'!$F$6+'NILAI UTS'!G127*'NILAI UTS'!G$7*'FORM NILAI SIAP'!$G$6+'NILAI UAS'!G$7*'NILAI UAS'!G127*'FORM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127" s="86">
        <f t="shared" si="3"/>
        <v>4</v>
      </c>
      <c r="S127" s="7">
        <f>IF($B127="","",IF(S$7="","",IFERROR((('NILAI TUGAS'!H127*'NILAI TUGAS'!H$7*'FORM NILAI SIAP'!$E$6+'NILAI PRAKTEK'!H127*'NILAI PRAKTEK'!H$7*'FORM NILAI SIAP'!$F$6+'NILAI UTS'!H127*'NILAI UTS'!H$7*'FORM NILAI SIAP'!$G$6+'NILAI UAS'!H$7*'NILAI UAS'!H127*'FORM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127" s="86">
        <f t="shared" si="4"/>
        <v>4</v>
      </c>
      <c r="U127" s="7" t="str">
        <f>IF($B127="","",IF(U$7="","",IFERROR((('NILAI TUGAS'!I127*'NILAI TUGAS'!I$7*'FORM NILAI SIAP'!$E$6+'NILAI PRAKTEK'!I127*'NILAI PRAKTEK'!I$7*'FORM NILAI SIAP'!$F$6+'NILAI UTS'!I127*'NILAI UTS'!I$7*'FORM NILAI SIAP'!$G$6+'NILAI UAS'!I$7*'NILAI UAS'!I127*'FORM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7" s="86" t="str">
        <f t="shared" si="5"/>
        <v/>
      </c>
      <c r="W127" s="7" t="str">
        <f>IF($B127="","",IF(W$7="","",IFERROR((('NILAI TUGAS'!J127*'NILAI TUGAS'!J$7*'FORM NILAI SIAP'!$E$6+'NILAI PRAKTEK'!J127*'NILAI PRAKTEK'!J$7*'FORM NILAI SIAP'!$F$6+'NILAI UTS'!J127*'NILAI UTS'!J$7*'FORM NILAI SIAP'!$G$6+'NILAI UAS'!J$7*'NILAI UAS'!J127*'FORM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7" s="86" t="str">
        <f t="shared" si="6"/>
        <v/>
      </c>
      <c r="Y127" s="7" t="str">
        <f>IF($B127="","",IF(Y$7="","",IFERROR((('NILAI TUGAS'!K127*'NILAI TUGAS'!K$7*'FORM NILAI SIAP'!$E$6+'NILAI PRAKTEK'!K127*'NILAI PRAKTEK'!K$7*'FORM NILAI SIAP'!$F$6+'NILAI UTS'!K127*'NILAI UTS'!K$7*'FORM NILAI SIAP'!$G$6+'NILAI UAS'!K$7*'NILAI UAS'!K127*'FORM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7" s="86" t="str">
        <f t="shared" si="7"/>
        <v/>
      </c>
      <c r="AA127" s="7" t="str">
        <f>IF($B127="","",IF(AA$7="","",IFERROR((('NILAI TUGAS'!L127*'NILAI TUGAS'!L$7*'FORM NILAI SIAP'!$E$6+'NILAI PRAKTEK'!L127*'NILAI PRAKTEK'!L$7*'FORM NILAI SIAP'!$F$6+'NILAI UTS'!L127*'NILAI UTS'!L$7*'FORM NILAI SIAP'!$G$6+'NILAI UAS'!L$7*'NILAI UAS'!L127*'FORM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7" s="86" t="str">
        <f t="shared" si="8"/>
        <v/>
      </c>
      <c r="AC127" s="7" t="str">
        <f>IF($B127="","",IF(AC$7="","",IFERROR((('NILAI TUGAS'!M127*'NILAI TUGAS'!M$7*'FORM NILAI SIAP'!$E$6+'NILAI PRAKTEK'!M127*'NILAI PRAKTEK'!M$7*'FORM NILAI SIAP'!$F$6+'NILAI UTS'!M127*'NILAI UTS'!M$7*'FORM NILAI SIAP'!$G$6+'NILAI UAS'!M$7*'NILAI UAS'!M127*'FORM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7" s="86" t="str">
        <f t="shared" si="9"/>
        <v/>
      </c>
      <c r="AE127" s="7" t="str">
        <f>IF($B127="","",IFERROR((('NILAI TUGAS'!N127*'NILAI TUGAS'!N$7*'FORM NILAI SIAP'!$E$6+'NILAI PRAKTEK'!N127*'NILAI PRAKTEK'!N$7*'FORM NILAI SIAP'!$F$6+'NILAI UTS'!N127*'NILAI UTS'!N$7*'FORM NILAI SIAP'!$G$6+'NILAI UAS'!N$7*'NILAI UAS'!N127*'FORM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7" s="86" t="str">
        <f t="shared" si="10"/>
        <v/>
      </c>
      <c r="AG127" s="7" t="str">
        <f>IF($B127="","",IFERROR((('NILAI TUGAS'!O127*'NILAI TUGAS'!O$7*'FORM NILAI SIAP'!$E$6+'NILAI PRAKTEK'!O127*'NILAI PRAKTEK'!O$7*'FORM NILAI SIAP'!$F$6+'NILAI UTS'!O127*'NILAI UTS'!O$7*'FORM NILAI SIAP'!$G$6+'NILAI UAS'!O$7*'NILAI UAS'!O127*'FORM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7" s="86" t="str">
        <f t="shared" si="11"/>
        <v/>
      </c>
      <c r="AI127" s="7" t="str">
        <f>IF($B127="","",IFERROR((('NILAI TUGAS'!P127*'NILAI TUGAS'!P$7*'FORM NILAI SIAP'!$E$6+'NILAI PRAKTEK'!P127*'NILAI PRAKTEK'!P$7*'FORM NILAI SIAP'!$F$6+'NILAI UTS'!P127*'NILAI UTS'!P$7*'FORM NILAI SIAP'!$G$6+'NILAI UAS'!P$7*'NILAI UAS'!P127*'FORM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7" s="86" t="str">
        <f t="shared" si="12"/>
        <v/>
      </c>
      <c r="AK127" s="7" t="str">
        <f>IF($B127="","",IFERROR((('NILAI TUGAS'!Q127*'NILAI TUGAS'!Q$7*'FORM NILAI SIAP'!$E$6+'NILAI PRAKTEK'!Q127*'NILAI PRAKTEK'!Q$7*'FORM NILAI SIAP'!$F$6+'NILAI UTS'!Q127*'NILAI UTS'!Q$7*'FORM NILAI SIAP'!$G$6+'NILAI UAS'!Q$7*'NILAI UAS'!Q127*'FORM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7" s="86" t="str">
        <f t="shared" si="13"/>
        <v/>
      </c>
      <c r="AM127" s="7" t="str">
        <f>IF($B127="","",IFERROR((('NILAI TUGAS'!R127*'NILAI TUGAS'!R$7*'FORM NILAI SIAP'!$E$6+'NILAI PRAKTEK'!R127*'NILAI PRAKTEK'!R$7*'FORM NILAI SIAP'!$F$6+'NILAI UTS'!R127*'NILAI UTS'!R$7*'FORM NILAI SIAP'!$G$6+'NILAI UAS'!R$7*'NILAI UAS'!R127*'FORM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7" s="86" t="str">
        <f t="shared" si="14"/>
        <v/>
      </c>
    </row>
    <row r="128" spans="1:40" ht="14.25" customHeight="1">
      <c r="A128" s="3">
        <v>21120120140099</v>
      </c>
      <c r="B128" s="37" t="s">
        <v>413</v>
      </c>
      <c r="C128" s="37">
        <v>5</v>
      </c>
      <c r="D128" s="37" t="s">
        <v>350</v>
      </c>
      <c r="E128" s="83">
        <v>100</v>
      </c>
      <c r="F128" s="83">
        <f>IF(B128="","",'NILAI PRAKTEK'!D128)</f>
        <v>0</v>
      </c>
      <c r="G128" s="83">
        <f>IF(B128="","",'NILAI UTS'!D128)</f>
        <v>80</v>
      </c>
      <c r="H128" s="83">
        <f>IF(B128="","",'NILAI UAS'!D128)</f>
        <v>60</v>
      </c>
      <c r="I128" s="83">
        <f t="shared" si="0"/>
        <v>85</v>
      </c>
      <c r="J128" s="84" t="str">
        <f t="shared" si="15"/>
        <v>A</v>
      </c>
      <c r="K128" s="83" t="str">
        <f t="shared" si="16"/>
        <v>4</v>
      </c>
      <c r="L128" s="85" t="str">
        <f t="shared" si="18"/>
        <v>LULUS</v>
      </c>
      <c r="M128" s="7">
        <f>IF($B128="","",IF(M$7="","",IFERROR((('NILAI TUGAS'!E128*'NILAI TUGAS'!E$7*'FORM NILAI SIAP'!$E$6+'NILAI PRAKTEK'!E128*'NILAI PRAKTEK'!E$7*'FORM NILAI SIAP'!$F$6+'NILAI UTS'!E128*'NILAI UTS'!E$7*'FORM NILAI SIAP'!$G$6+'NILAI UAS'!E$7*'NILAI UAS'!E128*'FORM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128" s="86">
        <f t="shared" si="1"/>
        <v>4</v>
      </c>
      <c r="O128" s="7">
        <f>IF($B128="","",IF(O$7="","",IFERROR((('NILAI TUGAS'!F128*'NILAI TUGAS'!F$7*'FORM NILAI SIAP'!$E$6+'NILAI PRAKTEK'!F128*'NILAI PRAKTEK'!F$7*'FORM NILAI SIAP'!$F$6+'NILAI UTS'!F128*'NILAI UTS'!F$7*'FORM NILAI SIAP'!$G$6+'NILAI UAS'!F$7*'NILAI UAS'!F128*'FORM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128" s="86">
        <f t="shared" si="2"/>
        <v>4</v>
      </c>
      <c r="Q128" s="7">
        <f>IF($B128="","",IF(Q$7="","",IFERROR((('NILAI TUGAS'!G128*'NILAI TUGAS'!G$7*'FORM NILAI SIAP'!$E$6+'NILAI PRAKTEK'!G128*'NILAI PRAKTEK'!G$7*'FORM NILAI SIAP'!$F$6+'NILAI UTS'!G128*'NILAI UTS'!G$7*'FORM NILAI SIAP'!$G$6+'NILAI UAS'!G$7*'NILAI UAS'!G128*'FORM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128" s="86">
        <f t="shared" si="3"/>
        <v>4</v>
      </c>
      <c r="S128" s="7">
        <f>IF($B128="","",IF(S$7="","",IFERROR((('NILAI TUGAS'!H128*'NILAI TUGAS'!H$7*'FORM NILAI SIAP'!$E$6+'NILAI PRAKTEK'!H128*'NILAI PRAKTEK'!H$7*'FORM NILAI SIAP'!$F$6+'NILAI UTS'!H128*'NILAI UTS'!H$7*'FORM NILAI SIAP'!$G$6+'NILAI UAS'!H$7*'NILAI UAS'!H128*'FORM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128" s="86">
        <f t="shared" si="4"/>
        <v>4</v>
      </c>
      <c r="U128" s="7" t="str">
        <f>IF($B128="","",IF(U$7="","",IFERROR((('NILAI TUGAS'!I128*'NILAI TUGAS'!I$7*'FORM NILAI SIAP'!$E$6+'NILAI PRAKTEK'!I128*'NILAI PRAKTEK'!I$7*'FORM NILAI SIAP'!$F$6+'NILAI UTS'!I128*'NILAI UTS'!I$7*'FORM NILAI SIAP'!$G$6+'NILAI UAS'!I$7*'NILAI UAS'!I128*'FORM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8" s="86" t="str">
        <f t="shared" si="5"/>
        <v/>
      </c>
      <c r="W128" s="7" t="str">
        <f>IF($B128="","",IF(W$7="","",IFERROR((('NILAI TUGAS'!J128*'NILAI TUGAS'!J$7*'FORM NILAI SIAP'!$E$6+'NILAI PRAKTEK'!J128*'NILAI PRAKTEK'!J$7*'FORM NILAI SIAP'!$F$6+'NILAI UTS'!J128*'NILAI UTS'!J$7*'FORM NILAI SIAP'!$G$6+'NILAI UAS'!J$7*'NILAI UAS'!J128*'FORM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8" s="86" t="str">
        <f t="shared" si="6"/>
        <v/>
      </c>
      <c r="Y128" s="7" t="str">
        <f>IF($B128="","",IF(Y$7="","",IFERROR((('NILAI TUGAS'!K128*'NILAI TUGAS'!K$7*'FORM NILAI SIAP'!$E$6+'NILAI PRAKTEK'!K128*'NILAI PRAKTEK'!K$7*'FORM NILAI SIAP'!$F$6+'NILAI UTS'!K128*'NILAI UTS'!K$7*'FORM NILAI SIAP'!$G$6+'NILAI UAS'!K$7*'NILAI UAS'!K128*'FORM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8" s="86" t="str">
        <f t="shared" si="7"/>
        <v/>
      </c>
      <c r="AA128" s="7" t="str">
        <f>IF($B128="","",IF(AA$7="","",IFERROR((('NILAI TUGAS'!L128*'NILAI TUGAS'!L$7*'FORM NILAI SIAP'!$E$6+'NILAI PRAKTEK'!L128*'NILAI PRAKTEK'!L$7*'FORM NILAI SIAP'!$F$6+'NILAI UTS'!L128*'NILAI UTS'!L$7*'FORM NILAI SIAP'!$G$6+'NILAI UAS'!L$7*'NILAI UAS'!L128*'FORM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8" s="86" t="str">
        <f t="shared" si="8"/>
        <v/>
      </c>
      <c r="AC128" s="7" t="str">
        <f>IF($B128="","",IF(AC$7="","",IFERROR((('NILAI TUGAS'!M128*'NILAI TUGAS'!M$7*'FORM NILAI SIAP'!$E$6+'NILAI PRAKTEK'!M128*'NILAI PRAKTEK'!M$7*'FORM NILAI SIAP'!$F$6+'NILAI UTS'!M128*'NILAI UTS'!M$7*'FORM NILAI SIAP'!$G$6+'NILAI UAS'!M$7*'NILAI UAS'!M128*'FORM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8" s="86" t="str">
        <f t="shared" si="9"/>
        <v/>
      </c>
      <c r="AE128" s="7" t="str">
        <f>IF($B128="","",IFERROR((('NILAI TUGAS'!N128*'NILAI TUGAS'!N$7*'FORM NILAI SIAP'!$E$6+'NILAI PRAKTEK'!N128*'NILAI PRAKTEK'!N$7*'FORM NILAI SIAP'!$F$6+'NILAI UTS'!N128*'NILAI UTS'!N$7*'FORM NILAI SIAP'!$G$6+'NILAI UAS'!N$7*'NILAI UAS'!N128*'FORM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8" s="86" t="str">
        <f t="shared" si="10"/>
        <v/>
      </c>
      <c r="AG128" s="7" t="str">
        <f>IF($B128="","",IFERROR((('NILAI TUGAS'!O128*'NILAI TUGAS'!O$7*'FORM NILAI SIAP'!$E$6+'NILAI PRAKTEK'!O128*'NILAI PRAKTEK'!O$7*'FORM NILAI SIAP'!$F$6+'NILAI UTS'!O128*'NILAI UTS'!O$7*'FORM NILAI SIAP'!$G$6+'NILAI UAS'!O$7*'NILAI UAS'!O128*'FORM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8" s="86" t="str">
        <f t="shared" si="11"/>
        <v/>
      </c>
      <c r="AI128" s="7" t="str">
        <f>IF($B128="","",IFERROR((('NILAI TUGAS'!P128*'NILAI TUGAS'!P$7*'FORM NILAI SIAP'!$E$6+'NILAI PRAKTEK'!P128*'NILAI PRAKTEK'!P$7*'FORM NILAI SIAP'!$F$6+'NILAI UTS'!P128*'NILAI UTS'!P$7*'FORM NILAI SIAP'!$G$6+'NILAI UAS'!P$7*'NILAI UAS'!P128*'FORM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8" s="86" t="str">
        <f t="shared" si="12"/>
        <v/>
      </c>
      <c r="AK128" s="7" t="str">
        <f>IF($B128="","",IFERROR((('NILAI TUGAS'!Q128*'NILAI TUGAS'!Q$7*'FORM NILAI SIAP'!$E$6+'NILAI PRAKTEK'!Q128*'NILAI PRAKTEK'!Q$7*'FORM NILAI SIAP'!$F$6+'NILAI UTS'!Q128*'NILAI UTS'!Q$7*'FORM NILAI SIAP'!$G$6+'NILAI UAS'!Q$7*'NILAI UAS'!Q128*'FORM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8" s="86" t="str">
        <f t="shared" si="13"/>
        <v/>
      </c>
      <c r="AM128" s="7" t="str">
        <f>IF($B128="","",IFERROR((('NILAI TUGAS'!R128*'NILAI TUGAS'!R$7*'FORM NILAI SIAP'!$E$6+'NILAI PRAKTEK'!R128*'NILAI PRAKTEK'!R$7*'FORM NILAI SIAP'!$F$6+'NILAI UTS'!R128*'NILAI UTS'!R$7*'FORM NILAI SIAP'!$G$6+'NILAI UAS'!R$7*'NILAI UAS'!R128*'FORM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8" s="86" t="str">
        <f t="shared" si="14"/>
        <v/>
      </c>
    </row>
    <row r="129" spans="1:40" ht="14.25" customHeight="1">
      <c r="A129" s="3">
        <v>21120120140099</v>
      </c>
      <c r="B129" s="37" t="s">
        <v>414</v>
      </c>
      <c r="C129" s="37">
        <v>5</v>
      </c>
      <c r="D129" s="37" t="s">
        <v>350</v>
      </c>
      <c r="E129" s="83">
        <v>19</v>
      </c>
      <c r="F129" s="83">
        <f>IF(B129="","",'NILAI PRAKTEK'!D129)</f>
        <v>0</v>
      </c>
      <c r="G129" s="83">
        <f>IF(B129="","",'NILAI UTS'!D129)</f>
        <v>20</v>
      </c>
      <c r="H129" s="83">
        <f>IF(B129="","",'NILAI UAS'!D129)</f>
        <v>0</v>
      </c>
      <c r="I129" s="83">
        <f t="shared" si="0"/>
        <v>14.5</v>
      </c>
      <c r="J129" s="84" t="str">
        <f t="shared" si="15"/>
        <v>E</v>
      </c>
      <c r="K129" s="83" t="str">
        <f t="shared" si="16"/>
        <v>0</v>
      </c>
      <c r="L129" s="85" t="str">
        <f t="shared" si="18"/>
        <v>TIDAK LULUS</v>
      </c>
      <c r="M129" s="7">
        <f>IF($B129="","",IF(M$7="","",IFERROR((('NILAI TUGAS'!E129*'NILAI TUGAS'!E$7*'FORM NILAI SIAP'!$E$6+'NILAI PRAKTEK'!E129*'NILAI PRAKTEK'!E$7*'FORM NILAI SIAP'!$F$6+'NILAI UTS'!E129*'NILAI UTS'!E$7*'FORM NILAI SIAP'!$G$6+'NILAI UAS'!E$7*'NILAI UAS'!E129*'FORM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19.5</v>
      </c>
      <c r="N129" s="86">
        <f t="shared" si="1"/>
        <v>1</v>
      </c>
      <c r="O129" s="7">
        <f>IF($B129="","",IF(O$7="","",IFERROR((('NILAI TUGAS'!F129*'NILAI TUGAS'!F$7*'FORM NILAI SIAP'!$E$6+'NILAI PRAKTEK'!F129*'NILAI PRAKTEK'!F$7*'FORM NILAI SIAP'!$F$6+'NILAI UTS'!F129*'NILAI UTS'!F$7*'FORM NILAI SIAP'!$G$6+'NILAI UAS'!F$7*'NILAI UAS'!F129*'FORM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19.5</v>
      </c>
      <c r="P129" s="86">
        <f t="shared" si="2"/>
        <v>1</v>
      </c>
      <c r="Q129" s="7">
        <f>IF($B129="","",IF(Q$7="","",IFERROR((('NILAI TUGAS'!G129*'NILAI TUGAS'!G$7*'FORM NILAI SIAP'!$E$6+'NILAI PRAKTEK'!G129*'NILAI PRAKTEK'!G$7*'FORM NILAI SIAP'!$F$6+'NILAI UTS'!G129*'NILAI UTS'!G$7*'FORM NILAI SIAP'!$G$6+'NILAI UAS'!G$7*'NILAI UAS'!G129*'FORM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9.5</v>
      </c>
      <c r="R129" s="86">
        <f t="shared" si="3"/>
        <v>1</v>
      </c>
      <c r="S129" s="7">
        <f>IF($B129="","",IF(S$7="","",IFERROR((('NILAI TUGAS'!H129*'NILAI TUGAS'!H$7*'FORM NILAI SIAP'!$E$6+'NILAI PRAKTEK'!H129*'NILAI PRAKTEK'!H$7*'FORM NILAI SIAP'!$F$6+'NILAI UTS'!H129*'NILAI UTS'!H$7*'FORM NILAI SIAP'!$G$6+'NILAI UAS'!H$7*'NILAI UAS'!H129*'FORM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9.5</v>
      </c>
      <c r="T129" s="86">
        <f t="shared" si="4"/>
        <v>1</v>
      </c>
      <c r="U129" s="7" t="str">
        <f>IF($B129="","",IF(U$7="","",IFERROR((('NILAI TUGAS'!I129*'NILAI TUGAS'!I$7*'FORM NILAI SIAP'!$E$6+'NILAI PRAKTEK'!I129*'NILAI PRAKTEK'!I$7*'FORM NILAI SIAP'!$F$6+'NILAI UTS'!I129*'NILAI UTS'!I$7*'FORM NILAI SIAP'!$G$6+'NILAI UAS'!I$7*'NILAI UAS'!I129*'FORM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9" s="86" t="str">
        <f t="shared" si="5"/>
        <v/>
      </c>
      <c r="W129" s="7" t="str">
        <f>IF($B129="","",IF(W$7="","",IFERROR((('NILAI TUGAS'!J129*'NILAI TUGAS'!J$7*'FORM NILAI SIAP'!$E$6+'NILAI PRAKTEK'!J129*'NILAI PRAKTEK'!J$7*'FORM NILAI SIAP'!$F$6+'NILAI UTS'!J129*'NILAI UTS'!J$7*'FORM NILAI SIAP'!$G$6+'NILAI UAS'!J$7*'NILAI UAS'!J129*'FORM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9" s="86" t="str">
        <f t="shared" si="6"/>
        <v/>
      </c>
      <c r="Y129" s="7" t="str">
        <f>IF($B129="","",IF(Y$7="","",IFERROR((('NILAI TUGAS'!K129*'NILAI TUGAS'!K$7*'FORM NILAI SIAP'!$E$6+'NILAI PRAKTEK'!K129*'NILAI PRAKTEK'!K$7*'FORM NILAI SIAP'!$F$6+'NILAI UTS'!K129*'NILAI UTS'!K$7*'FORM NILAI SIAP'!$G$6+'NILAI UAS'!K$7*'NILAI UAS'!K129*'FORM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9" s="86" t="str">
        <f t="shared" si="7"/>
        <v/>
      </c>
      <c r="AA129" s="7" t="str">
        <f>IF($B129="","",IF(AA$7="","",IFERROR((('NILAI TUGAS'!L129*'NILAI TUGAS'!L$7*'FORM NILAI SIAP'!$E$6+'NILAI PRAKTEK'!L129*'NILAI PRAKTEK'!L$7*'FORM NILAI SIAP'!$F$6+'NILAI UTS'!L129*'NILAI UTS'!L$7*'FORM NILAI SIAP'!$G$6+'NILAI UAS'!L$7*'NILAI UAS'!L129*'FORM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9" s="86" t="str">
        <f t="shared" si="8"/>
        <v/>
      </c>
      <c r="AC129" s="7" t="str">
        <f>IF($B129="","",IF(AC$7="","",IFERROR((('NILAI TUGAS'!M129*'NILAI TUGAS'!M$7*'FORM NILAI SIAP'!$E$6+'NILAI PRAKTEK'!M129*'NILAI PRAKTEK'!M$7*'FORM NILAI SIAP'!$F$6+'NILAI UTS'!M129*'NILAI UTS'!M$7*'FORM NILAI SIAP'!$G$6+'NILAI UAS'!M$7*'NILAI UAS'!M129*'FORM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9" s="86" t="str">
        <f t="shared" si="9"/>
        <v/>
      </c>
      <c r="AE129" s="7" t="str">
        <f>IF($B129="","",IFERROR((('NILAI TUGAS'!N129*'NILAI TUGAS'!N$7*'FORM NILAI SIAP'!$E$6+'NILAI PRAKTEK'!N129*'NILAI PRAKTEK'!N$7*'FORM NILAI SIAP'!$F$6+'NILAI UTS'!N129*'NILAI UTS'!N$7*'FORM NILAI SIAP'!$G$6+'NILAI UAS'!N$7*'NILAI UAS'!N129*'FORM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9" s="86" t="str">
        <f t="shared" si="10"/>
        <v/>
      </c>
      <c r="AG129" s="7" t="str">
        <f>IF($B129="","",IFERROR((('NILAI TUGAS'!O129*'NILAI TUGAS'!O$7*'FORM NILAI SIAP'!$E$6+'NILAI PRAKTEK'!O129*'NILAI PRAKTEK'!O$7*'FORM NILAI SIAP'!$F$6+'NILAI UTS'!O129*'NILAI UTS'!O$7*'FORM NILAI SIAP'!$G$6+'NILAI UAS'!O$7*'NILAI UAS'!O129*'FORM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9" s="86" t="str">
        <f t="shared" si="11"/>
        <v/>
      </c>
      <c r="AI129" s="7" t="str">
        <f>IF($B129="","",IFERROR((('NILAI TUGAS'!P129*'NILAI TUGAS'!P$7*'FORM NILAI SIAP'!$E$6+'NILAI PRAKTEK'!P129*'NILAI PRAKTEK'!P$7*'FORM NILAI SIAP'!$F$6+'NILAI UTS'!P129*'NILAI UTS'!P$7*'FORM NILAI SIAP'!$G$6+'NILAI UAS'!P$7*'NILAI UAS'!P129*'FORM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9" s="86" t="str">
        <f t="shared" si="12"/>
        <v/>
      </c>
      <c r="AK129" s="7" t="str">
        <f>IF($B129="","",IFERROR((('NILAI TUGAS'!Q129*'NILAI TUGAS'!Q$7*'FORM NILAI SIAP'!$E$6+'NILAI PRAKTEK'!Q129*'NILAI PRAKTEK'!Q$7*'FORM NILAI SIAP'!$F$6+'NILAI UTS'!Q129*'NILAI UTS'!Q$7*'FORM NILAI SIAP'!$G$6+'NILAI UAS'!Q$7*'NILAI UAS'!Q129*'FORM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9" s="86" t="str">
        <f t="shared" si="13"/>
        <v/>
      </c>
      <c r="AM129" s="7" t="str">
        <f>IF($B129="","",IFERROR((('NILAI TUGAS'!R129*'NILAI TUGAS'!R$7*'FORM NILAI SIAP'!$E$6+'NILAI PRAKTEK'!R129*'NILAI PRAKTEK'!R$7*'FORM NILAI SIAP'!$F$6+'NILAI UTS'!R129*'NILAI UTS'!R$7*'FORM NILAI SIAP'!$G$6+'NILAI UAS'!R$7*'NILAI UAS'!R129*'FORM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9" s="86" t="str">
        <f t="shared" si="14"/>
        <v/>
      </c>
    </row>
    <row r="130" spans="1:40" ht="14.25" customHeight="1">
      <c r="A130" s="3">
        <v>21120120140099</v>
      </c>
      <c r="B130" s="37" t="s">
        <v>415</v>
      </c>
      <c r="C130" s="37">
        <v>5</v>
      </c>
      <c r="D130" s="37" t="s">
        <v>350</v>
      </c>
      <c r="E130" s="83">
        <v>100</v>
      </c>
      <c r="F130" s="83">
        <f>IF(B130="","",'NILAI PRAKTEK'!D130)</f>
        <v>0</v>
      </c>
      <c r="G130" s="83">
        <f>IF(B130="","",'NILAI UTS'!D130)</f>
        <v>64</v>
      </c>
      <c r="H130" s="83">
        <f>IF(B130="","",'NILAI UAS'!D130)</f>
        <v>65</v>
      </c>
      <c r="I130" s="83">
        <f t="shared" si="0"/>
        <v>82.25</v>
      </c>
      <c r="J130" s="84" t="str">
        <f t="shared" si="15"/>
        <v>A</v>
      </c>
      <c r="K130" s="83" t="str">
        <f t="shared" si="16"/>
        <v>4</v>
      </c>
      <c r="L130" s="85" t="str">
        <f t="shared" si="18"/>
        <v>LULUS</v>
      </c>
      <c r="M130" s="7">
        <f>IF($B130="","",IF(M$7="","",IFERROR((('NILAI TUGAS'!E130*'NILAI TUGAS'!E$7*'FORM NILAI SIAP'!$E$6+'NILAI PRAKTEK'!E130*'NILAI PRAKTEK'!E$7*'FORM NILAI SIAP'!$F$6+'NILAI UTS'!E130*'NILAI UTS'!E$7*'FORM NILAI SIAP'!$G$6+'NILAI UAS'!E$7*'NILAI UAS'!E130*'FORM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82</v>
      </c>
      <c r="N130" s="86">
        <f t="shared" si="1"/>
        <v>4</v>
      </c>
      <c r="O130" s="7">
        <f>IF($B130="","",IF(O$7="","",IFERROR((('NILAI TUGAS'!F130*'NILAI TUGAS'!F$7*'FORM NILAI SIAP'!$E$6+'NILAI PRAKTEK'!F130*'NILAI PRAKTEK'!F$7*'FORM NILAI SIAP'!$F$6+'NILAI UTS'!F130*'NILAI UTS'!F$7*'FORM NILAI SIAP'!$G$6+'NILAI UAS'!F$7*'NILAI UAS'!F130*'FORM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82</v>
      </c>
      <c r="P130" s="86">
        <f t="shared" si="2"/>
        <v>4</v>
      </c>
      <c r="Q130" s="7">
        <f>IF($B130="","",IF(Q$7="","",IFERROR((('NILAI TUGAS'!G130*'NILAI TUGAS'!G$7*'FORM NILAI SIAP'!$E$6+'NILAI PRAKTEK'!G130*'NILAI PRAKTEK'!G$7*'FORM NILAI SIAP'!$F$6+'NILAI UTS'!G130*'NILAI UTS'!G$7*'FORM NILAI SIAP'!$G$6+'NILAI UAS'!G$7*'NILAI UAS'!G130*'FORM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82.5</v>
      </c>
      <c r="R130" s="86">
        <f t="shared" si="3"/>
        <v>4</v>
      </c>
      <c r="S130" s="7">
        <f>IF($B130="","",IF(S$7="","",IFERROR((('NILAI TUGAS'!H130*'NILAI TUGAS'!H$7*'FORM NILAI SIAP'!$E$6+'NILAI PRAKTEK'!H130*'NILAI PRAKTEK'!H$7*'FORM NILAI SIAP'!$F$6+'NILAI UTS'!H130*'NILAI UTS'!H$7*'FORM NILAI SIAP'!$G$6+'NILAI UAS'!H$7*'NILAI UAS'!H130*'FORM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82.5</v>
      </c>
      <c r="T130" s="86">
        <f t="shared" si="4"/>
        <v>4</v>
      </c>
      <c r="U130" s="7" t="str">
        <f>IF($B130="","",IF(U$7="","",IFERROR((('NILAI TUGAS'!I130*'NILAI TUGAS'!I$7*'FORM NILAI SIAP'!$E$6+'NILAI PRAKTEK'!I130*'NILAI PRAKTEK'!I$7*'FORM NILAI SIAP'!$F$6+'NILAI UTS'!I130*'NILAI UTS'!I$7*'FORM NILAI SIAP'!$G$6+'NILAI UAS'!I$7*'NILAI UAS'!I130*'FORM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0" s="86" t="str">
        <f t="shared" si="5"/>
        <v/>
      </c>
      <c r="W130" s="7" t="str">
        <f>IF($B130="","",IF(W$7="","",IFERROR((('NILAI TUGAS'!J130*'NILAI TUGAS'!J$7*'FORM NILAI SIAP'!$E$6+'NILAI PRAKTEK'!J130*'NILAI PRAKTEK'!J$7*'FORM NILAI SIAP'!$F$6+'NILAI UTS'!J130*'NILAI UTS'!J$7*'FORM NILAI SIAP'!$G$6+'NILAI UAS'!J$7*'NILAI UAS'!J130*'FORM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0" s="86" t="str">
        <f t="shared" si="6"/>
        <v/>
      </c>
      <c r="Y130" s="7" t="str">
        <f>IF($B130="","",IF(Y$7="","",IFERROR((('NILAI TUGAS'!K130*'NILAI TUGAS'!K$7*'FORM NILAI SIAP'!$E$6+'NILAI PRAKTEK'!K130*'NILAI PRAKTEK'!K$7*'FORM NILAI SIAP'!$F$6+'NILAI UTS'!K130*'NILAI UTS'!K$7*'FORM NILAI SIAP'!$G$6+'NILAI UAS'!K$7*'NILAI UAS'!K130*'FORM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0" s="86" t="str">
        <f t="shared" si="7"/>
        <v/>
      </c>
      <c r="AA130" s="7" t="str">
        <f>IF($B130="","",IF(AA$7="","",IFERROR((('NILAI TUGAS'!L130*'NILAI TUGAS'!L$7*'FORM NILAI SIAP'!$E$6+'NILAI PRAKTEK'!L130*'NILAI PRAKTEK'!L$7*'FORM NILAI SIAP'!$F$6+'NILAI UTS'!L130*'NILAI UTS'!L$7*'FORM NILAI SIAP'!$G$6+'NILAI UAS'!L$7*'NILAI UAS'!L130*'FORM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0" s="86" t="str">
        <f t="shared" si="8"/>
        <v/>
      </c>
      <c r="AC130" s="7" t="str">
        <f>IF($B130="","",IF(AC$7="","",IFERROR((('NILAI TUGAS'!M130*'NILAI TUGAS'!M$7*'FORM NILAI SIAP'!$E$6+'NILAI PRAKTEK'!M130*'NILAI PRAKTEK'!M$7*'FORM NILAI SIAP'!$F$6+'NILAI UTS'!M130*'NILAI UTS'!M$7*'FORM NILAI SIAP'!$G$6+'NILAI UAS'!M$7*'NILAI UAS'!M130*'FORM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0" s="86" t="str">
        <f t="shared" si="9"/>
        <v/>
      </c>
      <c r="AE130" s="7" t="str">
        <f>IF($B130="","",IFERROR((('NILAI TUGAS'!N130*'NILAI TUGAS'!N$7*'FORM NILAI SIAP'!$E$6+'NILAI PRAKTEK'!N130*'NILAI PRAKTEK'!N$7*'FORM NILAI SIAP'!$F$6+'NILAI UTS'!N130*'NILAI UTS'!N$7*'FORM NILAI SIAP'!$G$6+'NILAI UAS'!N$7*'NILAI UAS'!N130*'FORM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0" s="86" t="str">
        <f t="shared" si="10"/>
        <v/>
      </c>
      <c r="AG130" s="7" t="str">
        <f>IF($B130="","",IFERROR((('NILAI TUGAS'!O130*'NILAI TUGAS'!O$7*'FORM NILAI SIAP'!$E$6+'NILAI PRAKTEK'!O130*'NILAI PRAKTEK'!O$7*'FORM NILAI SIAP'!$F$6+'NILAI UTS'!O130*'NILAI UTS'!O$7*'FORM NILAI SIAP'!$G$6+'NILAI UAS'!O$7*'NILAI UAS'!O130*'FORM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0" s="86" t="str">
        <f t="shared" si="11"/>
        <v/>
      </c>
      <c r="AI130" s="7" t="str">
        <f>IF($B130="","",IFERROR((('NILAI TUGAS'!P130*'NILAI TUGAS'!P$7*'FORM NILAI SIAP'!$E$6+'NILAI PRAKTEK'!P130*'NILAI PRAKTEK'!P$7*'FORM NILAI SIAP'!$F$6+'NILAI UTS'!P130*'NILAI UTS'!P$7*'FORM NILAI SIAP'!$G$6+'NILAI UAS'!P$7*'NILAI UAS'!P130*'FORM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0" s="86" t="str">
        <f t="shared" si="12"/>
        <v/>
      </c>
      <c r="AK130" s="7" t="str">
        <f>IF($B130="","",IFERROR((('NILAI TUGAS'!Q130*'NILAI TUGAS'!Q$7*'FORM NILAI SIAP'!$E$6+'NILAI PRAKTEK'!Q130*'NILAI PRAKTEK'!Q$7*'FORM NILAI SIAP'!$F$6+'NILAI UTS'!Q130*'NILAI UTS'!Q$7*'FORM NILAI SIAP'!$G$6+'NILAI UAS'!Q$7*'NILAI UAS'!Q130*'FORM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0" s="86" t="str">
        <f t="shared" si="13"/>
        <v/>
      </c>
      <c r="AM130" s="7" t="str">
        <f>IF($B130="","",IFERROR((('NILAI TUGAS'!R130*'NILAI TUGAS'!R$7*'FORM NILAI SIAP'!$E$6+'NILAI PRAKTEK'!R130*'NILAI PRAKTEK'!R$7*'FORM NILAI SIAP'!$F$6+'NILAI UTS'!R130*'NILAI UTS'!R$7*'FORM NILAI SIAP'!$G$6+'NILAI UAS'!R$7*'NILAI UAS'!R130*'FORM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0" s="86" t="str">
        <f t="shared" si="14"/>
        <v/>
      </c>
    </row>
    <row r="131" spans="1:40" ht="14.25" customHeight="1">
      <c r="A131" s="3">
        <v>21120120140099</v>
      </c>
      <c r="B131" s="37" t="s">
        <v>416</v>
      </c>
      <c r="C131" s="37">
        <v>5</v>
      </c>
      <c r="D131" s="37" t="s">
        <v>350</v>
      </c>
      <c r="E131" s="83">
        <v>100</v>
      </c>
      <c r="F131" s="83">
        <f>IF(B131="","",'NILAI PRAKTEK'!D131)</f>
        <v>0</v>
      </c>
      <c r="G131" s="83">
        <f>IF(B131="","",'NILAI UTS'!D131)</f>
        <v>84</v>
      </c>
      <c r="H131" s="83">
        <f>IF(B131="","",'NILAI UAS'!D131)</f>
        <v>65</v>
      </c>
      <c r="I131" s="83">
        <f t="shared" si="0"/>
        <v>87.25</v>
      </c>
      <c r="J131" s="84" t="str">
        <f t="shared" si="15"/>
        <v>A</v>
      </c>
      <c r="K131" s="83" t="str">
        <f t="shared" si="16"/>
        <v>4</v>
      </c>
      <c r="L131" s="85" t="str">
        <f t="shared" si="18"/>
        <v>LULUS</v>
      </c>
      <c r="M131" s="7">
        <f>IF($B131="","",IF(M$7="","",IFERROR((('NILAI TUGAS'!E131*'NILAI TUGAS'!E$7*'FORM NILAI SIAP'!$E$6+'NILAI PRAKTEK'!E131*'NILAI PRAKTEK'!E$7*'FORM NILAI SIAP'!$F$6+'NILAI UTS'!E131*'NILAI UTS'!E$7*'FORM NILAI SIAP'!$G$6+'NILAI UAS'!E$7*'NILAI UAS'!E131*'FORM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31" s="86">
        <f t="shared" si="1"/>
        <v>4</v>
      </c>
      <c r="O131" s="7">
        <f>IF($B131="","",IF(O$7="","",IFERROR((('NILAI TUGAS'!F131*'NILAI TUGAS'!F$7*'FORM NILAI SIAP'!$E$6+'NILAI PRAKTEK'!F131*'NILAI PRAKTEK'!F$7*'FORM NILAI SIAP'!$F$6+'NILAI UTS'!F131*'NILAI UTS'!F$7*'FORM NILAI SIAP'!$G$6+'NILAI UAS'!F$7*'NILAI UAS'!F131*'FORM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31" s="86">
        <f t="shared" si="2"/>
        <v>4</v>
      </c>
      <c r="Q131" s="7">
        <f>IF($B131="","",IF(Q$7="","",IFERROR((('NILAI TUGAS'!G131*'NILAI TUGAS'!G$7*'FORM NILAI SIAP'!$E$6+'NILAI PRAKTEK'!G131*'NILAI PRAKTEK'!G$7*'FORM NILAI SIAP'!$F$6+'NILAI UTS'!G131*'NILAI UTS'!G$7*'FORM NILAI SIAP'!$G$6+'NILAI UAS'!G$7*'NILAI UAS'!G131*'FORM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82.5</v>
      </c>
      <c r="R131" s="86">
        <f t="shared" si="3"/>
        <v>4</v>
      </c>
      <c r="S131" s="7">
        <f>IF($B131="","",IF(S$7="","",IFERROR((('NILAI TUGAS'!H131*'NILAI TUGAS'!H$7*'FORM NILAI SIAP'!$E$6+'NILAI PRAKTEK'!H131*'NILAI PRAKTEK'!H$7*'FORM NILAI SIAP'!$F$6+'NILAI UTS'!H131*'NILAI UTS'!H$7*'FORM NILAI SIAP'!$G$6+'NILAI UAS'!H$7*'NILAI UAS'!H131*'FORM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82.5</v>
      </c>
      <c r="T131" s="86">
        <f t="shared" si="4"/>
        <v>4</v>
      </c>
      <c r="U131" s="7" t="str">
        <f>IF($B131="","",IF(U$7="","",IFERROR((('NILAI TUGAS'!I131*'NILAI TUGAS'!I$7*'FORM NILAI SIAP'!$E$6+'NILAI PRAKTEK'!I131*'NILAI PRAKTEK'!I$7*'FORM NILAI SIAP'!$F$6+'NILAI UTS'!I131*'NILAI UTS'!I$7*'FORM NILAI SIAP'!$G$6+'NILAI UAS'!I$7*'NILAI UAS'!I131*'FORM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1" s="86" t="str">
        <f t="shared" si="5"/>
        <v/>
      </c>
      <c r="W131" s="7" t="str">
        <f>IF($B131="","",IF(W$7="","",IFERROR((('NILAI TUGAS'!J131*'NILAI TUGAS'!J$7*'FORM NILAI SIAP'!$E$6+'NILAI PRAKTEK'!J131*'NILAI PRAKTEK'!J$7*'FORM NILAI SIAP'!$F$6+'NILAI UTS'!J131*'NILAI UTS'!J$7*'FORM NILAI SIAP'!$G$6+'NILAI UAS'!J$7*'NILAI UAS'!J131*'FORM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1" s="86" t="str">
        <f t="shared" si="6"/>
        <v/>
      </c>
      <c r="Y131" s="7" t="str">
        <f>IF($B131="","",IF(Y$7="","",IFERROR((('NILAI TUGAS'!K131*'NILAI TUGAS'!K$7*'FORM NILAI SIAP'!$E$6+'NILAI PRAKTEK'!K131*'NILAI PRAKTEK'!K$7*'FORM NILAI SIAP'!$F$6+'NILAI UTS'!K131*'NILAI UTS'!K$7*'FORM NILAI SIAP'!$G$6+'NILAI UAS'!K$7*'NILAI UAS'!K131*'FORM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1" s="86" t="str">
        <f t="shared" si="7"/>
        <v/>
      </c>
      <c r="AA131" s="7" t="str">
        <f>IF($B131="","",IF(AA$7="","",IFERROR((('NILAI TUGAS'!L131*'NILAI TUGAS'!L$7*'FORM NILAI SIAP'!$E$6+'NILAI PRAKTEK'!L131*'NILAI PRAKTEK'!L$7*'FORM NILAI SIAP'!$F$6+'NILAI UTS'!L131*'NILAI UTS'!L$7*'FORM NILAI SIAP'!$G$6+'NILAI UAS'!L$7*'NILAI UAS'!L131*'FORM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1" s="86" t="str">
        <f t="shared" si="8"/>
        <v/>
      </c>
      <c r="AC131" s="7" t="str">
        <f>IF($B131="","",IF(AC$7="","",IFERROR((('NILAI TUGAS'!M131*'NILAI TUGAS'!M$7*'FORM NILAI SIAP'!$E$6+'NILAI PRAKTEK'!M131*'NILAI PRAKTEK'!M$7*'FORM NILAI SIAP'!$F$6+'NILAI UTS'!M131*'NILAI UTS'!M$7*'FORM NILAI SIAP'!$G$6+'NILAI UAS'!M$7*'NILAI UAS'!M131*'FORM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1" s="86" t="str">
        <f t="shared" si="9"/>
        <v/>
      </c>
      <c r="AE131" s="7" t="str">
        <f>IF($B131="","",IFERROR((('NILAI TUGAS'!N131*'NILAI TUGAS'!N$7*'FORM NILAI SIAP'!$E$6+'NILAI PRAKTEK'!N131*'NILAI PRAKTEK'!N$7*'FORM NILAI SIAP'!$F$6+'NILAI UTS'!N131*'NILAI UTS'!N$7*'FORM NILAI SIAP'!$G$6+'NILAI UAS'!N$7*'NILAI UAS'!N131*'FORM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1" s="86" t="str">
        <f t="shared" si="10"/>
        <v/>
      </c>
      <c r="AG131" s="7" t="str">
        <f>IF($B131="","",IFERROR((('NILAI TUGAS'!O131*'NILAI TUGAS'!O$7*'FORM NILAI SIAP'!$E$6+'NILAI PRAKTEK'!O131*'NILAI PRAKTEK'!O$7*'FORM NILAI SIAP'!$F$6+'NILAI UTS'!O131*'NILAI UTS'!O$7*'FORM NILAI SIAP'!$G$6+'NILAI UAS'!O$7*'NILAI UAS'!O131*'FORM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1" s="86" t="str">
        <f t="shared" si="11"/>
        <v/>
      </c>
      <c r="AI131" s="7" t="str">
        <f>IF($B131="","",IFERROR((('NILAI TUGAS'!P131*'NILAI TUGAS'!P$7*'FORM NILAI SIAP'!$E$6+'NILAI PRAKTEK'!P131*'NILAI PRAKTEK'!P$7*'FORM NILAI SIAP'!$F$6+'NILAI UTS'!P131*'NILAI UTS'!P$7*'FORM NILAI SIAP'!$G$6+'NILAI UAS'!P$7*'NILAI UAS'!P131*'FORM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1" s="86" t="str">
        <f t="shared" si="12"/>
        <v/>
      </c>
      <c r="AK131" s="7" t="str">
        <f>IF($B131="","",IFERROR((('NILAI TUGAS'!Q131*'NILAI TUGAS'!Q$7*'FORM NILAI SIAP'!$E$6+'NILAI PRAKTEK'!Q131*'NILAI PRAKTEK'!Q$7*'FORM NILAI SIAP'!$F$6+'NILAI UTS'!Q131*'NILAI UTS'!Q$7*'FORM NILAI SIAP'!$G$6+'NILAI UAS'!Q$7*'NILAI UAS'!Q131*'FORM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1" s="86" t="str">
        <f t="shared" si="13"/>
        <v/>
      </c>
      <c r="AM131" s="7" t="str">
        <f>IF($B131="","",IFERROR((('NILAI TUGAS'!R131*'NILAI TUGAS'!R$7*'FORM NILAI SIAP'!$E$6+'NILAI PRAKTEK'!R131*'NILAI PRAKTEK'!R$7*'FORM NILAI SIAP'!$F$6+'NILAI UTS'!R131*'NILAI UTS'!R$7*'FORM NILAI SIAP'!$G$6+'NILAI UAS'!R$7*'NILAI UAS'!R131*'FORM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1" s="86" t="str">
        <f t="shared" si="14"/>
        <v/>
      </c>
    </row>
    <row r="132" spans="1:40" ht="14.25" customHeight="1">
      <c r="A132" s="3">
        <v>21120120140099</v>
      </c>
      <c r="B132" s="37" t="s">
        <v>417</v>
      </c>
      <c r="C132" s="37">
        <v>5</v>
      </c>
      <c r="D132" s="37" t="s">
        <v>350</v>
      </c>
      <c r="E132" s="83">
        <v>44</v>
      </c>
      <c r="F132" s="83">
        <f>IF(B132="","",'NILAI PRAKTEK'!D132)</f>
        <v>0</v>
      </c>
      <c r="G132" s="83">
        <f>IF(B132="","",'NILAI UTS'!D132)</f>
        <v>68</v>
      </c>
      <c r="H132" s="83">
        <f>IF(B132="","",'NILAI UAS'!D132)</f>
        <v>40</v>
      </c>
      <c r="I132" s="83">
        <f t="shared" si="0"/>
        <v>49</v>
      </c>
      <c r="J132" s="84" t="str">
        <f t="shared" si="15"/>
        <v>E</v>
      </c>
      <c r="K132" s="83" t="str">
        <f t="shared" si="16"/>
        <v>0</v>
      </c>
      <c r="L132" s="85" t="str">
        <f t="shared" si="18"/>
        <v>TIDAK LULUS</v>
      </c>
      <c r="M132" s="7">
        <f>IF($B132="","",IF(M$7="","",IFERROR((('NILAI TUGAS'!E132*'NILAI TUGAS'!E$7*'FORM NILAI SIAP'!$E$6+'NILAI PRAKTEK'!E132*'NILAI PRAKTEK'!E$7*'FORM NILAI SIAP'!$F$6+'NILAI UTS'!E132*'NILAI UTS'!E$7*'FORM NILAI SIAP'!$G$6+'NILAI UAS'!E$7*'NILAI UAS'!E132*'FORM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56</v>
      </c>
      <c r="N132" s="86">
        <f t="shared" si="1"/>
        <v>1</v>
      </c>
      <c r="O132" s="7">
        <f>IF($B132="","",IF(O$7="","",IFERROR((('NILAI TUGAS'!F132*'NILAI TUGAS'!F$7*'FORM NILAI SIAP'!$E$6+'NILAI PRAKTEK'!F132*'NILAI PRAKTEK'!F$7*'FORM NILAI SIAP'!$F$6+'NILAI UTS'!F132*'NILAI UTS'!F$7*'FORM NILAI SIAP'!$G$6+'NILAI UAS'!F$7*'NILAI UAS'!F132*'FORM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56</v>
      </c>
      <c r="P132" s="86">
        <f t="shared" si="2"/>
        <v>1</v>
      </c>
      <c r="Q132" s="7">
        <f>IF($B132="","",IF(Q$7="","",IFERROR((('NILAI TUGAS'!G132*'NILAI TUGAS'!G$7*'FORM NILAI SIAP'!$E$6+'NILAI PRAKTEK'!G132*'NILAI PRAKTEK'!G$7*'FORM NILAI SIAP'!$F$6+'NILAI UTS'!G132*'NILAI UTS'!G$7*'FORM NILAI SIAP'!$G$6+'NILAI UAS'!G$7*'NILAI UAS'!G132*'FORM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42</v>
      </c>
      <c r="R132" s="86">
        <f t="shared" si="3"/>
        <v>1</v>
      </c>
      <c r="S132" s="7">
        <f>IF($B132="","",IF(S$7="","",IFERROR((('NILAI TUGAS'!H132*'NILAI TUGAS'!H$7*'FORM NILAI SIAP'!$E$6+'NILAI PRAKTEK'!H132*'NILAI PRAKTEK'!H$7*'FORM NILAI SIAP'!$F$6+'NILAI UTS'!H132*'NILAI UTS'!H$7*'FORM NILAI SIAP'!$G$6+'NILAI UAS'!H$7*'NILAI UAS'!H132*'FORM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42</v>
      </c>
      <c r="T132" s="86">
        <f t="shared" si="4"/>
        <v>1</v>
      </c>
      <c r="U132" s="7" t="str">
        <f>IF($B132="","",IF(U$7="","",IFERROR((('NILAI TUGAS'!I132*'NILAI TUGAS'!I$7*'FORM NILAI SIAP'!$E$6+'NILAI PRAKTEK'!I132*'NILAI PRAKTEK'!I$7*'FORM NILAI SIAP'!$F$6+'NILAI UTS'!I132*'NILAI UTS'!I$7*'FORM NILAI SIAP'!$G$6+'NILAI UAS'!I$7*'NILAI UAS'!I132*'FORM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2" s="86" t="str">
        <f t="shared" si="5"/>
        <v/>
      </c>
      <c r="W132" s="7" t="str">
        <f>IF($B132="","",IF(W$7="","",IFERROR((('NILAI TUGAS'!J132*'NILAI TUGAS'!J$7*'FORM NILAI SIAP'!$E$6+'NILAI PRAKTEK'!J132*'NILAI PRAKTEK'!J$7*'FORM NILAI SIAP'!$F$6+'NILAI UTS'!J132*'NILAI UTS'!J$7*'FORM NILAI SIAP'!$G$6+'NILAI UAS'!J$7*'NILAI UAS'!J132*'FORM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2" s="86" t="str">
        <f t="shared" si="6"/>
        <v/>
      </c>
      <c r="Y132" s="7" t="str">
        <f>IF($B132="","",IF(Y$7="","",IFERROR((('NILAI TUGAS'!K132*'NILAI TUGAS'!K$7*'FORM NILAI SIAP'!$E$6+'NILAI PRAKTEK'!K132*'NILAI PRAKTEK'!K$7*'FORM NILAI SIAP'!$F$6+'NILAI UTS'!K132*'NILAI UTS'!K$7*'FORM NILAI SIAP'!$G$6+'NILAI UAS'!K$7*'NILAI UAS'!K132*'FORM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2" s="86" t="str">
        <f t="shared" si="7"/>
        <v/>
      </c>
      <c r="AA132" s="7" t="str">
        <f>IF($B132="","",IF(AA$7="","",IFERROR((('NILAI TUGAS'!L132*'NILAI TUGAS'!L$7*'FORM NILAI SIAP'!$E$6+'NILAI PRAKTEK'!L132*'NILAI PRAKTEK'!L$7*'FORM NILAI SIAP'!$F$6+'NILAI UTS'!L132*'NILAI UTS'!L$7*'FORM NILAI SIAP'!$G$6+'NILAI UAS'!L$7*'NILAI UAS'!L132*'FORM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2" s="86" t="str">
        <f t="shared" si="8"/>
        <v/>
      </c>
      <c r="AC132" s="7" t="str">
        <f>IF($B132="","",IF(AC$7="","",IFERROR((('NILAI TUGAS'!M132*'NILAI TUGAS'!M$7*'FORM NILAI SIAP'!$E$6+'NILAI PRAKTEK'!M132*'NILAI PRAKTEK'!M$7*'FORM NILAI SIAP'!$F$6+'NILAI UTS'!M132*'NILAI UTS'!M$7*'FORM NILAI SIAP'!$G$6+'NILAI UAS'!M$7*'NILAI UAS'!M132*'FORM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2" s="86" t="str">
        <f t="shared" si="9"/>
        <v/>
      </c>
      <c r="AE132" s="7" t="str">
        <f>IF($B132="","",IFERROR((('NILAI TUGAS'!N132*'NILAI TUGAS'!N$7*'FORM NILAI SIAP'!$E$6+'NILAI PRAKTEK'!N132*'NILAI PRAKTEK'!N$7*'FORM NILAI SIAP'!$F$6+'NILAI UTS'!N132*'NILAI UTS'!N$7*'FORM NILAI SIAP'!$G$6+'NILAI UAS'!N$7*'NILAI UAS'!N132*'FORM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2" s="86" t="str">
        <f t="shared" si="10"/>
        <v/>
      </c>
      <c r="AG132" s="7" t="str">
        <f>IF($B132="","",IFERROR((('NILAI TUGAS'!O132*'NILAI TUGAS'!O$7*'FORM NILAI SIAP'!$E$6+'NILAI PRAKTEK'!O132*'NILAI PRAKTEK'!O$7*'FORM NILAI SIAP'!$F$6+'NILAI UTS'!O132*'NILAI UTS'!O$7*'FORM NILAI SIAP'!$G$6+'NILAI UAS'!O$7*'NILAI UAS'!O132*'FORM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2" s="86" t="str">
        <f t="shared" si="11"/>
        <v/>
      </c>
      <c r="AI132" s="7" t="str">
        <f>IF($B132="","",IFERROR((('NILAI TUGAS'!P132*'NILAI TUGAS'!P$7*'FORM NILAI SIAP'!$E$6+'NILAI PRAKTEK'!P132*'NILAI PRAKTEK'!P$7*'FORM NILAI SIAP'!$F$6+'NILAI UTS'!P132*'NILAI UTS'!P$7*'FORM NILAI SIAP'!$G$6+'NILAI UAS'!P$7*'NILAI UAS'!P132*'FORM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2" s="86" t="str">
        <f t="shared" si="12"/>
        <v/>
      </c>
      <c r="AK132" s="7" t="str">
        <f>IF($B132="","",IFERROR((('NILAI TUGAS'!Q132*'NILAI TUGAS'!Q$7*'FORM NILAI SIAP'!$E$6+'NILAI PRAKTEK'!Q132*'NILAI PRAKTEK'!Q$7*'FORM NILAI SIAP'!$F$6+'NILAI UTS'!Q132*'NILAI UTS'!Q$7*'FORM NILAI SIAP'!$G$6+'NILAI UAS'!Q$7*'NILAI UAS'!Q132*'FORM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2" s="86" t="str">
        <f t="shared" si="13"/>
        <v/>
      </c>
      <c r="AM132" s="7" t="str">
        <f>IF($B132="","",IFERROR((('NILAI TUGAS'!R132*'NILAI TUGAS'!R$7*'FORM NILAI SIAP'!$E$6+'NILAI PRAKTEK'!R132*'NILAI PRAKTEK'!R$7*'FORM NILAI SIAP'!$F$6+'NILAI UTS'!R132*'NILAI UTS'!R$7*'FORM NILAI SIAP'!$G$6+'NILAI UAS'!R$7*'NILAI UAS'!R132*'FORM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2" s="86" t="str">
        <f t="shared" si="14"/>
        <v/>
      </c>
    </row>
    <row r="133" spans="1:40" ht="14.25" customHeight="1">
      <c r="A133" s="3">
        <v>21120120140099</v>
      </c>
      <c r="B133" s="37" t="s">
        <v>418</v>
      </c>
      <c r="C133" s="37">
        <v>5</v>
      </c>
      <c r="D133" s="37" t="s">
        <v>350</v>
      </c>
      <c r="E133" s="83">
        <v>100</v>
      </c>
      <c r="F133" s="83">
        <f>IF(B133="","",'NILAI PRAKTEK'!D133)</f>
        <v>0</v>
      </c>
      <c r="G133" s="83">
        <f>IF(B133="","",'NILAI UTS'!D133)</f>
        <v>88</v>
      </c>
      <c r="H133" s="83">
        <f>IF(B133="","",'NILAI UAS'!D133)</f>
        <v>35</v>
      </c>
      <c r="I133" s="83">
        <f t="shared" si="0"/>
        <v>80.75</v>
      </c>
      <c r="J133" s="84" t="str">
        <f t="shared" si="15"/>
        <v>A</v>
      </c>
      <c r="K133" s="83" t="str">
        <f t="shared" si="16"/>
        <v>4</v>
      </c>
      <c r="L133" s="85" t="str">
        <f t="shared" si="18"/>
        <v>LULUS</v>
      </c>
      <c r="M133" s="7">
        <f>IF($B133="","",IF(M$7="","",IFERROR((('NILAI TUGAS'!E133*'NILAI TUGAS'!E$7*'FORM NILAI SIAP'!$E$6+'NILAI PRAKTEK'!E133*'NILAI PRAKTEK'!E$7*'FORM NILAI SIAP'!$F$6+'NILAI UTS'!E133*'NILAI UTS'!E$7*'FORM NILAI SIAP'!$G$6+'NILAI UAS'!E$7*'NILAI UAS'!E133*'FORM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33" s="86">
        <f t="shared" si="1"/>
        <v>4</v>
      </c>
      <c r="O133" s="7">
        <f>IF($B133="","",IF(O$7="","",IFERROR((('NILAI TUGAS'!F133*'NILAI TUGAS'!F$7*'FORM NILAI SIAP'!$E$6+'NILAI PRAKTEK'!F133*'NILAI PRAKTEK'!F$7*'FORM NILAI SIAP'!$F$6+'NILAI UTS'!F133*'NILAI UTS'!F$7*'FORM NILAI SIAP'!$G$6+'NILAI UAS'!F$7*'NILAI UAS'!F133*'FORM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33" s="86">
        <f t="shared" si="2"/>
        <v>4</v>
      </c>
      <c r="Q133" s="7">
        <f>IF($B133="","",IF(Q$7="","",IFERROR((('NILAI TUGAS'!G133*'NILAI TUGAS'!G$7*'FORM NILAI SIAP'!$E$6+'NILAI PRAKTEK'!G133*'NILAI PRAKTEK'!G$7*'FORM NILAI SIAP'!$F$6+'NILAI UTS'!G133*'NILAI UTS'!G$7*'FORM NILAI SIAP'!$G$6+'NILAI UAS'!G$7*'NILAI UAS'!G133*'FORM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67.5</v>
      </c>
      <c r="R133" s="86">
        <f t="shared" si="3"/>
        <v>2</v>
      </c>
      <c r="S133" s="7">
        <f>IF($B133="","",IF(S$7="","",IFERROR((('NILAI TUGAS'!H133*'NILAI TUGAS'!H$7*'FORM NILAI SIAP'!$E$6+'NILAI PRAKTEK'!H133*'NILAI PRAKTEK'!H$7*'FORM NILAI SIAP'!$F$6+'NILAI UTS'!H133*'NILAI UTS'!H$7*'FORM NILAI SIAP'!$G$6+'NILAI UAS'!H$7*'NILAI UAS'!H133*'FORM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67.5</v>
      </c>
      <c r="T133" s="86">
        <f t="shared" si="4"/>
        <v>2</v>
      </c>
      <c r="U133" s="7" t="str">
        <f>IF($B133="","",IF(U$7="","",IFERROR((('NILAI TUGAS'!I133*'NILAI TUGAS'!I$7*'FORM NILAI SIAP'!$E$6+'NILAI PRAKTEK'!I133*'NILAI PRAKTEK'!I$7*'FORM NILAI SIAP'!$F$6+'NILAI UTS'!I133*'NILAI UTS'!I$7*'FORM NILAI SIAP'!$G$6+'NILAI UAS'!I$7*'NILAI UAS'!I133*'FORM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3" s="86" t="str">
        <f t="shared" si="5"/>
        <v/>
      </c>
      <c r="W133" s="7" t="str">
        <f>IF($B133="","",IF(W$7="","",IFERROR((('NILAI TUGAS'!J133*'NILAI TUGAS'!J$7*'FORM NILAI SIAP'!$E$6+'NILAI PRAKTEK'!J133*'NILAI PRAKTEK'!J$7*'FORM NILAI SIAP'!$F$6+'NILAI UTS'!J133*'NILAI UTS'!J$7*'FORM NILAI SIAP'!$G$6+'NILAI UAS'!J$7*'NILAI UAS'!J133*'FORM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3" s="86" t="str">
        <f t="shared" si="6"/>
        <v/>
      </c>
      <c r="Y133" s="7" t="str">
        <f>IF($B133="","",IF(Y$7="","",IFERROR((('NILAI TUGAS'!K133*'NILAI TUGAS'!K$7*'FORM NILAI SIAP'!$E$6+'NILAI PRAKTEK'!K133*'NILAI PRAKTEK'!K$7*'FORM NILAI SIAP'!$F$6+'NILAI UTS'!K133*'NILAI UTS'!K$7*'FORM NILAI SIAP'!$G$6+'NILAI UAS'!K$7*'NILAI UAS'!K133*'FORM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3" s="86" t="str">
        <f t="shared" si="7"/>
        <v/>
      </c>
      <c r="AA133" s="7" t="str">
        <f>IF($B133="","",IF(AA$7="","",IFERROR((('NILAI TUGAS'!L133*'NILAI TUGAS'!L$7*'FORM NILAI SIAP'!$E$6+'NILAI PRAKTEK'!L133*'NILAI PRAKTEK'!L$7*'FORM NILAI SIAP'!$F$6+'NILAI UTS'!L133*'NILAI UTS'!L$7*'FORM NILAI SIAP'!$G$6+'NILAI UAS'!L$7*'NILAI UAS'!L133*'FORM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3" s="86" t="str">
        <f t="shared" si="8"/>
        <v/>
      </c>
      <c r="AC133" s="7" t="str">
        <f>IF($B133="","",IF(AC$7="","",IFERROR((('NILAI TUGAS'!M133*'NILAI TUGAS'!M$7*'FORM NILAI SIAP'!$E$6+'NILAI PRAKTEK'!M133*'NILAI PRAKTEK'!M$7*'FORM NILAI SIAP'!$F$6+'NILAI UTS'!M133*'NILAI UTS'!M$7*'FORM NILAI SIAP'!$G$6+'NILAI UAS'!M$7*'NILAI UAS'!M133*'FORM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3" s="86" t="str">
        <f t="shared" si="9"/>
        <v/>
      </c>
      <c r="AE133" s="7" t="str">
        <f>IF($B133="","",IFERROR((('NILAI TUGAS'!N133*'NILAI TUGAS'!N$7*'FORM NILAI SIAP'!$E$6+'NILAI PRAKTEK'!N133*'NILAI PRAKTEK'!N$7*'FORM NILAI SIAP'!$F$6+'NILAI UTS'!N133*'NILAI UTS'!N$7*'FORM NILAI SIAP'!$G$6+'NILAI UAS'!N$7*'NILAI UAS'!N133*'FORM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3" s="86" t="str">
        <f t="shared" si="10"/>
        <v/>
      </c>
      <c r="AG133" s="7" t="str">
        <f>IF($B133="","",IFERROR((('NILAI TUGAS'!O133*'NILAI TUGAS'!O$7*'FORM NILAI SIAP'!$E$6+'NILAI PRAKTEK'!O133*'NILAI PRAKTEK'!O$7*'FORM NILAI SIAP'!$F$6+'NILAI UTS'!O133*'NILAI UTS'!O$7*'FORM NILAI SIAP'!$G$6+'NILAI UAS'!O$7*'NILAI UAS'!O133*'FORM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3" s="86" t="str">
        <f t="shared" si="11"/>
        <v/>
      </c>
      <c r="AI133" s="7" t="str">
        <f>IF($B133="","",IFERROR((('NILAI TUGAS'!P133*'NILAI TUGAS'!P$7*'FORM NILAI SIAP'!$E$6+'NILAI PRAKTEK'!P133*'NILAI PRAKTEK'!P$7*'FORM NILAI SIAP'!$F$6+'NILAI UTS'!P133*'NILAI UTS'!P$7*'FORM NILAI SIAP'!$G$6+'NILAI UAS'!P$7*'NILAI UAS'!P133*'FORM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3" s="86" t="str">
        <f t="shared" si="12"/>
        <v/>
      </c>
      <c r="AK133" s="7" t="str">
        <f>IF($B133="","",IFERROR((('NILAI TUGAS'!Q133*'NILAI TUGAS'!Q$7*'FORM NILAI SIAP'!$E$6+'NILAI PRAKTEK'!Q133*'NILAI PRAKTEK'!Q$7*'FORM NILAI SIAP'!$F$6+'NILAI UTS'!Q133*'NILAI UTS'!Q$7*'FORM NILAI SIAP'!$G$6+'NILAI UAS'!Q$7*'NILAI UAS'!Q133*'FORM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3" s="86" t="str">
        <f t="shared" si="13"/>
        <v/>
      </c>
      <c r="AM133" s="7" t="str">
        <f>IF($B133="","",IFERROR((('NILAI TUGAS'!R133*'NILAI TUGAS'!R$7*'FORM NILAI SIAP'!$E$6+'NILAI PRAKTEK'!R133*'NILAI PRAKTEK'!R$7*'FORM NILAI SIAP'!$F$6+'NILAI UTS'!R133*'NILAI UTS'!R$7*'FORM NILAI SIAP'!$G$6+'NILAI UAS'!R$7*'NILAI UAS'!R133*'FORM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3" s="86" t="str">
        <f t="shared" si="14"/>
        <v/>
      </c>
    </row>
    <row r="134" spans="1:40" ht="14.25" customHeight="1">
      <c r="A134" s="3">
        <v>21120120140099</v>
      </c>
      <c r="B134" s="37" t="s">
        <v>419</v>
      </c>
      <c r="C134" s="37">
        <v>7</v>
      </c>
      <c r="D134" s="37" t="s">
        <v>352</v>
      </c>
      <c r="E134" s="83">
        <v>88</v>
      </c>
      <c r="F134" s="83">
        <f>IF(B134="","",'NILAI PRAKTEK'!D134)</f>
        <v>0</v>
      </c>
      <c r="G134" s="83">
        <f>IF(B134="","",'NILAI UTS'!D134)</f>
        <v>76</v>
      </c>
      <c r="H134" s="83">
        <f>IF(B134="","",'NILAI UAS'!D134)</f>
        <v>35</v>
      </c>
      <c r="I134" s="83">
        <f t="shared" si="0"/>
        <v>71.75</v>
      </c>
      <c r="J134" s="84" t="str">
        <f t="shared" si="15"/>
        <v>B</v>
      </c>
      <c r="K134" s="83" t="str">
        <f t="shared" si="16"/>
        <v>3</v>
      </c>
      <c r="L134" s="85" t="str">
        <f t="shared" si="18"/>
        <v>LULUS</v>
      </c>
      <c r="M134" s="7">
        <f>IF($B134="","",IF(M$7="","",IFERROR((('NILAI TUGAS'!E134*'NILAI TUGAS'!E$7*'FORM NILAI SIAP'!$E$6+'NILAI PRAKTEK'!E134*'NILAI PRAKTEK'!E$7*'FORM NILAI SIAP'!$F$6+'NILAI UTS'!E134*'NILAI UTS'!E$7*'FORM NILAI SIAP'!$G$6+'NILAI UAS'!E$7*'NILAI UAS'!E134*'FORM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82</v>
      </c>
      <c r="N134" s="86">
        <f t="shared" si="1"/>
        <v>4</v>
      </c>
      <c r="O134" s="7">
        <f>IF($B134="","",IF(O$7="","",IFERROR((('NILAI TUGAS'!F134*'NILAI TUGAS'!F$7*'FORM NILAI SIAP'!$E$6+'NILAI PRAKTEK'!F134*'NILAI PRAKTEK'!F$7*'FORM NILAI SIAP'!$F$6+'NILAI UTS'!F134*'NILAI UTS'!F$7*'FORM NILAI SIAP'!$G$6+'NILAI UAS'!F$7*'NILAI UAS'!F134*'FORM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82</v>
      </c>
      <c r="P134" s="86">
        <f t="shared" si="2"/>
        <v>4</v>
      </c>
      <c r="Q134" s="7">
        <f>IF($B134="","",IF(Q$7="","",IFERROR((('NILAI TUGAS'!G134*'NILAI TUGAS'!G$7*'FORM NILAI SIAP'!$E$6+'NILAI PRAKTEK'!G134*'NILAI PRAKTEK'!G$7*'FORM NILAI SIAP'!$F$6+'NILAI UTS'!G134*'NILAI UTS'!G$7*'FORM NILAI SIAP'!$G$6+'NILAI UAS'!G$7*'NILAI UAS'!G134*'FORM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61.5</v>
      </c>
      <c r="R134" s="86">
        <f t="shared" si="3"/>
        <v>2</v>
      </c>
      <c r="S134" s="7">
        <f>IF($B134="","",IF(S$7="","",IFERROR((('NILAI TUGAS'!H134*'NILAI TUGAS'!H$7*'FORM NILAI SIAP'!$E$6+'NILAI PRAKTEK'!H134*'NILAI PRAKTEK'!H$7*'FORM NILAI SIAP'!$F$6+'NILAI UTS'!H134*'NILAI UTS'!H$7*'FORM NILAI SIAP'!$G$6+'NILAI UAS'!H$7*'NILAI UAS'!H134*'FORM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61.5</v>
      </c>
      <c r="T134" s="86">
        <f t="shared" si="4"/>
        <v>2</v>
      </c>
      <c r="U134" s="7" t="str">
        <f>IF($B134="","",IF(U$7="","",IFERROR((('NILAI TUGAS'!I134*'NILAI TUGAS'!I$7*'FORM NILAI SIAP'!$E$6+'NILAI PRAKTEK'!I134*'NILAI PRAKTEK'!I$7*'FORM NILAI SIAP'!$F$6+'NILAI UTS'!I134*'NILAI UTS'!I$7*'FORM NILAI SIAP'!$G$6+'NILAI UAS'!I$7*'NILAI UAS'!I134*'FORM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4" s="86" t="str">
        <f t="shared" si="5"/>
        <v/>
      </c>
      <c r="W134" s="7" t="str">
        <f>IF($B134="","",IF(W$7="","",IFERROR((('NILAI TUGAS'!J134*'NILAI TUGAS'!J$7*'FORM NILAI SIAP'!$E$6+'NILAI PRAKTEK'!J134*'NILAI PRAKTEK'!J$7*'FORM NILAI SIAP'!$F$6+'NILAI UTS'!J134*'NILAI UTS'!J$7*'FORM NILAI SIAP'!$G$6+'NILAI UAS'!J$7*'NILAI UAS'!J134*'FORM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4" s="86" t="str">
        <f t="shared" si="6"/>
        <v/>
      </c>
      <c r="Y134" s="7" t="str">
        <f>IF($B134="","",IF(Y$7="","",IFERROR((('NILAI TUGAS'!K134*'NILAI TUGAS'!K$7*'FORM NILAI SIAP'!$E$6+'NILAI PRAKTEK'!K134*'NILAI PRAKTEK'!K$7*'FORM NILAI SIAP'!$F$6+'NILAI UTS'!K134*'NILAI UTS'!K$7*'FORM NILAI SIAP'!$G$6+'NILAI UAS'!K$7*'NILAI UAS'!K134*'FORM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4" s="86" t="str">
        <f t="shared" si="7"/>
        <v/>
      </c>
      <c r="AA134" s="7" t="str">
        <f>IF($B134="","",IF(AA$7="","",IFERROR((('NILAI TUGAS'!L134*'NILAI TUGAS'!L$7*'FORM NILAI SIAP'!$E$6+'NILAI PRAKTEK'!L134*'NILAI PRAKTEK'!L$7*'FORM NILAI SIAP'!$F$6+'NILAI UTS'!L134*'NILAI UTS'!L$7*'FORM NILAI SIAP'!$G$6+'NILAI UAS'!L$7*'NILAI UAS'!L134*'FORM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4" s="86" t="str">
        <f t="shared" si="8"/>
        <v/>
      </c>
      <c r="AC134" s="7" t="str">
        <f>IF($B134="","",IF(AC$7="","",IFERROR((('NILAI TUGAS'!M134*'NILAI TUGAS'!M$7*'FORM NILAI SIAP'!$E$6+'NILAI PRAKTEK'!M134*'NILAI PRAKTEK'!M$7*'FORM NILAI SIAP'!$F$6+'NILAI UTS'!M134*'NILAI UTS'!M$7*'FORM NILAI SIAP'!$G$6+'NILAI UAS'!M$7*'NILAI UAS'!M134*'FORM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4" s="86" t="str">
        <f t="shared" si="9"/>
        <v/>
      </c>
      <c r="AE134" s="7" t="str">
        <f>IF($B134="","",IFERROR((('NILAI TUGAS'!N134*'NILAI TUGAS'!N$7*'FORM NILAI SIAP'!$E$6+'NILAI PRAKTEK'!N134*'NILAI PRAKTEK'!N$7*'FORM NILAI SIAP'!$F$6+'NILAI UTS'!N134*'NILAI UTS'!N$7*'FORM NILAI SIAP'!$G$6+'NILAI UAS'!N$7*'NILAI UAS'!N134*'FORM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4" s="86" t="str">
        <f t="shared" si="10"/>
        <v/>
      </c>
      <c r="AG134" s="7" t="str">
        <f>IF($B134="","",IFERROR((('NILAI TUGAS'!O134*'NILAI TUGAS'!O$7*'FORM NILAI SIAP'!$E$6+'NILAI PRAKTEK'!O134*'NILAI PRAKTEK'!O$7*'FORM NILAI SIAP'!$F$6+'NILAI UTS'!O134*'NILAI UTS'!O$7*'FORM NILAI SIAP'!$G$6+'NILAI UAS'!O$7*'NILAI UAS'!O134*'FORM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4" s="86" t="str">
        <f t="shared" si="11"/>
        <v/>
      </c>
      <c r="AI134" s="7" t="str">
        <f>IF($B134="","",IFERROR((('NILAI TUGAS'!P134*'NILAI TUGAS'!P$7*'FORM NILAI SIAP'!$E$6+'NILAI PRAKTEK'!P134*'NILAI PRAKTEK'!P$7*'FORM NILAI SIAP'!$F$6+'NILAI UTS'!P134*'NILAI UTS'!P$7*'FORM NILAI SIAP'!$G$6+'NILAI UAS'!P$7*'NILAI UAS'!P134*'FORM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4" s="86" t="str">
        <f t="shared" si="12"/>
        <v/>
      </c>
      <c r="AK134" s="7" t="str">
        <f>IF($B134="","",IFERROR((('NILAI TUGAS'!Q134*'NILAI TUGAS'!Q$7*'FORM NILAI SIAP'!$E$6+'NILAI PRAKTEK'!Q134*'NILAI PRAKTEK'!Q$7*'FORM NILAI SIAP'!$F$6+'NILAI UTS'!Q134*'NILAI UTS'!Q$7*'FORM NILAI SIAP'!$G$6+'NILAI UAS'!Q$7*'NILAI UAS'!Q134*'FORM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4" s="86" t="str">
        <f t="shared" si="13"/>
        <v/>
      </c>
      <c r="AM134" s="7" t="str">
        <f>IF($B134="","",IFERROR((('NILAI TUGAS'!R134*'NILAI TUGAS'!R$7*'FORM NILAI SIAP'!$E$6+'NILAI PRAKTEK'!R134*'NILAI PRAKTEK'!R$7*'FORM NILAI SIAP'!$F$6+'NILAI UTS'!R134*'NILAI UTS'!R$7*'FORM NILAI SIAP'!$G$6+'NILAI UAS'!R$7*'NILAI UAS'!R134*'FORM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4" s="86" t="str">
        <f t="shared" si="14"/>
        <v/>
      </c>
    </row>
    <row r="135" spans="1:40" ht="14.25" customHeight="1">
      <c r="A135" s="3">
        <v>21120120140099</v>
      </c>
      <c r="B135" s="37" t="s">
        <v>420</v>
      </c>
      <c r="C135" s="37">
        <v>5</v>
      </c>
      <c r="D135" s="37" t="s">
        <v>350</v>
      </c>
      <c r="E135" s="83">
        <v>99</v>
      </c>
      <c r="F135" s="83">
        <f>IF(B135="","",'NILAI PRAKTEK'!D135)</f>
        <v>0</v>
      </c>
      <c r="G135" s="83">
        <f>IF(B135="","",'NILAI UTS'!D135)</f>
        <v>88</v>
      </c>
      <c r="H135" s="83">
        <f>IF(B135="","",'NILAI UAS'!D135)</f>
        <v>70</v>
      </c>
      <c r="I135" s="83">
        <f t="shared" si="0"/>
        <v>89</v>
      </c>
      <c r="J135" s="84" t="str">
        <f t="shared" si="15"/>
        <v>A</v>
      </c>
      <c r="K135" s="83" t="str">
        <f t="shared" si="16"/>
        <v>4</v>
      </c>
      <c r="L135" s="85" t="str">
        <f t="shared" si="18"/>
        <v>LULUS</v>
      </c>
      <c r="M135" s="7">
        <f>IF($B135="","",IF(M$7="","",IFERROR((('NILAI TUGAS'!E135*'NILAI TUGAS'!E$7*'FORM NILAI SIAP'!$E$6+'NILAI PRAKTEK'!E135*'NILAI PRAKTEK'!E$7*'FORM NILAI SIAP'!$F$6+'NILAI UTS'!E135*'NILAI UTS'!E$7*'FORM NILAI SIAP'!$G$6+'NILAI UAS'!E$7*'NILAI UAS'!E135*'FORM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93.5</v>
      </c>
      <c r="N135" s="86">
        <f t="shared" si="1"/>
        <v>4</v>
      </c>
      <c r="O135" s="7">
        <f>IF($B135="","",IF(O$7="","",IFERROR((('NILAI TUGAS'!F135*'NILAI TUGAS'!F$7*'FORM NILAI SIAP'!$E$6+'NILAI PRAKTEK'!F135*'NILAI PRAKTEK'!F$7*'FORM NILAI SIAP'!$F$6+'NILAI UTS'!F135*'NILAI UTS'!F$7*'FORM NILAI SIAP'!$G$6+'NILAI UAS'!F$7*'NILAI UAS'!F135*'FORM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93.5</v>
      </c>
      <c r="P135" s="86">
        <f t="shared" si="2"/>
        <v>4</v>
      </c>
      <c r="Q135" s="7">
        <f>IF($B135="","",IF(Q$7="","",IFERROR((('NILAI TUGAS'!G135*'NILAI TUGAS'!G$7*'FORM NILAI SIAP'!$E$6+'NILAI PRAKTEK'!G135*'NILAI PRAKTEK'!G$7*'FORM NILAI SIAP'!$F$6+'NILAI UTS'!G135*'NILAI UTS'!G$7*'FORM NILAI SIAP'!$G$6+'NILAI UAS'!G$7*'NILAI UAS'!G135*'FORM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84.5</v>
      </c>
      <c r="R135" s="86">
        <f t="shared" si="3"/>
        <v>4</v>
      </c>
      <c r="S135" s="7">
        <f>IF($B135="","",IF(S$7="","",IFERROR((('NILAI TUGAS'!H135*'NILAI TUGAS'!H$7*'FORM NILAI SIAP'!$E$6+'NILAI PRAKTEK'!H135*'NILAI PRAKTEK'!H$7*'FORM NILAI SIAP'!$F$6+'NILAI UTS'!H135*'NILAI UTS'!H$7*'FORM NILAI SIAP'!$G$6+'NILAI UAS'!H$7*'NILAI UAS'!H135*'FORM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84.5</v>
      </c>
      <c r="T135" s="86">
        <f t="shared" si="4"/>
        <v>4</v>
      </c>
      <c r="U135" s="7" t="str">
        <f>IF($B135="","",IF(U$7="","",IFERROR((('NILAI TUGAS'!I135*'NILAI TUGAS'!I$7*'FORM NILAI SIAP'!$E$6+'NILAI PRAKTEK'!I135*'NILAI PRAKTEK'!I$7*'FORM NILAI SIAP'!$F$6+'NILAI UTS'!I135*'NILAI UTS'!I$7*'FORM NILAI SIAP'!$G$6+'NILAI UAS'!I$7*'NILAI UAS'!I135*'FORM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5" s="86" t="str">
        <f t="shared" si="5"/>
        <v/>
      </c>
      <c r="W135" s="7" t="str">
        <f>IF($B135="","",IF(W$7="","",IFERROR((('NILAI TUGAS'!J135*'NILAI TUGAS'!J$7*'FORM NILAI SIAP'!$E$6+'NILAI PRAKTEK'!J135*'NILAI PRAKTEK'!J$7*'FORM NILAI SIAP'!$F$6+'NILAI UTS'!J135*'NILAI UTS'!J$7*'FORM NILAI SIAP'!$G$6+'NILAI UAS'!J$7*'NILAI UAS'!J135*'FORM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5" s="86" t="str">
        <f t="shared" si="6"/>
        <v/>
      </c>
      <c r="Y135" s="7" t="str">
        <f>IF($B135="","",IF(Y$7="","",IFERROR((('NILAI TUGAS'!K135*'NILAI TUGAS'!K$7*'FORM NILAI SIAP'!$E$6+'NILAI PRAKTEK'!K135*'NILAI PRAKTEK'!K$7*'FORM NILAI SIAP'!$F$6+'NILAI UTS'!K135*'NILAI UTS'!K$7*'FORM NILAI SIAP'!$G$6+'NILAI UAS'!K$7*'NILAI UAS'!K135*'FORM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5" s="86" t="str">
        <f t="shared" si="7"/>
        <v/>
      </c>
      <c r="AA135" s="7" t="str">
        <f>IF($B135="","",IF(AA$7="","",IFERROR((('NILAI TUGAS'!L135*'NILAI TUGAS'!L$7*'FORM NILAI SIAP'!$E$6+'NILAI PRAKTEK'!L135*'NILAI PRAKTEK'!L$7*'FORM NILAI SIAP'!$F$6+'NILAI UTS'!L135*'NILAI UTS'!L$7*'FORM NILAI SIAP'!$G$6+'NILAI UAS'!L$7*'NILAI UAS'!L135*'FORM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5" s="86" t="str">
        <f t="shared" si="8"/>
        <v/>
      </c>
      <c r="AC135" s="7" t="str">
        <f>IF($B135="","",IF(AC$7="","",IFERROR((('NILAI TUGAS'!M135*'NILAI TUGAS'!M$7*'FORM NILAI SIAP'!$E$6+'NILAI PRAKTEK'!M135*'NILAI PRAKTEK'!M$7*'FORM NILAI SIAP'!$F$6+'NILAI UTS'!M135*'NILAI UTS'!M$7*'FORM NILAI SIAP'!$G$6+'NILAI UAS'!M$7*'NILAI UAS'!M135*'FORM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5" s="86" t="str">
        <f t="shared" si="9"/>
        <v/>
      </c>
      <c r="AE135" s="7" t="str">
        <f>IF($B135="","",IFERROR((('NILAI TUGAS'!N135*'NILAI TUGAS'!N$7*'FORM NILAI SIAP'!$E$6+'NILAI PRAKTEK'!N135*'NILAI PRAKTEK'!N$7*'FORM NILAI SIAP'!$F$6+'NILAI UTS'!N135*'NILAI UTS'!N$7*'FORM NILAI SIAP'!$G$6+'NILAI UAS'!N$7*'NILAI UAS'!N135*'FORM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5" s="86" t="str">
        <f t="shared" si="10"/>
        <v/>
      </c>
      <c r="AG135" s="7" t="str">
        <f>IF($B135="","",IFERROR((('NILAI TUGAS'!O135*'NILAI TUGAS'!O$7*'FORM NILAI SIAP'!$E$6+'NILAI PRAKTEK'!O135*'NILAI PRAKTEK'!O$7*'FORM NILAI SIAP'!$F$6+'NILAI UTS'!O135*'NILAI UTS'!O$7*'FORM NILAI SIAP'!$G$6+'NILAI UAS'!O$7*'NILAI UAS'!O135*'FORM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5" s="86" t="str">
        <f t="shared" si="11"/>
        <v/>
      </c>
      <c r="AI135" s="7" t="str">
        <f>IF($B135="","",IFERROR((('NILAI TUGAS'!P135*'NILAI TUGAS'!P$7*'FORM NILAI SIAP'!$E$6+'NILAI PRAKTEK'!P135*'NILAI PRAKTEK'!P$7*'FORM NILAI SIAP'!$F$6+'NILAI UTS'!P135*'NILAI UTS'!P$7*'FORM NILAI SIAP'!$G$6+'NILAI UAS'!P$7*'NILAI UAS'!P135*'FORM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5" s="86" t="str">
        <f t="shared" si="12"/>
        <v/>
      </c>
      <c r="AK135" s="7" t="str">
        <f>IF($B135="","",IFERROR((('NILAI TUGAS'!Q135*'NILAI TUGAS'!Q$7*'FORM NILAI SIAP'!$E$6+'NILAI PRAKTEK'!Q135*'NILAI PRAKTEK'!Q$7*'FORM NILAI SIAP'!$F$6+'NILAI UTS'!Q135*'NILAI UTS'!Q$7*'FORM NILAI SIAP'!$G$6+'NILAI UAS'!Q$7*'NILAI UAS'!Q135*'FORM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5" s="86" t="str">
        <f t="shared" si="13"/>
        <v/>
      </c>
      <c r="AM135" s="7" t="str">
        <f>IF($B135="","",IFERROR((('NILAI TUGAS'!R135*'NILAI TUGAS'!R$7*'FORM NILAI SIAP'!$E$6+'NILAI PRAKTEK'!R135*'NILAI PRAKTEK'!R$7*'FORM NILAI SIAP'!$F$6+'NILAI UTS'!R135*'NILAI UTS'!R$7*'FORM NILAI SIAP'!$G$6+'NILAI UAS'!R$7*'NILAI UAS'!R135*'FORM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5" s="86" t="str">
        <f t="shared" si="14"/>
        <v/>
      </c>
    </row>
    <row r="136" spans="1:40" ht="14.25" customHeight="1">
      <c r="A136" s="3">
        <v>21120120140099</v>
      </c>
      <c r="B136" s="37" t="s">
        <v>421</v>
      </c>
      <c r="C136" s="37">
        <v>5</v>
      </c>
      <c r="D136" s="37" t="s">
        <v>350</v>
      </c>
      <c r="E136" s="83">
        <v>100</v>
      </c>
      <c r="F136" s="83">
        <f>IF(B136="","",'NILAI PRAKTEK'!D136)</f>
        <v>0</v>
      </c>
      <c r="G136" s="83">
        <f>IF(B136="","",'NILAI UTS'!D136)</f>
        <v>80</v>
      </c>
      <c r="H136" s="83">
        <f>IF(B136="","",'NILAI UAS'!D136)</f>
        <v>100</v>
      </c>
      <c r="I136" s="83">
        <f t="shared" si="0"/>
        <v>95</v>
      </c>
      <c r="J136" s="84" t="str">
        <f t="shared" si="15"/>
        <v>A</v>
      </c>
      <c r="K136" s="83" t="str">
        <f t="shared" si="16"/>
        <v>4</v>
      </c>
      <c r="L136" s="85" t="str">
        <f t="shared" si="18"/>
        <v>LULUS</v>
      </c>
      <c r="M136" s="7">
        <f>IF($B136="","",IF(M$7="","",IFERROR((('NILAI TUGAS'!E136*'NILAI TUGAS'!E$7*'FORM NILAI SIAP'!$E$6+'NILAI PRAKTEK'!E136*'NILAI PRAKTEK'!E$7*'FORM NILAI SIAP'!$F$6+'NILAI UTS'!E136*'NILAI UTS'!E$7*'FORM NILAI SIAP'!$G$6+'NILAI UAS'!E$7*'NILAI UAS'!E136*'FORM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136" s="86">
        <f t="shared" si="1"/>
        <v>4</v>
      </c>
      <c r="O136" s="7">
        <f>IF($B136="","",IF(O$7="","",IFERROR((('NILAI TUGAS'!F136*'NILAI TUGAS'!F$7*'FORM NILAI SIAP'!$E$6+'NILAI PRAKTEK'!F136*'NILAI PRAKTEK'!F$7*'FORM NILAI SIAP'!$F$6+'NILAI UTS'!F136*'NILAI UTS'!F$7*'FORM NILAI SIAP'!$G$6+'NILAI UAS'!F$7*'NILAI UAS'!F136*'FORM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136" s="86">
        <f t="shared" si="2"/>
        <v>4</v>
      </c>
      <c r="Q136" s="7">
        <f>IF($B136="","",IF(Q$7="","",IFERROR((('NILAI TUGAS'!G136*'NILAI TUGAS'!G$7*'FORM NILAI SIAP'!$E$6+'NILAI PRAKTEK'!G136*'NILAI PRAKTEK'!G$7*'FORM NILAI SIAP'!$F$6+'NILAI UTS'!G136*'NILAI UTS'!G$7*'FORM NILAI SIAP'!$G$6+'NILAI UAS'!G$7*'NILAI UAS'!G136*'FORM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136" s="86">
        <f t="shared" si="3"/>
        <v>4</v>
      </c>
      <c r="S136" s="7">
        <f>IF($B136="","",IF(S$7="","",IFERROR((('NILAI TUGAS'!H136*'NILAI TUGAS'!H$7*'FORM NILAI SIAP'!$E$6+'NILAI PRAKTEK'!H136*'NILAI PRAKTEK'!H$7*'FORM NILAI SIAP'!$F$6+'NILAI UTS'!H136*'NILAI UTS'!H$7*'FORM NILAI SIAP'!$G$6+'NILAI UAS'!H$7*'NILAI UAS'!H136*'FORM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136" s="86">
        <f t="shared" si="4"/>
        <v>4</v>
      </c>
      <c r="U136" s="7" t="str">
        <f>IF($B136="","",IF(U$7="","",IFERROR((('NILAI TUGAS'!I136*'NILAI TUGAS'!I$7*'FORM NILAI SIAP'!$E$6+'NILAI PRAKTEK'!I136*'NILAI PRAKTEK'!I$7*'FORM NILAI SIAP'!$F$6+'NILAI UTS'!I136*'NILAI UTS'!I$7*'FORM NILAI SIAP'!$G$6+'NILAI UAS'!I$7*'NILAI UAS'!I136*'FORM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6" s="86" t="str">
        <f t="shared" si="5"/>
        <v/>
      </c>
      <c r="W136" s="7" t="str">
        <f>IF($B136="","",IF(W$7="","",IFERROR((('NILAI TUGAS'!J136*'NILAI TUGAS'!J$7*'FORM NILAI SIAP'!$E$6+'NILAI PRAKTEK'!J136*'NILAI PRAKTEK'!J$7*'FORM NILAI SIAP'!$F$6+'NILAI UTS'!J136*'NILAI UTS'!J$7*'FORM NILAI SIAP'!$G$6+'NILAI UAS'!J$7*'NILAI UAS'!J136*'FORM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6" s="86" t="str">
        <f t="shared" si="6"/>
        <v/>
      </c>
      <c r="Y136" s="7" t="str">
        <f>IF($B136="","",IF(Y$7="","",IFERROR((('NILAI TUGAS'!K136*'NILAI TUGAS'!K$7*'FORM NILAI SIAP'!$E$6+'NILAI PRAKTEK'!K136*'NILAI PRAKTEK'!K$7*'FORM NILAI SIAP'!$F$6+'NILAI UTS'!K136*'NILAI UTS'!K$7*'FORM NILAI SIAP'!$G$6+'NILAI UAS'!K$7*'NILAI UAS'!K136*'FORM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6" s="86" t="str">
        <f t="shared" si="7"/>
        <v/>
      </c>
      <c r="AA136" s="7" t="str">
        <f>IF($B136="","",IF(AA$7="","",IFERROR((('NILAI TUGAS'!L136*'NILAI TUGAS'!L$7*'FORM NILAI SIAP'!$E$6+'NILAI PRAKTEK'!L136*'NILAI PRAKTEK'!L$7*'FORM NILAI SIAP'!$F$6+'NILAI UTS'!L136*'NILAI UTS'!L$7*'FORM NILAI SIAP'!$G$6+'NILAI UAS'!L$7*'NILAI UAS'!L136*'FORM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6" s="86" t="str">
        <f t="shared" si="8"/>
        <v/>
      </c>
      <c r="AC136" s="7" t="str">
        <f>IF($B136="","",IF(AC$7="","",IFERROR((('NILAI TUGAS'!M136*'NILAI TUGAS'!M$7*'FORM NILAI SIAP'!$E$6+'NILAI PRAKTEK'!M136*'NILAI PRAKTEK'!M$7*'FORM NILAI SIAP'!$F$6+'NILAI UTS'!M136*'NILAI UTS'!M$7*'FORM NILAI SIAP'!$G$6+'NILAI UAS'!M$7*'NILAI UAS'!M136*'FORM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6" s="86" t="str">
        <f t="shared" si="9"/>
        <v/>
      </c>
      <c r="AE136" s="7" t="str">
        <f>IF($B136="","",IFERROR((('NILAI TUGAS'!N136*'NILAI TUGAS'!N$7*'FORM NILAI SIAP'!$E$6+'NILAI PRAKTEK'!N136*'NILAI PRAKTEK'!N$7*'FORM NILAI SIAP'!$F$6+'NILAI UTS'!N136*'NILAI UTS'!N$7*'FORM NILAI SIAP'!$G$6+'NILAI UAS'!N$7*'NILAI UAS'!N136*'FORM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6" s="86" t="str">
        <f t="shared" si="10"/>
        <v/>
      </c>
      <c r="AG136" s="7" t="str">
        <f>IF($B136="","",IFERROR((('NILAI TUGAS'!O136*'NILAI TUGAS'!O$7*'FORM NILAI SIAP'!$E$6+'NILAI PRAKTEK'!O136*'NILAI PRAKTEK'!O$7*'FORM NILAI SIAP'!$F$6+'NILAI UTS'!O136*'NILAI UTS'!O$7*'FORM NILAI SIAP'!$G$6+'NILAI UAS'!O$7*'NILAI UAS'!O136*'FORM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6" s="86" t="str">
        <f t="shared" si="11"/>
        <v/>
      </c>
      <c r="AI136" s="7" t="str">
        <f>IF($B136="","",IFERROR((('NILAI TUGAS'!P136*'NILAI TUGAS'!P$7*'FORM NILAI SIAP'!$E$6+'NILAI PRAKTEK'!P136*'NILAI PRAKTEK'!P$7*'FORM NILAI SIAP'!$F$6+'NILAI UTS'!P136*'NILAI UTS'!P$7*'FORM NILAI SIAP'!$G$6+'NILAI UAS'!P$7*'NILAI UAS'!P136*'FORM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6" s="86" t="str">
        <f t="shared" si="12"/>
        <v/>
      </c>
      <c r="AK136" s="7" t="str">
        <f>IF($B136="","",IFERROR((('NILAI TUGAS'!Q136*'NILAI TUGAS'!Q$7*'FORM NILAI SIAP'!$E$6+'NILAI PRAKTEK'!Q136*'NILAI PRAKTEK'!Q$7*'FORM NILAI SIAP'!$F$6+'NILAI UTS'!Q136*'NILAI UTS'!Q$7*'FORM NILAI SIAP'!$G$6+'NILAI UAS'!Q$7*'NILAI UAS'!Q136*'FORM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6" s="86" t="str">
        <f t="shared" si="13"/>
        <v/>
      </c>
      <c r="AM136" s="7" t="str">
        <f>IF($B136="","",IFERROR((('NILAI TUGAS'!R136*'NILAI TUGAS'!R$7*'FORM NILAI SIAP'!$E$6+'NILAI PRAKTEK'!R136*'NILAI PRAKTEK'!R$7*'FORM NILAI SIAP'!$F$6+'NILAI UTS'!R136*'NILAI UTS'!R$7*'FORM NILAI SIAP'!$G$6+'NILAI UAS'!R$7*'NILAI UAS'!R136*'FORM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6" s="86" t="str">
        <f t="shared" si="14"/>
        <v/>
      </c>
    </row>
    <row r="137" spans="1:40" ht="14.25" customHeight="1">
      <c r="A137" s="3">
        <v>21120120140099</v>
      </c>
      <c r="B137" s="37" t="s">
        <v>281</v>
      </c>
      <c r="C137" s="37">
        <v>5</v>
      </c>
      <c r="D137" s="37" t="s">
        <v>350</v>
      </c>
      <c r="E137" s="83">
        <f>IF(B137="","",'NILAI TUGAS'!D137)</f>
        <v>100</v>
      </c>
      <c r="F137" s="83">
        <f>IF(B137="","",'NILAI PRAKTEK'!D137)</f>
        <v>0</v>
      </c>
      <c r="G137" s="83">
        <f>IF(B137="","",'NILAI UTS'!D137)</f>
        <v>40</v>
      </c>
      <c r="H137" s="83">
        <f>IF(B137="","",'NILAI UAS'!D137)</f>
        <v>55</v>
      </c>
      <c r="I137" s="83">
        <f t="shared" si="0"/>
        <v>73.75</v>
      </c>
      <c r="J137" s="84" t="str">
        <f t="shared" si="15"/>
        <v>B</v>
      </c>
      <c r="K137" s="83" t="str">
        <f t="shared" si="16"/>
        <v>3</v>
      </c>
      <c r="L137" s="85" t="str">
        <f t="shared" ref="L137:L200" si="19">IF(A137="","",IF(I137&gt;=60,IF(MIN(M137:AM137)&lt;2,"REMIDI CPMK","LULUS"),"TIDAK LULUS"))</f>
        <v>LULUS</v>
      </c>
      <c r="M137" s="7">
        <f>IF($B137="","",IF(M$7="","",IFERROR((('NILAI TUGAS'!E137*'NILAI TUGAS'!E$7*'FORM NILAI SIAP'!$E$6+'NILAI PRAKTEK'!E137*'NILAI PRAKTEK'!E$7*'FORM NILAI SIAP'!$F$6+'NILAI UTS'!E137*'NILAI UTS'!E$7*'FORM NILAI SIAP'!$G$6+'NILAI UAS'!E$7*'NILAI UAS'!E137*'FORM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70</v>
      </c>
      <c r="N137" s="86">
        <f t="shared" si="1"/>
        <v>3</v>
      </c>
      <c r="O137" s="7">
        <f>IF($B137="","",IF(O$7="","",IFERROR((('NILAI TUGAS'!F137*'NILAI TUGAS'!F$7*'FORM NILAI SIAP'!$E$6+'NILAI PRAKTEK'!F137*'NILAI PRAKTEK'!F$7*'FORM NILAI SIAP'!$F$6+'NILAI UTS'!F137*'NILAI UTS'!F$7*'FORM NILAI SIAP'!$G$6+'NILAI UAS'!F$7*'NILAI UAS'!F137*'FORM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70</v>
      </c>
      <c r="P137" s="86">
        <f t="shared" si="2"/>
        <v>3</v>
      </c>
      <c r="Q137" s="7">
        <f>IF($B137="","",IF(Q$7="","",IFERROR((('NILAI TUGAS'!G137*'NILAI TUGAS'!G$7*'FORM NILAI SIAP'!$E$6+'NILAI PRAKTEK'!G137*'NILAI PRAKTEK'!G$7*'FORM NILAI SIAP'!$F$6+'NILAI UTS'!G137*'NILAI UTS'!G$7*'FORM NILAI SIAP'!$G$6+'NILAI UAS'!G$7*'NILAI UAS'!G137*'FORM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77.5</v>
      </c>
      <c r="R137" s="86">
        <f t="shared" si="3"/>
        <v>3</v>
      </c>
      <c r="S137" s="7">
        <f>IF($B137="","",IF(S$7="","",IFERROR((('NILAI TUGAS'!H137*'NILAI TUGAS'!H$7*'FORM NILAI SIAP'!$E$6+'NILAI PRAKTEK'!H137*'NILAI PRAKTEK'!H$7*'FORM NILAI SIAP'!$F$6+'NILAI UTS'!H137*'NILAI UTS'!H$7*'FORM NILAI SIAP'!$G$6+'NILAI UAS'!H$7*'NILAI UAS'!H137*'FORM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77.5</v>
      </c>
      <c r="T137" s="86">
        <f t="shared" si="4"/>
        <v>3</v>
      </c>
      <c r="U137" s="7" t="str">
        <f>IF($B137="","",IF(U$7="","",IFERROR((('NILAI TUGAS'!I137*'NILAI TUGAS'!I$7*'FORM NILAI SIAP'!$E$6+'NILAI PRAKTEK'!I137*'NILAI PRAKTEK'!I$7*'FORM NILAI SIAP'!$F$6+'NILAI UTS'!I137*'NILAI UTS'!I$7*'FORM NILAI SIAP'!$G$6+'NILAI UAS'!I$7*'NILAI UAS'!I137*'FORM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7" s="86" t="str">
        <f t="shared" si="5"/>
        <v/>
      </c>
      <c r="W137" s="7" t="str">
        <f>IF($B137="","",IF(W$7="","",IFERROR((('NILAI TUGAS'!J137*'NILAI TUGAS'!J$7*'FORM NILAI SIAP'!$E$6+'NILAI PRAKTEK'!J137*'NILAI PRAKTEK'!J$7*'FORM NILAI SIAP'!$F$6+'NILAI UTS'!J137*'NILAI UTS'!J$7*'FORM NILAI SIAP'!$G$6+'NILAI UAS'!J$7*'NILAI UAS'!J137*'FORM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7" s="86" t="str">
        <f t="shared" si="6"/>
        <v/>
      </c>
      <c r="Y137" s="7" t="str">
        <f>IF($B137="","",IF(Y$7="","",IFERROR((('NILAI TUGAS'!K137*'NILAI TUGAS'!K$7*'FORM NILAI SIAP'!$E$6+'NILAI PRAKTEK'!K137*'NILAI PRAKTEK'!K$7*'FORM NILAI SIAP'!$F$6+'NILAI UTS'!K137*'NILAI UTS'!K$7*'FORM NILAI SIAP'!$G$6+'NILAI UAS'!K$7*'NILAI UAS'!K137*'FORM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7" s="86" t="str">
        <f t="shared" si="7"/>
        <v/>
      </c>
      <c r="AA137" s="7" t="str">
        <f>IF($B137="","",IF(AA$7="","",IFERROR((('NILAI TUGAS'!L137*'NILAI TUGAS'!L$7*'FORM NILAI SIAP'!$E$6+'NILAI PRAKTEK'!L137*'NILAI PRAKTEK'!L$7*'FORM NILAI SIAP'!$F$6+'NILAI UTS'!L137*'NILAI UTS'!L$7*'FORM NILAI SIAP'!$G$6+'NILAI UAS'!L$7*'NILAI UAS'!L137*'FORM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7" s="86" t="str">
        <f t="shared" si="8"/>
        <v/>
      </c>
      <c r="AC137" s="7" t="str">
        <f>IF($B137="","",IF(AC$7="","",IFERROR((('NILAI TUGAS'!M137*'NILAI TUGAS'!M$7*'FORM NILAI SIAP'!$E$6+'NILAI PRAKTEK'!M137*'NILAI PRAKTEK'!M$7*'FORM NILAI SIAP'!$F$6+'NILAI UTS'!M137*'NILAI UTS'!M$7*'FORM NILAI SIAP'!$G$6+'NILAI UAS'!M$7*'NILAI UAS'!M137*'FORM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7" s="86" t="str">
        <f t="shared" si="9"/>
        <v/>
      </c>
      <c r="AE137" s="7" t="str">
        <f>IF($B137="","",IFERROR((('NILAI TUGAS'!N137*'NILAI TUGAS'!N$7*'FORM NILAI SIAP'!$E$6+'NILAI PRAKTEK'!N137*'NILAI PRAKTEK'!N$7*'FORM NILAI SIAP'!$F$6+'NILAI UTS'!N137*'NILAI UTS'!N$7*'FORM NILAI SIAP'!$G$6+'NILAI UAS'!N$7*'NILAI UAS'!N137*'FORM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7" s="86" t="str">
        <f t="shared" si="10"/>
        <v/>
      </c>
      <c r="AG137" s="7" t="str">
        <f>IF($B137="","",IFERROR((('NILAI TUGAS'!O137*'NILAI TUGAS'!O$7*'FORM NILAI SIAP'!$E$6+'NILAI PRAKTEK'!O137*'NILAI PRAKTEK'!O$7*'FORM NILAI SIAP'!$F$6+'NILAI UTS'!O137*'NILAI UTS'!O$7*'FORM NILAI SIAP'!$G$6+'NILAI UAS'!O$7*'NILAI UAS'!O137*'FORM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7" s="86" t="str">
        <f t="shared" si="11"/>
        <v/>
      </c>
      <c r="AI137" s="7" t="str">
        <f>IF($B137="","",IFERROR((('NILAI TUGAS'!P137*'NILAI TUGAS'!P$7*'FORM NILAI SIAP'!$E$6+'NILAI PRAKTEK'!P137*'NILAI PRAKTEK'!P$7*'FORM NILAI SIAP'!$F$6+'NILAI UTS'!P137*'NILAI UTS'!P$7*'FORM NILAI SIAP'!$G$6+'NILAI UAS'!P$7*'NILAI UAS'!P137*'FORM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7" s="86" t="str">
        <f t="shared" si="12"/>
        <v/>
      </c>
      <c r="AK137" s="7" t="str">
        <f>IF($B137="","",IFERROR((('NILAI TUGAS'!Q137*'NILAI TUGAS'!Q$7*'FORM NILAI SIAP'!$E$6+'NILAI PRAKTEK'!Q137*'NILAI PRAKTEK'!Q$7*'FORM NILAI SIAP'!$F$6+'NILAI UTS'!Q137*'NILAI UTS'!Q$7*'FORM NILAI SIAP'!$G$6+'NILAI UAS'!Q$7*'NILAI UAS'!Q137*'FORM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7" s="86" t="str">
        <f t="shared" si="13"/>
        <v/>
      </c>
      <c r="AM137" s="7" t="str">
        <f>IF($B137="","",IFERROR((('NILAI TUGAS'!R137*'NILAI TUGAS'!R$7*'FORM NILAI SIAP'!$E$6+'NILAI PRAKTEK'!R137*'NILAI PRAKTEK'!R$7*'FORM NILAI SIAP'!$F$6+'NILAI UTS'!R137*'NILAI UTS'!R$7*'FORM NILAI SIAP'!$G$6+'NILAI UAS'!R$7*'NILAI UAS'!R137*'FORM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7" s="86" t="str">
        <f t="shared" si="14"/>
        <v/>
      </c>
    </row>
    <row r="138" spans="1:40" ht="14.25" customHeight="1">
      <c r="A138" s="3">
        <v>21120120140099</v>
      </c>
      <c r="B138" s="37" t="s">
        <v>282</v>
      </c>
      <c r="C138" s="37">
        <v>11</v>
      </c>
      <c r="D138" s="37" t="s">
        <v>351</v>
      </c>
      <c r="E138" s="83">
        <f>IF(B138="","",'NILAI TUGAS'!D138)</f>
        <v>94</v>
      </c>
      <c r="F138" s="83">
        <f>IF(B138="","",'NILAI PRAKTEK'!D138)</f>
        <v>0</v>
      </c>
      <c r="G138" s="83">
        <f>IF(B138="","",'NILAI UTS'!D138)</f>
        <v>64</v>
      </c>
      <c r="H138" s="83">
        <f>IF(B138="","",'NILAI UAS'!D138)</f>
        <v>20</v>
      </c>
      <c r="I138" s="83">
        <f t="shared" si="0"/>
        <v>68</v>
      </c>
      <c r="J138" s="84" t="str">
        <f t="shared" si="15"/>
        <v>C</v>
      </c>
      <c r="K138" s="83" t="str">
        <f t="shared" si="16"/>
        <v>2</v>
      </c>
      <c r="L138" s="85" t="str">
        <f t="shared" si="19"/>
        <v>REMIDI CPMK</v>
      </c>
      <c r="M138" s="7">
        <f>IF($B138="","",IF(M$7="","",IFERROR((('NILAI TUGAS'!E138*'NILAI TUGAS'!E$7*'FORM NILAI SIAP'!$E$6+'NILAI PRAKTEK'!E138*'NILAI PRAKTEK'!E$7*'FORM NILAI SIAP'!$F$6+'NILAI UTS'!E138*'NILAI UTS'!E$7*'FORM NILAI SIAP'!$G$6+'NILAI UAS'!E$7*'NILAI UAS'!E138*'FORM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79</v>
      </c>
      <c r="N138" s="86">
        <f t="shared" si="1"/>
        <v>3</v>
      </c>
      <c r="O138" s="7">
        <f>IF($B138="","",IF(O$7="","",IFERROR((('NILAI TUGAS'!F138*'NILAI TUGAS'!F$7*'FORM NILAI SIAP'!$E$6+'NILAI PRAKTEK'!F138*'NILAI PRAKTEK'!F$7*'FORM NILAI SIAP'!$F$6+'NILAI UTS'!F138*'NILAI UTS'!F$7*'FORM NILAI SIAP'!$G$6+'NILAI UAS'!F$7*'NILAI UAS'!F138*'FORM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79</v>
      </c>
      <c r="P138" s="86">
        <f t="shared" si="2"/>
        <v>3</v>
      </c>
      <c r="Q138" s="7">
        <f>IF($B138="","",IF(Q$7="","",IFERROR((('NILAI TUGAS'!G138*'NILAI TUGAS'!G$7*'FORM NILAI SIAP'!$E$6+'NILAI PRAKTEK'!G138*'NILAI PRAKTEK'!G$7*'FORM NILAI SIAP'!$F$6+'NILAI UTS'!G138*'NILAI UTS'!G$7*'FORM NILAI SIAP'!$G$6+'NILAI UAS'!G$7*'NILAI UAS'!G138*'FORM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57</v>
      </c>
      <c r="R138" s="86">
        <f t="shared" si="3"/>
        <v>1</v>
      </c>
      <c r="S138" s="7">
        <f>IF($B138="","",IF(S$7="","",IFERROR((('NILAI TUGAS'!H138*'NILAI TUGAS'!H$7*'FORM NILAI SIAP'!$E$6+'NILAI PRAKTEK'!H138*'NILAI PRAKTEK'!H$7*'FORM NILAI SIAP'!$F$6+'NILAI UTS'!H138*'NILAI UTS'!H$7*'FORM NILAI SIAP'!$G$6+'NILAI UAS'!H$7*'NILAI UAS'!H138*'FORM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57</v>
      </c>
      <c r="T138" s="86">
        <f t="shared" si="4"/>
        <v>1</v>
      </c>
      <c r="U138" s="7" t="str">
        <f>IF($B138="","",IF(U$7="","",IFERROR((('NILAI TUGAS'!I138*'NILAI TUGAS'!I$7*'FORM NILAI SIAP'!$E$6+'NILAI PRAKTEK'!I138*'NILAI PRAKTEK'!I$7*'FORM NILAI SIAP'!$F$6+'NILAI UTS'!I138*'NILAI UTS'!I$7*'FORM NILAI SIAP'!$G$6+'NILAI UAS'!I$7*'NILAI UAS'!I138*'FORM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8" s="86" t="str">
        <f t="shared" si="5"/>
        <v/>
      </c>
      <c r="W138" s="7" t="str">
        <f>IF($B138="","",IF(W$7="","",IFERROR((('NILAI TUGAS'!J138*'NILAI TUGAS'!J$7*'FORM NILAI SIAP'!$E$6+'NILAI PRAKTEK'!J138*'NILAI PRAKTEK'!J$7*'FORM NILAI SIAP'!$F$6+'NILAI UTS'!J138*'NILAI UTS'!J$7*'FORM NILAI SIAP'!$G$6+'NILAI UAS'!J$7*'NILAI UAS'!J138*'FORM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8" s="86" t="str">
        <f t="shared" si="6"/>
        <v/>
      </c>
      <c r="Y138" s="7" t="str">
        <f>IF($B138="","",IF(Y$7="","",IFERROR((('NILAI TUGAS'!K138*'NILAI TUGAS'!K$7*'FORM NILAI SIAP'!$E$6+'NILAI PRAKTEK'!K138*'NILAI PRAKTEK'!K$7*'FORM NILAI SIAP'!$F$6+'NILAI UTS'!K138*'NILAI UTS'!K$7*'FORM NILAI SIAP'!$G$6+'NILAI UAS'!K$7*'NILAI UAS'!K138*'FORM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8" s="86" t="str">
        <f t="shared" si="7"/>
        <v/>
      </c>
      <c r="AA138" s="7" t="str">
        <f>IF($B138="","",IF(AA$7="","",IFERROR((('NILAI TUGAS'!L138*'NILAI TUGAS'!L$7*'FORM NILAI SIAP'!$E$6+'NILAI PRAKTEK'!L138*'NILAI PRAKTEK'!L$7*'FORM NILAI SIAP'!$F$6+'NILAI UTS'!L138*'NILAI UTS'!L$7*'FORM NILAI SIAP'!$G$6+'NILAI UAS'!L$7*'NILAI UAS'!L138*'FORM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8" s="86" t="str">
        <f t="shared" si="8"/>
        <v/>
      </c>
      <c r="AC138" s="7" t="str">
        <f>IF($B138="","",IF(AC$7="","",IFERROR((('NILAI TUGAS'!M138*'NILAI TUGAS'!M$7*'FORM NILAI SIAP'!$E$6+'NILAI PRAKTEK'!M138*'NILAI PRAKTEK'!M$7*'FORM NILAI SIAP'!$F$6+'NILAI UTS'!M138*'NILAI UTS'!M$7*'FORM NILAI SIAP'!$G$6+'NILAI UAS'!M$7*'NILAI UAS'!M138*'FORM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8" s="86" t="str">
        <f t="shared" si="9"/>
        <v/>
      </c>
      <c r="AE138" s="7" t="str">
        <f>IF($B138="","",IFERROR((('NILAI TUGAS'!N138*'NILAI TUGAS'!N$7*'FORM NILAI SIAP'!$E$6+'NILAI PRAKTEK'!N138*'NILAI PRAKTEK'!N$7*'FORM NILAI SIAP'!$F$6+'NILAI UTS'!N138*'NILAI UTS'!N$7*'FORM NILAI SIAP'!$G$6+'NILAI UAS'!N$7*'NILAI UAS'!N138*'FORM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8" s="86" t="str">
        <f t="shared" si="10"/>
        <v/>
      </c>
      <c r="AG138" s="7" t="str">
        <f>IF($B138="","",IFERROR((('NILAI TUGAS'!O138*'NILAI TUGAS'!O$7*'FORM NILAI SIAP'!$E$6+'NILAI PRAKTEK'!O138*'NILAI PRAKTEK'!O$7*'FORM NILAI SIAP'!$F$6+'NILAI UTS'!O138*'NILAI UTS'!O$7*'FORM NILAI SIAP'!$G$6+'NILAI UAS'!O$7*'NILAI UAS'!O138*'FORM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8" s="86" t="str">
        <f t="shared" si="11"/>
        <v/>
      </c>
      <c r="AI138" s="7" t="str">
        <f>IF($B138="","",IFERROR((('NILAI TUGAS'!P138*'NILAI TUGAS'!P$7*'FORM NILAI SIAP'!$E$6+'NILAI PRAKTEK'!P138*'NILAI PRAKTEK'!P$7*'FORM NILAI SIAP'!$F$6+'NILAI UTS'!P138*'NILAI UTS'!P$7*'FORM NILAI SIAP'!$G$6+'NILAI UAS'!P$7*'NILAI UAS'!P138*'FORM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8" s="86" t="str">
        <f t="shared" si="12"/>
        <v/>
      </c>
      <c r="AK138" s="7" t="str">
        <f>IF($B138="","",IFERROR((('NILAI TUGAS'!Q138*'NILAI TUGAS'!Q$7*'FORM NILAI SIAP'!$E$6+'NILAI PRAKTEK'!Q138*'NILAI PRAKTEK'!Q$7*'FORM NILAI SIAP'!$F$6+'NILAI UTS'!Q138*'NILAI UTS'!Q$7*'FORM NILAI SIAP'!$G$6+'NILAI UAS'!Q$7*'NILAI UAS'!Q138*'FORM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8" s="86" t="str">
        <f t="shared" si="13"/>
        <v/>
      </c>
      <c r="AM138" s="7" t="str">
        <f>IF($B138="","",IFERROR((('NILAI TUGAS'!R138*'NILAI TUGAS'!R$7*'FORM NILAI SIAP'!$E$6+'NILAI PRAKTEK'!R138*'NILAI PRAKTEK'!R$7*'FORM NILAI SIAP'!$F$6+'NILAI UTS'!R138*'NILAI UTS'!R$7*'FORM NILAI SIAP'!$G$6+'NILAI UAS'!R$7*'NILAI UAS'!R138*'FORM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8" s="86" t="str">
        <f t="shared" si="14"/>
        <v/>
      </c>
    </row>
    <row r="139" spans="1:40" ht="14.25" customHeight="1">
      <c r="A139" s="3">
        <v>21120120140099</v>
      </c>
      <c r="B139" s="37" t="s">
        <v>283</v>
      </c>
      <c r="C139" s="37">
        <v>11</v>
      </c>
      <c r="D139" s="37" t="s">
        <v>351</v>
      </c>
      <c r="E139" s="83">
        <f>IF(B139="","",'NILAI TUGAS'!D139)</f>
        <v>19</v>
      </c>
      <c r="F139" s="83">
        <f>IF(B139="","",'NILAI PRAKTEK'!D139)</f>
        <v>0</v>
      </c>
      <c r="G139" s="83">
        <f>IF(B139="","",'NILAI UTS'!D139)</f>
        <v>56</v>
      </c>
      <c r="H139" s="83">
        <f>IF(B139="","",'NILAI UAS'!D139)</f>
        <v>0</v>
      </c>
      <c r="I139" s="83">
        <f t="shared" si="0"/>
        <v>23.5</v>
      </c>
      <c r="J139" s="84" t="str">
        <f t="shared" si="15"/>
        <v>E</v>
      </c>
      <c r="K139" s="83" t="str">
        <f t="shared" si="16"/>
        <v>0</v>
      </c>
      <c r="L139" s="85" t="str">
        <f t="shared" si="19"/>
        <v>TIDAK LULUS</v>
      </c>
      <c r="M139" s="7">
        <f>IF($B139="","",IF(M$7="","",IFERROR((('NILAI TUGAS'!E139*'NILAI TUGAS'!E$7*'FORM NILAI SIAP'!$E$6+'NILAI PRAKTEK'!E139*'NILAI PRAKTEK'!E$7*'FORM NILAI SIAP'!$F$6+'NILAI UTS'!E139*'NILAI UTS'!E$7*'FORM NILAI SIAP'!$G$6+'NILAI UAS'!E$7*'NILAI UAS'!E139*'FORM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37.5</v>
      </c>
      <c r="N139" s="86">
        <f t="shared" si="1"/>
        <v>1</v>
      </c>
      <c r="O139" s="7">
        <f>IF($B139="","",IF(O$7="","",IFERROR((('NILAI TUGAS'!F139*'NILAI TUGAS'!F$7*'FORM NILAI SIAP'!$E$6+'NILAI PRAKTEK'!F139*'NILAI PRAKTEK'!F$7*'FORM NILAI SIAP'!$F$6+'NILAI UTS'!F139*'NILAI UTS'!F$7*'FORM NILAI SIAP'!$G$6+'NILAI UAS'!F$7*'NILAI UAS'!F139*'FORM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37.5</v>
      </c>
      <c r="P139" s="86">
        <f t="shared" si="2"/>
        <v>1</v>
      </c>
      <c r="Q139" s="7">
        <f>IF($B139="","",IF(Q$7="","",IFERROR((('NILAI TUGAS'!G139*'NILAI TUGAS'!G$7*'FORM NILAI SIAP'!$E$6+'NILAI PRAKTEK'!G139*'NILAI PRAKTEK'!G$7*'FORM NILAI SIAP'!$F$6+'NILAI UTS'!G139*'NILAI UTS'!G$7*'FORM NILAI SIAP'!$G$6+'NILAI UAS'!G$7*'NILAI UAS'!G139*'FORM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9.5</v>
      </c>
      <c r="R139" s="86">
        <f t="shared" si="3"/>
        <v>1</v>
      </c>
      <c r="S139" s="7">
        <f>IF($B139="","",IF(S$7="","",IFERROR((('NILAI TUGAS'!H139*'NILAI TUGAS'!H$7*'FORM NILAI SIAP'!$E$6+'NILAI PRAKTEK'!H139*'NILAI PRAKTEK'!H$7*'FORM NILAI SIAP'!$F$6+'NILAI UTS'!H139*'NILAI UTS'!H$7*'FORM NILAI SIAP'!$G$6+'NILAI UAS'!H$7*'NILAI UAS'!H139*'FORM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9.5</v>
      </c>
      <c r="T139" s="86">
        <f t="shared" si="4"/>
        <v>1</v>
      </c>
      <c r="U139" s="7" t="str">
        <f>IF($B139="","",IF(U$7="","",IFERROR((('NILAI TUGAS'!I139*'NILAI TUGAS'!I$7*'FORM NILAI SIAP'!$E$6+'NILAI PRAKTEK'!I139*'NILAI PRAKTEK'!I$7*'FORM NILAI SIAP'!$F$6+'NILAI UTS'!I139*'NILAI UTS'!I$7*'FORM NILAI SIAP'!$G$6+'NILAI UAS'!I$7*'NILAI UAS'!I139*'FORM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9" s="86" t="str">
        <f t="shared" si="5"/>
        <v/>
      </c>
      <c r="W139" s="7" t="str">
        <f>IF($B139="","",IF(W$7="","",IFERROR((('NILAI TUGAS'!J139*'NILAI TUGAS'!J$7*'FORM NILAI SIAP'!$E$6+'NILAI PRAKTEK'!J139*'NILAI PRAKTEK'!J$7*'FORM NILAI SIAP'!$F$6+'NILAI UTS'!J139*'NILAI UTS'!J$7*'FORM NILAI SIAP'!$G$6+'NILAI UAS'!J$7*'NILAI UAS'!J139*'FORM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9" s="86" t="str">
        <f t="shared" si="6"/>
        <v/>
      </c>
      <c r="Y139" s="7" t="str">
        <f>IF($B139="","",IF(Y$7="","",IFERROR((('NILAI TUGAS'!K139*'NILAI TUGAS'!K$7*'FORM NILAI SIAP'!$E$6+'NILAI PRAKTEK'!K139*'NILAI PRAKTEK'!K$7*'FORM NILAI SIAP'!$F$6+'NILAI UTS'!K139*'NILAI UTS'!K$7*'FORM NILAI SIAP'!$G$6+'NILAI UAS'!K$7*'NILAI UAS'!K139*'FORM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9" s="86" t="str">
        <f t="shared" si="7"/>
        <v/>
      </c>
      <c r="AA139" s="7" t="str">
        <f>IF($B139="","",IF(AA$7="","",IFERROR((('NILAI TUGAS'!L139*'NILAI TUGAS'!L$7*'FORM NILAI SIAP'!$E$6+'NILAI PRAKTEK'!L139*'NILAI PRAKTEK'!L$7*'FORM NILAI SIAP'!$F$6+'NILAI UTS'!L139*'NILAI UTS'!L$7*'FORM NILAI SIAP'!$G$6+'NILAI UAS'!L$7*'NILAI UAS'!L139*'FORM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9" s="86" t="str">
        <f t="shared" si="8"/>
        <v/>
      </c>
      <c r="AC139" s="7" t="str">
        <f>IF($B139="","",IF(AC$7="","",IFERROR((('NILAI TUGAS'!M139*'NILAI TUGAS'!M$7*'FORM NILAI SIAP'!$E$6+'NILAI PRAKTEK'!M139*'NILAI PRAKTEK'!M$7*'FORM NILAI SIAP'!$F$6+'NILAI UTS'!M139*'NILAI UTS'!M$7*'FORM NILAI SIAP'!$G$6+'NILAI UAS'!M$7*'NILAI UAS'!M139*'FORM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9" s="86" t="str">
        <f t="shared" si="9"/>
        <v/>
      </c>
      <c r="AE139" s="7" t="str">
        <f>IF($B139="","",IFERROR((('NILAI TUGAS'!N139*'NILAI TUGAS'!N$7*'FORM NILAI SIAP'!$E$6+'NILAI PRAKTEK'!N139*'NILAI PRAKTEK'!N$7*'FORM NILAI SIAP'!$F$6+'NILAI UTS'!N139*'NILAI UTS'!N$7*'FORM NILAI SIAP'!$G$6+'NILAI UAS'!N$7*'NILAI UAS'!N139*'FORM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9" s="86" t="str">
        <f t="shared" si="10"/>
        <v/>
      </c>
      <c r="AG139" s="7" t="str">
        <f>IF($B139="","",IFERROR((('NILAI TUGAS'!O139*'NILAI TUGAS'!O$7*'FORM NILAI SIAP'!$E$6+'NILAI PRAKTEK'!O139*'NILAI PRAKTEK'!O$7*'FORM NILAI SIAP'!$F$6+'NILAI UTS'!O139*'NILAI UTS'!O$7*'FORM NILAI SIAP'!$G$6+'NILAI UAS'!O$7*'NILAI UAS'!O139*'FORM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9" s="86" t="str">
        <f t="shared" si="11"/>
        <v/>
      </c>
      <c r="AI139" s="7" t="str">
        <f>IF($B139="","",IFERROR((('NILAI TUGAS'!P139*'NILAI TUGAS'!P$7*'FORM NILAI SIAP'!$E$6+'NILAI PRAKTEK'!P139*'NILAI PRAKTEK'!P$7*'FORM NILAI SIAP'!$F$6+'NILAI UTS'!P139*'NILAI UTS'!P$7*'FORM NILAI SIAP'!$G$6+'NILAI UAS'!P$7*'NILAI UAS'!P139*'FORM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9" s="86" t="str">
        <f t="shared" si="12"/>
        <v/>
      </c>
      <c r="AK139" s="7" t="str">
        <f>IF($B139="","",IFERROR((('NILAI TUGAS'!Q139*'NILAI TUGAS'!Q$7*'FORM NILAI SIAP'!$E$6+'NILAI PRAKTEK'!Q139*'NILAI PRAKTEK'!Q$7*'FORM NILAI SIAP'!$F$6+'NILAI UTS'!Q139*'NILAI UTS'!Q$7*'FORM NILAI SIAP'!$G$6+'NILAI UAS'!Q$7*'NILAI UAS'!Q139*'FORM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9" s="86" t="str">
        <f t="shared" si="13"/>
        <v/>
      </c>
      <c r="AM139" s="7" t="str">
        <f>IF($B139="","",IFERROR((('NILAI TUGAS'!R139*'NILAI TUGAS'!R$7*'FORM NILAI SIAP'!$E$6+'NILAI PRAKTEK'!R139*'NILAI PRAKTEK'!R$7*'FORM NILAI SIAP'!$F$6+'NILAI UTS'!R139*'NILAI UTS'!R$7*'FORM NILAI SIAP'!$G$6+'NILAI UAS'!R$7*'NILAI UAS'!R139*'FORM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9" s="86" t="str">
        <f t="shared" si="14"/>
        <v/>
      </c>
    </row>
    <row r="140" spans="1:40" ht="14.25" customHeight="1">
      <c r="A140" s="3">
        <v>21120120140099</v>
      </c>
      <c r="B140" s="37" t="s">
        <v>284</v>
      </c>
      <c r="C140" s="37">
        <v>7</v>
      </c>
      <c r="D140" s="37" t="s">
        <v>352</v>
      </c>
      <c r="E140" s="83">
        <f>IF(B140="","",'NILAI TUGAS'!D140)</f>
        <v>100</v>
      </c>
      <c r="F140" s="83">
        <f>IF(B140="","",'NILAI PRAKTEK'!D140)</f>
        <v>0</v>
      </c>
      <c r="G140" s="83">
        <f>IF(B140="","",'NILAI UTS'!D140)</f>
        <v>94</v>
      </c>
      <c r="H140" s="83">
        <f>IF(B140="","",'NILAI UAS'!D140)</f>
        <v>25</v>
      </c>
      <c r="I140" s="83">
        <f t="shared" si="0"/>
        <v>79.75</v>
      </c>
      <c r="J140" s="84" t="str">
        <f t="shared" si="15"/>
        <v>B</v>
      </c>
      <c r="K140" s="83" t="str">
        <f t="shared" si="16"/>
        <v>3</v>
      </c>
      <c r="L140" s="85" t="str">
        <f t="shared" si="19"/>
        <v>LULUS</v>
      </c>
      <c r="M140" s="7">
        <f>IF($B140="","",IF(M$7="","",IFERROR((('NILAI TUGAS'!E140*'NILAI TUGAS'!E$7*'FORM NILAI SIAP'!$E$6+'NILAI PRAKTEK'!E140*'NILAI PRAKTEK'!E$7*'FORM NILAI SIAP'!$F$6+'NILAI UTS'!E140*'NILAI UTS'!E$7*'FORM NILAI SIAP'!$G$6+'NILAI UAS'!E$7*'NILAI UAS'!E140*'FORM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97</v>
      </c>
      <c r="N140" s="86">
        <f t="shared" si="1"/>
        <v>4</v>
      </c>
      <c r="O140" s="7">
        <f>IF($B140="","",IF(O$7="","",IFERROR((('NILAI TUGAS'!F140*'NILAI TUGAS'!F$7*'FORM NILAI SIAP'!$E$6+'NILAI PRAKTEK'!F140*'NILAI PRAKTEK'!F$7*'FORM NILAI SIAP'!$F$6+'NILAI UTS'!F140*'NILAI UTS'!F$7*'FORM NILAI SIAP'!$G$6+'NILAI UAS'!F$7*'NILAI UAS'!F140*'FORM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97</v>
      </c>
      <c r="P140" s="86">
        <f t="shared" si="2"/>
        <v>4</v>
      </c>
      <c r="Q140" s="7">
        <f>IF($B140="","",IF(Q$7="","",IFERROR((('NILAI TUGAS'!G140*'NILAI TUGAS'!G$7*'FORM NILAI SIAP'!$E$6+'NILAI PRAKTEK'!G140*'NILAI PRAKTEK'!G$7*'FORM NILAI SIAP'!$F$6+'NILAI UTS'!G140*'NILAI UTS'!G$7*'FORM NILAI SIAP'!$G$6+'NILAI UAS'!G$7*'NILAI UAS'!G140*'FORM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62.5</v>
      </c>
      <c r="R140" s="86">
        <f t="shared" si="3"/>
        <v>2</v>
      </c>
      <c r="S140" s="7">
        <f>IF($B140="","",IF(S$7="","",IFERROR((('NILAI TUGAS'!H140*'NILAI TUGAS'!H$7*'FORM NILAI SIAP'!$E$6+'NILAI PRAKTEK'!H140*'NILAI PRAKTEK'!H$7*'FORM NILAI SIAP'!$F$6+'NILAI UTS'!H140*'NILAI UTS'!H$7*'FORM NILAI SIAP'!$G$6+'NILAI UAS'!H$7*'NILAI UAS'!H140*'FORM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62.5</v>
      </c>
      <c r="T140" s="86">
        <f t="shared" si="4"/>
        <v>2</v>
      </c>
      <c r="U140" s="7" t="str">
        <f>IF($B140="","",IF(U$7="","",IFERROR((('NILAI TUGAS'!I140*'NILAI TUGAS'!I$7*'FORM NILAI SIAP'!$E$6+'NILAI PRAKTEK'!I140*'NILAI PRAKTEK'!I$7*'FORM NILAI SIAP'!$F$6+'NILAI UTS'!I140*'NILAI UTS'!I$7*'FORM NILAI SIAP'!$G$6+'NILAI UAS'!I$7*'NILAI UAS'!I140*'FORM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0" s="86" t="str">
        <f t="shared" si="5"/>
        <v/>
      </c>
      <c r="W140" s="7" t="str">
        <f>IF($B140="","",IF(W$7="","",IFERROR((('NILAI TUGAS'!J140*'NILAI TUGAS'!J$7*'FORM NILAI SIAP'!$E$6+'NILAI PRAKTEK'!J140*'NILAI PRAKTEK'!J$7*'FORM NILAI SIAP'!$F$6+'NILAI UTS'!J140*'NILAI UTS'!J$7*'FORM NILAI SIAP'!$G$6+'NILAI UAS'!J$7*'NILAI UAS'!J140*'FORM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0" s="86" t="str">
        <f t="shared" si="6"/>
        <v/>
      </c>
      <c r="Y140" s="7" t="str">
        <f>IF($B140="","",IF(Y$7="","",IFERROR((('NILAI TUGAS'!K140*'NILAI TUGAS'!K$7*'FORM NILAI SIAP'!$E$6+'NILAI PRAKTEK'!K140*'NILAI PRAKTEK'!K$7*'FORM NILAI SIAP'!$F$6+'NILAI UTS'!K140*'NILAI UTS'!K$7*'FORM NILAI SIAP'!$G$6+'NILAI UAS'!K$7*'NILAI UAS'!K140*'FORM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0" s="86" t="str">
        <f t="shared" si="7"/>
        <v/>
      </c>
      <c r="AA140" s="7" t="str">
        <f>IF($B140="","",IF(AA$7="","",IFERROR((('NILAI TUGAS'!L140*'NILAI TUGAS'!L$7*'FORM NILAI SIAP'!$E$6+'NILAI PRAKTEK'!L140*'NILAI PRAKTEK'!L$7*'FORM NILAI SIAP'!$F$6+'NILAI UTS'!L140*'NILAI UTS'!L$7*'FORM NILAI SIAP'!$G$6+'NILAI UAS'!L$7*'NILAI UAS'!L140*'FORM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0" s="86" t="str">
        <f t="shared" si="8"/>
        <v/>
      </c>
      <c r="AC140" s="7" t="str">
        <f>IF($B140="","",IF(AC$7="","",IFERROR((('NILAI TUGAS'!M140*'NILAI TUGAS'!M$7*'FORM NILAI SIAP'!$E$6+'NILAI PRAKTEK'!M140*'NILAI PRAKTEK'!M$7*'FORM NILAI SIAP'!$F$6+'NILAI UTS'!M140*'NILAI UTS'!M$7*'FORM NILAI SIAP'!$G$6+'NILAI UAS'!M$7*'NILAI UAS'!M140*'FORM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0" s="86" t="str">
        <f t="shared" si="9"/>
        <v/>
      </c>
      <c r="AE140" s="7" t="str">
        <f>IF($B140="","",IFERROR((('NILAI TUGAS'!N140*'NILAI TUGAS'!N$7*'FORM NILAI SIAP'!$E$6+'NILAI PRAKTEK'!N140*'NILAI PRAKTEK'!N$7*'FORM NILAI SIAP'!$F$6+'NILAI UTS'!N140*'NILAI UTS'!N$7*'FORM NILAI SIAP'!$G$6+'NILAI UAS'!N$7*'NILAI UAS'!N140*'FORM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0" s="86" t="str">
        <f t="shared" si="10"/>
        <v/>
      </c>
      <c r="AG140" s="7" t="str">
        <f>IF($B140="","",IFERROR((('NILAI TUGAS'!O140*'NILAI TUGAS'!O$7*'FORM NILAI SIAP'!$E$6+'NILAI PRAKTEK'!O140*'NILAI PRAKTEK'!O$7*'FORM NILAI SIAP'!$F$6+'NILAI UTS'!O140*'NILAI UTS'!O$7*'FORM NILAI SIAP'!$G$6+'NILAI UAS'!O$7*'NILAI UAS'!O140*'FORM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0" s="86" t="str">
        <f t="shared" si="11"/>
        <v/>
      </c>
      <c r="AI140" s="7" t="str">
        <f>IF($B140="","",IFERROR((('NILAI TUGAS'!P140*'NILAI TUGAS'!P$7*'FORM NILAI SIAP'!$E$6+'NILAI PRAKTEK'!P140*'NILAI PRAKTEK'!P$7*'FORM NILAI SIAP'!$F$6+'NILAI UTS'!P140*'NILAI UTS'!P$7*'FORM NILAI SIAP'!$G$6+'NILAI UAS'!P$7*'NILAI UAS'!P140*'FORM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0" s="86" t="str">
        <f t="shared" si="12"/>
        <v/>
      </c>
      <c r="AK140" s="7" t="str">
        <f>IF($B140="","",IFERROR((('NILAI TUGAS'!Q140*'NILAI TUGAS'!Q$7*'FORM NILAI SIAP'!$E$6+'NILAI PRAKTEK'!Q140*'NILAI PRAKTEK'!Q$7*'FORM NILAI SIAP'!$F$6+'NILAI UTS'!Q140*'NILAI UTS'!Q$7*'FORM NILAI SIAP'!$G$6+'NILAI UAS'!Q$7*'NILAI UAS'!Q140*'FORM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0" s="86" t="str">
        <f t="shared" si="13"/>
        <v/>
      </c>
      <c r="AM140" s="7" t="str">
        <f>IF($B140="","",IFERROR((('NILAI TUGAS'!R140*'NILAI TUGAS'!R$7*'FORM NILAI SIAP'!$E$6+'NILAI PRAKTEK'!R140*'NILAI PRAKTEK'!R$7*'FORM NILAI SIAP'!$F$6+'NILAI UTS'!R140*'NILAI UTS'!R$7*'FORM NILAI SIAP'!$G$6+'NILAI UAS'!R$7*'NILAI UAS'!R140*'FORM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0" s="86" t="str">
        <f t="shared" si="14"/>
        <v/>
      </c>
    </row>
    <row r="141" spans="1:40" ht="14.25" customHeight="1">
      <c r="A141" s="3">
        <v>21120120140099</v>
      </c>
      <c r="B141" s="37" t="s">
        <v>285</v>
      </c>
      <c r="C141" s="37">
        <v>5</v>
      </c>
      <c r="D141" s="37" t="s">
        <v>350</v>
      </c>
      <c r="E141" s="83">
        <f>IF(B141="","",'NILAI TUGAS'!D141)</f>
        <v>100</v>
      </c>
      <c r="F141" s="83">
        <f>IF(B141="","",'NILAI PRAKTEK'!D141)</f>
        <v>0</v>
      </c>
      <c r="G141" s="83">
        <f>IF(B141="","",'NILAI UTS'!D141)</f>
        <v>80</v>
      </c>
      <c r="H141" s="83">
        <f>IF(B141="","",'NILAI UAS'!D141)</f>
        <v>85</v>
      </c>
      <c r="I141" s="83">
        <f t="shared" si="0"/>
        <v>91.25</v>
      </c>
      <c r="J141" s="84" t="str">
        <f t="shared" si="15"/>
        <v>A</v>
      </c>
      <c r="K141" s="83" t="str">
        <f t="shared" si="16"/>
        <v>4</v>
      </c>
      <c r="L141" s="85" t="str">
        <f t="shared" si="19"/>
        <v>LULUS</v>
      </c>
      <c r="M141" s="7">
        <f>IF($B141="","",IF(M$7="","",IFERROR((('NILAI TUGAS'!E141*'NILAI TUGAS'!E$7*'FORM NILAI SIAP'!$E$6+'NILAI PRAKTEK'!E141*'NILAI PRAKTEK'!E$7*'FORM NILAI SIAP'!$F$6+'NILAI UTS'!E141*'NILAI UTS'!E$7*'FORM NILAI SIAP'!$G$6+'NILAI UAS'!E$7*'NILAI UAS'!E141*'FORM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141" s="86">
        <f t="shared" si="1"/>
        <v>4</v>
      </c>
      <c r="O141" s="7">
        <f>IF($B141="","",IF(O$7="","",IFERROR((('NILAI TUGAS'!F141*'NILAI TUGAS'!F$7*'FORM NILAI SIAP'!$E$6+'NILAI PRAKTEK'!F141*'NILAI PRAKTEK'!F$7*'FORM NILAI SIAP'!$F$6+'NILAI UTS'!F141*'NILAI UTS'!F$7*'FORM NILAI SIAP'!$G$6+'NILAI UAS'!F$7*'NILAI UAS'!F141*'FORM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141" s="86">
        <f t="shared" si="2"/>
        <v>4</v>
      </c>
      <c r="Q141" s="7">
        <f>IF($B141="","",IF(Q$7="","",IFERROR((('NILAI TUGAS'!G141*'NILAI TUGAS'!G$7*'FORM NILAI SIAP'!$E$6+'NILAI PRAKTEK'!G141*'NILAI PRAKTEK'!G$7*'FORM NILAI SIAP'!$F$6+'NILAI UTS'!G141*'NILAI UTS'!G$7*'FORM NILAI SIAP'!$G$6+'NILAI UAS'!G$7*'NILAI UAS'!G141*'FORM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92.5</v>
      </c>
      <c r="R141" s="86">
        <f t="shared" si="3"/>
        <v>4</v>
      </c>
      <c r="S141" s="7">
        <f>IF($B141="","",IF(S$7="","",IFERROR((('NILAI TUGAS'!H141*'NILAI TUGAS'!H$7*'FORM NILAI SIAP'!$E$6+'NILAI PRAKTEK'!H141*'NILAI PRAKTEK'!H$7*'FORM NILAI SIAP'!$F$6+'NILAI UTS'!H141*'NILAI UTS'!H$7*'FORM NILAI SIAP'!$G$6+'NILAI UAS'!H$7*'NILAI UAS'!H141*'FORM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92.5</v>
      </c>
      <c r="T141" s="86">
        <f t="shared" si="4"/>
        <v>4</v>
      </c>
      <c r="U141" s="7" t="str">
        <f>IF($B141="","",IF(U$7="","",IFERROR((('NILAI TUGAS'!I141*'NILAI TUGAS'!I$7*'FORM NILAI SIAP'!$E$6+'NILAI PRAKTEK'!I141*'NILAI PRAKTEK'!I$7*'FORM NILAI SIAP'!$F$6+'NILAI UTS'!I141*'NILAI UTS'!I$7*'FORM NILAI SIAP'!$G$6+'NILAI UAS'!I$7*'NILAI UAS'!I141*'FORM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1" s="86" t="str">
        <f t="shared" si="5"/>
        <v/>
      </c>
      <c r="W141" s="7" t="str">
        <f>IF($B141="","",IF(W$7="","",IFERROR((('NILAI TUGAS'!J141*'NILAI TUGAS'!J$7*'FORM NILAI SIAP'!$E$6+'NILAI PRAKTEK'!J141*'NILAI PRAKTEK'!J$7*'FORM NILAI SIAP'!$F$6+'NILAI UTS'!J141*'NILAI UTS'!J$7*'FORM NILAI SIAP'!$G$6+'NILAI UAS'!J$7*'NILAI UAS'!J141*'FORM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1" s="86" t="str">
        <f t="shared" si="6"/>
        <v/>
      </c>
      <c r="Y141" s="7" t="str">
        <f>IF($B141="","",IF(Y$7="","",IFERROR((('NILAI TUGAS'!K141*'NILAI TUGAS'!K$7*'FORM NILAI SIAP'!$E$6+'NILAI PRAKTEK'!K141*'NILAI PRAKTEK'!K$7*'FORM NILAI SIAP'!$F$6+'NILAI UTS'!K141*'NILAI UTS'!K$7*'FORM NILAI SIAP'!$G$6+'NILAI UAS'!K$7*'NILAI UAS'!K141*'FORM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1" s="86" t="str">
        <f t="shared" si="7"/>
        <v/>
      </c>
      <c r="AA141" s="7" t="str">
        <f>IF($B141="","",IF(AA$7="","",IFERROR((('NILAI TUGAS'!L141*'NILAI TUGAS'!L$7*'FORM NILAI SIAP'!$E$6+'NILAI PRAKTEK'!L141*'NILAI PRAKTEK'!L$7*'FORM NILAI SIAP'!$F$6+'NILAI UTS'!L141*'NILAI UTS'!L$7*'FORM NILAI SIAP'!$G$6+'NILAI UAS'!L$7*'NILAI UAS'!L141*'FORM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1" s="86" t="str">
        <f t="shared" si="8"/>
        <v/>
      </c>
      <c r="AC141" s="7" t="str">
        <f>IF($B141="","",IF(AC$7="","",IFERROR((('NILAI TUGAS'!M141*'NILAI TUGAS'!M$7*'FORM NILAI SIAP'!$E$6+'NILAI PRAKTEK'!M141*'NILAI PRAKTEK'!M$7*'FORM NILAI SIAP'!$F$6+'NILAI UTS'!M141*'NILAI UTS'!M$7*'FORM NILAI SIAP'!$G$6+'NILAI UAS'!M$7*'NILAI UAS'!M141*'FORM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1" s="86" t="str">
        <f t="shared" si="9"/>
        <v/>
      </c>
      <c r="AE141" s="7" t="str">
        <f>IF($B141="","",IFERROR((('NILAI TUGAS'!N141*'NILAI TUGAS'!N$7*'FORM NILAI SIAP'!$E$6+'NILAI PRAKTEK'!N141*'NILAI PRAKTEK'!N$7*'FORM NILAI SIAP'!$F$6+'NILAI UTS'!N141*'NILAI UTS'!N$7*'FORM NILAI SIAP'!$G$6+'NILAI UAS'!N$7*'NILAI UAS'!N141*'FORM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1" s="86" t="str">
        <f t="shared" si="10"/>
        <v/>
      </c>
      <c r="AG141" s="7" t="str">
        <f>IF($B141="","",IFERROR((('NILAI TUGAS'!O141*'NILAI TUGAS'!O$7*'FORM NILAI SIAP'!$E$6+'NILAI PRAKTEK'!O141*'NILAI PRAKTEK'!O$7*'FORM NILAI SIAP'!$F$6+'NILAI UTS'!O141*'NILAI UTS'!O$7*'FORM NILAI SIAP'!$G$6+'NILAI UAS'!O$7*'NILAI UAS'!O141*'FORM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1" s="86" t="str">
        <f t="shared" si="11"/>
        <v/>
      </c>
      <c r="AI141" s="7" t="str">
        <f>IF($B141="","",IFERROR((('NILAI TUGAS'!P141*'NILAI TUGAS'!P$7*'FORM NILAI SIAP'!$E$6+'NILAI PRAKTEK'!P141*'NILAI PRAKTEK'!P$7*'FORM NILAI SIAP'!$F$6+'NILAI UTS'!P141*'NILAI UTS'!P$7*'FORM NILAI SIAP'!$G$6+'NILAI UAS'!P$7*'NILAI UAS'!P141*'FORM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1" s="86" t="str">
        <f t="shared" si="12"/>
        <v/>
      </c>
      <c r="AK141" s="7" t="str">
        <f>IF($B141="","",IFERROR((('NILAI TUGAS'!Q141*'NILAI TUGAS'!Q$7*'FORM NILAI SIAP'!$E$6+'NILAI PRAKTEK'!Q141*'NILAI PRAKTEK'!Q$7*'FORM NILAI SIAP'!$F$6+'NILAI UTS'!Q141*'NILAI UTS'!Q$7*'FORM NILAI SIAP'!$G$6+'NILAI UAS'!Q$7*'NILAI UAS'!Q141*'FORM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1" s="86" t="str">
        <f t="shared" si="13"/>
        <v/>
      </c>
      <c r="AM141" s="7" t="str">
        <f>IF($B141="","",IFERROR((('NILAI TUGAS'!R141*'NILAI TUGAS'!R$7*'FORM NILAI SIAP'!$E$6+'NILAI PRAKTEK'!R141*'NILAI PRAKTEK'!R$7*'FORM NILAI SIAP'!$F$6+'NILAI UTS'!R141*'NILAI UTS'!R$7*'FORM NILAI SIAP'!$G$6+'NILAI UAS'!R$7*'NILAI UAS'!R141*'FORM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1" s="86" t="str">
        <f t="shared" si="14"/>
        <v/>
      </c>
    </row>
    <row r="142" spans="1:40" ht="14.25" customHeight="1">
      <c r="A142" s="3">
        <v>21120120140099</v>
      </c>
      <c r="B142" s="37" t="s">
        <v>286</v>
      </c>
      <c r="C142" s="37">
        <v>5</v>
      </c>
      <c r="D142" s="37" t="s">
        <v>350</v>
      </c>
      <c r="E142" s="83">
        <f>IF(B142="","",'NILAI TUGAS'!D142)</f>
        <v>99</v>
      </c>
      <c r="F142" s="83">
        <f>IF(B142="","",'NILAI PRAKTEK'!D142)</f>
        <v>0</v>
      </c>
      <c r="G142" s="83">
        <f>IF(B142="","",'NILAI UTS'!D142)</f>
        <v>80</v>
      </c>
      <c r="H142" s="83">
        <f>IF(B142="","",'NILAI UAS'!D142)</f>
        <v>90</v>
      </c>
      <c r="I142" s="83">
        <f t="shared" si="0"/>
        <v>92</v>
      </c>
      <c r="J142" s="84" t="str">
        <f t="shared" si="15"/>
        <v>A</v>
      </c>
      <c r="K142" s="83" t="str">
        <f t="shared" si="16"/>
        <v>4</v>
      </c>
      <c r="L142" s="85" t="str">
        <f t="shared" si="19"/>
        <v>LULUS</v>
      </c>
      <c r="M142" s="7">
        <f>IF($B142="","",IF(M$7="","",IFERROR((('NILAI TUGAS'!E142*'NILAI TUGAS'!E$7*'FORM NILAI SIAP'!$E$6+'NILAI PRAKTEK'!E142*'NILAI PRAKTEK'!E$7*'FORM NILAI SIAP'!$F$6+'NILAI UTS'!E142*'NILAI UTS'!E$7*'FORM NILAI SIAP'!$G$6+'NILAI UAS'!E$7*'NILAI UAS'!E142*'FORM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89.5</v>
      </c>
      <c r="N142" s="86">
        <f t="shared" si="1"/>
        <v>4</v>
      </c>
      <c r="O142" s="7">
        <f>IF($B142="","",IF(O$7="","",IFERROR((('NILAI TUGAS'!F142*'NILAI TUGAS'!F$7*'FORM NILAI SIAP'!$E$6+'NILAI PRAKTEK'!F142*'NILAI PRAKTEK'!F$7*'FORM NILAI SIAP'!$F$6+'NILAI UTS'!F142*'NILAI UTS'!F$7*'FORM NILAI SIAP'!$G$6+'NILAI UAS'!F$7*'NILAI UAS'!F142*'FORM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89.5</v>
      </c>
      <c r="P142" s="86">
        <f t="shared" si="2"/>
        <v>4</v>
      </c>
      <c r="Q142" s="7">
        <f>IF($B142="","",IF(Q$7="","",IFERROR((('NILAI TUGAS'!G142*'NILAI TUGAS'!G$7*'FORM NILAI SIAP'!$E$6+'NILAI PRAKTEK'!G142*'NILAI PRAKTEK'!G$7*'FORM NILAI SIAP'!$F$6+'NILAI UTS'!G142*'NILAI UTS'!G$7*'FORM NILAI SIAP'!$G$6+'NILAI UAS'!G$7*'NILAI UAS'!G142*'FORM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94.5</v>
      </c>
      <c r="R142" s="86">
        <f t="shared" si="3"/>
        <v>4</v>
      </c>
      <c r="S142" s="7">
        <f>IF($B142="","",IF(S$7="","",IFERROR((('NILAI TUGAS'!H142*'NILAI TUGAS'!H$7*'FORM NILAI SIAP'!$E$6+'NILAI PRAKTEK'!H142*'NILAI PRAKTEK'!H$7*'FORM NILAI SIAP'!$F$6+'NILAI UTS'!H142*'NILAI UTS'!H$7*'FORM NILAI SIAP'!$G$6+'NILAI UAS'!H$7*'NILAI UAS'!H142*'FORM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94.5</v>
      </c>
      <c r="T142" s="86">
        <f t="shared" si="4"/>
        <v>4</v>
      </c>
      <c r="U142" s="7" t="str">
        <f>IF($B142="","",IF(U$7="","",IFERROR((('NILAI TUGAS'!I142*'NILAI TUGAS'!I$7*'FORM NILAI SIAP'!$E$6+'NILAI PRAKTEK'!I142*'NILAI PRAKTEK'!I$7*'FORM NILAI SIAP'!$F$6+'NILAI UTS'!I142*'NILAI UTS'!I$7*'FORM NILAI SIAP'!$G$6+'NILAI UAS'!I$7*'NILAI UAS'!I142*'FORM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2" s="86" t="str">
        <f t="shared" si="5"/>
        <v/>
      </c>
      <c r="W142" s="7" t="str">
        <f>IF($B142="","",IF(W$7="","",IFERROR((('NILAI TUGAS'!J142*'NILAI TUGAS'!J$7*'FORM NILAI SIAP'!$E$6+'NILAI PRAKTEK'!J142*'NILAI PRAKTEK'!J$7*'FORM NILAI SIAP'!$F$6+'NILAI UTS'!J142*'NILAI UTS'!J$7*'FORM NILAI SIAP'!$G$6+'NILAI UAS'!J$7*'NILAI UAS'!J142*'FORM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2" s="86" t="str">
        <f t="shared" si="6"/>
        <v/>
      </c>
      <c r="Y142" s="7" t="str">
        <f>IF($B142="","",IF(Y$7="","",IFERROR((('NILAI TUGAS'!K142*'NILAI TUGAS'!K$7*'FORM NILAI SIAP'!$E$6+'NILAI PRAKTEK'!K142*'NILAI PRAKTEK'!K$7*'FORM NILAI SIAP'!$F$6+'NILAI UTS'!K142*'NILAI UTS'!K$7*'FORM NILAI SIAP'!$G$6+'NILAI UAS'!K$7*'NILAI UAS'!K142*'FORM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2" s="86" t="str">
        <f t="shared" si="7"/>
        <v/>
      </c>
      <c r="AA142" s="7" t="str">
        <f>IF($B142="","",IF(AA$7="","",IFERROR((('NILAI TUGAS'!L142*'NILAI TUGAS'!L$7*'FORM NILAI SIAP'!$E$6+'NILAI PRAKTEK'!L142*'NILAI PRAKTEK'!L$7*'FORM NILAI SIAP'!$F$6+'NILAI UTS'!L142*'NILAI UTS'!L$7*'FORM NILAI SIAP'!$G$6+'NILAI UAS'!L$7*'NILAI UAS'!L142*'FORM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2" s="86" t="str">
        <f t="shared" si="8"/>
        <v/>
      </c>
      <c r="AC142" s="7" t="str">
        <f>IF($B142="","",IF(AC$7="","",IFERROR((('NILAI TUGAS'!M142*'NILAI TUGAS'!M$7*'FORM NILAI SIAP'!$E$6+'NILAI PRAKTEK'!M142*'NILAI PRAKTEK'!M$7*'FORM NILAI SIAP'!$F$6+'NILAI UTS'!M142*'NILAI UTS'!M$7*'FORM NILAI SIAP'!$G$6+'NILAI UAS'!M$7*'NILAI UAS'!M142*'FORM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2" s="86" t="str">
        <f t="shared" si="9"/>
        <v/>
      </c>
      <c r="AE142" s="7" t="str">
        <f>IF($B142="","",IFERROR((('NILAI TUGAS'!N142*'NILAI TUGAS'!N$7*'FORM NILAI SIAP'!$E$6+'NILAI PRAKTEK'!N142*'NILAI PRAKTEK'!N$7*'FORM NILAI SIAP'!$F$6+'NILAI UTS'!N142*'NILAI UTS'!N$7*'FORM NILAI SIAP'!$G$6+'NILAI UAS'!N$7*'NILAI UAS'!N142*'FORM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2" s="86" t="str">
        <f t="shared" si="10"/>
        <v/>
      </c>
      <c r="AG142" s="7" t="str">
        <f>IF($B142="","",IFERROR((('NILAI TUGAS'!O142*'NILAI TUGAS'!O$7*'FORM NILAI SIAP'!$E$6+'NILAI PRAKTEK'!O142*'NILAI PRAKTEK'!O$7*'FORM NILAI SIAP'!$F$6+'NILAI UTS'!O142*'NILAI UTS'!O$7*'FORM NILAI SIAP'!$G$6+'NILAI UAS'!O$7*'NILAI UAS'!O142*'FORM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2" s="86" t="str">
        <f t="shared" si="11"/>
        <v/>
      </c>
      <c r="AI142" s="7" t="str">
        <f>IF($B142="","",IFERROR((('NILAI TUGAS'!P142*'NILAI TUGAS'!P$7*'FORM NILAI SIAP'!$E$6+'NILAI PRAKTEK'!P142*'NILAI PRAKTEK'!P$7*'FORM NILAI SIAP'!$F$6+'NILAI UTS'!P142*'NILAI UTS'!P$7*'FORM NILAI SIAP'!$G$6+'NILAI UAS'!P$7*'NILAI UAS'!P142*'FORM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2" s="86" t="str">
        <f t="shared" si="12"/>
        <v/>
      </c>
      <c r="AK142" s="7" t="str">
        <f>IF($B142="","",IFERROR((('NILAI TUGAS'!Q142*'NILAI TUGAS'!Q$7*'FORM NILAI SIAP'!$E$6+'NILAI PRAKTEK'!Q142*'NILAI PRAKTEK'!Q$7*'FORM NILAI SIAP'!$F$6+'NILAI UTS'!Q142*'NILAI UTS'!Q$7*'FORM NILAI SIAP'!$G$6+'NILAI UAS'!Q$7*'NILAI UAS'!Q142*'FORM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2" s="86" t="str">
        <f t="shared" si="13"/>
        <v/>
      </c>
      <c r="AM142" s="7" t="str">
        <f>IF($B142="","",IFERROR((('NILAI TUGAS'!R142*'NILAI TUGAS'!R$7*'FORM NILAI SIAP'!$E$6+'NILAI PRAKTEK'!R142*'NILAI PRAKTEK'!R$7*'FORM NILAI SIAP'!$F$6+'NILAI UTS'!R142*'NILAI UTS'!R$7*'FORM NILAI SIAP'!$G$6+'NILAI UAS'!R$7*'NILAI UAS'!R142*'FORM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2" s="86" t="str">
        <f t="shared" si="14"/>
        <v/>
      </c>
    </row>
    <row r="143" spans="1:40" ht="14.25" customHeight="1">
      <c r="A143" s="3">
        <v>21120120140099</v>
      </c>
      <c r="B143" s="37" t="s">
        <v>287</v>
      </c>
      <c r="C143" s="37">
        <v>5</v>
      </c>
      <c r="D143" s="37" t="s">
        <v>350</v>
      </c>
      <c r="E143" s="83">
        <f>IF(B143="","",'NILAI TUGAS'!D143)</f>
        <v>90</v>
      </c>
      <c r="F143" s="83">
        <f>IF(B143="","",'NILAI PRAKTEK'!D143)</f>
        <v>0</v>
      </c>
      <c r="G143" s="83">
        <f>IF(B143="","",'NILAI UTS'!D143)</f>
        <v>80</v>
      </c>
      <c r="H143" s="83">
        <f>IF(B143="","",'NILAI UAS'!D143)</f>
        <v>60</v>
      </c>
      <c r="I143" s="83">
        <f t="shared" si="0"/>
        <v>80</v>
      </c>
      <c r="J143" s="84" t="str">
        <f t="shared" si="15"/>
        <v>A</v>
      </c>
      <c r="K143" s="83" t="str">
        <f t="shared" si="16"/>
        <v>4</v>
      </c>
      <c r="L143" s="85" t="str">
        <f t="shared" si="19"/>
        <v>LULUS</v>
      </c>
      <c r="M143" s="7">
        <f>IF($B143="","",IF(M$7="","",IFERROR((('NILAI TUGAS'!E143*'NILAI TUGAS'!E$7*'FORM NILAI SIAP'!$E$6+'NILAI PRAKTEK'!E143*'NILAI PRAKTEK'!E$7*'FORM NILAI SIAP'!$F$6+'NILAI UTS'!E143*'NILAI UTS'!E$7*'FORM NILAI SIAP'!$G$6+'NILAI UAS'!E$7*'NILAI UAS'!E143*'FORM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85</v>
      </c>
      <c r="N143" s="86">
        <f t="shared" si="1"/>
        <v>4</v>
      </c>
      <c r="O143" s="7">
        <f>IF($B143="","",IF(O$7="","",IFERROR((('NILAI TUGAS'!F143*'NILAI TUGAS'!F$7*'FORM NILAI SIAP'!$E$6+'NILAI PRAKTEK'!F143*'NILAI PRAKTEK'!F$7*'FORM NILAI SIAP'!$F$6+'NILAI UTS'!F143*'NILAI UTS'!F$7*'FORM NILAI SIAP'!$G$6+'NILAI UAS'!F$7*'NILAI UAS'!F143*'FORM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85</v>
      </c>
      <c r="P143" s="86">
        <f t="shared" si="2"/>
        <v>4</v>
      </c>
      <c r="Q143" s="7">
        <f>IF($B143="","",IF(Q$7="","",IFERROR((('NILAI TUGAS'!G143*'NILAI TUGAS'!G$7*'FORM NILAI SIAP'!$E$6+'NILAI PRAKTEK'!G143*'NILAI PRAKTEK'!G$7*'FORM NILAI SIAP'!$F$6+'NILAI UTS'!G143*'NILAI UTS'!G$7*'FORM NILAI SIAP'!$G$6+'NILAI UAS'!G$7*'NILAI UAS'!G143*'FORM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75</v>
      </c>
      <c r="R143" s="86">
        <f t="shared" si="3"/>
        <v>3</v>
      </c>
      <c r="S143" s="7">
        <f>IF($B143="","",IF(S$7="","",IFERROR((('NILAI TUGAS'!H143*'NILAI TUGAS'!H$7*'FORM NILAI SIAP'!$E$6+'NILAI PRAKTEK'!H143*'NILAI PRAKTEK'!H$7*'FORM NILAI SIAP'!$F$6+'NILAI UTS'!H143*'NILAI UTS'!H$7*'FORM NILAI SIAP'!$G$6+'NILAI UAS'!H$7*'NILAI UAS'!H143*'FORM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75</v>
      </c>
      <c r="T143" s="86">
        <f t="shared" si="4"/>
        <v>3</v>
      </c>
      <c r="U143" s="7" t="str">
        <f>IF($B143="","",IF(U$7="","",IFERROR((('NILAI TUGAS'!I143*'NILAI TUGAS'!I$7*'FORM NILAI SIAP'!$E$6+'NILAI PRAKTEK'!I143*'NILAI PRAKTEK'!I$7*'FORM NILAI SIAP'!$F$6+'NILAI UTS'!I143*'NILAI UTS'!I$7*'FORM NILAI SIAP'!$G$6+'NILAI UAS'!I$7*'NILAI UAS'!I143*'FORM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3" s="86" t="str">
        <f t="shared" si="5"/>
        <v/>
      </c>
      <c r="W143" s="7" t="str">
        <f>IF($B143="","",IF(W$7="","",IFERROR((('NILAI TUGAS'!J143*'NILAI TUGAS'!J$7*'FORM NILAI SIAP'!$E$6+'NILAI PRAKTEK'!J143*'NILAI PRAKTEK'!J$7*'FORM NILAI SIAP'!$F$6+'NILAI UTS'!J143*'NILAI UTS'!J$7*'FORM NILAI SIAP'!$G$6+'NILAI UAS'!J$7*'NILAI UAS'!J143*'FORM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3" s="86" t="str">
        <f t="shared" si="6"/>
        <v/>
      </c>
      <c r="Y143" s="7" t="str">
        <f>IF($B143="","",IF(Y$7="","",IFERROR((('NILAI TUGAS'!K143*'NILAI TUGAS'!K$7*'FORM NILAI SIAP'!$E$6+'NILAI PRAKTEK'!K143*'NILAI PRAKTEK'!K$7*'FORM NILAI SIAP'!$F$6+'NILAI UTS'!K143*'NILAI UTS'!K$7*'FORM NILAI SIAP'!$G$6+'NILAI UAS'!K$7*'NILAI UAS'!K143*'FORM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3" s="86" t="str">
        <f t="shared" si="7"/>
        <v/>
      </c>
      <c r="AA143" s="7" t="str">
        <f>IF($B143="","",IF(AA$7="","",IFERROR((('NILAI TUGAS'!L143*'NILAI TUGAS'!L$7*'FORM NILAI SIAP'!$E$6+'NILAI PRAKTEK'!L143*'NILAI PRAKTEK'!L$7*'FORM NILAI SIAP'!$F$6+'NILAI UTS'!L143*'NILAI UTS'!L$7*'FORM NILAI SIAP'!$G$6+'NILAI UAS'!L$7*'NILAI UAS'!L143*'FORM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3" s="86" t="str">
        <f t="shared" si="8"/>
        <v/>
      </c>
      <c r="AC143" s="7" t="str">
        <f>IF($B143="","",IF(AC$7="","",IFERROR((('NILAI TUGAS'!M143*'NILAI TUGAS'!M$7*'FORM NILAI SIAP'!$E$6+'NILAI PRAKTEK'!M143*'NILAI PRAKTEK'!M$7*'FORM NILAI SIAP'!$F$6+'NILAI UTS'!M143*'NILAI UTS'!M$7*'FORM NILAI SIAP'!$G$6+'NILAI UAS'!M$7*'NILAI UAS'!M143*'FORM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3" s="86" t="str">
        <f t="shared" si="9"/>
        <v/>
      </c>
      <c r="AE143" s="7" t="str">
        <f>IF($B143="","",IFERROR((('NILAI TUGAS'!N143*'NILAI TUGAS'!N$7*'FORM NILAI SIAP'!$E$6+'NILAI PRAKTEK'!N143*'NILAI PRAKTEK'!N$7*'FORM NILAI SIAP'!$F$6+'NILAI UTS'!N143*'NILAI UTS'!N$7*'FORM NILAI SIAP'!$G$6+'NILAI UAS'!N$7*'NILAI UAS'!N143*'FORM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3" s="86" t="str">
        <f t="shared" si="10"/>
        <v/>
      </c>
      <c r="AG143" s="7" t="str">
        <f>IF($B143="","",IFERROR((('NILAI TUGAS'!O143*'NILAI TUGAS'!O$7*'FORM NILAI SIAP'!$E$6+'NILAI PRAKTEK'!O143*'NILAI PRAKTEK'!O$7*'FORM NILAI SIAP'!$F$6+'NILAI UTS'!O143*'NILAI UTS'!O$7*'FORM NILAI SIAP'!$G$6+'NILAI UAS'!O$7*'NILAI UAS'!O143*'FORM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3" s="86" t="str">
        <f t="shared" si="11"/>
        <v/>
      </c>
      <c r="AI143" s="7" t="str">
        <f>IF($B143="","",IFERROR((('NILAI TUGAS'!P143*'NILAI TUGAS'!P$7*'FORM NILAI SIAP'!$E$6+'NILAI PRAKTEK'!P143*'NILAI PRAKTEK'!P$7*'FORM NILAI SIAP'!$F$6+'NILAI UTS'!P143*'NILAI UTS'!P$7*'FORM NILAI SIAP'!$G$6+'NILAI UAS'!P$7*'NILAI UAS'!P143*'FORM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3" s="86" t="str">
        <f t="shared" si="12"/>
        <v/>
      </c>
      <c r="AK143" s="7" t="str">
        <f>IF($B143="","",IFERROR((('NILAI TUGAS'!Q143*'NILAI TUGAS'!Q$7*'FORM NILAI SIAP'!$E$6+'NILAI PRAKTEK'!Q143*'NILAI PRAKTEK'!Q$7*'FORM NILAI SIAP'!$F$6+'NILAI UTS'!Q143*'NILAI UTS'!Q$7*'FORM NILAI SIAP'!$G$6+'NILAI UAS'!Q$7*'NILAI UAS'!Q143*'FORM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3" s="86" t="str">
        <f t="shared" si="13"/>
        <v/>
      </c>
      <c r="AM143" s="7" t="str">
        <f>IF($B143="","",IFERROR((('NILAI TUGAS'!R143*'NILAI TUGAS'!R$7*'FORM NILAI SIAP'!$E$6+'NILAI PRAKTEK'!R143*'NILAI PRAKTEK'!R$7*'FORM NILAI SIAP'!$F$6+'NILAI UTS'!R143*'NILAI UTS'!R$7*'FORM NILAI SIAP'!$G$6+'NILAI UAS'!R$7*'NILAI UAS'!R143*'FORM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3" s="86" t="str">
        <f t="shared" si="14"/>
        <v/>
      </c>
    </row>
    <row r="144" spans="1:40" ht="14.25" customHeight="1">
      <c r="A144" s="3">
        <v>21120120140099</v>
      </c>
      <c r="B144" s="37" t="s">
        <v>288</v>
      </c>
      <c r="C144" s="37">
        <v>5</v>
      </c>
      <c r="D144" s="37" t="s">
        <v>350</v>
      </c>
      <c r="E144" s="83">
        <f>IF(B144="","",'NILAI TUGAS'!D144)</f>
        <v>100</v>
      </c>
      <c r="F144" s="83">
        <f>IF(B144="","",'NILAI PRAKTEK'!D144)</f>
        <v>0</v>
      </c>
      <c r="G144" s="83">
        <f>IF(B144="","",'NILAI UTS'!D144)</f>
        <v>92</v>
      </c>
      <c r="H144" s="83">
        <f>IF(B144="","",'NILAI UAS'!D144)</f>
        <v>85</v>
      </c>
      <c r="I144" s="83">
        <f t="shared" si="0"/>
        <v>94.25</v>
      </c>
      <c r="J144" s="84" t="str">
        <f t="shared" si="15"/>
        <v>A</v>
      </c>
      <c r="K144" s="83" t="str">
        <f t="shared" si="16"/>
        <v>4</v>
      </c>
      <c r="L144" s="85" t="str">
        <f t="shared" si="19"/>
        <v>LULUS</v>
      </c>
      <c r="M144" s="7">
        <f>IF($B144="","",IF(M$7="","",IFERROR((('NILAI TUGAS'!E144*'NILAI TUGAS'!E$7*'FORM NILAI SIAP'!$E$6+'NILAI PRAKTEK'!E144*'NILAI PRAKTEK'!E$7*'FORM NILAI SIAP'!$F$6+'NILAI UTS'!E144*'NILAI UTS'!E$7*'FORM NILAI SIAP'!$G$6+'NILAI UAS'!E$7*'NILAI UAS'!E144*'FORM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144" s="86">
        <f t="shared" si="1"/>
        <v>4</v>
      </c>
      <c r="O144" s="7">
        <f>IF($B144="","",IF(O$7="","",IFERROR((('NILAI TUGAS'!F144*'NILAI TUGAS'!F$7*'FORM NILAI SIAP'!$E$6+'NILAI PRAKTEK'!F144*'NILAI PRAKTEK'!F$7*'FORM NILAI SIAP'!$F$6+'NILAI UTS'!F144*'NILAI UTS'!F$7*'FORM NILAI SIAP'!$G$6+'NILAI UAS'!F$7*'NILAI UAS'!F144*'FORM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144" s="86">
        <f t="shared" si="2"/>
        <v>4</v>
      </c>
      <c r="Q144" s="7">
        <f>IF($B144="","",IF(Q$7="","",IFERROR((('NILAI TUGAS'!G144*'NILAI TUGAS'!G$7*'FORM NILAI SIAP'!$E$6+'NILAI PRAKTEK'!G144*'NILAI PRAKTEK'!G$7*'FORM NILAI SIAP'!$F$6+'NILAI UTS'!G144*'NILAI UTS'!G$7*'FORM NILAI SIAP'!$G$6+'NILAI UAS'!G$7*'NILAI UAS'!G144*'FORM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92.5</v>
      </c>
      <c r="R144" s="86">
        <f t="shared" si="3"/>
        <v>4</v>
      </c>
      <c r="S144" s="7">
        <f>IF($B144="","",IF(S$7="","",IFERROR((('NILAI TUGAS'!H144*'NILAI TUGAS'!H$7*'FORM NILAI SIAP'!$E$6+'NILAI PRAKTEK'!H144*'NILAI PRAKTEK'!H$7*'FORM NILAI SIAP'!$F$6+'NILAI UTS'!H144*'NILAI UTS'!H$7*'FORM NILAI SIAP'!$G$6+'NILAI UAS'!H$7*'NILAI UAS'!H144*'FORM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92.5</v>
      </c>
      <c r="T144" s="86">
        <f t="shared" si="4"/>
        <v>4</v>
      </c>
      <c r="U144" s="7" t="str">
        <f>IF($B144="","",IF(U$7="","",IFERROR((('NILAI TUGAS'!I144*'NILAI TUGAS'!I$7*'FORM NILAI SIAP'!$E$6+'NILAI PRAKTEK'!I144*'NILAI PRAKTEK'!I$7*'FORM NILAI SIAP'!$F$6+'NILAI UTS'!I144*'NILAI UTS'!I$7*'FORM NILAI SIAP'!$G$6+'NILAI UAS'!I$7*'NILAI UAS'!I144*'FORM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4" s="86" t="str">
        <f t="shared" si="5"/>
        <v/>
      </c>
      <c r="W144" s="7" t="str">
        <f>IF($B144="","",IF(W$7="","",IFERROR((('NILAI TUGAS'!J144*'NILAI TUGAS'!J$7*'FORM NILAI SIAP'!$E$6+'NILAI PRAKTEK'!J144*'NILAI PRAKTEK'!J$7*'FORM NILAI SIAP'!$F$6+'NILAI UTS'!J144*'NILAI UTS'!J$7*'FORM NILAI SIAP'!$G$6+'NILAI UAS'!J$7*'NILAI UAS'!J144*'FORM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4" s="86" t="str">
        <f t="shared" si="6"/>
        <v/>
      </c>
      <c r="Y144" s="7" t="str">
        <f>IF($B144="","",IF(Y$7="","",IFERROR((('NILAI TUGAS'!K144*'NILAI TUGAS'!K$7*'FORM NILAI SIAP'!$E$6+'NILAI PRAKTEK'!K144*'NILAI PRAKTEK'!K$7*'FORM NILAI SIAP'!$F$6+'NILAI UTS'!K144*'NILAI UTS'!K$7*'FORM NILAI SIAP'!$G$6+'NILAI UAS'!K$7*'NILAI UAS'!K144*'FORM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4" s="86" t="str">
        <f t="shared" si="7"/>
        <v/>
      </c>
      <c r="AA144" s="7" t="str">
        <f>IF($B144="","",IF(AA$7="","",IFERROR((('NILAI TUGAS'!L144*'NILAI TUGAS'!L$7*'FORM NILAI SIAP'!$E$6+'NILAI PRAKTEK'!L144*'NILAI PRAKTEK'!L$7*'FORM NILAI SIAP'!$F$6+'NILAI UTS'!L144*'NILAI UTS'!L$7*'FORM NILAI SIAP'!$G$6+'NILAI UAS'!L$7*'NILAI UAS'!L144*'FORM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4" s="86" t="str">
        <f t="shared" si="8"/>
        <v/>
      </c>
      <c r="AC144" s="7" t="str">
        <f>IF($B144="","",IF(AC$7="","",IFERROR((('NILAI TUGAS'!M144*'NILAI TUGAS'!M$7*'FORM NILAI SIAP'!$E$6+'NILAI PRAKTEK'!M144*'NILAI PRAKTEK'!M$7*'FORM NILAI SIAP'!$F$6+'NILAI UTS'!M144*'NILAI UTS'!M$7*'FORM NILAI SIAP'!$G$6+'NILAI UAS'!M$7*'NILAI UAS'!M144*'FORM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4" s="86" t="str">
        <f t="shared" si="9"/>
        <v/>
      </c>
      <c r="AE144" s="7" t="str">
        <f>IF($B144="","",IFERROR((('NILAI TUGAS'!N144*'NILAI TUGAS'!N$7*'FORM NILAI SIAP'!$E$6+'NILAI PRAKTEK'!N144*'NILAI PRAKTEK'!N$7*'FORM NILAI SIAP'!$F$6+'NILAI UTS'!N144*'NILAI UTS'!N$7*'FORM NILAI SIAP'!$G$6+'NILAI UAS'!N$7*'NILAI UAS'!N144*'FORM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4" s="86" t="str">
        <f t="shared" si="10"/>
        <v/>
      </c>
      <c r="AG144" s="7" t="str">
        <f>IF($B144="","",IFERROR((('NILAI TUGAS'!O144*'NILAI TUGAS'!O$7*'FORM NILAI SIAP'!$E$6+'NILAI PRAKTEK'!O144*'NILAI PRAKTEK'!O$7*'FORM NILAI SIAP'!$F$6+'NILAI UTS'!O144*'NILAI UTS'!O$7*'FORM NILAI SIAP'!$G$6+'NILAI UAS'!O$7*'NILAI UAS'!O144*'FORM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4" s="86" t="str">
        <f t="shared" si="11"/>
        <v/>
      </c>
      <c r="AI144" s="7" t="str">
        <f>IF($B144="","",IFERROR((('NILAI TUGAS'!P144*'NILAI TUGAS'!P$7*'FORM NILAI SIAP'!$E$6+'NILAI PRAKTEK'!P144*'NILAI PRAKTEK'!P$7*'FORM NILAI SIAP'!$F$6+'NILAI UTS'!P144*'NILAI UTS'!P$7*'FORM NILAI SIAP'!$G$6+'NILAI UAS'!P$7*'NILAI UAS'!P144*'FORM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4" s="86" t="str">
        <f t="shared" si="12"/>
        <v/>
      </c>
      <c r="AK144" s="7" t="str">
        <f>IF($B144="","",IFERROR((('NILAI TUGAS'!Q144*'NILAI TUGAS'!Q$7*'FORM NILAI SIAP'!$E$6+'NILAI PRAKTEK'!Q144*'NILAI PRAKTEK'!Q$7*'FORM NILAI SIAP'!$F$6+'NILAI UTS'!Q144*'NILAI UTS'!Q$7*'FORM NILAI SIAP'!$G$6+'NILAI UAS'!Q$7*'NILAI UAS'!Q144*'FORM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4" s="86" t="str">
        <f t="shared" si="13"/>
        <v/>
      </c>
      <c r="AM144" s="7" t="str">
        <f>IF($B144="","",IFERROR((('NILAI TUGAS'!R144*'NILAI TUGAS'!R$7*'FORM NILAI SIAP'!$E$6+'NILAI PRAKTEK'!R144*'NILAI PRAKTEK'!R$7*'FORM NILAI SIAP'!$F$6+'NILAI UTS'!R144*'NILAI UTS'!R$7*'FORM NILAI SIAP'!$G$6+'NILAI UAS'!R$7*'NILAI UAS'!R144*'FORM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4" s="86" t="str">
        <f t="shared" si="14"/>
        <v/>
      </c>
    </row>
    <row r="145" spans="1:40" ht="14.25" customHeight="1">
      <c r="A145" s="3">
        <v>21120120140099</v>
      </c>
      <c r="B145" s="37" t="s">
        <v>289</v>
      </c>
      <c r="C145" s="37">
        <v>5</v>
      </c>
      <c r="D145" s="37" t="s">
        <v>350</v>
      </c>
      <c r="E145" s="83">
        <f>IF(B145="","",'NILAI TUGAS'!D145)</f>
        <v>100</v>
      </c>
      <c r="F145" s="83">
        <f>IF(B145="","",'NILAI PRAKTEK'!D145)</f>
        <v>0</v>
      </c>
      <c r="G145" s="83">
        <f>IF(B145="","",'NILAI UTS'!D145)</f>
        <v>84</v>
      </c>
      <c r="H145" s="83">
        <f>IF(B145="","",'NILAI UAS'!D145)</f>
        <v>25</v>
      </c>
      <c r="I145" s="83">
        <f t="shared" si="0"/>
        <v>77.25</v>
      </c>
      <c r="J145" s="84" t="str">
        <f t="shared" si="15"/>
        <v>B</v>
      </c>
      <c r="K145" s="83" t="str">
        <f t="shared" si="16"/>
        <v>3</v>
      </c>
      <c r="L145" s="85" t="str">
        <f t="shared" si="19"/>
        <v>LULUS</v>
      </c>
      <c r="M145" s="7">
        <f>IF($B145="","",IF(M$7="","",IFERROR((('NILAI TUGAS'!E145*'NILAI TUGAS'!E$7*'FORM NILAI SIAP'!$E$6+'NILAI PRAKTEK'!E145*'NILAI PRAKTEK'!E$7*'FORM NILAI SIAP'!$F$6+'NILAI UTS'!E145*'NILAI UTS'!E$7*'FORM NILAI SIAP'!$G$6+'NILAI UAS'!E$7*'NILAI UAS'!E145*'FORM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45" s="86">
        <f t="shared" si="1"/>
        <v>4</v>
      </c>
      <c r="O145" s="7">
        <f>IF($B145="","",IF(O$7="","",IFERROR((('NILAI TUGAS'!F145*'NILAI TUGAS'!F$7*'FORM NILAI SIAP'!$E$6+'NILAI PRAKTEK'!F145*'NILAI PRAKTEK'!F$7*'FORM NILAI SIAP'!$F$6+'NILAI UTS'!F145*'NILAI UTS'!F$7*'FORM NILAI SIAP'!$G$6+'NILAI UAS'!F$7*'NILAI UAS'!F145*'FORM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45" s="86">
        <f t="shared" si="2"/>
        <v>4</v>
      </c>
      <c r="Q145" s="7">
        <f>IF($B145="","",IF(Q$7="","",IFERROR((('NILAI TUGAS'!G145*'NILAI TUGAS'!G$7*'FORM NILAI SIAP'!$E$6+'NILAI PRAKTEK'!G145*'NILAI PRAKTEK'!G$7*'FORM NILAI SIAP'!$F$6+'NILAI UTS'!G145*'NILAI UTS'!G$7*'FORM NILAI SIAP'!$G$6+'NILAI UAS'!G$7*'NILAI UAS'!G145*'FORM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62.5</v>
      </c>
      <c r="R145" s="86">
        <f t="shared" si="3"/>
        <v>2</v>
      </c>
      <c r="S145" s="7">
        <f>IF($B145="","",IF(S$7="","",IFERROR((('NILAI TUGAS'!H145*'NILAI TUGAS'!H$7*'FORM NILAI SIAP'!$E$6+'NILAI PRAKTEK'!H145*'NILAI PRAKTEK'!H$7*'FORM NILAI SIAP'!$F$6+'NILAI UTS'!H145*'NILAI UTS'!H$7*'FORM NILAI SIAP'!$G$6+'NILAI UAS'!H$7*'NILAI UAS'!H145*'FORM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62.5</v>
      </c>
      <c r="T145" s="86">
        <f t="shared" si="4"/>
        <v>2</v>
      </c>
      <c r="U145" s="7" t="str">
        <f>IF($B145="","",IF(U$7="","",IFERROR((('NILAI TUGAS'!I145*'NILAI TUGAS'!I$7*'FORM NILAI SIAP'!$E$6+'NILAI PRAKTEK'!I145*'NILAI PRAKTEK'!I$7*'FORM NILAI SIAP'!$F$6+'NILAI UTS'!I145*'NILAI UTS'!I$7*'FORM NILAI SIAP'!$G$6+'NILAI UAS'!I$7*'NILAI UAS'!I145*'FORM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5" s="86" t="str">
        <f t="shared" si="5"/>
        <v/>
      </c>
      <c r="W145" s="7" t="str">
        <f>IF($B145="","",IF(W$7="","",IFERROR((('NILAI TUGAS'!J145*'NILAI TUGAS'!J$7*'FORM NILAI SIAP'!$E$6+'NILAI PRAKTEK'!J145*'NILAI PRAKTEK'!J$7*'FORM NILAI SIAP'!$F$6+'NILAI UTS'!J145*'NILAI UTS'!J$7*'FORM NILAI SIAP'!$G$6+'NILAI UAS'!J$7*'NILAI UAS'!J145*'FORM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5" s="86" t="str">
        <f t="shared" si="6"/>
        <v/>
      </c>
      <c r="Y145" s="7" t="str">
        <f>IF($B145="","",IF(Y$7="","",IFERROR((('NILAI TUGAS'!K145*'NILAI TUGAS'!K$7*'FORM NILAI SIAP'!$E$6+'NILAI PRAKTEK'!K145*'NILAI PRAKTEK'!K$7*'FORM NILAI SIAP'!$F$6+'NILAI UTS'!K145*'NILAI UTS'!K$7*'FORM NILAI SIAP'!$G$6+'NILAI UAS'!K$7*'NILAI UAS'!K145*'FORM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5" s="86" t="str">
        <f t="shared" si="7"/>
        <v/>
      </c>
      <c r="AA145" s="7" t="str">
        <f>IF($B145="","",IF(AA$7="","",IFERROR((('NILAI TUGAS'!L145*'NILAI TUGAS'!L$7*'FORM NILAI SIAP'!$E$6+'NILAI PRAKTEK'!L145*'NILAI PRAKTEK'!L$7*'FORM NILAI SIAP'!$F$6+'NILAI UTS'!L145*'NILAI UTS'!L$7*'FORM NILAI SIAP'!$G$6+'NILAI UAS'!L$7*'NILAI UAS'!L145*'FORM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5" s="86" t="str">
        <f t="shared" si="8"/>
        <v/>
      </c>
      <c r="AC145" s="7" t="str">
        <f>IF($B145="","",IF(AC$7="","",IFERROR((('NILAI TUGAS'!M145*'NILAI TUGAS'!M$7*'FORM NILAI SIAP'!$E$6+'NILAI PRAKTEK'!M145*'NILAI PRAKTEK'!M$7*'FORM NILAI SIAP'!$F$6+'NILAI UTS'!M145*'NILAI UTS'!M$7*'FORM NILAI SIAP'!$G$6+'NILAI UAS'!M$7*'NILAI UAS'!M145*'FORM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5" s="86" t="str">
        <f t="shared" si="9"/>
        <v/>
      </c>
      <c r="AE145" s="7" t="str">
        <f>IF($B145="","",IFERROR((('NILAI TUGAS'!N145*'NILAI TUGAS'!N$7*'FORM NILAI SIAP'!$E$6+'NILAI PRAKTEK'!N145*'NILAI PRAKTEK'!N$7*'FORM NILAI SIAP'!$F$6+'NILAI UTS'!N145*'NILAI UTS'!N$7*'FORM NILAI SIAP'!$G$6+'NILAI UAS'!N$7*'NILAI UAS'!N145*'FORM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5" s="86" t="str">
        <f t="shared" si="10"/>
        <v/>
      </c>
      <c r="AG145" s="7" t="str">
        <f>IF($B145="","",IFERROR((('NILAI TUGAS'!O145*'NILAI TUGAS'!O$7*'FORM NILAI SIAP'!$E$6+'NILAI PRAKTEK'!O145*'NILAI PRAKTEK'!O$7*'FORM NILAI SIAP'!$F$6+'NILAI UTS'!O145*'NILAI UTS'!O$7*'FORM NILAI SIAP'!$G$6+'NILAI UAS'!O$7*'NILAI UAS'!O145*'FORM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5" s="86" t="str">
        <f t="shared" si="11"/>
        <v/>
      </c>
      <c r="AI145" s="7" t="str">
        <f>IF($B145="","",IFERROR((('NILAI TUGAS'!P145*'NILAI TUGAS'!P$7*'FORM NILAI SIAP'!$E$6+'NILAI PRAKTEK'!P145*'NILAI PRAKTEK'!P$7*'FORM NILAI SIAP'!$F$6+'NILAI UTS'!P145*'NILAI UTS'!P$7*'FORM NILAI SIAP'!$G$6+'NILAI UAS'!P$7*'NILAI UAS'!P145*'FORM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5" s="86" t="str">
        <f t="shared" si="12"/>
        <v/>
      </c>
      <c r="AK145" s="7" t="str">
        <f>IF($B145="","",IFERROR((('NILAI TUGAS'!Q145*'NILAI TUGAS'!Q$7*'FORM NILAI SIAP'!$E$6+'NILAI PRAKTEK'!Q145*'NILAI PRAKTEK'!Q$7*'FORM NILAI SIAP'!$F$6+'NILAI UTS'!Q145*'NILAI UTS'!Q$7*'FORM NILAI SIAP'!$G$6+'NILAI UAS'!Q$7*'NILAI UAS'!Q145*'FORM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5" s="86" t="str">
        <f t="shared" si="13"/>
        <v/>
      </c>
      <c r="AM145" s="7" t="str">
        <f>IF($B145="","",IFERROR((('NILAI TUGAS'!R145*'NILAI TUGAS'!R$7*'FORM NILAI SIAP'!$E$6+'NILAI PRAKTEK'!R145*'NILAI PRAKTEK'!R$7*'FORM NILAI SIAP'!$F$6+'NILAI UTS'!R145*'NILAI UTS'!R$7*'FORM NILAI SIAP'!$G$6+'NILAI UAS'!R$7*'NILAI UAS'!R145*'FORM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5" s="86" t="str">
        <f t="shared" si="14"/>
        <v/>
      </c>
    </row>
    <row r="146" spans="1:40" ht="14.25" customHeight="1">
      <c r="A146" s="3">
        <v>21120120140099</v>
      </c>
      <c r="B146" s="37" t="s">
        <v>290</v>
      </c>
      <c r="C146" s="37">
        <v>5</v>
      </c>
      <c r="D146" s="37" t="s">
        <v>350</v>
      </c>
      <c r="E146" s="83">
        <f>IF(B146="","",'NILAI TUGAS'!D146)</f>
        <v>100</v>
      </c>
      <c r="F146" s="83">
        <f>IF(B146="","",'NILAI PRAKTEK'!D146)</f>
        <v>0</v>
      </c>
      <c r="G146" s="83">
        <f>IF(B146="","",'NILAI UTS'!D146)</f>
        <v>85</v>
      </c>
      <c r="H146" s="83">
        <f>IF(B146="","",'NILAI UAS'!D146)</f>
        <v>35</v>
      </c>
      <c r="I146" s="83">
        <f t="shared" si="0"/>
        <v>80</v>
      </c>
      <c r="J146" s="84" t="str">
        <f t="shared" si="15"/>
        <v>A</v>
      </c>
      <c r="K146" s="83" t="str">
        <f t="shared" si="16"/>
        <v>4</v>
      </c>
      <c r="L146" s="85" t="str">
        <f t="shared" si="19"/>
        <v>LULUS</v>
      </c>
      <c r="M146" s="7">
        <f>IF($B146="","",IF(M$7="","",IFERROR((('NILAI TUGAS'!E146*'NILAI TUGAS'!E$7*'FORM NILAI SIAP'!$E$6+'NILAI PRAKTEK'!E146*'NILAI PRAKTEK'!E$7*'FORM NILAI SIAP'!$F$6+'NILAI UTS'!E146*'NILAI UTS'!E$7*'FORM NILAI SIAP'!$G$6+'NILAI UAS'!E$7*'NILAI UAS'!E146*'FORM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92.5</v>
      </c>
      <c r="N146" s="86">
        <f t="shared" si="1"/>
        <v>4</v>
      </c>
      <c r="O146" s="7">
        <f>IF($B146="","",IF(O$7="","",IFERROR((('NILAI TUGAS'!F146*'NILAI TUGAS'!F$7*'FORM NILAI SIAP'!$E$6+'NILAI PRAKTEK'!F146*'NILAI PRAKTEK'!F$7*'FORM NILAI SIAP'!$F$6+'NILAI UTS'!F146*'NILAI UTS'!F$7*'FORM NILAI SIAP'!$G$6+'NILAI UAS'!F$7*'NILAI UAS'!F146*'FORM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92.5</v>
      </c>
      <c r="P146" s="86">
        <f t="shared" si="2"/>
        <v>4</v>
      </c>
      <c r="Q146" s="7">
        <f>IF($B146="","",IF(Q$7="","",IFERROR((('NILAI TUGAS'!G146*'NILAI TUGAS'!G$7*'FORM NILAI SIAP'!$E$6+'NILAI PRAKTEK'!G146*'NILAI PRAKTEK'!G$7*'FORM NILAI SIAP'!$F$6+'NILAI UTS'!G146*'NILAI UTS'!G$7*'FORM NILAI SIAP'!$G$6+'NILAI UAS'!G$7*'NILAI UAS'!G146*'FORM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67.5</v>
      </c>
      <c r="R146" s="86">
        <f t="shared" si="3"/>
        <v>2</v>
      </c>
      <c r="S146" s="7">
        <f>IF($B146="","",IF(S$7="","",IFERROR((('NILAI TUGAS'!H146*'NILAI TUGAS'!H$7*'FORM NILAI SIAP'!$E$6+'NILAI PRAKTEK'!H146*'NILAI PRAKTEK'!H$7*'FORM NILAI SIAP'!$F$6+'NILAI UTS'!H146*'NILAI UTS'!H$7*'FORM NILAI SIAP'!$G$6+'NILAI UAS'!H$7*'NILAI UAS'!H146*'FORM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67.5</v>
      </c>
      <c r="T146" s="86">
        <f t="shared" si="4"/>
        <v>2</v>
      </c>
      <c r="U146" s="7" t="str">
        <f>IF($B146="","",IF(U$7="","",IFERROR((('NILAI TUGAS'!I146*'NILAI TUGAS'!I$7*'FORM NILAI SIAP'!$E$6+'NILAI PRAKTEK'!I146*'NILAI PRAKTEK'!I$7*'FORM NILAI SIAP'!$F$6+'NILAI UTS'!I146*'NILAI UTS'!I$7*'FORM NILAI SIAP'!$G$6+'NILAI UAS'!I$7*'NILAI UAS'!I146*'FORM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6" s="86" t="str">
        <f t="shared" si="5"/>
        <v/>
      </c>
      <c r="W146" s="7" t="str">
        <f>IF($B146="","",IF(W$7="","",IFERROR((('NILAI TUGAS'!J146*'NILAI TUGAS'!J$7*'FORM NILAI SIAP'!$E$6+'NILAI PRAKTEK'!J146*'NILAI PRAKTEK'!J$7*'FORM NILAI SIAP'!$F$6+'NILAI UTS'!J146*'NILAI UTS'!J$7*'FORM NILAI SIAP'!$G$6+'NILAI UAS'!J$7*'NILAI UAS'!J146*'FORM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6" s="86" t="str">
        <f t="shared" si="6"/>
        <v/>
      </c>
      <c r="Y146" s="7" t="str">
        <f>IF($B146="","",IF(Y$7="","",IFERROR((('NILAI TUGAS'!K146*'NILAI TUGAS'!K$7*'FORM NILAI SIAP'!$E$6+'NILAI PRAKTEK'!K146*'NILAI PRAKTEK'!K$7*'FORM NILAI SIAP'!$F$6+'NILAI UTS'!K146*'NILAI UTS'!K$7*'FORM NILAI SIAP'!$G$6+'NILAI UAS'!K$7*'NILAI UAS'!K146*'FORM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6" s="86" t="str">
        <f t="shared" si="7"/>
        <v/>
      </c>
      <c r="AA146" s="7" t="str">
        <f>IF($B146="","",IF(AA$7="","",IFERROR((('NILAI TUGAS'!L146*'NILAI TUGAS'!L$7*'FORM NILAI SIAP'!$E$6+'NILAI PRAKTEK'!L146*'NILAI PRAKTEK'!L$7*'FORM NILAI SIAP'!$F$6+'NILAI UTS'!L146*'NILAI UTS'!L$7*'FORM NILAI SIAP'!$G$6+'NILAI UAS'!L$7*'NILAI UAS'!L146*'FORM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6" s="86" t="str">
        <f t="shared" si="8"/>
        <v/>
      </c>
      <c r="AC146" s="7" t="str">
        <f>IF($B146="","",IF(AC$7="","",IFERROR((('NILAI TUGAS'!M146*'NILAI TUGAS'!M$7*'FORM NILAI SIAP'!$E$6+'NILAI PRAKTEK'!M146*'NILAI PRAKTEK'!M$7*'FORM NILAI SIAP'!$F$6+'NILAI UTS'!M146*'NILAI UTS'!M$7*'FORM NILAI SIAP'!$G$6+'NILAI UAS'!M$7*'NILAI UAS'!M146*'FORM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6" s="86" t="str">
        <f t="shared" si="9"/>
        <v/>
      </c>
      <c r="AE146" s="7" t="str">
        <f>IF($B146="","",IFERROR((('NILAI TUGAS'!N146*'NILAI TUGAS'!N$7*'FORM NILAI SIAP'!$E$6+'NILAI PRAKTEK'!N146*'NILAI PRAKTEK'!N$7*'FORM NILAI SIAP'!$F$6+'NILAI UTS'!N146*'NILAI UTS'!N$7*'FORM NILAI SIAP'!$G$6+'NILAI UAS'!N$7*'NILAI UAS'!N146*'FORM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6" s="86" t="str">
        <f t="shared" si="10"/>
        <v/>
      </c>
      <c r="AG146" s="7" t="str">
        <f>IF($B146="","",IFERROR((('NILAI TUGAS'!O146*'NILAI TUGAS'!O$7*'FORM NILAI SIAP'!$E$6+'NILAI PRAKTEK'!O146*'NILAI PRAKTEK'!O$7*'FORM NILAI SIAP'!$F$6+'NILAI UTS'!O146*'NILAI UTS'!O$7*'FORM NILAI SIAP'!$G$6+'NILAI UAS'!O$7*'NILAI UAS'!O146*'FORM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6" s="86" t="str">
        <f t="shared" si="11"/>
        <v/>
      </c>
      <c r="AI146" s="7" t="str">
        <f>IF($B146="","",IFERROR((('NILAI TUGAS'!P146*'NILAI TUGAS'!P$7*'FORM NILAI SIAP'!$E$6+'NILAI PRAKTEK'!P146*'NILAI PRAKTEK'!P$7*'FORM NILAI SIAP'!$F$6+'NILAI UTS'!P146*'NILAI UTS'!P$7*'FORM NILAI SIAP'!$G$6+'NILAI UAS'!P$7*'NILAI UAS'!P146*'FORM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6" s="86" t="str">
        <f t="shared" si="12"/>
        <v/>
      </c>
      <c r="AK146" s="7" t="str">
        <f>IF($B146="","",IFERROR((('NILAI TUGAS'!Q146*'NILAI TUGAS'!Q$7*'FORM NILAI SIAP'!$E$6+'NILAI PRAKTEK'!Q146*'NILAI PRAKTEK'!Q$7*'FORM NILAI SIAP'!$F$6+'NILAI UTS'!Q146*'NILAI UTS'!Q$7*'FORM NILAI SIAP'!$G$6+'NILAI UAS'!Q$7*'NILAI UAS'!Q146*'FORM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6" s="86" t="str">
        <f t="shared" si="13"/>
        <v/>
      </c>
      <c r="AM146" s="7" t="str">
        <f>IF($B146="","",IFERROR((('NILAI TUGAS'!R146*'NILAI TUGAS'!R$7*'FORM NILAI SIAP'!$E$6+'NILAI PRAKTEK'!R146*'NILAI PRAKTEK'!R$7*'FORM NILAI SIAP'!$F$6+'NILAI UTS'!R146*'NILAI UTS'!R$7*'FORM NILAI SIAP'!$G$6+'NILAI UAS'!R$7*'NILAI UAS'!R146*'FORM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6" s="86" t="str">
        <f t="shared" si="14"/>
        <v/>
      </c>
    </row>
    <row r="147" spans="1:40" ht="14.25" customHeight="1">
      <c r="A147" s="3">
        <v>21120120140099</v>
      </c>
      <c r="B147" s="37" t="s">
        <v>291</v>
      </c>
      <c r="C147" s="37">
        <v>5</v>
      </c>
      <c r="D147" s="37" t="s">
        <v>350</v>
      </c>
      <c r="E147" s="83">
        <f>IF(B147="","",'NILAI TUGAS'!D147)</f>
        <v>100</v>
      </c>
      <c r="F147" s="83">
        <f>IF(B147="","",'NILAI PRAKTEK'!D147)</f>
        <v>0</v>
      </c>
      <c r="G147" s="83">
        <f>IF(B147="","",'NILAI UTS'!D147)</f>
        <v>92</v>
      </c>
      <c r="H147" s="83">
        <f>IF(B147="","",'NILAI UAS'!D147)</f>
        <v>70</v>
      </c>
      <c r="I147" s="83">
        <f t="shared" si="0"/>
        <v>90.5</v>
      </c>
      <c r="J147" s="84" t="str">
        <f t="shared" si="15"/>
        <v>A</v>
      </c>
      <c r="K147" s="83" t="str">
        <f t="shared" si="16"/>
        <v>4</v>
      </c>
      <c r="L147" s="85" t="str">
        <f t="shared" si="19"/>
        <v>LULUS</v>
      </c>
      <c r="M147" s="7">
        <f>IF($B147="","",IF(M$7="","",IFERROR((('NILAI TUGAS'!E147*'NILAI TUGAS'!E$7*'FORM NILAI SIAP'!$E$6+'NILAI PRAKTEK'!E147*'NILAI PRAKTEK'!E$7*'FORM NILAI SIAP'!$F$6+'NILAI UTS'!E147*'NILAI UTS'!E$7*'FORM NILAI SIAP'!$G$6+'NILAI UAS'!E$7*'NILAI UAS'!E147*'FORM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147" s="86">
        <f t="shared" si="1"/>
        <v>4</v>
      </c>
      <c r="O147" s="7">
        <f>IF($B147="","",IF(O$7="","",IFERROR((('NILAI TUGAS'!F147*'NILAI TUGAS'!F$7*'FORM NILAI SIAP'!$E$6+'NILAI PRAKTEK'!F147*'NILAI PRAKTEK'!F$7*'FORM NILAI SIAP'!$F$6+'NILAI UTS'!F147*'NILAI UTS'!F$7*'FORM NILAI SIAP'!$G$6+'NILAI UAS'!F$7*'NILAI UAS'!F147*'FORM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147" s="86">
        <f t="shared" si="2"/>
        <v>4</v>
      </c>
      <c r="Q147" s="7">
        <f>IF($B147="","",IF(Q$7="","",IFERROR((('NILAI TUGAS'!G147*'NILAI TUGAS'!G$7*'FORM NILAI SIAP'!$E$6+'NILAI PRAKTEK'!G147*'NILAI PRAKTEK'!G$7*'FORM NILAI SIAP'!$F$6+'NILAI UTS'!G147*'NILAI UTS'!G$7*'FORM NILAI SIAP'!$G$6+'NILAI UAS'!G$7*'NILAI UAS'!G147*'FORM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47" s="86">
        <f t="shared" si="3"/>
        <v>4</v>
      </c>
      <c r="S147" s="7">
        <f>IF($B147="","",IF(S$7="","",IFERROR((('NILAI TUGAS'!H147*'NILAI TUGAS'!H$7*'FORM NILAI SIAP'!$E$6+'NILAI PRAKTEK'!H147*'NILAI PRAKTEK'!H$7*'FORM NILAI SIAP'!$F$6+'NILAI UTS'!H147*'NILAI UTS'!H$7*'FORM NILAI SIAP'!$G$6+'NILAI UAS'!H$7*'NILAI UAS'!H147*'FORM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47" s="86">
        <f t="shared" si="4"/>
        <v>4</v>
      </c>
      <c r="U147" s="7" t="str">
        <f>IF($B147="","",IF(U$7="","",IFERROR((('NILAI TUGAS'!I147*'NILAI TUGAS'!I$7*'FORM NILAI SIAP'!$E$6+'NILAI PRAKTEK'!I147*'NILAI PRAKTEK'!I$7*'FORM NILAI SIAP'!$F$6+'NILAI UTS'!I147*'NILAI UTS'!I$7*'FORM NILAI SIAP'!$G$6+'NILAI UAS'!I$7*'NILAI UAS'!I147*'FORM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7" s="86" t="str">
        <f t="shared" si="5"/>
        <v/>
      </c>
      <c r="W147" s="7" t="str">
        <f>IF($B147="","",IF(W$7="","",IFERROR((('NILAI TUGAS'!J147*'NILAI TUGAS'!J$7*'FORM NILAI SIAP'!$E$6+'NILAI PRAKTEK'!J147*'NILAI PRAKTEK'!J$7*'FORM NILAI SIAP'!$F$6+'NILAI UTS'!J147*'NILAI UTS'!J$7*'FORM NILAI SIAP'!$G$6+'NILAI UAS'!J$7*'NILAI UAS'!J147*'FORM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7" s="86" t="str">
        <f t="shared" si="6"/>
        <v/>
      </c>
      <c r="Y147" s="7" t="str">
        <f>IF($B147="","",IF(Y$7="","",IFERROR((('NILAI TUGAS'!K147*'NILAI TUGAS'!K$7*'FORM NILAI SIAP'!$E$6+'NILAI PRAKTEK'!K147*'NILAI PRAKTEK'!K$7*'FORM NILAI SIAP'!$F$6+'NILAI UTS'!K147*'NILAI UTS'!K$7*'FORM NILAI SIAP'!$G$6+'NILAI UAS'!K$7*'NILAI UAS'!K147*'FORM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7" s="86" t="str">
        <f t="shared" si="7"/>
        <v/>
      </c>
      <c r="AA147" s="7" t="str">
        <f>IF($B147="","",IF(AA$7="","",IFERROR((('NILAI TUGAS'!L147*'NILAI TUGAS'!L$7*'FORM NILAI SIAP'!$E$6+'NILAI PRAKTEK'!L147*'NILAI PRAKTEK'!L$7*'FORM NILAI SIAP'!$F$6+'NILAI UTS'!L147*'NILAI UTS'!L$7*'FORM NILAI SIAP'!$G$6+'NILAI UAS'!L$7*'NILAI UAS'!L147*'FORM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7" s="86" t="str">
        <f t="shared" si="8"/>
        <v/>
      </c>
      <c r="AC147" s="7" t="str">
        <f>IF($B147="","",IF(AC$7="","",IFERROR((('NILAI TUGAS'!M147*'NILAI TUGAS'!M$7*'FORM NILAI SIAP'!$E$6+'NILAI PRAKTEK'!M147*'NILAI PRAKTEK'!M$7*'FORM NILAI SIAP'!$F$6+'NILAI UTS'!M147*'NILAI UTS'!M$7*'FORM NILAI SIAP'!$G$6+'NILAI UAS'!M$7*'NILAI UAS'!M147*'FORM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7" s="86" t="str">
        <f t="shared" si="9"/>
        <v/>
      </c>
      <c r="AE147" s="7" t="str">
        <f>IF($B147="","",IFERROR((('NILAI TUGAS'!N147*'NILAI TUGAS'!N$7*'FORM NILAI SIAP'!$E$6+'NILAI PRAKTEK'!N147*'NILAI PRAKTEK'!N$7*'FORM NILAI SIAP'!$F$6+'NILAI UTS'!N147*'NILAI UTS'!N$7*'FORM NILAI SIAP'!$G$6+'NILAI UAS'!N$7*'NILAI UAS'!N147*'FORM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7" s="86" t="str">
        <f t="shared" si="10"/>
        <v/>
      </c>
      <c r="AG147" s="7" t="str">
        <f>IF($B147="","",IFERROR((('NILAI TUGAS'!O147*'NILAI TUGAS'!O$7*'FORM NILAI SIAP'!$E$6+'NILAI PRAKTEK'!O147*'NILAI PRAKTEK'!O$7*'FORM NILAI SIAP'!$F$6+'NILAI UTS'!O147*'NILAI UTS'!O$7*'FORM NILAI SIAP'!$G$6+'NILAI UAS'!O$7*'NILAI UAS'!O147*'FORM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7" s="86" t="str">
        <f t="shared" si="11"/>
        <v/>
      </c>
      <c r="AI147" s="7" t="str">
        <f>IF($B147="","",IFERROR((('NILAI TUGAS'!P147*'NILAI TUGAS'!P$7*'FORM NILAI SIAP'!$E$6+'NILAI PRAKTEK'!P147*'NILAI PRAKTEK'!P$7*'FORM NILAI SIAP'!$F$6+'NILAI UTS'!P147*'NILAI UTS'!P$7*'FORM NILAI SIAP'!$G$6+'NILAI UAS'!P$7*'NILAI UAS'!P147*'FORM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7" s="86" t="str">
        <f t="shared" si="12"/>
        <v/>
      </c>
      <c r="AK147" s="7" t="str">
        <f>IF($B147="","",IFERROR((('NILAI TUGAS'!Q147*'NILAI TUGAS'!Q$7*'FORM NILAI SIAP'!$E$6+'NILAI PRAKTEK'!Q147*'NILAI PRAKTEK'!Q$7*'FORM NILAI SIAP'!$F$6+'NILAI UTS'!Q147*'NILAI UTS'!Q$7*'FORM NILAI SIAP'!$G$6+'NILAI UAS'!Q$7*'NILAI UAS'!Q147*'FORM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7" s="86" t="str">
        <f t="shared" si="13"/>
        <v/>
      </c>
      <c r="AM147" s="7" t="str">
        <f>IF($B147="","",IFERROR((('NILAI TUGAS'!R147*'NILAI TUGAS'!R$7*'FORM NILAI SIAP'!$E$6+'NILAI PRAKTEK'!R147*'NILAI PRAKTEK'!R$7*'FORM NILAI SIAP'!$F$6+'NILAI UTS'!R147*'NILAI UTS'!R$7*'FORM NILAI SIAP'!$G$6+'NILAI UAS'!R$7*'NILAI UAS'!R147*'FORM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7" s="86" t="str">
        <f t="shared" si="14"/>
        <v/>
      </c>
    </row>
    <row r="148" spans="1:40" ht="14.25" customHeight="1">
      <c r="A148" s="3">
        <v>21120120140099</v>
      </c>
      <c r="B148" s="37" t="s">
        <v>292</v>
      </c>
      <c r="C148" s="37">
        <v>5</v>
      </c>
      <c r="D148" s="37" t="s">
        <v>350</v>
      </c>
      <c r="E148" s="83">
        <f>IF(B148="","",'NILAI TUGAS'!D148)</f>
        <v>81</v>
      </c>
      <c r="F148" s="83">
        <f>IF(B148="","",'NILAI PRAKTEK'!D148)</f>
        <v>0</v>
      </c>
      <c r="G148" s="83">
        <f>IF(B148="","",'NILAI UTS'!D148)</f>
        <v>92</v>
      </c>
      <c r="H148" s="83">
        <f>IF(B148="","",'NILAI UAS'!D148)</f>
        <v>50</v>
      </c>
      <c r="I148" s="83">
        <f t="shared" si="0"/>
        <v>76</v>
      </c>
      <c r="J148" s="84" t="str">
        <f t="shared" si="15"/>
        <v>B</v>
      </c>
      <c r="K148" s="83" t="str">
        <f t="shared" si="16"/>
        <v>3</v>
      </c>
      <c r="L148" s="85" t="str">
        <f t="shared" si="19"/>
        <v>LULUS</v>
      </c>
      <c r="M148" s="7">
        <f>IF($B148="","",IF(M$7="","",IFERROR((('NILAI TUGAS'!E148*'NILAI TUGAS'!E$7*'FORM NILAI SIAP'!$E$6+'NILAI PRAKTEK'!E148*'NILAI PRAKTEK'!E$7*'FORM NILAI SIAP'!$F$6+'NILAI UTS'!E148*'NILAI UTS'!E$7*'FORM NILAI SIAP'!$G$6+'NILAI UAS'!E$7*'NILAI UAS'!E148*'FORM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86.5</v>
      </c>
      <c r="N148" s="86">
        <f t="shared" si="1"/>
        <v>4</v>
      </c>
      <c r="O148" s="7">
        <f>IF($B148="","",IF(O$7="","",IFERROR((('NILAI TUGAS'!F148*'NILAI TUGAS'!F$7*'FORM NILAI SIAP'!$E$6+'NILAI PRAKTEK'!F148*'NILAI PRAKTEK'!F$7*'FORM NILAI SIAP'!$F$6+'NILAI UTS'!F148*'NILAI UTS'!F$7*'FORM NILAI SIAP'!$G$6+'NILAI UAS'!F$7*'NILAI UAS'!F148*'FORM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86.5</v>
      </c>
      <c r="P148" s="86">
        <f t="shared" si="2"/>
        <v>4</v>
      </c>
      <c r="Q148" s="7">
        <f>IF($B148="","",IF(Q$7="","",IFERROR((('NILAI TUGAS'!G148*'NILAI TUGAS'!G$7*'FORM NILAI SIAP'!$E$6+'NILAI PRAKTEK'!G148*'NILAI PRAKTEK'!G$7*'FORM NILAI SIAP'!$F$6+'NILAI UTS'!G148*'NILAI UTS'!G$7*'FORM NILAI SIAP'!$G$6+'NILAI UAS'!G$7*'NILAI UAS'!G148*'FORM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65.5</v>
      </c>
      <c r="R148" s="86">
        <f t="shared" si="3"/>
        <v>2</v>
      </c>
      <c r="S148" s="7">
        <f>IF($B148="","",IF(S$7="","",IFERROR((('NILAI TUGAS'!H148*'NILAI TUGAS'!H$7*'FORM NILAI SIAP'!$E$6+'NILAI PRAKTEK'!H148*'NILAI PRAKTEK'!H$7*'FORM NILAI SIAP'!$F$6+'NILAI UTS'!H148*'NILAI UTS'!H$7*'FORM NILAI SIAP'!$G$6+'NILAI UAS'!H$7*'NILAI UAS'!H148*'FORM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65.5</v>
      </c>
      <c r="T148" s="86">
        <f t="shared" si="4"/>
        <v>2</v>
      </c>
      <c r="U148" s="7" t="str">
        <f>IF($B148="","",IF(U$7="","",IFERROR((('NILAI TUGAS'!I148*'NILAI TUGAS'!I$7*'FORM NILAI SIAP'!$E$6+'NILAI PRAKTEK'!I148*'NILAI PRAKTEK'!I$7*'FORM NILAI SIAP'!$F$6+'NILAI UTS'!I148*'NILAI UTS'!I$7*'FORM NILAI SIAP'!$G$6+'NILAI UAS'!I$7*'NILAI UAS'!I148*'FORM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8" s="86" t="str">
        <f t="shared" si="5"/>
        <v/>
      </c>
      <c r="W148" s="7" t="str">
        <f>IF($B148="","",IF(W$7="","",IFERROR((('NILAI TUGAS'!J148*'NILAI TUGAS'!J$7*'FORM NILAI SIAP'!$E$6+'NILAI PRAKTEK'!J148*'NILAI PRAKTEK'!J$7*'FORM NILAI SIAP'!$F$6+'NILAI UTS'!J148*'NILAI UTS'!J$7*'FORM NILAI SIAP'!$G$6+'NILAI UAS'!J$7*'NILAI UAS'!J148*'FORM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8" s="86" t="str">
        <f t="shared" si="6"/>
        <v/>
      </c>
      <c r="Y148" s="7" t="str">
        <f>IF($B148="","",IF(Y$7="","",IFERROR((('NILAI TUGAS'!K148*'NILAI TUGAS'!K$7*'FORM NILAI SIAP'!$E$6+'NILAI PRAKTEK'!K148*'NILAI PRAKTEK'!K$7*'FORM NILAI SIAP'!$F$6+'NILAI UTS'!K148*'NILAI UTS'!K$7*'FORM NILAI SIAP'!$G$6+'NILAI UAS'!K$7*'NILAI UAS'!K148*'FORM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8" s="86" t="str">
        <f t="shared" si="7"/>
        <v/>
      </c>
      <c r="AA148" s="7" t="str">
        <f>IF($B148="","",IF(AA$7="","",IFERROR((('NILAI TUGAS'!L148*'NILAI TUGAS'!L$7*'FORM NILAI SIAP'!$E$6+'NILAI PRAKTEK'!L148*'NILAI PRAKTEK'!L$7*'FORM NILAI SIAP'!$F$6+'NILAI UTS'!L148*'NILAI UTS'!L$7*'FORM NILAI SIAP'!$G$6+'NILAI UAS'!L$7*'NILAI UAS'!L148*'FORM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8" s="86" t="str">
        <f t="shared" si="8"/>
        <v/>
      </c>
      <c r="AC148" s="7" t="str">
        <f>IF($B148="","",IF(AC$7="","",IFERROR((('NILAI TUGAS'!M148*'NILAI TUGAS'!M$7*'FORM NILAI SIAP'!$E$6+'NILAI PRAKTEK'!M148*'NILAI PRAKTEK'!M$7*'FORM NILAI SIAP'!$F$6+'NILAI UTS'!M148*'NILAI UTS'!M$7*'FORM NILAI SIAP'!$G$6+'NILAI UAS'!M$7*'NILAI UAS'!M148*'FORM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8" s="86" t="str">
        <f t="shared" si="9"/>
        <v/>
      </c>
      <c r="AE148" s="7" t="str">
        <f>IF($B148="","",IFERROR((('NILAI TUGAS'!N148*'NILAI TUGAS'!N$7*'FORM NILAI SIAP'!$E$6+'NILAI PRAKTEK'!N148*'NILAI PRAKTEK'!N$7*'FORM NILAI SIAP'!$F$6+'NILAI UTS'!N148*'NILAI UTS'!N$7*'FORM NILAI SIAP'!$G$6+'NILAI UAS'!N$7*'NILAI UAS'!N148*'FORM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8" s="86" t="str">
        <f t="shared" si="10"/>
        <v/>
      </c>
      <c r="AG148" s="7" t="str">
        <f>IF($B148="","",IFERROR((('NILAI TUGAS'!O148*'NILAI TUGAS'!O$7*'FORM NILAI SIAP'!$E$6+'NILAI PRAKTEK'!O148*'NILAI PRAKTEK'!O$7*'FORM NILAI SIAP'!$F$6+'NILAI UTS'!O148*'NILAI UTS'!O$7*'FORM NILAI SIAP'!$G$6+'NILAI UAS'!O$7*'NILAI UAS'!O148*'FORM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8" s="86" t="str">
        <f t="shared" si="11"/>
        <v/>
      </c>
      <c r="AI148" s="7" t="str">
        <f>IF($B148="","",IFERROR((('NILAI TUGAS'!P148*'NILAI TUGAS'!P$7*'FORM NILAI SIAP'!$E$6+'NILAI PRAKTEK'!P148*'NILAI PRAKTEK'!P$7*'FORM NILAI SIAP'!$F$6+'NILAI UTS'!P148*'NILAI UTS'!P$7*'FORM NILAI SIAP'!$G$6+'NILAI UAS'!P$7*'NILAI UAS'!P148*'FORM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8" s="86" t="str">
        <f t="shared" si="12"/>
        <v/>
      </c>
      <c r="AK148" s="7" t="str">
        <f>IF($B148="","",IFERROR((('NILAI TUGAS'!Q148*'NILAI TUGAS'!Q$7*'FORM NILAI SIAP'!$E$6+'NILAI PRAKTEK'!Q148*'NILAI PRAKTEK'!Q$7*'FORM NILAI SIAP'!$F$6+'NILAI UTS'!Q148*'NILAI UTS'!Q$7*'FORM NILAI SIAP'!$G$6+'NILAI UAS'!Q$7*'NILAI UAS'!Q148*'FORM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8" s="86" t="str">
        <f t="shared" si="13"/>
        <v/>
      </c>
      <c r="AM148" s="7" t="str">
        <f>IF($B148="","",IFERROR((('NILAI TUGAS'!R148*'NILAI TUGAS'!R$7*'FORM NILAI SIAP'!$E$6+'NILAI PRAKTEK'!R148*'NILAI PRAKTEK'!R$7*'FORM NILAI SIAP'!$F$6+'NILAI UTS'!R148*'NILAI UTS'!R$7*'FORM NILAI SIAP'!$G$6+'NILAI UAS'!R$7*'NILAI UAS'!R148*'FORM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8" s="86" t="str">
        <f t="shared" si="14"/>
        <v/>
      </c>
    </row>
    <row r="149" spans="1:40" ht="14.25" customHeight="1">
      <c r="A149" s="3">
        <v>21120120140099</v>
      </c>
      <c r="B149" s="37" t="s">
        <v>293</v>
      </c>
      <c r="C149" s="37">
        <v>7</v>
      </c>
      <c r="D149" s="37" t="s">
        <v>351</v>
      </c>
      <c r="E149" s="83">
        <f>IF(B149="","",'NILAI TUGAS'!D149)</f>
        <v>88</v>
      </c>
      <c r="F149" s="83">
        <f>IF(B149="","",'NILAI PRAKTEK'!D149)</f>
        <v>0</v>
      </c>
      <c r="G149" s="83">
        <f>IF(B149="","",'NILAI UTS'!D149)</f>
        <v>72</v>
      </c>
      <c r="H149" s="83">
        <f>IF(B149="","",'NILAI UAS'!D149)</f>
        <v>0</v>
      </c>
      <c r="I149" s="83">
        <f t="shared" si="0"/>
        <v>62</v>
      </c>
      <c r="J149" s="84" t="str">
        <f t="shared" si="15"/>
        <v>C</v>
      </c>
      <c r="K149" s="83" t="str">
        <f t="shared" si="16"/>
        <v>2</v>
      </c>
      <c r="L149" s="85" t="str">
        <f t="shared" si="19"/>
        <v>REMIDI CPMK</v>
      </c>
      <c r="M149" s="7">
        <f>IF($B149="","",IF(M$7="","",IFERROR((('NILAI TUGAS'!E149*'NILAI TUGAS'!E$7*'FORM NILAI SIAP'!$E$6+'NILAI PRAKTEK'!E149*'NILAI PRAKTEK'!E$7*'FORM NILAI SIAP'!$F$6+'NILAI UTS'!E149*'NILAI UTS'!E$7*'FORM NILAI SIAP'!$G$6+'NILAI UAS'!E$7*'NILAI UAS'!E149*'FORM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80</v>
      </c>
      <c r="N149" s="86">
        <f t="shared" si="1"/>
        <v>4</v>
      </c>
      <c r="O149" s="7">
        <f>IF($B149="","",IF(O$7="","",IFERROR((('NILAI TUGAS'!F149*'NILAI TUGAS'!F$7*'FORM NILAI SIAP'!$E$6+'NILAI PRAKTEK'!F149*'NILAI PRAKTEK'!F$7*'FORM NILAI SIAP'!$F$6+'NILAI UTS'!F149*'NILAI UTS'!F$7*'FORM NILAI SIAP'!$G$6+'NILAI UAS'!F$7*'NILAI UAS'!F149*'FORM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80</v>
      </c>
      <c r="P149" s="86">
        <f t="shared" si="2"/>
        <v>4</v>
      </c>
      <c r="Q149" s="7">
        <f>IF($B149="","",IF(Q$7="","",IFERROR((('NILAI TUGAS'!G149*'NILAI TUGAS'!G$7*'FORM NILAI SIAP'!$E$6+'NILAI PRAKTEK'!G149*'NILAI PRAKTEK'!G$7*'FORM NILAI SIAP'!$F$6+'NILAI UTS'!G149*'NILAI UTS'!G$7*'FORM NILAI SIAP'!$G$6+'NILAI UAS'!G$7*'NILAI UAS'!G149*'FORM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44</v>
      </c>
      <c r="R149" s="86">
        <f t="shared" si="3"/>
        <v>1</v>
      </c>
      <c r="S149" s="7">
        <f>IF($B149="","",IF(S$7="","",IFERROR((('NILAI TUGAS'!H149*'NILAI TUGAS'!H$7*'FORM NILAI SIAP'!$E$6+'NILAI PRAKTEK'!H149*'NILAI PRAKTEK'!H$7*'FORM NILAI SIAP'!$F$6+'NILAI UTS'!H149*'NILAI UTS'!H$7*'FORM NILAI SIAP'!$G$6+'NILAI UAS'!H$7*'NILAI UAS'!H149*'FORM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44</v>
      </c>
      <c r="T149" s="86">
        <f t="shared" si="4"/>
        <v>1</v>
      </c>
      <c r="U149" s="7" t="str">
        <f>IF($B149="","",IF(U$7="","",IFERROR((('NILAI TUGAS'!I149*'NILAI TUGAS'!I$7*'FORM NILAI SIAP'!$E$6+'NILAI PRAKTEK'!I149*'NILAI PRAKTEK'!I$7*'FORM NILAI SIAP'!$F$6+'NILAI UTS'!I149*'NILAI UTS'!I$7*'FORM NILAI SIAP'!$G$6+'NILAI UAS'!I$7*'NILAI UAS'!I149*'FORM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9" s="86" t="str">
        <f t="shared" si="5"/>
        <v/>
      </c>
      <c r="W149" s="7" t="str">
        <f>IF($B149="","",IF(W$7="","",IFERROR((('NILAI TUGAS'!J149*'NILAI TUGAS'!J$7*'FORM NILAI SIAP'!$E$6+'NILAI PRAKTEK'!J149*'NILAI PRAKTEK'!J$7*'FORM NILAI SIAP'!$F$6+'NILAI UTS'!J149*'NILAI UTS'!J$7*'FORM NILAI SIAP'!$G$6+'NILAI UAS'!J$7*'NILAI UAS'!J149*'FORM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9" s="86" t="str">
        <f t="shared" si="6"/>
        <v/>
      </c>
      <c r="Y149" s="7" t="str">
        <f>IF($B149="","",IF(Y$7="","",IFERROR((('NILAI TUGAS'!K149*'NILAI TUGAS'!K$7*'FORM NILAI SIAP'!$E$6+'NILAI PRAKTEK'!K149*'NILAI PRAKTEK'!K$7*'FORM NILAI SIAP'!$F$6+'NILAI UTS'!K149*'NILAI UTS'!K$7*'FORM NILAI SIAP'!$G$6+'NILAI UAS'!K$7*'NILAI UAS'!K149*'FORM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9" s="86" t="str">
        <f t="shared" si="7"/>
        <v/>
      </c>
      <c r="AA149" s="7" t="str">
        <f>IF($B149="","",IF(AA$7="","",IFERROR((('NILAI TUGAS'!L149*'NILAI TUGAS'!L$7*'FORM NILAI SIAP'!$E$6+'NILAI PRAKTEK'!L149*'NILAI PRAKTEK'!L$7*'FORM NILAI SIAP'!$F$6+'NILAI UTS'!L149*'NILAI UTS'!L$7*'FORM NILAI SIAP'!$G$6+'NILAI UAS'!L$7*'NILAI UAS'!L149*'FORM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9" s="86" t="str">
        <f t="shared" si="8"/>
        <v/>
      </c>
      <c r="AC149" s="7" t="str">
        <f>IF($B149="","",IF(AC$7="","",IFERROR((('NILAI TUGAS'!M149*'NILAI TUGAS'!M$7*'FORM NILAI SIAP'!$E$6+'NILAI PRAKTEK'!M149*'NILAI PRAKTEK'!M$7*'FORM NILAI SIAP'!$F$6+'NILAI UTS'!M149*'NILAI UTS'!M$7*'FORM NILAI SIAP'!$G$6+'NILAI UAS'!M$7*'NILAI UAS'!M149*'FORM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9" s="86" t="str">
        <f t="shared" si="9"/>
        <v/>
      </c>
      <c r="AE149" s="7" t="str">
        <f>IF($B149="","",IFERROR((('NILAI TUGAS'!N149*'NILAI TUGAS'!N$7*'FORM NILAI SIAP'!$E$6+'NILAI PRAKTEK'!N149*'NILAI PRAKTEK'!N$7*'FORM NILAI SIAP'!$F$6+'NILAI UTS'!N149*'NILAI UTS'!N$7*'FORM NILAI SIAP'!$G$6+'NILAI UAS'!N$7*'NILAI UAS'!N149*'FORM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9" s="86" t="str">
        <f t="shared" si="10"/>
        <v/>
      </c>
      <c r="AG149" s="7" t="str">
        <f>IF($B149="","",IFERROR((('NILAI TUGAS'!O149*'NILAI TUGAS'!O$7*'FORM NILAI SIAP'!$E$6+'NILAI PRAKTEK'!O149*'NILAI PRAKTEK'!O$7*'FORM NILAI SIAP'!$F$6+'NILAI UTS'!O149*'NILAI UTS'!O$7*'FORM NILAI SIAP'!$G$6+'NILAI UAS'!O$7*'NILAI UAS'!O149*'FORM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9" s="86" t="str">
        <f t="shared" si="11"/>
        <v/>
      </c>
      <c r="AI149" s="7" t="str">
        <f>IF($B149="","",IFERROR((('NILAI TUGAS'!P149*'NILAI TUGAS'!P$7*'FORM NILAI SIAP'!$E$6+'NILAI PRAKTEK'!P149*'NILAI PRAKTEK'!P$7*'FORM NILAI SIAP'!$F$6+'NILAI UTS'!P149*'NILAI UTS'!P$7*'FORM NILAI SIAP'!$G$6+'NILAI UAS'!P$7*'NILAI UAS'!P149*'FORM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9" s="86" t="str">
        <f t="shared" si="12"/>
        <v/>
      </c>
      <c r="AK149" s="7" t="str">
        <f>IF($B149="","",IFERROR((('NILAI TUGAS'!Q149*'NILAI TUGAS'!Q$7*'FORM NILAI SIAP'!$E$6+'NILAI PRAKTEK'!Q149*'NILAI PRAKTEK'!Q$7*'FORM NILAI SIAP'!$F$6+'NILAI UTS'!Q149*'NILAI UTS'!Q$7*'FORM NILAI SIAP'!$G$6+'NILAI UAS'!Q$7*'NILAI UAS'!Q149*'FORM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9" s="86" t="str">
        <f t="shared" si="13"/>
        <v/>
      </c>
      <c r="AM149" s="7" t="str">
        <f>IF($B149="","",IFERROR((('NILAI TUGAS'!R149*'NILAI TUGAS'!R$7*'FORM NILAI SIAP'!$E$6+'NILAI PRAKTEK'!R149*'NILAI PRAKTEK'!R$7*'FORM NILAI SIAP'!$F$6+'NILAI UTS'!R149*'NILAI UTS'!R$7*'FORM NILAI SIAP'!$G$6+'NILAI UAS'!R$7*'NILAI UAS'!R149*'FORM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9" s="86" t="str">
        <f t="shared" si="14"/>
        <v/>
      </c>
    </row>
    <row r="150" spans="1:40" ht="14.25" customHeight="1">
      <c r="A150" s="3">
        <v>21120120140099</v>
      </c>
      <c r="B150" s="37" t="s">
        <v>294</v>
      </c>
      <c r="C150" s="37">
        <v>5</v>
      </c>
      <c r="D150" s="37" t="s">
        <v>350</v>
      </c>
      <c r="E150" s="83">
        <f>IF(B150="","",'NILAI TUGAS'!D150)</f>
        <v>100</v>
      </c>
      <c r="F150" s="83">
        <f>IF(B150="","",'NILAI PRAKTEK'!D150)</f>
        <v>0</v>
      </c>
      <c r="G150" s="83">
        <f>IF(B150="","",'NILAI UTS'!D150)</f>
        <v>96</v>
      </c>
      <c r="H150" s="83">
        <f>IF(B150="","",'NILAI UAS'!D150)</f>
        <v>80</v>
      </c>
      <c r="I150" s="83">
        <f t="shared" si="0"/>
        <v>94</v>
      </c>
      <c r="J150" s="84" t="str">
        <f t="shared" si="15"/>
        <v>A</v>
      </c>
      <c r="K150" s="83" t="str">
        <f t="shared" si="16"/>
        <v>4</v>
      </c>
      <c r="L150" s="85" t="str">
        <f t="shared" si="19"/>
        <v>LULUS</v>
      </c>
      <c r="M150" s="7">
        <f>IF($B150="","",IF(M$7="","",IFERROR((('NILAI TUGAS'!E150*'NILAI TUGAS'!E$7*'FORM NILAI SIAP'!$E$6+'NILAI PRAKTEK'!E150*'NILAI PRAKTEK'!E$7*'FORM NILAI SIAP'!$F$6+'NILAI UTS'!E150*'NILAI UTS'!E$7*'FORM NILAI SIAP'!$G$6+'NILAI UAS'!E$7*'NILAI UAS'!E150*'FORM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98</v>
      </c>
      <c r="N150" s="86">
        <f t="shared" si="1"/>
        <v>4</v>
      </c>
      <c r="O150" s="7">
        <f>IF($B150="","",IF(O$7="","",IFERROR((('NILAI TUGAS'!F150*'NILAI TUGAS'!F$7*'FORM NILAI SIAP'!$E$6+'NILAI PRAKTEK'!F150*'NILAI PRAKTEK'!F$7*'FORM NILAI SIAP'!$F$6+'NILAI UTS'!F150*'NILAI UTS'!F$7*'FORM NILAI SIAP'!$G$6+'NILAI UAS'!F$7*'NILAI UAS'!F150*'FORM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98</v>
      </c>
      <c r="P150" s="86">
        <f t="shared" si="2"/>
        <v>4</v>
      </c>
      <c r="Q150" s="7">
        <f>IF($B150="","",IF(Q$7="","",IFERROR((('NILAI TUGAS'!G150*'NILAI TUGAS'!G$7*'FORM NILAI SIAP'!$E$6+'NILAI PRAKTEK'!G150*'NILAI PRAKTEK'!G$7*'FORM NILAI SIAP'!$F$6+'NILAI UTS'!G150*'NILAI UTS'!G$7*'FORM NILAI SIAP'!$G$6+'NILAI UAS'!G$7*'NILAI UAS'!G150*'FORM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150" s="86">
        <f t="shared" si="3"/>
        <v>4</v>
      </c>
      <c r="S150" s="7">
        <f>IF($B150="","",IF(S$7="","",IFERROR((('NILAI TUGAS'!H150*'NILAI TUGAS'!H$7*'FORM NILAI SIAP'!$E$6+'NILAI PRAKTEK'!H150*'NILAI PRAKTEK'!H$7*'FORM NILAI SIAP'!$F$6+'NILAI UTS'!H150*'NILAI UTS'!H$7*'FORM NILAI SIAP'!$G$6+'NILAI UAS'!H$7*'NILAI UAS'!H150*'FORM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150" s="86">
        <f t="shared" si="4"/>
        <v>4</v>
      </c>
      <c r="U150" s="7" t="str">
        <f>IF($B150="","",IF(U$7="","",IFERROR((('NILAI TUGAS'!I150*'NILAI TUGAS'!I$7*'FORM NILAI SIAP'!$E$6+'NILAI PRAKTEK'!I150*'NILAI PRAKTEK'!I$7*'FORM NILAI SIAP'!$F$6+'NILAI UTS'!I150*'NILAI UTS'!I$7*'FORM NILAI SIAP'!$G$6+'NILAI UAS'!I$7*'NILAI UAS'!I150*'FORM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0" s="86" t="str">
        <f t="shared" si="5"/>
        <v/>
      </c>
      <c r="W150" s="7" t="str">
        <f>IF($B150="","",IF(W$7="","",IFERROR((('NILAI TUGAS'!J150*'NILAI TUGAS'!J$7*'FORM NILAI SIAP'!$E$6+'NILAI PRAKTEK'!J150*'NILAI PRAKTEK'!J$7*'FORM NILAI SIAP'!$F$6+'NILAI UTS'!J150*'NILAI UTS'!J$7*'FORM NILAI SIAP'!$G$6+'NILAI UAS'!J$7*'NILAI UAS'!J150*'FORM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0" s="86" t="str">
        <f t="shared" si="6"/>
        <v/>
      </c>
      <c r="Y150" s="7" t="str">
        <f>IF($B150="","",IF(Y$7="","",IFERROR((('NILAI TUGAS'!K150*'NILAI TUGAS'!K$7*'FORM NILAI SIAP'!$E$6+'NILAI PRAKTEK'!K150*'NILAI PRAKTEK'!K$7*'FORM NILAI SIAP'!$F$6+'NILAI UTS'!K150*'NILAI UTS'!K$7*'FORM NILAI SIAP'!$G$6+'NILAI UAS'!K$7*'NILAI UAS'!K150*'FORM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0" s="86" t="str">
        <f t="shared" si="7"/>
        <v/>
      </c>
      <c r="AA150" s="7" t="str">
        <f>IF($B150="","",IF(AA$7="","",IFERROR((('NILAI TUGAS'!L150*'NILAI TUGAS'!L$7*'FORM NILAI SIAP'!$E$6+'NILAI PRAKTEK'!L150*'NILAI PRAKTEK'!L$7*'FORM NILAI SIAP'!$F$6+'NILAI UTS'!L150*'NILAI UTS'!L$7*'FORM NILAI SIAP'!$G$6+'NILAI UAS'!L$7*'NILAI UAS'!L150*'FORM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0" s="86" t="str">
        <f t="shared" si="8"/>
        <v/>
      </c>
      <c r="AC150" s="7" t="str">
        <f>IF($B150="","",IF(AC$7="","",IFERROR((('NILAI TUGAS'!M150*'NILAI TUGAS'!M$7*'FORM NILAI SIAP'!$E$6+'NILAI PRAKTEK'!M150*'NILAI PRAKTEK'!M$7*'FORM NILAI SIAP'!$F$6+'NILAI UTS'!M150*'NILAI UTS'!M$7*'FORM NILAI SIAP'!$G$6+'NILAI UAS'!M$7*'NILAI UAS'!M150*'FORM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0" s="86" t="str">
        <f t="shared" si="9"/>
        <v/>
      </c>
      <c r="AE150" s="7" t="str">
        <f>IF($B150="","",IFERROR((('NILAI TUGAS'!N150*'NILAI TUGAS'!N$7*'FORM NILAI SIAP'!$E$6+'NILAI PRAKTEK'!N150*'NILAI PRAKTEK'!N$7*'FORM NILAI SIAP'!$F$6+'NILAI UTS'!N150*'NILAI UTS'!N$7*'FORM NILAI SIAP'!$G$6+'NILAI UAS'!N$7*'NILAI UAS'!N150*'FORM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0" s="86" t="str">
        <f t="shared" si="10"/>
        <v/>
      </c>
      <c r="AG150" s="7" t="str">
        <f>IF($B150="","",IFERROR((('NILAI TUGAS'!O150*'NILAI TUGAS'!O$7*'FORM NILAI SIAP'!$E$6+'NILAI PRAKTEK'!O150*'NILAI PRAKTEK'!O$7*'FORM NILAI SIAP'!$F$6+'NILAI UTS'!O150*'NILAI UTS'!O$7*'FORM NILAI SIAP'!$G$6+'NILAI UAS'!O$7*'NILAI UAS'!O150*'FORM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0" s="86" t="str">
        <f t="shared" si="11"/>
        <v/>
      </c>
      <c r="AI150" s="7" t="str">
        <f>IF($B150="","",IFERROR((('NILAI TUGAS'!P150*'NILAI TUGAS'!P$7*'FORM NILAI SIAP'!$E$6+'NILAI PRAKTEK'!P150*'NILAI PRAKTEK'!P$7*'FORM NILAI SIAP'!$F$6+'NILAI UTS'!P150*'NILAI UTS'!P$7*'FORM NILAI SIAP'!$G$6+'NILAI UAS'!P$7*'NILAI UAS'!P150*'FORM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0" s="86" t="str">
        <f t="shared" si="12"/>
        <v/>
      </c>
      <c r="AK150" s="7" t="str">
        <f>IF($B150="","",IFERROR((('NILAI TUGAS'!Q150*'NILAI TUGAS'!Q$7*'FORM NILAI SIAP'!$E$6+'NILAI PRAKTEK'!Q150*'NILAI PRAKTEK'!Q$7*'FORM NILAI SIAP'!$F$6+'NILAI UTS'!Q150*'NILAI UTS'!Q$7*'FORM NILAI SIAP'!$G$6+'NILAI UAS'!Q$7*'NILAI UAS'!Q150*'FORM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0" s="86" t="str">
        <f t="shared" si="13"/>
        <v/>
      </c>
      <c r="AM150" s="7" t="str">
        <f>IF($B150="","",IFERROR((('NILAI TUGAS'!R150*'NILAI TUGAS'!R$7*'FORM NILAI SIAP'!$E$6+'NILAI PRAKTEK'!R150*'NILAI PRAKTEK'!R$7*'FORM NILAI SIAP'!$F$6+'NILAI UTS'!R150*'NILAI UTS'!R$7*'FORM NILAI SIAP'!$G$6+'NILAI UAS'!R$7*'NILAI UAS'!R150*'FORM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0" s="86" t="str">
        <f t="shared" si="14"/>
        <v/>
      </c>
    </row>
    <row r="151" spans="1:40" ht="14.25" customHeight="1">
      <c r="A151" s="3">
        <v>21120120140099</v>
      </c>
      <c r="B151" s="37" t="s">
        <v>295</v>
      </c>
      <c r="C151" s="37">
        <v>5</v>
      </c>
      <c r="D151" s="37" t="s">
        <v>350</v>
      </c>
      <c r="E151" s="83">
        <f>IF(B151="","",'NILAI TUGAS'!D151)</f>
        <v>100</v>
      </c>
      <c r="F151" s="83">
        <f>IF(B151="","",'NILAI PRAKTEK'!D151)</f>
        <v>0</v>
      </c>
      <c r="G151" s="83">
        <f>IF(B151="","",'NILAI UTS'!D151)</f>
        <v>84</v>
      </c>
      <c r="H151" s="83">
        <f>IF(B151="","",'NILAI UAS'!D151)</f>
        <v>40</v>
      </c>
      <c r="I151" s="83">
        <f t="shared" si="0"/>
        <v>81</v>
      </c>
      <c r="J151" s="84" t="str">
        <f t="shared" si="15"/>
        <v>A</v>
      </c>
      <c r="K151" s="83" t="str">
        <f t="shared" si="16"/>
        <v>4</v>
      </c>
      <c r="L151" s="85" t="str">
        <f t="shared" si="19"/>
        <v>LULUS</v>
      </c>
      <c r="M151" s="7">
        <f>IF($B151="","",IF(M$7="","",IFERROR((('NILAI TUGAS'!E151*'NILAI TUGAS'!E$7*'FORM NILAI SIAP'!$E$6+'NILAI PRAKTEK'!E151*'NILAI PRAKTEK'!E$7*'FORM NILAI SIAP'!$F$6+'NILAI UTS'!E151*'NILAI UTS'!E$7*'FORM NILAI SIAP'!$G$6+'NILAI UAS'!E$7*'NILAI UAS'!E151*'FORM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51" s="86">
        <f t="shared" si="1"/>
        <v>4</v>
      </c>
      <c r="O151" s="7">
        <f>IF($B151="","",IF(O$7="","",IFERROR((('NILAI TUGAS'!F151*'NILAI TUGAS'!F$7*'FORM NILAI SIAP'!$E$6+'NILAI PRAKTEK'!F151*'NILAI PRAKTEK'!F$7*'FORM NILAI SIAP'!$F$6+'NILAI UTS'!F151*'NILAI UTS'!F$7*'FORM NILAI SIAP'!$G$6+'NILAI UAS'!F$7*'NILAI UAS'!F151*'FORM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51" s="86">
        <f t="shared" si="2"/>
        <v>4</v>
      </c>
      <c r="Q151" s="7">
        <f>IF($B151="","",IF(Q$7="","",IFERROR((('NILAI TUGAS'!G151*'NILAI TUGAS'!G$7*'FORM NILAI SIAP'!$E$6+'NILAI PRAKTEK'!G151*'NILAI PRAKTEK'!G$7*'FORM NILAI SIAP'!$F$6+'NILAI UTS'!G151*'NILAI UTS'!G$7*'FORM NILAI SIAP'!$G$6+'NILAI UAS'!G$7*'NILAI UAS'!G151*'FORM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70</v>
      </c>
      <c r="R151" s="86">
        <f t="shared" si="3"/>
        <v>3</v>
      </c>
      <c r="S151" s="7">
        <f>IF($B151="","",IF(S$7="","",IFERROR((('NILAI TUGAS'!H151*'NILAI TUGAS'!H$7*'FORM NILAI SIAP'!$E$6+'NILAI PRAKTEK'!H151*'NILAI PRAKTEK'!H$7*'FORM NILAI SIAP'!$F$6+'NILAI UTS'!H151*'NILAI UTS'!H$7*'FORM NILAI SIAP'!$G$6+'NILAI UAS'!H$7*'NILAI UAS'!H151*'FORM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70</v>
      </c>
      <c r="T151" s="86">
        <f t="shared" si="4"/>
        <v>3</v>
      </c>
      <c r="U151" s="7" t="str">
        <f>IF($B151="","",IF(U$7="","",IFERROR((('NILAI TUGAS'!I151*'NILAI TUGAS'!I$7*'FORM NILAI SIAP'!$E$6+'NILAI PRAKTEK'!I151*'NILAI PRAKTEK'!I$7*'FORM NILAI SIAP'!$F$6+'NILAI UTS'!I151*'NILAI UTS'!I$7*'FORM NILAI SIAP'!$G$6+'NILAI UAS'!I$7*'NILAI UAS'!I151*'FORM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1" s="86" t="str">
        <f t="shared" si="5"/>
        <v/>
      </c>
      <c r="W151" s="7" t="str">
        <f>IF($B151="","",IF(W$7="","",IFERROR((('NILAI TUGAS'!J151*'NILAI TUGAS'!J$7*'FORM NILAI SIAP'!$E$6+'NILAI PRAKTEK'!J151*'NILAI PRAKTEK'!J$7*'FORM NILAI SIAP'!$F$6+'NILAI UTS'!J151*'NILAI UTS'!J$7*'FORM NILAI SIAP'!$G$6+'NILAI UAS'!J$7*'NILAI UAS'!J151*'FORM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1" s="86" t="str">
        <f t="shared" si="6"/>
        <v/>
      </c>
      <c r="Y151" s="7" t="str">
        <f>IF($B151="","",IF(Y$7="","",IFERROR((('NILAI TUGAS'!K151*'NILAI TUGAS'!K$7*'FORM NILAI SIAP'!$E$6+'NILAI PRAKTEK'!K151*'NILAI PRAKTEK'!K$7*'FORM NILAI SIAP'!$F$6+'NILAI UTS'!K151*'NILAI UTS'!K$7*'FORM NILAI SIAP'!$G$6+'NILAI UAS'!K$7*'NILAI UAS'!K151*'FORM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1" s="86" t="str">
        <f t="shared" si="7"/>
        <v/>
      </c>
      <c r="AA151" s="7" t="str">
        <f>IF($B151="","",IF(AA$7="","",IFERROR((('NILAI TUGAS'!L151*'NILAI TUGAS'!L$7*'FORM NILAI SIAP'!$E$6+'NILAI PRAKTEK'!L151*'NILAI PRAKTEK'!L$7*'FORM NILAI SIAP'!$F$6+'NILAI UTS'!L151*'NILAI UTS'!L$7*'FORM NILAI SIAP'!$G$6+'NILAI UAS'!L$7*'NILAI UAS'!L151*'FORM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1" s="86" t="str">
        <f t="shared" si="8"/>
        <v/>
      </c>
      <c r="AC151" s="7" t="str">
        <f>IF($B151="","",IF(AC$7="","",IFERROR((('NILAI TUGAS'!M151*'NILAI TUGAS'!M$7*'FORM NILAI SIAP'!$E$6+'NILAI PRAKTEK'!M151*'NILAI PRAKTEK'!M$7*'FORM NILAI SIAP'!$F$6+'NILAI UTS'!M151*'NILAI UTS'!M$7*'FORM NILAI SIAP'!$G$6+'NILAI UAS'!M$7*'NILAI UAS'!M151*'FORM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1" s="86" t="str">
        <f t="shared" si="9"/>
        <v/>
      </c>
      <c r="AE151" s="7" t="str">
        <f>IF($B151="","",IFERROR((('NILAI TUGAS'!N151*'NILAI TUGAS'!N$7*'FORM NILAI SIAP'!$E$6+'NILAI PRAKTEK'!N151*'NILAI PRAKTEK'!N$7*'FORM NILAI SIAP'!$F$6+'NILAI UTS'!N151*'NILAI UTS'!N$7*'FORM NILAI SIAP'!$G$6+'NILAI UAS'!N$7*'NILAI UAS'!N151*'FORM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1" s="86" t="str">
        <f t="shared" si="10"/>
        <v/>
      </c>
      <c r="AG151" s="7" t="str">
        <f>IF($B151="","",IFERROR((('NILAI TUGAS'!O151*'NILAI TUGAS'!O$7*'FORM NILAI SIAP'!$E$6+'NILAI PRAKTEK'!O151*'NILAI PRAKTEK'!O$7*'FORM NILAI SIAP'!$F$6+'NILAI UTS'!O151*'NILAI UTS'!O$7*'FORM NILAI SIAP'!$G$6+'NILAI UAS'!O$7*'NILAI UAS'!O151*'FORM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1" s="86" t="str">
        <f t="shared" si="11"/>
        <v/>
      </c>
      <c r="AI151" s="7" t="str">
        <f>IF($B151="","",IFERROR((('NILAI TUGAS'!P151*'NILAI TUGAS'!P$7*'FORM NILAI SIAP'!$E$6+'NILAI PRAKTEK'!P151*'NILAI PRAKTEK'!P$7*'FORM NILAI SIAP'!$F$6+'NILAI UTS'!P151*'NILAI UTS'!P$7*'FORM NILAI SIAP'!$G$6+'NILAI UAS'!P$7*'NILAI UAS'!P151*'FORM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1" s="86" t="str">
        <f t="shared" si="12"/>
        <v/>
      </c>
      <c r="AK151" s="7" t="str">
        <f>IF($B151="","",IFERROR((('NILAI TUGAS'!Q151*'NILAI TUGAS'!Q$7*'FORM NILAI SIAP'!$E$6+'NILAI PRAKTEK'!Q151*'NILAI PRAKTEK'!Q$7*'FORM NILAI SIAP'!$F$6+'NILAI UTS'!Q151*'NILAI UTS'!Q$7*'FORM NILAI SIAP'!$G$6+'NILAI UAS'!Q$7*'NILAI UAS'!Q151*'FORM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1" s="86" t="str">
        <f t="shared" si="13"/>
        <v/>
      </c>
      <c r="AM151" s="7" t="str">
        <f>IF($B151="","",IFERROR((('NILAI TUGAS'!R151*'NILAI TUGAS'!R$7*'FORM NILAI SIAP'!$E$6+'NILAI PRAKTEK'!R151*'NILAI PRAKTEK'!R$7*'FORM NILAI SIAP'!$F$6+'NILAI UTS'!R151*'NILAI UTS'!R$7*'FORM NILAI SIAP'!$G$6+'NILAI UAS'!R$7*'NILAI UAS'!R151*'FORM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1" s="86" t="str">
        <f t="shared" si="14"/>
        <v/>
      </c>
    </row>
    <row r="152" spans="1:40" ht="14.25" customHeight="1">
      <c r="A152" s="3">
        <v>21120120140099</v>
      </c>
      <c r="B152" s="37" t="s">
        <v>296</v>
      </c>
      <c r="C152" s="37">
        <v>5</v>
      </c>
      <c r="D152" s="37" t="s">
        <v>350</v>
      </c>
      <c r="E152" s="83">
        <f>IF(B152="","",'NILAI TUGAS'!D152)</f>
        <v>100</v>
      </c>
      <c r="F152" s="83">
        <f>IF(B152="","",'NILAI PRAKTEK'!D152)</f>
        <v>0</v>
      </c>
      <c r="G152" s="83">
        <f>IF(B152="","",'NILAI UTS'!D152)</f>
        <v>84</v>
      </c>
      <c r="H152" s="83">
        <f>IF(B152="","",'NILAI UAS'!D152)</f>
        <v>70</v>
      </c>
      <c r="I152" s="83">
        <f t="shared" si="0"/>
        <v>88.5</v>
      </c>
      <c r="J152" s="84" t="str">
        <f t="shared" si="15"/>
        <v>A</v>
      </c>
      <c r="K152" s="83" t="str">
        <f t="shared" si="16"/>
        <v>4</v>
      </c>
      <c r="L152" s="85" t="str">
        <f t="shared" si="19"/>
        <v>LULUS</v>
      </c>
      <c r="M152" s="7">
        <f>IF($B152="","",IF(M$7="","",IFERROR((('NILAI TUGAS'!E152*'NILAI TUGAS'!E$7*'FORM NILAI SIAP'!$E$6+'NILAI PRAKTEK'!E152*'NILAI PRAKTEK'!E$7*'FORM NILAI SIAP'!$F$6+'NILAI UTS'!E152*'NILAI UTS'!E$7*'FORM NILAI SIAP'!$G$6+'NILAI UAS'!E$7*'NILAI UAS'!E152*'FORM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52" s="86">
        <f t="shared" si="1"/>
        <v>4</v>
      </c>
      <c r="O152" s="7">
        <f>IF($B152="","",IF(O$7="","",IFERROR((('NILAI TUGAS'!F152*'NILAI TUGAS'!F$7*'FORM NILAI SIAP'!$E$6+'NILAI PRAKTEK'!F152*'NILAI PRAKTEK'!F$7*'FORM NILAI SIAP'!$F$6+'NILAI UTS'!F152*'NILAI UTS'!F$7*'FORM NILAI SIAP'!$G$6+'NILAI UAS'!F$7*'NILAI UAS'!F152*'FORM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52" s="86">
        <f t="shared" si="2"/>
        <v>4</v>
      </c>
      <c r="Q152" s="7">
        <f>IF($B152="","",IF(Q$7="","",IFERROR((('NILAI TUGAS'!G152*'NILAI TUGAS'!G$7*'FORM NILAI SIAP'!$E$6+'NILAI PRAKTEK'!G152*'NILAI PRAKTEK'!G$7*'FORM NILAI SIAP'!$F$6+'NILAI UTS'!G152*'NILAI UTS'!G$7*'FORM NILAI SIAP'!$G$6+'NILAI UAS'!G$7*'NILAI UAS'!G152*'FORM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52" s="86">
        <f t="shared" si="3"/>
        <v>4</v>
      </c>
      <c r="S152" s="7">
        <f>IF($B152="","",IF(S$7="","",IFERROR((('NILAI TUGAS'!H152*'NILAI TUGAS'!H$7*'FORM NILAI SIAP'!$E$6+'NILAI PRAKTEK'!H152*'NILAI PRAKTEK'!H$7*'FORM NILAI SIAP'!$F$6+'NILAI UTS'!H152*'NILAI UTS'!H$7*'FORM NILAI SIAP'!$G$6+'NILAI UAS'!H$7*'NILAI UAS'!H152*'FORM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52" s="86">
        <f t="shared" si="4"/>
        <v>4</v>
      </c>
      <c r="U152" s="7" t="str">
        <f>IF($B152="","",IF(U$7="","",IFERROR((('NILAI TUGAS'!I152*'NILAI TUGAS'!I$7*'FORM NILAI SIAP'!$E$6+'NILAI PRAKTEK'!I152*'NILAI PRAKTEK'!I$7*'FORM NILAI SIAP'!$F$6+'NILAI UTS'!I152*'NILAI UTS'!I$7*'FORM NILAI SIAP'!$G$6+'NILAI UAS'!I$7*'NILAI UAS'!I152*'FORM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2" s="86" t="str">
        <f t="shared" si="5"/>
        <v/>
      </c>
      <c r="W152" s="7" t="str">
        <f>IF($B152="","",IF(W$7="","",IFERROR((('NILAI TUGAS'!J152*'NILAI TUGAS'!J$7*'FORM NILAI SIAP'!$E$6+'NILAI PRAKTEK'!J152*'NILAI PRAKTEK'!J$7*'FORM NILAI SIAP'!$F$6+'NILAI UTS'!J152*'NILAI UTS'!J$7*'FORM NILAI SIAP'!$G$6+'NILAI UAS'!J$7*'NILAI UAS'!J152*'FORM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2" s="86" t="str">
        <f t="shared" si="6"/>
        <v/>
      </c>
      <c r="Y152" s="7" t="str">
        <f>IF($B152="","",IF(Y$7="","",IFERROR((('NILAI TUGAS'!K152*'NILAI TUGAS'!K$7*'FORM NILAI SIAP'!$E$6+'NILAI PRAKTEK'!K152*'NILAI PRAKTEK'!K$7*'FORM NILAI SIAP'!$F$6+'NILAI UTS'!K152*'NILAI UTS'!K$7*'FORM NILAI SIAP'!$G$6+'NILAI UAS'!K$7*'NILAI UAS'!K152*'FORM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2" s="86" t="str">
        <f t="shared" si="7"/>
        <v/>
      </c>
      <c r="AA152" s="7" t="str">
        <f>IF($B152="","",IF(AA$7="","",IFERROR((('NILAI TUGAS'!L152*'NILAI TUGAS'!L$7*'FORM NILAI SIAP'!$E$6+'NILAI PRAKTEK'!L152*'NILAI PRAKTEK'!L$7*'FORM NILAI SIAP'!$F$6+'NILAI UTS'!L152*'NILAI UTS'!L$7*'FORM NILAI SIAP'!$G$6+'NILAI UAS'!L$7*'NILAI UAS'!L152*'FORM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2" s="86" t="str">
        <f t="shared" si="8"/>
        <v/>
      </c>
      <c r="AC152" s="7" t="str">
        <f>IF($B152="","",IF(AC$7="","",IFERROR((('NILAI TUGAS'!M152*'NILAI TUGAS'!M$7*'FORM NILAI SIAP'!$E$6+'NILAI PRAKTEK'!M152*'NILAI PRAKTEK'!M$7*'FORM NILAI SIAP'!$F$6+'NILAI UTS'!M152*'NILAI UTS'!M$7*'FORM NILAI SIAP'!$G$6+'NILAI UAS'!M$7*'NILAI UAS'!M152*'FORM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2" s="86" t="str">
        <f t="shared" si="9"/>
        <v/>
      </c>
      <c r="AE152" s="7" t="str">
        <f>IF($B152="","",IFERROR((('NILAI TUGAS'!N152*'NILAI TUGAS'!N$7*'FORM NILAI SIAP'!$E$6+'NILAI PRAKTEK'!N152*'NILAI PRAKTEK'!N$7*'FORM NILAI SIAP'!$F$6+'NILAI UTS'!N152*'NILAI UTS'!N$7*'FORM NILAI SIAP'!$G$6+'NILAI UAS'!N$7*'NILAI UAS'!N152*'FORM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2" s="86" t="str">
        <f t="shared" si="10"/>
        <v/>
      </c>
      <c r="AG152" s="7" t="str">
        <f>IF($B152="","",IFERROR((('NILAI TUGAS'!O152*'NILAI TUGAS'!O$7*'FORM NILAI SIAP'!$E$6+'NILAI PRAKTEK'!O152*'NILAI PRAKTEK'!O$7*'FORM NILAI SIAP'!$F$6+'NILAI UTS'!O152*'NILAI UTS'!O$7*'FORM NILAI SIAP'!$G$6+'NILAI UAS'!O$7*'NILAI UAS'!O152*'FORM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2" s="86" t="str">
        <f t="shared" si="11"/>
        <v/>
      </c>
      <c r="AI152" s="7" t="str">
        <f>IF($B152="","",IFERROR((('NILAI TUGAS'!P152*'NILAI TUGAS'!P$7*'FORM NILAI SIAP'!$E$6+'NILAI PRAKTEK'!P152*'NILAI PRAKTEK'!P$7*'FORM NILAI SIAP'!$F$6+'NILAI UTS'!P152*'NILAI UTS'!P$7*'FORM NILAI SIAP'!$G$6+'NILAI UAS'!P$7*'NILAI UAS'!P152*'FORM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2" s="86" t="str">
        <f t="shared" si="12"/>
        <v/>
      </c>
      <c r="AK152" s="7" t="str">
        <f>IF($B152="","",IFERROR((('NILAI TUGAS'!Q152*'NILAI TUGAS'!Q$7*'FORM NILAI SIAP'!$E$6+'NILAI PRAKTEK'!Q152*'NILAI PRAKTEK'!Q$7*'FORM NILAI SIAP'!$F$6+'NILAI UTS'!Q152*'NILAI UTS'!Q$7*'FORM NILAI SIAP'!$G$6+'NILAI UAS'!Q$7*'NILAI UAS'!Q152*'FORM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2" s="86" t="str">
        <f t="shared" si="13"/>
        <v/>
      </c>
      <c r="AM152" s="7" t="str">
        <f>IF($B152="","",IFERROR((('NILAI TUGAS'!R152*'NILAI TUGAS'!R$7*'FORM NILAI SIAP'!$E$6+'NILAI PRAKTEK'!R152*'NILAI PRAKTEK'!R$7*'FORM NILAI SIAP'!$F$6+'NILAI UTS'!R152*'NILAI UTS'!R$7*'FORM NILAI SIAP'!$G$6+'NILAI UAS'!R$7*'NILAI UAS'!R152*'FORM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2" s="86" t="str">
        <f t="shared" si="14"/>
        <v/>
      </c>
    </row>
    <row r="153" spans="1:40" ht="14.25" customHeight="1">
      <c r="A153" s="3">
        <v>21120120140099</v>
      </c>
      <c r="B153" s="37" t="s">
        <v>297</v>
      </c>
      <c r="C153" s="37">
        <v>5</v>
      </c>
      <c r="D153" s="37" t="s">
        <v>350</v>
      </c>
      <c r="E153" s="83">
        <f>IF(B153="","",'NILAI TUGAS'!D153)</f>
        <v>100</v>
      </c>
      <c r="F153" s="83">
        <f>IF(B153="","",'NILAI PRAKTEK'!D153)</f>
        <v>0</v>
      </c>
      <c r="G153" s="83">
        <f>IF(B153="","",'NILAI UTS'!D153)</f>
        <v>84</v>
      </c>
      <c r="H153" s="83">
        <f>IF(B153="","",'NILAI UAS'!D153)</f>
        <v>70</v>
      </c>
      <c r="I153" s="83">
        <f t="shared" si="0"/>
        <v>88.5</v>
      </c>
      <c r="J153" s="84" t="str">
        <f t="shared" si="15"/>
        <v>A</v>
      </c>
      <c r="K153" s="83" t="str">
        <f t="shared" si="16"/>
        <v>4</v>
      </c>
      <c r="L153" s="85" t="str">
        <f t="shared" si="19"/>
        <v>LULUS</v>
      </c>
      <c r="M153" s="7">
        <f>IF($B153="","",IF(M$7="","",IFERROR((('NILAI TUGAS'!E153*'NILAI TUGAS'!E$7*'FORM NILAI SIAP'!$E$6+'NILAI PRAKTEK'!E153*'NILAI PRAKTEK'!E$7*'FORM NILAI SIAP'!$F$6+'NILAI UTS'!E153*'NILAI UTS'!E$7*'FORM NILAI SIAP'!$G$6+'NILAI UAS'!E$7*'NILAI UAS'!E153*'FORM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53" s="86">
        <f t="shared" si="1"/>
        <v>4</v>
      </c>
      <c r="O153" s="7">
        <f>IF($B153="","",IF(O$7="","",IFERROR((('NILAI TUGAS'!F153*'NILAI TUGAS'!F$7*'FORM NILAI SIAP'!$E$6+'NILAI PRAKTEK'!F153*'NILAI PRAKTEK'!F$7*'FORM NILAI SIAP'!$F$6+'NILAI UTS'!F153*'NILAI UTS'!F$7*'FORM NILAI SIAP'!$G$6+'NILAI UAS'!F$7*'NILAI UAS'!F153*'FORM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53" s="86">
        <f t="shared" si="2"/>
        <v>4</v>
      </c>
      <c r="Q153" s="7">
        <f>IF($B153="","",IF(Q$7="","",IFERROR((('NILAI TUGAS'!G153*'NILAI TUGAS'!G$7*'FORM NILAI SIAP'!$E$6+'NILAI PRAKTEK'!G153*'NILAI PRAKTEK'!G$7*'FORM NILAI SIAP'!$F$6+'NILAI UTS'!G153*'NILAI UTS'!G$7*'FORM NILAI SIAP'!$G$6+'NILAI UAS'!G$7*'NILAI UAS'!G153*'FORM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53" s="86">
        <f t="shared" si="3"/>
        <v>4</v>
      </c>
      <c r="S153" s="7">
        <f>IF($B153="","",IF(S$7="","",IFERROR((('NILAI TUGAS'!H153*'NILAI TUGAS'!H$7*'FORM NILAI SIAP'!$E$6+'NILAI PRAKTEK'!H153*'NILAI PRAKTEK'!H$7*'FORM NILAI SIAP'!$F$6+'NILAI UTS'!H153*'NILAI UTS'!H$7*'FORM NILAI SIAP'!$G$6+'NILAI UAS'!H$7*'NILAI UAS'!H153*'FORM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53" s="86">
        <f t="shared" si="4"/>
        <v>4</v>
      </c>
      <c r="U153" s="7" t="str">
        <f>IF($B153="","",IF(U$7="","",IFERROR((('NILAI TUGAS'!I153*'NILAI TUGAS'!I$7*'FORM NILAI SIAP'!$E$6+'NILAI PRAKTEK'!I153*'NILAI PRAKTEK'!I$7*'FORM NILAI SIAP'!$F$6+'NILAI UTS'!I153*'NILAI UTS'!I$7*'FORM NILAI SIAP'!$G$6+'NILAI UAS'!I$7*'NILAI UAS'!I153*'FORM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3" s="86" t="str">
        <f t="shared" si="5"/>
        <v/>
      </c>
      <c r="W153" s="7" t="str">
        <f>IF($B153="","",IF(W$7="","",IFERROR((('NILAI TUGAS'!J153*'NILAI TUGAS'!J$7*'FORM NILAI SIAP'!$E$6+'NILAI PRAKTEK'!J153*'NILAI PRAKTEK'!J$7*'FORM NILAI SIAP'!$F$6+'NILAI UTS'!J153*'NILAI UTS'!J$7*'FORM NILAI SIAP'!$G$6+'NILAI UAS'!J$7*'NILAI UAS'!J153*'FORM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3" s="86" t="str">
        <f t="shared" si="6"/>
        <v/>
      </c>
      <c r="Y153" s="7" t="str">
        <f>IF($B153="","",IF(Y$7="","",IFERROR((('NILAI TUGAS'!K153*'NILAI TUGAS'!K$7*'FORM NILAI SIAP'!$E$6+'NILAI PRAKTEK'!K153*'NILAI PRAKTEK'!K$7*'FORM NILAI SIAP'!$F$6+'NILAI UTS'!K153*'NILAI UTS'!K$7*'FORM NILAI SIAP'!$G$6+'NILAI UAS'!K$7*'NILAI UAS'!K153*'FORM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3" s="86" t="str">
        <f t="shared" si="7"/>
        <v/>
      </c>
      <c r="AA153" s="7" t="str">
        <f>IF($B153="","",IF(AA$7="","",IFERROR((('NILAI TUGAS'!L153*'NILAI TUGAS'!L$7*'FORM NILAI SIAP'!$E$6+'NILAI PRAKTEK'!L153*'NILAI PRAKTEK'!L$7*'FORM NILAI SIAP'!$F$6+'NILAI UTS'!L153*'NILAI UTS'!L$7*'FORM NILAI SIAP'!$G$6+'NILAI UAS'!L$7*'NILAI UAS'!L153*'FORM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3" s="86" t="str">
        <f t="shared" si="8"/>
        <v/>
      </c>
      <c r="AC153" s="7" t="str">
        <f>IF($B153="","",IF(AC$7="","",IFERROR((('NILAI TUGAS'!M153*'NILAI TUGAS'!M$7*'FORM NILAI SIAP'!$E$6+'NILAI PRAKTEK'!M153*'NILAI PRAKTEK'!M$7*'FORM NILAI SIAP'!$F$6+'NILAI UTS'!M153*'NILAI UTS'!M$7*'FORM NILAI SIAP'!$G$6+'NILAI UAS'!M$7*'NILAI UAS'!M153*'FORM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3" s="86" t="str">
        <f t="shared" si="9"/>
        <v/>
      </c>
      <c r="AE153" s="7" t="str">
        <f>IF($B153="","",IFERROR((('NILAI TUGAS'!N153*'NILAI TUGAS'!N$7*'FORM NILAI SIAP'!$E$6+'NILAI PRAKTEK'!N153*'NILAI PRAKTEK'!N$7*'FORM NILAI SIAP'!$F$6+'NILAI UTS'!N153*'NILAI UTS'!N$7*'FORM NILAI SIAP'!$G$6+'NILAI UAS'!N$7*'NILAI UAS'!N153*'FORM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3" s="86" t="str">
        <f t="shared" si="10"/>
        <v/>
      </c>
      <c r="AG153" s="7" t="str">
        <f>IF($B153="","",IFERROR((('NILAI TUGAS'!O153*'NILAI TUGAS'!O$7*'FORM NILAI SIAP'!$E$6+'NILAI PRAKTEK'!O153*'NILAI PRAKTEK'!O$7*'FORM NILAI SIAP'!$F$6+'NILAI UTS'!O153*'NILAI UTS'!O$7*'FORM NILAI SIAP'!$G$6+'NILAI UAS'!O$7*'NILAI UAS'!O153*'FORM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3" s="86" t="str">
        <f t="shared" si="11"/>
        <v/>
      </c>
      <c r="AI153" s="7" t="str">
        <f>IF($B153="","",IFERROR((('NILAI TUGAS'!P153*'NILAI TUGAS'!P$7*'FORM NILAI SIAP'!$E$6+'NILAI PRAKTEK'!P153*'NILAI PRAKTEK'!P$7*'FORM NILAI SIAP'!$F$6+'NILAI UTS'!P153*'NILAI UTS'!P$7*'FORM NILAI SIAP'!$G$6+'NILAI UAS'!P$7*'NILAI UAS'!P153*'FORM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3" s="86" t="str">
        <f t="shared" si="12"/>
        <v/>
      </c>
      <c r="AK153" s="7" t="str">
        <f>IF($B153="","",IFERROR((('NILAI TUGAS'!Q153*'NILAI TUGAS'!Q$7*'FORM NILAI SIAP'!$E$6+'NILAI PRAKTEK'!Q153*'NILAI PRAKTEK'!Q$7*'FORM NILAI SIAP'!$F$6+'NILAI UTS'!Q153*'NILAI UTS'!Q$7*'FORM NILAI SIAP'!$G$6+'NILAI UAS'!Q$7*'NILAI UAS'!Q153*'FORM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3" s="86" t="str">
        <f t="shared" si="13"/>
        <v/>
      </c>
      <c r="AM153" s="7" t="str">
        <f>IF($B153="","",IFERROR((('NILAI TUGAS'!R153*'NILAI TUGAS'!R$7*'FORM NILAI SIAP'!$E$6+'NILAI PRAKTEK'!R153*'NILAI PRAKTEK'!R$7*'FORM NILAI SIAP'!$F$6+'NILAI UTS'!R153*'NILAI UTS'!R$7*'FORM NILAI SIAP'!$G$6+'NILAI UAS'!R$7*'NILAI UAS'!R153*'FORM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3" s="86" t="str">
        <f t="shared" si="14"/>
        <v/>
      </c>
    </row>
    <row r="154" spans="1:40" ht="14.25" customHeight="1">
      <c r="A154" s="3">
        <v>21120120140099</v>
      </c>
      <c r="B154" s="37" t="s">
        <v>298</v>
      </c>
      <c r="C154" s="37">
        <v>5</v>
      </c>
      <c r="D154" s="37" t="s">
        <v>350</v>
      </c>
      <c r="E154" s="83">
        <f>IF(B154="","",'NILAI TUGAS'!D154)</f>
        <v>100</v>
      </c>
      <c r="F154" s="83">
        <f>IF(B154="","",'NILAI PRAKTEK'!D154)</f>
        <v>0</v>
      </c>
      <c r="G154" s="83">
        <f>IF(B154="","",'NILAI UTS'!D154)</f>
        <v>88</v>
      </c>
      <c r="H154" s="83">
        <f>IF(B154="","",'NILAI UAS'!D154)</f>
        <v>70</v>
      </c>
      <c r="I154" s="83">
        <f t="shared" si="0"/>
        <v>89.5</v>
      </c>
      <c r="J154" s="84" t="str">
        <f t="shared" si="15"/>
        <v>A</v>
      </c>
      <c r="K154" s="83" t="str">
        <f t="shared" si="16"/>
        <v>4</v>
      </c>
      <c r="L154" s="85" t="str">
        <f t="shared" si="19"/>
        <v>LULUS</v>
      </c>
      <c r="M154" s="7">
        <f>IF($B154="","",IF(M$7="","",IFERROR((('NILAI TUGAS'!E154*'NILAI TUGAS'!E$7*'FORM NILAI SIAP'!$E$6+'NILAI PRAKTEK'!E154*'NILAI PRAKTEK'!E$7*'FORM NILAI SIAP'!$F$6+'NILAI UTS'!E154*'NILAI UTS'!E$7*'FORM NILAI SIAP'!$G$6+'NILAI UAS'!E$7*'NILAI UAS'!E154*'FORM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54" s="86">
        <f t="shared" si="1"/>
        <v>4</v>
      </c>
      <c r="O154" s="7">
        <f>IF($B154="","",IF(O$7="","",IFERROR((('NILAI TUGAS'!F154*'NILAI TUGAS'!F$7*'FORM NILAI SIAP'!$E$6+'NILAI PRAKTEK'!F154*'NILAI PRAKTEK'!F$7*'FORM NILAI SIAP'!$F$6+'NILAI UTS'!F154*'NILAI UTS'!F$7*'FORM NILAI SIAP'!$G$6+'NILAI UAS'!F$7*'NILAI UAS'!F154*'FORM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54" s="86">
        <f t="shared" si="2"/>
        <v>4</v>
      </c>
      <c r="Q154" s="7">
        <f>IF($B154="","",IF(Q$7="","",IFERROR((('NILAI TUGAS'!G154*'NILAI TUGAS'!G$7*'FORM NILAI SIAP'!$E$6+'NILAI PRAKTEK'!G154*'NILAI PRAKTEK'!G$7*'FORM NILAI SIAP'!$F$6+'NILAI UTS'!G154*'NILAI UTS'!G$7*'FORM NILAI SIAP'!$G$6+'NILAI UAS'!G$7*'NILAI UAS'!G154*'FORM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54" s="86">
        <f t="shared" si="3"/>
        <v>4</v>
      </c>
      <c r="S154" s="7">
        <f>IF($B154="","",IF(S$7="","",IFERROR((('NILAI TUGAS'!H154*'NILAI TUGAS'!H$7*'FORM NILAI SIAP'!$E$6+'NILAI PRAKTEK'!H154*'NILAI PRAKTEK'!H$7*'FORM NILAI SIAP'!$F$6+'NILAI UTS'!H154*'NILAI UTS'!H$7*'FORM NILAI SIAP'!$G$6+'NILAI UAS'!H$7*'NILAI UAS'!H154*'FORM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54" s="86">
        <f t="shared" si="4"/>
        <v>4</v>
      </c>
      <c r="U154" s="7" t="str">
        <f>IF($B154="","",IF(U$7="","",IFERROR((('NILAI TUGAS'!I154*'NILAI TUGAS'!I$7*'FORM NILAI SIAP'!$E$6+'NILAI PRAKTEK'!I154*'NILAI PRAKTEK'!I$7*'FORM NILAI SIAP'!$F$6+'NILAI UTS'!I154*'NILAI UTS'!I$7*'FORM NILAI SIAP'!$G$6+'NILAI UAS'!I$7*'NILAI UAS'!I154*'FORM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4" s="86" t="str">
        <f t="shared" si="5"/>
        <v/>
      </c>
      <c r="W154" s="7" t="str">
        <f>IF($B154="","",IF(W$7="","",IFERROR((('NILAI TUGAS'!J154*'NILAI TUGAS'!J$7*'FORM NILAI SIAP'!$E$6+'NILAI PRAKTEK'!J154*'NILAI PRAKTEK'!J$7*'FORM NILAI SIAP'!$F$6+'NILAI UTS'!J154*'NILAI UTS'!J$7*'FORM NILAI SIAP'!$G$6+'NILAI UAS'!J$7*'NILAI UAS'!J154*'FORM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4" s="86" t="str">
        <f t="shared" si="6"/>
        <v/>
      </c>
      <c r="Y154" s="7" t="str">
        <f>IF($B154="","",IF(Y$7="","",IFERROR((('NILAI TUGAS'!K154*'NILAI TUGAS'!K$7*'FORM NILAI SIAP'!$E$6+'NILAI PRAKTEK'!K154*'NILAI PRAKTEK'!K$7*'FORM NILAI SIAP'!$F$6+'NILAI UTS'!K154*'NILAI UTS'!K$7*'FORM NILAI SIAP'!$G$6+'NILAI UAS'!K$7*'NILAI UAS'!K154*'FORM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4" s="86" t="str">
        <f t="shared" si="7"/>
        <v/>
      </c>
      <c r="AA154" s="7" t="str">
        <f>IF($B154="","",IF(AA$7="","",IFERROR((('NILAI TUGAS'!L154*'NILAI TUGAS'!L$7*'FORM NILAI SIAP'!$E$6+'NILAI PRAKTEK'!L154*'NILAI PRAKTEK'!L$7*'FORM NILAI SIAP'!$F$6+'NILAI UTS'!L154*'NILAI UTS'!L$7*'FORM NILAI SIAP'!$G$6+'NILAI UAS'!L$7*'NILAI UAS'!L154*'FORM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4" s="86" t="str">
        <f t="shared" si="8"/>
        <v/>
      </c>
      <c r="AC154" s="7" t="str">
        <f>IF($B154="","",IF(AC$7="","",IFERROR((('NILAI TUGAS'!M154*'NILAI TUGAS'!M$7*'FORM NILAI SIAP'!$E$6+'NILAI PRAKTEK'!M154*'NILAI PRAKTEK'!M$7*'FORM NILAI SIAP'!$F$6+'NILAI UTS'!M154*'NILAI UTS'!M$7*'FORM NILAI SIAP'!$G$6+'NILAI UAS'!M$7*'NILAI UAS'!M154*'FORM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4" s="86" t="str">
        <f t="shared" si="9"/>
        <v/>
      </c>
      <c r="AE154" s="7" t="str">
        <f>IF($B154="","",IFERROR((('NILAI TUGAS'!N154*'NILAI TUGAS'!N$7*'FORM NILAI SIAP'!$E$6+'NILAI PRAKTEK'!N154*'NILAI PRAKTEK'!N$7*'FORM NILAI SIAP'!$F$6+'NILAI UTS'!N154*'NILAI UTS'!N$7*'FORM NILAI SIAP'!$G$6+'NILAI UAS'!N$7*'NILAI UAS'!N154*'FORM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4" s="86" t="str">
        <f t="shared" si="10"/>
        <v/>
      </c>
      <c r="AG154" s="7" t="str">
        <f>IF($B154="","",IFERROR((('NILAI TUGAS'!O154*'NILAI TUGAS'!O$7*'FORM NILAI SIAP'!$E$6+'NILAI PRAKTEK'!O154*'NILAI PRAKTEK'!O$7*'FORM NILAI SIAP'!$F$6+'NILAI UTS'!O154*'NILAI UTS'!O$7*'FORM NILAI SIAP'!$G$6+'NILAI UAS'!O$7*'NILAI UAS'!O154*'FORM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4" s="86" t="str">
        <f t="shared" si="11"/>
        <v/>
      </c>
      <c r="AI154" s="7" t="str">
        <f>IF($B154="","",IFERROR((('NILAI TUGAS'!P154*'NILAI TUGAS'!P$7*'FORM NILAI SIAP'!$E$6+'NILAI PRAKTEK'!P154*'NILAI PRAKTEK'!P$7*'FORM NILAI SIAP'!$F$6+'NILAI UTS'!P154*'NILAI UTS'!P$7*'FORM NILAI SIAP'!$G$6+'NILAI UAS'!P$7*'NILAI UAS'!P154*'FORM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4" s="86" t="str">
        <f t="shared" si="12"/>
        <v/>
      </c>
      <c r="AK154" s="7" t="str">
        <f>IF($B154="","",IFERROR((('NILAI TUGAS'!Q154*'NILAI TUGAS'!Q$7*'FORM NILAI SIAP'!$E$6+'NILAI PRAKTEK'!Q154*'NILAI PRAKTEK'!Q$7*'FORM NILAI SIAP'!$F$6+'NILAI UTS'!Q154*'NILAI UTS'!Q$7*'FORM NILAI SIAP'!$G$6+'NILAI UAS'!Q$7*'NILAI UAS'!Q154*'FORM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4" s="86" t="str">
        <f t="shared" si="13"/>
        <v/>
      </c>
      <c r="AM154" s="7" t="str">
        <f>IF($B154="","",IFERROR((('NILAI TUGAS'!R154*'NILAI TUGAS'!R$7*'FORM NILAI SIAP'!$E$6+'NILAI PRAKTEK'!R154*'NILAI PRAKTEK'!R$7*'FORM NILAI SIAP'!$F$6+'NILAI UTS'!R154*'NILAI UTS'!R$7*'FORM NILAI SIAP'!$G$6+'NILAI UAS'!R$7*'NILAI UAS'!R154*'FORM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4" s="86" t="str">
        <f t="shared" si="14"/>
        <v/>
      </c>
    </row>
    <row r="155" spans="1:40" ht="14.25" customHeight="1">
      <c r="A155" s="3">
        <v>21120120140099</v>
      </c>
      <c r="B155" s="37" t="s">
        <v>299</v>
      </c>
      <c r="C155" s="37">
        <v>5</v>
      </c>
      <c r="D155" s="37" t="s">
        <v>350</v>
      </c>
      <c r="E155" s="83">
        <f>IF(B155="","",'NILAI TUGAS'!D155)</f>
        <v>94</v>
      </c>
      <c r="F155" s="83">
        <f>IF(B155="","",'NILAI PRAKTEK'!D155)</f>
        <v>0</v>
      </c>
      <c r="G155" s="83">
        <f>IF(B155="","",'NILAI UTS'!D155)</f>
        <v>92</v>
      </c>
      <c r="H155" s="83">
        <f>IF(B155="","",'NILAI UAS'!D155)</f>
        <v>20</v>
      </c>
      <c r="I155" s="83">
        <f t="shared" si="0"/>
        <v>75</v>
      </c>
      <c r="J155" s="84" t="str">
        <f t="shared" si="15"/>
        <v>B</v>
      </c>
      <c r="K155" s="83" t="str">
        <f t="shared" si="16"/>
        <v>3</v>
      </c>
      <c r="L155" s="85" t="str">
        <f t="shared" si="19"/>
        <v>REMIDI CPMK</v>
      </c>
      <c r="M155" s="7">
        <f>IF($B155="","",IF(M$7="","",IFERROR((('NILAI TUGAS'!E155*'NILAI TUGAS'!E$7*'FORM NILAI SIAP'!$E$6+'NILAI PRAKTEK'!E155*'NILAI PRAKTEK'!E$7*'FORM NILAI SIAP'!$F$6+'NILAI UTS'!E155*'NILAI UTS'!E$7*'FORM NILAI SIAP'!$G$6+'NILAI UAS'!E$7*'NILAI UAS'!E155*'FORM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93</v>
      </c>
      <c r="N155" s="86">
        <f t="shared" si="1"/>
        <v>4</v>
      </c>
      <c r="O155" s="7">
        <f>IF($B155="","",IF(O$7="","",IFERROR((('NILAI TUGAS'!F155*'NILAI TUGAS'!F$7*'FORM NILAI SIAP'!$E$6+'NILAI PRAKTEK'!F155*'NILAI PRAKTEK'!F$7*'FORM NILAI SIAP'!$F$6+'NILAI UTS'!F155*'NILAI UTS'!F$7*'FORM NILAI SIAP'!$G$6+'NILAI UAS'!F$7*'NILAI UAS'!F155*'FORM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93</v>
      </c>
      <c r="P155" s="86">
        <f t="shared" si="2"/>
        <v>4</v>
      </c>
      <c r="Q155" s="7">
        <f>IF($B155="","",IF(Q$7="","",IFERROR((('NILAI TUGAS'!G155*'NILAI TUGAS'!G$7*'FORM NILAI SIAP'!$E$6+'NILAI PRAKTEK'!G155*'NILAI PRAKTEK'!G$7*'FORM NILAI SIAP'!$F$6+'NILAI UTS'!G155*'NILAI UTS'!G$7*'FORM NILAI SIAP'!$G$6+'NILAI UAS'!G$7*'NILAI UAS'!G155*'FORM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57</v>
      </c>
      <c r="R155" s="86">
        <f t="shared" si="3"/>
        <v>1</v>
      </c>
      <c r="S155" s="7">
        <f>IF($B155="","",IF(S$7="","",IFERROR((('NILAI TUGAS'!H155*'NILAI TUGAS'!H$7*'FORM NILAI SIAP'!$E$6+'NILAI PRAKTEK'!H155*'NILAI PRAKTEK'!H$7*'FORM NILAI SIAP'!$F$6+'NILAI UTS'!H155*'NILAI UTS'!H$7*'FORM NILAI SIAP'!$G$6+'NILAI UAS'!H$7*'NILAI UAS'!H155*'FORM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57</v>
      </c>
      <c r="T155" s="86">
        <f t="shared" si="4"/>
        <v>1</v>
      </c>
      <c r="U155" s="7" t="str">
        <f>IF($B155="","",IF(U$7="","",IFERROR((('NILAI TUGAS'!I155*'NILAI TUGAS'!I$7*'FORM NILAI SIAP'!$E$6+'NILAI PRAKTEK'!I155*'NILAI PRAKTEK'!I$7*'FORM NILAI SIAP'!$F$6+'NILAI UTS'!I155*'NILAI UTS'!I$7*'FORM NILAI SIAP'!$G$6+'NILAI UAS'!I$7*'NILAI UAS'!I155*'FORM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5" s="86" t="str">
        <f t="shared" si="5"/>
        <v/>
      </c>
      <c r="W155" s="7" t="str">
        <f>IF($B155="","",IF(W$7="","",IFERROR((('NILAI TUGAS'!J155*'NILAI TUGAS'!J$7*'FORM NILAI SIAP'!$E$6+'NILAI PRAKTEK'!J155*'NILAI PRAKTEK'!J$7*'FORM NILAI SIAP'!$F$6+'NILAI UTS'!J155*'NILAI UTS'!J$7*'FORM NILAI SIAP'!$G$6+'NILAI UAS'!J$7*'NILAI UAS'!J155*'FORM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5" s="86" t="str">
        <f t="shared" si="6"/>
        <v/>
      </c>
      <c r="Y155" s="7" t="str">
        <f>IF($B155="","",IF(Y$7="","",IFERROR((('NILAI TUGAS'!K155*'NILAI TUGAS'!K$7*'FORM NILAI SIAP'!$E$6+'NILAI PRAKTEK'!K155*'NILAI PRAKTEK'!K$7*'FORM NILAI SIAP'!$F$6+'NILAI UTS'!K155*'NILAI UTS'!K$7*'FORM NILAI SIAP'!$G$6+'NILAI UAS'!K$7*'NILAI UAS'!K155*'FORM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5" s="86" t="str">
        <f t="shared" si="7"/>
        <v/>
      </c>
      <c r="AA155" s="7" t="str">
        <f>IF($B155="","",IF(AA$7="","",IFERROR((('NILAI TUGAS'!L155*'NILAI TUGAS'!L$7*'FORM NILAI SIAP'!$E$6+'NILAI PRAKTEK'!L155*'NILAI PRAKTEK'!L$7*'FORM NILAI SIAP'!$F$6+'NILAI UTS'!L155*'NILAI UTS'!L$7*'FORM NILAI SIAP'!$G$6+'NILAI UAS'!L$7*'NILAI UAS'!L155*'FORM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5" s="86" t="str">
        <f t="shared" si="8"/>
        <v/>
      </c>
      <c r="AC155" s="7" t="str">
        <f>IF($B155="","",IF(AC$7="","",IFERROR((('NILAI TUGAS'!M155*'NILAI TUGAS'!M$7*'FORM NILAI SIAP'!$E$6+'NILAI PRAKTEK'!M155*'NILAI PRAKTEK'!M$7*'FORM NILAI SIAP'!$F$6+'NILAI UTS'!M155*'NILAI UTS'!M$7*'FORM NILAI SIAP'!$G$6+'NILAI UAS'!M$7*'NILAI UAS'!M155*'FORM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5" s="86" t="str">
        <f t="shared" si="9"/>
        <v/>
      </c>
      <c r="AE155" s="7" t="str">
        <f>IF($B155="","",IFERROR((('NILAI TUGAS'!N155*'NILAI TUGAS'!N$7*'FORM NILAI SIAP'!$E$6+'NILAI PRAKTEK'!N155*'NILAI PRAKTEK'!N$7*'FORM NILAI SIAP'!$F$6+'NILAI UTS'!N155*'NILAI UTS'!N$7*'FORM NILAI SIAP'!$G$6+'NILAI UAS'!N$7*'NILAI UAS'!N155*'FORM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5" s="86" t="str">
        <f t="shared" si="10"/>
        <v/>
      </c>
      <c r="AG155" s="7" t="str">
        <f>IF($B155="","",IFERROR((('NILAI TUGAS'!O155*'NILAI TUGAS'!O$7*'FORM NILAI SIAP'!$E$6+'NILAI PRAKTEK'!O155*'NILAI PRAKTEK'!O$7*'FORM NILAI SIAP'!$F$6+'NILAI UTS'!O155*'NILAI UTS'!O$7*'FORM NILAI SIAP'!$G$6+'NILAI UAS'!O$7*'NILAI UAS'!O155*'FORM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5" s="86" t="str">
        <f t="shared" si="11"/>
        <v/>
      </c>
      <c r="AI155" s="7" t="str">
        <f>IF($B155="","",IFERROR((('NILAI TUGAS'!P155*'NILAI TUGAS'!P$7*'FORM NILAI SIAP'!$E$6+'NILAI PRAKTEK'!P155*'NILAI PRAKTEK'!P$7*'FORM NILAI SIAP'!$F$6+'NILAI UTS'!P155*'NILAI UTS'!P$7*'FORM NILAI SIAP'!$G$6+'NILAI UAS'!P$7*'NILAI UAS'!P155*'FORM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5" s="86" t="str">
        <f t="shared" si="12"/>
        <v/>
      </c>
      <c r="AK155" s="7" t="str">
        <f>IF($B155="","",IFERROR((('NILAI TUGAS'!Q155*'NILAI TUGAS'!Q$7*'FORM NILAI SIAP'!$E$6+'NILAI PRAKTEK'!Q155*'NILAI PRAKTEK'!Q$7*'FORM NILAI SIAP'!$F$6+'NILAI UTS'!Q155*'NILAI UTS'!Q$7*'FORM NILAI SIAP'!$G$6+'NILAI UAS'!Q$7*'NILAI UAS'!Q155*'FORM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5" s="86" t="str">
        <f t="shared" si="13"/>
        <v/>
      </c>
      <c r="AM155" s="7" t="str">
        <f>IF($B155="","",IFERROR((('NILAI TUGAS'!R155*'NILAI TUGAS'!R$7*'FORM NILAI SIAP'!$E$6+'NILAI PRAKTEK'!R155*'NILAI PRAKTEK'!R$7*'FORM NILAI SIAP'!$F$6+'NILAI UTS'!R155*'NILAI UTS'!R$7*'FORM NILAI SIAP'!$G$6+'NILAI UAS'!R$7*'NILAI UAS'!R155*'FORM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5" s="86" t="str">
        <f t="shared" si="14"/>
        <v/>
      </c>
    </row>
    <row r="156" spans="1:40" ht="14.25" customHeight="1">
      <c r="A156" s="3">
        <v>21120120140099</v>
      </c>
      <c r="B156" s="37" t="s">
        <v>300</v>
      </c>
      <c r="C156" s="37">
        <v>5</v>
      </c>
      <c r="D156" s="37" t="s">
        <v>350</v>
      </c>
      <c r="E156" s="83">
        <f>IF(B156="","",'NILAI TUGAS'!D156)</f>
        <v>50</v>
      </c>
      <c r="F156" s="83">
        <f>IF(B156="","",'NILAI PRAKTEK'!D156)</f>
        <v>0</v>
      </c>
      <c r="G156" s="83">
        <f>IF(B156="","",'NILAI UTS'!D156)</f>
        <v>64</v>
      </c>
      <c r="H156" s="83">
        <f>IF(B156="","",'NILAI UAS'!D156)</f>
        <v>20</v>
      </c>
      <c r="I156" s="83">
        <f t="shared" si="0"/>
        <v>46</v>
      </c>
      <c r="J156" s="84" t="str">
        <f t="shared" si="15"/>
        <v>E</v>
      </c>
      <c r="K156" s="83" t="str">
        <f t="shared" si="16"/>
        <v>0</v>
      </c>
      <c r="L156" s="85" t="str">
        <f t="shared" si="19"/>
        <v>TIDAK LULUS</v>
      </c>
      <c r="M156" s="7">
        <f>IF($B156="","",IF(M$7="","",IFERROR((('NILAI TUGAS'!E156*'NILAI TUGAS'!E$7*'FORM NILAI SIAP'!$E$6+'NILAI PRAKTEK'!E156*'NILAI PRAKTEK'!E$7*'FORM NILAI SIAP'!$F$6+'NILAI UTS'!E156*'NILAI UTS'!E$7*'FORM NILAI SIAP'!$G$6+'NILAI UAS'!E$7*'NILAI UAS'!E156*'FORM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57</v>
      </c>
      <c r="N156" s="64"/>
      <c r="O156" s="7">
        <f>IF($B156="","",IF(O$7="","",IFERROR((('NILAI TUGAS'!F156*'NILAI TUGAS'!F$7*'FORM NILAI SIAP'!$E$6+'NILAI PRAKTEK'!F156*'NILAI PRAKTEK'!F$7*'FORM NILAI SIAP'!$F$6+'NILAI UTS'!F156*'NILAI UTS'!F$7*'FORM NILAI SIAP'!$G$6+'NILAI UAS'!F$7*'NILAI UAS'!F156*'FORM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57</v>
      </c>
      <c r="P156" s="87"/>
      <c r="Q156" s="7">
        <f>IF($B156="","",IF(Q$7="","",IFERROR((('NILAI TUGAS'!G156*'NILAI TUGAS'!G$7*'FORM NILAI SIAP'!$E$6+'NILAI PRAKTEK'!G156*'NILAI PRAKTEK'!G$7*'FORM NILAI SIAP'!$F$6+'NILAI UTS'!G156*'NILAI UTS'!G$7*'FORM NILAI SIAP'!$G$6+'NILAI UAS'!G$7*'NILAI UAS'!G156*'FORM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35</v>
      </c>
      <c r="R156" s="87"/>
      <c r="S156" s="7">
        <f>IF($B156="","",IF(S$7="","",IFERROR((('NILAI TUGAS'!H156*'NILAI TUGAS'!H$7*'FORM NILAI SIAP'!$E$6+'NILAI PRAKTEK'!H156*'NILAI PRAKTEK'!H$7*'FORM NILAI SIAP'!$F$6+'NILAI UTS'!H156*'NILAI UTS'!H$7*'FORM NILAI SIAP'!$G$6+'NILAI UAS'!H$7*'NILAI UAS'!H156*'FORM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35</v>
      </c>
      <c r="T156" s="87"/>
      <c r="U156" s="7" t="str">
        <f>IF($B156="","",IF(U$7="","",IFERROR((('NILAI TUGAS'!I156*'NILAI TUGAS'!I$7*'FORM NILAI SIAP'!$E$6+'NILAI PRAKTEK'!I156*'NILAI PRAKTEK'!I$7*'FORM NILAI SIAP'!$F$6+'NILAI UTS'!I156*'NILAI UTS'!I$7*'FORM NILAI SIAP'!$G$6+'NILAI UAS'!I$7*'NILAI UAS'!I156*'FORM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6" s="87"/>
      <c r="W156" s="7" t="str">
        <f>IF($B156="","",IF(W$7="","",IFERROR((('NILAI TUGAS'!J156*'NILAI TUGAS'!J$7*'FORM NILAI SIAP'!$E$6+'NILAI PRAKTEK'!J156*'NILAI PRAKTEK'!J$7*'FORM NILAI SIAP'!$F$6+'NILAI UTS'!J156*'NILAI UTS'!J$7*'FORM NILAI SIAP'!$G$6+'NILAI UAS'!J$7*'NILAI UAS'!J156*'FORM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6" s="87"/>
      <c r="Y156" s="7" t="str">
        <f>IF($B156="","",IF(Y$7="","",IFERROR((('NILAI TUGAS'!K156*'NILAI TUGAS'!K$7*'FORM NILAI SIAP'!$E$6+'NILAI PRAKTEK'!K156*'NILAI PRAKTEK'!K$7*'FORM NILAI SIAP'!$F$6+'NILAI UTS'!K156*'NILAI UTS'!K$7*'FORM NILAI SIAP'!$G$6+'NILAI UAS'!K$7*'NILAI UAS'!K156*'FORM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6" s="87"/>
      <c r="AA156" s="7" t="str">
        <f>IF($B156="","",IF(AA$7="","",IFERROR((('NILAI TUGAS'!L156*'NILAI TUGAS'!L$7*'FORM NILAI SIAP'!$E$6+'NILAI PRAKTEK'!L156*'NILAI PRAKTEK'!L$7*'FORM NILAI SIAP'!$F$6+'NILAI UTS'!L156*'NILAI UTS'!L$7*'FORM NILAI SIAP'!$G$6+'NILAI UAS'!L$7*'NILAI UAS'!L156*'FORM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6" s="87"/>
      <c r="AC156" s="7" t="str">
        <f>IF($B156="","",IF(AC$7="","",IFERROR((('NILAI TUGAS'!M156*'NILAI TUGAS'!M$7*'FORM NILAI SIAP'!$E$6+'NILAI PRAKTEK'!M156*'NILAI PRAKTEK'!M$7*'FORM NILAI SIAP'!$F$6+'NILAI UTS'!M156*'NILAI UTS'!M$7*'FORM NILAI SIAP'!$G$6+'NILAI UAS'!M$7*'NILAI UAS'!M156*'FORM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6" s="87"/>
      <c r="AE156" s="7" t="str">
        <f>IF($B156="","",IFERROR((('NILAI TUGAS'!N156*'NILAI TUGAS'!N$7*'FORM NILAI SIAP'!$E$6+'NILAI PRAKTEK'!N156*'NILAI PRAKTEK'!N$7*'FORM NILAI SIAP'!$F$6+'NILAI UTS'!N156*'NILAI UTS'!N$7*'FORM NILAI SIAP'!$G$6+'NILAI UAS'!N$7*'NILAI UAS'!N156*'FORM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6" s="87"/>
      <c r="AG156" s="7" t="str">
        <f>IF($B156="","",IFERROR((('NILAI TUGAS'!O156*'NILAI TUGAS'!O$7*'FORM NILAI SIAP'!$E$6+'NILAI PRAKTEK'!O156*'NILAI PRAKTEK'!O$7*'FORM NILAI SIAP'!$F$6+'NILAI UTS'!O156*'NILAI UTS'!O$7*'FORM NILAI SIAP'!$G$6+'NILAI UAS'!O$7*'NILAI UAS'!O156*'FORM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6" s="87"/>
      <c r="AI156" s="7" t="str">
        <f>IF($B156="","",IFERROR((('NILAI TUGAS'!P156*'NILAI TUGAS'!P$7*'FORM NILAI SIAP'!$E$6+'NILAI PRAKTEK'!P156*'NILAI PRAKTEK'!P$7*'FORM NILAI SIAP'!$F$6+'NILAI UTS'!P156*'NILAI UTS'!P$7*'FORM NILAI SIAP'!$G$6+'NILAI UAS'!P$7*'NILAI UAS'!P156*'FORM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6" s="87"/>
      <c r="AK156" s="7" t="str">
        <f>IF($B156="","",IFERROR((('NILAI TUGAS'!Q156*'NILAI TUGAS'!Q$7*'FORM NILAI SIAP'!$E$6+'NILAI PRAKTEK'!Q156*'NILAI PRAKTEK'!Q$7*'FORM NILAI SIAP'!$F$6+'NILAI UTS'!Q156*'NILAI UTS'!Q$7*'FORM NILAI SIAP'!$G$6+'NILAI UAS'!Q$7*'NILAI UAS'!Q156*'FORM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6" s="87"/>
      <c r="AM156" s="7" t="str">
        <f>IF($B156="","",IFERROR((('NILAI TUGAS'!R156*'NILAI TUGAS'!R$7*'FORM NILAI SIAP'!$E$6+'NILAI PRAKTEK'!R156*'NILAI PRAKTEK'!R$7*'FORM NILAI SIAP'!$F$6+'NILAI UTS'!R156*'NILAI UTS'!R$7*'FORM NILAI SIAP'!$G$6+'NILAI UAS'!R$7*'NILAI UAS'!R156*'FORM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6" s="87"/>
    </row>
    <row r="157" spans="1:40" ht="14.25" customHeight="1">
      <c r="A157" s="3">
        <v>21120120140099</v>
      </c>
      <c r="B157" s="37" t="s">
        <v>301</v>
      </c>
      <c r="C157" s="37">
        <v>5</v>
      </c>
      <c r="D157" s="37" t="s">
        <v>350</v>
      </c>
      <c r="E157" s="83">
        <f>IF(B157="","",'NILAI TUGAS'!D157)</f>
        <v>38</v>
      </c>
      <c r="F157" s="83">
        <f>IF(B157="","",'NILAI PRAKTEK'!D157)</f>
        <v>0</v>
      </c>
      <c r="G157" s="83">
        <f>IF(B157="","",'NILAI UTS'!D157)</f>
        <v>56</v>
      </c>
      <c r="H157" s="83">
        <f>IF(B157="","",'NILAI UAS'!D157)</f>
        <v>5</v>
      </c>
      <c r="I157" s="83">
        <f t="shared" si="0"/>
        <v>34.25</v>
      </c>
      <c r="J157" s="84" t="str">
        <f t="shared" si="15"/>
        <v>E</v>
      </c>
      <c r="K157" s="83" t="str">
        <f t="shared" si="16"/>
        <v>0</v>
      </c>
      <c r="L157" s="85" t="str">
        <f t="shared" si="19"/>
        <v>TIDAK LULUS</v>
      </c>
      <c r="M157" s="7">
        <f>IF($B157="","",IF(M$7="","",IFERROR((('NILAI TUGAS'!E157*'NILAI TUGAS'!E$7*'FORM NILAI SIAP'!$E$6+'NILAI PRAKTEK'!E157*'NILAI PRAKTEK'!E$7*'FORM NILAI SIAP'!$F$6+'NILAI UTS'!E157*'NILAI UTS'!E$7*'FORM NILAI SIAP'!$G$6+'NILAI UAS'!E$7*'NILAI UAS'!E157*'FORM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47</v>
      </c>
      <c r="N157" s="64"/>
      <c r="O157" s="7">
        <f>IF($B157="","",IF(O$7="","",IFERROR((('NILAI TUGAS'!F157*'NILAI TUGAS'!F$7*'FORM NILAI SIAP'!$E$6+'NILAI PRAKTEK'!F157*'NILAI PRAKTEK'!F$7*'FORM NILAI SIAP'!$F$6+'NILAI UTS'!F157*'NILAI UTS'!F$7*'FORM NILAI SIAP'!$G$6+'NILAI UAS'!F$7*'NILAI UAS'!F157*'FORM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47</v>
      </c>
      <c r="P157" s="87"/>
      <c r="Q157" s="7">
        <f>IF($B157="","",IF(Q$7="","",IFERROR((('NILAI TUGAS'!G157*'NILAI TUGAS'!G$7*'FORM NILAI SIAP'!$E$6+'NILAI PRAKTEK'!G157*'NILAI PRAKTEK'!G$7*'FORM NILAI SIAP'!$F$6+'NILAI UTS'!G157*'NILAI UTS'!G$7*'FORM NILAI SIAP'!$G$6+'NILAI UAS'!G$7*'NILAI UAS'!G157*'FORM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21.5</v>
      </c>
      <c r="R157" s="87"/>
      <c r="S157" s="7">
        <f>IF($B157="","",IF(S$7="","",IFERROR((('NILAI TUGAS'!H157*'NILAI TUGAS'!H$7*'FORM NILAI SIAP'!$E$6+'NILAI PRAKTEK'!H157*'NILAI PRAKTEK'!H$7*'FORM NILAI SIAP'!$F$6+'NILAI UTS'!H157*'NILAI UTS'!H$7*'FORM NILAI SIAP'!$G$6+'NILAI UAS'!H$7*'NILAI UAS'!H157*'FORM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21.5</v>
      </c>
      <c r="T157" s="87"/>
      <c r="U157" s="7" t="str">
        <f>IF($B157="","",IF(U$7="","",IFERROR((('NILAI TUGAS'!I157*'NILAI TUGAS'!I$7*'FORM NILAI SIAP'!$E$6+'NILAI PRAKTEK'!I157*'NILAI PRAKTEK'!I$7*'FORM NILAI SIAP'!$F$6+'NILAI UTS'!I157*'NILAI UTS'!I$7*'FORM NILAI SIAP'!$G$6+'NILAI UAS'!I$7*'NILAI UAS'!I157*'FORM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7" s="87"/>
      <c r="W157" s="7" t="str">
        <f>IF($B157="","",IF(W$7="","",IFERROR((('NILAI TUGAS'!J157*'NILAI TUGAS'!J$7*'FORM NILAI SIAP'!$E$6+'NILAI PRAKTEK'!J157*'NILAI PRAKTEK'!J$7*'FORM NILAI SIAP'!$F$6+'NILAI UTS'!J157*'NILAI UTS'!J$7*'FORM NILAI SIAP'!$G$6+'NILAI UAS'!J$7*'NILAI UAS'!J157*'FORM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7" s="87"/>
      <c r="Y157" s="7" t="str">
        <f>IF($B157="","",IF(Y$7="","",IFERROR((('NILAI TUGAS'!K157*'NILAI TUGAS'!K$7*'FORM NILAI SIAP'!$E$6+'NILAI PRAKTEK'!K157*'NILAI PRAKTEK'!K$7*'FORM NILAI SIAP'!$F$6+'NILAI UTS'!K157*'NILAI UTS'!K$7*'FORM NILAI SIAP'!$G$6+'NILAI UAS'!K$7*'NILAI UAS'!K157*'FORM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7" s="87"/>
      <c r="AA157" s="7" t="str">
        <f>IF($B157="","",IF(AA$7="","",IFERROR((('NILAI TUGAS'!L157*'NILAI TUGAS'!L$7*'FORM NILAI SIAP'!$E$6+'NILAI PRAKTEK'!L157*'NILAI PRAKTEK'!L$7*'FORM NILAI SIAP'!$F$6+'NILAI UTS'!L157*'NILAI UTS'!L$7*'FORM NILAI SIAP'!$G$6+'NILAI UAS'!L$7*'NILAI UAS'!L157*'FORM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7" s="87"/>
      <c r="AC157" s="7" t="str">
        <f>IF($B157="","",IF(AC$7="","",IFERROR((('NILAI TUGAS'!M157*'NILAI TUGAS'!M$7*'FORM NILAI SIAP'!$E$6+'NILAI PRAKTEK'!M157*'NILAI PRAKTEK'!M$7*'FORM NILAI SIAP'!$F$6+'NILAI UTS'!M157*'NILAI UTS'!M$7*'FORM NILAI SIAP'!$G$6+'NILAI UAS'!M$7*'NILAI UAS'!M157*'FORM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7" s="87"/>
      <c r="AE157" s="7" t="str">
        <f>IF($B157="","",IFERROR((('NILAI TUGAS'!N157*'NILAI TUGAS'!N$7*'FORM NILAI SIAP'!$E$6+'NILAI PRAKTEK'!N157*'NILAI PRAKTEK'!N$7*'FORM NILAI SIAP'!$F$6+'NILAI UTS'!N157*'NILAI UTS'!N$7*'FORM NILAI SIAP'!$G$6+'NILAI UAS'!N$7*'NILAI UAS'!N157*'FORM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7" s="87"/>
      <c r="AG157" s="7" t="str">
        <f>IF($B157="","",IFERROR((('NILAI TUGAS'!O157*'NILAI TUGAS'!O$7*'FORM NILAI SIAP'!$E$6+'NILAI PRAKTEK'!O157*'NILAI PRAKTEK'!O$7*'FORM NILAI SIAP'!$F$6+'NILAI UTS'!O157*'NILAI UTS'!O$7*'FORM NILAI SIAP'!$G$6+'NILAI UAS'!O$7*'NILAI UAS'!O157*'FORM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7" s="87"/>
      <c r="AI157" s="7" t="str">
        <f>IF($B157="","",IFERROR((('NILAI TUGAS'!P157*'NILAI TUGAS'!P$7*'FORM NILAI SIAP'!$E$6+'NILAI PRAKTEK'!P157*'NILAI PRAKTEK'!P$7*'FORM NILAI SIAP'!$F$6+'NILAI UTS'!P157*'NILAI UTS'!P$7*'FORM NILAI SIAP'!$G$6+'NILAI UAS'!P$7*'NILAI UAS'!P157*'FORM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7" s="87"/>
      <c r="AK157" s="7" t="str">
        <f>IF($B157="","",IFERROR((('NILAI TUGAS'!Q157*'NILAI TUGAS'!Q$7*'FORM NILAI SIAP'!$E$6+'NILAI PRAKTEK'!Q157*'NILAI PRAKTEK'!Q$7*'FORM NILAI SIAP'!$F$6+'NILAI UTS'!Q157*'NILAI UTS'!Q$7*'FORM NILAI SIAP'!$G$6+'NILAI UAS'!Q$7*'NILAI UAS'!Q157*'FORM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7" s="87"/>
      <c r="AM157" s="7" t="str">
        <f>IF($B157="","",IFERROR((('NILAI TUGAS'!R157*'NILAI TUGAS'!R$7*'FORM NILAI SIAP'!$E$6+'NILAI PRAKTEK'!R157*'NILAI PRAKTEK'!R$7*'FORM NILAI SIAP'!$F$6+'NILAI UTS'!R157*'NILAI UTS'!R$7*'FORM NILAI SIAP'!$G$6+'NILAI UAS'!R$7*'NILAI UAS'!R157*'FORM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7" s="87"/>
    </row>
    <row r="158" spans="1:40" ht="14.25" customHeight="1">
      <c r="A158" s="3">
        <v>21120120140099</v>
      </c>
      <c r="B158" s="37" t="s">
        <v>302</v>
      </c>
      <c r="C158" s="37">
        <v>5</v>
      </c>
      <c r="D158" s="37" t="s">
        <v>350</v>
      </c>
      <c r="E158" s="83">
        <f>IF(B158="","",'NILAI TUGAS'!D158)</f>
        <v>99</v>
      </c>
      <c r="F158" s="83">
        <f>IF(B158="","",'NILAI PRAKTEK'!D158)</f>
        <v>0</v>
      </c>
      <c r="G158" s="83">
        <f>IF(B158="","",'NILAI UTS'!D158)</f>
        <v>76</v>
      </c>
      <c r="H158" s="83">
        <f>IF(B158="","",'NILAI UAS'!D158)</f>
        <v>55</v>
      </c>
      <c r="I158" s="83">
        <f t="shared" si="0"/>
        <v>82.25</v>
      </c>
      <c r="J158" s="84" t="str">
        <f t="shared" si="15"/>
        <v>A</v>
      </c>
      <c r="K158" s="83" t="str">
        <f t="shared" si="16"/>
        <v>4</v>
      </c>
      <c r="L158" s="85" t="str">
        <f t="shared" si="19"/>
        <v>LULUS</v>
      </c>
      <c r="M158" s="7">
        <f>IF($B158="","",IF(M$7="","",IFERROR((('NILAI TUGAS'!E158*'NILAI TUGAS'!E$7*'FORM NILAI SIAP'!$E$6+'NILAI PRAKTEK'!E158*'NILAI PRAKTEK'!E$7*'FORM NILAI SIAP'!$F$6+'NILAI UTS'!E158*'NILAI UTS'!E$7*'FORM NILAI SIAP'!$G$6+'NILAI UAS'!E$7*'NILAI UAS'!E158*'FORM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87.5</v>
      </c>
      <c r="N158" s="64"/>
      <c r="O158" s="7">
        <f>IF($B158="","",IF(O$7="","",IFERROR((('NILAI TUGAS'!F158*'NILAI TUGAS'!F$7*'FORM NILAI SIAP'!$E$6+'NILAI PRAKTEK'!F158*'NILAI PRAKTEK'!F$7*'FORM NILAI SIAP'!$F$6+'NILAI UTS'!F158*'NILAI UTS'!F$7*'FORM NILAI SIAP'!$G$6+'NILAI UAS'!F$7*'NILAI UAS'!F158*'FORM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87.5</v>
      </c>
      <c r="P158" s="87"/>
      <c r="Q158" s="7">
        <f>IF($B158="","",IF(Q$7="","",IFERROR((('NILAI TUGAS'!G158*'NILAI TUGAS'!G$7*'FORM NILAI SIAP'!$E$6+'NILAI PRAKTEK'!G158*'NILAI PRAKTEK'!G$7*'FORM NILAI SIAP'!$F$6+'NILAI UTS'!G158*'NILAI UTS'!G$7*'FORM NILAI SIAP'!$G$6+'NILAI UAS'!G$7*'NILAI UAS'!G158*'FORM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77</v>
      </c>
      <c r="R158" s="87"/>
      <c r="S158" s="7">
        <f>IF($B158="","",IF(S$7="","",IFERROR((('NILAI TUGAS'!H158*'NILAI TUGAS'!H$7*'FORM NILAI SIAP'!$E$6+'NILAI PRAKTEK'!H158*'NILAI PRAKTEK'!H$7*'FORM NILAI SIAP'!$F$6+'NILAI UTS'!H158*'NILAI UTS'!H$7*'FORM NILAI SIAP'!$G$6+'NILAI UAS'!H$7*'NILAI UAS'!H158*'FORM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77</v>
      </c>
      <c r="T158" s="87"/>
      <c r="U158" s="7" t="str">
        <f>IF($B158="","",IF(U$7="","",IFERROR((('NILAI TUGAS'!I158*'NILAI TUGAS'!I$7*'FORM NILAI SIAP'!$E$6+'NILAI PRAKTEK'!I158*'NILAI PRAKTEK'!I$7*'FORM NILAI SIAP'!$F$6+'NILAI UTS'!I158*'NILAI UTS'!I$7*'FORM NILAI SIAP'!$G$6+'NILAI UAS'!I$7*'NILAI UAS'!I158*'FORM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8" s="87"/>
      <c r="W158" s="7" t="str">
        <f>IF($B158="","",IF(W$7="","",IFERROR((('NILAI TUGAS'!J158*'NILAI TUGAS'!J$7*'FORM NILAI SIAP'!$E$6+'NILAI PRAKTEK'!J158*'NILAI PRAKTEK'!J$7*'FORM NILAI SIAP'!$F$6+'NILAI UTS'!J158*'NILAI UTS'!J$7*'FORM NILAI SIAP'!$G$6+'NILAI UAS'!J$7*'NILAI UAS'!J158*'FORM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8" s="87"/>
      <c r="Y158" s="7" t="str">
        <f>IF($B158="","",IF(Y$7="","",IFERROR((('NILAI TUGAS'!K158*'NILAI TUGAS'!K$7*'FORM NILAI SIAP'!$E$6+'NILAI PRAKTEK'!K158*'NILAI PRAKTEK'!K$7*'FORM NILAI SIAP'!$F$6+'NILAI UTS'!K158*'NILAI UTS'!K$7*'FORM NILAI SIAP'!$G$6+'NILAI UAS'!K$7*'NILAI UAS'!K158*'FORM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8" s="87"/>
      <c r="AA158" s="7" t="str">
        <f>IF($B158="","",IF(AA$7="","",IFERROR((('NILAI TUGAS'!L158*'NILAI TUGAS'!L$7*'FORM NILAI SIAP'!$E$6+'NILAI PRAKTEK'!L158*'NILAI PRAKTEK'!L$7*'FORM NILAI SIAP'!$F$6+'NILAI UTS'!L158*'NILAI UTS'!L$7*'FORM NILAI SIAP'!$G$6+'NILAI UAS'!L$7*'NILAI UAS'!L158*'FORM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8" s="87"/>
      <c r="AC158" s="7" t="str">
        <f>IF($B158="","",IF(AC$7="","",IFERROR((('NILAI TUGAS'!M158*'NILAI TUGAS'!M$7*'FORM NILAI SIAP'!$E$6+'NILAI PRAKTEK'!M158*'NILAI PRAKTEK'!M$7*'FORM NILAI SIAP'!$F$6+'NILAI UTS'!M158*'NILAI UTS'!M$7*'FORM NILAI SIAP'!$G$6+'NILAI UAS'!M$7*'NILAI UAS'!M158*'FORM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8" s="87"/>
      <c r="AE158" s="7" t="str">
        <f>IF($B158="","",IFERROR((('NILAI TUGAS'!N158*'NILAI TUGAS'!N$7*'FORM NILAI SIAP'!$E$6+'NILAI PRAKTEK'!N158*'NILAI PRAKTEK'!N$7*'FORM NILAI SIAP'!$F$6+'NILAI UTS'!N158*'NILAI UTS'!N$7*'FORM NILAI SIAP'!$G$6+'NILAI UAS'!N$7*'NILAI UAS'!N158*'FORM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8" s="87"/>
      <c r="AG158" s="7" t="str">
        <f>IF($B158="","",IFERROR((('NILAI TUGAS'!O158*'NILAI TUGAS'!O$7*'FORM NILAI SIAP'!$E$6+'NILAI PRAKTEK'!O158*'NILAI PRAKTEK'!O$7*'FORM NILAI SIAP'!$F$6+'NILAI UTS'!O158*'NILAI UTS'!O$7*'FORM NILAI SIAP'!$G$6+'NILAI UAS'!O$7*'NILAI UAS'!O158*'FORM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8" s="87"/>
      <c r="AI158" s="7" t="str">
        <f>IF($B158="","",IFERROR((('NILAI TUGAS'!P158*'NILAI TUGAS'!P$7*'FORM NILAI SIAP'!$E$6+'NILAI PRAKTEK'!P158*'NILAI PRAKTEK'!P$7*'FORM NILAI SIAP'!$F$6+'NILAI UTS'!P158*'NILAI UTS'!P$7*'FORM NILAI SIAP'!$G$6+'NILAI UAS'!P$7*'NILAI UAS'!P158*'FORM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8" s="87"/>
      <c r="AK158" s="7" t="str">
        <f>IF($B158="","",IFERROR((('NILAI TUGAS'!Q158*'NILAI TUGAS'!Q$7*'FORM NILAI SIAP'!$E$6+'NILAI PRAKTEK'!Q158*'NILAI PRAKTEK'!Q$7*'FORM NILAI SIAP'!$F$6+'NILAI UTS'!Q158*'NILAI UTS'!Q$7*'FORM NILAI SIAP'!$G$6+'NILAI UAS'!Q$7*'NILAI UAS'!Q158*'FORM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8" s="87"/>
      <c r="AM158" s="7" t="str">
        <f>IF($B158="","",IFERROR((('NILAI TUGAS'!R158*'NILAI TUGAS'!R$7*'FORM NILAI SIAP'!$E$6+'NILAI PRAKTEK'!R158*'NILAI PRAKTEK'!R$7*'FORM NILAI SIAP'!$F$6+'NILAI UTS'!R158*'NILAI UTS'!R$7*'FORM NILAI SIAP'!$G$6+'NILAI UAS'!R$7*'NILAI UAS'!R158*'FORM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8" s="87"/>
    </row>
    <row r="159" spans="1:40" ht="14.25" customHeight="1">
      <c r="A159" s="3">
        <v>21120120140099</v>
      </c>
      <c r="B159" s="37" t="s">
        <v>303</v>
      </c>
      <c r="C159" s="37">
        <v>5</v>
      </c>
      <c r="D159" s="37" t="s">
        <v>350</v>
      </c>
      <c r="E159" s="83">
        <f>IF(B159="","",'NILAI TUGAS'!D159)</f>
        <v>100</v>
      </c>
      <c r="F159" s="83">
        <f>IF(B159="","",'NILAI PRAKTEK'!D159)</f>
        <v>0</v>
      </c>
      <c r="G159" s="83">
        <f>IF(B159="","",'NILAI UTS'!D159)</f>
        <v>92</v>
      </c>
      <c r="H159" s="83">
        <f>IF(B159="","",'NILAI UAS'!D159)</f>
        <v>35</v>
      </c>
      <c r="I159" s="83">
        <f t="shared" si="0"/>
        <v>81.75</v>
      </c>
      <c r="J159" s="84" t="str">
        <f t="shared" si="15"/>
        <v>A</v>
      </c>
      <c r="K159" s="83" t="str">
        <f t="shared" si="16"/>
        <v>4</v>
      </c>
      <c r="L159" s="85" t="str">
        <f t="shared" si="19"/>
        <v>LULUS</v>
      </c>
      <c r="M159" s="7">
        <f>IF($B159="","",IF(M$7="","",IFERROR((('NILAI TUGAS'!E159*'NILAI TUGAS'!E$7*'FORM NILAI SIAP'!$E$6+'NILAI PRAKTEK'!E159*'NILAI PRAKTEK'!E$7*'FORM NILAI SIAP'!$F$6+'NILAI UTS'!E159*'NILAI UTS'!E$7*'FORM NILAI SIAP'!$G$6+'NILAI UAS'!E$7*'NILAI UAS'!E159*'FORM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159" s="64"/>
      <c r="O159" s="7">
        <f>IF($B159="","",IF(O$7="","",IFERROR((('NILAI TUGAS'!F159*'NILAI TUGAS'!F$7*'FORM NILAI SIAP'!$E$6+'NILAI PRAKTEK'!F159*'NILAI PRAKTEK'!F$7*'FORM NILAI SIAP'!$F$6+'NILAI UTS'!F159*'NILAI UTS'!F$7*'FORM NILAI SIAP'!$G$6+'NILAI UAS'!F$7*'NILAI UAS'!F159*'FORM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159" s="87"/>
      <c r="Q159" s="7">
        <f>IF($B159="","",IF(Q$7="","",IFERROR((('NILAI TUGAS'!G159*'NILAI TUGAS'!G$7*'FORM NILAI SIAP'!$E$6+'NILAI PRAKTEK'!G159*'NILAI PRAKTEK'!G$7*'FORM NILAI SIAP'!$F$6+'NILAI UTS'!G159*'NILAI UTS'!G$7*'FORM NILAI SIAP'!$G$6+'NILAI UAS'!G$7*'NILAI UAS'!G159*'FORM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67.5</v>
      </c>
      <c r="R159" s="87"/>
      <c r="S159" s="7">
        <f>IF($B159="","",IF(S$7="","",IFERROR((('NILAI TUGAS'!H159*'NILAI TUGAS'!H$7*'FORM NILAI SIAP'!$E$6+'NILAI PRAKTEK'!H159*'NILAI PRAKTEK'!H$7*'FORM NILAI SIAP'!$F$6+'NILAI UTS'!H159*'NILAI UTS'!H$7*'FORM NILAI SIAP'!$G$6+'NILAI UAS'!H$7*'NILAI UAS'!H159*'FORM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67.5</v>
      </c>
      <c r="T159" s="87"/>
      <c r="U159" s="7" t="str">
        <f>IF($B159="","",IF(U$7="","",IFERROR((('NILAI TUGAS'!I159*'NILAI TUGAS'!I$7*'FORM NILAI SIAP'!$E$6+'NILAI PRAKTEK'!I159*'NILAI PRAKTEK'!I$7*'FORM NILAI SIAP'!$F$6+'NILAI UTS'!I159*'NILAI UTS'!I$7*'FORM NILAI SIAP'!$G$6+'NILAI UAS'!I$7*'NILAI UAS'!I159*'FORM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9" s="87"/>
      <c r="W159" s="7" t="str">
        <f>IF($B159="","",IF(W$7="","",IFERROR((('NILAI TUGAS'!J159*'NILAI TUGAS'!J$7*'FORM NILAI SIAP'!$E$6+'NILAI PRAKTEK'!J159*'NILAI PRAKTEK'!J$7*'FORM NILAI SIAP'!$F$6+'NILAI UTS'!J159*'NILAI UTS'!J$7*'FORM NILAI SIAP'!$G$6+'NILAI UAS'!J$7*'NILAI UAS'!J159*'FORM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9" s="87"/>
      <c r="Y159" s="7" t="str">
        <f>IF($B159="","",IF(Y$7="","",IFERROR((('NILAI TUGAS'!K159*'NILAI TUGAS'!K$7*'FORM NILAI SIAP'!$E$6+'NILAI PRAKTEK'!K159*'NILAI PRAKTEK'!K$7*'FORM NILAI SIAP'!$F$6+'NILAI UTS'!K159*'NILAI UTS'!K$7*'FORM NILAI SIAP'!$G$6+'NILAI UAS'!K$7*'NILAI UAS'!K159*'FORM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9" s="87"/>
      <c r="AA159" s="7" t="str">
        <f>IF($B159="","",IF(AA$7="","",IFERROR((('NILAI TUGAS'!L159*'NILAI TUGAS'!L$7*'FORM NILAI SIAP'!$E$6+'NILAI PRAKTEK'!L159*'NILAI PRAKTEK'!L$7*'FORM NILAI SIAP'!$F$6+'NILAI UTS'!L159*'NILAI UTS'!L$7*'FORM NILAI SIAP'!$G$6+'NILAI UAS'!L$7*'NILAI UAS'!L159*'FORM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9" s="87"/>
      <c r="AC159" s="7" t="str">
        <f>IF($B159="","",IF(AC$7="","",IFERROR((('NILAI TUGAS'!M159*'NILAI TUGAS'!M$7*'FORM NILAI SIAP'!$E$6+'NILAI PRAKTEK'!M159*'NILAI PRAKTEK'!M$7*'FORM NILAI SIAP'!$F$6+'NILAI UTS'!M159*'NILAI UTS'!M$7*'FORM NILAI SIAP'!$G$6+'NILAI UAS'!M$7*'NILAI UAS'!M159*'FORM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9" s="87"/>
      <c r="AE159" s="7" t="str">
        <f>IF($B159="","",IFERROR((('NILAI TUGAS'!N159*'NILAI TUGAS'!N$7*'FORM NILAI SIAP'!$E$6+'NILAI PRAKTEK'!N159*'NILAI PRAKTEK'!N$7*'FORM NILAI SIAP'!$F$6+'NILAI UTS'!N159*'NILAI UTS'!N$7*'FORM NILAI SIAP'!$G$6+'NILAI UAS'!N$7*'NILAI UAS'!N159*'FORM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9" s="87"/>
      <c r="AG159" s="7" t="str">
        <f>IF($B159="","",IFERROR((('NILAI TUGAS'!O159*'NILAI TUGAS'!O$7*'FORM NILAI SIAP'!$E$6+'NILAI PRAKTEK'!O159*'NILAI PRAKTEK'!O$7*'FORM NILAI SIAP'!$F$6+'NILAI UTS'!O159*'NILAI UTS'!O$7*'FORM NILAI SIAP'!$G$6+'NILAI UAS'!O$7*'NILAI UAS'!O159*'FORM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9" s="87"/>
      <c r="AI159" s="7" t="str">
        <f>IF($B159="","",IFERROR((('NILAI TUGAS'!P159*'NILAI TUGAS'!P$7*'FORM NILAI SIAP'!$E$6+'NILAI PRAKTEK'!P159*'NILAI PRAKTEK'!P$7*'FORM NILAI SIAP'!$F$6+'NILAI UTS'!P159*'NILAI UTS'!P$7*'FORM NILAI SIAP'!$G$6+'NILAI UAS'!P$7*'NILAI UAS'!P159*'FORM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9" s="87"/>
      <c r="AK159" s="7" t="str">
        <f>IF($B159="","",IFERROR((('NILAI TUGAS'!Q159*'NILAI TUGAS'!Q$7*'FORM NILAI SIAP'!$E$6+'NILAI PRAKTEK'!Q159*'NILAI PRAKTEK'!Q$7*'FORM NILAI SIAP'!$F$6+'NILAI UTS'!Q159*'NILAI UTS'!Q$7*'FORM NILAI SIAP'!$G$6+'NILAI UAS'!Q$7*'NILAI UAS'!Q159*'FORM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9" s="87"/>
      <c r="AM159" s="7" t="str">
        <f>IF($B159="","",IFERROR((('NILAI TUGAS'!R159*'NILAI TUGAS'!R$7*'FORM NILAI SIAP'!$E$6+'NILAI PRAKTEK'!R159*'NILAI PRAKTEK'!R$7*'FORM NILAI SIAP'!$F$6+'NILAI UTS'!R159*'NILAI UTS'!R$7*'FORM NILAI SIAP'!$G$6+'NILAI UAS'!R$7*'NILAI UAS'!R159*'FORM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9" s="87"/>
    </row>
    <row r="160" spans="1:40" ht="14.25" customHeight="1">
      <c r="A160" s="3">
        <v>21120120140099</v>
      </c>
      <c r="B160" s="37" t="s">
        <v>304</v>
      </c>
      <c r="C160" s="37">
        <v>7</v>
      </c>
      <c r="D160" s="37" t="s">
        <v>350</v>
      </c>
      <c r="E160" s="83">
        <f>IF(B160="","",'NILAI TUGAS'!D160)</f>
        <v>0</v>
      </c>
      <c r="F160" s="83">
        <f>IF(B160="","",'NILAI PRAKTEK'!D160)</f>
        <v>0</v>
      </c>
      <c r="G160" s="83">
        <f>IF(B160="","",'NILAI UTS'!D160)</f>
        <v>68</v>
      </c>
      <c r="H160" s="83">
        <f>IF(B160="","",'NILAI UAS'!D160)</f>
        <v>20</v>
      </c>
      <c r="I160" s="83">
        <f t="shared" si="0"/>
        <v>22</v>
      </c>
      <c r="J160" s="84" t="str">
        <f t="shared" si="15"/>
        <v>E</v>
      </c>
      <c r="K160" s="83" t="str">
        <f t="shared" si="16"/>
        <v>0</v>
      </c>
      <c r="L160" s="85" t="str">
        <f t="shared" si="19"/>
        <v>TIDAK LULUS</v>
      </c>
      <c r="M160" s="7">
        <f>IF($B160="","",IF(M$7="","",IFERROR((('NILAI TUGAS'!E160*'NILAI TUGAS'!E$7*'FORM NILAI SIAP'!$E$6+'NILAI PRAKTEK'!E160*'NILAI PRAKTEK'!E$7*'FORM NILAI SIAP'!$F$6+'NILAI UTS'!E160*'NILAI UTS'!E$7*'FORM NILAI SIAP'!$G$6+'NILAI UAS'!E$7*'NILAI UAS'!E160*'FORM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34</v>
      </c>
      <c r="N160" s="64"/>
      <c r="O160" s="7">
        <f>IF($B160="","",IF(O$7="","",IFERROR((('NILAI TUGAS'!F160*'NILAI TUGAS'!F$7*'FORM NILAI SIAP'!$E$6+'NILAI PRAKTEK'!F160*'NILAI PRAKTEK'!F$7*'FORM NILAI SIAP'!$F$6+'NILAI UTS'!F160*'NILAI UTS'!F$7*'FORM NILAI SIAP'!$G$6+'NILAI UAS'!F$7*'NILAI UAS'!F160*'FORM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34</v>
      </c>
      <c r="P160" s="87"/>
      <c r="Q160" s="7">
        <f>IF($B160="","",IF(Q$7="","",IFERROR((('NILAI TUGAS'!G160*'NILAI TUGAS'!G$7*'FORM NILAI SIAP'!$E$6+'NILAI PRAKTEK'!G160*'NILAI PRAKTEK'!G$7*'FORM NILAI SIAP'!$F$6+'NILAI UTS'!G160*'NILAI UTS'!G$7*'FORM NILAI SIAP'!$G$6+'NILAI UAS'!G$7*'NILAI UAS'!G160*'FORM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</v>
      </c>
      <c r="R160" s="87"/>
      <c r="S160" s="7">
        <f>IF($B160="","",IF(S$7="","",IFERROR((('NILAI TUGAS'!H160*'NILAI TUGAS'!H$7*'FORM NILAI SIAP'!$E$6+'NILAI PRAKTEK'!H160*'NILAI PRAKTEK'!H$7*'FORM NILAI SIAP'!$F$6+'NILAI UTS'!H160*'NILAI UTS'!H$7*'FORM NILAI SIAP'!$G$6+'NILAI UAS'!H$7*'NILAI UAS'!H160*'FORM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</v>
      </c>
      <c r="T160" s="87"/>
      <c r="U160" s="7" t="str">
        <f>IF($B160="","",IF(U$7="","",IFERROR((('NILAI TUGAS'!I160*'NILAI TUGAS'!I$7*'FORM NILAI SIAP'!$E$6+'NILAI PRAKTEK'!I160*'NILAI PRAKTEK'!I$7*'FORM NILAI SIAP'!$F$6+'NILAI UTS'!I160*'NILAI UTS'!I$7*'FORM NILAI SIAP'!$G$6+'NILAI UAS'!I$7*'NILAI UAS'!I160*'FORM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0" s="87"/>
      <c r="W160" s="7" t="str">
        <f>IF($B160="","",IF(W$7="","",IFERROR((('NILAI TUGAS'!J160*'NILAI TUGAS'!J$7*'FORM NILAI SIAP'!$E$6+'NILAI PRAKTEK'!J160*'NILAI PRAKTEK'!J$7*'FORM NILAI SIAP'!$F$6+'NILAI UTS'!J160*'NILAI UTS'!J$7*'FORM NILAI SIAP'!$G$6+'NILAI UAS'!J$7*'NILAI UAS'!J160*'FORM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0" s="87"/>
      <c r="Y160" s="7" t="str">
        <f>IF($B160="","",IF(Y$7="","",IFERROR((('NILAI TUGAS'!K160*'NILAI TUGAS'!K$7*'FORM NILAI SIAP'!$E$6+'NILAI PRAKTEK'!K160*'NILAI PRAKTEK'!K$7*'FORM NILAI SIAP'!$F$6+'NILAI UTS'!K160*'NILAI UTS'!K$7*'FORM NILAI SIAP'!$G$6+'NILAI UAS'!K$7*'NILAI UAS'!K160*'FORM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0" s="87"/>
      <c r="AA160" s="7" t="str">
        <f>IF($B160="","",IF(AA$7="","",IFERROR((('NILAI TUGAS'!L160*'NILAI TUGAS'!L$7*'FORM NILAI SIAP'!$E$6+'NILAI PRAKTEK'!L160*'NILAI PRAKTEK'!L$7*'FORM NILAI SIAP'!$F$6+'NILAI UTS'!L160*'NILAI UTS'!L$7*'FORM NILAI SIAP'!$G$6+'NILAI UAS'!L$7*'NILAI UAS'!L160*'FORM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0" s="87"/>
      <c r="AC160" s="7" t="str">
        <f>IF($B160="","",IF(AC$7="","",IFERROR((('NILAI TUGAS'!M160*'NILAI TUGAS'!M$7*'FORM NILAI SIAP'!$E$6+'NILAI PRAKTEK'!M160*'NILAI PRAKTEK'!M$7*'FORM NILAI SIAP'!$F$6+'NILAI UTS'!M160*'NILAI UTS'!M$7*'FORM NILAI SIAP'!$G$6+'NILAI UAS'!M$7*'NILAI UAS'!M160*'FORM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0" s="87"/>
      <c r="AE160" s="7" t="str">
        <f>IF($B160="","",IFERROR((('NILAI TUGAS'!N160*'NILAI TUGAS'!N$7*'FORM NILAI SIAP'!$E$6+'NILAI PRAKTEK'!N160*'NILAI PRAKTEK'!N$7*'FORM NILAI SIAP'!$F$6+'NILAI UTS'!N160*'NILAI UTS'!N$7*'FORM NILAI SIAP'!$G$6+'NILAI UAS'!N$7*'NILAI UAS'!N160*'FORM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0" s="87"/>
      <c r="AG160" s="7" t="str">
        <f>IF($B160="","",IFERROR((('NILAI TUGAS'!O160*'NILAI TUGAS'!O$7*'FORM NILAI SIAP'!$E$6+'NILAI PRAKTEK'!O160*'NILAI PRAKTEK'!O$7*'FORM NILAI SIAP'!$F$6+'NILAI UTS'!O160*'NILAI UTS'!O$7*'FORM NILAI SIAP'!$G$6+'NILAI UAS'!O$7*'NILAI UAS'!O160*'FORM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0" s="87"/>
      <c r="AI160" s="7" t="str">
        <f>IF($B160="","",IFERROR((('NILAI TUGAS'!P160*'NILAI TUGAS'!P$7*'FORM NILAI SIAP'!$E$6+'NILAI PRAKTEK'!P160*'NILAI PRAKTEK'!P$7*'FORM NILAI SIAP'!$F$6+'NILAI UTS'!P160*'NILAI UTS'!P$7*'FORM NILAI SIAP'!$G$6+'NILAI UAS'!P$7*'NILAI UAS'!P160*'FORM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0" s="87"/>
      <c r="AK160" s="7" t="str">
        <f>IF($B160="","",IFERROR((('NILAI TUGAS'!Q160*'NILAI TUGAS'!Q$7*'FORM NILAI SIAP'!$E$6+'NILAI PRAKTEK'!Q160*'NILAI PRAKTEK'!Q$7*'FORM NILAI SIAP'!$F$6+'NILAI UTS'!Q160*'NILAI UTS'!Q$7*'FORM NILAI SIAP'!$G$6+'NILAI UAS'!Q$7*'NILAI UAS'!Q160*'FORM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0" s="87"/>
      <c r="AM160" s="7" t="str">
        <f>IF($B160="","",IFERROR((('NILAI TUGAS'!R160*'NILAI TUGAS'!R$7*'FORM NILAI SIAP'!$E$6+'NILAI PRAKTEK'!R160*'NILAI PRAKTEK'!R$7*'FORM NILAI SIAP'!$F$6+'NILAI UTS'!R160*'NILAI UTS'!R$7*'FORM NILAI SIAP'!$G$6+'NILAI UAS'!R$7*'NILAI UAS'!R160*'FORM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0" s="87"/>
    </row>
    <row r="161" spans="1:40" ht="14.25" customHeight="1">
      <c r="A161" s="3">
        <v>21120120140099</v>
      </c>
      <c r="B161" s="37" t="s">
        <v>305</v>
      </c>
      <c r="C161" s="37">
        <v>5</v>
      </c>
      <c r="D161" s="37" t="s">
        <v>350</v>
      </c>
      <c r="E161" s="83">
        <f>IF(B161="","",'NILAI TUGAS'!D161)</f>
        <v>100</v>
      </c>
      <c r="F161" s="83">
        <f>IF(B161="","",'NILAI PRAKTEK'!D161)</f>
        <v>0</v>
      </c>
      <c r="G161" s="83">
        <f>IF(B161="","",'NILAI UTS'!D161)</f>
        <v>100</v>
      </c>
      <c r="H161" s="83">
        <f>IF(B161="","",'NILAI UAS'!D161)</f>
        <v>0</v>
      </c>
      <c r="I161" s="83">
        <f t="shared" si="0"/>
        <v>75</v>
      </c>
      <c r="J161" s="84" t="str">
        <f t="shared" si="15"/>
        <v>B</v>
      </c>
      <c r="K161" s="83" t="str">
        <f t="shared" si="16"/>
        <v>3</v>
      </c>
      <c r="L161" s="85" t="str">
        <f t="shared" si="19"/>
        <v>LULUS</v>
      </c>
      <c r="M161" s="7">
        <f>IF($B161="","",IF(M$7="","",IFERROR((('NILAI TUGAS'!E161*'NILAI TUGAS'!E$7*'FORM NILAI SIAP'!$E$6+'NILAI PRAKTEK'!E161*'NILAI PRAKTEK'!E$7*'FORM NILAI SIAP'!$F$6+'NILAI UTS'!E161*'NILAI UTS'!E$7*'FORM NILAI SIAP'!$G$6+'NILAI UAS'!E$7*'NILAI UAS'!E161*'FORM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100</v>
      </c>
      <c r="N161" s="64"/>
      <c r="O161" s="7">
        <f>IF($B161="","",IF(O$7="","",IFERROR((('NILAI TUGAS'!F161*'NILAI TUGAS'!F$7*'FORM NILAI SIAP'!$E$6+'NILAI PRAKTEK'!F161*'NILAI PRAKTEK'!F$7*'FORM NILAI SIAP'!$F$6+'NILAI UTS'!F161*'NILAI UTS'!F$7*'FORM NILAI SIAP'!$G$6+'NILAI UAS'!F$7*'NILAI UAS'!F161*'FORM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100</v>
      </c>
      <c r="P161" s="87"/>
      <c r="Q161" s="7">
        <f>IF($B161="","",IF(Q$7="","",IFERROR((('NILAI TUGAS'!G161*'NILAI TUGAS'!G$7*'FORM NILAI SIAP'!$E$6+'NILAI PRAKTEK'!G161*'NILAI PRAKTEK'!G$7*'FORM NILAI SIAP'!$F$6+'NILAI UTS'!G161*'NILAI UTS'!G$7*'FORM NILAI SIAP'!$G$6+'NILAI UAS'!G$7*'NILAI UAS'!G161*'FORM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50</v>
      </c>
      <c r="R161" s="87"/>
      <c r="S161" s="7">
        <f>IF($B161="","",IF(S$7="","",IFERROR((('NILAI TUGAS'!H161*'NILAI TUGAS'!H$7*'FORM NILAI SIAP'!$E$6+'NILAI PRAKTEK'!H161*'NILAI PRAKTEK'!H$7*'FORM NILAI SIAP'!$F$6+'NILAI UTS'!H161*'NILAI UTS'!H$7*'FORM NILAI SIAP'!$G$6+'NILAI UAS'!H$7*'NILAI UAS'!H161*'FORM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50</v>
      </c>
      <c r="T161" s="87"/>
      <c r="U161" s="7" t="str">
        <f>IF($B161="","",IF(U$7="","",IFERROR((('NILAI TUGAS'!I161*'NILAI TUGAS'!I$7*'FORM NILAI SIAP'!$E$6+'NILAI PRAKTEK'!I161*'NILAI PRAKTEK'!I$7*'FORM NILAI SIAP'!$F$6+'NILAI UTS'!I161*'NILAI UTS'!I$7*'FORM NILAI SIAP'!$G$6+'NILAI UAS'!I$7*'NILAI UAS'!I161*'FORM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1" s="87"/>
      <c r="W161" s="7" t="str">
        <f>IF($B161="","",IF(W$7="","",IFERROR((('NILAI TUGAS'!J161*'NILAI TUGAS'!J$7*'FORM NILAI SIAP'!$E$6+'NILAI PRAKTEK'!J161*'NILAI PRAKTEK'!J$7*'FORM NILAI SIAP'!$F$6+'NILAI UTS'!J161*'NILAI UTS'!J$7*'FORM NILAI SIAP'!$G$6+'NILAI UAS'!J$7*'NILAI UAS'!J161*'FORM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1" s="87"/>
      <c r="Y161" s="7" t="str">
        <f>IF($B161="","",IF(Y$7="","",IFERROR((('NILAI TUGAS'!K161*'NILAI TUGAS'!K$7*'FORM NILAI SIAP'!$E$6+'NILAI PRAKTEK'!K161*'NILAI PRAKTEK'!K$7*'FORM NILAI SIAP'!$F$6+'NILAI UTS'!K161*'NILAI UTS'!K$7*'FORM NILAI SIAP'!$G$6+'NILAI UAS'!K$7*'NILAI UAS'!K161*'FORM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1" s="87"/>
      <c r="AA161" s="7" t="str">
        <f>IF($B161="","",IF(AA$7="","",IFERROR((('NILAI TUGAS'!L161*'NILAI TUGAS'!L$7*'FORM NILAI SIAP'!$E$6+'NILAI PRAKTEK'!L161*'NILAI PRAKTEK'!L$7*'FORM NILAI SIAP'!$F$6+'NILAI UTS'!L161*'NILAI UTS'!L$7*'FORM NILAI SIAP'!$G$6+'NILAI UAS'!L$7*'NILAI UAS'!L161*'FORM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1" s="87"/>
      <c r="AC161" s="7" t="str">
        <f>IF($B161="","",IF(AC$7="","",IFERROR((('NILAI TUGAS'!M161*'NILAI TUGAS'!M$7*'FORM NILAI SIAP'!$E$6+'NILAI PRAKTEK'!M161*'NILAI PRAKTEK'!M$7*'FORM NILAI SIAP'!$F$6+'NILAI UTS'!M161*'NILAI UTS'!M$7*'FORM NILAI SIAP'!$G$6+'NILAI UAS'!M$7*'NILAI UAS'!M161*'FORM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1" s="87"/>
      <c r="AE161" s="7" t="str">
        <f>IF($B161="","",IFERROR((('NILAI TUGAS'!N161*'NILAI TUGAS'!N$7*'FORM NILAI SIAP'!$E$6+'NILAI PRAKTEK'!N161*'NILAI PRAKTEK'!N$7*'FORM NILAI SIAP'!$F$6+'NILAI UTS'!N161*'NILAI UTS'!N$7*'FORM NILAI SIAP'!$G$6+'NILAI UAS'!N$7*'NILAI UAS'!N161*'FORM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1" s="87"/>
      <c r="AG161" s="7" t="str">
        <f>IF($B161="","",IFERROR((('NILAI TUGAS'!O161*'NILAI TUGAS'!O$7*'FORM NILAI SIAP'!$E$6+'NILAI PRAKTEK'!O161*'NILAI PRAKTEK'!O$7*'FORM NILAI SIAP'!$F$6+'NILAI UTS'!O161*'NILAI UTS'!O$7*'FORM NILAI SIAP'!$G$6+'NILAI UAS'!O$7*'NILAI UAS'!O161*'FORM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1" s="87"/>
      <c r="AI161" s="7" t="str">
        <f>IF($B161="","",IFERROR((('NILAI TUGAS'!P161*'NILAI TUGAS'!P$7*'FORM NILAI SIAP'!$E$6+'NILAI PRAKTEK'!P161*'NILAI PRAKTEK'!P$7*'FORM NILAI SIAP'!$F$6+'NILAI UTS'!P161*'NILAI UTS'!P$7*'FORM NILAI SIAP'!$G$6+'NILAI UAS'!P$7*'NILAI UAS'!P161*'FORM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1" s="87"/>
      <c r="AK161" s="7" t="str">
        <f>IF($B161="","",IFERROR((('NILAI TUGAS'!Q161*'NILAI TUGAS'!Q$7*'FORM NILAI SIAP'!$E$6+'NILAI PRAKTEK'!Q161*'NILAI PRAKTEK'!Q$7*'FORM NILAI SIAP'!$F$6+'NILAI UTS'!Q161*'NILAI UTS'!Q$7*'FORM NILAI SIAP'!$G$6+'NILAI UAS'!Q$7*'NILAI UAS'!Q161*'FORM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1" s="87"/>
      <c r="AM161" s="7" t="str">
        <f>IF($B161="","",IFERROR((('NILAI TUGAS'!R161*'NILAI TUGAS'!R$7*'FORM NILAI SIAP'!$E$6+'NILAI PRAKTEK'!R161*'NILAI PRAKTEK'!R$7*'FORM NILAI SIAP'!$F$6+'NILAI UTS'!R161*'NILAI UTS'!R$7*'FORM NILAI SIAP'!$G$6+'NILAI UAS'!R$7*'NILAI UAS'!R161*'FORM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1" s="87"/>
    </row>
    <row r="162" spans="1:40" ht="14.25" customHeight="1">
      <c r="A162" s="3">
        <v>21120120140099</v>
      </c>
      <c r="B162" s="37" t="s">
        <v>306</v>
      </c>
      <c r="C162" s="37">
        <v>5</v>
      </c>
      <c r="D162" s="37" t="s">
        <v>350</v>
      </c>
      <c r="E162" s="83">
        <f>IF(B162="","",'NILAI TUGAS'!D162)</f>
        <v>100</v>
      </c>
      <c r="F162" s="83">
        <f>IF(B162="","",'NILAI PRAKTEK'!D162)</f>
        <v>0</v>
      </c>
      <c r="G162" s="83">
        <f>IF(B162="","",'NILAI UTS'!D162)</f>
        <v>84</v>
      </c>
      <c r="H162" s="83">
        <f>IF(B162="","",'NILAI UAS'!D162)</f>
        <v>80</v>
      </c>
      <c r="I162" s="83">
        <f t="shared" si="0"/>
        <v>91</v>
      </c>
      <c r="J162" s="84" t="str">
        <f t="shared" si="15"/>
        <v>A</v>
      </c>
      <c r="K162" s="83" t="str">
        <f t="shared" si="16"/>
        <v>4</v>
      </c>
      <c r="L162" s="85" t="str">
        <f t="shared" si="19"/>
        <v>LULUS</v>
      </c>
      <c r="M162" s="7">
        <f>IF($B162="","",IF(M$7="","",IFERROR((('NILAI TUGAS'!E162*'NILAI TUGAS'!E$7*'FORM NILAI SIAP'!$E$6+'NILAI PRAKTEK'!E162*'NILAI PRAKTEK'!E$7*'FORM NILAI SIAP'!$F$6+'NILAI UTS'!E162*'NILAI UTS'!E$7*'FORM NILAI SIAP'!$G$6+'NILAI UAS'!E$7*'NILAI UAS'!E162*'FORM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62" s="64"/>
      <c r="O162" s="7">
        <f>IF($B162="","",IF(O$7="","",IFERROR((('NILAI TUGAS'!F162*'NILAI TUGAS'!F$7*'FORM NILAI SIAP'!$E$6+'NILAI PRAKTEK'!F162*'NILAI PRAKTEK'!F$7*'FORM NILAI SIAP'!$F$6+'NILAI UTS'!F162*'NILAI UTS'!F$7*'FORM NILAI SIAP'!$G$6+'NILAI UAS'!F$7*'NILAI UAS'!F162*'FORM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62" s="87"/>
      <c r="Q162" s="7">
        <f>IF($B162="","",IF(Q$7="","",IFERROR((('NILAI TUGAS'!G162*'NILAI TUGAS'!G$7*'FORM NILAI SIAP'!$E$6+'NILAI PRAKTEK'!G162*'NILAI PRAKTEK'!G$7*'FORM NILAI SIAP'!$F$6+'NILAI UTS'!G162*'NILAI UTS'!G$7*'FORM NILAI SIAP'!$G$6+'NILAI UAS'!G$7*'NILAI UAS'!G162*'FORM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162" s="87"/>
      <c r="S162" s="7">
        <f>IF($B162="","",IF(S$7="","",IFERROR((('NILAI TUGAS'!H162*'NILAI TUGAS'!H$7*'FORM NILAI SIAP'!$E$6+'NILAI PRAKTEK'!H162*'NILAI PRAKTEK'!H$7*'FORM NILAI SIAP'!$F$6+'NILAI UTS'!H162*'NILAI UTS'!H$7*'FORM NILAI SIAP'!$G$6+'NILAI UAS'!H$7*'NILAI UAS'!H162*'FORM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162" s="87"/>
      <c r="U162" s="7" t="str">
        <f>IF($B162="","",IF(U$7="","",IFERROR((('NILAI TUGAS'!I162*'NILAI TUGAS'!I$7*'FORM NILAI SIAP'!$E$6+'NILAI PRAKTEK'!I162*'NILAI PRAKTEK'!I$7*'FORM NILAI SIAP'!$F$6+'NILAI UTS'!I162*'NILAI UTS'!I$7*'FORM NILAI SIAP'!$G$6+'NILAI UAS'!I$7*'NILAI UAS'!I162*'FORM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2" s="87"/>
      <c r="W162" s="7" t="str">
        <f>IF($B162="","",IF(W$7="","",IFERROR((('NILAI TUGAS'!J162*'NILAI TUGAS'!J$7*'FORM NILAI SIAP'!$E$6+'NILAI PRAKTEK'!J162*'NILAI PRAKTEK'!J$7*'FORM NILAI SIAP'!$F$6+'NILAI UTS'!J162*'NILAI UTS'!J$7*'FORM NILAI SIAP'!$G$6+'NILAI UAS'!J$7*'NILAI UAS'!J162*'FORM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2" s="87"/>
      <c r="Y162" s="7" t="str">
        <f>IF($B162="","",IF(Y$7="","",IFERROR((('NILAI TUGAS'!K162*'NILAI TUGAS'!K$7*'FORM NILAI SIAP'!$E$6+'NILAI PRAKTEK'!K162*'NILAI PRAKTEK'!K$7*'FORM NILAI SIAP'!$F$6+'NILAI UTS'!K162*'NILAI UTS'!K$7*'FORM NILAI SIAP'!$G$6+'NILAI UAS'!K$7*'NILAI UAS'!K162*'FORM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2" s="87"/>
      <c r="AA162" s="7" t="str">
        <f>IF($B162="","",IF(AA$7="","",IFERROR((('NILAI TUGAS'!L162*'NILAI TUGAS'!L$7*'FORM NILAI SIAP'!$E$6+'NILAI PRAKTEK'!L162*'NILAI PRAKTEK'!L$7*'FORM NILAI SIAP'!$F$6+'NILAI UTS'!L162*'NILAI UTS'!L$7*'FORM NILAI SIAP'!$G$6+'NILAI UAS'!L$7*'NILAI UAS'!L162*'FORM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2" s="87"/>
      <c r="AC162" s="7" t="str">
        <f>IF($B162="","",IF(AC$7="","",IFERROR((('NILAI TUGAS'!M162*'NILAI TUGAS'!M$7*'FORM NILAI SIAP'!$E$6+'NILAI PRAKTEK'!M162*'NILAI PRAKTEK'!M$7*'FORM NILAI SIAP'!$F$6+'NILAI UTS'!M162*'NILAI UTS'!M$7*'FORM NILAI SIAP'!$G$6+'NILAI UAS'!M$7*'NILAI UAS'!M162*'FORM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2" s="87"/>
      <c r="AE162" s="7" t="str">
        <f>IF($B162="","",IFERROR((('NILAI TUGAS'!N162*'NILAI TUGAS'!N$7*'FORM NILAI SIAP'!$E$6+'NILAI PRAKTEK'!N162*'NILAI PRAKTEK'!N$7*'FORM NILAI SIAP'!$F$6+'NILAI UTS'!N162*'NILAI UTS'!N$7*'FORM NILAI SIAP'!$G$6+'NILAI UAS'!N$7*'NILAI UAS'!N162*'FORM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2" s="87"/>
      <c r="AG162" s="7" t="str">
        <f>IF($B162="","",IFERROR((('NILAI TUGAS'!O162*'NILAI TUGAS'!O$7*'FORM NILAI SIAP'!$E$6+'NILAI PRAKTEK'!O162*'NILAI PRAKTEK'!O$7*'FORM NILAI SIAP'!$F$6+'NILAI UTS'!O162*'NILAI UTS'!O$7*'FORM NILAI SIAP'!$G$6+'NILAI UAS'!O$7*'NILAI UAS'!O162*'FORM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2" s="87"/>
      <c r="AI162" s="7" t="str">
        <f>IF($B162="","",IFERROR((('NILAI TUGAS'!P162*'NILAI TUGAS'!P$7*'FORM NILAI SIAP'!$E$6+'NILAI PRAKTEK'!P162*'NILAI PRAKTEK'!P$7*'FORM NILAI SIAP'!$F$6+'NILAI UTS'!P162*'NILAI UTS'!P$7*'FORM NILAI SIAP'!$G$6+'NILAI UAS'!P$7*'NILAI UAS'!P162*'FORM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2" s="87"/>
      <c r="AK162" s="7" t="str">
        <f>IF($B162="","",IFERROR((('NILAI TUGAS'!Q162*'NILAI TUGAS'!Q$7*'FORM NILAI SIAP'!$E$6+'NILAI PRAKTEK'!Q162*'NILAI PRAKTEK'!Q$7*'FORM NILAI SIAP'!$F$6+'NILAI UTS'!Q162*'NILAI UTS'!Q$7*'FORM NILAI SIAP'!$G$6+'NILAI UAS'!Q$7*'NILAI UAS'!Q162*'FORM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2" s="87"/>
      <c r="AM162" s="7" t="str">
        <f>IF($B162="","",IFERROR((('NILAI TUGAS'!R162*'NILAI TUGAS'!R$7*'FORM NILAI SIAP'!$E$6+'NILAI PRAKTEK'!R162*'NILAI PRAKTEK'!R$7*'FORM NILAI SIAP'!$F$6+'NILAI UTS'!R162*'NILAI UTS'!R$7*'FORM NILAI SIAP'!$G$6+'NILAI UAS'!R$7*'NILAI UAS'!R162*'FORM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2" s="87"/>
    </row>
    <row r="163" spans="1:40" ht="14.25" customHeight="1">
      <c r="A163" s="3">
        <v>21120120140099</v>
      </c>
      <c r="B163" s="37" t="s">
        <v>307</v>
      </c>
      <c r="C163" s="37">
        <v>5</v>
      </c>
      <c r="D163" s="37" t="s">
        <v>350</v>
      </c>
      <c r="E163" s="83">
        <f>IF(B163="","",'NILAI TUGAS'!D163)</f>
        <v>39</v>
      </c>
      <c r="F163" s="83">
        <f>IF(B163="","",'NILAI PRAKTEK'!D163)</f>
        <v>0</v>
      </c>
      <c r="G163" s="83">
        <f>IF(B163="","",'NILAI UTS'!D163)</f>
        <v>72</v>
      </c>
      <c r="H163" s="83">
        <f>IF(B163="","",'NILAI UAS'!D163)</f>
        <v>50</v>
      </c>
      <c r="I163" s="83">
        <f t="shared" si="0"/>
        <v>50</v>
      </c>
      <c r="J163" s="84" t="str">
        <f t="shared" si="15"/>
        <v>E</v>
      </c>
      <c r="K163" s="83" t="str">
        <f t="shared" si="16"/>
        <v>0</v>
      </c>
      <c r="L163" s="85" t="str">
        <f t="shared" si="19"/>
        <v>TIDAK LULUS</v>
      </c>
      <c r="M163" s="7">
        <f>IF($B163="","",IF(M$7="","",IFERROR((('NILAI TUGAS'!E163*'NILAI TUGAS'!E$7*'FORM NILAI SIAP'!$E$6+'NILAI PRAKTEK'!E163*'NILAI PRAKTEK'!E$7*'FORM NILAI SIAP'!$F$6+'NILAI UTS'!E163*'NILAI UTS'!E$7*'FORM NILAI SIAP'!$G$6+'NILAI UAS'!E$7*'NILAI UAS'!E163*'FORM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55.5</v>
      </c>
      <c r="N163" s="64"/>
      <c r="O163" s="7">
        <f>IF($B163="","",IF(O$7="","",IFERROR((('NILAI TUGAS'!F163*'NILAI TUGAS'!F$7*'FORM NILAI SIAP'!$E$6+'NILAI PRAKTEK'!F163*'NILAI PRAKTEK'!F$7*'FORM NILAI SIAP'!$F$6+'NILAI UTS'!F163*'NILAI UTS'!F$7*'FORM NILAI SIAP'!$G$6+'NILAI UAS'!F$7*'NILAI UAS'!F163*'FORM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55.5</v>
      </c>
      <c r="P163" s="87"/>
      <c r="Q163" s="7">
        <f>IF($B163="","",IF(Q$7="","",IFERROR((('NILAI TUGAS'!G163*'NILAI TUGAS'!G$7*'FORM NILAI SIAP'!$E$6+'NILAI PRAKTEK'!G163*'NILAI PRAKTEK'!G$7*'FORM NILAI SIAP'!$F$6+'NILAI UTS'!G163*'NILAI UTS'!G$7*'FORM NILAI SIAP'!$G$6+'NILAI UAS'!G$7*'NILAI UAS'!G163*'FORM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44.5</v>
      </c>
      <c r="R163" s="87"/>
      <c r="S163" s="7">
        <f>IF($B163="","",IF(S$7="","",IFERROR((('NILAI TUGAS'!H163*'NILAI TUGAS'!H$7*'FORM NILAI SIAP'!$E$6+'NILAI PRAKTEK'!H163*'NILAI PRAKTEK'!H$7*'FORM NILAI SIAP'!$F$6+'NILAI UTS'!H163*'NILAI UTS'!H$7*'FORM NILAI SIAP'!$G$6+'NILAI UAS'!H$7*'NILAI UAS'!H163*'FORM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44.5</v>
      </c>
      <c r="T163" s="87"/>
      <c r="U163" s="7" t="str">
        <f>IF($B163="","",IF(U$7="","",IFERROR((('NILAI TUGAS'!I163*'NILAI TUGAS'!I$7*'FORM NILAI SIAP'!$E$6+'NILAI PRAKTEK'!I163*'NILAI PRAKTEK'!I$7*'FORM NILAI SIAP'!$F$6+'NILAI UTS'!I163*'NILAI UTS'!I$7*'FORM NILAI SIAP'!$G$6+'NILAI UAS'!I$7*'NILAI UAS'!I163*'FORM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3" s="87"/>
      <c r="W163" s="7" t="str">
        <f>IF($B163="","",IF(W$7="","",IFERROR((('NILAI TUGAS'!J163*'NILAI TUGAS'!J$7*'FORM NILAI SIAP'!$E$6+'NILAI PRAKTEK'!J163*'NILAI PRAKTEK'!J$7*'FORM NILAI SIAP'!$F$6+'NILAI UTS'!J163*'NILAI UTS'!J$7*'FORM NILAI SIAP'!$G$6+'NILAI UAS'!J$7*'NILAI UAS'!J163*'FORM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3" s="87"/>
      <c r="Y163" s="7" t="str">
        <f>IF($B163="","",IF(Y$7="","",IFERROR((('NILAI TUGAS'!K163*'NILAI TUGAS'!K$7*'FORM NILAI SIAP'!$E$6+'NILAI PRAKTEK'!K163*'NILAI PRAKTEK'!K$7*'FORM NILAI SIAP'!$F$6+'NILAI UTS'!K163*'NILAI UTS'!K$7*'FORM NILAI SIAP'!$G$6+'NILAI UAS'!K$7*'NILAI UAS'!K163*'FORM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3" s="87"/>
      <c r="AA163" s="7" t="str">
        <f>IF($B163="","",IF(AA$7="","",IFERROR((('NILAI TUGAS'!L163*'NILAI TUGAS'!L$7*'FORM NILAI SIAP'!$E$6+'NILAI PRAKTEK'!L163*'NILAI PRAKTEK'!L$7*'FORM NILAI SIAP'!$F$6+'NILAI UTS'!L163*'NILAI UTS'!L$7*'FORM NILAI SIAP'!$G$6+'NILAI UAS'!L$7*'NILAI UAS'!L163*'FORM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3" s="87"/>
      <c r="AC163" s="7" t="str">
        <f>IF($B163="","",IF(AC$7="","",IFERROR((('NILAI TUGAS'!M163*'NILAI TUGAS'!M$7*'FORM NILAI SIAP'!$E$6+'NILAI PRAKTEK'!M163*'NILAI PRAKTEK'!M$7*'FORM NILAI SIAP'!$F$6+'NILAI UTS'!M163*'NILAI UTS'!M$7*'FORM NILAI SIAP'!$G$6+'NILAI UAS'!M$7*'NILAI UAS'!M163*'FORM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3" s="87"/>
      <c r="AE163" s="7" t="str">
        <f>IF($B163="","",IFERROR((('NILAI TUGAS'!N163*'NILAI TUGAS'!N$7*'FORM NILAI SIAP'!$E$6+'NILAI PRAKTEK'!N163*'NILAI PRAKTEK'!N$7*'FORM NILAI SIAP'!$F$6+'NILAI UTS'!N163*'NILAI UTS'!N$7*'FORM NILAI SIAP'!$G$6+'NILAI UAS'!N$7*'NILAI UAS'!N163*'FORM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3" s="87"/>
      <c r="AG163" s="7" t="str">
        <f>IF($B163="","",IFERROR((('NILAI TUGAS'!O163*'NILAI TUGAS'!O$7*'FORM NILAI SIAP'!$E$6+'NILAI PRAKTEK'!O163*'NILAI PRAKTEK'!O$7*'FORM NILAI SIAP'!$F$6+'NILAI UTS'!O163*'NILAI UTS'!O$7*'FORM NILAI SIAP'!$G$6+'NILAI UAS'!O$7*'NILAI UAS'!O163*'FORM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3" s="87"/>
      <c r="AI163" s="7" t="str">
        <f>IF($B163="","",IFERROR((('NILAI TUGAS'!P163*'NILAI TUGAS'!P$7*'FORM NILAI SIAP'!$E$6+'NILAI PRAKTEK'!P163*'NILAI PRAKTEK'!P$7*'FORM NILAI SIAP'!$F$6+'NILAI UTS'!P163*'NILAI UTS'!P$7*'FORM NILAI SIAP'!$G$6+'NILAI UAS'!P$7*'NILAI UAS'!P163*'FORM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3" s="87"/>
      <c r="AK163" s="7" t="str">
        <f>IF($B163="","",IFERROR((('NILAI TUGAS'!Q163*'NILAI TUGAS'!Q$7*'FORM NILAI SIAP'!$E$6+'NILAI PRAKTEK'!Q163*'NILAI PRAKTEK'!Q$7*'FORM NILAI SIAP'!$F$6+'NILAI UTS'!Q163*'NILAI UTS'!Q$7*'FORM NILAI SIAP'!$G$6+'NILAI UAS'!Q$7*'NILAI UAS'!Q163*'FORM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3" s="87"/>
      <c r="AM163" s="7" t="str">
        <f>IF($B163="","",IFERROR((('NILAI TUGAS'!R163*'NILAI TUGAS'!R$7*'FORM NILAI SIAP'!$E$6+'NILAI PRAKTEK'!R163*'NILAI PRAKTEK'!R$7*'FORM NILAI SIAP'!$F$6+'NILAI UTS'!R163*'NILAI UTS'!R$7*'FORM NILAI SIAP'!$G$6+'NILAI UAS'!R$7*'NILAI UAS'!R163*'FORM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3" s="87"/>
    </row>
    <row r="164" spans="1:40" ht="14.25" customHeight="1">
      <c r="A164" s="3">
        <v>21120120140099</v>
      </c>
      <c r="B164" s="37" t="s">
        <v>308</v>
      </c>
      <c r="C164" s="37">
        <v>5</v>
      </c>
      <c r="D164" s="37" t="s">
        <v>350</v>
      </c>
      <c r="E164" s="83">
        <f>IF(B164="","",'NILAI TUGAS'!D164)</f>
        <v>100</v>
      </c>
      <c r="F164" s="83">
        <f>IF(B164="","",'NILAI PRAKTEK'!D164)</f>
        <v>0</v>
      </c>
      <c r="G164" s="83">
        <f>IF(B164="","",'NILAI UTS'!D164)</f>
        <v>84</v>
      </c>
      <c r="H164" s="83">
        <f>IF(B164="","",'NILAI UAS'!D164)</f>
        <v>80</v>
      </c>
      <c r="I164" s="83">
        <f t="shared" si="0"/>
        <v>91</v>
      </c>
      <c r="J164" s="84" t="str">
        <f t="shared" si="15"/>
        <v>A</v>
      </c>
      <c r="K164" s="83" t="str">
        <f t="shared" si="16"/>
        <v>4</v>
      </c>
      <c r="L164" s="85" t="str">
        <f t="shared" si="19"/>
        <v>LULUS</v>
      </c>
      <c r="M164" s="7">
        <f>IF($B164="","",IF(M$7="","",IFERROR((('NILAI TUGAS'!E164*'NILAI TUGAS'!E$7*'FORM NILAI SIAP'!$E$6+'NILAI PRAKTEK'!E164*'NILAI PRAKTEK'!E$7*'FORM NILAI SIAP'!$F$6+'NILAI UTS'!E164*'NILAI UTS'!E$7*'FORM NILAI SIAP'!$G$6+'NILAI UAS'!E$7*'NILAI UAS'!E164*'FORM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64" s="64"/>
      <c r="O164" s="7">
        <f>IF($B164="","",IF(O$7="","",IFERROR((('NILAI TUGAS'!F164*'NILAI TUGAS'!F$7*'FORM NILAI SIAP'!$E$6+'NILAI PRAKTEK'!F164*'NILAI PRAKTEK'!F$7*'FORM NILAI SIAP'!$F$6+'NILAI UTS'!F164*'NILAI UTS'!F$7*'FORM NILAI SIAP'!$G$6+'NILAI UAS'!F$7*'NILAI UAS'!F164*'FORM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64" s="87"/>
      <c r="Q164" s="7">
        <f>IF($B164="","",IF(Q$7="","",IFERROR((('NILAI TUGAS'!G164*'NILAI TUGAS'!G$7*'FORM NILAI SIAP'!$E$6+'NILAI PRAKTEK'!G164*'NILAI PRAKTEK'!G$7*'FORM NILAI SIAP'!$F$6+'NILAI UTS'!G164*'NILAI UTS'!G$7*'FORM NILAI SIAP'!$G$6+'NILAI UAS'!G$7*'NILAI UAS'!G164*'FORM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164" s="87"/>
      <c r="S164" s="7">
        <f>IF($B164="","",IF(S$7="","",IFERROR((('NILAI TUGAS'!H164*'NILAI TUGAS'!H$7*'FORM NILAI SIAP'!$E$6+'NILAI PRAKTEK'!H164*'NILAI PRAKTEK'!H$7*'FORM NILAI SIAP'!$F$6+'NILAI UTS'!H164*'NILAI UTS'!H$7*'FORM NILAI SIAP'!$G$6+'NILAI UAS'!H$7*'NILAI UAS'!H164*'FORM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164" s="87"/>
      <c r="U164" s="7" t="str">
        <f>IF($B164="","",IF(U$7="","",IFERROR((('NILAI TUGAS'!I164*'NILAI TUGAS'!I$7*'FORM NILAI SIAP'!$E$6+'NILAI PRAKTEK'!I164*'NILAI PRAKTEK'!I$7*'FORM NILAI SIAP'!$F$6+'NILAI UTS'!I164*'NILAI UTS'!I$7*'FORM NILAI SIAP'!$G$6+'NILAI UAS'!I$7*'NILAI UAS'!I164*'FORM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4" s="87"/>
      <c r="W164" s="7" t="str">
        <f>IF($B164="","",IF(W$7="","",IFERROR((('NILAI TUGAS'!J164*'NILAI TUGAS'!J$7*'FORM NILAI SIAP'!$E$6+'NILAI PRAKTEK'!J164*'NILAI PRAKTEK'!J$7*'FORM NILAI SIAP'!$F$6+'NILAI UTS'!J164*'NILAI UTS'!J$7*'FORM NILAI SIAP'!$G$6+'NILAI UAS'!J$7*'NILAI UAS'!J164*'FORM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4" s="87"/>
      <c r="Y164" s="7" t="str">
        <f>IF($B164="","",IF(Y$7="","",IFERROR((('NILAI TUGAS'!K164*'NILAI TUGAS'!K$7*'FORM NILAI SIAP'!$E$6+'NILAI PRAKTEK'!K164*'NILAI PRAKTEK'!K$7*'FORM NILAI SIAP'!$F$6+'NILAI UTS'!K164*'NILAI UTS'!K$7*'FORM NILAI SIAP'!$G$6+'NILAI UAS'!K$7*'NILAI UAS'!K164*'FORM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4" s="87"/>
      <c r="AA164" s="7" t="str">
        <f>IF($B164="","",IF(AA$7="","",IFERROR((('NILAI TUGAS'!L164*'NILAI TUGAS'!L$7*'FORM NILAI SIAP'!$E$6+'NILAI PRAKTEK'!L164*'NILAI PRAKTEK'!L$7*'FORM NILAI SIAP'!$F$6+'NILAI UTS'!L164*'NILAI UTS'!L$7*'FORM NILAI SIAP'!$G$6+'NILAI UAS'!L$7*'NILAI UAS'!L164*'FORM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4" s="87"/>
      <c r="AC164" s="7" t="str">
        <f>IF($B164="","",IF(AC$7="","",IFERROR((('NILAI TUGAS'!M164*'NILAI TUGAS'!M$7*'FORM NILAI SIAP'!$E$6+'NILAI PRAKTEK'!M164*'NILAI PRAKTEK'!M$7*'FORM NILAI SIAP'!$F$6+'NILAI UTS'!M164*'NILAI UTS'!M$7*'FORM NILAI SIAP'!$G$6+'NILAI UAS'!M$7*'NILAI UAS'!M164*'FORM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4" s="87"/>
      <c r="AE164" s="7" t="str">
        <f>IF($B164="","",IFERROR((('NILAI TUGAS'!N164*'NILAI TUGAS'!N$7*'FORM NILAI SIAP'!$E$6+'NILAI PRAKTEK'!N164*'NILAI PRAKTEK'!N$7*'FORM NILAI SIAP'!$F$6+'NILAI UTS'!N164*'NILAI UTS'!N$7*'FORM NILAI SIAP'!$G$6+'NILAI UAS'!N$7*'NILAI UAS'!N164*'FORM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4" s="87"/>
      <c r="AG164" s="7" t="str">
        <f>IF($B164="","",IFERROR((('NILAI TUGAS'!O164*'NILAI TUGAS'!O$7*'FORM NILAI SIAP'!$E$6+'NILAI PRAKTEK'!O164*'NILAI PRAKTEK'!O$7*'FORM NILAI SIAP'!$F$6+'NILAI UTS'!O164*'NILAI UTS'!O$7*'FORM NILAI SIAP'!$G$6+'NILAI UAS'!O$7*'NILAI UAS'!O164*'FORM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4" s="87"/>
      <c r="AI164" s="7" t="str">
        <f>IF($B164="","",IFERROR((('NILAI TUGAS'!P164*'NILAI TUGAS'!P$7*'FORM NILAI SIAP'!$E$6+'NILAI PRAKTEK'!P164*'NILAI PRAKTEK'!P$7*'FORM NILAI SIAP'!$F$6+'NILAI UTS'!P164*'NILAI UTS'!P$7*'FORM NILAI SIAP'!$G$6+'NILAI UAS'!P$7*'NILAI UAS'!P164*'FORM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4" s="87"/>
      <c r="AK164" s="7" t="str">
        <f>IF($B164="","",IFERROR((('NILAI TUGAS'!Q164*'NILAI TUGAS'!Q$7*'FORM NILAI SIAP'!$E$6+'NILAI PRAKTEK'!Q164*'NILAI PRAKTEK'!Q$7*'FORM NILAI SIAP'!$F$6+'NILAI UTS'!Q164*'NILAI UTS'!Q$7*'FORM NILAI SIAP'!$G$6+'NILAI UAS'!Q$7*'NILAI UAS'!Q164*'FORM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4" s="87"/>
      <c r="AM164" s="7" t="str">
        <f>IF($B164="","",IFERROR((('NILAI TUGAS'!R164*'NILAI TUGAS'!R$7*'FORM NILAI SIAP'!$E$6+'NILAI PRAKTEK'!R164*'NILAI PRAKTEK'!R$7*'FORM NILAI SIAP'!$F$6+'NILAI UTS'!R164*'NILAI UTS'!R$7*'FORM NILAI SIAP'!$G$6+'NILAI UAS'!R$7*'NILAI UAS'!R164*'FORM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4" s="87"/>
    </row>
    <row r="165" spans="1:40" ht="14.25" customHeight="1">
      <c r="A165" s="3">
        <v>21120120140099</v>
      </c>
      <c r="B165" s="37" t="s">
        <v>309</v>
      </c>
      <c r="C165" s="37">
        <v>5</v>
      </c>
      <c r="D165" s="37" t="s">
        <v>350</v>
      </c>
      <c r="E165" s="83">
        <f>IF(B165="","",'NILAI TUGAS'!D165)</f>
        <v>88</v>
      </c>
      <c r="F165" s="83">
        <f>IF(B165="","",'NILAI PRAKTEK'!D165)</f>
        <v>0</v>
      </c>
      <c r="G165" s="83">
        <f>IF(B165="","",'NILAI UTS'!D165)</f>
        <v>72</v>
      </c>
      <c r="H165" s="83">
        <f>IF(B165="","",'NILAI UAS'!D165)</f>
        <v>20</v>
      </c>
      <c r="I165" s="83">
        <f t="shared" si="0"/>
        <v>67</v>
      </c>
      <c r="J165" s="84" t="str">
        <f t="shared" si="15"/>
        <v>C</v>
      </c>
      <c r="K165" s="83" t="str">
        <f t="shared" si="16"/>
        <v>2</v>
      </c>
      <c r="L165" s="85" t="str">
        <f t="shared" si="19"/>
        <v>LULUS</v>
      </c>
      <c r="M165" s="7">
        <f>IF($B165="","",IF(M$7="","",IFERROR((('NILAI TUGAS'!E165*'NILAI TUGAS'!E$7*'FORM NILAI SIAP'!$E$6+'NILAI PRAKTEK'!E165*'NILAI PRAKTEK'!E$7*'FORM NILAI SIAP'!$F$6+'NILAI UTS'!E165*'NILAI UTS'!E$7*'FORM NILAI SIAP'!$G$6+'NILAI UAS'!E$7*'NILAI UAS'!E165*'FORM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80</v>
      </c>
      <c r="N165" s="64"/>
      <c r="O165" s="7">
        <f>IF($B165="","",IF(O$7="","",IFERROR((('NILAI TUGAS'!F165*'NILAI TUGAS'!F$7*'FORM NILAI SIAP'!$E$6+'NILAI PRAKTEK'!F165*'NILAI PRAKTEK'!F$7*'FORM NILAI SIAP'!$F$6+'NILAI UTS'!F165*'NILAI UTS'!F$7*'FORM NILAI SIAP'!$G$6+'NILAI UAS'!F$7*'NILAI UAS'!F165*'FORM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80</v>
      </c>
      <c r="P165" s="87"/>
      <c r="Q165" s="7">
        <f>IF($B165="","",IF(Q$7="","",IFERROR((('NILAI TUGAS'!G165*'NILAI TUGAS'!G$7*'FORM NILAI SIAP'!$E$6+'NILAI PRAKTEK'!G165*'NILAI PRAKTEK'!G$7*'FORM NILAI SIAP'!$F$6+'NILAI UTS'!G165*'NILAI UTS'!G$7*'FORM NILAI SIAP'!$G$6+'NILAI UAS'!G$7*'NILAI UAS'!G165*'FORM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54</v>
      </c>
      <c r="R165" s="87"/>
      <c r="S165" s="7">
        <f>IF($B165="","",IF(S$7="","",IFERROR((('NILAI TUGAS'!H165*'NILAI TUGAS'!H$7*'FORM NILAI SIAP'!$E$6+'NILAI PRAKTEK'!H165*'NILAI PRAKTEK'!H$7*'FORM NILAI SIAP'!$F$6+'NILAI UTS'!H165*'NILAI UTS'!H$7*'FORM NILAI SIAP'!$G$6+'NILAI UAS'!H$7*'NILAI UAS'!H165*'FORM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54</v>
      </c>
      <c r="T165" s="87"/>
      <c r="U165" s="7" t="str">
        <f>IF($B165="","",IF(U$7="","",IFERROR((('NILAI TUGAS'!I165*'NILAI TUGAS'!I$7*'FORM NILAI SIAP'!$E$6+'NILAI PRAKTEK'!I165*'NILAI PRAKTEK'!I$7*'FORM NILAI SIAP'!$F$6+'NILAI UTS'!I165*'NILAI UTS'!I$7*'FORM NILAI SIAP'!$G$6+'NILAI UAS'!I$7*'NILAI UAS'!I165*'FORM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5" s="87"/>
      <c r="W165" s="7" t="str">
        <f>IF($B165="","",IF(W$7="","",IFERROR((('NILAI TUGAS'!J165*'NILAI TUGAS'!J$7*'FORM NILAI SIAP'!$E$6+'NILAI PRAKTEK'!J165*'NILAI PRAKTEK'!J$7*'FORM NILAI SIAP'!$F$6+'NILAI UTS'!J165*'NILAI UTS'!J$7*'FORM NILAI SIAP'!$G$6+'NILAI UAS'!J$7*'NILAI UAS'!J165*'FORM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5" s="87"/>
      <c r="Y165" s="7" t="str">
        <f>IF($B165="","",IF(Y$7="","",IFERROR((('NILAI TUGAS'!K165*'NILAI TUGAS'!K$7*'FORM NILAI SIAP'!$E$6+'NILAI PRAKTEK'!K165*'NILAI PRAKTEK'!K$7*'FORM NILAI SIAP'!$F$6+'NILAI UTS'!K165*'NILAI UTS'!K$7*'FORM NILAI SIAP'!$G$6+'NILAI UAS'!K$7*'NILAI UAS'!K165*'FORM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5" s="87"/>
      <c r="AA165" s="7" t="str">
        <f>IF($B165="","",IF(AA$7="","",IFERROR((('NILAI TUGAS'!L165*'NILAI TUGAS'!L$7*'FORM NILAI SIAP'!$E$6+'NILAI PRAKTEK'!L165*'NILAI PRAKTEK'!L$7*'FORM NILAI SIAP'!$F$6+'NILAI UTS'!L165*'NILAI UTS'!L$7*'FORM NILAI SIAP'!$G$6+'NILAI UAS'!L$7*'NILAI UAS'!L165*'FORM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5" s="87"/>
      <c r="AC165" s="7" t="str">
        <f>IF($B165="","",IF(AC$7="","",IFERROR((('NILAI TUGAS'!M165*'NILAI TUGAS'!M$7*'FORM NILAI SIAP'!$E$6+'NILAI PRAKTEK'!M165*'NILAI PRAKTEK'!M$7*'FORM NILAI SIAP'!$F$6+'NILAI UTS'!M165*'NILAI UTS'!M$7*'FORM NILAI SIAP'!$G$6+'NILAI UAS'!M$7*'NILAI UAS'!M165*'FORM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5" s="87"/>
      <c r="AE165" s="7" t="str">
        <f>IF($B165="","",IFERROR((('NILAI TUGAS'!N165*'NILAI TUGAS'!N$7*'FORM NILAI SIAP'!$E$6+'NILAI PRAKTEK'!N165*'NILAI PRAKTEK'!N$7*'FORM NILAI SIAP'!$F$6+'NILAI UTS'!N165*'NILAI UTS'!N$7*'FORM NILAI SIAP'!$G$6+'NILAI UAS'!N$7*'NILAI UAS'!N165*'FORM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5" s="87"/>
      <c r="AG165" s="7" t="str">
        <f>IF($B165="","",IFERROR((('NILAI TUGAS'!O165*'NILAI TUGAS'!O$7*'FORM NILAI SIAP'!$E$6+'NILAI PRAKTEK'!O165*'NILAI PRAKTEK'!O$7*'FORM NILAI SIAP'!$F$6+'NILAI UTS'!O165*'NILAI UTS'!O$7*'FORM NILAI SIAP'!$G$6+'NILAI UAS'!O$7*'NILAI UAS'!O165*'FORM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5" s="87"/>
      <c r="AI165" s="7" t="str">
        <f>IF($B165="","",IFERROR((('NILAI TUGAS'!P165*'NILAI TUGAS'!P$7*'FORM NILAI SIAP'!$E$6+'NILAI PRAKTEK'!P165*'NILAI PRAKTEK'!P$7*'FORM NILAI SIAP'!$F$6+'NILAI UTS'!P165*'NILAI UTS'!P$7*'FORM NILAI SIAP'!$G$6+'NILAI UAS'!P$7*'NILAI UAS'!P165*'FORM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5" s="87"/>
      <c r="AK165" s="7" t="str">
        <f>IF($B165="","",IFERROR((('NILAI TUGAS'!Q165*'NILAI TUGAS'!Q$7*'FORM NILAI SIAP'!$E$6+'NILAI PRAKTEK'!Q165*'NILAI PRAKTEK'!Q$7*'FORM NILAI SIAP'!$F$6+'NILAI UTS'!Q165*'NILAI UTS'!Q$7*'FORM NILAI SIAP'!$G$6+'NILAI UAS'!Q$7*'NILAI UAS'!Q165*'FORM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5" s="87"/>
      <c r="AM165" s="7" t="str">
        <f>IF($B165="","",IFERROR((('NILAI TUGAS'!R165*'NILAI TUGAS'!R$7*'FORM NILAI SIAP'!$E$6+'NILAI PRAKTEK'!R165*'NILAI PRAKTEK'!R$7*'FORM NILAI SIAP'!$F$6+'NILAI UTS'!R165*'NILAI UTS'!R$7*'FORM NILAI SIAP'!$G$6+'NILAI UAS'!R$7*'NILAI UAS'!R165*'FORM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5" s="87"/>
    </row>
    <row r="166" spans="1:40" ht="14.25" customHeight="1">
      <c r="A166" s="3">
        <v>21120120140099</v>
      </c>
      <c r="B166" s="37" t="s">
        <v>310</v>
      </c>
      <c r="C166" s="37">
        <v>5</v>
      </c>
      <c r="D166" s="37" t="s">
        <v>350</v>
      </c>
      <c r="E166" s="83">
        <f>IF(B166="","",'NILAI TUGAS'!D166)</f>
        <v>100</v>
      </c>
      <c r="F166" s="83">
        <f>IF(B166="","",'NILAI PRAKTEK'!D166)</f>
        <v>0</v>
      </c>
      <c r="G166" s="83">
        <f>IF(B166="","",'NILAI UTS'!D166)</f>
        <v>88</v>
      </c>
      <c r="H166" s="83">
        <f>IF(B166="","",'NILAI UAS'!D166)</f>
        <v>60</v>
      </c>
      <c r="I166" s="83">
        <f t="shared" si="0"/>
        <v>87</v>
      </c>
      <c r="J166" s="84" t="str">
        <f t="shared" si="15"/>
        <v>A</v>
      </c>
      <c r="K166" s="83" t="str">
        <f t="shared" si="16"/>
        <v>4</v>
      </c>
      <c r="L166" s="85" t="str">
        <f t="shared" si="19"/>
        <v>LULUS</v>
      </c>
      <c r="M166" s="7">
        <f>IF($B166="","",IF(M$7="","",IFERROR((('NILAI TUGAS'!E166*'NILAI TUGAS'!E$7*'FORM NILAI SIAP'!$E$6+'NILAI PRAKTEK'!E166*'NILAI PRAKTEK'!E$7*'FORM NILAI SIAP'!$F$6+'NILAI UTS'!E166*'NILAI UTS'!E$7*'FORM NILAI SIAP'!$G$6+'NILAI UAS'!E$7*'NILAI UAS'!E166*'FORM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66" s="64"/>
      <c r="O166" s="7">
        <f>IF($B166="","",IF(O$7="","",IFERROR((('NILAI TUGAS'!F166*'NILAI TUGAS'!F$7*'FORM NILAI SIAP'!$E$6+'NILAI PRAKTEK'!F166*'NILAI PRAKTEK'!F$7*'FORM NILAI SIAP'!$F$6+'NILAI UTS'!F166*'NILAI UTS'!F$7*'FORM NILAI SIAP'!$G$6+'NILAI UAS'!F$7*'NILAI UAS'!F166*'FORM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66" s="87"/>
      <c r="Q166" s="7">
        <f>IF($B166="","",IF(Q$7="","",IFERROR((('NILAI TUGAS'!G166*'NILAI TUGAS'!G$7*'FORM NILAI SIAP'!$E$6+'NILAI PRAKTEK'!G166*'NILAI PRAKTEK'!G$7*'FORM NILAI SIAP'!$F$6+'NILAI UTS'!G166*'NILAI UTS'!G$7*'FORM NILAI SIAP'!$G$6+'NILAI UAS'!G$7*'NILAI UAS'!G166*'FORM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166" s="87"/>
      <c r="S166" s="7">
        <f>IF($B166="","",IF(S$7="","",IFERROR((('NILAI TUGAS'!H166*'NILAI TUGAS'!H$7*'FORM NILAI SIAP'!$E$6+'NILAI PRAKTEK'!H166*'NILAI PRAKTEK'!H$7*'FORM NILAI SIAP'!$F$6+'NILAI UTS'!H166*'NILAI UTS'!H$7*'FORM NILAI SIAP'!$G$6+'NILAI UAS'!H$7*'NILAI UAS'!H166*'FORM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166" s="87"/>
      <c r="U166" s="7" t="str">
        <f>IF($B166="","",IF(U$7="","",IFERROR((('NILAI TUGAS'!I166*'NILAI TUGAS'!I$7*'FORM NILAI SIAP'!$E$6+'NILAI PRAKTEK'!I166*'NILAI PRAKTEK'!I$7*'FORM NILAI SIAP'!$F$6+'NILAI UTS'!I166*'NILAI UTS'!I$7*'FORM NILAI SIAP'!$G$6+'NILAI UAS'!I$7*'NILAI UAS'!I166*'FORM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6" s="87"/>
      <c r="W166" s="7" t="str">
        <f>IF($B166="","",IF(W$7="","",IFERROR((('NILAI TUGAS'!J166*'NILAI TUGAS'!J$7*'FORM NILAI SIAP'!$E$6+'NILAI PRAKTEK'!J166*'NILAI PRAKTEK'!J$7*'FORM NILAI SIAP'!$F$6+'NILAI UTS'!J166*'NILAI UTS'!J$7*'FORM NILAI SIAP'!$G$6+'NILAI UAS'!J$7*'NILAI UAS'!J166*'FORM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6" s="87"/>
      <c r="Y166" s="7" t="str">
        <f>IF($B166="","",IF(Y$7="","",IFERROR((('NILAI TUGAS'!K166*'NILAI TUGAS'!K$7*'FORM NILAI SIAP'!$E$6+'NILAI PRAKTEK'!K166*'NILAI PRAKTEK'!K$7*'FORM NILAI SIAP'!$F$6+'NILAI UTS'!K166*'NILAI UTS'!K$7*'FORM NILAI SIAP'!$G$6+'NILAI UAS'!K$7*'NILAI UAS'!K166*'FORM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6" s="87"/>
      <c r="AA166" s="7" t="str">
        <f>IF($B166="","",IF(AA$7="","",IFERROR((('NILAI TUGAS'!L166*'NILAI TUGAS'!L$7*'FORM NILAI SIAP'!$E$6+'NILAI PRAKTEK'!L166*'NILAI PRAKTEK'!L$7*'FORM NILAI SIAP'!$F$6+'NILAI UTS'!L166*'NILAI UTS'!L$7*'FORM NILAI SIAP'!$G$6+'NILAI UAS'!L$7*'NILAI UAS'!L166*'FORM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6" s="87"/>
      <c r="AC166" s="7" t="str">
        <f>IF($B166="","",IF(AC$7="","",IFERROR((('NILAI TUGAS'!M166*'NILAI TUGAS'!M$7*'FORM NILAI SIAP'!$E$6+'NILAI PRAKTEK'!M166*'NILAI PRAKTEK'!M$7*'FORM NILAI SIAP'!$F$6+'NILAI UTS'!M166*'NILAI UTS'!M$7*'FORM NILAI SIAP'!$G$6+'NILAI UAS'!M$7*'NILAI UAS'!M166*'FORM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6" s="87"/>
      <c r="AE166" s="7" t="str">
        <f>IF($B166="","",IFERROR((('NILAI TUGAS'!N166*'NILAI TUGAS'!N$7*'FORM NILAI SIAP'!$E$6+'NILAI PRAKTEK'!N166*'NILAI PRAKTEK'!N$7*'FORM NILAI SIAP'!$F$6+'NILAI UTS'!N166*'NILAI UTS'!N$7*'FORM NILAI SIAP'!$G$6+'NILAI UAS'!N$7*'NILAI UAS'!N166*'FORM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6" s="87"/>
      <c r="AG166" s="7" t="str">
        <f>IF($B166="","",IFERROR((('NILAI TUGAS'!O166*'NILAI TUGAS'!O$7*'FORM NILAI SIAP'!$E$6+'NILAI PRAKTEK'!O166*'NILAI PRAKTEK'!O$7*'FORM NILAI SIAP'!$F$6+'NILAI UTS'!O166*'NILAI UTS'!O$7*'FORM NILAI SIAP'!$G$6+'NILAI UAS'!O$7*'NILAI UAS'!O166*'FORM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6" s="87"/>
      <c r="AI166" s="7" t="str">
        <f>IF($B166="","",IFERROR((('NILAI TUGAS'!P166*'NILAI TUGAS'!P$7*'FORM NILAI SIAP'!$E$6+'NILAI PRAKTEK'!P166*'NILAI PRAKTEK'!P$7*'FORM NILAI SIAP'!$F$6+'NILAI UTS'!P166*'NILAI UTS'!P$7*'FORM NILAI SIAP'!$G$6+'NILAI UAS'!P$7*'NILAI UAS'!P166*'FORM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6" s="87"/>
      <c r="AK166" s="7" t="str">
        <f>IF($B166="","",IFERROR((('NILAI TUGAS'!Q166*'NILAI TUGAS'!Q$7*'FORM NILAI SIAP'!$E$6+'NILAI PRAKTEK'!Q166*'NILAI PRAKTEK'!Q$7*'FORM NILAI SIAP'!$F$6+'NILAI UTS'!Q166*'NILAI UTS'!Q$7*'FORM NILAI SIAP'!$G$6+'NILAI UAS'!Q$7*'NILAI UAS'!Q166*'FORM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6" s="87"/>
      <c r="AM166" s="7" t="str">
        <f>IF($B166="","",IFERROR((('NILAI TUGAS'!R166*'NILAI TUGAS'!R$7*'FORM NILAI SIAP'!$E$6+'NILAI PRAKTEK'!R166*'NILAI PRAKTEK'!R$7*'FORM NILAI SIAP'!$F$6+'NILAI UTS'!R166*'NILAI UTS'!R$7*'FORM NILAI SIAP'!$G$6+'NILAI UAS'!R$7*'NILAI UAS'!R166*'FORM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6" s="87"/>
    </row>
    <row r="167" spans="1:40" ht="14.25" customHeight="1">
      <c r="A167" s="3">
        <v>21120120140099</v>
      </c>
      <c r="B167" s="37" t="s">
        <v>311</v>
      </c>
      <c r="C167" s="37">
        <v>5</v>
      </c>
      <c r="D167" s="37" t="s">
        <v>350</v>
      </c>
      <c r="E167" s="83">
        <f>IF(B167="","",'NILAI TUGAS'!D167)</f>
        <v>100</v>
      </c>
      <c r="F167" s="83">
        <f>IF(B167="","",'NILAI PRAKTEK'!D167)</f>
        <v>0</v>
      </c>
      <c r="G167" s="83">
        <f>IF(B167="","",'NILAI UTS'!D167)</f>
        <v>88</v>
      </c>
      <c r="H167" s="83">
        <f>IF(B167="","",'NILAI UAS'!D167)</f>
        <v>0</v>
      </c>
      <c r="I167" s="83">
        <f t="shared" si="0"/>
        <v>72</v>
      </c>
      <c r="J167" s="84" t="str">
        <f t="shared" si="15"/>
        <v>B</v>
      </c>
      <c r="K167" s="83" t="str">
        <f t="shared" si="16"/>
        <v>3</v>
      </c>
      <c r="L167" s="85" t="str">
        <f t="shared" si="19"/>
        <v>LULUS</v>
      </c>
      <c r="M167" s="7">
        <f>IF($B167="","",IF(M$7="","",IFERROR((('NILAI TUGAS'!E167*'NILAI TUGAS'!E$7*'FORM NILAI SIAP'!$E$6+'NILAI PRAKTEK'!E167*'NILAI PRAKTEK'!E$7*'FORM NILAI SIAP'!$F$6+'NILAI UTS'!E167*'NILAI UTS'!E$7*'FORM NILAI SIAP'!$G$6+'NILAI UAS'!E$7*'NILAI UAS'!E167*'FORM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67" s="64"/>
      <c r="O167" s="7">
        <f>IF($B167="","",IF(O$7="","",IFERROR((('NILAI TUGAS'!F167*'NILAI TUGAS'!F$7*'FORM NILAI SIAP'!$E$6+'NILAI PRAKTEK'!F167*'NILAI PRAKTEK'!F$7*'FORM NILAI SIAP'!$F$6+'NILAI UTS'!F167*'NILAI UTS'!F$7*'FORM NILAI SIAP'!$G$6+'NILAI UAS'!F$7*'NILAI UAS'!F167*'FORM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67" s="87"/>
      <c r="Q167" s="7">
        <f>IF($B167="","",IF(Q$7="","",IFERROR((('NILAI TUGAS'!G167*'NILAI TUGAS'!G$7*'FORM NILAI SIAP'!$E$6+'NILAI PRAKTEK'!G167*'NILAI PRAKTEK'!G$7*'FORM NILAI SIAP'!$F$6+'NILAI UTS'!G167*'NILAI UTS'!G$7*'FORM NILAI SIAP'!$G$6+'NILAI UAS'!G$7*'NILAI UAS'!G167*'FORM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50</v>
      </c>
      <c r="R167" s="87"/>
      <c r="S167" s="7">
        <f>IF($B167="","",IF(S$7="","",IFERROR((('NILAI TUGAS'!H167*'NILAI TUGAS'!H$7*'FORM NILAI SIAP'!$E$6+'NILAI PRAKTEK'!H167*'NILAI PRAKTEK'!H$7*'FORM NILAI SIAP'!$F$6+'NILAI UTS'!H167*'NILAI UTS'!H$7*'FORM NILAI SIAP'!$G$6+'NILAI UAS'!H$7*'NILAI UAS'!H167*'FORM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50</v>
      </c>
      <c r="T167" s="87"/>
      <c r="U167" s="7" t="str">
        <f>IF($B167="","",IF(U$7="","",IFERROR((('NILAI TUGAS'!I167*'NILAI TUGAS'!I$7*'FORM NILAI SIAP'!$E$6+'NILAI PRAKTEK'!I167*'NILAI PRAKTEK'!I$7*'FORM NILAI SIAP'!$F$6+'NILAI UTS'!I167*'NILAI UTS'!I$7*'FORM NILAI SIAP'!$G$6+'NILAI UAS'!I$7*'NILAI UAS'!I167*'FORM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7" s="87"/>
      <c r="W167" s="7" t="str">
        <f>IF($B167="","",IF(W$7="","",IFERROR((('NILAI TUGAS'!J167*'NILAI TUGAS'!J$7*'FORM NILAI SIAP'!$E$6+'NILAI PRAKTEK'!J167*'NILAI PRAKTEK'!J$7*'FORM NILAI SIAP'!$F$6+'NILAI UTS'!J167*'NILAI UTS'!J$7*'FORM NILAI SIAP'!$G$6+'NILAI UAS'!J$7*'NILAI UAS'!J167*'FORM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7" s="87"/>
      <c r="Y167" s="7" t="str">
        <f>IF($B167="","",IF(Y$7="","",IFERROR((('NILAI TUGAS'!K167*'NILAI TUGAS'!K$7*'FORM NILAI SIAP'!$E$6+'NILAI PRAKTEK'!K167*'NILAI PRAKTEK'!K$7*'FORM NILAI SIAP'!$F$6+'NILAI UTS'!K167*'NILAI UTS'!K$7*'FORM NILAI SIAP'!$G$6+'NILAI UAS'!K$7*'NILAI UAS'!K167*'FORM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7" s="87"/>
      <c r="AA167" s="7" t="str">
        <f>IF($B167="","",IF(AA$7="","",IFERROR((('NILAI TUGAS'!L167*'NILAI TUGAS'!L$7*'FORM NILAI SIAP'!$E$6+'NILAI PRAKTEK'!L167*'NILAI PRAKTEK'!L$7*'FORM NILAI SIAP'!$F$6+'NILAI UTS'!L167*'NILAI UTS'!L$7*'FORM NILAI SIAP'!$G$6+'NILAI UAS'!L$7*'NILAI UAS'!L167*'FORM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7" s="87"/>
      <c r="AC167" s="7" t="str">
        <f>IF($B167="","",IF(AC$7="","",IFERROR((('NILAI TUGAS'!M167*'NILAI TUGAS'!M$7*'FORM NILAI SIAP'!$E$6+'NILAI PRAKTEK'!M167*'NILAI PRAKTEK'!M$7*'FORM NILAI SIAP'!$F$6+'NILAI UTS'!M167*'NILAI UTS'!M$7*'FORM NILAI SIAP'!$G$6+'NILAI UAS'!M$7*'NILAI UAS'!M167*'FORM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7" s="87"/>
      <c r="AE167" s="7" t="str">
        <f>IF($B167="","",IFERROR((('NILAI TUGAS'!N167*'NILAI TUGAS'!N$7*'FORM NILAI SIAP'!$E$6+'NILAI PRAKTEK'!N167*'NILAI PRAKTEK'!N$7*'FORM NILAI SIAP'!$F$6+'NILAI UTS'!N167*'NILAI UTS'!N$7*'FORM NILAI SIAP'!$G$6+'NILAI UAS'!N$7*'NILAI UAS'!N167*'FORM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7" s="87"/>
      <c r="AG167" s="7" t="str">
        <f>IF($B167="","",IFERROR((('NILAI TUGAS'!O167*'NILAI TUGAS'!O$7*'FORM NILAI SIAP'!$E$6+'NILAI PRAKTEK'!O167*'NILAI PRAKTEK'!O$7*'FORM NILAI SIAP'!$F$6+'NILAI UTS'!O167*'NILAI UTS'!O$7*'FORM NILAI SIAP'!$G$6+'NILAI UAS'!O$7*'NILAI UAS'!O167*'FORM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7" s="87"/>
      <c r="AI167" s="7" t="str">
        <f>IF($B167="","",IFERROR((('NILAI TUGAS'!P167*'NILAI TUGAS'!P$7*'FORM NILAI SIAP'!$E$6+'NILAI PRAKTEK'!P167*'NILAI PRAKTEK'!P$7*'FORM NILAI SIAP'!$F$6+'NILAI UTS'!P167*'NILAI UTS'!P$7*'FORM NILAI SIAP'!$G$6+'NILAI UAS'!P$7*'NILAI UAS'!P167*'FORM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7" s="87"/>
      <c r="AK167" s="7" t="str">
        <f>IF($B167="","",IFERROR((('NILAI TUGAS'!Q167*'NILAI TUGAS'!Q$7*'FORM NILAI SIAP'!$E$6+'NILAI PRAKTEK'!Q167*'NILAI PRAKTEK'!Q$7*'FORM NILAI SIAP'!$F$6+'NILAI UTS'!Q167*'NILAI UTS'!Q$7*'FORM NILAI SIAP'!$G$6+'NILAI UAS'!Q$7*'NILAI UAS'!Q167*'FORM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7" s="87"/>
      <c r="AM167" s="7" t="str">
        <f>IF($B167="","",IFERROR((('NILAI TUGAS'!R167*'NILAI TUGAS'!R$7*'FORM NILAI SIAP'!$E$6+'NILAI PRAKTEK'!R167*'NILAI PRAKTEK'!R$7*'FORM NILAI SIAP'!$F$6+'NILAI UTS'!R167*'NILAI UTS'!R$7*'FORM NILAI SIAP'!$G$6+'NILAI UAS'!R$7*'NILAI UAS'!R167*'FORM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7" s="87"/>
    </row>
    <row r="168" spans="1:40" ht="14.25" customHeight="1">
      <c r="A168" s="3">
        <v>21120120140099</v>
      </c>
      <c r="B168" s="37" t="s">
        <v>312</v>
      </c>
      <c r="C168" s="37">
        <v>5</v>
      </c>
      <c r="D168" s="37" t="s">
        <v>350</v>
      </c>
      <c r="E168" s="83">
        <f>IF(B168="","",'NILAI TUGAS'!D168)</f>
        <v>100</v>
      </c>
      <c r="F168" s="83">
        <f>IF(B168="","",'NILAI PRAKTEK'!D168)</f>
        <v>0</v>
      </c>
      <c r="G168" s="83">
        <f>IF(B168="","",'NILAI UTS'!D168)</f>
        <v>84</v>
      </c>
      <c r="H168" s="83">
        <f>IF(B168="","",'NILAI UAS'!D168)</f>
        <v>100</v>
      </c>
      <c r="I168" s="83">
        <f t="shared" si="0"/>
        <v>96</v>
      </c>
      <c r="J168" s="84" t="str">
        <f t="shared" si="15"/>
        <v>A</v>
      </c>
      <c r="K168" s="83" t="str">
        <f t="shared" si="16"/>
        <v>4</v>
      </c>
      <c r="L168" s="85" t="str">
        <f t="shared" si="19"/>
        <v>LULUS</v>
      </c>
      <c r="M168" s="7">
        <f>IF($B168="","",IF(M$7="","",IFERROR((('NILAI TUGAS'!E168*'NILAI TUGAS'!E$7*'FORM NILAI SIAP'!$E$6+'NILAI PRAKTEK'!E168*'NILAI PRAKTEK'!E$7*'FORM NILAI SIAP'!$F$6+'NILAI UTS'!E168*'NILAI UTS'!E$7*'FORM NILAI SIAP'!$G$6+'NILAI UAS'!E$7*'NILAI UAS'!E168*'FORM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68" s="64"/>
      <c r="O168" s="7">
        <f>IF($B168="","",IF(O$7="","",IFERROR((('NILAI TUGAS'!F168*'NILAI TUGAS'!F$7*'FORM NILAI SIAP'!$E$6+'NILAI PRAKTEK'!F168*'NILAI PRAKTEK'!F$7*'FORM NILAI SIAP'!$F$6+'NILAI UTS'!F168*'NILAI UTS'!F$7*'FORM NILAI SIAP'!$G$6+'NILAI UAS'!F$7*'NILAI UAS'!F168*'FORM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68" s="87"/>
      <c r="Q168" s="7">
        <f>IF($B168="","",IF(Q$7="","",IFERROR((('NILAI TUGAS'!G168*'NILAI TUGAS'!G$7*'FORM NILAI SIAP'!$E$6+'NILAI PRAKTEK'!G168*'NILAI PRAKTEK'!G$7*'FORM NILAI SIAP'!$F$6+'NILAI UTS'!G168*'NILAI UTS'!G$7*'FORM NILAI SIAP'!$G$6+'NILAI UAS'!G$7*'NILAI UAS'!G168*'FORM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168" s="87"/>
      <c r="S168" s="7">
        <f>IF($B168="","",IF(S$7="","",IFERROR((('NILAI TUGAS'!H168*'NILAI TUGAS'!H$7*'FORM NILAI SIAP'!$E$6+'NILAI PRAKTEK'!H168*'NILAI PRAKTEK'!H$7*'FORM NILAI SIAP'!$F$6+'NILAI UTS'!H168*'NILAI UTS'!H$7*'FORM NILAI SIAP'!$G$6+'NILAI UAS'!H$7*'NILAI UAS'!H168*'FORM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168" s="87"/>
      <c r="U168" s="7" t="str">
        <f>IF($B168="","",IF(U$7="","",IFERROR((('NILAI TUGAS'!I168*'NILAI TUGAS'!I$7*'FORM NILAI SIAP'!$E$6+'NILAI PRAKTEK'!I168*'NILAI PRAKTEK'!I$7*'FORM NILAI SIAP'!$F$6+'NILAI UTS'!I168*'NILAI UTS'!I$7*'FORM NILAI SIAP'!$G$6+'NILAI UAS'!I$7*'NILAI UAS'!I168*'FORM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8" s="87"/>
      <c r="W168" s="7" t="str">
        <f>IF($B168="","",IF(W$7="","",IFERROR((('NILAI TUGAS'!J168*'NILAI TUGAS'!J$7*'FORM NILAI SIAP'!$E$6+'NILAI PRAKTEK'!J168*'NILAI PRAKTEK'!J$7*'FORM NILAI SIAP'!$F$6+'NILAI UTS'!J168*'NILAI UTS'!J$7*'FORM NILAI SIAP'!$G$6+'NILAI UAS'!J$7*'NILAI UAS'!J168*'FORM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8" s="87"/>
      <c r="Y168" s="7" t="str">
        <f>IF($B168="","",IF(Y$7="","",IFERROR((('NILAI TUGAS'!K168*'NILAI TUGAS'!K$7*'FORM NILAI SIAP'!$E$6+'NILAI PRAKTEK'!K168*'NILAI PRAKTEK'!K$7*'FORM NILAI SIAP'!$F$6+'NILAI UTS'!K168*'NILAI UTS'!K$7*'FORM NILAI SIAP'!$G$6+'NILAI UAS'!K$7*'NILAI UAS'!K168*'FORM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8" s="87"/>
      <c r="AA168" s="7" t="str">
        <f>IF($B168="","",IF(AA$7="","",IFERROR((('NILAI TUGAS'!L168*'NILAI TUGAS'!L$7*'FORM NILAI SIAP'!$E$6+'NILAI PRAKTEK'!L168*'NILAI PRAKTEK'!L$7*'FORM NILAI SIAP'!$F$6+'NILAI UTS'!L168*'NILAI UTS'!L$7*'FORM NILAI SIAP'!$G$6+'NILAI UAS'!L$7*'NILAI UAS'!L168*'FORM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8" s="87"/>
      <c r="AC168" s="7" t="str">
        <f>IF($B168="","",IF(AC$7="","",IFERROR((('NILAI TUGAS'!M168*'NILAI TUGAS'!M$7*'FORM NILAI SIAP'!$E$6+'NILAI PRAKTEK'!M168*'NILAI PRAKTEK'!M$7*'FORM NILAI SIAP'!$F$6+'NILAI UTS'!M168*'NILAI UTS'!M$7*'FORM NILAI SIAP'!$G$6+'NILAI UAS'!M$7*'NILAI UAS'!M168*'FORM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8" s="87"/>
      <c r="AE168" s="7" t="str">
        <f>IF($B168="","",IFERROR((('NILAI TUGAS'!N168*'NILAI TUGAS'!N$7*'FORM NILAI SIAP'!$E$6+'NILAI PRAKTEK'!N168*'NILAI PRAKTEK'!N$7*'FORM NILAI SIAP'!$F$6+'NILAI UTS'!N168*'NILAI UTS'!N$7*'FORM NILAI SIAP'!$G$6+'NILAI UAS'!N$7*'NILAI UAS'!N168*'FORM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8" s="87"/>
      <c r="AG168" s="7" t="str">
        <f>IF($B168="","",IFERROR((('NILAI TUGAS'!O168*'NILAI TUGAS'!O$7*'FORM NILAI SIAP'!$E$6+'NILAI PRAKTEK'!O168*'NILAI PRAKTEK'!O$7*'FORM NILAI SIAP'!$F$6+'NILAI UTS'!O168*'NILAI UTS'!O$7*'FORM NILAI SIAP'!$G$6+'NILAI UAS'!O$7*'NILAI UAS'!O168*'FORM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8" s="87"/>
      <c r="AI168" s="7" t="str">
        <f>IF($B168="","",IFERROR((('NILAI TUGAS'!P168*'NILAI TUGAS'!P$7*'FORM NILAI SIAP'!$E$6+'NILAI PRAKTEK'!P168*'NILAI PRAKTEK'!P$7*'FORM NILAI SIAP'!$F$6+'NILAI UTS'!P168*'NILAI UTS'!P$7*'FORM NILAI SIAP'!$G$6+'NILAI UAS'!P$7*'NILAI UAS'!P168*'FORM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8" s="87"/>
      <c r="AK168" s="7" t="str">
        <f>IF($B168="","",IFERROR((('NILAI TUGAS'!Q168*'NILAI TUGAS'!Q$7*'FORM NILAI SIAP'!$E$6+'NILAI PRAKTEK'!Q168*'NILAI PRAKTEK'!Q$7*'FORM NILAI SIAP'!$F$6+'NILAI UTS'!Q168*'NILAI UTS'!Q$7*'FORM NILAI SIAP'!$G$6+'NILAI UAS'!Q$7*'NILAI UAS'!Q168*'FORM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8" s="87"/>
      <c r="AM168" s="7" t="str">
        <f>IF($B168="","",IFERROR((('NILAI TUGAS'!R168*'NILAI TUGAS'!R$7*'FORM NILAI SIAP'!$E$6+'NILAI PRAKTEK'!R168*'NILAI PRAKTEK'!R$7*'FORM NILAI SIAP'!$F$6+'NILAI UTS'!R168*'NILAI UTS'!R$7*'FORM NILAI SIAP'!$G$6+'NILAI UAS'!R$7*'NILAI UAS'!R168*'FORM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8" s="87"/>
    </row>
    <row r="169" spans="1:40" ht="14.25" customHeight="1">
      <c r="A169" s="3">
        <v>21120120140099</v>
      </c>
      <c r="B169" s="37" t="s">
        <v>313</v>
      </c>
      <c r="C169" s="37">
        <v>5</v>
      </c>
      <c r="D169" s="37" t="s">
        <v>350</v>
      </c>
      <c r="E169" s="83">
        <f>IF(B169="","",'NILAI TUGAS'!D169)</f>
        <v>99</v>
      </c>
      <c r="F169" s="83">
        <f>IF(B169="","",'NILAI PRAKTEK'!D169)</f>
        <v>0</v>
      </c>
      <c r="G169" s="83">
        <f>IF(B169="","",'NILAI UTS'!D169)</f>
        <v>96</v>
      </c>
      <c r="H169" s="83">
        <f>IF(B169="","",'NILAI UAS'!D169)</f>
        <v>40</v>
      </c>
      <c r="I169" s="83">
        <f t="shared" si="0"/>
        <v>83.5</v>
      </c>
      <c r="J169" s="84" t="str">
        <f t="shared" si="15"/>
        <v>A</v>
      </c>
      <c r="K169" s="83" t="str">
        <f t="shared" si="16"/>
        <v>4</v>
      </c>
      <c r="L169" s="85" t="str">
        <f t="shared" si="19"/>
        <v>LULUS</v>
      </c>
      <c r="M169" s="7">
        <f>IF($B169="","",IF(M$7="","",IFERROR((('NILAI TUGAS'!E169*'NILAI TUGAS'!E$7*'FORM NILAI SIAP'!$E$6+'NILAI PRAKTEK'!E169*'NILAI PRAKTEK'!E$7*'FORM NILAI SIAP'!$F$6+'NILAI UTS'!E169*'NILAI UTS'!E$7*'FORM NILAI SIAP'!$G$6+'NILAI UAS'!E$7*'NILAI UAS'!E169*'FORM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97.5</v>
      </c>
      <c r="N169" s="64"/>
      <c r="O169" s="7">
        <f>IF($B169="","",IF(O$7="","",IFERROR((('NILAI TUGAS'!F169*'NILAI TUGAS'!F$7*'FORM NILAI SIAP'!$E$6+'NILAI PRAKTEK'!F169*'NILAI PRAKTEK'!F$7*'FORM NILAI SIAP'!$F$6+'NILAI UTS'!F169*'NILAI UTS'!F$7*'FORM NILAI SIAP'!$G$6+'NILAI UAS'!F$7*'NILAI UAS'!F169*'FORM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97.5</v>
      </c>
      <c r="P169" s="87"/>
      <c r="Q169" s="7">
        <f>IF($B169="","",IF(Q$7="","",IFERROR((('NILAI TUGAS'!G169*'NILAI TUGAS'!G$7*'FORM NILAI SIAP'!$E$6+'NILAI PRAKTEK'!G169*'NILAI PRAKTEK'!G$7*'FORM NILAI SIAP'!$F$6+'NILAI UTS'!G169*'NILAI UTS'!G$7*'FORM NILAI SIAP'!$G$6+'NILAI UAS'!G$7*'NILAI UAS'!G169*'FORM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69.5</v>
      </c>
      <c r="R169" s="87"/>
      <c r="S169" s="7">
        <f>IF($B169="","",IF(S$7="","",IFERROR((('NILAI TUGAS'!H169*'NILAI TUGAS'!H$7*'FORM NILAI SIAP'!$E$6+'NILAI PRAKTEK'!H169*'NILAI PRAKTEK'!H$7*'FORM NILAI SIAP'!$F$6+'NILAI UTS'!H169*'NILAI UTS'!H$7*'FORM NILAI SIAP'!$G$6+'NILAI UAS'!H$7*'NILAI UAS'!H169*'FORM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69.5</v>
      </c>
      <c r="T169" s="87"/>
      <c r="U169" s="7" t="str">
        <f>IF($B169="","",IF(U$7="","",IFERROR((('NILAI TUGAS'!I169*'NILAI TUGAS'!I$7*'FORM NILAI SIAP'!$E$6+'NILAI PRAKTEK'!I169*'NILAI PRAKTEK'!I$7*'FORM NILAI SIAP'!$F$6+'NILAI UTS'!I169*'NILAI UTS'!I$7*'FORM NILAI SIAP'!$G$6+'NILAI UAS'!I$7*'NILAI UAS'!I169*'FORM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9" s="87"/>
      <c r="W169" s="7" t="str">
        <f>IF($B169="","",IF(W$7="","",IFERROR((('NILAI TUGAS'!J169*'NILAI TUGAS'!J$7*'FORM NILAI SIAP'!$E$6+'NILAI PRAKTEK'!J169*'NILAI PRAKTEK'!J$7*'FORM NILAI SIAP'!$F$6+'NILAI UTS'!J169*'NILAI UTS'!J$7*'FORM NILAI SIAP'!$G$6+'NILAI UAS'!J$7*'NILAI UAS'!J169*'FORM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9" s="87"/>
      <c r="Y169" s="7" t="str">
        <f>IF($B169="","",IF(Y$7="","",IFERROR((('NILAI TUGAS'!K169*'NILAI TUGAS'!K$7*'FORM NILAI SIAP'!$E$6+'NILAI PRAKTEK'!K169*'NILAI PRAKTEK'!K$7*'FORM NILAI SIAP'!$F$6+'NILAI UTS'!K169*'NILAI UTS'!K$7*'FORM NILAI SIAP'!$G$6+'NILAI UAS'!K$7*'NILAI UAS'!K169*'FORM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9" s="87"/>
      <c r="AA169" s="7" t="str">
        <f>IF($B169="","",IF(AA$7="","",IFERROR((('NILAI TUGAS'!L169*'NILAI TUGAS'!L$7*'FORM NILAI SIAP'!$E$6+'NILAI PRAKTEK'!L169*'NILAI PRAKTEK'!L$7*'FORM NILAI SIAP'!$F$6+'NILAI UTS'!L169*'NILAI UTS'!L$7*'FORM NILAI SIAP'!$G$6+'NILAI UAS'!L$7*'NILAI UAS'!L169*'FORM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9" s="87"/>
      <c r="AC169" s="7" t="str">
        <f>IF($B169="","",IF(AC$7="","",IFERROR((('NILAI TUGAS'!M169*'NILAI TUGAS'!M$7*'FORM NILAI SIAP'!$E$6+'NILAI PRAKTEK'!M169*'NILAI PRAKTEK'!M$7*'FORM NILAI SIAP'!$F$6+'NILAI UTS'!M169*'NILAI UTS'!M$7*'FORM NILAI SIAP'!$G$6+'NILAI UAS'!M$7*'NILAI UAS'!M169*'FORM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9" s="87"/>
      <c r="AE169" s="7" t="str">
        <f>IF($B169="","",IFERROR((('NILAI TUGAS'!N169*'NILAI TUGAS'!N$7*'FORM NILAI SIAP'!$E$6+'NILAI PRAKTEK'!N169*'NILAI PRAKTEK'!N$7*'FORM NILAI SIAP'!$F$6+'NILAI UTS'!N169*'NILAI UTS'!N$7*'FORM NILAI SIAP'!$G$6+'NILAI UAS'!N$7*'NILAI UAS'!N169*'FORM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9" s="87"/>
      <c r="AG169" s="7" t="str">
        <f>IF($B169="","",IFERROR((('NILAI TUGAS'!O169*'NILAI TUGAS'!O$7*'FORM NILAI SIAP'!$E$6+'NILAI PRAKTEK'!O169*'NILAI PRAKTEK'!O$7*'FORM NILAI SIAP'!$F$6+'NILAI UTS'!O169*'NILAI UTS'!O$7*'FORM NILAI SIAP'!$G$6+'NILAI UAS'!O$7*'NILAI UAS'!O169*'FORM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9" s="87"/>
      <c r="AI169" s="7" t="str">
        <f>IF($B169="","",IFERROR((('NILAI TUGAS'!P169*'NILAI TUGAS'!P$7*'FORM NILAI SIAP'!$E$6+'NILAI PRAKTEK'!P169*'NILAI PRAKTEK'!P$7*'FORM NILAI SIAP'!$F$6+'NILAI UTS'!P169*'NILAI UTS'!P$7*'FORM NILAI SIAP'!$G$6+'NILAI UAS'!P$7*'NILAI UAS'!P169*'FORM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9" s="87"/>
      <c r="AK169" s="7" t="str">
        <f>IF($B169="","",IFERROR((('NILAI TUGAS'!Q169*'NILAI TUGAS'!Q$7*'FORM NILAI SIAP'!$E$6+'NILAI PRAKTEK'!Q169*'NILAI PRAKTEK'!Q$7*'FORM NILAI SIAP'!$F$6+'NILAI UTS'!Q169*'NILAI UTS'!Q$7*'FORM NILAI SIAP'!$G$6+'NILAI UAS'!Q$7*'NILAI UAS'!Q169*'FORM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9" s="87"/>
      <c r="AM169" s="7" t="str">
        <f>IF($B169="","",IFERROR((('NILAI TUGAS'!R169*'NILAI TUGAS'!R$7*'FORM NILAI SIAP'!$E$6+'NILAI PRAKTEK'!R169*'NILAI PRAKTEK'!R$7*'FORM NILAI SIAP'!$F$6+'NILAI UTS'!R169*'NILAI UTS'!R$7*'FORM NILAI SIAP'!$G$6+'NILAI UAS'!R$7*'NILAI UAS'!R169*'FORM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9" s="87"/>
    </row>
    <row r="170" spans="1:40" ht="14.25" customHeight="1">
      <c r="A170" s="3">
        <v>21120120140099</v>
      </c>
      <c r="B170" s="37" t="s">
        <v>314</v>
      </c>
      <c r="C170" s="37">
        <v>5</v>
      </c>
      <c r="D170" s="37" t="s">
        <v>350</v>
      </c>
      <c r="E170" s="83">
        <f>IF(B170="","",'NILAI TUGAS'!D170)</f>
        <v>100</v>
      </c>
      <c r="F170" s="83">
        <f>IF(B170="","",'NILAI PRAKTEK'!D170)</f>
        <v>0</v>
      </c>
      <c r="G170" s="83">
        <f>IF(B170="","",'NILAI UTS'!D170)</f>
        <v>40</v>
      </c>
      <c r="H170" s="83">
        <f>IF(B170="","",'NILAI UAS'!D170)</f>
        <v>70</v>
      </c>
      <c r="I170" s="83">
        <f t="shared" si="0"/>
        <v>77.5</v>
      </c>
      <c r="J170" s="84" t="str">
        <f t="shared" si="15"/>
        <v>B</v>
      </c>
      <c r="K170" s="83" t="str">
        <f t="shared" si="16"/>
        <v>3</v>
      </c>
      <c r="L170" s="85" t="str">
        <f t="shared" si="19"/>
        <v>LULUS</v>
      </c>
      <c r="M170" s="7">
        <f>IF($B170="","",IF(M$7="","",IFERROR((('NILAI TUGAS'!E170*'NILAI TUGAS'!E$7*'FORM NILAI SIAP'!$E$6+'NILAI PRAKTEK'!E170*'NILAI PRAKTEK'!E$7*'FORM NILAI SIAP'!$F$6+'NILAI UTS'!E170*'NILAI UTS'!E$7*'FORM NILAI SIAP'!$G$6+'NILAI UAS'!E$7*'NILAI UAS'!E170*'FORM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70</v>
      </c>
      <c r="N170" s="64"/>
      <c r="O170" s="7">
        <f>IF($B170="","",IF(O$7="","",IFERROR((('NILAI TUGAS'!F170*'NILAI TUGAS'!F$7*'FORM NILAI SIAP'!$E$6+'NILAI PRAKTEK'!F170*'NILAI PRAKTEK'!F$7*'FORM NILAI SIAP'!$F$6+'NILAI UTS'!F170*'NILAI UTS'!F$7*'FORM NILAI SIAP'!$G$6+'NILAI UAS'!F$7*'NILAI UAS'!F170*'FORM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70</v>
      </c>
      <c r="P170" s="87"/>
      <c r="Q170" s="7">
        <f>IF($B170="","",IF(Q$7="","",IFERROR((('NILAI TUGAS'!G170*'NILAI TUGAS'!G$7*'FORM NILAI SIAP'!$E$6+'NILAI PRAKTEK'!G170*'NILAI PRAKTEK'!G$7*'FORM NILAI SIAP'!$F$6+'NILAI UTS'!G170*'NILAI UTS'!G$7*'FORM NILAI SIAP'!$G$6+'NILAI UAS'!G$7*'NILAI UAS'!G170*'FORM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70" s="87"/>
      <c r="S170" s="7">
        <f>IF($B170="","",IF(S$7="","",IFERROR((('NILAI TUGAS'!H170*'NILAI TUGAS'!H$7*'FORM NILAI SIAP'!$E$6+'NILAI PRAKTEK'!H170*'NILAI PRAKTEK'!H$7*'FORM NILAI SIAP'!$F$6+'NILAI UTS'!H170*'NILAI UTS'!H$7*'FORM NILAI SIAP'!$G$6+'NILAI UAS'!H$7*'NILAI UAS'!H170*'FORM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70" s="87"/>
      <c r="U170" s="7" t="str">
        <f>IF($B170="","",IF(U$7="","",IFERROR((('NILAI TUGAS'!I170*'NILAI TUGAS'!I$7*'FORM NILAI SIAP'!$E$6+'NILAI PRAKTEK'!I170*'NILAI PRAKTEK'!I$7*'FORM NILAI SIAP'!$F$6+'NILAI UTS'!I170*'NILAI UTS'!I$7*'FORM NILAI SIAP'!$G$6+'NILAI UAS'!I$7*'NILAI UAS'!I170*'FORM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0" s="87"/>
      <c r="W170" s="7" t="str">
        <f>IF($B170="","",IF(W$7="","",IFERROR((('NILAI TUGAS'!J170*'NILAI TUGAS'!J$7*'FORM NILAI SIAP'!$E$6+'NILAI PRAKTEK'!J170*'NILAI PRAKTEK'!J$7*'FORM NILAI SIAP'!$F$6+'NILAI UTS'!J170*'NILAI UTS'!J$7*'FORM NILAI SIAP'!$G$6+'NILAI UAS'!J$7*'NILAI UAS'!J170*'FORM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0" s="87"/>
      <c r="Y170" s="7" t="str">
        <f>IF($B170="","",IF(Y$7="","",IFERROR((('NILAI TUGAS'!K170*'NILAI TUGAS'!K$7*'FORM NILAI SIAP'!$E$6+'NILAI PRAKTEK'!K170*'NILAI PRAKTEK'!K$7*'FORM NILAI SIAP'!$F$6+'NILAI UTS'!K170*'NILAI UTS'!K$7*'FORM NILAI SIAP'!$G$6+'NILAI UAS'!K$7*'NILAI UAS'!K170*'FORM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0" s="87"/>
      <c r="AA170" s="7" t="str">
        <f>IF($B170="","",IF(AA$7="","",IFERROR((('NILAI TUGAS'!L170*'NILAI TUGAS'!L$7*'FORM NILAI SIAP'!$E$6+'NILAI PRAKTEK'!L170*'NILAI PRAKTEK'!L$7*'FORM NILAI SIAP'!$F$6+'NILAI UTS'!L170*'NILAI UTS'!L$7*'FORM NILAI SIAP'!$G$6+'NILAI UAS'!L$7*'NILAI UAS'!L170*'FORM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0" s="87"/>
      <c r="AC170" s="7" t="str">
        <f>IF($B170="","",IF(AC$7="","",IFERROR((('NILAI TUGAS'!M170*'NILAI TUGAS'!M$7*'FORM NILAI SIAP'!$E$6+'NILAI PRAKTEK'!M170*'NILAI PRAKTEK'!M$7*'FORM NILAI SIAP'!$F$6+'NILAI UTS'!M170*'NILAI UTS'!M$7*'FORM NILAI SIAP'!$G$6+'NILAI UAS'!M$7*'NILAI UAS'!M170*'FORM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0" s="87"/>
      <c r="AE170" s="7" t="str">
        <f>IF($B170="","",IFERROR((('NILAI TUGAS'!N170*'NILAI TUGAS'!N$7*'FORM NILAI SIAP'!$E$6+'NILAI PRAKTEK'!N170*'NILAI PRAKTEK'!N$7*'FORM NILAI SIAP'!$F$6+'NILAI UTS'!N170*'NILAI UTS'!N$7*'FORM NILAI SIAP'!$G$6+'NILAI UAS'!N$7*'NILAI UAS'!N170*'FORM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0" s="87"/>
      <c r="AG170" s="7" t="str">
        <f>IF($B170="","",IFERROR((('NILAI TUGAS'!O170*'NILAI TUGAS'!O$7*'FORM NILAI SIAP'!$E$6+'NILAI PRAKTEK'!O170*'NILAI PRAKTEK'!O$7*'FORM NILAI SIAP'!$F$6+'NILAI UTS'!O170*'NILAI UTS'!O$7*'FORM NILAI SIAP'!$G$6+'NILAI UAS'!O$7*'NILAI UAS'!O170*'FORM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0" s="87"/>
      <c r="AI170" s="7" t="str">
        <f>IF($B170="","",IFERROR((('NILAI TUGAS'!P170*'NILAI TUGAS'!P$7*'FORM NILAI SIAP'!$E$6+'NILAI PRAKTEK'!P170*'NILAI PRAKTEK'!P$7*'FORM NILAI SIAP'!$F$6+'NILAI UTS'!P170*'NILAI UTS'!P$7*'FORM NILAI SIAP'!$G$6+'NILAI UAS'!P$7*'NILAI UAS'!P170*'FORM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0" s="87"/>
      <c r="AK170" s="7" t="str">
        <f>IF($B170="","",IFERROR((('NILAI TUGAS'!Q170*'NILAI TUGAS'!Q$7*'FORM NILAI SIAP'!$E$6+'NILAI PRAKTEK'!Q170*'NILAI PRAKTEK'!Q$7*'FORM NILAI SIAP'!$F$6+'NILAI UTS'!Q170*'NILAI UTS'!Q$7*'FORM NILAI SIAP'!$G$6+'NILAI UAS'!Q$7*'NILAI UAS'!Q170*'FORM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0" s="87"/>
      <c r="AM170" s="7" t="str">
        <f>IF($B170="","",IFERROR((('NILAI TUGAS'!R170*'NILAI TUGAS'!R$7*'FORM NILAI SIAP'!$E$6+'NILAI PRAKTEK'!R170*'NILAI PRAKTEK'!R$7*'FORM NILAI SIAP'!$F$6+'NILAI UTS'!R170*'NILAI UTS'!R$7*'FORM NILAI SIAP'!$G$6+'NILAI UAS'!R$7*'NILAI UAS'!R170*'FORM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0" s="87"/>
    </row>
    <row r="171" spans="1:40" ht="14.25" customHeight="1">
      <c r="A171" s="3">
        <v>21120120140099</v>
      </c>
      <c r="B171" s="37" t="s">
        <v>315</v>
      </c>
      <c r="C171" s="37">
        <v>5</v>
      </c>
      <c r="D171" s="37" t="s">
        <v>350</v>
      </c>
      <c r="E171" s="83">
        <f>IF(B171="","",'NILAI TUGAS'!D171)</f>
        <v>100</v>
      </c>
      <c r="F171" s="83">
        <f>IF(B171="","",'NILAI PRAKTEK'!D171)</f>
        <v>0</v>
      </c>
      <c r="G171" s="83">
        <f>IF(B171="","",'NILAI UTS'!D171)</f>
        <v>76</v>
      </c>
      <c r="H171" s="83">
        <f>IF(B171="","",'NILAI UAS'!D171)</f>
        <v>65</v>
      </c>
      <c r="I171" s="83">
        <f t="shared" si="0"/>
        <v>85.25</v>
      </c>
      <c r="J171" s="84" t="str">
        <f t="shared" si="15"/>
        <v>A</v>
      </c>
      <c r="K171" s="83" t="str">
        <f t="shared" si="16"/>
        <v>4</v>
      </c>
      <c r="L171" s="85" t="str">
        <f t="shared" si="19"/>
        <v>LULUS</v>
      </c>
      <c r="M171" s="7">
        <f>IF($B171="","",IF(M$7="","",IFERROR((('NILAI TUGAS'!E171*'NILAI TUGAS'!E$7*'FORM NILAI SIAP'!$E$6+'NILAI PRAKTEK'!E171*'NILAI PRAKTEK'!E$7*'FORM NILAI SIAP'!$F$6+'NILAI UTS'!E171*'NILAI UTS'!E$7*'FORM NILAI SIAP'!$G$6+'NILAI UAS'!E$7*'NILAI UAS'!E171*'FORM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171" s="64"/>
      <c r="O171" s="7">
        <f>IF($B171="","",IF(O$7="","",IFERROR((('NILAI TUGAS'!F171*'NILAI TUGAS'!F$7*'FORM NILAI SIAP'!$E$6+'NILAI PRAKTEK'!F171*'NILAI PRAKTEK'!F$7*'FORM NILAI SIAP'!$F$6+'NILAI UTS'!F171*'NILAI UTS'!F$7*'FORM NILAI SIAP'!$G$6+'NILAI UAS'!F$7*'NILAI UAS'!F171*'FORM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171" s="87"/>
      <c r="Q171" s="7">
        <f>IF($B171="","",IF(Q$7="","",IFERROR((('NILAI TUGAS'!G171*'NILAI TUGAS'!G$7*'FORM NILAI SIAP'!$E$6+'NILAI PRAKTEK'!G171*'NILAI PRAKTEK'!G$7*'FORM NILAI SIAP'!$F$6+'NILAI UTS'!G171*'NILAI UTS'!G$7*'FORM NILAI SIAP'!$G$6+'NILAI UAS'!G$7*'NILAI UAS'!G171*'FORM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82.5</v>
      </c>
      <c r="R171" s="87"/>
      <c r="S171" s="7">
        <f>IF($B171="","",IF(S$7="","",IFERROR((('NILAI TUGAS'!H171*'NILAI TUGAS'!H$7*'FORM NILAI SIAP'!$E$6+'NILAI PRAKTEK'!H171*'NILAI PRAKTEK'!H$7*'FORM NILAI SIAP'!$F$6+'NILAI UTS'!H171*'NILAI UTS'!H$7*'FORM NILAI SIAP'!$G$6+'NILAI UAS'!H$7*'NILAI UAS'!H171*'FORM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82.5</v>
      </c>
      <c r="T171" s="87"/>
      <c r="U171" s="7" t="str">
        <f>IF($B171="","",IF(U$7="","",IFERROR((('NILAI TUGAS'!I171*'NILAI TUGAS'!I$7*'FORM NILAI SIAP'!$E$6+'NILAI PRAKTEK'!I171*'NILAI PRAKTEK'!I$7*'FORM NILAI SIAP'!$F$6+'NILAI UTS'!I171*'NILAI UTS'!I$7*'FORM NILAI SIAP'!$G$6+'NILAI UAS'!I$7*'NILAI UAS'!I171*'FORM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1" s="87"/>
      <c r="W171" s="7" t="str">
        <f>IF($B171="","",IF(W$7="","",IFERROR((('NILAI TUGAS'!J171*'NILAI TUGAS'!J$7*'FORM NILAI SIAP'!$E$6+'NILAI PRAKTEK'!J171*'NILAI PRAKTEK'!J$7*'FORM NILAI SIAP'!$F$6+'NILAI UTS'!J171*'NILAI UTS'!J$7*'FORM NILAI SIAP'!$G$6+'NILAI UAS'!J$7*'NILAI UAS'!J171*'FORM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1" s="87"/>
      <c r="Y171" s="7" t="str">
        <f>IF($B171="","",IF(Y$7="","",IFERROR((('NILAI TUGAS'!K171*'NILAI TUGAS'!K$7*'FORM NILAI SIAP'!$E$6+'NILAI PRAKTEK'!K171*'NILAI PRAKTEK'!K$7*'FORM NILAI SIAP'!$F$6+'NILAI UTS'!K171*'NILAI UTS'!K$7*'FORM NILAI SIAP'!$G$6+'NILAI UAS'!K$7*'NILAI UAS'!K171*'FORM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1" s="87"/>
      <c r="AA171" s="7" t="str">
        <f>IF($B171="","",IF(AA$7="","",IFERROR((('NILAI TUGAS'!L171*'NILAI TUGAS'!L$7*'FORM NILAI SIAP'!$E$6+'NILAI PRAKTEK'!L171*'NILAI PRAKTEK'!L$7*'FORM NILAI SIAP'!$F$6+'NILAI UTS'!L171*'NILAI UTS'!L$7*'FORM NILAI SIAP'!$G$6+'NILAI UAS'!L$7*'NILAI UAS'!L171*'FORM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1" s="87"/>
      <c r="AC171" s="7" t="str">
        <f>IF($B171="","",IF(AC$7="","",IFERROR((('NILAI TUGAS'!M171*'NILAI TUGAS'!M$7*'FORM NILAI SIAP'!$E$6+'NILAI PRAKTEK'!M171*'NILAI PRAKTEK'!M$7*'FORM NILAI SIAP'!$F$6+'NILAI UTS'!M171*'NILAI UTS'!M$7*'FORM NILAI SIAP'!$G$6+'NILAI UAS'!M$7*'NILAI UAS'!M171*'FORM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1" s="87"/>
      <c r="AE171" s="7" t="str">
        <f>IF($B171="","",IFERROR((('NILAI TUGAS'!N171*'NILAI TUGAS'!N$7*'FORM NILAI SIAP'!$E$6+'NILAI PRAKTEK'!N171*'NILAI PRAKTEK'!N$7*'FORM NILAI SIAP'!$F$6+'NILAI UTS'!N171*'NILAI UTS'!N$7*'FORM NILAI SIAP'!$G$6+'NILAI UAS'!N$7*'NILAI UAS'!N171*'FORM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1" s="87"/>
      <c r="AG171" s="7" t="str">
        <f>IF($B171="","",IFERROR((('NILAI TUGAS'!O171*'NILAI TUGAS'!O$7*'FORM NILAI SIAP'!$E$6+'NILAI PRAKTEK'!O171*'NILAI PRAKTEK'!O$7*'FORM NILAI SIAP'!$F$6+'NILAI UTS'!O171*'NILAI UTS'!O$7*'FORM NILAI SIAP'!$G$6+'NILAI UAS'!O$7*'NILAI UAS'!O171*'FORM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1" s="87"/>
      <c r="AI171" s="7" t="str">
        <f>IF($B171="","",IFERROR((('NILAI TUGAS'!P171*'NILAI TUGAS'!P$7*'FORM NILAI SIAP'!$E$6+'NILAI PRAKTEK'!P171*'NILAI PRAKTEK'!P$7*'FORM NILAI SIAP'!$F$6+'NILAI UTS'!P171*'NILAI UTS'!P$7*'FORM NILAI SIAP'!$G$6+'NILAI UAS'!P$7*'NILAI UAS'!P171*'FORM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1" s="87"/>
      <c r="AK171" s="7" t="str">
        <f>IF($B171="","",IFERROR((('NILAI TUGAS'!Q171*'NILAI TUGAS'!Q$7*'FORM NILAI SIAP'!$E$6+'NILAI PRAKTEK'!Q171*'NILAI PRAKTEK'!Q$7*'FORM NILAI SIAP'!$F$6+'NILAI UTS'!Q171*'NILAI UTS'!Q$7*'FORM NILAI SIAP'!$G$6+'NILAI UAS'!Q$7*'NILAI UAS'!Q171*'FORM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1" s="87"/>
      <c r="AM171" s="7" t="str">
        <f>IF($B171="","",IFERROR((('NILAI TUGAS'!R171*'NILAI TUGAS'!R$7*'FORM NILAI SIAP'!$E$6+'NILAI PRAKTEK'!R171*'NILAI PRAKTEK'!R$7*'FORM NILAI SIAP'!$F$6+'NILAI UTS'!R171*'NILAI UTS'!R$7*'FORM NILAI SIAP'!$G$6+'NILAI UAS'!R$7*'NILAI UAS'!R171*'FORM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1" s="87"/>
    </row>
    <row r="172" spans="1:40" ht="14.25" customHeight="1">
      <c r="A172" s="3">
        <v>21120120140099</v>
      </c>
      <c r="B172" s="37" t="s">
        <v>316</v>
      </c>
      <c r="C172" s="37">
        <v>5</v>
      </c>
      <c r="D172" s="37" t="s">
        <v>350</v>
      </c>
      <c r="E172" s="83">
        <f>IF(B172="","",'NILAI TUGAS'!D172)</f>
        <v>90</v>
      </c>
      <c r="F172" s="83">
        <f>IF(B172="","",'NILAI PRAKTEK'!D172)</f>
        <v>0</v>
      </c>
      <c r="G172" s="83">
        <f>IF(B172="","",'NILAI UTS'!D172)</f>
        <v>80</v>
      </c>
      <c r="H172" s="83">
        <f>IF(B172="","",'NILAI UAS'!D172)</f>
        <v>60</v>
      </c>
      <c r="I172" s="83">
        <f t="shared" si="0"/>
        <v>80</v>
      </c>
      <c r="J172" s="84" t="str">
        <f t="shared" si="15"/>
        <v>A</v>
      </c>
      <c r="K172" s="83" t="str">
        <f t="shared" si="16"/>
        <v>4</v>
      </c>
      <c r="L172" s="85" t="str">
        <f t="shared" si="19"/>
        <v>LULUS</v>
      </c>
      <c r="M172" s="7">
        <f>IF($B172="","",IF(M$7="","",IFERROR((('NILAI TUGAS'!E172*'NILAI TUGAS'!E$7*'FORM NILAI SIAP'!$E$6+'NILAI PRAKTEK'!E172*'NILAI PRAKTEK'!E$7*'FORM NILAI SIAP'!$F$6+'NILAI UTS'!E172*'NILAI UTS'!E$7*'FORM NILAI SIAP'!$G$6+'NILAI UAS'!E$7*'NILAI UAS'!E172*'FORM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85</v>
      </c>
      <c r="N172" s="64"/>
      <c r="O172" s="7">
        <f>IF($B172="","",IF(O$7="","",IFERROR((('NILAI TUGAS'!F172*'NILAI TUGAS'!F$7*'FORM NILAI SIAP'!$E$6+'NILAI PRAKTEK'!F172*'NILAI PRAKTEK'!F$7*'FORM NILAI SIAP'!$F$6+'NILAI UTS'!F172*'NILAI UTS'!F$7*'FORM NILAI SIAP'!$G$6+'NILAI UAS'!F$7*'NILAI UAS'!F172*'FORM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85</v>
      </c>
      <c r="P172" s="87"/>
      <c r="Q172" s="7">
        <f>IF($B172="","",IF(Q$7="","",IFERROR((('NILAI TUGAS'!G172*'NILAI TUGAS'!G$7*'FORM NILAI SIAP'!$E$6+'NILAI PRAKTEK'!G172*'NILAI PRAKTEK'!G$7*'FORM NILAI SIAP'!$F$6+'NILAI UTS'!G172*'NILAI UTS'!G$7*'FORM NILAI SIAP'!$G$6+'NILAI UAS'!G$7*'NILAI UAS'!G172*'FORM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75</v>
      </c>
      <c r="R172" s="87"/>
      <c r="S172" s="7">
        <f>IF($B172="","",IF(S$7="","",IFERROR((('NILAI TUGAS'!H172*'NILAI TUGAS'!H$7*'FORM NILAI SIAP'!$E$6+'NILAI PRAKTEK'!H172*'NILAI PRAKTEK'!H$7*'FORM NILAI SIAP'!$F$6+'NILAI UTS'!H172*'NILAI UTS'!H$7*'FORM NILAI SIAP'!$G$6+'NILAI UAS'!H$7*'NILAI UAS'!H172*'FORM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75</v>
      </c>
      <c r="T172" s="87"/>
      <c r="U172" s="7" t="str">
        <f>IF($B172="","",IF(U$7="","",IFERROR((('NILAI TUGAS'!I172*'NILAI TUGAS'!I$7*'FORM NILAI SIAP'!$E$6+'NILAI PRAKTEK'!I172*'NILAI PRAKTEK'!I$7*'FORM NILAI SIAP'!$F$6+'NILAI UTS'!I172*'NILAI UTS'!I$7*'FORM NILAI SIAP'!$G$6+'NILAI UAS'!I$7*'NILAI UAS'!I172*'FORM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2" s="87"/>
      <c r="W172" s="7" t="str">
        <f>IF($B172="","",IF(W$7="","",IFERROR((('NILAI TUGAS'!J172*'NILAI TUGAS'!J$7*'FORM NILAI SIAP'!$E$6+'NILAI PRAKTEK'!J172*'NILAI PRAKTEK'!J$7*'FORM NILAI SIAP'!$F$6+'NILAI UTS'!J172*'NILAI UTS'!J$7*'FORM NILAI SIAP'!$G$6+'NILAI UAS'!J$7*'NILAI UAS'!J172*'FORM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2" s="87"/>
      <c r="Y172" s="7" t="str">
        <f>IF($B172="","",IF(Y$7="","",IFERROR((('NILAI TUGAS'!K172*'NILAI TUGAS'!K$7*'FORM NILAI SIAP'!$E$6+'NILAI PRAKTEK'!K172*'NILAI PRAKTEK'!K$7*'FORM NILAI SIAP'!$F$6+'NILAI UTS'!K172*'NILAI UTS'!K$7*'FORM NILAI SIAP'!$G$6+'NILAI UAS'!K$7*'NILAI UAS'!K172*'FORM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2" s="87"/>
      <c r="AA172" s="7" t="str">
        <f>IF($B172="","",IF(AA$7="","",IFERROR((('NILAI TUGAS'!L172*'NILAI TUGAS'!L$7*'FORM NILAI SIAP'!$E$6+'NILAI PRAKTEK'!L172*'NILAI PRAKTEK'!L$7*'FORM NILAI SIAP'!$F$6+'NILAI UTS'!L172*'NILAI UTS'!L$7*'FORM NILAI SIAP'!$G$6+'NILAI UAS'!L$7*'NILAI UAS'!L172*'FORM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2" s="87"/>
      <c r="AC172" s="7" t="str">
        <f>IF($B172="","",IF(AC$7="","",IFERROR((('NILAI TUGAS'!M172*'NILAI TUGAS'!M$7*'FORM NILAI SIAP'!$E$6+'NILAI PRAKTEK'!M172*'NILAI PRAKTEK'!M$7*'FORM NILAI SIAP'!$F$6+'NILAI UTS'!M172*'NILAI UTS'!M$7*'FORM NILAI SIAP'!$G$6+'NILAI UAS'!M$7*'NILAI UAS'!M172*'FORM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2" s="87"/>
      <c r="AE172" s="7" t="str">
        <f>IF($B172="","",IFERROR((('NILAI TUGAS'!N172*'NILAI TUGAS'!N$7*'FORM NILAI SIAP'!$E$6+'NILAI PRAKTEK'!N172*'NILAI PRAKTEK'!N$7*'FORM NILAI SIAP'!$F$6+'NILAI UTS'!N172*'NILAI UTS'!N$7*'FORM NILAI SIAP'!$G$6+'NILAI UAS'!N$7*'NILAI UAS'!N172*'FORM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2" s="87"/>
      <c r="AG172" s="7" t="str">
        <f>IF($B172="","",IFERROR((('NILAI TUGAS'!O172*'NILAI TUGAS'!O$7*'FORM NILAI SIAP'!$E$6+'NILAI PRAKTEK'!O172*'NILAI PRAKTEK'!O$7*'FORM NILAI SIAP'!$F$6+'NILAI UTS'!O172*'NILAI UTS'!O$7*'FORM NILAI SIAP'!$G$6+'NILAI UAS'!O$7*'NILAI UAS'!O172*'FORM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2" s="87"/>
      <c r="AI172" s="7" t="str">
        <f>IF($B172="","",IFERROR((('NILAI TUGAS'!P172*'NILAI TUGAS'!P$7*'FORM NILAI SIAP'!$E$6+'NILAI PRAKTEK'!P172*'NILAI PRAKTEK'!P$7*'FORM NILAI SIAP'!$F$6+'NILAI UTS'!P172*'NILAI UTS'!P$7*'FORM NILAI SIAP'!$G$6+'NILAI UAS'!P$7*'NILAI UAS'!P172*'FORM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2" s="87"/>
      <c r="AK172" s="7" t="str">
        <f>IF($B172="","",IFERROR((('NILAI TUGAS'!Q172*'NILAI TUGAS'!Q$7*'FORM NILAI SIAP'!$E$6+'NILAI PRAKTEK'!Q172*'NILAI PRAKTEK'!Q$7*'FORM NILAI SIAP'!$F$6+'NILAI UTS'!Q172*'NILAI UTS'!Q$7*'FORM NILAI SIAP'!$G$6+'NILAI UAS'!Q$7*'NILAI UAS'!Q172*'FORM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2" s="87"/>
      <c r="AM172" s="7" t="str">
        <f>IF($B172="","",IFERROR((('NILAI TUGAS'!R172*'NILAI TUGAS'!R$7*'FORM NILAI SIAP'!$E$6+'NILAI PRAKTEK'!R172*'NILAI PRAKTEK'!R$7*'FORM NILAI SIAP'!$F$6+'NILAI UTS'!R172*'NILAI UTS'!R$7*'FORM NILAI SIAP'!$G$6+'NILAI UAS'!R$7*'NILAI UAS'!R172*'FORM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2" s="87"/>
    </row>
    <row r="173" spans="1:40" ht="14.25" customHeight="1">
      <c r="A173" s="3">
        <v>21120120140099</v>
      </c>
      <c r="B173" s="37" t="s">
        <v>317</v>
      </c>
      <c r="C173" s="37">
        <v>5</v>
      </c>
      <c r="D173" s="37" t="s">
        <v>350</v>
      </c>
      <c r="E173" s="83">
        <f>IF(B173="","",'NILAI TUGAS'!D173)</f>
        <v>100</v>
      </c>
      <c r="F173" s="83">
        <f>IF(B173="","",'NILAI PRAKTEK'!D173)</f>
        <v>0</v>
      </c>
      <c r="G173" s="83">
        <f>IF(B173="","",'NILAI UTS'!D173)</f>
        <v>80</v>
      </c>
      <c r="H173" s="83">
        <f>IF(B173="","",'NILAI UAS'!D173)</f>
        <v>60</v>
      </c>
      <c r="I173" s="83">
        <f t="shared" si="0"/>
        <v>85</v>
      </c>
      <c r="J173" s="84" t="str">
        <f t="shared" si="15"/>
        <v>A</v>
      </c>
      <c r="K173" s="83" t="str">
        <f t="shared" si="16"/>
        <v>4</v>
      </c>
      <c r="L173" s="85" t="str">
        <f t="shared" si="19"/>
        <v>LULUS</v>
      </c>
      <c r="M173" s="7">
        <f>IF($B173="","",IF(M$7="","",IFERROR((('NILAI TUGAS'!E173*'NILAI TUGAS'!E$7*'FORM NILAI SIAP'!$E$6+'NILAI PRAKTEK'!E173*'NILAI PRAKTEK'!E$7*'FORM NILAI SIAP'!$F$6+'NILAI UTS'!E173*'NILAI UTS'!E$7*'FORM NILAI SIAP'!$G$6+'NILAI UAS'!E$7*'NILAI UAS'!E173*'FORM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173" s="64"/>
      <c r="O173" s="7">
        <f>IF($B173="","",IF(O$7="","",IFERROR((('NILAI TUGAS'!F173*'NILAI TUGAS'!F$7*'FORM NILAI SIAP'!$E$6+'NILAI PRAKTEK'!F173*'NILAI PRAKTEK'!F$7*'FORM NILAI SIAP'!$F$6+'NILAI UTS'!F173*'NILAI UTS'!F$7*'FORM NILAI SIAP'!$G$6+'NILAI UAS'!F$7*'NILAI UAS'!F173*'FORM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173" s="87"/>
      <c r="Q173" s="7">
        <f>IF($B173="","",IF(Q$7="","",IFERROR((('NILAI TUGAS'!G173*'NILAI TUGAS'!G$7*'FORM NILAI SIAP'!$E$6+'NILAI PRAKTEK'!G173*'NILAI PRAKTEK'!G$7*'FORM NILAI SIAP'!$F$6+'NILAI UTS'!G173*'NILAI UTS'!G$7*'FORM NILAI SIAP'!$G$6+'NILAI UAS'!G$7*'NILAI UAS'!G173*'FORM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173" s="87"/>
      <c r="S173" s="7">
        <f>IF($B173="","",IF(S$7="","",IFERROR((('NILAI TUGAS'!H173*'NILAI TUGAS'!H$7*'FORM NILAI SIAP'!$E$6+'NILAI PRAKTEK'!H173*'NILAI PRAKTEK'!H$7*'FORM NILAI SIAP'!$F$6+'NILAI UTS'!H173*'NILAI UTS'!H$7*'FORM NILAI SIAP'!$G$6+'NILAI UAS'!H$7*'NILAI UAS'!H173*'FORM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173" s="87"/>
      <c r="U173" s="7" t="str">
        <f>IF($B173="","",IF(U$7="","",IFERROR((('NILAI TUGAS'!I173*'NILAI TUGAS'!I$7*'FORM NILAI SIAP'!$E$6+'NILAI PRAKTEK'!I173*'NILAI PRAKTEK'!I$7*'FORM NILAI SIAP'!$F$6+'NILAI UTS'!I173*'NILAI UTS'!I$7*'FORM NILAI SIAP'!$G$6+'NILAI UAS'!I$7*'NILAI UAS'!I173*'FORM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3" s="87"/>
      <c r="W173" s="7" t="str">
        <f>IF($B173="","",IF(W$7="","",IFERROR((('NILAI TUGAS'!J173*'NILAI TUGAS'!J$7*'FORM NILAI SIAP'!$E$6+'NILAI PRAKTEK'!J173*'NILAI PRAKTEK'!J$7*'FORM NILAI SIAP'!$F$6+'NILAI UTS'!J173*'NILAI UTS'!J$7*'FORM NILAI SIAP'!$G$6+'NILAI UAS'!J$7*'NILAI UAS'!J173*'FORM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3" s="87"/>
      <c r="Y173" s="7" t="str">
        <f>IF($B173="","",IF(Y$7="","",IFERROR((('NILAI TUGAS'!K173*'NILAI TUGAS'!K$7*'FORM NILAI SIAP'!$E$6+'NILAI PRAKTEK'!K173*'NILAI PRAKTEK'!K$7*'FORM NILAI SIAP'!$F$6+'NILAI UTS'!K173*'NILAI UTS'!K$7*'FORM NILAI SIAP'!$G$6+'NILAI UAS'!K$7*'NILAI UAS'!K173*'FORM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3" s="87"/>
      <c r="AA173" s="7" t="str">
        <f>IF($B173="","",IF(AA$7="","",IFERROR((('NILAI TUGAS'!L173*'NILAI TUGAS'!L$7*'FORM NILAI SIAP'!$E$6+'NILAI PRAKTEK'!L173*'NILAI PRAKTEK'!L$7*'FORM NILAI SIAP'!$F$6+'NILAI UTS'!L173*'NILAI UTS'!L$7*'FORM NILAI SIAP'!$G$6+'NILAI UAS'!L$7*'NILAI UAS'!L173*'FORM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3" s="87"/>
      <c r="AC173" s="7" t="str">
        <f>IF($B173="","",IF(AC$7="","",IFERROR((('NILAI TUGAS'!M173*'NILAI TUGAS'!M$7*'FORM NILAI SIAP'!$E$6+'NILAI PRAKTEK'!M173*'NILAI PRAKTEK'!M$7*'FORM NILAI SIAP'!$F$6+'NILAI UTS'!M173*'NILAI UTS'!M$7*'FORM NILAI SIAP'!$G$6+'NILAI UAS'!M$7*'NILAI UAS'!M173*'FORM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3" s="87"/>
      <c r="AE173" s="7" t="str">
        <f>IF($B173="","",IFERROR((('NILAI TUGAS'!N173*'NILAI TUGAS'!N$7*'FORM NILAI SIAP'!$E$6+'NILAI PRAKTEK'!N173*'NILAI PRAKTEK'!N$7*'FORM NILAI SIAP'!$F$6+'NILAI UTS'!N173*'NILAI UTS'!N$7*'FORM NILAI SIAP'!$G$6+'NILAI UAS'!N$7*'NILAI UAS'!N173*'FORM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3" s="87"/>
      <c r="AG173" s="7" t="str">
        <f>IF($B173="","",IFERROR((('NILAI TUGAS'!O173*'NILAI TUGAS'!O$7*'FORM NILAI SIAP'!$E$6+'NILAI PRAKTEK'!O173*'NILAI PRAKTEK'!O$7*'FORM NILAI SIAP'!$F$6+'NILAI UTS'!O173*'NILAI UTS'!O$7*'FORM NILAI SIAP'!$G$6+'NILAI UAS'!O$7*'NILAI UAS'!O173*'FORM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3" s="87"/>
      <c r="AI173" s="7" t="str">
        <f>IF($B173="","",IFERROR((('NILAI TUGAS'!P173*'NILAI TUGAS'!P$7*'FORM NILAI SIAP'!$E$6+'NILAI PRAKTEK'!P173*'NILAI PRAKTEK'!P$7*'FORM NILAI SIAP'!$F$6+'NILAI UTS'!P173*'NILAI UTS'!P$7*'FORM NILAI SIAP'!$G$6+'NILAI UAS'!P$7*'NILAI UAS'!P173*'FORM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3" s="87"/>
      <c r="AK173" s="7" t="str">
        <f>IF($B173="","",IFERROR((('NILAI TUGAS'!Q173*'NILAI TUGAS'!Q$7*'FORM NILAI SIAP'!$E$6+'NILAI PRAKTEK'!Q173*'NILAI PRAKTEK'!Q$7*'FORM NILAI SIAP'!$F$6+'NILAI UTS'!Q173*'NILAI UTS'!Q$7*'FORM NILAI SIAP'!$G$6+'NILAI UAS'!Q$7*'NILAI UAS'!Q173*'FORM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3" s="87"/>
      <c r="AM173" s="7" t="str">
        <f>IF($B173="","",IFERROR((('NILAI TUGAS'!R173*'NILAI TUGAS'!R$7*'FORM NILAI SIAP'!$E$6+'NILAI PRAKTEK'!R173*'NILAI PRAKTEK'!R$7*'FORM NILAI SIAP'!$F$6+'NILAI UTS'!R173*'NILAI UTS'!R$7*'FORM NILAI SIAP'!$G$6+'NILAI UAS'!R$7*'NILAI UAS'!R173*'FORM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3" s="87"/>
    </row>
    <row r="174" spans="1:40" ht="14.25" customHeight="1">
      <c r="A174" s="3">
        <v>21120120140099</v>
      </c>
      <c r="B174" s="37" t="s">
        <v>318</v>
      </c>
      <c r="C174" s="37">
        <v>5</v>
      </c>
      <c r="D174" s="37" t="s">
        <v>350</v>
      </c>
      <c r="E174" s="83">
        <f>IF(B174="","",'NILAI TUGAS'!D174)</f>
        <v>100</v>
      </c>
      <c r="F174" s="83">
        <f>IF(B174="","",'NILAI PRAKTEK'!D174)</f>
        <v>0</v>
      </c>
      <c r="G174" s="83">
        <f>IF(B174="","",'NILAI UTS'!D174)</f>
        <v>84</v>
      </c>
      <c r="H174" s="83">
        <f>IF(B174="","",'NILAI UAS'!D174)</f>
        <v>50</v>
      </c>
      <c r="I174" s="83">
        <f t="shared" si="0"/>
        <v>83.5</v>
      </c>
      <c r="J174" s="84" t="str">
        <f t="shared" si="15"/>
        <v>A</v>
      </c>
      <c r="K174" s="83" t="str">
        <f t="shared" si="16"/>
        <v>4</v>
      </c>
      <c r="L174" s="85" t="str">
        <f t="shared" si="19"/>
        <v>LULUS</v>
      </c>
      <c r="M174" s="7">
        <f>IF($B174="","",IF(M$7="","",IFERROR((('NILAI TUGAS'!E174*'NILAI TUGAS'!E$7*'FORM NILAI SIAP'!$E$6+'NILAI PRAKTEK'!E174*'NILAI PRAKTEK'!E$7*'FORM NILAI SIAP'!$F$6+'NILAI UTS'!E174*'NILAI UTS'!E$7*'FORM NILAI SIAP'!$G$6+'NILAI UAS'!E$7*'NILAI UAS'!E174*'FORM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74" s="64"/>
      <c r="O174" s="7">
        <f>IF($B174="","",IF(O$7="","",IFERROR((('NILAI TUGAS'!F174*'NILAI TUGAS'!F$7*'FORM NILAI SIAP'!$E$6+'NILAI PRAKTEK'!F174*'NILAI PRAKTEK'!F$7*'FORM NILAI SIAP'!$F$6+'NILAI UTS'!F174*'NILAI UTS'!F$7*'FORM NILAI SIAP'!$G$6+'NILAI UAS'!F$7*'NILAI UAS'!F174*'FORM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74" s="87"/>
      <c r="Q174" s="7">
        <f>IF($B174="","",IF(Q$7="","",IFERROR((('NILAI TUGAS'!G174*'NILAI TUGAS'!G$7*'FORM NILAI SIAP'!$E$6+'NILAI PRAKTEK'!G174*'NILAI PRAKTEK'!G$7*'FORM NILAI SIAP'!$F$6+'NILAI UTS'!G174*'NILAI UTS'!G$7*'FORM NILAI SIAP'!$G$6+'NILAI UAS'!G$7*'NILAI UAS'!G174*'FORM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75</v>
      </c>
      <c r="R174" s="87"/>
      <c r="S174" s="7">
        <f>IF($B174="","",IF(S$7="","",IFERROR((('NILAI TUGAS'!H174*'NILAI TUGAS'!H$7*'FORM NILAI SIAP'!$E$6+'NILAI PRAKTEK'!H174*'NILAI PRAKTEK'!H$7*'FORM NILAI SIAP'!$F$6+'NILAI UTS'!H174*'NILAI UTS'!H$7*'FORM NILAI SIAP'!$G$6+'NILAI UAS'!H$7*'NILAI UAS'!H174*'FORM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75</v>
      </c>
      <c r="T174" s="87"/>
      <c r="U174" s="7" t="str">
        <f>IF($B174="","",IF(U$7="","",IFERROR((('NILAI TUGAS'!I174*'NILAI TUGAS'!I$7*'FORM NILAI SIAP'!$E$6+'NILAI PRAKTEK'!I174*'NILAI PRAKTEK'!I$7*'FORM NILAI SIAP'!$F$6+'NILAI UTS'!I174*'NILAI UTS'!I$7*'FORM NILAI SIAP'!$G$6+'NILAI UAS'!I$7*'NILAI UAS'!I174*'FORM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4" s="87"/>
      <c r="W174" s="7" t="str">
        <f>IF($B174="","",IF(W$7="","",IFERROR((('NILAI TUGAS'!J174*'NILAI TUGAS'!J$7*'FORM NILAI SIAP'!$E$6+'NILAI PRAKTEK'!J174*'NILAI PRAKTEK'!J$7*'FORM NILAI SIAP'!$F$6+'NILAI UTS'!J174*'NILAI UTS'!J$7*'FORM NILAI SIAP'!$G$6+'NILAI UAS'!J$7*'NILAI UAS'!J174*'FORM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4" s="87"/>
      <c r="Y174" s="7" t="str">
        <f>IF($B174="","",IF(Y$7="","",IFERROR((('NILAI TUGAS'!K174*'NILAI TUGAS'!K$7*'FORM NILAI SIAP'!$E$6+'NILAI PRAKTEK'!K174*'NILAI PRAKTEK'!K$7*'FORM NILAI SIAP'!$F$6+'NILAI UTS'!K174*'NILAI UTS'!K$7*'FORM NILAI SIAP'!$G$6+'NILAI UAS'!K$7*'NILAI UAS'!K174*'FORM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4" s="87"/>
      <c r="AA174" s="7" t="str">
        <f>IF($B174="","",IF(AA$7="","",IFERROR((('NILAI TUGAS'!L174*'NILAI TUGAS'!L$7*'FORM NILAI SIAP'!$E$6+'NILAI PRAKTEK'!L174*'NILAI PRAKTEK'!L$7*'FORM NILAI SIAP'!$F$6+'NILAI UTS'!L174*'NILAI UTS'!L$7*'FORM NILAI SIAP'!$G$6+'NILAI UAS'!L$7*'NILAI UAS'!L174*'FORM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4" s="87"/>
      <c r="AC174" s="7" t="str">
        <f>IF($B174="","",IF(AC$7="","",IFERROR((('NILAI TUGAS'!M174*'NILAI TUGAS'!M$7*'FORM NILAI SIAP'!$E$6+'NILAI PRAKTEK'!M174*'NILAI PRAKTEK'!M$7*'FORM NILAI SIAP'!$F$6+'NILAI UTS'!M174*'NILAI UTS'!M$7*'FORM NILAI SIAP'!$G$6+'NILAI UAS'!M$7*'NILAI UAS'!M174*'FORM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4" s="87"/>
      <c r="AE174" s="7" t="str">
        <f>IF($B174="","",IFERROR((('NILAI TUGAS'!N174*'NILAI TUGAS'!N$7*'FORM NILAI SIAP'!$E$6+'NILAI PRAKTEK'!N174*'NILAI PRAKTEK'!N$7*'FORM NILAI SIAP'!$F$6+'NILAI UTS'!N174*'NILAI UTS'!N$7*'FORM NILAI SIAP'!$G$6+'NILAI UAS'!N$7*'NILAI UAS'!N174*'FORM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4" s="87"/>
      <c r="AG174" s="7" t="str">
        <f>IF($B174="","",IFERROR((('NILAI TUGAS'!O174*'NILAI TUGAS'!O$7*'FORM NILAI SIAP'!$E$6+'NILAI PRAKTEK'!O174*'NILAI PRAKTEK'!O$7*'FORM NILAI SIAP'!$F$6+'NILAI UTS'!O174*'NILAI UTS'!O$7*'FORM NILAI SIAP'!$G$6+'NILAI UAS'!O$7*'NILAI UAS'!O174*'FORM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4" s="87"/>
      <c r="AI174" s="7" t="str">
        <f>IF($B174="","",IFERROR((('NILAI TUGAS'!P174*'NILAI TUGAS'!P$7*'FORM NILAI SIAP'!$E$6+'NILAI PRAKTEK'!P174*'NILAI PRAKTEK'!P$7*'FORM NILAI SIAP'!$F$6+'NILAI UTS'!P174*'NILAI UTS'!P$7*'FORM NILAI SIAP'!$G$6+'NILAI UAS'!P$7*'NILAI UAS'!P174*'FORM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4" s="87"/>
      <c r="AK174" s="7" t="str">
        <f>IF($B174="","",IFERROR((('NILAI TUGAS'!Q174*'NILAI TUGAS'!Q$7*'FORM NILAI SIAP'!$E$6+'NILAI PRAKTEK'!Q174*'NILAI PRAKTEK'!Q$7*'FORM NILAI SIAP'!$F$6+'NILAI UTS'!Q174*'NILAI UTS'!Q$7*'FORM NILAI SIAP'!$G$6+'NILAI UAS'!Q$7*'NILAI UAS'!Q174*'FORM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4" s="87"/>
      <c r="AM174" s="7" t="str">
        <f>IF($B174="","",IFERROR((('NILAI TUGAS'!R174*'NILAI TUGAS'!R$7*'FORM NILAI SIAP'!$E$6+'NILAI PRAKTEK'!R174*'NILAI PRAKTEK'!R$7*'FORM NILAI SIAP'!$F$6+'NILAI UTS'!R174*'NILAI UTS'!R$7*'FORM NILAI SIAP'!$G$6+'NILAI UAS'!R$7*'NILAI UAS'!R174*'FORM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4" s="87"/>
    </row>
    <row r="175" spans="1:40" ht="14.25" customHeight="1">
      <c r="A175" s="3">
        <v>21120120140099</v>
      </c>
      <c r="B175" s="37" t="s">
        <v>319</v>
      </c>
      <c r="C175" s="37">
        <v>5</v>
      </c>
      <c r="D175" s="37" t="s">
        <v>350</v>
      </c>
      <c r="E175" s="83">
        <f>IF(B175="","",'NILAI TUGAS'!D175)</f>
        <v>81</v>
      </c>
      <c r="F175" s="83">
        <f>IF(B175="","",'NILAI PRAKTEK'!D175)</f>
        <v>0</v>
      </c>
      <c r="G175" s="83">
        <f>IF(B175="","",'NILAI UTS'!D175)</f>
        <v>96</v>
      </c>
      <c r="H175" s="83">
        <f>IF(B175="","",'NILAI UAS'!D175)</f>
        <v>20</v>
      </c>
      <c r="I175" s="83">
        <f t="shared" si="0"/>
        <v>69.5</v>
      </c>
      <c r="J175" s="84" t="str">
        <f t="shared" si="15"/>
        <v>C</v>
      </c>
      <c r="K175" s="83" t="str">
        <f t="shared" si="16"/>
        <v>2</v>
      </c>
      <c r="L175" s="85" t="str">
        <f t="shared" si="19"/>
        <v>LULUS</v>
      </c>
      <c r="M175" s="7">
        <f>IF($B175="","",IF(M$7="","",IFERROR((('NILAI TUGAS'!E175*'NILAI TUGAS'!E$7*'FORM NILAI SIAP'!$E$6+'NILAI PRAKTEK'!E175*'NILAI PRAKTEK'!E$7*'FORM NILAI SIAP'!$F$6+'NILAI UTS'!E175*'NILAI UTS'!E$7*'FORM NILAI SIAP'!$G$6+'NILAI UAS'!E$7*'NILAI UAS'!E175*'FORM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88.5</v>
      </c>
      <c r="N175" s="64"/>
      <c r="O175" s="7">
        <f>IF($B175="","",IF(O$7="","",IFERROR((('NILAI TUGAS'!F175*'NILAI TUGAS'!F$7*'FORM NILAI SIAP'!$E$6+'NILAI PRAKTEK'!F175*'NILAI PRAKTEK'!F$7*'FORM NILAI SIAP'!$F$6+'NILAI UTS'!F175*'NILAI UTS'!F$7*'FORM NILAI SIAP'!$G$6+'NILAI UAS'!F$7*'NILAI UAS'!F175*'FORM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88.5</v>
      </c>
      <c r="P175" s="87"/>
      <c r="Q175" s="7">
        <f>IF($B175="","",IF(Q$7="","",IFERROR((('NILAI TUGAS'!G175*'NILAI TUGAS'!G$7*'FORM NILAI SIAP'!$E$6+'NILAI PRAKTEK'!G175*'NILAI PRAKTEK'!G$7*'FORM NILAI SIAP'!$F$6+'NILAI UTS'!G175*'NILAI UTS'!G$7*'FORM NILAI SIAP'!$G$6+'NILAI UAS'!G$7*'NILAI UAS'!G175*'FORM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50.5</v>
      </c>
      <c r="R175" s="87"/>
      <c r="S175" s="7">
        <f>IF($B175="","",IF(S$7="","",IFERROR((('NILAI TUGAS'!H175*'NILAI TUGAS'!H$7*'FORM NILAI SIAP'!$E$6+'NILAI PRAKTEK'!H175*'NILAI PRAKTEK'!H$7*'FORM NILAI SIAP'!$F$6+'NILAI UTS'!H175*'NILAI UTS'!H$7*'FORM NILAI SIAP'!$G$6+'NILAI UAS'!H$7*'NILAI UAS'!H175*'FORM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50.5</v>
      </c>
      <c r="T175" s="87"/>
      <c r="U175" s="7" t="str">
        <f>IF($B175="","",IF(U$7="","",IFERROR((('NILAI TUGAS'!I175*'NILAI TUGAS'!I$7*'FORM NILAI SIAP'!$E$6+'NILAI PRAKTEK'!I175*'NILAI PRAKTEK'!I$7*'FORM NILAI SIAP'!$F$6+'NILAI UTS'!I175*'NILAI UTS'!I$7*'FORM NILAI SIAP'!$G$6+'NILAI UAS'!I$7*'NILAI UAS'!I175*'FORM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5" s="87"/>
      <c r="W175" s="7" t="str">
        <f>IF($B175="","",IF(W$7="","",IFERROR((('NILAI TUGAS'!J175*'NILAI TUGAS'!J$7*'FORM NILAI SIAP'!$E$6+'NILAI PRAKTEK'!J175*'NILAI PRAKTEK'!J$7*'FORM NILAI SIAP'!$F$6+'NILAI UTS'!J175*'NILAI UTS'!J$7*'FORM NILAI SIAP'!$G$6+'NILAI UAS'!J$7*'NILAI UAS'!J175*'FORM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5" s="87"/>
      <c r="Y175" s="7" t="str">
        <f>IF($B175="","",IF(Y$7="","",IFERROR((('NILAI TUGAS'!K175*'NILAI TUGAS'!K$7*'FORM NILAI SIAP'!$E$6+'NILAI PRAKTEK'!K175*'NILAI PRAKTEK'!K$7*'FORM NILAI SIAP'!$F$6+'NILAI UTS'!K175*'NILAI UTS'!K$7*'FORM NILAI SIAP'!$G$6+'NILAI UAS'!K$7*'NILAI UAS'!K175*'FORM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5" s="87"/>
      <c r="AA175" s="7" t="str">
        <f>IF($B175="","",IF(AA$7="","",IFERROR((('NILAI TUGAS'!L175*'NILAI TUGAS'!L$7*'FORM NILAI SIAP'!$E$6+'NILAI PRAKTEK'!L175*'NILAI PRAKTEK'!L$7*'FORM NILAI SIAP'!$F$6+'NILAI UTS'!L175*'NILAI UTS'!L$7*'FORM NILAI SIAP'!$G$6+'NILAI UAS'!L$7*'NILAI UAS'!L175*'FORM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5" s="87"/>
      <c r="AC175" s="7" t="str">
        <f>IF($B175="","",IF(AC$7="","",IFERROR((('NILAI TUGAS'!M175*'NILAI TUGAS'!M$7*'FORM NILAI SIAP'!$E$6+'NILAI PRAKTEK'!M175*'NILAI PRAKTEK'!M$7*'FORM NILAI SIAP'!$F$6+'NILAI UTS'!M175*'NILAI UTS'!M$7*'FORM NILAI SIAP'!$G$6+'NILAI UAS'!M$7*'NILAI UAS'!M175*'FORM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5" s="87"/>
      <c r="AE175" s="7" t="str">
        <f>IF($B175="","",IFERROR((('NILAI TUGAS'!N175*'NILAI TUGAS'!N$7*'FORM NILAI SIAP'!$E$6+'NILAI PRAKTEK'!N175*'NILAI PRAKTEK'!N$7*'FORM NILAI SIAP'!$F$6+'NILAI UTS'!N175*'NILAI UTS'!N$7*'FORM NILAI SIAP'!$G$6+'NILAI UAS'!N$7*'NILAI UAS'!N175*'FORM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5" s="87"/>
      <c r="AG175" s="7" t="str">
        <f>IF($B175="","",IFERROR((('NILAI TUGAS'!O175*'NILAI TUGAS'!O$7*'FORM NILAI SIAP'!$E$6+'NILAI PRAKTEK'!O175*'NILAI PRAKTEK'!O$7*'FORM NILAI SIAP'!$F$6+'NILAI UTS'!O175*'NILAI UTS'!O$7*'FORM NILAI SIAP'!$G$6+'NILAI UAS'!O$7*'NILAI UAS'!O175*'FORM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5" s="87"/>
      <c r="AI175" s="7" t="str">
        <f>IF($B175="","",IFERROR((('NILAI TUGAS'!P175*'NILAI TUGAS'!P$7*'FORM NILAI SIAP'!$E$6+'NILAI PRAKTEK'!P175*'NILAI PRAKTEK'!P$7*'FORM NILAI SIAP'!$F$6+'NILAI UTS'!P175*'NILAI UTS'!P$7*'FORM NILAI SIAP'!$G$6+'NILAI UAS'!P$7*'NILAI UAS'!P175*'FORM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5" s="87"/>
      <c r="AK175" s="7" t="str">
        <f>IF($B175="","",IFERROR((('NILAI TUGAS'!Q175*'NILAI TUGAS'!Q$7*'FORM NILAI SIAP'!$E$6+'NILAI PRAKTEK'!Q175*'NILAI PRAKTEK'!Q$7*'FORM NILAI SIAP'!$F$6+'NILAI UTS'!Q175*'NILAI UTS'!Q$7*'FORM NILAI SIAP'!$G$6+'NILAI UAS'!Q$7*'NILAI UAS'!Q175*'FORM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5" s="87"/>
      <c r="AM175" s="7" t="str">
        <f>IF($B175="","",IFERROR((('NILAI TUGAS'!R175*'NILAI TUGAS'!R$7*'FORM NILAI SIAP'!$E$6+'NILAI PRAKTEK'!R175*'NILAI PRAKTEK'!R$7*'FORM NILAI SIAP'!$F$6+'NILAI UTS'!R175*'NILAI UTS'!R$7*'FORM NILAI SIAP'!$G$6+'NILAI UAS'!R$7*'NILAI UAS'!R175*'FORM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5" s="87"/>
    </row>
    <row r="176" spans="1:40" ht="14.25" customHeight="1">
      <c r="A176" s="3">
        <v>21120120140099</v>
      </c>
      <c r="B176" s="37" t="s">
        <v>320</v>
      </c>
      <c r="C176" s="37">
        <v>9</v>
      </c>
      <c r="D176" s="37" t="s">
        <v>352</v>
      </c>
      <c r="E176" s="83">
        <f>IF(B176="","",'NILAI TUGAS'!D176)</f>
        <v>13</v>
      </c>
      <c r="F176" s="83">
        <f>IF(B176="","",'NILAI PRAKTEK'!D176)</f>
        <v>0</v>
      </c>
      <c r="G176" s="83">
        <f>IF(B176="","",'NILAI UTS'!D176)</f>
        <v>0</v>
      </c>
      <c r="H176" s="83">
        <f>IF(B176="","",'NILAI UAS'!D176)</f>
        <v>20</v>
      </c>
      <c r="I176" s="83">
        <f t="shared" si="0"/>
        <v>11.5</v>
      </c>
      <c r="J176" s="84" t="str">
        <f t="shared" si="15"/>
        <v>E</v>
      </c>
      <c r="K176" s="83" t="str">
        <f t="shared" si="16"/>
        <v>0</v>
      </c>
      <c r="L176" s="85" t="str">
        <f t="shared" si="19"/>
        <v>TIDAK LULUS</v>
      </c>
      <c r="M176" s="7">
        <f>IF($B176="","",IF(M$7="","",IFERROR((('NILAI TUGAS'!E176*'NILAI TUGAS'!E$7*'FORM NILAI SIAP'!$E$6+'NILAI PRAKTEK'!E176*'NILAI PRAKTEK'!E$7*'FORM NILAI SIAP'!$F$6+'NILAI UTS'!E176*'NILAI UTS'!E$7*'FORM NILAI SIAP'!$G$6+'NILAI UAS'!E$7*'NILAI UAS'!E176*'FORM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6.5</v>
      </c>
      <c r="N176" s="64"/>
      <c r="O176" s="7">
        <f>IF($B176="","",IF(O$7="","",IFERROR((('NILAI TUGAS'!F176*'NILAI TUGAS'!F$7*'FORM NILAI SIAP'!$E$6+'NILAI PRAKTEK'!F176*'NILAI PRAKTEK'!F$7*'FORM NILAI SIAP'!$F$6+'NILAI UTS'!F176*'NILAI UTS'!F$7*'FORM NILAI SIAP'!$G$6+'NILAI UAS'!F$7*'NILAI UAS'!F176*'FORM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6.5</v>
      </c>
      <c r="P176" s="87"/>
      <c r="Q176" s="7">
        <f>IF($B176="","",IF(Q$7="","",IFERROR((('NILAI TUGAS'!G176*'NILAI TUGAS'!G$7*'FORM NILAI SIAP'!$E$6+'NILAI PRAKTEK'!G176*'NILAI PRAKTEK'!G$7*'FORM NILAI SIAP'!$F$6+'NILAI UTS'!G176*'NILAI UTS'!G$7*'FORM NILAI SIAP'!$G$6+'NILAI UAS'!G$7*'NILAI UAS'!G176*'FORM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16.5</v>
      </c>
      <c r="R176" s="87"/>
      <c r="S176" s="7">
        <f>IF($B176="","",IF(S$7="","",IFERROR((('NILAI TUGAS'!H176*'NILAI TUGAS'!H$7*'FORM NILAI SIAP'!$E$6+'NILAI PRAKTEK'!H176*'NILAI PRAKTEK'!H$7*'FORM NILAI SIAP'!$F$6+'NILAI UTS'!H176*'NILAI UTS'!H$7*'FORM NILAI SIAP'!$G$6+'NILAI UAS'!H$7*'NILAI UAS'!H176*'FORM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16.5</v>
      </c>
      <c r="T176" s="87"/>
      <c r="U176" s="7" t="str">
        <f>IF($B176="","",IF(U$7="","",IFERROR((('NILAI TUGAS'!I176*'NILAI TUGAS'!I$7*'FORM NILAI SIAP'!$E$6+'NILAI PRAKTEK'!I176*'NILAI PRAKTEK'!I$7*'FORM NILAI SIAP'!$F$6+'NILAI UTS'!I176*'NILAI UTS'!I$7*'FORM NILAI SIAP'!$G$6+'NILAI UAS'!I$7*'NILAI UAS'!I176*'FORM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6" s="87"/>
      <c r="W176" s="7" t="str">
        <f>IF($B176="","",IF(W$7="","",IFERROR((('NILAI TUGAS'!J176*'NILAI TUGAS'!J$7*'FORM NILAI SIAP'!$E$6+'NILAI PRAKTEK'!J176*'NILAI PRAKTEK'!J$7*'FORM NILAI SIAP'!$F$6+'NILAI UTS'!J176*'NILAI UTS'!J$7*'FORM NILAI SIAP'!$G$6+'NILAI UAS'!J$7*'NILAI UAS'!J176*'FORM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6" s="87"/>
      <c r="Y176" s="7" t="str">
        <f>IF($B176="","",IF(Y$7="","",IFERROR((('NILAI TUGAS'!K176*'NILAI TUGAS'!K$7*'FORM NILAI SIAP'!$E$6+'NILAI PRAKTEK'!K176*'NILAI PRAKTEK'!K$7*'FORM NILAI SIAP'!$F$6+'NILAI UTS'!K176*'NILAI UTS'!K$7*'FORM NILAI SIAP'!$G$6+'NILAI UAS'!K$7*'NILAI UAS'!K176*'FORM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6" s="87"/>
      <c r="AA176" s="7" t="str">
        <f>IF($B176="","",IF(AA$7="","",IFERROR((('NILAI TUGAS'!L176*'NILAI TUGAS'!L$7*'FORM NILAI SIAP'!$E$6+'NILAI PRAKTEK'!L176*'NILAI PRAKTEK'!L$7*'FORM NILAI SIAP'!$F$6+'NILAI UTS'!L176*'NILAI UTS'!L$7*'FORM NILAI SIAP'!$G$6+'NILAI UAS'!L$7*'NILAI UAS'!L176*'FORM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6" s="87"/>
      <c r="AC176" s="7" t="str">
        <f>IF($B176="","",IF(AC$7="","",IFERROR((('NILAI TUGAS'!M176*'NILAI TUGAS'!M$7*'FORM NILAI SIAP'!$E$6+'NILAI PRAKTEK'!M176*'NILAI PRAKTEK'!M$7*'FORM NILAI SIAP'!$F$6+'NILAI UTS'!M176*'NILAI UTS'!M$7*'FORM NILAI SIAP'!$G$6+'NILAI UAS'!M$7*'NILAI UAS'!M176*'FORM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6" s="87"/>
      <c r="AE176" s="7" t="str">
        <f>IF($B176="","",IFERROR((('NILAI TUGAS'!N176*'NILAI TUGAS'!N$7*'FORM NILAI SIAP'!$E$6+'NILAI PRAKTEK'!N176*'NILAI PRAKTEK'!N$7*'FORM NILAI SIAP'!$F$6+'NILAI UTS'!N176*'NILAI UTS'!N$7*'FORM NILAI SIAP'!$G$6+'NILAI UAS'!N$7*'NILAI UAS'!N176*'FORM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6" s="87"/>
      <c r="AG176" s="7" t="str">
        <f>IF($B176="","",IFERROR((('NILAI TUGAS'!O176*'NILAI TUGAS'!O$7*'FORM NILAI SIAP'!$E$6+'NILAI PRAKTEK'!O176*'NILAI PRAKTEK'!O$7*'FORM NILAI SIAP'!$F$6+'NILAI UTS'!O176*'NILAI UTS'!O$7*'FORM NILAI SIAP'!$G$6+'NILAI UAS'!O$7*'NILAI UAS'!O176*'FORM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6" s="87"/>
      <c r="AI176" s="7" t="str">
        <f>IF($B176="","",IFERROR((('NILAI TUGAS'!P176*'NILAI TUGAS'!P$7*'FORM NILAI SIAP'!$E$6+'NILAI PRAKTEK'!P176*'NILAI PRAKTEK'!P$7*'FORM NILAI SIAP'!$F$6+'NILAI UTS'!P176*'NILAI UTS'!P$7*'FORM NILAI SIAP'!$G$6+'NILAI UAS'!P$7*'NILAI UAS'!P176*'FORM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6" s="87"/>
      <c r="AK176" s="7" t="str">
        <f>IF($B176="","",IFERROR((('NILAI TUGAS'!Q176*'NILAI TUGAS'!Q$7*'FORM NILAI SIAP'!$E$6+'NILAI PRAKTEK'!Q176*'NILAI PRAKTEK'!Q$7*'FORM NILAI SIAP'!$F$6+'NILAI UTS'!Q176*'NILAI UTS'!Q$7*'FORM NILAI SIAP'!$G$6+'NILAI UAS'!Q$7*'NILAI UAS'!Q176*'FORM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6" s="87"/>
      <c r="AM176" s="7" t="str">
        <f>IF($B176="","",IFERROR((('NILAI TUGAS'!R176*'NILAI TUGAS'!R$7*'FORM NILAI SIAP'!$E$6+'NILAI PRAKTEK'!R176*'NILAI PRAKTEK'!R$7*'FORM NILAI SIAP'!$F$6+'NILAI UTS'!R176*'NILAI UTS'!R$7*'FORM NILAI SIAP'!$G$6+'NILAI UAS'!R$7*'NILAI UAS'!R176*'FORM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6" s="87"/>
    </row>
    <row r="177" spans="1:40" ht="14.25" customHeight="1">
      <c r="A177" s="3">
        <v>21120120140099</v>
      </c>
      <c r="B177" s="37" t="s">
        <v>321</v>
      </c>
      <c r="C177" s="37">
        <v>9</v>
      </c>
      <c r="D177" s="37" t="s">
        <v>351</v>
      </c>
      <c r="E177" s="83">
        <f>IF(B177="","",'NILAI TUGAS'!D177)</f>
        <v>13</v>
      </c>
      <c r="F177" s="83">
        <f>IF(B177="","",'NILAI PRAKTEK'!D177)</f>
        <v>0</v>
      </c>
      <c r="G177" s="83">
        <f>IF(B177="","",'NILAI UTS'!D177)</f>
        <v>88</v>
      </c>
      <c r="H177" s="83">
        <f>IF(B177="","",'NILAI UAS'!D177)</f>
        <v>10</v>
      </c>
      <c r="I177" s="83">
        <f t="shared" si="0"/>
        <v>31</v>
      </c>
      <c r="J177" s="84" t="str">
        <f t="shared" si="15"/>
        <v>E</v>
      </c>
      <c r="K177" s="83" t="str">
        <f t="shared" si="16"/>
        <v>0</v>
      </c>
      <c r="L177" s="85" t="str">
        <f t="shared" si="19"/>
        <v>TIDAK LULUS</v>
      </c>
      <c r="M177" s="7">
        <f>IF($B177="","",IF(M$7="","",IFERROR((('NILAI TUGAS'!E177*'NILAI TUGAS'!E$7*'FORM NILAI SIAP'!$E$6+'NILAI PRAKTEK'!E177*'NILAI PRAKTEK'!E$7*'FORM NILAI SIAP'!$F$6+'NILAI UTS'!E177*'NILAI UTS'!E$7*'FORM NILAI SIAP'!$G$6+'NILAI UAS'!E$7*'NILAI UAS'!E177*'FORM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50.5</v>
      </c>
      <c r="N177" s="64"/>
      <c r="O177" s="7">
        <f>IF($B177="","",IF(O$7="","",IFERROR((('NILAI TUGAS'!F177*'NILAI TUGAS'!F$7*'FORM NILAI SIAP'!$E$6+'NILAI PRAKTEK'!F177*'NILAI PRAKTEK'!F$7*'FORM NILAI SIAP'!$F$6+'NILAI UTS'!F177*'NILAI UTS'!F$7*'FORM NILAI SIAP'!$G$6+'NILAI UAS'!F$7*'NILAI UAS'!F177*'FORM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50.5</v>
      </c>
      <c r="P177" s="87"/>
      <c r="Q177" s="7">
        <f>IF($B177="","",IF(Q$7="","",IFERROR((('NILAI TUGAS'!G177*'NILAI TUGAS'!G$7*'FORM NILAI SIAP'!$E$6+'NILAI PRAKTEK'!G177*'NILAI PRAKTEK'!G$7*'FORM NILAI SIAP'!$F$6+'NILAI UTS'!G177*'NILAI UTS'!G$7*'FORM NILAI SIAP'!$G$6+'NILAI UAS'!G$7*'NILAI UAS'!G177*'FORM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11.5</v>
      </c>
      <c r="R177" s="87"/>
      <c r="S177" s="7">
        <f>IF($B177="","",IF(S$7="","",IFERROR((('NILAI TUGAS'!H177*'NILAI TUGAS'!H$7*'FORM NILAI SIAP'!$E$6+'NILAI PRAKTEK'!H177*'NILAI PRAKTEK'!H$7*'FORM NILAI SIAP'!$F$6+'NILAI UTS'!H177*'NILAI UTS'!H$7*'FORM NILAI SIAP'!$G$6+'NILAI UAS'!H$7*'NILAI UAS'!H177*'FORM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11.5</v>
      </c>
      <c r="T177" s="87"/>
      <c r="U177" s="7" t="str">
        <f>IF($B177="","",IF(U$7="","",IFERROR((('NILAI TUGAS'!I177*'NILAI TUGAS'!I$7*'FORM NILAI SIAP'!$E$6+'NILAI PRAKTEK'!I177*'NILAI PRAKTEK'!I$7*'FORM NILAI SIAP'!$F$6+'NILAI UTS'!I177*'NILAI UTS'!I$7*'FORM NILAI SIAP'!$G$6+'NILAI UAS'!I$7*'NILAI UAS'!I177*'FORM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7" s="87"/>
      <c r="W177" s="7" t="str">
        <f>IF($B177="","",IF(W$7="","",IFERROR((('NILAI TUGAS'!J177*'NILAI TUGAS'!J$7*'FORM NILAI SIAP'!$E$6+'NILAI PRAKTEK'!J177*'NILAI PRAKTEK'!J$7*'FORM NILAI SIAP'!$F$6+'NILAI UTS'!J177*'NILAI UTS'!J$7*'FORM NILAI SIAP'!$G$6+'NILAI UAS'!J$7*'NILAI UAS'!J177*'FORM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7" s="87"/>
      <c r="Y177" s="7" t="str">
        <f>IF($B177="","",IF(Y$7="","",IFERROR((('NILAI TUGAS'!K177*'NILAI TUGAS'!K$7*'FORM NILAI SIAP'!$E$6+'NILAI PRAKTEK'!K177*'NILAI PRAKTEK'!K$7*'FORM NILAI SIAP'!$F$6+'NILAI UTS'!K177*'NILAI UTS'!K$7*'FORM NILAI SIAP'!$G$6+'NILAI UAS'!K$7*'NILAI UAS'!K177*'FORM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7" s="87"/>
      <c r="AA177" s="7" t="str">
        <f>IF($B177="","",IF(AA$7="","",IFERROR((('NILAI TUGAS'!L177*'NILAI TUGAS'!L$7*'FORM NILAI SIAP'!$E$6+'NILAI PRAKTEK'!L177*'NILAI PRAKTEK'!L$7*'FORM NILAI SIAP'!$F$6+'NILAI UTS'!L177*'NILAI UTS'!L$7*'FORM NILAI SIAP'!$G$6+'NILAI UAS'!L$7*'NILAI UAS'!L177*'FORM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7" s="87"/>
      <c r="AC177" s="7" t="str">
        <f>IF($B177="","",IF(AC$7="","",IFERROR((('NILAI TUGAS'!M177*'NILAI TUGAS'!M$7*'FORM NILAI SIAP'!$E$6+'NILAI PRAKTEK'!M177*'NILAI PRAKTEK'!M$7*'FORM NILAI SIAP'!$F$6+'NILAI UTS'!M177*'NILAI UTS'!M$7*'FORM NILAI SIAP'!$G$6+'NILAI UAS'!M$7*'NILAI UAS'!M177*'FORM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7" s="87"/>
      <c r="AE177" s="7" t="str">
        <f>IF($B177="","",IFERROR((('NILAI TUGAS'!N177*'NILAI TUGAS'!N$7*'FORM NILAI SIAP'!$E$6+'NILAI PRAKTEK'!N177*'NILAI PRAKTEK'!N$7*'FORM NILAI SIAP'!$F$6+'NILAI UTS'!N177*'NILAI UTS'!N$7*'FORM NILAI SIAP'!$G$6+'NILAI UAS'!N$7*'NILAI UAS'!N177*'FORM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7" s="87"/>
      <c r="AG177" s="7" t="str">
        <f>IF($B177="","",IFERROR((('NILAI TUGAS'!O177*'NILAI TUGAS'!O$7*'FORM NILAI SIAP'!$E$6+'NILAI PRAKTEK'!O177*'NILAI PRAKTEK'!O$7*'FORM NILAI SIAP'!$F$6+'NILAI UTS'!O177*'NILAI UTS'!O$7*'FORM NILAI SIAP'!$G$6+'NILAI UAS'!O$7*'NILAI UAS'!O177*'FORM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7" s="87"/>
      <c r="AI177" s="7" t="str">
        <f>IF($B177="","",IFERROR((('NILAI TUGAS'!P177*'NILAI TUGAS'!P$7*'FORM NILAI SIAP'!$E$6+'NILAI PRAKTEK'!P177*'NILAI PRAKTEK'!P$7*'FORM NILAI SIAP'!$F$6+'NILAI UTS'!P177*'NILAI UTS'!P$7*'FORM NILAI SIAP'!$G$6+'NILAI UAS'!P$7*'NILAI UAS'!P177*'FORM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7" s="87"/>
      <c r="AK177" s="7" t="str">
        <f>IF($B177="","",IFERROR((('NILAI TUGAS'!Q177*'NILAI TUGAS'!Q$7*'FORM NILAI SIAP'!$E$6+'NILAI PRAKTEK'!Q177*'NILAI PRAKTEK'!Q$7*'FORM NILAI SIAP'!$F$6+'NILAI UTS'!Q177*'NILAI UTS'!Q$7*'FORM NILAI SIAP'!$G$6+'NILAI UAS'!Q$7*'NILAI UAS'!Q177*'FORM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7" s="87"/>
      <c r="AM177" s="7" t="str">
        <f>IF($B177="","",IFERROR((('NILAI TUGAS'!R177*'NILAI TUGAS'!R$7*'FORM NILAI SIAP'!$E$6+'NILAI PRAKTEK'!R177*'NILAI PRAKTEK'!R$7*'FORM NILAI SIAP'!$F$6+'NILAI UTS'!R177*'NILAI UTS'!R$7*'FORM NILAI SIAP'!$G$6+'NILAI UAS'!R$7*'NILAI UAS'!R177*'FORM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7" s="87"/>
    </row>
    <row r="178" spans="1:40" ht="14.25" customHeight="1">
      <c r="A178" s="3">
        <v>21120120140099</v>
      </c>
      <c r="B178" s="37" t="s">
        <v>322</v>
      </c>
      <c r="C178" s="37">
        <v>7</v>
      </c>
      <c r="D178" s="37" t="s">
        <v>351</v>
      </c>
      <c r="E178" s="83">
        <f>IF(B178="","",'NILAI TUGAS'!D178)</f>
        <v>88</v>
      </c>
      <c r="F178" s="83">
        <f>IF(B178="","",'NILAI PRAKTEK'!D178)</f>
        <v>0</v>
      </c>
      <c r="G178" s="83">
        <f>IF(B178="","",'NILAI UTS'!D178)</f>
        <v>76</v>
      </c>
      <c r="H178" s="83">
        <f>IF(B178="","",'NILAI UAS'!D178)</f>
        <v>0</v>
      </c>
      <c r="I178" s="83">
        <f t="shared" si="0"/>
        <v>63</v>
      </c>
      <c r="J178" s="84" t="str">
        <f t="shared" si="15"/>
        <v>C</v>
      </c>
      <c r="K178" s="83" t="str">
        <f t="shared" si="16"/>
        <v>2</v>
      </c>
      <c r="L178" s="85" t="str">
        <f t="shared" si="19"/>
        <v>LULUS</v>
      </c>
      <c r="M178" s="7">
        <f>IF($B178="","",IF(M$7="","",IFERROR((('NILAI TUGAS'!E178*'NILAI TUGAS'!E$7*'FORM NILAI SIAP'!$E$6+'NILAI PRAKTEK'!E178*'NILAI PRAKTEK'!E$7*'FORM NILAI SIAP'!$F$6+'NILAI UTS'!E178*'NILAI UTS'!E$7*'FORM NILAI SIAP'!$G$6+'NILAI UAS'!E$7*'NILAI UAS'!E178*'FORM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82</v>
      </c>
      <c r="N178" s="64"/>
      <c r="O178" s="7">
        <f>IF($B178="","",IF(O$7="","",IFERROR((('NILAI TUGAS'!F178*'NILAI TUGAS'!F$7*'FORM NILAI SIAP'!$E$6+'NILAI PRAKTEK'!F178*'NILAI PRAKTEK'!F$7*'FORM NILAI SIAP'!$F$6+'NILAI UTS'!F178*'NILAI UTS'!F$7*'FORM NILAI SIAP'!$G$6+'NILAI UAS'!F$7*'NILAI UAS'!F178*'FORM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82</v>
      </c>
      <c r="P178" s="87"/>
      <c r="Q178" s="7">
        <f>IF($B178="","",IF(Q$7="","",IFERROR((('NILAI TUGAS'!G178*'NILAI TUGAS'!G$7*'FORM NILAI SIAP'!$E$6+'NILAI PRAKTEK'!G178*'NILAI PRAKTEK'!G$7*'FORM NILAI SIAP'!$F$6+'NILAI UTS'!G178*'NILAI UTS'!G$7*'FORM NILAI SIAP'!$G$6+'NILAI UAS'!G$7*'NILAI UAS'!G178*'FORM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44</v>
      </c>
      <c r="R178" s="87"/>
      <c r="S178" s="7">
        <f>IF($B178="","",IF(S$7="","",IFERROR((('NILAI TUGAS'!H178*'NILAI TUGAS'!H$7*'FORM NILAI SIAP'!$E$6+'NILAI PRAKTEK'!H178*'NILAI PRAKTEK'!H$7*'FORM NILAI SIAP'!$F$6+'NILAI UTS'!H178*'NILAI UTS'!H$7*'FORM NILAI SIAP'!$G$6+'NILAI UAS'!H$7*'NILAI UAS'!H178*'FORM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44</v>
      </c>
      <c r="T178" s="87"/>
      <c r="U178" s="7" t="str">
        <f>IF($B178="","",IF(U$7="","",IFERROR((('NILAI TUGAS'!I178*'NILAI TUGAS'!I$7*'FORM NILAI SIAP'!$E$6+'NILAI PRAKTEK'!I178*'NILAI PRAKTEK'!I$7*'FORM NILAI SIAP'!$F$6+'NILAI UTS'!I178*'NILAI UTS'!I$7*'FORM NILAI SIAP'!$G$6+'NILAI UAS'!I$7*'NILAI UAS'!I178*'FORM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8" s="87"/>
      <c r="W178" s="7" t="str">
        <f>IF($B178="","",IF(W$7="","",IFERROR((('NILAI TUGAS'!J178*'NILAI TUGAS'!J$7*'FORM NILAI SIAP'!$E$6+'NILAI PRAKTEK'!J178*'NILAI PRAKTEK'!J$7*'FORM NILAI SIAP'!$F$6+'NILAI UTS'!J178*'NILAI UTS'!J$7*'FORM NILAI SIAP'!$G$6+'NILAI UAS'!J$7*'NILAI UAS'!J178*'FORM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8" s="87"/>
      <c r="Y178" s="7" t="str">
        <f>IF($B178="","",IF(Y$7="","",IFERROR((('NILAI TUGAS'!K178*'NILAI TUGAS'!K$7*'FORM NILAI SIAP'!$E$6+'NILAI PRAKTEK'!K178*'NILAI PRAKTEK'!K$7*'FORM NILAI SIAP'!$F$6+'NILAI UTS'!K178*'NILAI UTS'!K$7*'FORM NILAI SIAP'!$G$6+'NILAI UAS'!K$7*'NILAI UAS'!K178*'FORM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8" s="87"/>
      <c r="AA178" s="7" t="str">
        <f>IF($B178="","",IF(AA$7="","",IFERROR((('NILAI TUGAS'!L178*'NILAI TUGAS'!L$7*'FORM NILAI SIAP'!$E$6+'NILAI PRAKTEK'!L178*'NILAI PRAKTEK'!L$7*'FORM NILAI SIAP'!$F$6+'NILAI UTS'!L178*'NILAI UTS'!L$7*'FORM NILAI SIAP'!$G$6+'NILAI UAS'!L$7*'NILAI UAS'!L178*'FORM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8" s="87"/>
      <c r="AC178" s="7" t="str">
        <f>IF($B178="","",IF(AC$7="","",IFERROR((('NILAI TUGAS'!M178*'NILAI TUGAS'!M$7*'FORM NILAI SIAP'!$E$6+'NILAI PRAKTEK'!M178*'NILAI PRAKTEK'!M$7*'FORM NILAI SIAP'!$F$6+'NILAI UTS'!M178*'NILAI UTS'!M$7*'FORM NILAI SIAP'!$G$6+'NILAI UAS'!M$7*'NILAI UAS'!M178*'FORM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8" s="87"/>
      <c r="AE178" s="7" t="str">
        <f>IF($B178="","",IFERROR((('NILAI TUGAS'!N178*'NILAI TUGAS'!N$7*'FORM NILAI SIAP'!$E$6+'NILAI PRAKTEK'!N178*'NILAI PRAKTEK'!N$7*'FORM NILAI SIAP'!$F$6+'NILAI UTS'!N178*'NILAI UTS'!N$7*'FORM NILAI SIAP'!$G$6+'NILAI UAS'!N$7*'NILAI UAS'!N178*'FORM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8" s="87"/>
      <c r="AG178" s="7" t="str">
        <f>IF($B178="","",IFERROR((('NILAI TUGAS'!O178*'NILAI TUGAS'!O$7*'FORM NILAI SIAP'!$E$6+'NILAI PRAKTEK'!O178*'NILAI PRAKTEK'!O$7*'FORM NILAI SIAP'!$F$6+'NILAI UTS'!O178*'NILAI UTS'!O$7*'FORM NILAI SIAP'!$G$6+'NILAI UAS'!O$7*'NILAI UAS'!O178*'FORM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8" s="87"/>
      <c r="AI178" s="7" t="str">
        <f>IF($B178="","",IFERROR((('NILAI TUGAS'!P178*'NILAI TUGAS'!P$7*'FORM NILAI SIAP'!$E$6+'NILAI PRAKTEK'!P178*'NILAI PRAKTEK'!P$7*'FORM NILAI SIAP'!$F$6+'NILAI UTS'!P178*'NILAI UTS'!P$7*'FORM NILAI SIAP'!$G$6+'NILAI UAS'!P$7*'NILAI UAS'!P178*'FORM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8" s="87"/>
      <c r="AK178" s="7" t="str">
        <f>IF($B178="","",IFERROR((('NILAI TUGAS'!Q178*'NILAI TUGAS'!Q$7*'FORM NILAI SIAP'!$E$6+'NILAI PRAKTEK'!Q178*'NILAI PRAKTEK'!Q$7*'FORM NILAI SIAP'!$F$6+'NILAI UTS'!Q178*'NILAI UTS'!Q$7*'FORM NILAI SIAP'!$G$6+'NILAI UAS'!Q$7*'NILAI UAS'!Q178*'FORM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8" s="87"/>
      <c r="AM178" s="7" t="str">
        <f>IF($B178="","",IFERROR((('NILAI TUGAS'!R178*'NILAI TUGAS'!R$7*'FORM NILAI SIAP'!$E$6+'NILAI PRAKTEK'!R178*'NILAI PRAKTEK'!R$7*'FORM NILAI SIAP'!$F$6+'NILAI UTS'!R178*'NILAI UTS'!R$7*'FORM NILAI SIAP'!$G$6+'NILAI UAS'!R$7*'NILAI UAS'!R178*'FORM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8" s="87"/>
    </row>
    <row r="179" spans="1:40" ht="14.25" customHeight="1">
      <c r="A179" s="3">
        <v>21120120140099</v>
      </c>
      <c r="B179" s="37" t="s">
        <v>323</v>
      </c>
      <c r="C179" s="37">
        <v>5</v>
      </c>
      <c r="D179" s="37" t="s">
        <v>350</v>
      </c>
      <c r="E179" s="83">
        <f>IF(B179="","",'NILAI TUGAS'!D179)</f>
        <v>100</v>
      </c>
      <c r="F179" s="83">
        <f>IF(B179="","",'NILAI PRAKTEK'!D179)</f>
        <v>0</v>
      </c>
      <c r="G179" s="83">
        <f>IF(B179="","",'NILAI UTS'!D179)</f>
        <v>72</v>
      </c>
      <c r="H179" s="83">
        <f>IF(B179="","",'NILAI UAS'!D179)</f>
        <v>70</v>
      </c>
      <c r="I179" s="83">
        <f t="shared" si="0"/>
        <v>85.5</v>
      </c>
      <c r="J179" s="84" t="str">
        <f t="shared" si="15"/>
        <v>A</v>
      </c>
      <c r="K179" s="83" t="str">
        <f t="shared" si="16"/>
        <v>4</v>
      </c>
      <c r="L179" s="85" t="str">
        <f t="shared" si="19"/>
        <v>LULUS</v>
      </c>
      <c r="M179" s="7">
        <f>IF($B179="","",IF(M$7="","",IFERROR((('NILAI TUGAS'!E179*'NILAI TUGAS'!E$7*'FORM NILAI SIAP'!$E$6+'NILAI PRAKTEK'!E179*'NILAI PRAKTEK'!E$7*'FORM NILAI SIAP'!$F$6+'NILAI UTS'!E179*'NILAI UTS'!E$7*'FORM NILAI SIAP'!$G$6+'NILAI UAS'!E$7*'NILAI UAS'!E179*'FORM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179" s="64"/>
      <c r="O179" s="7">
        <f>IF($B179="","",IF(O$7="","",IFERROR((('NILAI TUGAS'!F179*'NILAI TUGAS'!F$7*'FORM NILAI SIAP'!$E$6+'NILAI PRAKTEK'!F179*'NILAI PRAKTEK'!F$7*'FORM NILAI SIAP'!$F$6+'NILAI UTS'!F179*'NILAI UTS'!F$7*'FORM NILAI SIAP'!$G$6+'NILAI UAS'!F$7*'NILAI UAS'!F179*'FORM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179" s="87"/>
      <c r="Q179" s="7">
        <f>IF($B179="","",IF(Q$7="","",IFERROR((('NILAI TUGAS'!G179*'NILAI TUGAS'!G$7*'FORM NILAI SIAP'!$E$6+'NILAI PRAKTEK'!G179*'NILAI PRAKTEK'!G$7*'FORM NILAI SIAP'!$F$6+'NILAI UTS'!G179*'NILAI UTS'!G$7*'FORM NILAI SIAP'!$G$6+'NILAI UAS'!G$7*'NILAI UAS'!G179*'FORM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79" s="87"/>
      <c r="S179" s="7">
        <f>IF($B179="","",IF(S$7="","",IFERROR((('NILAI TUGAS'!H179*'NILAI TUGAS'!H$7*'FORM NILAI SIAP'!$E$6+'NILAI PRAKTEK'!H179*'NILAI PRAKTEK'!H$7*'FORM NILAI SIAP'!$F$6+'NILAI UTS'!H179*'NILAI UTS'!H$7*'FORM NILAI SIAP'!$G$6+'NILAI UAS'!H$7*'NILAI UAS'!H179*'FORM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79" s="87"/>
      <c r="U179" s="7" t="str">
        <f>IF($B179="","",IF(U$7="","",IFERROR((('NILAI TUGAS'!I179*'NILAI TUGAS'!I$7*'FORM NILAI SIAP'!$E$6+'NILAI PRAKTEK'!I179*'NILAI PRAKTEK'!I$7*'FORM NILAI SIAP'!$F$6+'NILAI UTS'!I179*'NILAI UTS'!I$7*'FORM NILAI SIAP'!$G$6+'NILAI UAS'!I$7*'NILAI UAS'!I179*'FORM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9" s="87"/>
      <c r="W179" s="7" t="str">
        <f>IF($B179="","",IF(W$7="","",IFERROR((('NILAI TUGAS'!J179*'NILAI TUGAS'!J$7*'FORM NILAI SIAP'!$E$6+'NILAI PRAKTEK'!J179*'NILAI PRAKTEK'!J$7*'FORM NILAI SIAP'!$F$6+'NILAI UTS'!J179*'NILAI UTS'!J$7*'FORM NILAI SIAP'!$G$6+'NILAI UAS'!J$7*'NILAI UAS'!J179*'FORM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9" s="87"/>
      <c r="Y179" s="7" t="str">
        <f>IF($B179="","",IF(Y$7="","",IFERROR((('NILAI TUGAS'!K179*'NILAI TUGAS'!K$7*'FORM NILAI SIAP'!$E$6+'NILAI PRAKTEK'!K179*'NILAI PRAKTEK'!K$7*'FORM NILAI SIAP'!$F$6+'NILAI UTS'!K179*'NILAI UTS'!K$7*'FORM NILAI SIAP'!$G$6+'NILAI UAS'!K$7*'NILAI UAS'!K179*'FORM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9" s="87"/>
      <c r="AA179" s="7" t="str">
        <f>IF($B179="","",IF(AA$7="","",IFERROR((('NILAI TUGAS'!L179*'NILAI TUGAS'!L$7*'FORM NILAI SIAP'!$E$6+'NILAI PRAKTEK'!L179*'NILAI PRAKTEK'!L$7*'FORM NILAI SIAP'!$F$6+'NILAI UTS'!L179*'NILAI UTS'!L$7*'FORM NILAI SIAP'!$G$6+'NILAI UAS'!L$7*'NILAI UAS'!L179*'FORM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9" s="87"/>
      <c r="AC179" s="7" t="str">
        <f>IF($B179="","",IF(AC$7="","",IFERROR((('NILAI TUGAS'!M179*'NILAI TUGAS'!M$7*'FORM NILAI SIAP'!$E$6+'NILAI PRAKTEK'!M179*'NILAI PRAKTEK'!M$7*'FORM NILAI SIAP'!$F$6+'NILAI UTS'!M179*'NILAI UTS'!M$7*'FORM NILAI SIAP'!$G$6+'NILAI UAS'!M$7*'NILAI UAS'!M179*'FORM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9" s="87"/>
      <c r="AE179" s="7" t="str">
        <f>IF($B179="","",IFERROR((('NILAI TUGAS'!N179*'NILAI TUGAS'!N$7*'FORM NILAI SIAP'!$E$6+'NILAI PRAKTEK'!N179*'NILAI PRAKTEK'!N$7*'FORM NILAI SIAP'!$F$6+'NILAI UTS'!N179*'NILAI UTS'!N$7*'FORM NILAI SIAP'!$G$6+'NILAI UAS'!N$7*'NILAI UAS'!N179*'FORM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9" s="87"/>
      <c r="AG179" s="7" t="str">
        <f>IF($B179="","",IFERROR((('NILAI TUGAS'!O179*'NILAI TUGAS'!O$7*'FORM NILAI SIAP'!$E$6+'NILAI PRAKTEK'!O179*'NILAI PRAKTEK'!O$7*'FORM NILAI SIAP'!$F$6+'NILAI UTS'!O179*'NILAI UTS'!O$7*'FORM NILAI SIAP'!$G$6+'NILAI UAS'!O$7*'NILAI UAS'!O179*'FORM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9" s="87"/>
      <c r="AI179" s="7" t="str">
        <f>IF($B179="","",IFERROR((('NILAI TUGAS'!P179*'NILAI TUGAS'!P$7*'FORM NILAI SIAP'!$E$6+'NILAI PRAKTEK'!P179*'NILAI PRAKTEK'!P$7*'FORM NILAI SIAP'!$F$6+'NILAI UTS'!P179*'NILAI UTS'!P$7*'FORM NILAI SIAP'!$G$6+'NILAI UAS'!P$7*'NILAI UAS'!P179*'FORM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9" s="87"/>
      <c r="AK179" s="7" t="str">
        <f>IF($B179="","",IFERROR((('NILAI TUGAS'!Q179*'NILAI TUGAS'!Q$7*'FORM NILAI SIAP'!$E$6+'NILAI PRAKTEK'!Q179*'NILAI PRAKTEK'!Q$7*'FORM NILAI SIAP'!$F$6+'NILAI UTS'!Q179*'NILAI UTS'!Q$7*'FORM NILAI SIAP'!$G$6+'NILAI UAS'!Q$7*'NILAI UAS'!Q179*'FORM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9" s="87"/>
      <c r="AM179" s="7" t="str">
        <f>IF($B179="","",IFERROR((('NILAI TUGAS'!R179*'NILAI TUGAS'!R$7*'FORM NILAI SIAP'!$E$6+'NILAI PRAKTEK'!R179*'NILAI PRAKTEK'!R$7*'FORM NILAI SIAP'!$F$6+'NILAI UTS'!R179*'NILAI UTS'!R$7*'FORM NILAI SIAP'!$G$6+'NILAI UAS'!R$7*'NILAI UAS'!R179*'FORM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9" s="87"/>
    </row>
    <row r="180" spans="1:40" ht="14.25" customHeight="1">
      <c r="A180" s="3">
        <v>21120120140099</v>
      </c>
      <c r="B180" s="37" t="s">
        <v>324</v>
      </c>
      <c r="C180" s="37">
        <v>5</v>
      </c>
      <c r="D180" s="37" t="s">
        <v>350</v>
      </c>
      <c r="E180" s="83">
        <f>IF(B180="","",'NILAI TUGAS'!D180)</f>
        <v>100</v>
      </c>
      <c r="F180" s="83">
        <f>IF(B180="","",'NILAI PRAKTEK'!D180)</f>
        <v>0</v>
      </c>
      <c r="G180" s="83">
        <f>IF(B180="","",'NILAI UTS'!D180)</f>
        <v>40</v>
      </c>
      <c r="H180" s="83">
        <f>IF(B180="","",'NILAI UAS'!D180)</f>
        <v>30</v>
      </c>
      <c r="I180" s="83">
        <f t="shared" si="0"/>
        <v>67.5</v>
      </c>
      <c r="J180" s="84" t="str">
        <f t="shared" si="15"/>
        <v>C</v>
      </c>
      <c r="K180" s="83" t="str">
        <f t="shared" si="16"/>
        <v>2</v>
      </c>
      <c r="L180" s="85" t="str">
        <f t="shared" si="19"/>
        <v>LULUS</v>
      </c>
      <c r="M180" s="7">
        <f>IF($B180="","",IF(M$7="","",IFERROR((('NILAI TUGAS'!E180*'NILAI TUGAS'!E$7*'FORM NILAI SIAP'!$E$6+'NILAI PRAKTEK'!E180*'NILAI PRAKTEK'!E$7*'FORM NILAI SIAP'!$F$6+'NILAI UTS'!E180*'NILAI UTS'!E$7*'FORM NILAI SIAP'!$G$6+'NILAI UAS'!E$7*'NILAI UAS'!E180*'FORM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70</v>
      </c>
      <c r="N180" s="64"/>
      <c r="O180" s="7">
        <f>IF($B180="","",IF(O$7="","",IFERROR((('NILAI TUGAS'!F180*'NILAI TUGAS'!F$7*'FORM NILAI SIAP'!$E$6+'NILAI PRAKTEK'!F180*'NILAI PRAKTEK'!F$7*'FORM NILAI SIAP'!$F$6+'NILAI UTS'!F180*'NILAI UTS'!F$7*'FORM NILAI SIAP'!$G$6+'NILAI UAS'!F$7*'NILAI UAS'!F180*'FORM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70</v>
      </c>
      <c r="P180" s="87"/>
      <c r="Q180" s="7">
        <f>IF($B180="","",IF(Q$7="","",IFERROR((('NILAI TUGAS'!G180*'NILAI TUGAS'!G$7*'FORM NILAI SIAP'!$E$6+'NILAI PRAKTEK'!G180*'NILAI PRAKTEK'!G$7*'FORM NILAI SIAP'!$F$6+'NILAI UTS'!G180*'NILAI UTS'!G$7*'FORM NILAI SIAP'!$G$6+'NILAI UAS'!G$7*'NILAI UAS'!G180*'FORM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65</v>
      </c>
      <c r="R180" s="87"/>
      <c r="S180" s="7">
        <f>IF($B180="","",IF(S$7="","",IFERROR((('NILAI TUGAS'!H180*'NILAI TUGAS'!H$7*'FORM NILAI SIAP'!$E$6+'NILAI PRAKTEK'!H180*'NILAI PRAKTEK'!H$7*'FORM NILAI SIAP'!$F$6+'NILAI UTS'!H180*'NILAI UTS'!H$7*'FORM NILAI SIAP'!$G$6+'NILAI UAS'!H$7*'NILAI UAS'!H180*'FORM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65</v>
      </c>
      <c r="T180" s="87"/>
      <c r="U180" s="7" t="str">
        <f>IF($B180="","",IF(U$7="","",IFERROR((('NILAI TUGAS'!I180*'NILAI TUGAS'!I$7*'FORM NILAI SIAP'!$E$6+'NILAI PRAKTEK'!I180*'NILAI PRAKTEK'!I$7*'FORM NILAI SIAP'!$F$6+'NILAI UTS'!I180*'NILAI UTS'!I$7*'FORM NILAI SIAP'!$G$6+'NILAI UAS'!I$7*'NILAI UAS'!I180*'FORM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0" s="87"/>
      <c r="W180" s="7" t="str">
        <f>IF($B180="","",IF(W$7="","",IFERROR((('NILAI TUGAS'!J180*'NILAI TUGAS'!J$7*'FORM NILAI SIAP'!$E$6+'NILAI PRAKTEK'!J180*'NILAI PRAKTEK'!J$7*'FORM NILAI SIAP'!$F$6+'NILAI UTS'!J180*'NILAI UTS'!J$7*'FORM NILAI SIAP'!$G$6+'NILAI UAS'!J$7*'NILAI UAS'!J180*'FORM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0" s="87"/>
      <c r="Y180" s="7" t="str">
        <f>IF($B180="","",IF(Y$7="","",IFERROR((('NILAI TUGAS'!K180*'NILAI TUGAS'!K$7*'FORM NILAI SIAP'!$E$6+'NILAI PRAKTEK'!K180*'NILAI PRAKTEK'!K$7*'FORM NILAI SIAP'!$F$6+'NILAI UTS'!K180*'NILAI UTS'!K$7*'FORM NILAI SIAP'!$G$6+'NILAI UAS'!K$7*'NILAI UAS'!K180*'FORM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0" s="87"/>
      <c r="AA180" s="7" t="str">
        <f>IF($B180="","",IF(AA$7="","",IFERROR((('NILAI TUGAS'!L180*'NILAI TUGAS'!L$7*'FORM NILAI SIAP'!$E$6+'NILAI PRAKTEK'!L180*'NILAI PRAKTEK'!L$7*'FORM NILAI SIAP'!$F$6+'NILAI UTS'!L180*'NILAI UTS'!L$7*'FORM NILAI SIAP'!$G$6+'NILAI UAS'!L$7*'NILAI UAS'!L180*'FORM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0" s="87"/>
      <c r="AC180" s="7" t="str">
        <f>IF($B180="","",IF(AC$7="","",IFERROR((('NILAI TUGAS'!M180*'NILAI TUGAS'!M$7*'FORM NILAI SIAP'!$E$6+'NILAI PRAKTEK'!M180*'NILAI PRAKTEK'!M$7*'FORM NILAI SIAP'!$F$6+'NILAI UTS'!M180*'NILAI UTS'!M$7*'FORM NILAI SIAP'!$G$6+'NILAI UAS'!M$7*'NILAI UAS'!M180*'FORM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0" s="87"/>
      <c r="AE180" s="7" t="str">
        <f>IF($B180="","",IFERROR((('NILAI TUGAS'!N180*'NILAI TUGAS'!N$7*'FORM NILAI SIAP'!$E$6+'NILAI PRAKTEK'!N180*'NILAI PRAKTEK'!N$7*'FORM NILAI SIAP'!$F$6+'NILAI UTS'!N180*'NILAI UTS'!N$7*'FORM NILAI SIAP'!$G$6+'NILAI UAS'!N$7*'NILAI UAS'!N180*'FORM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0" s="87"/>
      <c r="AG180" s="7" t="str">
        <f>IF($B180="","",IFERROR((('NILAI TUGAS'!O180*'NILAI TUGAS'!O$7*'FORM NILAI SIAP'!$E$6+'NILAI PRAKTEK'!O180*'NILAI PRAKTEK'!O$7*'FORM NILAI SIAP'!$F$6+'NILAI UTS'!O180*'NILAI UTS'!O$7*'FORM NILAI SIAP'!$G$6+'NILAI UAS'!O$7*'NILAI UAS'!O180*'FORM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0" s="87"/>
      <c r="AI180" s="7" t="str">
        <f>IF($B180="","",IFERROR((('NILAI TUGAS'!P180*'NILAI TUGAS'!P$7*'FORM NILAI SIAP'!$E$6+'NILAI PRAKTEK'!P180*'NILAI PRAKTEK'!P$7*'FORM NILAI SIAP'!$F$6+'NILAI UTS'!P180*'NILAI UTS'!P$7*'FORM NILAI SIAP'!$G$6+'NILAI UAS'!P$7*'NILAI UAS'!P180*'FORM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0" s="87"/>
      <c r="AK180" s="7" t="str">
        <f>IF($B180="","",IFERROR((('NILAI TUGAS'!Q180*'NILAI TUGAS'!Q$7*'FORM NILAI SIAP'!$E$6+'NILAI PRAKTEK'!Q180*'NILAI PRAKTEK'!Q$7*'FORM NILAI SIAP'!$F$6+'NILAI UTS'!Q180*'NILAI UTS'!Q$7*'FORM NILAI SIAP'!$G$6+'NILAI UAS'!Q$7*'NILAI UAS'!Q180*'FORM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0" s="87"/>
      <c r="AM180" s="7" t="str">
        <f>IF($B180="","",IFERROR((('NILAI TUGAS'!R180*'NILAI TUGAS'!R$7*'FORM NILAI SIAP'!$E$6+'NILAI PRAKTEK'!R180*'NILAI PRAKTEK'!R$7*'FORM NILAI SIAP'!$F$6+'NILAI UTS'!R180*'NILAI UTS'!R$7*'FORM NILAI SIAP'!$G$6+'NILAI UAS'!R$7*'NILAI UAS'!R180*'FORM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0" s="87"/>
    </row>
    <row r="181" spans="1:40" ht="14.25" customHeight="1">
      <c r="A181" s="3">
        <v>21120120140099</v>
      </c>
      <c r="B181" s="37" t="s">
        <v>325</v>
      </c>
      <c r="C181" s="37">
        <v>5</v>
      </c>
      <c r="D181" s="37" t="s">
        <v>350</v>
      </c>
      <c r="E181" s="83">
        <f>IF(B181="","",'NILAI TUGAS'!D181)</f>
        <v>56</v>
      </c>
      <c r="F181" s="83">
        <f>IF(B181="","",'NILAI PRAKTEK'!D181)</f>
        <v>0</v>
      </c>
      <c r="G181" s="83">
        <f>IF(B181="","",'NILAI UTS'!D181)</f>
        <v>44</v>
      </c>
      <c r="H181" s="83">
        <f>IF(B181="","",'NILAI UAS'!D181)</f>
        <v>10</v>
      </c>
      <c r="I181" s="83">
        <f t="shared" si="0"/>
        <v>41.5</v>
      </c>
      <c r="J181" s="84" t="str">
        <f t="shared" si="15"/>
        <v>E</v>
      </c>
      <c r="K181" s="83" t="str">
        <f t="shared" si="16"/>
        <v>0</v>
      </c>
      <c r="L181" s="85" t="str">
        <f t="shared" si="19"/>
        <v>TIDAK LULUS</v>
      </c>
      <c r="M181" s="7">
        <f>IF($B181="","",IF(M$7="","",IFERROR((('NILAI TUGAS'!E181*'NILAI TUGAS'!E$7*'FORM NILAI SIAP'!$E$6+'NILAI PRAKTEK'!E181*'NILAI PRAKTEK'!E$7*'FORM NILAI SIAP'!$F$6+'NILAI UTS'!E181*'NILAI UTS'!E$7*'FORM NILAI SIAP'!$G$6+'NILAI UAS'!E$7*'NILAI UAS'!E181*'FORM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50</v>
      </c>
      <c r="N181" s="64"/>
      <c r="O181" s="7">
        <f>IF($B181="","",IF(O$7="","",IFERROR((('NILAI TUGAS'!F181*'NILAI TUGAS'!F$7*'FORM NILAI SIAP'!$E$6+'NILAI PRAKTEK'!F181*'NILAI PRAKTEK'!F$7*'FORM NILAI SIAP'!$F$6+'NILAI UTS'!F181*'NILAI UTS'!F$7*'FORM NILAI SIAP'!$G$6+'NILAI UAS'!F$7*'NILAI UAS'!F181*'FORM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50</v>
      </c>
      <c r="P181" s="87"/>
      <c r="Q181" s="7">
        <f>IF($B181="","",IF(Q$7="","",IFERROR((('NILAI TUGAS'!G181*'NILAI TUGAS'!G$7*'FORM NILAI SIAP'!$E$6+'NILAI PRAKTEK'!G181*'NILAI PRAKTEK'!G$7*'FORM NILAI SIAP'!$F$6+'NILAI UTS'!G181*'NILAI UTS'!G$7*'FORM NILAI SIAP'!$G$6+'NILAI UAS'!G$7*'NILAI UAS'!G181*'FORM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33</v>
      </c>
      <c r="R181" s="87"/>
      <c r="S181" s="7">
        <f>IF($B181="","",IF(S$7="","",IFERROR((('NILAI TUGAS'!H181*'NILAI TUGAS'!H$7*'FORM NILAI SIAP'!$E$6+'NILAI PRAKTEK'!H181*'NILAI PRAKTEK'!H$7*'FORM NILAI SIAP'!$F$6+'NILAI UTS'!H181*'NILAI UTS'!H$7*'FORM NILAI SIAP'!$G$6+'NILAI UAS'!H$7*'NILAI UAS'!H181*'FORM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33</v>
      </c>
      <c r="T181" s="87"/>
      <c r="U181" s="7" t="str">
        <f>IF($B181="","",IF(U$7="","",IFERROR((('NILAI TUGAS'!I181*'NILAI TUGAS'!I$7*'FORM NILAI SIAP'!$E$6+'NILAI PRAKTEK'!I181*'NILAI PRAKTEK'!I$7*'FORM NILAI SIAP'!$F$6+'NILAI UTS'!I181*'NILAI UTS'!I$7*'FORM NILAI SIAP'!$G$6+'NILAI UAS'!I$7*'NILAI UAS'!I181*'FORM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1" s="87"/>
      <c r="W181" s="7" t="str">
        <f>IF($B181="","",IF(W$7="","",IFERROR((('NILAI TUGAS'!J181*'NILAI TUGAS'!J$7*'FORM NILAI SIAP'!$E$6+'NILAI PRAKTEK'!J181*'NILAI PRAKTEK'!J$7*'FORM NILAI SIAP'!$F$6+'NILAI UTS'!J181*'NILAI UTS'!J$7*'FORM NILAI SIAP'!$G$6+'NILAI UAS'!J$7*'NILAI UAS'!J181*'FORM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1" s="87"/>
      <c r="Y181" s="7" t="str">
        <f>IF($B181="","",IF(Y$7="","",IFERROR((('NILAI TUGAS'!K181*'NILAI TUGAS'!K$7*'FORM NILAI SIAP'!$E$6+'NILAI PRAKTEK'!K181*'NILAI PRAKTEK'!K$7*'FORM NILAI SIAP'!$F$6+'NILAI UTS'!K181*'NILAI UTS'!K$7*'FORM NILAI SIAP'!$G$6+'NILAI UAS'!K$7*'NILAI UAS'!K181*'FORM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1" s="87"/>
      <c r="AA181" s="7" t="str">
        <f>IF($B181="","",IF(AA$7="","",IFERROR((('NILAI TUGAS'!L181*'NILAI TUGAS'!L$7*'FORM NILAI SIAP'!$E$6+'NILAI PRAKTEK'!L181*'NILAI PRAKTEK'!L$7*'FORM NILAI SIAP'!$F$6+'NILAI UTS'!L181*'NILAI UTS'!L$7*'FORM NILAI SIAP'!$G$6+'NILAI UAS'!L$7*'NILAI UAS'!L181*'FORM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1" s="87"/>
      <c r="AC181" s="7" t="str">
        <f>IF($B181="","",IF(AC$7="","",IFERROR((('NILAI TUGAS'!M181*'NILAI TUGAS'!M$7*'FORM NILAI SIAP'!$E$6+'NILAI PRAKTEK'!M181*'NILAI PRAKTEK'!M$7*'FORM NILAI SIAP'!$F$6+'NILAI UTS'!M181*'NILAI UTS'!M$7*'FORM NILAI SIAP'!$G$6+'NILAI UAS'!M$7*'NILAI UAS'!M181*'FORM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1" s="87"/>
      <c r="AE181" s="7" t="str">
        <f>IF($B181="","",IFERROR((('NILAI TUGAS'!N181*'NILAI TUGAS'!N$7*'FORM NILAI SIAP'!$E$6+'NILAI PRAKTEK'!N181*'NILAI PRAKTEK'!N$7*'FORM NILAI SIAP'!$F$6+'NILAI UTS'!N181*'NILAI UTS'!N$7*'FORM NILAI SIAP'!$G$6+'NILAI UAS'!N$7*'NILAI UAS'!N181*'FORM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1" s="87"/>
      <c r="AG181" s="7" t="str">
        <f>IF($B181="","",IFERROR((('NILAI TUGAS'!O181*'NILAI TUGAS'!O$7*'FORM NILAI SIAP'!$E$6+'NILAI PRAKTEK'!O181*'NILAI PRAKTEK'!O$7*'FORM NILAI SIAP'!$F$6+'NILAI UTS'!O181*'NILAI UTS'!O$7*'FORM NILAI SIAP'!$G$6+'NILAI UAS'!O$7*'NILAI UAS'!O181*'FORM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1" s="87"/>
      <c r="AI181" s="7" t="str">
        <f>IF($B181="","",IFERROR((('NILAI TUGAS'!P181*'NILAI TUGAS'!P$7*'FORM NILAI SIAP'!$E$6+'NILAI PRAKTEK'!P181*'NILAI PRAKTEK'!P$7*'FORM NILAI SIAP'!$F$6+'NILAI UTS'!P181*'NILAI UTS'!P$7*'FORM NILAI SIAP'!$G$6+'NILAI UAS'!P$7*'NILAI UAS'!P181*'FORM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1" s="87"/>
      <c r="AK181" s="7" t="str">
        <f>IF($B181="","",IFERROR((('NILAI TUGAS'!Q181*'NILAI TUGAS'!Q$7*'FORM NILAI SIAP'!$E$6+'NILAI PRAKTEK'!Q181*'NILAI PRAKTEK'!Q$7*'FORM NILAI SIAP'!$F$6+'NILAI UTS'!Q181*'NILAI UTS'!Q$7*'FORM NILAI SIAP'!$G$6+'NILAI UAS'!Q$7*'NILAI UAS'!Q181*'FORM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1" s="87"/>
      <c r="AM181" s="7" t="str">
        <f>IF($B181="","",IFERROR((('NILAI TUGAS'!R181*'NILAI TUGAS'!R$7*'FORM NILAI SIAP'!$E$6+'NILAI PRAKTEK'!R181*'NILAI PRAKTEK'!R$7*'FORM NILAI SIAP'!$F$6+'NILAI UTS'!R181*'NILAI UTS'!R$7*'FORM NILAI SIAP'!$G$6+'NILAI UAS'!R$7*'NILAI UAS'!R181*'FORM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1" s="87"/>
    </row>
    <row r="182" spans="1:40" ht="14.25" customHeight="1">
      <c r="A182" s="3">
        <v>21120120140099</v>
      </c>
      <c r="B182" s="37" t="s">
        <v>326</v>
      </c>
      <c r="C182" s="37">
        <v>5</v>
      </c>
      <c r="D182" s="37" t="s">
        <v>350</v>
      </c>
      <c r="E182" s="83">
        <f>IF(B182="","",'NILAI TUGAS'!D182)</f>
        <v>19</v>
      </c>
      <c r="F182" s="83">
        <f>IF(B182="","",'NILAI PRAKTEK'!D182)</f>
        <v>0</v>
      </c>
      <c r="G182" s="83">
        <f>IF(B182="","",'NILAI UTS'!D182)</f>
        <v>64</v>
      </c>
      <c r="H182" s="83">
        <f>IF(B182="","",'NILAI UAS'!D182)</f>
        <v>0</v>
      </c>
      <c r="I182" s="83">
        <f t="shared" si="0"/>
        <v>25.5</v>
      </c>
      <c r="J182" s="84" t="str">
        <f t="shared" si="15"/>
        <v>E</v>
      </c>
      <c r="K182" s="83" t="str">
        <f t="shared" si="16"/>
        <v>0</v>
      </c>
      <c r="L182" s="85" t="str">
        <f t="shared" si="19"/>
        <v>TIDAK LULUS</v>
      </c>
      <c r="M182" s="7">
        <f>IF($B182="","",IF(M$7="","",IFERROR((('NILAI TUGAS'!E182*'NILAI TUGAS'!E$7*'FORM NILAI SIAP'!$E$6+'NILAI PRAKTEK'!E182*'NILAI PRAKTEK'!E$7*'FORM NILAI SIAP'!$F$6+'NILAI UTS'!E182*'NILAI UTS'!E$7*'FORM NILAI SIAP'!$G$6+'NILAI UAS'!E$7*'NILAI UAS'!E182*'FORM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41.5</v>
      </c>
      <c r="N182" s="64"/>
      <c r="O182" s="7">
        <f>IF($B182="","",IF(O$7="","",IFERROR((('NILAI TUGAS'!F182*'NILAI TUGAS'!F$7*'FORM NILAI SIAP'!$E$6+'NILAI PRAKTEK'!F182*'NILAI PRAKTEK'!F$7*'FORM NILAI SIAP'!$F$6+'NILAI UTS'!F182*'NILAI UTS'!F$7*'FORM NILAI SIAP'!$G$6+'NILAI UAS'!F$7*'NILAI UAS'!F182*'FORM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41.5</v>
      </c>
      <c r="P182" s="87"/>
      <c r="Q182" s="7">
        <f>IF($B182="","",IF(Q$7="","",IFERROR((('NILAI TUGAS'!G182*'NILAI TUGAS'!G$7*'FORM NILAI SIAP'!$E$6+'NILAI PRAKTEK'!G182*'NILAI PRAKTEK'!G$7*'FORM NILAI SIAP'!$F$6+'NILAI UTS'!G182*'NILAI UTS'!G$7*'FORM NILAI SIAP'!$G$6+'NILAI UAS'!G$7*'NILAI UAS'!G182*'FORM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9.5</v>
      </c>
      <c r="R182" s="87"/>
      <c r="S182" s="7">
        <f>IF($B182="","",IF(S$7="","",IFERROR((('NILAI TUGAS'!H182*'NILAI TUGAS'!H$7*'FORM NILAI SIAP'!$E$6+'NILAI PRAKTEK'!H182*'NILAI PRAKTEK'!H$7*'FORM NILAI SIAP'!$F$6+'NILAI UTS'!H182*'NILAI UTS'!H$7*'FORM NILAI SIAP'!$G$6+'NILAI UAS'!H$7*'NILAI UAS'!H182*'FORM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9.5</v>
      </c>
      <c r="T182" s="87"/>
      <c r="U182" s="7" t="str">
        <f>IF($B182="","",IF(U$7="","",IFERROR((('NILAI TUGAS'!I182*'NILAI TUGAS'!I$7*'FORM NILAI SIAP'!$E$6+'NILAI PRAKTEK'!I182*'NILAI PRAKTEK'!I$7*'FORM NILAI SIAP'!$F$6+'NILAI UTS'!I182*'NILAI UTS'!I$7*'FORM NILAI SIAP'!$G$6+'NILAI UAS'!I$7*'NILAI UAS'!I182*'FORM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2" s="87"/>
      <c r="W182" s="7" t="str">
        <f>IF($B182="","",IF(W$7="","",IFERROR((('NILAI TUGAS'!J182*'NILAI TUGAS'!J$7*'FORM NILAI SIAP'!$E$6+'NILAI PRAKTEK'!J182*'NILAI PRAKTEK'!J$7*'FORM NILAI SIAP'!$F$6+'NILAI UTS'!J182*'NILAI UTS'!J$7*'FORM NILAI SIAP'!$G$6+'NILAI UAS'!J$7*'NILAI UAS'!J182*'FORM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2" s="87"/>
      <c r="Y182" s="7" t="str">
        <f>IF($B182="","",IF(Y$7="","",IFERROR((('NILAI TUGAS'!K182*'NILAI TUGAS'!K$7*'FORM NILAI SIAP'!$E$6+'NILAI PRAKTEK'!K182*'NILAI PRAKTEK'!K$7*'FORM NILAI SIAP'!$F$6+'NILAI UTS'!K182*'NILAI UTS'!K$7*'FORM NILAI SIAP'!$G$6+'NILAI UAS'!K$7*'NILAI UAS'!K182*'FORM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2" s="87"/>
      <c r="AA182" s="7" t="str">
        <f>IF($B182="","",IF(AA$7="","",IFERROR((('NILAI TUGAS'!L182*'NILAI TUGAS'!L$7*'FORM NILAI SIAP'!$E$6+'NILAI PRAKTEK'!L182*'NILAI PRAKTEK'!L$7*'FORM NILAI SIAP'!$F$6+'NILAI UTS'!L182*'NILAI UTS'!L$7*'FORM NILAI SIAP'!$G$6+'NILAI UAS'!L$7*'NILAI UAS'!L182*'FORM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2" s="87"/>
      <c r="AC182" s="7" t="str">
        <f>IF($B182="","",IF(AC$7="","",IFERROR((('NILAI TUGAS'!M182*'NILAI TUGAS'!M$7*'FORM NILAI SIAP'!$E$6+'NILAI PRAKTEK'!M182*'NILAI PRAKTEK'!M$7*'FORM NILAI SIAP'!$F$6+'NILAI UTS'!M182*'NILAI UTS'!M$7*'FORM NILAI SIAP'!$G$6+'NILAI UAS'!M$7*'NILAI UAS'!M182*'FORM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2" s="87"/>
      <c r="AE182" s="7" t="str">
        <f>IF($B182="","",IFERROR((('NILAI TUGAS'!N182*'NILAI TUGAS'!N$7*'FORM NILAI SIAP'!$E$6+'NILAI PRAKTEK'!N182*'NILAI PRAKTEK'!N$7*'FORM NILAI SIAP'!$F$6+'NILAI UTS'!N182*'NILAI UTS'!N$7*'FORM NILAI SIAP'!$G$6+'NILAI UAS'!N$7*'NILAI UAS'!N182*'FORM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2" s="87"/>
      <c r="AG182" s="7" t="str">
        <f>IF($B182="","",IFERROR((('NILAI TUGAS'!O182*'NILAI TUGAS'!O$7*'FORM NILAI SIAP'!$E$6+'NILAI PRAKTEK'!O182*'NILAI PRAKTEK'!O$7*'FORM NILAI SIAP'!$F$6+'NILAI UTS'!O182*'NILAI UTS'!O$7*'FORM NILAI SIAP'!$G$6+'NILAI UAS'!O$7*'NILAI UAS'!O182*'FORM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2" s="87"/>
      <c r="AI182" s="7" t="str">
        <f>IF($B182="","",IFERROR((('NILAI TUGAS'!P182*'NILAI TUGAS'!P$7*'FORM NILAI SIAP'!$E$6+'NILAI PRAKTEK'!P182*'NILAI PRAKTEK'!P$7*'FORM NILAI SIAP'!$F$6+'NILAI UTS'!P182*'NILAI UTS'!P$7*'FORM NILAI SIAP'!$G$6+'NILAI UAS'!P$7*'NILAI UAS'!P182*'FORM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2" s="87"/>
      <c r="AK182" s="7" t="str">
        <f>IF($B182="","",IFERROR((('NILAI TUGAS'!Q182*'NILAI TUGAS'!Q$7*'FORM NILAI SIAP'!$E$6+'NILAI PRAKTEK'!Q182*'NILAI PRAKTEK'!Q$7*'FORM NILAI SIAP'!$F$6+'NILAI UTS'!Q182*'NILAI UTS'!Q$7*'FORM NILAI SIAP'!$G$6+'NILAI UAS'!Q$7*'NILAI UAS'!Q182*'FORM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2" s="87"/>
      <c r="AM182" s="7" t="str">
        <f>IF($B182="","",IFERROR((('NILAI TUGAS'!R182*'NILAI TUGAS'!R$7*'FORM NILAI SIAP'!$E$6+'NILAI PRAKTEK'!R182*'NILAI PRAKTEK'!R$7*'FORM NILAI SIAP'!$F$6+'NILAI UTS'!R182*'NILAI UTS'!R$7*'FORM NILAI SIAP'!$G$6+'NILAI UAS'!R$7*'NILAI UAS'!R182*'FORM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2" s="87"/>
    </row>
    <row r="183" spans="1:40" ht="14.25" customHeight="1">
      <c r="A183" s="3">
        <v>21120120140099</v>
      </c>
      <c r="B183" s="37" t="s">
        <v>327</v>
      </c>
      <c r="C183" s="37">
        <v>9</v>
      </c>
      <c r="D183" s="37" t="s">
        <v>351</v>
      </c>
      <c r="E183" s="83">
        <f>IF(B183="","",'NILAI TUGAS'!D183)</f>
        <v>13</v>
      </c>
      <c r="F183" s="83">
        <f>IF(B183="","",'NILAI PRAKTEK'!D183)</f>
        <v>0</v>
      </c>
      <c r="G183" s="83">
        <f>IF(B183="","",'NILAI UTS'!D183)</f>
        <v>12</v>
      </c>
      <c r="H183" s="83">
        <f>IF(B183="","",'NILAI UAS'!D183)</f>
        <v>0</v>
      </c>
      <c r="I183" s="83">
        <f t="shared" si="0"/>
        <v>9.5</v>
      </c>
      <c r="J183" s="84" t="str">
        <f t="shared" si="15"/>
        <v>E</v>
      </c>
      <c r="K183" s="83" t="str">
        <f t="shared" si="16"/>
        <v>0</v>
      </c>
      <c r="L183" s="85" t="str">
        <f t="shared" si="19"/>
        <v>TIDAK LULUS</v>
      </c>
      <c r="M183" s="7">
        <f>IF($B183="","",IF(M$7="","",IFERROR((('NILAI TUGAS'!E183*'NILAI TUGAS'!E$7*'FORM NILAI SIAP'!$E$6+'NILAI PRAKTEK'!E183*'NILAI PRAKTEK'!E$7*'FORM NILAI SIAP'!$F$6+'NILAI UTS'!E183*'NILAI UTS'!E$7*'FORM NILAI SIAP'!$G$6+'NILAI UAS'!E$7*'NILAI UAS'!E183*'FORM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12.5</v>
      </c>
      <c r="N183" s="64"/>
      <c r="O183" s="7">
        <f>IF($B183="","",IF(O$7="","",IFERROR((('NILAI TUGAS'!F183*'NILAI TUGAS'!F$7*'FORM NILAI SIAP'!$E$6+'NILAI PRAKTEK'!F183*'NILAI PRAKTEK'!F$7*'FORM NILAI SIAP'!$F$6+'NILAI UTS'!F183*'NILAI UTS'!F$7*'FORM NILAI SIAP'!$G$6+'NILAI UAS'!F$7*'NILAI UAS'!F183*'FORM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12.5</v>
      </c>
      <c r="P183" s="87"/>
      <c r="Q183" s="7">
        <f>IF($B183="","",IF(Q$7="","",IFERROR((('NILAI TUGAS'!G183*'NILAI TUGAS'!G$7*'FORM NILAI SIAP'!$E$6+'NILAI PRAKTEK'!G183*'NILAI PRAKTEK'!G$7*'FORM NILAI SIAP'!$F$6+'NILAI UTS'!G183*'NILAI UTS'!G$7*'FORM NILAI SIAP'!$G$6+'NILAI UAS'!G$7*'NILAI UAS'!G183*'FORM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6.5</v>
      </c>
      <c r="R183" s="87"/>
      <c r="S183" s="7">
        <f>IF($B183="","",IF(S$7="","",IFERROR((('NILAI TUGAS'!H183*'NILAI TUGAS'!H$7*'FORM NILAI SIAP'!$E$6+'NILAI PRAKTEK'!H183*'NILAI PRAKTEK'!H$7*'FORM NILAI SIAP'!$F$6+'NILAI UTS'!H183*'NILAI UTS'!H$7*'FORM NILAI SIAP'!$G$6+'NILAI UAS'!H$7*'NILAI UAS'!H183*'FORM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6.5</v>
      </c>
      <c r="T183" s="87"/>
      <c r="U183" s="7" t="str">
        <f>IF($B183="","",IF(U$7="","",IFERROR((('NILAI TUGAS'!I183*'NILAI TUGAS'!I$7*'FORM NILAI SIAP'!$E$6+'NILAI PRAKTEK'!I183*'NILAI PRAKTEK'!I$7*'FORM NILAI SIAP'!$F$6+'NILAI UTS'!I183*'NILAI UTS'!I$7*'FORM NILAI SIAP'!$G$6+'NILAI UAS'!I$7*'NILAI UAS'!I183*'FORM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3" s="87"/>
      <c r="W183" s="7" t="str">
        <f>IF($B183="","",IF(W$7="","",IFERROR((('NILAI TUGAS'!J183*'NILAI TUGAS'!J$7*'FORM NILAI SIAP'!$E$6+'NILAI PRAKTEK'!J183*'NILAI PRAKTEK'!J$7*'FORM NILAI SIAP'!$F$6+'NILAI UTS'!J183*'NILAI UTS'!J$7*'FORM NILAI SIAP'!$G$6+'NILAI UAS'!J$7*'NILAI UAS'!J183*'FORM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3" s="87"/>
      <c r="Y183" s="7" t="str">
        <f>IF($B183="","",IF(Y$7="","",IFERROR((('NILAI TUGAS'!K183*'NILAI TUGAS'!K$7*'FORM NILAI SIAP'!$E$6+'NILAI PRAKTEK'!K183*'NILAI PRAKTEK'!K$7*'FORM NILAI SIAP'!$F$6+'NILAI UTS'!K183*'NILAI UTS'!K$7*'FORM NILAI SIAP'!$G$6+'NILAI UAS'!K$7*'NILAI UAS'!K183*'FORM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3" s="87"/>
      <c r="AA183" s="7" t="str">
        <f>IF($B183="","",IF(AA$7="","",IFERROR((('NILAI TUGAS'!L183*'NILAI TUGAS'!L$7*'FORM NILAI SIAP'!$E$6+'NILAI PRAKTEK'!L183*'NILAI PRAKTEK'!L$7*'FORM NILAI SIAP'!$F$6+'NILAI UTS'!L183*'NILAI UTS'!L$7*'FORM NILAI SIAP'!$G$6+'NILAI UAS'!L$7*'NILAI UAS'!L183*'FORM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3" s="87"/>
      <c r="AC183" s="7" t="str">
        <f>IF($B183="","",IF(AC$7="","",IFERROR((('NILAI TUGAS'!M183*'NILAI TUGAS'!M$7*'FORM NILAI SIAP'!$E$6+'NILAI PRAKTEK'!M183*'NILAI PRAKTEK'!M$7*'FORM NILAI SIAP'!$F$6+'NILAI UTS'!M183*'NILAI UTS'!M$7*'FORM NILAI SIAP'!$G$6+'NILAI UAS'!M$7*'NILAI UAS'!M183*'FORM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3" s="87"/>
      <c r="AE183" s="7" t="str">
        <f>IF($B183="","",IFERROR((('NILAI TUGAS'!N183*'NILAI TUGAS'!N$7*'FORM NILAI SIAP'!$E$6+'NILAI PRAKTEK'!N183*'NILAI PRAKTEK'!N$7*'FORM NILAI SIAP'!$F$6+'NILAI UTS'!N183*'NILAI UTS'!N$7*'FORM NILAI SIAP'!$G$6+'NILAI UAS'!N$7*'NILAI UAS'!N183*'FORM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3" s="87"/>
      <c r="AG183" s="7" t="str">
        <f>IF($B183="","",IFERROR((('NILAI TUGAS'!O183*'NILAI TUGAS'!O$7*'FORM NILAI SIAP'!$E$6+'NILAI PRAKTEK'!O183*'NILAI PRAKTEK'!O$7*'FORM NILAI SIAP'!$F$6+'NILAI UTS'!O183*'NILAI UTS'!O$7*'FORM NILAI SIAP'!$G$6+'NILAI UAS'!O$7*'NILAI UAS'!O183*'FORM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3" s="87"/>
      <c r="AI183" s="7" t="str">
        <f>IF($B183="","",IFERROR((('NILAI TUGAS'!P183*'NILAI TUGAS'!P$7*'FORM NILAI SIAP'!$E$6+'NILAI PRAKTEK'!P183*'NILAI PRAKTEK'!P$7*'FORM NILAI SIAP'!$F$6+'NILAI UTS'!P183*'NILAI UTS'!P$7*'FORM NILAI SIAP'!$G$6+'NILAI UAS'!P$7*'NILAI UAS'!P183*'FORM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3" s="87"/>
      <c r="AK183" s="7" t="str">
        <f>IF($B183="","",IFERROR((('NILAI TUGAS'!Q183*'NILAI TUGAS'!Q$7*'FORM NILAI SIAP'!$E$6+'NILAI PRAKTEK'!Q183*'NILAI PRAKTEK'!Q$7*'FORM NILAI SIAP'!$F$6+'NILAI UTS'!Q183*'NILAI UTS'!Q$7*'FORM NILAI SIAP'!$G$6+'NILAI UAS'!Q$7*'NILAI UAS'!Q183*'FORM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3" s="87"/>
      <c r="AM183" s="7" t="str">
        <f>IF($B183="","",IFERROR((('NILAI TUGAS'!R183*'NILAI TUGAS'!R$7*'FORM NILAI SIAP'!$E$6+'NILAI PRAKTEK'!R183*'NILAI PRAKTEK'!R$7*'FORM NILAI SIAP'!$F$6+'NILAI UTS'!R183*'NILAI UTS'!R$7*'FORM NILAI SIAP'!$G$6+'NILAI UAS'!R$7*'NILAI UAS'!R183*'FORM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3" s="87"/>
    </row>
    <row r="184" spans="1:40" ht="14.25" customHeight="1">
      <c r="A184" s="3">
        <v>21120120140099</v>
      </c>
      <c r="B184" s="37" t="s">
        <v>328</v>
      </c>
      <c r="C184" s="37">
        <v>9</v>
      </c>
      <c r="D184" s="37" t="s">
        <v>352</v>
      </c>
      <c r="E184" s="83">
        <f>IF(B184="","",'NILAI TUGAS'!D184)</f>
        <v>19</v>
      </c>
      <c r="F184" s="83">
        <f>IF(B184="","",'NILAI PRAKTEK'!D184)</f>
        <v>0</v>
      </c>
      <c r="G184" s="83">
        <f>IF(B184="","",'NILAI UTS'!D184)</f>
        <v>68</v>
      </c>
      <c r="H184" s="83">
        <f>IF(B184="","",'NILAI UAS'!D184)</f>
        <v>10</v>
      </c>
      <c r="I184" s="83">
        <f t="shared" si="0"/>
        <v>29</v>
      </c>
      <c r="J184" s="84" t="str">
        <f t="shared" si="15"/>
        <v>E</v>
      </c>
      <c r="K184" s="83" t="str">
        <f t="shared" si="16"/>
        <v>0</v>
      </c>
      <c r="L184" s="85" t="str">
        <f t="shared" si="19"/>
        <v>TIDAK LULUS</v>
      </c>
      <c r="M184" s="7">
        <f>IF($B184="","",IF(M$7="","",IFERROR((('NILAI TUGAS'!E184*'NILAI TUGAS'!E$7*'FORM NILAI SIAP'!$E$6+'NILAI PRAKTEK'!E184*'NILAI PRAKTEK'!E$7*'FORM NILAI SIAP'!$F$6+'NILAI UTS'!E184*'NILAI UTS'!E$7*'FORM NILAI SIAP'!$G$6+'NILAI UAS'!E$7*'NILAI UAS'!E184*'FORM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43.5</v>
      </c>
      <c r="N184" s="64"/>
      <c r="O184" s="7">
        <f>IF($B184="","",IF(O$7="","",IFERROR((('NILAI TUGAS'!F184*'NILAI TUGAS'!F$7*'FORM NILAI SIAP'!$E$6+'NILAI PRAKTEK'!F184*'NILAI PRAKTEK'!F$7*'FORM NILAI SIAP'!$F$6+'NILAI UTS'!F184*'NILAI UTS'!F$7*'FORM NILAI SIAP'!$G$6+'NILAI UAS'!F$7*'NILAI UAS'!F184*'FORM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43.5</v>
      </c>
      <c r="P184" s="87"/>
      <c r="Q184" s="7">
        <f>IF($B184="","",IF(Q$7="","",IFERROR((('NILAI TUGAS'!G184*'NILAI TUGAS'!G$7*'FORM NILAI SIAP'!$E$6+'NILAI PRAKTEK'!G184*'NILAI PRAKTEK'!G$7*'FORM NILAI SIAP'!$F$6+'NILAI UTS'!G184*'NILAI UTS'!G$7*'FORM NILAI SIAP'!$G$6+'NILAI UAS'!G$7*'NILAI UAS'!G184*'FORM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14.5</v>
      </c>
      <c r="R184" s="87"/>
      <c r="S184" s="7">
        <f>IF($B184="","",IF(S$7="","",IFERROR((('NILAI TUGAS'!H184*'NILAI TUGAS'!H$7*'FORM NILAI SIAP'!$E$6+'NILAI PRAKTEK'!H184*'NILAI PRAKTEK'!H$7*'FORM NILAI SIAP'!$F$6+'NILAI UTS'!H184*'NILAI UTS'!H$7*'FORM NILAI SIAP'!$G$6+'NILAI UAS'!H$7*'NILAI UAS'!H184*'FORM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14.5</v>
      </c>
      <c r="T184" s="87"/>
      <c r="U184" s="7" t="str">
        <f>IF($B184="","",IF(U$7="","",IFERROR((('NILAI TUGAS'!I184*'NILAI TUGAS'!I$7*'FORM NILAI SIAP'!$E$6+'NILAI PRAKTEK'!I184*'NILAI PRAKTEK'!I$7*'FORM NILAI SIAP'!$F$6+'NILAI UTS'!I184*'NILAI UTS'!I$7*'FORM NILAI SIAP'!$G$6+'NILAI UAS'!I$7*'NILAI UAS'!I184*'FORM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4" s="87"/>
      <c r="W184" s="7" t="str">
        <f>IF($B184="","",IF(W$7="","",IFERROR((('NILAI TUGAS'!J184*'NILAI TUGAS'!J$7*'FORM NILAI SIAP'!$E$6+'NILAI PRAKTEK'!J184*'NILAI PRAKTEK'!J$7*'FORM NILAI SIAP'!$F$6+'NILAI UTS'!J184*'NILAI UTS'!J$7*'FORM NILAI SIAP'!$G$6+'NILAI UAS'!J$7*'NILAI UAS'!J184*'FORM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4" s="87"/>
      <c r="Y184" s="7" t="str">
        <f>IF($B184="","",IF(Y$7="","",IFERROR((('NILAI TUGAS'!K184*'NILAI TUGAS'!K$7*'FORM NILAI SIAP'!$E$6+'NILAI PRAKTEK'!K184*'NILAI PRAKTEK'!K$7*'FORM NILAI SIAP'!$F$6+'NILAI UTS'!K184*'NILAI UTS'!K$7*'FORM NILAI SIAP'!$G$6+'NILAI UAS'!K$7*'NILAI UAS'!K184*'FORM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4" s="87"/>
      <c r="AA184" s="7" t="str">
        <f>IF($B184="","",IF(AA$7="","",IFERROR((('NILAI TUGAS'!L184*'NILAI TUGAS'!L$7*'FORM NILAI SIAP'!$E$6+'NILAI PRAKTEK'!L184*'NILAI PRAKTEK'!L$7*'FORM NILAI SIAP'!$F$6+'NILAI UTS'!L184*'NILAI UTS'!L$7*'FORM NILAI SIAP'!$G$6+'NILAI UAS'!L$7*'NILAI UAS'!L184*'FORM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4" s="87"/>
      <c r="AC184" s="7" t="str">
        <f>IF($B184="","",IF(AC$7="","",IFERROR((('NILAI TUGAS'!M184*'NILAI TUGAS'!M$7*'FORM NILAI SIAP'!$E$6+'NILAI PRAKTEK'!M184*'NILAI PRAKTEK'!M$7*'FORM NILAI SIAP'!$F$6+'NILAI UTS'!M184*'NILAI UTS'!M$7*'FORM NILAI SIAP'!$G$6+'NILAI UAS'!M$7*'NILAI UAS'!M184*'FORM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4" s="87"/>
      <c r="AE184" s="7" t="str">
        <f>IF($B184="","",IFERROR((('NILAI TUGAS'!N184*'NILAI TUGAS'!N$7*'FORM NILAI SIAP'!$E$6+'NILAI PRAKTEK'!N184*'NILAI PRAKTEK'!N$7*'FORM NILAI SIAP'!$F$6+'NILAI UTS'!N184*'NILAI UTS'!N$7*'FORM NILAI SIAP'!$G$6+'NILAI UAS'!N$7*'NILAI UAS'!N184*'FORM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4" s="87"/>
      <c r="AG184" s="7" t="str">
        <f>IF($B184="","",IFERROR((('NILAI TUGAS'!O184*'NILAI TUGAS'!O$7*'FORM NILAI SIAP'!$E$6+'NILAI PRAKTEK'!O184*'NILAI PRAKTEK'!O$7*'FORM NILAI SIAP'!$F$6+'NILAI UTS'!O184*'NILAI UTS'!O$7*'FORM NILAI SIAP'!$G$6+'NILAI UAS'!O$7*'NILAI UAS'!O184*'FORM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4" s="87"/>
      <c r="AI184" s="7" t="str">
        <f>IF($B184="","",IFERROR((('NILAI TUGAS'!P184*'NILAI TUGAS'!P$7*'FORM NILAI SIAP'!$E$6+'NILAI PRAKTEK'!P184*'NILAI PRAKTEK'!P$7*'FORM NILAI SIAP'!$F$6+'NILAI UTS'!P184*'NILAI UTS'!P$7*'FORM NILAI SIAP'!$G$6+'NILAI UAS'!P$7*'NILAI UAS'!P184*'FORM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4" s="87"/>
      <c r="AK184" s="7" t="str">
        <f>IF($B184="","",IFERROR((('NILAI TUGAS'!Q184*'NILAI TUGAS'!Q$7*'FORM NILAI SIAP'!$E$6+'NILAI PRAKTEK'!Q184*'NILAI PRAKTEK'!Q$7*'FORM NILAI SIAP'!$F$6+'NILAI UTS'!Q184*'NILAI UTS'!Q$7*'FORM NILAI SIAP'!$G$6+'NILAI UAS'!Q$7*'NILAI UAS'!Q184*'FORM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4" s="87"/>
      <c r="AM184" s="7" t="str">
        <f>IF($B184="","",IFERROR((('NILAI TUGAS'!R184*'NILAI TUGAS'!R$7*'FORM NILAI SIAP'!$E$6+'NILAI PRAKTEK'!R184*'NILAI PRAKTEK'!R$7*'FORM NILAI SIAP'!$F$6+'NILAI UTS'!R184*'NILAI UTS'!R$7*'FORM NILAI SIAP'!$G$6+'NILAI UAS'!R$7*'NILAI UAS'!R184*'FORM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4" s="87"/>
    </row>
    <row r="185" spans="1:40" ht="14.25" customHeight="1">
      <c r="A185" s="3">
        <v>21120120140099</v>
      </c>
      <c r="B185" s="37" t="s">
        <v>329</v>
      </c>
      <c r="C185" s="37">
        <v>7</v>
      </c>
      <c r="D185" s="37" t="s">
        <v>351</v>
      </c>
      <c r="E185" s="83">
        <f>IF(B185="","",'NILAI TUGAS'!D185)</f>
        <v>56</v>
      </c>
      <c r="F185" s="83">
        <f>IF(B185="","",'NILAI PRAKTEK'!D185)</f>
        <v>0</v>
      </c>
      <c r="G185" s="83">
        <f>IF(B185="","",'NILAI UTS'!D185)</f>
        <v>72</v>
      </c>
      <c r="H185" s="83">
        <f>IF(B185="","",'NILAI UAS'!D185)</f>
        <v>30</v>
      </c>
      <c r="I185" s="83">
        <f t="shared" si="0"/>
        <v>53.5</v>
      </c>
      <c r="J185" s="84" t="str">
        <f t="shared" si="15"/>
        <v>D</v>
      </c>
      <c r="K185" s="83" t="str">
        <f t="shared" si="16"/>
        <v>1</v>
      </c>
      <c r="L185" s="85" t="str">
        <f t="shared" si="19"/>
        <v>TIDAK LULUS</v>
      </c>
      <c r="M185" s="7">
        <f>IF($B185="","",IF(M$7="","",IFERROR((('NILAI TUGAS'!E185*'NILAI TUGAS'!E$7*'FORM NILAI SIAP'!$E$6+'NILAI PRAKTEK'!E185*'NILAI PRAKTEK'!E$7*'FORM NILAI SIAP'!$F$6+'NILAI UTS'!E185*'NILAI UTS'!E$7*'FORM NILAI SIAP'!$G$6+'NILAI UAS'!E$7*'NILAI UAS'!E185*'FORM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64</v>
      </c>
      <c r="N185" s="64"/>
      <c r="O185" s="7">
        <f>IF($B185="","",IF(O$7="","",IFERROR((('NILAI TUGAS'!F185*'NILAI TUGAS'!F$7*'FORM NILAI SIAP'!$E$6+'NILAI PRAKTEK'!F185*'NILAI PRAKTEK'!F$7*'FORM NILAI SIAP'!$F$6+'NILAI UTS'!F185*'NILAI UTS'!F$7*'FORM NILAI SIAP'!$G$6+'NILAI UAS'!F$7*'NILAI UAS'!F185*'FORM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64</v>
      </c>
      <c r="P185" s="87"/>
      <c r="Q185" s="7">
        <f>IF($B185="","",IF(Q$7="","",IFERROR((('NILAI TUGAS'!G185*'NILAI TUGAS'!G$7*'FORM NILAI SIAP'!$E$6+'NILAI PRAKTEK'!G185*'NILAI PRAKTEK'!G$7*'FORM NILAI SIAP'!$F$6+'NILAI UTS'!G185*'NILAI UTS'!G$7*'FORM NILAI SIAP'!$G$6+'NILAI UAS'!G$7*'NILAI UAS'!G185*'FORM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43</v>
      </c>
      <c r="R185" s="87"/>
      <c r="S185" s="7">
        <f>IF($B185="","",IF(S$7="","",IFERROR((('NILAI TUGAS'!H185*'NILAI TUGAS'!H$7*'FORM NILAI SIAP'!$E$6+'NILAI PRAKTEK'!H185*'NILAI PRAKTEK'!H$7*'FORM NILAI SIAP'!$F$6+'NILAI UTS'!H185*'NILAI UTS'!H$7*'FORM NILAI SIAP'!$G$6+'NILAI UAS'!H$7*'NILAI UAS'!H185*'FORM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43</v>
      </c>
      <c r="T185" s="87"/>
      <c r="U185" s="7" t="str">
        <f>IF($B185="","",IF(U$7="","",IFERROR((('NILAI TUGAS'!I185*'NILAI TUGAS'!I$7*'FORM NILAI SIAP'!$E$6+'NILAI PRAKTEK'!I185*'NILAI PRAKTEK'!I$7*'FORM NILAI SIAP'!$F$6+'NILAI UTS'!I185*'NILAI UTS'!I$7*'FORM NILAI SIAP'!$G$6+'NILAI UAS'!I$7*'NILAI UAS'!I185*'FORM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5" s="87"/>
      <c r="W185" s="7" t="str">
        <f>IF($B185="","",IF(W$7="","",IFERROR((('NILAI TUGAS'!J185*'NILAI TUGAS'!J$7*'FORM NILAI SIAP'!$E$6+'NILAI PRAKTEK'!J185*'NILAI PRAKTEK'!J$7*'FORM NILAI SIAP'!$F$6+'NILAI UTS'!J185*'NILAI UTS'!J$7*'FORM NILAI SIAP'!$G$6+'NILAI UAS'!J$7*'NILAI UAS'!J185*'FORM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5" s="87"/>
      <c r="Y185" s="7" t="str">
        <f>IF($B185="","",IF(Y$7="","",IFERROR((('NILAI TUGAS'!K185*'NILAI TUGAS'!K$7*'FORM NILAI SIAP'!$E$6+'NILAI PRAKTEK'!K185*'NILAI PRAKTEK'!K$7*'FORM NILAI SIAP'!$F$6+'NILAI UTS'!K185*'NILAI UTS'!K$7*'FORM NILAI SIAP'!$G$6+'NILAI UAS'!K$7*'NILAI UAS'!K185*'FORM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5" s="87"/>
      <c r="AA185" s="7" t="str">
        <f>IF($B185="","",IF(AA$7="","",IFERROR((('NILAI TUGAS'!L185*'NILAI TUGAS'!L$7*'FORM NILAI SIAP'!$E$6+'NILAI PRAKTEK'!L185*'NILAI PRAKTEK'!L$7*'FORM NILAI SIAP'!$F$6+'NILAI UTS'!L185*'NILAI UTS'!L$7*'FORM NILAI SIAP'!$G$6+'NILAI UAS'!L$7*'NILAI UAS'!L185*'FORM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5" s="87"/>
      <c r="AC185" s="7" t="str">
        <f>IF($B185="","",IF(AC$7="","",IFERROR((('NILAI TUGAS'!M185*'NILAI TUGAS'!M$7*'FORM NILAI SIAP'!$E$6+'NILAI PRAKTEK'!M185*'NILAI PRAKTEK'!M$7*'FORM NILAI SIAP'!$F$6+'NILAI UTS'!M185*'NILAI UTS'!M$7*'FORM NILAI SIAP'!$G$6+'NILAI UAS'!M$7*'NILAI UAS'!M185*'FORM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5" s="87"/>
      <c r="AE185" s="7" t="str">
        <f>IF($B185="","",IFERROR((('NILAI TUGAS'!N185*'NILAI TUGAS'!N$7*'FORM NILAI SIAP'!$E$6+'NILAI PRAKTEK'!N185*'NILAI PRAKTEK'!N$7*'FORM NILAI SIAP'!$F$6+'NILAI UTS'!N185*'NILAI UTS'!N$7*'FORM NILAI SIAP'!$G$6+'NILAI UAS'!N$7*'NILAI UAS'!N185*'FORM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5" s="87"/>
      <c r="AG185" s="7" t="str">
        <f>IF($B185="","",IFERROR((('NILAI TUGAS'!O185*'NILAI TUGAS'!O$7*'FORM NILAI SIAP'!$E$6+'NILAI PRAKTEK'!O185*'NILAI PRAKTEK'!O$7*'FORM NILAI SIAP'!$F$6+'NILAI UTS'!O185*'NILAI UTS'!O$7*'FORM NILAI SIAP'!$G$6+'NILAI UAS'!O$7*'NILAI UAS'!O185*'FORM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5" s="87"/>
      <c r="AI185" s="7" t="str">
        <f>IF($B185="","",IFERROR((('NILAI TUGAS'!P185*'NILAI TUGAS'!P$7*'FORM NILAI SIAP'!$E$6+'NILAI PRAKTEK'!P185*'NILAI PRAKTEK'!P$7*'FORM NILAI SIAP'!$F$6+'NILAI UTS'!P185*'NILAI UTS'!P$7*'FORM NILAI SIAP'!$G$6+'NILAI UAS'!P$7*'NILAI UAS'!P185*'FORM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5" s="87"/>
      <c r="AK185" s="7" t="str">
        <f>IF($B185="","",IFERROR((('NILAI TUGAS'!Q185*'NILAI TUGAS'!Q$7*'FORM NILAI SIAP'!$E$6+'NILAI PRAKTEK'!Q185*'NILAI PRAKTEK'!Q$7*'FORM NILAI SIAP'!$F$6+'NILAI UTS'!Q185*'NILAI UTS'!Q$7*'FORM NILAI SIAP'!$G$6+'NILAI UAS'!Q$7*'NILAI UAS'!Q185*'FORM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5" s="87"/>
      <c r="AM185" s="7" t="str">
        <f>IF($B185="","",IFERROR((('NILAI TUGAS'!R185*'NILAI TUGAS'!R$7*'FORM NILAI SIAP'!$E$6+'NILAI PRAKTEK'!R185*'NILAI PRAKTEK'!R$7*'FORM NILAI SIAP'!$F$6+'NILAI UTS'!R185*'NILAI UTS'!R$7*'FORM NILAI SIAP'!$G$6+'NILAI UAS'!R$7*'NILAI UAS'!R185*'FORM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5" s="87"/>
    </row>
    <row r="186" spans="1:40" ht="14.25" customHeight="1">
      <c r="A186" s="3">
        <v>21120120140099</v>
      </c>
      <c r="B186" s="37" t="s">
        <v>330</v>
      </c>
      <c r="C186" s="37">
        <v>5</v>
      </c>
      <c r="D186" s="37" t="s">
        <v>350</v>
      </c>
      <c r="E186" s="83">
        <f>IF(B186="","",'NILAI TUGAS'!D186)</f>
        <v>100</v>
      </c>
      <c r="F186" s="83">
        <f>IF(B186="","",'NILAI PRAKTEK'!D186)</f>
        <v>0</v>
      </c>
      <c r="G186" s="83">
        <f>IF(B186="","",'NILAI UTS'!D186)</f>
        <v>72</v>
      </c>
      <c r="H186" s="83">
        <f>IF(B186="","",'NILAI UAS'!D186)</f>
        <v>20</v>
      </c>
      <c r="I186" s="83">
        <f t="shared" si="0"/>
        <v>73</v>
      </c>
      <c r="J186" s="84" t="str">
        <f t="shared" si="15"/>
        <v>B</v>
      </c>
      <c r="K186" s="83" t="str">
        <f t="shared" si="16"/>
        <v>3</v>
      </c>
      <c r="L186" s="85" t="str">
        <f t="shared" si="19"/>
        <v>LULUS</v>
      </c>
      <c r="M186" s="7">
        <f>IF($B186="","",IF(M$7="","",IFERROR((('NILAI TUGAS'!E186*'NILAI TUGAS'!E$7*'FORM NILAI SIAP'!$E$6+'NILAI PRAKTEK'!E186*'NILAI PRAKTEK'!E$7*'FORM NILAI SIAP'!$F$6+'NILAI UTS'!E186*'NILAI UTS'!E$7*'FORM NILAI SIAP'!$G$6+'NILAI UAS'!E$7*'NILAI UAS'!E186*'FORM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186" s="64"/>
      <c r="O186" s="7">
        <f>IF($B186="","",IF(O$7="","",IFERROR((('NILAI TUGAS'!F186*'NILAI TUGAS'!F$7*'FORM NILAI SIAP'!$E$6+'NILAI PRAKTEK'!F186*'NILAI PRAKTEK'!F$7*'FORM NILAI SIAP'!$F$6+'NILAI UTS'!F186*'NILAI UTS'!F$7*'FORM NILAI SIAP'!$G$6+'NILAI UAS'!F$7*'NILAI UAS'!F186*'FORM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186" s="87"/>
      <c r="Q186" s="7">
        <f>IF($B186="","",IF(Q$7="","",IFERROR((('NILAI TUGAS'!G186*'NILAI TUGAS'!G$7*'FORM NILAI SIAP'!$E$6+'NILAI PRAKTEK'!G186*'NILAI PRAKTEK'!G$7*'FORM NILAI SIAP'!$F$6+'NILAI UTS'!G186*'NILAI UTS'!G$7*'FORM NILAI SIAP'!$G$6+'NILAI UAS'!G$7*'NILAI UAS'!G186*'FORM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60</v>
      </c>
      <c r="R186" s="87"/>
      <c r="S186" s="7">
        <f>IF($B186="","",IF(S$7="","",IFERROR((('NILAI TUGAS'!H186*'NILAI TUGAS'!H$7*'FORM NILAI SIAP'!$E$6+'NILAI PRAKTEK'!H186*'NILAI PRAKTEK'!H$7*'FORM NILAI SIAP'!$F$6+'NILAI UTS'!H186*'NILAI UTS'!H$7*'FORM NILAI SIAP'!$G$6+'NILAI UAS'!H$7*'NILAI UAS'!H186*'FORM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60</v>
      </c>
      <c r="T186" s="87"/>
      <c r="U186" s="7" t="str">
        <f>IF($B186="","",IF(U$7="","",IFERROR((('NILAI TUGAS'!I186*'NILAI TUGAS'!I$7*'FORM NILAI SIAP'!$E$6+'NILAI PRAKTEK'!I186*'NILAI PRAKTEK'!I$7*'FORM NILAI SIAP'!$F$6+'NILAI UTS'!I186*'NILAI UTS'!I$7*'FORM NILAI SIAP'!$G$6+'NILAI UAS'!I$7*'NILAI UAS'!I186*'FORM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6" s="87"/>
      <c r="W186" s="7" t="str">
        <f>IF($B186="","",IF(W$7="","",IFERROR((('NILAI TUGAS'!J186*'NILAI TUGAS'!J$7*'FORM NILAI SIAP'!$E$6+'NILAI PRAKTEK'!J186*'NILAI PRAKTEK'!J$7*'FORM NILAI SIAP'!$F$6+'NILAI UTS'!J186*'NILAI UTS'!J$7*'FORM NILAI SIAP'!$G$6+'NILAI UAS'!J$7*'NILAI UAS'!J186*'FORM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6" s="87"/>
      <c r="Y186" s="7" t="str">
        <f>IF($B186="","",IF(Y$7="","",IFERROR((('NILAI TUGAS'!K186*'NILAI TUGAS'!K$7*'FORM NILAI SIAP'!$E$6+'NILAI PRAKTEK'!K186*'NILAI PRAKTEK'!K$7*'FORM NILAI SIAP'!$F$6+'NILAI UTS'!K186*'NILAI UTS'!K$7*'FORM NILAI SIAP'!$G$6+'NILAI UAS'!K$7*'NILAI UAS'!K186*'FORM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6" s="87"/>
      <c r="AA186" s="7" t="str">
        <f>IF($B186="","",IF(AA$7="","",IFERROR((('NILAI TUGAS'!L186*'NILAI TUGAS'!L$7*'FORM NILAI SIAP'!$E$6+'NILAI PRAKTEK'!L186*'NILAI PRAKTEK'!L$7*'FORM NILAI SIAP'!$F$6+'NILAI UTS'!L186*'NILAI UTS'!L$7*'FORM NILAI SIAP'!$G$6+'NILAI UAS'!L$7*'NILAI UAS'!L186*'FORM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6" s="87"/>
      <c r="AC186" s="7" t="str">
        <f>IF($B186="","",IF(AC$7="","",IFERROR((('NILAI TUGAS'!M186*'NILAI TUGAS'!M$7*'FORM NILAI SIAP'!$E$6+'NILAI PRAKTEK'!M186*'NILAI PRAKTEK'!M$7*'FORM NILAI SIAP'!$F$6+'NILAI UTS'!M186*'NILAI UTS'!M$7*'FORM NILAI SIAP'!$G$6+'NILAI UAS'!M$7*'NILAI UAS'!M186*'FORM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6" s="87"/>
      <c r="AE186" s="7" t="str">
        <f>IF($B186="","",IFERROR((('NILAI TUGAS'!N186*'NILAI TUGAS'!N$7*'FORM NILAI SIAP'!$E$6+'NILAI PRAKTEK'!N186*'NILAI PRAKTEK'!N$7*'FORM NILAI SIAP'!$F$6+'NILAI UTS'!N186*'NILAI UTS'!N$7*'FORM NILAI SIAP'!$G$6+'NILAI UAS'!N$7*'NILAI UAS'!N186*'FORM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6" s="87"/>
      <c r="AG186" s="7" t="str">
        <f>IF($B186="","",IFERROR((('NILAI TUGAS'!O186*'NILAI TUGAS'!O$7*'FORM NILAI SIAP'!$E$6+'NILAI PRAKTEK'!O186*'NILAI PRAKTEK'!O$7*'FORM NILAI SIAP'!$F$6+'NILAI UTS'!O186*'NILAI UTS'!O$7*'FORM NILAI SIAP'!$G$6+'NILAI UAS'!O$7*'NILAI UAS'!O186*'FORM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6" s="87"/>
      <c r="AI186" s="7" t="str">
        <f>IF($B186="","",IFERROR((('NILAI TUGAS'!P186*'NILAI TUGAS'!P$7*'FORM NILAI SIAP'!$E$6+'NILAI PRAKTEK'!P186*'NILAI PRAKTEK'!P$7*'FORM NILAI SIAP'!$F$6+'NILAI UTS'!P186*'NILAI UTS'!P$7*'FORM NILAI SIAP'!$G$6+'NILAI UAS'!P$7*'NILAI UAS'!P186*'FORM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6" s="87"/>
      <c r="AK186" s="7" t="str">
        <f>IF($B186="","",IFERROR((('NILAI TUGAS'!Q186*'NILAI TUGAS'!Q$7*'FORM NILAI SIAP'!$E$6+'NILAI PRAKTEK'!Q186*'NILAI PRAKTEK'!Q$7*'FORM NILAI SIAP'!$F$6+'NILAI UTS'!Q186*'NILAI UTS'!Q$7*'FORM NILAI SIAP'!$G$6+'NILAI UAS'!Q$7*'NILAI UAS'!Q186*'FORM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6" s="87"/>
      <c r="AM186" s="7" t="str">
        <f>IF($B186="","",IFERROR((('NILAI TUGAS'!R186*'NILAI TUGAS'!R$7*'FORM NILAI SIAP'!$E$6+'NILAI PRAKTEK'!R186*'NILAI PRAKTEK'!R$7*'FORM NILAI SIAP'!$F$6+'NILAI UTS'!R186*'NILAI UTS'!R$7*'FORM NILAI SIAP'!$G$6+'NILAI UAS'!R$7*'NILAI UAS'!R186*'FORM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6" s="87"/>
    </row>
    <row r="187" spans="1:40" ht="14.25" customHeight="1">
      <c r="A187" s="3">
        <v>21120120140099</v>
      </c>
      <c r="B187" s="37" t="s">
        <v>331</v>
      </c>
      <c r="C187" s="37">
        <v>5</v>
      </c>
      <c r="D187" s="37" t="s">
        <v>350</v>
      </c>
      <c r="E187" s="83">
        <f>IF(B187="","",'NILAI TUGAS'!D187)</f>
        <v>100</v>
      </c>
      <c r="F187" s="83">
        <f>IF(B187="","",'NILAI PRAKTEK'!D187)</f>
        <v>0</v>
      </c>
      <c r="G187" s="83">
        <f>IF(B187="","",'NILAI UTS'!D187)</f>
        <v>84</v>
      </c>
      <c r="H187" s="83">
        <f>IF(B187="","",'NILAI UAS'!D187)</f>
        <v>70</v>
      </c>
      <c r="I187" s="83">
        <f t="shared" si="0"/>
        <v>88.5</v>
      </c>
      <c r="J187" s="84" t="str">
        <f t="shared" si="15"/>
        <v>A</v>
      </c>
      <c r="K187" s="83" t="str">
        <f t="shared" si="16"/>
        <v>4</v>
      </c>
      <c r="L187" s="85" t="str">
        <f t="shared" si="19"/>
        <v>LULUS</v>
      </c>
      <c r="M187" s="7">
        <f>IF($B187="","",IF(M$7="","",IFERROR((('NILAI TUGAS'!E187*'NILAI TUGAS'!E$7*'FORM NILAI SIAP'!$E$6+'NILAI PRAKTEK'!E187*'NILAI PRAKTEK'!E$7*'FORM NILAI SIAP'!$F$6+'NILAI UTS'!E187*'NILAI UTS'!E$7*'FORM NILAI SIAP'!$G$6+'NILAI UAS'!E$7*'NILAI UAS'!E187*'FORM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87" s="64"/>
      <c r="O187" s="7">
        <f>IF($B187="","",IF(O$7="","",IFERROR((('NILAI TUGAS'!F187*'NILAI TUGAS'!F$7*'FORM NILAI SIAP'!$E$6+'NILAI PRAKTEK'!F187*'NILAI PRAKTEK'!F$7*'FORM NILAI SIAP'!$F$6+'NILAI UTS'!F187*'NILAI UTS'!F$7*'FORM NILAI SIAP'!$G$6+'NILAI UAS'!F$7*'NILAI UAS'!F187*'FORM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87" s="87"/>
      <c r="Q187" s="7">
        <f>IF($B187="","",IF(Q$7="","",IFERROR((('NILAI TUGAS'!G187*'NILAI TUGAS'!G$7*'FORM NILAI SIAP'!$E$6+'NILAI PRAKTEK'!G187*'NILAI PRAKTEK'!G$7*'FORM NILAI SIAP'!$F$6+'NILAI UTS'!G187*'NILAI UTS'!G$7*'FORM NILAI SIAP'!$G$6+'NILAI UAS'!G$7*'NILAI UAS'!G187*'FORM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87" s="87"/>
      <c r="S187" s="7">
        <f>IF($B187="","",IF(S$7="","",IFERROR((('NILAI TUGAS'!H187*'NILAI TUGAS'!H$7*'FORM NILAI SIAP'!$E$6+'NILAI PRAKTEK'!H187*'NILAI PRAKTEK'!H$7*'FORM NILAI SIAP'!$F$6+'NILAI UTS'!H187*'NILAI UTS'!H$7*'FORM NILAI SIAP'!$G$6+'NILAI UAS'!H$7*'NILAI UAS'!H187*'FORM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87" s="87"/>
      <c r="U187" s="7" t="str">
        <f>IF($B187="","",IF(U$7="","",IFERROR((('NILAI TUGAS'!I187*'NILAI TUGAS'!I$7*'FORM NILAI SIAP'!$E$6+'NILAI PRAKTEK'!I187*'NILAI PRAKTEK'!I$7*'FORM NILAI SIAP'!$F$6+'NILAI UTS'!I187*'NILAI UTS'!I$7*'FORM NILAI SIAP'!$G$6+'NILAI UAS'!I$7*'NILAI UAS'!I187*'FORM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7" s="87"/>
      <c r="W187" s="7" t="str">
        <f>IF($B187="","",IF(W$7="","",IFERROR((('NILAI TUGAS'!J187*'NILAI TUGAS'!J$7*'FORM NILAI SIAP'!$E$6+'NILAI PRAKTEK'!J187*'NILAI PRAKTEK'!J$7*'FORM NILAI SIAP'!$F$6+'NILAI UTS'!J187*'NILAI UTS'!J$7*'FORM NILAI SIAP'!$G$6+'NILAI UAS'!J$7*'NILAI UAS'!J187*'FORM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7" s="87"/>
      <c r="Y187" s="7" t="str">
        <f>IF($B187="","",IF(Y$7="","",IFERROR((('NILAI TUGAS'!K187*'NILAI TUGAS'!K$7*'FORM NILAI SIAP'!$E$6+'NILAI PRAKTEK'!K187*'NILAI PRAKTEK'!K$7*'FORM NILAI SIAP'!$F$6+'NILAI UTS'!K187*'NILAI UTS'!K$7*'FORM NILAI SIAP'!$G$6+'NILAI UAS'!K$7*'NILAI UAS'!K187*'FORM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7" s="87"/>
      <c r="AA187" s="7" t="str">
        <f>IF($B187="","",IF(AA$7="","",IFERROR((('NILAI TUGAS'!L187*'NILAI TUGAS'!L$7*'FORM NILAI SIAP'!$E$6+'NILAI PRAKTEK'!L187*'NILAI PRAKTEK'!L$7*'FORM NILAI SIAP'!$F$6+'NILAI UTS'!L187*'NILAI UTS'!L$7*'FORM NILAI SIAP'!$G$6+'NILAI UAS'!L$7*'NILAI UAS'!L187*'FORM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7" s="87"/>
      <c r="AC187" s="7" t="str">
        <f>IF($B187="","",IF(AC$7="","",IFERROR((('NILAI TUGAS'!M187*'NILAI TUGAS'!M$7*'FORM NILAI SIAP'!$E$6+'NILAI PRAKTEK'!M187*'NILAI PRAKTEK'!M$7*'FORM NILAI SIAP'!$F$6+'NILAI UTS'!M187*'NILAI UTS'!M$7*'FORM NILAI SIAP'!$G$6+'NILAI UAS'!M$7*'NILAI UAS'!M187*'FORM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7" s="87"/>
      <c r="AE187" s="7" t="str">
        <f>IF($B187="","",IFERROR((('NILAI TUGAS'!N187*'NILAI TUGAS'!N$7*'FORM NILAI SIAP'!$E$6+'NILAI PRAKTEK'!N187*'NILAI PRAKTEK'!N$7*'FORM NILAI SIAP'!$F$6+'NILAI UTS'!N187*'NILAI UTS'!N$7*'FORM NILAI SIAP'!$G$6+'NILAI UAS'!N$7*'NILAI UAS'!N187*'FORM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7" s="87"/>
      <c r="AG187" s="7" t="str">
        <f>IF($B187="","",IFERROR((('NILAI TUGAS'!O187*'NILAI TUGAS'!O$7*'FORM NILAI SIAP'!$E$6+'NILAI PRAKTEK'!O187*'NILAI PRAKTEK'!O$7*'FORM NILAI SIAP'!$F$6+'NILAI UTS'!O187*'NILAI UTS'!O$7*'FORM NILAI SIAP'!$G$6+'NILAI UAS'!O$7*'NILAI UAS'!O187*'FORM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7" s="87"/>
      <c r="AI187" s="7" t="str">
        <f>IF($B187="","",IFERROR((('NILAI TUGAS'!P187*'NILAI TUGAS'!P$7*'FORM NILAI SIAP'!$E$6+'NILAI PRAKTEK'!P187*'NILAI PRAKTEK'!P$7*'FORM NILAI SIAP'!$F$6+'NILAI UTS'!P187*'NILAI UTS'!P$7*'FORM NILAI SIAP'!$G$6+'NILAI UAS'!P$7*'NILAI UAS'!P187*'FORM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7" s="87"/>
      <c r="AK187" s="7" t="str">
        <f>IF($B187="","",IFERROR((('NILAI TUGAS'!Q187*'NILAI TUGAS'!Q$7*'FORM NILAI SIAP'!$E$6+'NILAI PRAKTEK'!Q187*'NILAI PRAKTEK'!Q$7*'FORM NILAI SIAP'!$F$6+'NILAI UTS'!Q187*'NILAI UTS'!Q$7*'FORM NILAI SIAP'!$G$6+'NILAI UAS'!Q$7*'NILAI UAS'!Q187*'FORM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7" s="87"/>
      <c r="AM187" s="7" t="str">
        <f>IF($B187="","",IFERROR((('NILAI TUGAS'!R187*'NILAI TUGAS'!R$7*'FORM NILAI SIAP'!$E$6+'NILAI PRAKTEK'!R187*'NILAI PRAKTEK'!R$7*'FORM NILAI SIAP'!$F$6+'NILAI UTS'!R187*'NILAI UTS'!R$7*'FORM NILAI SIAP'!$G$6+'NILAI UAS'!R$7*'NILAI UAS'!R187*'FORM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7" s="87"/>
    </row>
    <row r="188" spans="1:40" ht="14.25" customHeight="1">
      <c r="A188" s="3">
        <v>21120120140099</v>
      </c>
      <c r="B188" s="37" t="s">
        <v>332</v>
      </c>
      <c r="C188" s="37">
        <v>5</v>
      </c>
      <c r="D188" s="37" t="s">
        <v>350</v>
      </c>
      <c r="E188" s="83">
        <f>IF(B188="","",'NILAI TUGAS'!D188)</f>
        <v>100</v>
      </c>
      <c r="F188" s="83">
        <f>IF(B188="","",'NILAI PRAKTEK'!D188)</f>
        <v>0</v>
      </c>
      <c r="G188" s="83">
        <f>IF(B188="","",'NILAI UTS'!D188)</f>
        <v>96</v>
      </c>
      <c r="H188" s="83">
        <f>IF(B188="","",'NILAI UAS'!D188)</f>
        <v>10</v>
      </c>
      <c r="I188" s="83">
        <f t="shared" si="0"/>
        <v>76.5</v>
      </c>
      <c r="J188" s="84" t="str">
        <f t="shared" si="15"/>
        <v>B</v>
      </c>
      <c r="K188" s="83" t="str">
        <f t="shared" si="16"/>
        <v>3</v>
      </c>
      <c r="L188" s="85" t="str">
        <f t="shared" si="19"/>
        <v>LULUS</v>
      </c>
      <c r="M188" s="7">
        <f>IF($B188="","",IF(M$7="","",IFERROR((('NILAI TUGAS'!E188*'NILAI TUGAS'!E$7*'FORM NILAI SIAP'!$E$6+'NILAI PRAKTEK'!E188*'NILAI PRAKTEK'!E$7*'FORM NILAI SIAP'!$F$6+'NILAI UTS'!E188*'NILAI UTS'!E$7*'FORM NILAI SIAP'!$G$6+'NILAI UAS'!E$7*'NILAI UAS'!E188*'FORM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98</v>
      </c>
      <c r="N188" s="64"/>
      <c r="O188" s="7">
        <f>IF($B188="","",IF(O$7="","",IFERROR((('NILAI TUGAS'!F188*'NILAI TUGAS'!F$7*'FORM NILAI SIAP'!$E$6+'NILAI PRAKTEK'!F188*'NILAI PRAKTEK'!F$7*'FORM NILAI SIAP'!$F$6+'NILAI UTS'!F188*'NILAI UTS'!F$7*'FORM NILAI SIAP'!$G$6+'NILAI UAS'!F$7*'NILAI UAS'!F188*'FORM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98</v>
      </c>
      <c r="P188" s="87"/>
      <c r="Q188" s="7">
        <f>IF($B188="","",IF(Q$7="","",IFERROR((('NILAI TUGAS'!G188*'NILAI TUGAS'!G$7*'FORM NILAI SIAP'!$E$6+'NILAI PRAKTEK'!G188*'NILAI PRAKTEK'!G$7*'FORM NILAI SIAP'!$F$6+'NILAI UTS'!G188*'NILAI UTS'!G$7*'FORM NILAI SIAP'!$G$6+'NILAI UAS'!G$7*'NILAI UAS'!G188*'FORM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55</v>
      </c>
      <c r="R188" s="87"/>
      <c r="S188" s="7">
        <f>IF($B188="","",IF(S$7="","",IFERROR((('NILAI TUGAS'!H188*'NILAI TUGAS'!H$7*'FORM NILAI SIAP'!$E$6+'NILAI PRAKTEK'!H188*'NILAI PRAKTEK'!H$7*'FORM NILAI SIAP'!$F$6+'NILAI UTS'!H188*'NILAI UTS'!H$7*'FORM NILAI SIAP'!$G$6+'NILAI UAS'!H$7*'NILAI UAS'!H188*'FORM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55</v>
      </c>
      <c r="T188" s="87"/>
      <c r="U188" s="7" t="str">
        <f>IF($B188="","",IF(U$7="","",IFERROR((('NILAI TUGAS'!I188*'NILAI TUGAS'!I$7*'FORM NILAI SIAP'!$E$6+'NILAI PRAKTEK'!I188*'NILAI PRAKTEK'!I$7*'FORM NILAI SIAP'!$F$6+'NILAI UTS'!I188*'NILAI UTS'!I$7*'FORM NILAI SIAP'!$G$6+'NILAI UAS'!I$7*'NILAI UAS'!I188*'FORM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8" s="87"/>
      <c r="W188" s="7" t="str">
        <f>IF($B188="","",IF(W$7="","",IFERROR((('NILAI TUGAS'!J188*'NILAI TUGAS'!J$7*'FORM NILAI SIAP'!$E$6+'NILAI PRAKTEK'!J188*'NILAI PRAKTEK'!J$7*'FORM NILAI SIAP'!$F$6+'NILAI UTS'!J188*'NILAI UTS'!J$7*'FORM NILAI SIAP'!$G$6+'NILAI UAS'!J$7*'NILAI UAS'!J188*'FORM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8" s="87"/>
      <c r="Y188" s="7" t="str">
        <f>IF($B188="","",IF(Y$7="","",IFERROR((('NILAI TUGAS'!K188*'NILAI TUGAS'!K$7*'FORM NILAI SIAP'!$E$6+'NILAI PRAKTEK'!K188*'NILAI PRAKTEK'!K$7*'FORM NILAI SIAP'!$F$6+'NILAI UTS'!K188*'NILAI UTS'!K$7*'FORM NILAI SIAP'!$G$6+'NILAI UAS'!K$7*'NILAI UAS'!K188*'FORM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8" s="87"/>
      <c r="AA188" s="7" t="str">
        <f>IF($B188="","",IF(AA$7="","",IFERROR((('NILAI TUGAS'!L188*'NILAI TUGAS'!L$7*'FORM NILAI SIAP'!$E$6+'NILAI PRAKTEK'!L188*'NILAI PRAKTEK'!L$7*'FORM NILAI SIAP'!$F$6+'NILAI UTS'!L188*'NILAI UTS'!L$7*'FORM NILAI SIAP'!$G$6+'NILAI UAS'!L$7*'NILAI UAS'!L188*'FORM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8" s="87"/>
      <c r="AC188" s="7" t="str">
        <f>IF($B188="","",IF(AC$7="","",IFERROR((('NILAI TUGAS'!M188*'NILAI TUGAS'!M$7*'FORM NILAI SIAP'!$E$6+'NILAI PRAKTEK'!M188*'NILAI PRAKTEK'!M$7*'FORM NILAI SIAP'!$F$6+'NILAI UTS'!M188*'NILAI UTS'!M$7*'FORM NILAI SIAP'!$G$6+'NILAI UAS'!M$7*'NILAI UAS'!M188*'FORM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8" s="87"/>
      <c r="AE188" s="7" t="str">
        <f>IF($B188="","",IFERROR((('NILAI TUGAS'!N188*'NILAI TUGAS'!N$7*'FORM NILAI SIAP'!$E$6+'NILAI PRAKTEK'!N188*'NILAI PRAKTEK'!N$7*'FORM NILAI SIAP'!$F$6+'NILAI UTS'!N188*'NILAI UTS'!N$7*'FORM NILAI SIAP'!$G$6+'NILAI UAS'!N$7*'NILAI UAS'!N188*'FORM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8" s="87"/>
      <c r="AG188" s="7" t="str">
        <f>IF($B188="","",IFERROR((('NILAI TUGAS'!O188*'NILAI TUGAS'!O$7*'FORM NILAI SIAP'!$E$6+'NILAI PRAKTEK'!O188*'NILAI PRAKTEK'!O$7*'FORM NILAI SIAP'!$F$6+'NILAI UTS'!O188*'NILAI UTS'!O$7*'FORM NILAI SIAP'!$G$6+'NILAI UAS'!O$7*'NILAI UAS'!O188*'FORM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8" s="87"/>
      <c r="AI188" s="7" t="str">
        <f>IF($B188="","",IFERROR((('NILAI TUGAS'!P188*'NILAI TUGAS'!P$7*'FORM NILAI SIAP'!$E$6+'NILAI PRAKTEK'!P188*'NILAI PRAKTEK'!P$7*'FORM NILAI SIAP'!$F$6+'NILAI UTS'!P188*'NILAI UTS'!P$7*'FORM NILAI SIAP'!$G$6+'NILAI UAS'!P$7*'NILAI UAS'!P188*'FORM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8" s="87"/>
      <c r="AK188" s="7" t="str">
        <f>IF($B188="","",IFERROR((('NILAI TUGAS'!Q188*'NILAI TUGAS'!Q$7*'FORM NILAI SIAP'!$E$6+'NILAI PRAKTEK'!Q188*'NILAI PRAKTEK'!Q$7*'FORM NILAI SIAP'!$F$6+'NILAI UTS'!Q188*'NILAI UTS'!Q$7*'FORM NILAI SIAP'!$G$6+'NILAI UAS'!Q$7*'NILAI UAS'!Q188*'FORM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8" s="87"/>
      <c r="AM188" s="7" t="str">
        <f>IF($B188="","",IFERROR((('NILAI TUGAS'!R188*'NILAI TUGAS'!R$7*'FORM NILAI SIAP'!$E$6+'NILAI PRAKTEK'!R188*'NILAI PRAKTEK'!R$7*'FORM NILAI SIAP'!$F$6+'NILAI UTS'!R188*'NILAI UTS'!R$7*'FORM NILAI SIAP'!$G$6+'NILAI UAS'!R$7*'NILAI UAS'!R188*'FORM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8" s="87"/>
    </row>
    <row r="189" spans="1:40" ht="14.25" customHeight="1">
      <c r="A189" s="3">
        <v>21120120140099</v>
      </c>
      <c r="B189" s="37" t="s">
        <v>333</v>
      </c>
      <c r="C189" s="37">
        <v>5</v>
      </c>
      <c r="D189" s="37" t="s">
        <v>350</v>
      </c>
      <c r="E189" s="83">
        <f>IF(B189="","",'NILAI TUGAS'!D189)</f>
        <v>100</v>
      </c>
      <c r="F189" s="83">
        <f>IF(B189="","",'NILAI PRAKTEK'!D189)</f>
        <v>0</v>
      </c>
      <c r="G189" s="83">
        <f>IF(B189="","",'NILAI UTS'!D189)</f>
        <v>72</v>
      </c>
      <c r="H189" s="83">
        <f>IF(B189="","",'NILAI UAS'!D189)</f>
        <v>70</v>
      </c>
      <c r="I189" s="83">
        <f t="shared" si="0"/>
        <v>85.5</v>
      </c>
      <c r="J189" s="84" t="str">
        <f t="shared" si="15"/>
        <v>A</v>
      </c>
      <c r="K189" s="83" t="str">
        <f t="shared" si="16"/>
        <v>4</v>
      </c>
      <c r="L189" s="85" t="str">
        <f t="shared" si="19"/>
        <v>LULUS</v>
      </c>
      <c r="M189" s="7">
        <f>IF($B189="","",IF(M$7="","",IFERROR((('NILAI TUGAS'!E189*'NILAI TUGAS'!E$7*'FORM NILAI SIAP'!$E$6+'NILAI PRAKTEK'!E189*'NILAI PRAKTEK'!E$7*'FORM NILAI SIAP'!$F$6+'NILAI UTS'!E189*'NILAI UTS'!E$7*'FORM NILAI SIAP'!$G$6+'NILAI UAS'!E$7*'NILAI UAS'!E189*'FORM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189" s="64"/>
      <c r="O189" s="7">
        <f>IF($B189="","",IF(O$7="","",IFERROR((('NILAI TUGAS'!F189*'NILAI TUGAS'!F$7*'FORM NILAI SIAP'!$E$6+'NILAI PRAKTEK'!F189*'NILAI PRAKTEK'!F$7*'FORM NILAI SIAP'!$F$6+'NILAI UTS'!F189*'NILAI UTS'!F$7*'FORM NILAI SIAP'!$G$6+'NILAI UAS'!F$7*'NILAI UAS'!F189*'FORM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189" s="87"/>
      <c r="Q189" s="7">
        <f>IF($B189="","",IF(Q$7="","",IFERROR((('NILAI TUGAS'!G189*'NILAI TUGAS'!G$7*'FORM NILAI SIAP'!$E$6+'NILAI PRAKTEK'!G189*'NILAI PRAKTEK'!G$7*'FORM NILAI SIAP'!$F$6+'NILAI UTS'!G189*'NILAI UTS'!G$7*'FORM NILAI SIAP'!$G$6+'NILAI UAS'!G$7*'NILAI UAS'!G189*'FORM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89" s="87"/>
      <c r="S189" s="7">
        <f>IF($B189="","",IF(S$7="","",IFERROR((('NILAI TUGAS'!H189*'NILAI TUGAS'!H$7*'FORM NILAI SIAP'!$E$6+'NILAI PRAKTEK'!H189*'NILAI PRAKTEK'!H$7*'FORM NILAI SIAP'!$F$6+'NILAI UTS'!H189*'NILAI UTS'!H$7*'FORM NILAI SIAP'!$G$6+'NILAI UAS'!H$7*'NILAI UAS'!H189*'FORM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89" s="87"/>
      <c r="U189" s="7" t="str">
        <f>IF($B189="","",IF(U$7="","",IFERROR((('NILAI TUGAS'!I189*'NILAI TUGAS'!I$7*'FORM NILAI SIAP'!$E$6+'NILAI PRAKTEK'!I189*'NILAI PRAKTEK'!I$7*'FORM NILAI SIAP'!$F$6+'NILAI UTS'!I189*'NILAI UTS'!I$7*'FORM NILAI SIAP'!$G$6+'NILAI UAS'!I$7*'NILAI UAS'!I189*'FORM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9" s="87"/>
      <c r="W189" s="7" t="str">
        <f>IF($B189="","",IF(W$7="","",IFERROR((('NILAI TUGAS'!J189*'NILAI TUGAS'!J$7*'FORM NILAI SIAP'!$E$6+'NILAI PRAKTEK'!J189*'NILAI PRAKTEK'!J$7*'FORM NILAI SIAP'!$F$6+'NILAI UTS'!J189*'NILAI UTS'!J$7*'FORM NILAI SIAP'!$G$6+'NILAI UAS'!J$7*'NILAI UAS'!J189*'FORM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9" s="87"/>
      <c r="Y189" s="7" t="str">
        <f>IF($B189="","",IF(Y$7="","",IFERROR((('NILAI TUGAS'!K189*'NILAI TUGAS'!K$7*'FORM NILAI SIAP'!$E$6+'NILAI PRAKTEK'!K189*'NILAI PRAKTEK'!K$7*'FORM NILAI SIAP'!$F$6+'NILAI UTS'!K189*'NILAI UTS'!K$7*'FORM NILAI SIAP'!$G$6+'NILAI UAS'!K$7*'NILAI UAS'!K189*'FORM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9" s="87"/>
      <c r="AA189" s="7" t="str">
        <f>IF($B189="","",IF(AA$7="","",IFERROR((('NILAI TUGAS'!L189*'NILAI TUGAS'!L$7*'FORM NILAI SIAP'!$E$6+'NILAI PRAKTEK'!L189*'NILAI PRAKTEK'!L$7*'FORM NILAI SIAP'!$F$6+'NILAI UTS'!L189*'NILAI UTS'!L$7*'FORM NILAI SIAP'!$G$6+'NILAI UAS'!L$7*'NILAI UAS'!L189*'FORM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9" s="87"/>
      <c r="AC189" s="7" t="str">
        <f>IF($B189="","",IF(AC$7="","",IFERROR((('NILAI TUGAS'!M189*'NILAI TUGAS'!M$7*'FORM NILAI SIAP'!$E$6+'NILAI PRAKTEK'!M189*'NILAI PRAKTEK'!M$7*'FORM NILAI SIAP'!$F$6+'NILAI UTS'!M189*'NILAI UTS'!M$7*'FORM NILAI SIAP'!$G$6+'NILAI UAS'!M$7*'NILAI UAS'!M189*'FORM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9" s="87"/>
      <c r="AE189" s="7" t="str">
        <f>IF($B189="","",IFERROR((('NILAI TUGAS'!N189*'NILAI TUGAS'!N$7*'FORM NILAI SIAP'!$E$6+'NILAI PRAKTEK'!N189*'NILAI PRAKTEK'!N$7*'FORM NILAI SIAP'!$F$6+'NILAI UTS'!N189*'NILAI UTS'!N$7*'FORM NILAI SIAP'!$G$6+'NILAI UAS'!N$7*'NILAI UAS'!N189*'FORM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9" s="87"/>
      <c r="AG189" s="7" t="str">
        <f>IF($B189="","",IFERROR((('NILAI TUGAS'!O189*'NILAI TUGAS'!O$7*'FORM NILAI SIAP'!$E$6+'NILAI PRAKTEK'!O189*'NILAI PRAKTEK'!O$7*'FORM NILAI SIAP'!$F$6+'NILAI UTS'!O189*'NILAI UTS'!O$7*'FORM NILAI SIAP'!$G$6+'NILAI UAS'!O$7*'NILAI UAS'!O189*'FORM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9" s="87"/>
      <c r="AI189" s="7" t="str">
        <f>IF($B189="","",IFERROR((('NILAI TUGAS'!P189*'NILAI TUGAS'!P$7*'FORM NILAI SIAP'!$E$6+'NILAI PRAKTEK'!P189*'NILAI PRAKTEK'!P$7*'FORM NILAI SIAP'!$F$6+'NILAI UTS'!P189*'NILAI UTS'!P$7*'FORM NILAI SIAP'!$G$6+'NILAI UAS'!P$7*'NILAI UAS'!P189*'FORM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9" s="87"/>
      <c r="AK189" s="7" t="str">
        <f>IF($B189="","",IFERROR((('NILAI TUGAS'!Q189*'NILAI TUGAS'!Q$7*'FORM NILAI SIAP'!$E$6+'NILAI PRAKTEK'!Q189*'NILAI PRAKTEK'!Q$7*'FORM NILAI SIAP'!$F$6+'NILAI UTS'!Q189*'NILAI UTS'!Q$7*'FORM NILAI SIAP'!$G$6+'NILAI UAS'!Q$7*'NILAI UAS'!Q189*'FORM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9" s="87"/>
      <c r="AM189" s="7" t="str">
        <f>IF($B189="","",IFERROR((('NILAI TUGAS'!R189*'NILAI TUGAS'!R$7*'FORM NILAI SIAP'!$E$6+'NILAI PRAKTEK'!R189*'NILAI PRAKTEK'!R$7*'FORM NILAI SIAP'!$F$6+'NILAI UTS'!R189*'NILAI UTS'!R$7*'FORM NILAI SIAP'!$G$6+'NILAI UAS'!R$7*'NILAI UAS'!R189*'FORM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9" s="87"/>
    </row>
    <row r="190" spans="1:40" ht="14.25" customHeight="1">
      <c r="A190" s="3">
        <v>21120120140099</v>
      </c>
      <c r="B190" s="37" t="s">
        <v>334</v>
      </c>
      <c r="C190" s="37">
        <v>5</v>
      </c>
      <c r="D190" s="37" t="s">
        <v>350</v>
      </c>
      <c r="E190" s="83">
        <f>IF(B190="","",'NILAI TUGAS'!D190)</f>
        <v>100</v>
      </c>
      <c r="F190" s="83">
        <f>IF(B190="","",'NILAI PRAKTEK'!D190)</f>
        <v>0</v>
      </c>
      <c r="G190" s="83">
        <f>IF(B190="","",'NILAI UTS'!D190)</f>
        <v>88</v>
      </c>
      <c r="H190" s="83">
        <f>IF(B190="","",'NILAI UAS'!D190)</f>
        <v>10</v>
      </c>
      <c r="I190" s="83">
        <f t="shared" si="0"/>
        <v>74.5</v>
      </c>
      <c r="J190" s="84" t="str">
        <f t="shared" si="15"/>
        <v>B</v>
      </c>
      <c r="K190" s="83" t="str">
        <f t="shared" si="16"/>
        <v>3</v>
      </c>
      <c r="L190" s="85" t="str">
        <f t="shared" si="19"/>
        <v>LULUS</v>
      </c>
      <c r="M190" s="7">
        <f>IF($B190="","",IF(M$7="","",IFERROR((('NILAI TUGAS'!E190*'NILAI TUGAS'!E$7*'FORM NILAI SIAP'!$E$6+'NILAI PRAKTEK'!E190*'NILAI PRAKTEK'!E$7*'FORM NILAI SIAP'!$F$6+'NILAI UTS'!E190*'NILAI UTS'!E$7*'FORM NILAI SIAP'!$G$6+'NILAI UAS'!E$7*'NILAI UAS'!E190*'FORM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90" s="64"/>
      <c r="O190" s="7">
        <f>IF($B190="","",IF(O$7="","",IFERROR((('NILAI TUGAS'!F190*'NILAI TUGAS'!F$7*'FORM NILAI SIAP'!$E$6+'NILAI PRAKTEK'!F190*'NILAI PRAKTEK'!F$7*'FORM NILAI SIAP'!$F$6+'NILAI UTS'!F190*'NILAI UTS'!F$7*'FORM NILAI SIAP'!$G$6+'NILAI UAS'!F$7*'NILAI UAS'!F190*'FORM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90" s="87"/>
      <c r="Q190" s="7">
        <f>IF($B190="","",IF(Q$7="","",IFERROR((('NILAI TUGAS'!G190*'NILAI TUGAS'!G$7*'FORM NILAI SIAP'!$E$6+'NILAI PRAKTEK'!G190*'NILAI PRAKTEK'!G$7*'FORM NILAI SIAP'!$F$6+'NILAI UTS'!G190*'NILAI UTS'!G$7*'FORM NILAI SIAP'!$G$6+'NILAI UAS'!G$7*'NILAI UAS'!G190*'FORM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55</v>
      </c>
      <c r="R190" s="87"/>
      <c r="S190" s="7">
        <f>IF($B190="","",IF(S$7="","",IFERROR((('NILAI TUGAS'!H190*'NILAI TUGAS'!H$7*'FORM NILAI SIAP'!$E$6+'NILAI PRAKTEK'!H190*'NILAI PRAKTEK'!H$7*'FORM NILAI SIAP'!$F$6+'NILAI UTS'!H190*'NILAI UTS'!H$7*'FORM NILAI SIAP'!$G$6+'NILAI UAS'!H$7*'NILAI UAS'!H190*'FORM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55</v>
      </c>
      <c r="T190" s="87"/>
      <c r="U190" s="7" t="str">
        <f>IF($B190="","",IF(U$7="","",IFERROR((('NILAI TUGAS'!I190*'NILAI TUGAS'!I$7*'FORM NILAI SIAP'!$E$6+'NILAI PRAKTEK'!I190*'NILAI PRAKTEK'!I$7*'FORM NILAI SIAP'!$F$6+'NILAI UTS'!I190*'NILAI UTS'!I$7*'FORM NILAI SIAP'!$G$6+'NILAI UAS'!I$7*'NILAI UAS'!I190*'FORM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0" s="87"/>
      <c r="W190" s="7" t="str">
        <f>IF($B190="","",IF(W$7="","",IFERROR((('NILAI TUGAS'!J190*'NILAI TUGAS'!J$7*'FORM NILAI SIAP'!$E$6+'NILAI PRAKTEK'!J190*'NILAI PRAKTEK'!J$7*'FORM NILAI SIAP'!$F$6+'NILAI UTS'!J190*'NILAI UTS'!J$7*'FORM NILAI SIAP'!$G$6+'NILAI UAS'!J$7*'NILAI UAS'!J190*'FORM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0" s="87"/>
      <c r="Y190" s="7" t="str">
        <f>IF($B190="","",IF(Y$7="","",IFERROR((('NILAI TUGAS'!K190*'NILAI TUGAS'!K$7*'FORM NILAI SIAP'!$E$6+'NILAI PRAKTEK'!K190*'NILAI PRAKTEK'!K$7*'FORM NILAI SIAP'!$F$6+'NILAI UTS'!K190*'NILAI UTS'!K$7*'FORM NILAI SIAP'!$G$6+'NILAI UAS'!K$7*'NILAI UAS'!K190*'FORM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0" s="87"/>
      <c r="AA190" s="7" t="str">
        <f>IF($B190="","",IF(AA$7="","",IFERROR((('NILAI TUGAS'!L190*'NILAI TUGAS'!L$7*'FORM NILAI SIAP'!$E$6+'NILAI PRAKTEK'!L190*'NILAI PRAKTEK'!L$7*'FORM NILAI SIAP'!$F$6+'NILAI UTS'!L190*'NILAI UTS'!L$7*'FORM NILAI SIAP'!$G$6+'NILAI UAS'!L$7*'NILAI UAS'!L190*'FORM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0" s="87"/>
      <c r="AC190" s="7" t="str">
        <f>IF($B190="","",IF(AC$7="","",IFERROR((('NILAI TUGAS'!M190*'NILAI TUGAS'!M$7*'FORM NILAI SIAP'!$E$6+'NILAI PRAKTEK'!M190*'NILAI PRAKTEK'!M$7*'FORM NILAI SIAP'!$F$6+'NILAI UTS'!M190*'NILAI UTS'!M$7*'FORM NILAI SIAP'!$G$6+'NILAI UAS'!M$7*'NILAI UAS'!M190*'FORM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0" s="87"/>
      <c r="AE190" s="7" t="str">
        <f>IF($B190="","",IFERROR((('NILAI TUGAS'!N190*'NILAI TUGAS'!N$7*'FORM NILAI SIAP'!$E$6+'NILAI PRAKTEK'!N190*'NILAI PRAKTEK'!N$7*'FORM NILAI SIAP'!$F$6+'NILAI UTS'!N190*'NILAI UTS'!N$7*'FORM NILAI SIAP'!$G$6+'NILAI UAS'!N$7*'NILAI UAS'!N190*'FORM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0" s="87"/>
      <c r="AG190" s="7" t="str">
        <f>IF($B190="","",IFERROR((('NILAI TUGAS'!O190*'NILAI TUGAS'!O$7*'FORM NILAI SIAP'!$E$6+'NILAI PRAKTEK'!O190*'NILAI PRAKTEK'!O$7*'FORM NILAI SIAP'!$F$6+'NILAI UTS'!O190*'NILAI UTS'!O$7*'FORM NILAI SIAP'!$G$6+'NILAI UAS'!O$7*'NILAI UAS'!O190*'FORM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0" s="87"/>
      <c r="AI190" s="7" t="str">
        <f>IF($B190="","",IFERROR((('NILAI TUGAS'!P190*'NILAI TUGAS'!P$7*'FORM NILAI SIAP'!$E$6+'NILAI PRAKTEK'!P190*'NILAI PRAKTEK'!P$7*'FORM NILAI SIAP'!$F$6+'NILAI UTS'!P190*'NILAI UTS'!P$7*'FORM NILAI SIAP'!$G$6+'NILAI UAS'!P$7*'NILAI UAS'!P190*'FORM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0" s="87"/>
      <c r="AK190" s="7" t="str">
        <f>IF($B190="","",IFERROR((('NILAI TUGAS'!Q190*'NILAI TUGAS'!Q$7*'FORM NILAI SIAP'!$E$6+'NILAI PRAKTEK'!Q190*'NILAI PRAKTEK'!Q$7*'FORM NILAI SIAP'!$F$6+'NILAI UTS'!Q190*'NILAI UTS'!Q$7*'FORM NILAI SIAP'!$G$6+'NILAI UAS'!Q$7*'NILAI UAS'!Q190*'FORM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0" s="87"/>
      <c r="AM190" s="7" t="str">
        <f>IF($B190="","",IFERROR((('NILAI TUGAS'!R190*'NILAI TUGAS'!R$7*'FORM NILAI SIAP'!$E$6+'NILAI PRAKTEK'!R190*'NILAI PRAKTEK'!R$7*'FORM NILAI SIAP'!$F$6+'NILAI UTS'!R190*'NILAI UTS'!R$7*'FORM NILAI SIAP'!$G$6+'NILAI UAS'!R$7*'NILAI UAS'!R190*'FORM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0" s="87"/>
    </row>
    <row r="191" spans="1:40" ht="14.25" customHeight="1">
      <c r="A191" s="3">
        <v>21120120140099</v>
      </c>
      <c r="B191" s="37" t="s">
        <v>335</v>
      </c>
      <c r="C191" s="37">
        <v>5</v>
      </c>
      <c r="D191" s="37" t="s">
        <v>350</v>
      </c>
      <c r="E191" s="83">
        <f>IF(B191="","",'NILAI TUGAS'!D191)</f>
        <v>100</v>
      </c>
      <c r="F191" s="83">
        <f>IF(B191="","",'NILAI PRAKTEK'!D191)</f>
        <v>0</v>
      </c>
      <c r="G191" s="83">
        <f>IF(B191="","",'NILAI UTS'!D191)</f>
        <v>96</v>
      </c>
      <c r="H191" s="83">
        <f>IF(B191="","",'NILAI UAS'!D191)</f>
        <v>70</v>
      </c>
      <c r="I191" s="83">
        <f t="shared" si="0"/>
        <v>91.5</v>
      </c>
      <c r="J191" s="84" t="str">
        <f t="shared" si="15"/>
        <v>A</v>
      </c>
      <c r="K191" s="83" t="str">
        <f t="shared" si="16"/>
        <v>4</v>
      </c>
      <c r="L191" s="85" t="str">
        <f t="shared" si="19"/>
        <v>LULUS</v>
      </c>
      <c r="M191" s="7">
        <f>IF($B191="","",IF(M$7="","",IFERROR((('NILAI TUGAS'!E191*'NILAI TUGAS'!E$7*'FORM NILAI SIAP'!$E$6+'NILAI PRAKTEK'!E191*'NILAI PRAKTEK'!E$7*'FORM NILAI SIAP'!$F$6+'NILAI UTS'!E191*'NILAI UTS'!E$7*'FORM NILAI SIAP'!$G$6+'NILAI UAS'!E$7*'NILAI UAS'!E191*'FORM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98</v>
      </c>
      <c r="N191" s="64"/>
      <c r="O191" s="7">
        <f>IF($B191="","",IF(O$7="","",IFERROR((('NILAI TUGAS'!F191*'NILAI TUGAS'!F$7*'FORM NILAI SIAP'!$E$6+'NILAI PRAKTEK'!F191*'NILAI PRAKTEK'!F$7*'FORM NILAI SIAP'!$F$6+'NILAI UTS'!F191*'NILAI UTS'!F$7*'FORM NILAI SIAP'!$G$6+'NILAI UAS'!F$7*'NILAI UAS'!F191*'FORM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98</v>
      </c>
      <c r="P191" s="87"/>
      <c r="Q191" s="7">
        <f>IF($B191="","",IF(Q$7="","",IFERROR((('NILAI TUGAS'!G191*'NILAI TUGAS'!G$7*'FORM NILAI SIAP'!$E$6+'NILAI PRAKTEK'!G191*'NILAI PRAKTEK'!G$7*'FORM NILAI SIAP'!$F$6+'NILAI UTS'!G191*'NILAI UTS'!G$7*'FORM NILAI SIAP'!$G$6+'NILAI UAS'!G$7*'NILAI UAS'!G191*'FORM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91" s="87"/>
      <c r="S191" s="7">
        <f>IF($B191="","",IF(S$7="","",IFERROR((('NILAI TUGAS'!H191*'NILAI TUGAS'!H$7*'FORM NILAI SIAP'!$E$6+'NILAI PRAKTEK'!H191*'NILAI PRAKTEK'!H$7*'FORM NILAI SIAP'!$F$6+'NILAI UTS'!H191*'NILAI UTS'!H$7*'FORM NILAI SIAP'!$G$6+'NILAI UAS'!H$7*'NILAI UAS'!H191*'FORM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91" s="87"/>
      <c r="U191" s="7" t="str">
        <f>IF($B191="","",IF(U$7="","",IFERROR((('NILAI TUGAS'!I191*'NILAI TUGAS'!I$7*'FORM NILAI SIAP'!$E$6+'NILAI PRAKTEK'!I191*'NILAI PRAKTEK'!I$7*'FORM NILAI SIAP'!$F$6+'NILAI UTS'!I191*'NILAI UTS'!I$7*'FORM NILAI SIAP'!$G$6+'NILAI UAS'!I$7*'NILAI UAS'!I191*'FORM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1" s="87"/>
      <c r="W191" s="7" t="str">
        <f>IF($B191="","",IF(W$7="","",IFERROR((('NILAI TUGAS'!J191*'NILAI TUGAS'!J$7*'FORM NILAI SIAP'!$E$6+'NILAI PRAKTEK'!J191*'NILAI PRAKTEK'!J$7*'FORM NILAI SIAP'!$F$6+'NILAI UTS'!J191*'NILAI UTS'!J$7*'FORM NILAI SIAP'!$G$6+'NILAI UAS'!J$7*'NILAI UAS'!J191*'FORM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1" s="87"/>
      <c r="Y191" s="7" t="str">
        <f>IF($B191="","",IF(Y$7="","",IFERROR((('NILAI TUGAS'!K191*'NILAI TUGAS'!K$7*'FORM NILAI SIAP'!$E$6+'NILAI PRAKTEK'!K191*'NILAI PRAKTEK'!K$7*'FORM NILAI SIAP'!$F$6+'NILAI UTS'!K191*'NILAI UTS'!K$7*'FORM NILAI SIAP'!$G$6+'NILAI UAS'!K$7*'NILAI UAS'!K191*'FORM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1" s="87"/>
      <c r="AA191" s="7" t="str">
        <f>IF($B191="","",IF(AA$7="","",IFERROR((('NILAI TUGAS'!L191*'NILAI TUGAS'!L$7*'FORM NILAI SIAP'!$E$6+'NILAI PRAKTEK'!L191*'NILAI PRAKTEK'!L$7*'FORM NILAI SIAP'!$F$6+'NILAI UTS'!L191*'NILAI UTS'!L$7*'FORM NILAI SIAP'!$G$6+'NILAI UAS'!L$7*'NILAI UAS'!L191*'FORM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1" s="87"/>
      <c r="AC191" s="7" t="str">
        <f>IF($B191="","",IF(AC$7="","",IFERROR((('NILAI TUGAS'!M191*'NILAI TUGAS'!M$7*'FORM NILAI SIAP'!$E$6+'NILAI PRAKTEK'!M191*'NILAI PRAKTEK'!M$7*'FORM NILAI SIAP'!$F$6+'NILAI UTS'!M191*'NILAI UTS'!M$7*'FORM NILAI SIAP'!$G$6+'NILAI UAS'!M$7*'NILAI UAS'!M191*'FORM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1" s="87"/>
      <c r="AE191" s="7" t="str">
        <f>IF($B191="","",IFERROR((('NILAI TUGAS'!N191*'NILAI TUGAS'!N$7*'FORM NILAI SIAP'!$E$6+'NILAI PRAKTEK'!N191*'NILAI PRAKTEK'!N$7*'FORM NILAI SIAP'!$F$6+'NILAI UTS'!N191*'NILAI UTS'!N$7*'FORM NILAI SIAP'!$G$6+'NILAI UAS'!N$7*'NILAI UAS'!N191*'FORM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1" s="87"/>
      <c r="AG191" s="7" t="str">
        <f>IF($B191="","",IFERROR((('NILAI TUGAS'!O191*'NILAI TUGAS'!O$7*'FORM NILAI SIAP'!$E$6+'NILAI PRAKTEK'!O191*'NILAI PRAKTEK'!O$7*'FORM NILAI SIAP'!$F$6+'NILAI UTS'!O191*'NILAI UTS'!O$7*'FORM NILAI SIAP'!$G$6+'NILAI UAS'!O$7*'NILAI UAS'!O191*'FORM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1" s="87"/>
      <c r="AI191" s="7" t="str">
        <f>IF($B191="","",IFERROR((('NILAI TUGAS'!P191*'NILAI TUGAS'!P$7*'FORM NILAI SIAP'!$E$6+'NILAI PRAKTEK'!P191*'NILAI PRAKTEK'!P$7*'FORM NILAI SIAP'!$F$6+'NILAI UTS'!P191*'NILAI UTS'!P$7*'FORM NILAI SIAP'!$G$6+'NILAI UAS'!P$7*'NILAI UAS'!P191*'FORM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1" s="87"/>
      <c r="AK191" s="7" t="str">
        <f>IF($B191="","",IFERROR((('NILAI TUGAS'!Q191*'NILAI TUGAS'!Q$7*'FORM NILAI SIAP'!$E$6+'NILAI PRAKTEK'!Q191*'NILAI PRAKTEK'!Q$7*'FORM NILAI SIAP'!$F$6+'NILAI UTS'!Q191*'NILAI UTS'!Q$7*'FORM NILAI SIAP'!$G$6+'NILAI UAS'!Q$7*'NILAI UAS'!Q191*'FORM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1" s="87"/>
      <c r="AM191" s="7" t="str">
        <f>IF($B191="","",IFERROR((('NILAI TUGAS'!R191*'NILAI TUGAS'!R$7*'FORM NILAI SIAP'!$E$6+'NILAI PRAKTEK'!R191*'NILAI PRAKTEK'!R$7*'FORM NILAI SIAP'!$F$6+'NILAI UTS'!R191*'NILAI UTS'!R$7*'FORM NILAI SIAP'!$G$6+'NILAI UAS'!R$7*'NILAI UAS'!R191*'FORM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1" s="87"/>
    </row>
    <row r="192" spans="1:40" ht="14.25" customHeight="1">
      <c r="A192" s="3">
        <v>21120120140099</v>
      </c>
      <c r="B192" s="37" t="s">
        <v>336</v>
      </c>
      <c r="C192" s="37">
        <v>5</v>
      </c>
      <c r="D192" s="37" t="s">
        <v>350</v>
      </c>
      <c r="E192" s="83">
        <f>IF(B192="","",'NILAI TUGAS'!D192)</f>
        <v>88</v>
      </c>
      <c r="F192" s="83">
        <f>IF(B192="","",'NILAI PRAKTEK'!D192)</f>
        <v>0</v>
      </c>
      <c r="G192" s="83">
        <f>IF(B192="","",'NILAI UTS'!D192)</f>
        <v>60</v>
      </c>
      <c r="H192" s="83">
        <f>IF(B192="","",'NILAI UAS'!D192)</f>
        <v>60</v>
      </c>
      <c r="I192" s="83">
        <f t="shared" si="0"/>
        <v>74</v>
      </c>
      <c r="J192" s="84" t="str">
        <f t="shared" si="15"/>
        <v>B</v>
      </c>
      <c r="K192" s="83" t="str">
        <f t="shared" si="16"/>
        <v>3</v>
      </c>
      <c r="L192" s="85" t="str">
        <f t="shared" si="19"/>
        <v>LULUS</v>
      </c>
      <c r="M192" s="7">
        <f>IF($B192="","",IF(M$7="","",IFERROR((('NILAI TUGAS'!E192*'NILAI TUGAS'!E$7*'FORM NILAI SIAP'!$E$6+'NILAI PRAKTEK'!E192*'NILAI PRAKTEK'!E$7*'FORM NILAI SIAP'!$F$6+'NILAI UTS'!E192*'NILAI UTS'!E$7*'FORM NILAI SIAP'!$G$6+'NILAI UAS'!E$7*'NILAI UAS'!E192*'FORM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74</v>
      </c>
      <c r="N192" s="64"/>
      <c r="O192" s="7">
        <f>IF($B192="","",IF(O$7="","",IFERROR((('NILAI TUGAS'!F192*'NILAI TUGAS'!F$7*'FORM NILAI SIAP'!$E$6+'NILAI PRAKTEK'!F192*'NILAI PRAKTEK'!F$7*'FORM NILAI SIAP'!$F$6+'NILAI UTS'!F192*'NILAI UTS'!F$7*'FORM NILAI SIAP'!$G$6+'NILAI UAS'!F$7*'NILAI UAS'!F192*'FORM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74</v>
      </c>
      <c r="P192" s="87"/>
      <c r="Q192" s="7">
        <f>IF($B192="","",IF(Q$7="","",IFERROR((('NILAI TUGAS'!G192*'NILAI TUGAS'!G$7*'FORM NILAI SIAP'!$E$6+'NILAI PRAKTEK'!G192*'NILAI PRAKTEK'!G$7*'FORM NILAI SIAP'!$F$6+'NILAI UTS'!G192*'NILAI UTS'!G$7*'FORM NILAI SIAP'!$G$6+'NILAI UAS'!G$7*'NILAI UAS'!G192*'FORM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74</v>
      </c>
      <c r="R192" s="87"/>
      <c r="S192" s="7">
        <f>IF($B192="","",IF(S$7="","",IFERROR((('NILAI TUGAS'!H192*'NILAI TUGAS'!H$7*'FORM NILAI SIAP'!$E$6+'NILAI PRAKTEK'!H192*'NILAI PRAKTEK'!H$7*'FORM NILAI SIAP'!$F$6+'NILAI UTS'!H192*'NILAI UTS'!H$7*'FORM NILAI SIAP'!$G$6+'NILAI UAS'!H$7*'NILAI UAS'!H192*'FORM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74</v>
      </c>
      <c r="T192" s="87"/>
      <c r="U192" s="7" t="str">
        <f>IF($B192="","",IF(U$7="","",IFERROR((('NILAI TUGAS'!I192*'NILAI TUGAS'!I$7*'FORM NILAI SIAP'!$E$6+'NILAI PRAKTEK'!I192*'NILAI PRAKTEK'!I$7*'FORM NILAI SIAP'!$F$6+'NILAI UTS'!I192*'NILAI UTS'!I$7*'FORM NILAI SIAP'!$G$6+'NILAI UAS'!I$7*'NILAI UAS'!I192*'FORM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2" s="87"/>
      <c r="W192" s="7" t="str">
        <f>IF($B192="","",IF(W$7="","",IFERROR((('NILAI TUGAS'!J192*'NILAI TUGAS'!J$7*'FORM NILAI SIAP'!$E$6+'NILAI PRAKTEK'!J192*'NILAI PRAKTEK'!J$7*'FORM NILAI SIAP'!$F$6+'NILAI UTS'!J192*'NILAI UTS'!J$7*'FORM NILAI SIAP'!$G$6+'NILAI UAS'!J$7*'NILAI UAS'!J192*'FORM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2" s="87"/>
      <c r="Y192" s="7" t="str">
        <f>IF($B192="","",IF(Y$7="","",IFERROR((('NILAI TUGAS'!K192*'NILAI TUGAS'!K$7*'FORM NILAI SIAP'!$E$6+'NILAI PRAKTEK'!K192*'NILAI PRAKTEK'!K$7*'FORM NILAI SIAP'!$F$6+'NILAI UTS'!K192*'NILAI UTS'!K$7*'FORM NILAI SIAP'!$G$6+'NILAI UAS'!K$7*'NILAI UAS'!K192*'FORM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2" s="87"/>
      <c r="AA192" s="7" t="str">
        <f>IF($B192="","",IF(AA$7="","",IFERROR((('NILAI TUGAS'!L192*'NILAI TUGAS'!L$7*'FORM NILAI SIAP'!$E$6+'NILAI PRAKTEK'!L192*'NILAI PRAKTEK'!L$7*'FORM NILAI SIAP'!$F$6+'NILAI UTS'!L192*'NILAI UTS'!L$7*'FORM NILAI SIAP'!$G$6+'NILAI UAS'!L$7*'NILAI UAS'!L192*'FORM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2" s="87"/>
      <c r="AC192" s="7" t="str">
        <f>IF($B192="","",IF(AC$7="","",IFERROR((('NILAI TUGAS'!M192*'NILAI TUGAS'!M$7*'FORM NILAI SIAP'!$E$6+'NILAI PRAKTEK'!M192*'NILAI PRAKTEK'!M$7*'FORM NILAI SIAP'!$F$6+'NILAI UTS'!M192*'NILAI UTS'!M$7*'FORM NILAI SIAP'!$G$6+'NILAI UAS'!M$7*'NILAI UAS'!M192*'FORM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2" s="87"/>
      <c r="AE192" s="7" t="str">
        <f>IF($B192="","",IFERROR((('NILAI TUGAS'!N192*'NILAI TUGAS'!N$7*'FORM NILAI SIAP'!$E$6+'NILAI PRAKTEK'!N192*'NILAI PRAKTEK'!N$7*'FORM NILAI SIAP'!$F$6+'NILAI UTS'!N192*'NILAI UTS'!N$7*'FORM NILAI SIAP'!$G$6+'NILAI UAS'!N$7*'NILAI UAS'!N192*'FORM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2" s="87"/>
      <c r="AG192" s="7" t="str">
        <f>IF($B192="","",IFERROR((('NILAI TUGAS'!O192*'NILAI TUGAS'!O$7*'FORM NILAI SIAP'!$E$6+'NILAI PRAKTEK'!O192*'NILAI PRAKTEK'!O$7*'FORM NILAI SIAP'!$F$6+'NILAI UTS'!O192*'NILAI UTS'!O$7*'FORM NILAI SIAP'!$G$6+'NILAI UAS'!O$7*'NILAI UAS'!O192*'FORM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2" s="87"/>
      <c r="AI192" s="7" t="str">
        <f>IF($B192="","",IFERROR((('NILAI TUGAS'!P192*'NILAI TUGAS'!P$7*'FORM NILAI SIAP'!$E$6+'NILAI PRAKTEK'!P192*'NILAI PRAKTEK'!P$7*'FORM NILAI SIAP'!$F$6+'NILAI UTS'!P192*'NILAI UTS'!P$7*'FORM NILAI SIAP'!$G$6+'NILAI UAS'!P$7*'NILAI UAS'!P192*'FORM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2" s="87"/>
      <c r="AK192" s="7" t="str">
        <f>IF($B192="","",IFERROR((('NILAI TUGAS'!Q192*'NILAI TUGAS'!Q$7*'FORM NILAI SIAP'!$E$6+'NILAI PRAKTEK'!Q192*'NILAI PRAKTEK'!Q$7*'FORM NILAI SIAP'!$F$6+'NILAI UTS'!Q192*'NILAI UTS'!Q$7*'FORM NILAI SIAP'!$G$6+'NILAI UAS'!Q$7*'NILAI UAS'!Q192*'FORM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2" s="87"/>
      <c r="AM192" s="7" t="str">
        <f>IF($B192="","",IFERROR((('NILAI TUGAS'!R192*'NILAI TUGAS'!R$7*'FORM NILAI SIAP'!$E$6+'NILAI PRAKTEK'!R192*'NILAI PRAKTEK'!R$7*'FORM NILAI SIAP'!$F$6+'NILAI UTS'!R192*'NILAI UTS'!R$7*'FORM NILAI SIAP'!$G$6+'NILAI UAS'!R$7*'NILAI UAS'!R192*'FORM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2" s="87"/>
    </row>
    <row r="193" spans="1:40" ht="14.25" customHeight="1">
      <c r="A193" s="3">
        <v>21120120140099</v>
      </c>
      <c r="B193" s="37" t="s">
        <v>337</v>
      </c>
      <c r="C193" s="37">
        <v>5</v>
      </c>
      <c r="D193" s="37" t="s">
        <v>350</v>
      </c>
      <c r="E193" s="83">
        <f>IF(B193="","",'NILAI TUGAS'!D193)</f>
        <v>100</v>
      </c>
      <c r="F193" s="83">
        <f>IF(B193="","",'NILAI PRAKTEK'!D193)</f>
        <v>0</v>
      </c>
      <c r="G193" s="83">
        <f>IF(B193="","",'NILAI UTS'!D193)</f>
        <v>92</v>
      </c>
      <c r="H193" s="83">
        <f>IF(B193="","",'NILAI UAS'!D193)</f>
        <v>75</v>
      </c>
      <c r="I193" s="83">
        <f t="shared" si="0"/>
        <v>91.75</v>
      </c>
      <c r="J193" s="84" t="str">
        <f t="shared" si="15"/>
        <v>A</v>
      </c>
      <c r="K193" s="83" t="str">
        <f t="shared" si="16"/>
        <v>4</v>
      </c>
      <c r="L193" s="85" t="str">
        <f t="shared" si="19"/>
        <v>LULUS</v>
      </c>
      <c r="M193" s="7">
        <f>IF($B193="","",IF(M$7="","",IFERROR((('NILAI TUGAS'!E193*'NILAI TUGAS'!E$7*'FORM NILAI SIAP'!$E$6+'NILAI PRAKTEK'!E193*'NILAI PRAKTEK'!E$7*'FORM NILAI SIAP'!$F$6+'NILAI UTS'!E193*'NILAI UTS'!E$7*'FORM NILAI SIAP'!$G$6+'NILAI UAS'!E$7*'NILAI UAS'!E193*'FORM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193" s="64"/>
      <c r="O193" s="7">
        <f>IF($B193="","",IF(O$7="","",IFERROR((('NILAI TUGAS'!F193*'NILAI TUGAS'!F$7*'FORM NILAI SIAP'!$E$6+'NILAI PRAKTEK'!F193*'NILAI PRAKTEK'!F$7*'FORM NILAI SIAP'!$F$6+'NILAI UTS'!F193*'NILAI UTS'!F$7*'FORM NILAI SIAP'!$G$6+'NILAI UAS'!F$7*'NILAI UAS'!F193*'FORM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193" s="87"/>
      <c r="Q193" s="7">
        <f>IF($B193="","",IF(Q$7="","",IFERROR((('NILAI TUGAS'!G193*'NILAI TUGAS'!G$7*'FORM NILAI SIAP'!$E$6+'NILAI PRAKTEK'!G193*'NILAI PRAKTEK'!G$7*'FORM NILAI SIAP'!$F$6+'NILAI UTS'!G193*'NILAI UTS'!G$7*'FORM NILAI SIAP'!$G$6+'NILAI UAS'!G$7*'NILAI UAS'!G193*'FORM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87.5</v>
      </c>
      <c r="R193" s="87"/>
      <c r="S193" s="7">
        <f>IF($B193="","",IF(S$7="","",IFERROR((('NILAI TUGAS'!H193*'NILAI TUGAS'!H$7*'FORM NILAI SIAP'!$E$6+'NILAI PRAKTEK'!H193*'NILAI PRAKTEK'!H$7*'FORM NILAI SIAP'!$F$6+'NILAI UTS'!H193*'NILAI UTS'!H$7*'FORM NILAI SIAP'!$G$6+'NILAI UAS'!H$7*'NILAI UAS'!H193*'FORM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87.5</v>
      </c>
      <c r="T193" s="87"/>
      <c r="U193" s="7" t="str">
        <f>IF($B193="","",IF(U$7="","",IFERROR((('NILAI TUGAS'!I193*'NILAI TUGAS'!I$7*'FORM NILAI SIAP'!$E$6+'NILAI PRAKTEK'!I193*'NILAI PRAKTEK'!I$7*'FORM NILAI SIAP'!$F$6+'NILAI UTS'!I193*'NILAI UTS'!I$7*'FORM NILAI SIAP'!$G$6+'NILAI UAS'!I$7*'NILAI UAS'!I193*'FORM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3" s="87"/>
      <c r="W193" s="7" t="str">
        <f>IF($B193="","",IF(W$7="","",IFERROR((('NILAI TUGAS'!J193*'NILAI TUGAS'!J$7*'FORM NILAI SIAP'!$E$6+'NILAI PRAKTEK'!J193*'NILAI PRAKTEK'!J$7*'FORM NILAI SIAP'!$F$6+'NILAI UTS'!J193*'NILAI UTS'!J$7*'FORM NILAI SIAP'!$G$6+'NILAI UAS'!J$7*'NILAI UAS'!J193*'FORM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3" s="87"/>
      <c r="Y193" s="7" t="str">
        <f>IF($B193="","",IF(Y$7="","",IFERROR((('NILAI TUGAS'!K193*'NILAI TUGAS'!K$7*'FORM NILAI SIAP'!$E$6+'NILAI PRAKTEK'!K193*'NILAI PRAKTEK'!K$7*'FORM NILAI SIAP'!$F$6+'NILAI UTS'!K193*'NILAI UTS'!K$7*'FORM NILAI SIAP'!$G$6+'NILAI UAS'!K$7*'NILAI UAS'!K193*'FORM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3" s="87"/>
      <c r="AA193" s="7" t="str">
        <f>IF($B193="","",IF(AA$7="","",IFERROR((('NILAI TUGAS'!L193*'NILAI TUGAS'!L$7*'FORM NILAI SIAP'!$E$6+'NILAI PRAKTEK'!L193*'NILAI PRAKTEK'!L$7*'FORM NILAI SIAP'!$F$6+'NILAI UTS'!L193*'NILAI UTS'!L$7*'FORM NILAI SIAP'!$G$6+'NILAI UAS'!L$7*'NILAI UAS'!L193*'FORM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3" s="87"/>
      <c r="AC193" s="7" t="str">
        <f>IF($B193="","",IF(AC$7="","",IFERROR((('NILAI TUGAS'!M193*'NILAI TUGAS'!M$7*'FORM NILAI SIAP'!$E$6+'NILAI PRAKTEK'!M193*'NILAI PRAKTEK'!M$7*'FORM NILAI SIAP'!$F$6+'NILAI UTS'!M193*'NILAI UTS'!M$7*'FORM NILAI SIAP'!$G$6+'NILAI UAS'!M$7*'NILAI UAS'!M193*'FORM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3" s="87"/>
      <c r="AE193" s="7" t="str">
        <f>IF($B193="","",IFERROR((('NILAI TUGAS'!N193*'NILAI TUGAS'!N$7*'FORM NILAI SIAP'!$E$6+'NILAI PRAKTEK'!N193*'NILAI PRAKTEK'!N$7*'FORM NILAI SIAP'!$F$6+'NILAI UTS'!N193*'NILAI UTS'!N$7*'FORM NILAI SIAP'!$G$6+'NILAI UAS'!N$7*'NILAI UAS'!N193*'FORM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3" s="87"/>
      <c r="AG193" s="7" t="str">
        <f>IF($B193="","",IFERROR((('NILAI TUGAS'!O193*'NILAI TUGAS'!O$7*'FORM NILAI SIAP'!$E$6+'NILAI PRAKTEK'!O193*'NILAI PRAKTEK'!O$7*'FORM NILAI SIAP'!$F$6+'NILAI UTS'!O193*'NILAI UTS'!O$7*'FORM NILAI SIAP'!$G$6+'NILAI UAS'!O$7*'NILAI UAS'!O193*'FORM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3" s="87"/>
      <c r="AI193" s="7" t="str">
        <f>IF($B193="","",IFERROR((('NILAI TUGAS'!P193*'NILAI TUGAS'!P$7*'FORM NILAI SIAP'!$E$6+'NILAI PRAKTEK'!P193*'NILAI PRAKTEK'!P$7*'FORM NILAI SIAP'!$F$6+'NILAI UTS'!P193*'NILAI UTS'!P$7*'FORM NILAI SIAP'!$G$6+'NILAI UAS'!P$7*'NILAI UAS'!P193*'FORM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3" s="87"/>
      <c r="AK193" s="7" t="str">
        <f>IF($B193="","",IFERROR((('NILAI TUGAS'!Q193*'NILAI TUGAS'!Q$7*'FORM NILAI SIAP'!$E$6+'NILAI PRAKTEK'!Q193*'NILAI PRAKTEK'!Q$7*'FORM NILAI SIAP'!$F$6+'NILAI UTS'!Q193*'NILAI UTS'!Q$7*'FORM NILAI SIAP'!$G$6+'NILAI UAS'!Q$7*'NILAI UAS'!Q193*'FORM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3" s="87"/>
      <c r="AM193" s="7" t="str">
        <f>IF($B193="","",IFERROR((('NILAI TUGAS'!R193*'NILAI TUGAS'!R$7*'FORM NILAI SIAP'!$E$6+'NILAI PRAKTEK'!R193*'NILAI PRAKTEK'!R$7*'FORM NILAI SIAP'!$F$6+'NILAI UTS'!R193*'NILAI UTS'!R$7*'FORM NILAI SIAP'!$G$6+'NILAI UAS'!R$7*'NILAI UAS'!R193*'FORM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3" s="87"/>
    </row>
    <row r="194" spans="1:40" ht="14.25" customHeight="1">
      <c r="A194" s="37"/>
      <c r="B194" s="37"/>
      <c r="C194" s="37"/>
      <c r="D194" s="37"/>
      <c r="E194" s="83" t="str">
        <f>IF(B194="","",'NILAI TUGAS'!D194)</f>
        <v/>
      </c>
      <c r="F194" s="83" t="str">
        <f>IF(B194="","",'NILAI PRAKTEK'!D194)</f>
        <v/>
      </c>
      <c r="G194" s="83" t="str">
        <f>IF(B194="","",'NILAI UTS'!D194)</f>
        <v/>
      </c>
      <c r="H194" s="83" t="str">
        <f>IF(B194="","",'NILAI UAS'!D194)</f>
        <v/>
      </c>
      <c r="I194" s="83" t="str">
        <f t="shared" si="0"/>
        <v/>
      </c>
      <c r="J194" s="84" t="str">
        <f t="shared" si="15"/>
        <v/>
      </c>
      <c r="K194" s="83" t="str">
        <f t="shared" si="16"/>
        <v/>
      </c>
      <c r="L194" s="85" t="str">
        <f t="shared" si="19"/>
        <v/>
      </c>
      <c r="M194" s="7" t="str">
        <f>IF($B194="","",IF(M$7="","",IFERROR((('NILAI TUGAS'!E194*'NILAI TUGAS'!E$7*'FORM NILAI SIAP'!$E$6+'NILAI PRAKTEK'!E194*'NILAI PRAKTEK'!E$7*'FORM NILAI SIAP'!$F$6+'NILAI UTS'!E194*'NILAI UTS'!E$7*'FORM NILAI SIAP'!$G$6+'NILAI UAS'!E$7*'NILAI UAS'!E194*'FORM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94" s="64"/>
      <c r="O194" s="7" t="str">
        <f>IF($B194="","",IF(O$7="","",IFERROR((('NILAI TUGAS'!F194*'NILAI TUGAS'!F$7*'FORM NILAI SIAP'!$E$6+'NILAI PRAKTEK'!F194*'NILAI PRAKTEK'!F$7*'FORM NILAI SIAP'!$F$6+'NILAI UTS'!F194*'NILAI UTS'!F$7*'FORM NILAI SIAP'!$G$6+'NILAI UAS'!F$7*'NILAI UAS'!F194*'FORM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94" s="87"/>
      <c r="Q194" s="7" t="str">
        <f>IF($B194="","",IF(Q$7="","",IFERROR((('NILAI TUGAS'!G194*'NILAI TUGAS'!G$7*'FORM NILAI SIAP'!$E$6+'NILAI PRAKTEK'!G194*'NILAI PRAKTEK'!G$7*'FORM NILAI SIAP'!$F$6+'NILAI UTS'!G194*'NILAI UTS'!G$7*'FORM NILAI SIAP'!$G$6+'NILAI UAS'!G$7*'NILAI UAS'!G194*'FORM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94" s="87"/>
      <c r="S194" s="7" t="str">
        <f>IF($B194="","",IF(S$7="","",IFERROR((('NILAI TUGAS'!H194*'NILAI TUGAS'!H$7*'FORM NILAI SIAP'!$E$6+'NILAI PRAKTEK'!H194*'NILAI PRAKTEK'!H$7*'FORM NILAI SIAP'!$F$6+'NILAI UTS'!H194*'NILAI UTS'!H$7*'FORM NILAI SIAP'!$G$6+'NILAI UAS'!H$7*'NILAI UAS'!H194*'FORM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94" s="87"/>
      <c r="U194" s="7" t="str">
        <f>IF($B194="","",IF(U$7="","",IFERROR((('NILAI TUGAS'!I194*'NILAI TUGAS'!I$7*'FORM NILAI SIAP'!$E$6+'NILAI PRAKTEK'!I194*'NILAI PRAKTEK'!I$7*'FORM NILAI SIAP'!$F$6+'NILAI UTS'!I194*'NILAI UTS'!I$7*'FORM NILAI SIAP'!$G$6+'NILAI UAS'!I$7*'NILAI UAS'!I194*'FORM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4" s="87"/>
      <c r="W194" s="7" t="str">
        <f>IF($B194="","",IF(W$7="","",IFERROR((('NILAI TUGAS'!J194*'NILAI TUGAS'!J$7*'FORM NILAI SIAP'!$E$6+'NILAI PRAKTEK'!J194*'NILAI PRAKTEK'!J$7*'FORM NILAI SIAP'!$F$6+'NILAI UTS'!J194*'NILAI UTS'!J$7*'FORM NILAI SIAP'!$G$6+'NILAI UAS'!J$7*'NILAI UAS'!J194*'FORM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4" s="87"/>
      <c r="Y194" s="7" t="str">
        <f>IF($B194="","",IF(Y$7="","",IFERROR((('NILAI TUGAS'!K194*'NILAI TUGAS'!K$7*'FORM NILAI SIAP'!$E$6+'NILAI PRAKTEK'!K194*'NILAI PRAKTEK'!K$7*'FORM NILAI SIAP'!$F$6+'NILAI UTS'!K194*'NILAI UTS'!K$7*'FORM NILAI SIAP'!$G$6+'NILAI UAS'!K$7*'NILAI UAS'!K194*'FORM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4" s="87"/>
      <c r="AA194" s="7" t="str">
        <f>IF($B194="","",IF(AA$7="","",IFERROR((('NILAI TUGAS'!L194*'NILAI TUGAS'!L$7*'FORM NILAI SIAP'!$E$6+'NILAI PRAKTEK'!L194*'NILAI PRAKTEK'!L$7*'FORM NILAI SIAP'!$F$6+'NILAI UTS'!L194*'NILAI UTS'!L$7*'FORM NILAI SIAP'!$G$6+'NILAI UAS'!L$7*'NILAI UAS'!L194*'FORM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4" s="87"/>
      <c r="AC194" s="7" t="str">
        <f>IF($B194="","",IF(AC$7="","",IFERROR((('NILAI TUGAS'!M194*'NILAI TUGAS'!M$7*'FORM NILAI SIAP'!$E$6+'NILAI PRAKTEK'!M194*'NILAI PRAKTEK'!M$7*'FORM NILAI SIAP'!$F$6+'NILAI UTS'!M194*'NILAI UTS'!M$7*'FORM NILAI SIAP'!$G$6+'NILAI UAS'!M$7*'NILAI UAS'!M194*'FORM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4" s="87"/>
      <c r="AE194" s="7" t="str">
        <f>IF($B194="","",IFERROR((('NILAI TUGAS'!N194*'NILAI TUGAS'!N$7*'FORM NILAI SIAP'!$E$6+'NILAI PRAKTEK'!N194*'NILAI PRAKTEK'!N$7*'FORM NILAI SIAP'!$F$6+'NILAI UTS'!N194*'NILAI UTS'!N$7*'FORM NILAI SIAP'!$G$6+'NILAI UAS'!N$7*'NILAI UAS'!N194*'FORM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4" s="87"/>
      <c r="AG194" s="7" t="str">
        <f>IF($B194="","",IFERROR((('NILAI TUGAS'!O194*'NILAI TUGAS'!O$7*'FORM NILAI SIAP'!$E$6+'NILAI PRAKTEK'!O194*'NILAI PRAKTEK'!O$7*'FORM NILAI SIAP'!$F$6+'NILAI UTS'!O194*'NILAI UTS'!O$7*'FORM NILAI SIAP'!$G$6+'NILAI UAS'!O$7*'NILAI UAS'!O194*'FORM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4" s="87"/>
      <c r="AI194" s="7" t="str">
        <f>IF($B194="","",IFERROR((('NILAI TUGAS'!P194*'NILAI TUGAS'!P$7*'FORM NILAI SIAP'!$E$6+'NILAI PRAKTEK'!P194*'NILAI PRAKTEK'!P$7*'FORM NILAI SIAP'!$F$6+'NILAI UTS'!P194*'NILAI UTS'!P$7*'FORM NILAI SIAP'!$G$6+'NILAI UAS'!P$7*'NILAI UAS'!P194*'FORM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4" s="87"/>
      <c r="AK194" s="7" t="str">
        <f>IF($B194="","",IFERROR((('NILAI TUGAS'!Q194*'NILAI TUGAS'!Q$7*'FORM NILAI SIAP'!$E$6+'NILAI PRAKTEK'!Q194*'NILAI PRAKTEK'!Q$7*'FORM NILAI SIAP'!$F$6+'NILAI UTS'!Q194*'NILAI UTS'!Q$7*'FORM NILAI SIAP'!$G$6+'NILAI UAS'!Q$7*'NILAI UAS'!Q194*'FORM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4" s="87"/>
      <c r="AM194" s="7" t="str">
        <f>IF($B194="","",IFERROR((('NILAI TUGAS'!R194*'NILAI TUGAS'!R$7*'FORM NILAI SIAP'!$E$6+'NILAI PRAKTEK'!R194*'NILAI PRAKTEK'!R$7*'FORM NILAI SIAP'!$F$6+'NILAI UTS'!R194*'NILAI UTS'!R$7*'FORM NILAI SIAP'!$G$6+'NILAI UAS'!R$7*'NILAI UAS'!R194*'FORM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4" s="87"/>
    </row>
    <row r="195" spans="1:40" ht="14.25" customHeight="1">
      <c r="A195" s="37"/>
      <c r="B195" s="37"/>
      <c r="C195" s="37"/>
      <c r="D195" s="37"/>
      <c r="E195" s="83" t="str">
        <f>IF(B195="","",'NILAI TUGAS'!D195)</f>
        <v/>
      </c>
      <c r="F195" s="83" t="str">
        <f>IF(B195="","",'NILAI PRAKTEK'!D195)</f>
        <v/>
      </c>
      <c r="G195" s="83" t="str">
        <f>IF(B195="","",'NILAI UTS'!D195)</f>
        <v/>
      </c>
      <c r="H195" s="83" t="str">
        <f>IF(B195="","",'NILAI UAS'!D195)</f>
        <v/>
      </c>
      <c r="I195" s="83" t="str">
        <f t="shared" si="0"/>
        <v/>
      </c>
      <c r="J195" s="84" t="str">
        <f t="shared" si="15"/>
        <v/>
      </c>
      <c r="K195" s="83" t="str">
        <f t="shared" si="16"/>
        <v/>
      </c>
      <c r="L195" s="85" t="str">
        <f t="shared" si="19"/>
        <v/>
      </c>
      <c r="M195" s="7" t="str">
        <f>IF($B195="","",IF(M$7="","",IFERROR((('NILAI TUGAS'!E195*'NILAI TUGAS'!E$7*'FORM NILAI SIAP'!$E$6+'NILAI PRAKTEK'!E195*'NILAI PRAKTEK'!E$7*'FORM NILAI SIAP'!$F$6+'NILAI UTS'!E195*'NILAI UTS'!E$7*'FORM NILAI SIAP'!$G$6+'NILAI UAS'!E$7*'NILAI UAS'!E195*'FORM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95" s="64"/>
      <c r="O195" s="7" t="str">
        <f>IF($B195="","",IF(O$7="","",IFERROR((('NILAI TUGAS'!F195*'NILAI TUGAS'!F$7*'FORM NILAI SIAP'!$E$6+'NILAI PRAKTEK'!F195*'NILAI PRAKTEK'!F$7*'FORM NILAI SIAP'!$F$6+'NILAI UTS'!F195*'NILAI UTS'!F$7*'FORM NILAI SIAP'!$G$6+'NILAI UAS'!F$7*'NILAI UAS'!F195*'FORM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95" s="87"/>
      <c r="Q195" s="7" t="str">
        <f>IF($B195="","",IF(Q$7="","",IFERROR((('NILAI TUGAS'!G195*'NILAI TUGAS'!G$7*'FORM NILAI SIAP'!$E$6+'NILAI PRAKTEK'!G195*'NILAI PRAKTEK'!G$7*'FORM NILAI SIAP'!$F$6+'NILAI UTS'!G195*'NILAI UTS'!G$7*'FORM NILAI SIAP'!$G$6+'NILAI UAS'!G$7*'NILAI UAS'!G195*'FORM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95" s="87"/>
      <c r="S195" s="7" t="str">
        <f>IF($B195="","",IF(S$7="","",IFERROR((('NILAI TUGAS'!H195*'NILAI TUGAS'!H$7*'FORM NILAI SIAP'!$E$6+'NILAI PRAKTEK'!H195*'NILAI PRAKTEK'!H$7*'FORM NILAI SIAP'!$F$6+'NILAI UTS'!H195*'NILAI UTS'!H$7*'FORM NILAI SIAP'!$G$6+'NILAI UAS'!H$7*'NILAI UAS'!H195*'FORM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95" s="87"/>
      <c r="U195" s="7" t="str">
        <f>IF($B195="","",IF(U$7="","",IFERROR((('NILAI TUGAS'!I195*'NILAI TUGAS'!I$7*'FORM NILAI SIAP'!$E$6+'NILAI PRAKTEK'!I195*'NILAI PRAKTEK'!I$7*'FORM NILAI SIAP'!$F$6+'NILAI UTS'!I195*'NILAI UTS'!I$7*'FORM NILAI SIAP'!$G$6+'NILAI UAS'!I$7*'NILAI UAS'!I195*'FORM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5" s="87"/>
      <c r="W195" s="7" t="str">
        <f>IF($B195="","",IF(W$7="","",IFERROR((('NILAI TUGAS'!J195*'NILAI TUGAS'!J$7*'FORM NILAI SIAP'!$E$6+'NILAI PRAKTEK'!J195*'NILAI PRAKTEK'!J$7*'FORM NILAI SIAP'!$F$6+'NILAI UTS'!J195*'NILAI UTS'!J$7*'FORM NILAI SIAP'!$G$6+'NILAI UAS'!J$7*'NILAI UAS'!J195*'FORM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5" s="87"/>
      <c r="Y195" s="7" t="str">
        <f>IF($B195="","",IF(Y$7="","",IFERROR((('NILAI TUGAS'!K195*'NILAI TUGAS'!K$7*'FORM NILAI SIAP'!$E$6+'NILAI PRAKTEK'!K195*'NILAI PRAKTEK'!K$7*'FORM NILAI SIAP'!$F$6+'NILAI UTS'!K195*'NILAI UTS'!K$7*'FORM NILAI SIAP'!$G$6+'NILAI UAS'!K$7*'NILAI UAS'!K195*'FORM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5" s="87"/>
      <c r="AA195" s="7" t="str">
        <f>IF($B195="","",IF(AA$7="","",IFERROR((('NILAI TUGAS'!L195*'NILAI TUGAS'!L$7*'FORM NILAI SIAP'!$E$6+'NILAI PRAKTEK'!L195*'NILAI PRAKTEK'!L$7*'FORM NILAI SIAP'!$F$6+'NILAI UTS'!L195*'NILAI UTS'!L$7*'FORM NILAI SIAP'!$G$6+'NILAI UAS'!L$7*'NILAI UAS'!L195*'FORM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5" s="87"/>
      <c r="AC195" s="7" t="str">
        <f>IF($B195="","",IF(AC$7="","",IFERROR((('NILAI TUGAS'!M195*'NILAI TUGAS'!M$7*'FORM NILAI SIAP'!$E$6+'NILAI PRAKTEK'!M195*'NILAI PRAKTEK'!M$7*'FORM NILAI SIAP'!$F$6+'NILAI UTS'!M195*'NILAI UTS'!M$7*'FORM NILAI SIAP'!$G$6+'NILAI UAS'!M$7*'NILAI UAS'!M195*'FORM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5" s="87"/>
      <c r="AE195" s="7" t="str">
        <f>IF($B195="","",IFERROR((('NILAI TUGAS'!N195*'NILAI TUGAS'!N$7*'FORM NILAI SIAP'!$E$6+'NILAI PRAKTEK'!N195*'NILAI PRAKTEK'!N$7*'FORM NILAI SIAP'!$F$6+'NILAI UTS'!N195*'NILAI UTS'!N$7*'FORM NILAI SIAP'!$G$6+'NILAI UAS'!N$7*'NILAI UAS'!N195*'FORM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5" s="87"/>
      <c r="AG195" s="7" t="str">
        <f>IF($B195="","",IFERROR((('NILAI TUGAS'!O195*'NILAI TUGAS'!O$7*'FORM NILAI SIAP'!$E$6+'NILAI PRAKTEK'!O195*'NILAI PRAKTEK'!O$7*'FORM NILAI SIAP'!$F$6+'NILAI UTS'!O195*'NILAI UTS'!O$7*'FORM NILAI SIAP'!$G$6+'NILAI UAS'!O$7*'NILAI UAS'!O195*'FORM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5" s="87"/>
      <c r="AI195" s="7" t="str">
        <f>IF($B195="","",IFERROR((('NILAI TUGAS'!P195*'NILAI TUGAS'!P$7*'FORM NILAI SIAP'!$E$6+'NILAI PRAKTEK'!P195*'NILAI PRAKTEK'!P$7*'FORM NILAI SIAP'!$F$6+'NILAI UTS'!P195*'NILAI UTS'!P$7*'FORM NILAI SIAP'!$G$6+'NILAI UAS'!P$7*'NILAI UAS'!P195*'FORM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5" s="87"/>
      <c r="AK195" s="7" t="str">
        <f>IF($B195="","",IFERROR((('NILAI TUGAS'!Q195*'NILAI TUGAS'!Q$7*'FORM NILAI SIAP'!$E$6+'NILAI PRAKTEK'!Q195*'NILAI PRAKTEK'!Q$7*'FORM NILAI SIAP'!$F$6+'NILAI UTS'!Q195*'NILAI UTS'!Q$7*'FORM NILAI SIAP'!$G$6+'NILAI UAS'!Q$7*'NILAI UAS'!Q195*'FORM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5" s="87"/>
      <c r="AM195" s="7" t="str">
        <f>IF($B195="","",IFERROR((('NILAI TUGAS'!R195*'NILAI TUGAS'!R$7*'FORM NILAI SIAP'!$E$6+'NILAI PRAKTEK'!R195*'NILAI PRAKTEK'!R$7*'FORM NILAI SIAP'!$F$6+'NILAI UTS'!R195*'NILAI UTS'!R$7*'FORM NILAI SIAP'!$G$6+'NILAI UAS'!R$7*'NILAI UAS'!R195*'FORM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5" s="87"/>
    </row>
    <row r="196" spans="1:40" ht="14.25" customHeight="1">
      <c r="A196" s="37"/>
      <c r="B196" s="37"/>
      <c r="C196" s="37"/>
      <c r="D196" s="37"/>
      <c r="E196" s="83" t="str">
        <f>IF(B196="","",'NILAI TUGAS'!D196)</f>
        <v/>
      </c>
      <c r="F196" s="83" t="str">
        <f>IF(B196="","",'NILAI PRAKTEK'!D196)</f>
        <v/>
      </c>
      <c r="G196" s="83" t="str">
        <f>IF(B196="","",'NILAI UTS'!D196)</f>
        <v/>
      </c>
      <c r="H196" s="83" t="str">
        <f>IF(B196="","",'NILAI UAS'!D196)</f>
        <v/>
      </c>
      <c r="I196" s="83" t="str">
        <f t="shared" si="0"/>
        <v/>
      </c>
      <c r="J196" s="84" t="str">
        <f t="shared" si="15"/>
        <v/>
      </c>
      <c r="K196" s="83" t="str">
        <f t="shared" si="16"/>
        <v/>
      </c>
      <c r="L196" s="85" t="str">
        <f t="shared" si="19"/>
        <v/>
      </c>
      <c r="M196" s="7" t="str">
        <f>IF($B196="","",IF(M$7="","",IFERROR((('NILAI TUGAS'!E196*'NILAI TUGAS'!E$7*'FORM NILAI SIAP'!$E$6+'NILAI PRAKTEK'!E196*'NILAI PRAKTEK'!E$7*'FORM NILAI SIAP'!$F$6+'NILAI UTS'!E196*'NILAI UTS'!E$7*'FORM NILAI SIAP'!$G$6+'NILAI UAS'!E$7*'NILAI UAS'!E196*'FORM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96" s="64"/>
      <c r="O196" s="7" t="str">
        <f>IF($B196="","",IF(O$7="","",IFERROR((('NILAI TUGAS'!F196*'NILAI TUGAS'!F$7*'FORM NILAI SIAP'!$E$6+'NILAI PRAKTEK'!F196*'NILAI PRAKTEK'!F$7*'FORM NILAI SIAP'!$F$6+'NILAI UTS'!F196*'NILAI UTS'!F$7*'FORM NILAI SIAP'!$G$6+'NILAI UAS'!F$7*'NILAI UAS'!F196*'FORM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96" s="87"/>
      <c r="Q196" s="7" t="str">
        <f>IF($B196="","",IF(Q$7="","",IFERROR((('NILAI TUGAS'!G196*'NILAI TUGAS'!G$7*'FORM NILAI SIAP'!$E$6+'NILAI PRAKTEK'!G196*'NILAI PRAKTEK'!G$7*'FORM NILAI SIAP'!$F$6+'NILAI UTS'!G196*'NILAI UTS'!G$7*'FORM NILAI SIAP'!$G$6+'NILAI UAS'!G$7*'NILAI UAS'!G196*'FORM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96" s="87"/>
      <c r="S196" s="7" t="str">
        <f>IF($B196="","",IF(S$7="","",IFERROR((('NILAI TUGAS'!H196*'NILAI TUGAS'!H$7*'FORM NILAI SIAP'!$E$6+'NILAI PRAKTEK'!H196*'NILAI PRAKTEK'!H$7*'FORM NILAI SIAP'!$F$6+'NILAI UTS'!H196*'NILAI UTS'!H$7*'FORM NILAI SIAP'!$G$6+'NILAI UAS'!H$7*'NILAI UAS'!H196*'FORM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96" s="87"/>
      <c r="U196" s="7" t="str">
        <f>IF($B196="","",IF(U$7="","",IFERROR((('NILAI TUGAS'!I196*'NILAI TUGAS'!I$7*'FORM NILAI SIAP'!$E$6+'NILAI PRAKTEK'!I196*'NILAI PRAKTEK'!I$7*'FORM NILAI SIAP'!$F$6+'NILAI UTS'!I196*'NILAI UTS'!I$7*'FORM NILAI SIAP'!$G$6+'NILAI UAS'!I$7*'NILAI UAS'!I196*'FORM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6" s="87"/>
      <c r="W196" s="7" t="str">
        <f>IF($B196="","",IF(W$7="","",IFERROR((('NILAI TUGAS'!J196*'NILAI TUGAS'!J$7*'FORM NILAI SIAP'!$E$6+'NILAI PRAKTEK'!J196*'NILAI PRAKTEK'!J$7*'FORM NILAI SIAP'!$F$6+'NILAI UTS'!J196*'NILAI UTS'!J$7*'FORM NILAI SIAP'!$G$6+'NILAI UAS'!J$7*'NILAI UAS'!J196*'FORM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6" s="87"/>
      <c r="Y196" s="7" t="str">
        <f>IF($B196="","",IF(Y$7="","",IFERROR((('NILAI TUGAS'!K196*'NILAI TUGAS'!K$7*'FORM NILAI SIAP'!$E$6+'NILAI PRAKTEK'!K196*'NILAI PRAKTEK'!K$7*'FORM NILAI SIAP'!$F$6+'NILAI UTS'!K196*'NILAI UTS'!K$7*'FORM NILAI SIAP'!$G$6+'NILAI UAS'!K$7*'NILAI UAS'!K196*'FORM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6" s="87"/>
      <c r="AA196" s="7" t="str">
        <f>IF($B196="","",IF(AA$7="","",IFERROR((('NILAI TUGAS'!L196*'NILAI TUGAS'!L$7*'FORM NILAI SIAP'!$E$6+'NILAI PRAKTEK'!L196*'NILAI PRAKTEK'!L$7*'FORM NILAI SIAP'!$F$6+'NILAI UTS'!L196*'NILAI UTS'!L$7*'FORM NILAI SIAP'!$G$6+'NILAI UAS'!L$7*'NILAI UAS'!L196*'FORM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6" s="87"/>
      <c r="AC196" s="7" t="str">
        <f>IF($B196="","",IF(AC$7="","",IFERROR((('NILAI TUGAS'!M196*'NILAI TUGAS'!M$7*'FORM NILAI SIAP'!$E$6+'NILAI PRAKTEK'!M196*'NILAI PRAKTEK'!M$7*'FORM NILAI SIAP'!$F$6+'NILAI UTS'!M196*'NILAI UTS'!M$7*'FORM NILAI SIAP'!$G$6+'NILAI UAS'!M$7*'NILAI UAS'!M196*'FORM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6" s="87"/>
      <c r="AE196" s="7" t="str">
        <f>IF($B196="","",IFERROR((('NILAI TUGAS'!N196*'NILAI TUGAS'!N$7*'FORM NILAI SIAP'!$E$6+'NILAI PRAKTEK'!N196*'NILAI PRAKTEK'!N$7*'FORM NILAI SIAP'!$F$6+'NILAI UTS'!N196*'NILAI UTS'!N$7*'FORM NILAI SIAP'!$G$6+'NILAI UAS'!N$7*'NILAI UAS'!N196*'FORM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6" s="87"/>
      <c r="AG196" s="7" t="str">
        <f>IF($B196="","",IFERROR((('NILAI TUGAS'!O196*'NILAI TUGAS'!O$7*'FORM NILAI SIAP'!$E$6+'NILAI PRAKTEK'!O196*'NILAI PRAKTEK'!O$7*'FORM NILAI SIAP'!$F$6+'NILAI UTS'!O196*'NILAI UTS'!O$7*'FORM NILAI SIAP'!$G$6+'NILAI UAS'!O$7*'NILAI UAS'!O196*'FORM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6" s="87"/>
      <c r="AI196" s="7" t="str">
        <f>IF($B196="","",IFERROR((('NILAI TUGAS'!P196*'NILAI TUGAS'!P$7*'FORM NILAI SIAP'!$E$6+'NILAI PRAKTEK'!P196*'NILAI PRAKTEK'!P$7*'FORM NILAI SIAP'!$F$6+'NILAI UTS'!P196*'NILAI UTS'!P$7*'FORM NILAI SIAP'!$G$6+'NILAI UAS'!P$7*'NILAI UAS'!P196*'FORM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6" s="87"/>
      <c r="AK196" s="7" t="str">
        <f>IF($B196="","",IFERROR((('NILAI TUGAS'!Q196*'NILAI TUGAS'!Q$7*'FORM NILAI SIAP'!$E$6+'NILAI PRAKTEK'!Q196*'NILAI PRAKTEK'!Q$7*'FORM NILAI SIAP'!$F$6+'NILAI UTS'!Q196*'NILAI UTS'!Q$7*'FORM NILAI SIAP'!$G$6+'NILAI UAS'!Q$7*'NILAI UAS'!Q196*'FORM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6" s="87"/>
      <c r="AM196" s="7" t="str">
        <f>IF($B196="","",IFERROR((('NILAI TUGAS'!R196*'NILAI TUGAS'!R$7*'FORM NILAI SIAP'!$E$6+'NILAI PRAKTEK'!R196*'NILAI PRAKTEK'!R$7*'FORM NILAI SIAP'!$F$6+'NILAI UTS'!R196*'NILAI UTS'!R$7*'FORM NILAI SIAP'!$G$6+'NILAI UAS'!R$7*'NILAI UAS'!R196*'FORM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6" s="87"/>
    </row>
    <row r="197" spans="1:40" ht="14.25" customHeight="1">
      <c r="A197" s="37"/>
      <c r="B197" s="37"/>
      <c r="C197" s="37"/>
      <c r="D197" s="37"/>
      <c r="E197" s="83" t="str">
        <f>IF(B197="","",'NILAI TUGAS'!D197)</f>
        <v/>
      </c>
      <c r="F197" s="83" t="str">
        <f>IF(B197="","",'NILAI PRAKTEK'!D197)</f>
        <v/>
      </c>
      <c r="G197" s="83" t="str">
        <f>IF(B197="","",'NILAI UTS'!D197)</f>
        <v/>
      </c>
      <c r="H197" s="83" t="str">
        <f>IF(B197="","",'NILAI UAS'!D197)</f>
        <v/>
      </c>
      <c r="I197" s="83" t="str">
        <f t="shared" si="0"/>
        <v/>
      </c>
      <c r="J197" s="84" t="str">
        <f t="shared" si="15"/>
        <v/>
      </c>
      <c r="K197" s="83" t="str">
        <f t="shared" si="16"/>
        <v/>
      </c>
      <c r="L197" s="85" t="str">
        <f t="shared" si="19"/>
        <v/>
      </c>
      <c r="M197" s="7" t="str">
        <f>IF($B197="","",IF(M$7="","",IFERROR((('NILAI TUGAS'!E197*'NILAI TUGAS'!E$7*'FORM NILAI SIAP'!$E$6+'NILAI PRAKTEK'!E197*'NILAI PRAKTEK'!E$7*'FORM NILAI SIAP'!$F$6+'NILAI UTS'!E197*'NILAI UTS'!E$7*'FORM NILAI SIAP'!$G$6+'NILAI UAS'!E$7*'NILAI UAS'!E197*'FORM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97" s="64"/>
      <c r="O197" s="7" t="str">
        <f>IF($B197="","",IF(O$7="","",IFERROR((('NILAI TUGAS'!F197*'NILAI TUGAS'!F$7*'FORM NILAI SIAP'!$E$6+'NILAI PRAKTEK'!F197*'NILAI PRAKTEK'!F$7*'FORM NILAI SIAP'!$F$6+'NILAI UTS'!F197*'NILAI UTS'!F$7*'FORM NILAI SIAP'!$G$6+'NILAI UAS'!F$7*'NILAI UAS'!F197*'FORM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97" s="87"/>
      <c r="Q197" s="7" t="str">
        <f>IF($B197="","",IF(Q$7="","",IFERROR((('NILAI TUGAS'!G197*'NILAI TUGAS'!G$7*'FORM NILAI SIAP'!$E$6+'NILAI PRAKTEK'!G197*'NILAI PRAKTEK'!G$7*'FORM NILAI SIAP'!$F$6+'NILAI UTS'!G197*'NILAI UTS'!G$7*'FORM NILAI SIAP'!$G$6+'NILAI UAS'!G$7*'NILAI UAS'!G197*'FORM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97" s="87"/>
      <c r="S197" s="7" t="str">
        <f>IF($B197="","",IF(S$7="","",IFERROR((('NILAI TUGAS'!H197*'NILAI TUGAS'!H$7*'FORM NILAI SIAP'!$E$6+'NILAI PRAKTEK'!H197*'NILAI PRAKTEK'!H$7*'FORM NILAI SIAP'!$F$6+'NILAI UTS'!H197*'NILAI UTS'!H$7*'FORM NILAI SIAP'!$G$6+'NILAI UAS'!H$7*'NILAI UAS'!H197*'FORM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97" s="87"/>
      <c r="U197" s="7" t="str">
        <f>IF($B197="","",IF(U$7="","",IFERROR((('NILAI TUGAS'!I197*'NILAI TUGAS'!I$7*'FORM NILAI SIAP'!$E$6+'NILAI PRAKTEK'!I197*'NILAI PRAKTEK'!I$7*'FORM NILAI SIAP'!$F$6+'NILAI UTS'!I197*'NILAI UTS'!I$7*'FORM NILAI SIAP'!$G$6+'NILAI UAS'!I$7*'NILAI UAS'!I197*'FORM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7" s="87"/>
      <c r="W197" s="7" t="str">
        <f>IF($B197="","",IF(W$7="","",IFERROR((('NILAI TUGAS'!J197*'NILAI TUGAS'!J$7*'FORM NILAI SIAP'!$E$6+'NILAI PRAKTEK'!J197*'NILAI PRAKTEK'!J$7*'FORM NILAI SIAP'!$F$6+'NILAI UTS'!J197*'NILAI UTS'!J$7*'FORM NILAI SIAP'!$G$6+'NILAI UAS'!J$7*'NILAI UAS'!J197*'FORM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7" s="87"/>
      <c r="Y197" s="7" t="str">
        <f>IF($B197="","",IF(Y$7="","",IFERROR((('NILAI TUGAS'!K197*'NILAI TUGAS'!K$7*'FORM NILAI SIAP'!$E$6+'NILAI PRAKTEK'!K197*'NILAI PRAKTEK'!K$7*'FORM NILAI SIAP'!$F$6+'NILAI UTS'!K197*'NILAI UTS'!K$7*'FORM NILAI SIAP'!$G$6+'NILAI UAS'!K$7*'NILAI UAS'!K197*'FORM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7" s="87"/>
      <c r="AA197" s="7" t="str">
        <f>IF($B197="","",IF(AA$7="","",IFERROR((('NILAI TUGAS'!L197*'NILAI TUGAS'!L$7*'FORM NILAI SIAP'!$E$6+'NILAI PRAKTEK'!L197*'NILAI PRAKTEK'!L$7*'FORM NILAI SIAP'!$F$6+'NILAI UTS'!L197*'NILAI UTS'!L$7*'FORM NILAI SIAP'!$G$6+'NILAI UAS'!L$7*'NILAI UAS'!L197*'FORM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7" s="87"/>
      <c r="AC197" s="7" t="str">
        <f>IF($B197="","",IF(AC$7="","",IFERROR((('NILAI TUGAS'!M197*'NILAI TUGAS'!M$7*'FORM NILAI SIAP'!$E$6+'NILAI PRAKTEK'!M197*'NILAI PRAKTEK'!M$7*'FORM NILAI SIAP'!$F$6+'NILAI UTS'!M197*'NILAI UTS'!M$7*'FORM NILAI SIAP'!$G$6+'NILAI UAS'!M$7*'NILAI UAS'!M197*'FORM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7" s="87"/>
      <c r="AE197" s="7" t="str">
        <f>IF($B197="","",IFERROR((('NILAI TUGAS'!N197*'NILAI TUGAS'!N$7*'FORM NILAI SIAP'!$E$6+'NILAI PRAKTEK'!N197*'NILAI PRAKTEK'!N$7*'FORM NILAI SIAP'!$F$6+'NILAI UTS'!N197*'NILAI UTS'!N$7*'FORM NILAI SIAP'!$G$6+'NILAI UAS'!N$7*'NILAI UAS'!N197*'FORM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7" s="87"/>
      <c r="AG197" s="7" t="str">
        <f>IF($B197="","",IFERROR((('NILAI TUGAS'!O197*'NILAI TUGAS'!O$7*'FORM NILAI SIAP'!$E$6+'NILAI PRAKTEK'!O197*'NILAI PRAKTEK'!O$7*'FORM NILAI SIAP'!$F$6+'NILAI UTS'!O197*'NILAI UTS'!O$7*'FORM NILAI SIAP'!$G$6+'NILAI UAS'!O$7*'NILAI UAS'!O197*'FORM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7" s="87"/>
      <c r="AI197" s="7" t="str">
        <f>IF($B197="","",IFERROR((('NILAI TUGAS'!P197*'NILAI TUGAS'!P$7*'FORM NILAI SIAP'!$E$6+'NILAI PRAKTEK'!P197*'NILAI PRAKTEK'!P$7*'FORM NILAI SIAP'!$F$6+'NILAI UTS'!P197*'NILAI UTS'!P$7*'FORM NILAI SIAP'!$G$6+'NILAI UAS'!P$7*'NILAI UAS'!P197*'FORM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7" s="87"/>
      <c r="AK197" s="7" t="str">
        <f>IF($B197="","",IFERROR((('NILAI TUGAS'!Q197*'NILAI TUGAS'!Q$7*'FORM NILAI SIAP'!$E$6+'NILAI PRAKTEK'!Q197*'NILAI PRAKTEK'!Q$7*'FORM NILAI SIAP'!$F$6+'NILAI UTS'!Q197*'NILAI UTS'!Q$7*'FORM NILAI SIAP'!$G$6+'NILAI UAS'!Q$7*'NILAI UAS'!Q197*'FORM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7" s="87"/>
      <c r="AM197" s="7" t="str">
        <f>IF($B197="","",IFERROR((('NILAI TUGAS'!R197*'NILAI TUGAS'!R$7*'FORM NILAI SIAP'!$E$6+'NILAI PRAKTEK'!R197*'NILAI PRAKTEK'!R$7*'FORM NILAI SIAP'!$F$6+'NILAI UTS'!R197*'NILAI UTS'!R$7*'FORM NILAI SIAP'!$G$6+'NILAI UAS'!R$7*'NILAI UAS'!R197*'FORM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7" s="87"/>
    </row>
    <row r="198" spans="1:40" ht="14.25" customHeight="1">
      <c r="A198" s="37"/>
      <c r="B198" s="37"/>
      <c r="C198" s="37"/>
      <c r="D198" s="37"/>
      <c r="E198" s="83" t="str">
        <f>IF(B198="","",'NILAI TUGAS'!D198)</f>
        <v/>
      </c>
      <c r="F198" s="83" t="str">
        <f>IF(B198="","",'NILAI PRAKTEK'!D198)</f>
        <v/>
      </c>
      <c r="G198" s="83" t="str">
        <f>IF(B198="","",'NILAI UTS'!D198)</f>
        <v/>
      </c>
      <c r="H198" s="83" t="str">
        <f>IF(B198="","",'NILAI UAS'!D198)</f>
        <v/>
      </c>
      <c r="I198" s="83" t="str">
        <f t="shared" si="0"/>
        <v/>
      </c>
      <c r="J198" s="84" t="str">
        <f t="shared" si="15"/>
        <v/>
      </c>
      <c r="K198" s="83" t="str">
        <f t="shared" si="16"/>
        <v/>
      </c>
      <c r="L198" s="85" t="str">
        <f t="shared" si="19"/>
        <v/>
      </c>
      <c r="M198" s="7" t="str">
        <f>IF($B198="","",IF(M$7="","",IFERROR((('NILAI TUGAS'!E198*'NILAI TUGAS'!E$7*'FORM NILAI SIAP'!$E$6+'NILAI PRAKTEK'!E198*'NILAI PRAKTEK'!E$7*'FORM NILAI SIAP'!$F$6+'NILAI UTS'!E198*'NILAI UTS'!E$7*'FORM NILAI SIAP'!$G$6+'NILAI UAS'!E$7*'NILAI UAS'!E198*'FORM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98" s="64"/>
      <c r="O198" s="7" t="str">
        <f>IF($B198="","",IF(O$7="","",IFERROR((('NILAI TUGAS'!F198*'NILAI TUGAS'!F$7*'FORM NILAI SIAP'!$E$6+'NILAI PRAKTEK'!F198*'NILAI PRAKTEK'!F$7*'FORM NILAI SIAP'!$F$6+'NILAI UTS'!F198*'NILAI UTS'!F$7*'FORM NILAI SIAP'!$G$6+'NILAI UAS'!F$7*'NILAI UAS'!F198*'FORM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98" s="87"/>
      <c r="Q198" s="7" t="str">
        <f>IF($B198="","",IF(Q$7="","",IFERROR((('NILAI TUGAS'!G198*'NILAI TUGAS'!G$7*'FORM NILAI SIAP'!$E$6+'NILAI PRAKTEK'!G198*'NILAI PRAKTEK'!G$7*'FORM NILAI SIAP'!$F$6+'NILAI UTS'!G198*'NILAI UTS'!G$7*'FORM NILAI SIAP'!$G$6+'NILAI UAS'!G$7*'NILAI UAS'!G198*'FORM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98" s="87"/>
      <c r="S198" s="7" t="str">
        <f>IF($B198="","",IF(S$7="","",IFERROR((('NILAI TUGAS'!H198*'NILAI TUGAS'!H$7*'FORM NILAI SIAP'!$E$6+'NILAI PRAKTEK'!H198*'NILAI PRAKTEK'!H$7*'FORM NILAI SIAP'!$F$6+'NILAI UTS'!H198*'NILAI UTS'!H$7*'FORM NILAI SIAP'!$G$6+'NILAI UAS'!H$7*'NILAI UAS'!H198*'FORM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98" s="87"/>
      <c r="U198" s="7" t="str">
        <f>IF($B198="","",IF(U$7="","",IFERROR((('NILAI TUGAS'!I198*'NILAI TUGAS'!I$7*'FORM NILAI SIAP'!$E$6+'NILAI PRAKTEK'!I198*'NILAI PRAKTEK'!I$7*'FORM NILAI SIAP'!$F$6+'NILAI UTS'!I198*'NILAI UTS'!I$7*'FORM NILAI SIAP'!$G$6+'NILAI UAS'!I$7*'NILAI UAS'!I198*'FORM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8" s="87"/>
      <c r="W198" s="7" t="str">
        <f>IF($B198="","",IF(W$7="","",IFERROR((('NILAI TUGAS'!J198*'NILAI TUGAS'!J$7*'FORM NILAI SIAP'!$E$6+'NILAI PRAKTEK'!J198*'NILAI PRAKTEK'!J$7*'FORM NILAI SIAP'!$F$6+'NILAI UTS'!J198*'NILAI UTS'!J$7*'FORM NILAI SIAP'!$G$6+'NILAI UAS'!J$7*'NILAI UAS'!J198*'FORM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8" s="87"/>
      <c r="Y198" s="7" t="str">
        <f>IF($B198="","",IF(Y$7="","",IFERROR((('NILAI TUGAS'!K198*'NILAI TUGAS'!K$7*'FORM NILAI SIAP'!$E$6+'NILAI PRAKTEK'!K198*'NILAI PRAKTEK'!K$7*'FORM NILAI SIAP'!$F$6+'NILAI UTS'!K198*'NILAI UTS'!K$7*'FORM NILAI SIAP'!$G$6+'NILAI UAS'!K$7*'NILAI UAS'!K198*'FORM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8" s="87"/>
      <c r="AA198" s="7" t="str">
        <f>IF($B198="","",IF(AA$7="","",IFERROR((('NILAI TUGAS'!L198*'NILAI TUGAS'!L$7*'FORM NILAI SIAP'!$E$6+'NILAI PRAKTEK'!L198*'NILAI PRAKTEK'!L$7*'FORM NILAI SIAP'!$F$6+'NILAI UTS'!L198*'NILAI UTS'!L$7*'FORM NILAI SIAP'!$G$6+'NILAI UAS'!L$7*'NILAI UAS'!L198*'FORM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8" s="87"/>
      <c r="AC198" s="7" t="str">
        <f>IF($B198="","",IF(AC$7="","",IFERROR((('NILAI TUGAS'!M198*'NILAI TUGAS'!M$7*'FORM NILAI SIAP'!$E$6+'NILAI PRAKTEK'!M198*'NILAI PRAKTEK'!M$7*'FORM NILAI SIAP'!$F$6+'NILAI UTS'!M198*'NILAI UTS'!M$7*'FORM NILAI SIAP'!$G$6+'NILAI UAS'!M$7*'NILAI UAS'!M198*'FORM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8" s="87"/>
      <c r="AE198" s="7" t="str">
        <f>IF($B198="","",IFERROR((('NILAI TUGAS'!N198*'NILAI TUGAS'!N$7*'FORM NILAI SIAP'!$E$6+'NILAI PRAKTEK'!N198*'NILAI PRAKTEK'!N$7*'FORM NILAI SIAP'!$F$6+'NILAI UTS'!N198*'NILAI UTS'!N$7*'FORM NILAI SIAP'!$G$6+'NILAI UAS'!N$7*'NILAI UAS'!N198*'FORM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8" s="87"/>
      <c r="AG198" s="7" t="str">
        <f>IF($B198="","",IFERROR((('NILAI TUGAS'!O198*'NILAI TUGAS'!O$7*'FORM NILAI SIAP'!$E$6+'NILAI PRAKTEK'!O198*'NILAI PRAKTEK'!O$7*'FORM NILAI SIAP'!$F$6+'NILAI UTS'!O198*'NILAI UTS'!O$7*'FORM NILAI SIAP'!$G$6+'NILAI UAS'!O$7*'NILAI UAS'!O198*'FORM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8" s="87"/>
      <c r="AI198" s="7" t="str">
        <f>IF($B198="","",IFERROR((('NILAI TUGAS'!P198*'NILAI TUGAS'!P$7*'FORM NILAI SIAP'!$E$6+'NILAI PRAKTEK'!P198*'NILAI PRAKTEK'!P$7*'FORM NILAI SIAP'!$F$6+'NILAI UTS'!P198*'NILAI UTS'!P$7*'FORM NILAI SIAP'!$G$6+'NILAI UAS'!P$7*'NILAI UAS'!P198*'FORM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8" s="87"/>
      <c r="AK198" s="7" t="str">
        <f>IF($B198="","",IFERROR((('NILAI TUGAS'!Q198*'NILAI TUGAS'!Q$7*'FORM NILAI SIAP'!$E$6+'NILAI PRAKTEK'!Q198*'NILAI PRAKTEK'!Q$7*'FORM NILAI SIAP'!$F$6+'NILAI UTS'!Q198*'NILAI UTS'!Q$7*'FORM NILAI SIAP'!$G$6+'NILAI UAS'!Q$7*'NILAI UAS'!Q198*'FORM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8" s="87"/>
      <c r="AM198" s="7" t="str">
        <f>IF($B198="","",IFERROR((('NILAI TUGAS'!R198*'NILAI TUGAS'!R$7*'FORM NILAI SIAP'!$E$6+'NILAI PRAKTEK'!R198*'NILAI PRAKTEK'!R$7*'FORM NILAI SIAP'!$F$6+'NILAI UTS'!R198*'NILAI UTS'!R$7*'FORM NILAI SIAP'!$G$6+'NILAI UAS'!R$7*'NILAI UAS'!R198*'FORM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8" s="87"/>
    </row>
    <row r="199" spans="1:40" ht="14.25" customHeight="1">
      <c r="A199" s="37"/>
      <c r="B199" s="37"/>
      <c r="C199" s="37"/>
      <c r="D199" s="37"/>
      <c r="E199" s="83" t="str">
        <f>IF(B199="","",'NILAI TUGAS'!D199)</f>
        <v/>
      </c>
      <c r="F199" s="83" t="str">
        <f>IF(B199="","",'NILAI PRAKTEK'!D199)</f>
        <v/>
      </c>
      <c r="G199" s="83" t="str">
        <f>IF(B199="","",'NILAI UTS'!D199)</f>
        <v/>
      </c>
      <c r="H199" s="83" t="str">
        <f>IF(B199="","",'NILAI UAS'!D199)</f>
        <v/>
      </c>
      <c r="I199" s="83" t="str">
        <f t="shared" si="0"/>
        <v/>
      </c>
      <c r="J199" s="84" t="str">
        <f t="shared" si="15"/>
        <v/>
      </c>
      <c r="K199" s="83" t="str">
        <f t="shared" si="16"/>
        <v/>
      </c>
      <c r="L199" s="85" t="str">
        <f t="shared" si="19"/>
        <v/>
      </c>
      <c r="M199" s="7" t="str">
        <f>IF($B199="","",IF(M$7="","",IFERROR((('NILAI TUGAS'!E199*'NILAI TUGAS'!E$7*'FORM NILAI SIAP'!$E$6+'NILAI PRAKTEK'!E199*'NILAI PRAKTEK'!E$7*'FORM NILAI SIAP'!$F$6+'NILAI UTS'!E199*'NILAI UTS'!E$7*'FORM NILAI SIAP'!$G$6+'NILAI UAS'!E$7*'NILAI UAS'!E199*'FORM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99" s="64"/>
      <c r="O199" s="7" t="str">
        <f>IF($B199="","",IF(O$7="","",IFERROR((('NILAI TUGAS'!F199*'NILAI TUGAS'!F$7*'FORM NILAI SIAP'!$E$6+'NILAI PRAKTEK'!F199*'NILAI PRAKTEK'!F$7*'FORM NILAI SIAP'!$F$6+'NILAI UTS'!F199*'NILAI UTS'!F$7*'FORM NILAI SIAP'!$G$6+'NILAI UAS'!F$7*'NILAI UAS'!F199*'FORM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99" s="87"/>
      <c r="Q199" s="7" t="str">
        <f>IF($B199="","",IF(Q$7="","",IFERROR((('NILAI TUGAS'!G199*'NILAI TUGAS'!G$7*'FORM NILAI SIAP'!$E$6+'NILAI PRAKTEK'!G199*'NILAI PRAKTEK'!G$7*'FORM NILAI SIAP'!$F$6+'NILAI UTS'!G199*'NILAI UTS'!G$7*'FORM NILAI SIAP'!$G$6+'NILAI UAS'!G$7*'NILAI UAS'!G199*'FORM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99" s="87"/>
      <c r="S199" s="7" t="str">
        <f>IF($B199="","",IF(S$7="","",IFERROR((('NILAI TUGAS'!H199*'NILAI TUGAS'!H$7*'FORM NILAI SIAP'!$E$6+'NILAI PRAKTEK'!H199*'NILAI PRAKTEK'!H$7*'FORM NILAI SIAP'!$F$6+'NILAI UTS'!H199*'NILAI UTS'!H$7*'FORM NILAI SIAP'!$G$6+'NILAI UAS'!H$7*'NILAI UAS'!H199*'FORM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99" s="87"/>
      <c r="U199" s="7" t="str">
        <f>IF($B199="","",IF(U$7="","",IFERROR((('NILAI TUGAS'!I199*'NILAI TUGAS'!I$7*'FORM NILAI SIAP'!$E$6+'NILAI PRAKTEK'!I199*'NILAI PRAKTEK'!I$7*'FORM NILAI SIAP'!$F$6+'NILAI UTS'!I199*'NILAI UTS'!I$7*'FORM NILAI SIAP'!$G$6+'NILAI UAS'!I$7*'NILAI UAS'!I199*'FORM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9" s="87"/>
      <c r="W199" s="7" t="str">
        <f>IF($B199="","",IF(W$7="","",IFERROR((('NILAI TUGAS'!J199*'NILAI TUGAS'!J$7*'FORM NILAI SIAP'!$E$6+'NILAI PRAKTEK'!J199*'NILAI PRAKTEK'!J$7*'FORM NILAI SIAP'!$F$6+'NILAI UTS'!J199*'NILAI UTS'!J$7*'FORM NILAI SIAP'!$G$6+'NILAI UAS'!J$7*'NILAI UAS'!J199*'FORM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9" s="87"/>
      <c r="Y199" s="7" t="str">
        <f>IF($B199="","",IF(Y$7="","",IFERROR((('NILAI TUGAS'!K199*'NILAI TUGAS'!K$7*'FORM NILAI SIAP'!$E$6+'NILAI PRAKTEK'!K199*'NILAI PRAKTEK'!K$7*'FORM NILAI SIAP'!$F$6+'NILAI UTS'!K199*'NILAI UTS'!K$7*'FORM NILAI SIAP'!$G$6+'NILAI UAS'!K$7*'NILAI UAS'!K199*'FORM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9" s="87"/>
      <c r="AA199" s="7" t="str">
        <f>IF($B199="","",IF(AA$7="","",IFERROR((('NILAI TUGAS'!L199*'NILAI TUGAS'!L$7*'FORM NILAI SIAP'!$E$6+'NILAI PRAKTEK'!L199*'NILAI PRAKTEK'!L$7*'FORM NILAI SIAP'!$F$6+'NILAI UTS'!L199*'NILAI UTS'!L$7*'FORM NILAI SIAP'!$G$6+'NILAI UAS'!L$7*'NILAI UAS'!L199*'FORM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9" s="87"/>
      <c r="AC199" s="7" t="str">
        <f>IF($B199="","",IF(AC$7="","",IFERROR((('NILAI TUGAS'!M199*'NILAI TUGAS'!M$7*'FORM NILAI SIAP'!$E$6+'NILAI PRAKTEK'!M199*'NILAI PRAKTEK'!M$7*'FORM NILAI SIAP'!$F$6+'NILAI UTS'!M199*'NILAI UTS'!M$7*'FORM NILAI SIAP'!$G$6+'NILAI UAS'!M$7*'NILAI UAS'!M199*'FORM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9" s="87"/>
      <c r="AE199" s="7" t="str">
        <f>IF($B199="","",IFERROR((('NILAI TUGAS'!N199*'NILAI TUGAS'!N$7*'FORM NILAI SIAP'!$E$6+'NILAI PRAKTEK'!N199*'NILAI PRAKTEK'!N$7*'FORM NILAI SIAP'!$F$6+'NILAI UTS'!N199*'NILAI UTS'!N$7*'FORM NILAI SIAP'!$G$6+'NILAI UAS'!N$7*'NILAI UAS'!N199*'FORM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9" s="87"/>
      <c r="AG199" s="7" t="str">
        <f>IF($B199="","",IFERROR((('NILAI TUGAS'!O199*'NILAI TUGAS'!O$7*'FORM NILAI SIAP'!$E$6+'NILAI PRAKTEK'!O199*'NILAI PRAKTEK'!O$7*'FORM NILAI SIAP'!$F$6+'NILAI UTS'!O199*'NILAI UTS'!O$7*'FORM NILAI SIAP'!$G$6+'NILAI UAS'!O$7*'NILAI UAS'!O199*'FORM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9" s="87"/>
      <c r="AI199" s="7" t="str">
        <f>IF($B199="","",IFERROR((('NILAI TUGAS'!P199*'NILAI TUGAS'!P$7*'FORM NILAI SIAP'!$E$6+'NILAI PRAKTEK'!P199*'NILAI PRAKTEK'!P$7*'FORM NILAI SIAP'!$F$6+'NILAI UTS'!P199*'NILAI UTS'!P$7*'FORM NILAI SIAP'!$G$6+'NILAI UAS'!P$7*'NILAI UAS'!P199*'FORM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9" s="87"/>
      <c r="AK199" s="7" t="str">
        <f>IF($B199="","",IFERROR((('NILAI TUGAS'!Q199*'NILAI TUGAS'!Q$7*'FORM NILAI SIAP'!$E$6+'NILAI PRAKTEK'!Q199*'NILAI PRAKTEK'!Q$7*'FORM NILAI SIAP'!$F$6+'NILAI UTS'!Q199*'NILAI UTS'!Q$7*'FORM NILAI SIAP'!$G$6+'NILAI UAS'!Q$7*'NILAI UAS'!Q199*'FORM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9" s="87"/>
      <c r="AM199" s="7" t="str">
        <f>IF($B199="","",IFERROR((('NILAI TUGAS'!R199*'NILAI TUGAS'!R$7*'FORM NILAI SIAP'!$E$6+'NILAI PRAKTEK'!R199*'NILAI PRAKTEK'!R$7*'FORM NILAI SIAP'!$F$6+'NILAI UTS'!R199*'NILAI UTS'!R$7*'FORM NILAI SIAP'!$G$6+'NILAI UAS'!R$7*'NILAI UAS'!R199*'FORM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9" s="87"/>
    </row>
    <row r="200" spans="1:40" ht="14.25" customHeight="1">
      <c r="A200" s="37"/>
      <c r="B200" s="37"/>
      <c r="C200" s="37"/>
      <c r="D200" s="37"/>
      <c r="E200" s="83" t="str">
        <f>IF(B200="","",'NILAI TUGAS'!D200)</f>
        <v/>
      </c>
      <c r="F200" s="83" t="str">
        <f>IF(B200="","",'NILAI PRAKTEK'!D200)</f>
        <v/>
      </c>
      <c r="G200" s="83" t="str">
        <f>IF(B200="","",'NILAI UTS'!D200)</f>
        <v/>
      </c>
      <c r="H200" s="83" t="str">
        <f>IF(B200="","",'NILAI UAS'!D200)</f>
        <v/>
      </c>
      <c r="I200" s="83" t="str">
        <f t="shared" si="0"/>
        <v/>
      </c>
      <c r="J200" s="84" t="str">
        <f t="shared" si="15"/>
        <v/>
      </c>
      <c r="K200" s="83" t="str">
        <f t="shared" si="16"/>
        <v/>
      </c>
      <c r="L200" s="85" t="str">
        <f t="shared" si="19"/>
        <v/>
      </c>
      <c r="M200" s="7" t="str">
        <f>IF($B200="","",IF(M$7="","",IFERROR((('NILAI TUGAS'!E200*'NILAI TUGAS'!E$7*'FORM NILAI SIAP'!$E$6+'NILAI PRAKTEK'!E200*'NILAI PRAKTEK'!E$7*'FORM NILAI SIAP'!$F$6+'NILAI UTS'!E200*'NILAI UTS'!E$7*'FORM NILAI SIAP'!$G$6+'NILAI UAS'!E$7*'NILAI UAS'!E200*'FORM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0" s="64"/>
      <c r="O200" s="7" t="str">
        <f>IF($B200="","",IF(O$7="","",IFERROR((('NILAI TUGAS'!F200*'NILAI TUGAS'!F$7*'FORM NILAI SIAP'!$E$6+'NILAI PRAKTEK'!F200*'NILAI PRAKTEK'!F$7*'FORM NILAI SIAP'!$F$6+'NILAI UTS'!F200*'NILAI UTS'!F$7*'FORM NILAI SIAP'!$G$6+'NILAI UAS'!F$7*'NILAI UAS'!F200*'FORM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0" s="87"/>
      <c r="Q200" s="7" t="str">
        <f>IF($B200="","",IF(Q$7="","",IFERROR((('NILAI TUGAS'!G200*'NILAI TUGAS'!G$7*'FORM NILAI SIAP'!$E$6+'NILAI PRAKTEK'!G200*'NILAI PRAKTEK'!G$7*'FORM NILAI SIAP'!$F$6+'NILAI UTS'!G200*'NILAI UTS'!G$7*'FORM NILAI SIAP'!$G$6+'NILAI UAS'!G$7*'NILAI UAS'!G200*'FORM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0" s="87"/>
      <c r="S200" s="7" t="str">
        <f>IF($B200="","",IF(S$7="","",IFERROR((('NILAI TUGAS'!H200*'NILAI TUGAS'!H$7*'FORM NILAI SIAP'!$E$6+'NILAI PRAKTEK'!H200*'NILAI PRAKTEK'!H$7*'FORM NILAI SIAP'!$F$6+'NILAI UTS'!H200*'NILAI UTS'!H$7*'FORM NILAI SIAP'!$G$6+'NILAI UAS'!H$7*'NILAI UAS'!H200*'FORM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0" s="87"/>
      <c r="U200" s="7" t="str">
        <f>IF($B200="","",IF(U$7="","",IFERROR((('NILAI TUGAS'!I200*'NILAI TUGAS'!I$7*'FORM NILAI SIAP'!$E$6+'NILAI PRAKTEK'!I200*'NILAI PRAKTEK'!I$7*'FORM NILAI SIAP'!$F$6+'NILAI UTS'!I200*'NILAI UTS'!I$7*'FORM NILAI SIAP'!$G$6+'NILAI UAS'!I$7*'NILAI UAS'!I200*'FORM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0" s="87"/>
      <c r="W200" s="7" t="str">
        <f>IF($B200="","",IF(W$7="","",IFERROR((('NILAI TUGAS'!J200*'NILAI TUGAS'!J$7*'FORM NILAI SIAP'!$E$6+'NILAI PRAKTEK'!J200*'NILAI PRAKTEK'!J$7*'FORM NILAI SIAP'!$F$6+'NILAI UTS'!J200*'NILAI UTS'!J$7*'FORM NILAI SIAP'!$G$6+'NILAI UAS'!J$7*'NILAI UAS'!J200*'FORM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0" s="87"/>
      <c r="Y200" s="7" t="str">
        <f>IF($B200="","",IF(Y$7="","",IFERROR((('NILAI TUGAS'!K200*'NILAI TUGAS'!K$7*'FORM NILAI SIAP'!$E$6+'NILAI PRAKTEK'!K200*'NILAI PRAKTEK'!K$7*'FORM NILAI SIAP'!$F$6+'NILAI UTS'!K200*'NILAI UTS'!K$7*'FORM NILAI SIAP'!$G$6+'NILAI UAS'!K$7*'NILAI UAS'!K200*'FORM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0" s="87"/>
      <c r="AA200" s="7" t="str">
        <f>IF($B200="","",IF(AA$7="","",IFERROR((('NILAI TUGAS'!L200*'NILAI TUGAS'!L$7*'FORM NILAI SIAP'!$E$6+'NILAI PRAKTEK'!L200*'NILAI PRAKTEK'!L$7*'FORM NILAI SIAP'!$F$6+'NILAI UTS'!L200*'NILAI UTS'!L$7*'FORM NILAI SIAP'!$G$6+'NILAI UAS'!L$7*'NILAI UAS'!L200*'FORM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0" s="87"/>
      <c r="AC200" s="7" t="str">
        <f>IF($B200="","",IF(AC$7="","",IFERROR((('NILAI TUGAS'!M200*'NILAI TUGAS'!M$7*'FORM NILAI SIAP'!$E$6+'NILAI PRAKTEK'!M200*'NILAI PRAKTEK'!M$7*'FORM NILAI SIAP'!$F$6+'NILAI UTS'!M200*'NILAI UTS'!M$7*'FORM NILAI SIAP'!$G$6+'NILAI UAS'!M$7*'NILAI UAS'!M200*'FORM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0" s="87"/>
      <c r="AE200" s="7" t="str">
        <f>IF($B200="","",IFERROR((('NILAI TUGAS'!N200*'NILAI TUGAS'!N$7*'FORM NILAI SIAP'!$E$6+'NILAI PRAKTEK'!N200*'NILAI PRAKTEK'!N$7*'FORM NILAI SIAP'!$F$6+'NILAI UTS'!N200*'NILAI UTS'!N$7*'FORM NILAI SIAP'!$G$6+'NILAI UAS'!N$7*'NILAI UAS'!N200*'FORM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0" s="87"/>
      <c r="AG200" s="7" t="str">
        <f>IF($B200="","",IFERROR((('NILAI TUGAS'!O200*'NILAI TUGAS'!O$7*'FORM NILAI SIAP'!$E$6+'NILAI PRAKTEK'!O200*'NILAI PRAKTEK'!O$7*'FORM NILAI SIAP'!$F$6+'NILAI UTS'!O200*'NILAI UTS'!O$7*'FORM NILAI SIAP'!$G$6+'NILAI UAS'!O$7*'NILAI UAS'!O200*'FORM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0" s="87"/>
      <c r="AI200" s="7" t="str">
        <f>IF($B200="","",IFERROR((('NILAI TUGAS'!P200*'NILAI TUGAS'!P$7*'FORM NILAI SIAP'!$E$6+'NILAI PRAKTEK'!P200*'NILAI PRAKTEK'!P$7*'FORM NILAI SIAP'!$F$6+'NILAI UTS'!P200*'NILAI UTS'!P$7*'FORM NILAI SIAP'!$G$6+'NILAI UAS'!P$7*'NILAI UAS'!P200*'FORM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0" s="87"/>
      <c r="AK200" s="7" t="str">
        <f>IF($B200="","",IFERROR((('NILAI TUGAS'!Q200*'NILAI TUGAS'!Q$7*'FORM NILAI SIAP'!$E$6+'NILAI PRAKTEK'!Q200*'NILAI PRAKTEK'!Q$7*'FORM NILAI SIAP'!$F$6+'NILAI UTS'!Q200*'NILAI UTS'!Q$7*'FORM NILAI SIAP'!$G$6+'NILAI UAS'!Q$7*'NILAI UAS'!Q200*'FORM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0" s="87"/>
      <c r="AM200" s="7" t="str">
        <f>IF($B200="","",IFERROR((('NILAI TUGAS'!R200*'NILAI TUGAS'!R$7*'FORM NILAI SIAP'!$E$6+'NILAI PRAKTEK'!R200*'NILAI PRAKTEK'!R$7*'FORM NILAI SIAP'!$F$6+'NILAI UTS'!R200*'NILAI UTS'!R$7*'FORM NILAI SIAP'!$G$6+'NILAI UAS'!R$7*'NILAI UAS'!R200*'FORM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0" s="87"/>
    </row>
    <row r="201" spans="1:40" ht="14.25" customHeight="1">
      <c r="A201" s="37"/>
      <c r="B201" s="37"/>
      <c r="C201" s="37"/>
      <c r="D201" s="37"/>
      <c r="E201" s="83" t="str">
        <f>IF(B201="","",'NILAI TUGAS'!D201)</f>
        <v/>
      </c>
      <c r="F201" s="83" t="str">
        <f>IF(B201="","",'NILAI PRAKTEK'!D201)</f>
        <v/>
      </c>
      <c r="G201" s="83" t="str">
        <f>IF(B201="","",'NILAI UTS'!D201)</f>
        <v/>
      </c>
      <c r="H201" s="83" t="str">
        <f>IF(B201="","",'NILAI UAS'!D201)</f>
        <v/>
      </c>
      <c r="I201" s="83" t="str">
        <f t="shared" si="0"/>
        <v/>
      </c>
      <c r="J201" s="84" t="str">
        <f t="shared" si="15"/>
        <v/>
      </c>
      <c r="K201" s="83" t="str">
        <f t="shared" si="16"/>
        <v/>
      </c>
      <c r="L201" s="85" t="str">
        <f t="shared" ref="L201:L250" si="20">IF(A201="","",IF(I201&gt;=60,IF(MIN(M201:AM201)&lt;2,"REMIDI CPMK","LULUS"),"TIDAK LULUS"))</f>
        <v/>
      </c>
      <c r="M201" s="7" t="str">
        <f>IF($B201="","",IF(M$7="","",IFERROR((('NILAI TUGAS'!E201*'NILAI TUGAS'!E$7*'FORM NILAI SIAP'!$E$6+'NILAI PRAKTEK'!E201*'NILAI PRAKTEK'!E$7*'FORM NILAI SIAP'!$F$6+'NILAI UTS'!E201*'NILAI UTS'!E$7*'FORM NILAI SIAP'!$G$6+'NILAI UAS'!E$7*'NILAI UAS'!E201*'FORM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1" s="64"/>
      <c r="O201" s="7" t="str">
        <f>IF($B201="","",IF(O$7="","",IFERROR((('NILAI TUGAS'!F201*'NILAI TUGAS'!F$7*'FORM NILAI SIAP'!$E$6+'NILAI PRAKTEK'!F201*'NILAI PRAKTEK'!F$7*'FORM NILAI SIAP'!$F$6+'NILAI UTS'!F201*'NILAI UTS'!F$7*'FORM NILAI SIAP'!$G$6+'NILAI UAS'!F$7*'NILAI UAS'!F201*'FORM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1" s="87"/>
      <c r="Q201" s="7" t="str">
        <f>IF($B201="","",IF(Q$7="","",IFERROR((('NILAI TUGAS'!G201*'NILAI TUGAS'!G$7*'FORM NILAI SIAP'!$E$6+'NILAI PRAKTEK'!G201*'NILAI PRAKTEK'!G$7*'FORM NILAI SIAP'!$F$6+'NILAI UTS'!G201*'NILAI UTS'!G$7*'FORM NILAI SIAP'!$G$6+'NILAI UAS'!G$7*'NILAI UAS'!G201*'FORM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1" s="87"/>
      <c r="S201" s="7" t="str">
        <f>IF($B201="","",IF(S$7="","",IFERROR((('NILAI TUGAS'!H201*'NILAI TUGAS'!H$7*'FORM NILAI SIAP'!$E$6+'NILAI PRAKTEK'!H201*'NILAI PRAKTEK'!H$7*'FORM NILAI SIAP'!$F$6+'NILAI UTS'!H201*'NILAI UTS'!H$7*'FORM NILAI SIAP'!$G$6+'NILAI UAS'!H$7*'NILAI UAS'!H201*'FORM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1" s="87"/>
      <c r="U201" s="7" t="str">
        <f>IF($B201="","",IF(U$7="","",IFERROR((('NILAI TUGAS'!I201*'NILAI TUGAS'!I$7*'FORM NILAI SIAP'!$E$6+'NILAI PRAKTEK'!I201*'NILAI PRAKTEK'!I$7*'FORM NILAI SIAP'!$F$6+'NILAI UTS'!I201*'NILAI UTS'!I$7*'FORM NILAI SIAP'!$G$6+'NILAI UAS'!I$7*'NILAI UAS'!I201*'FORM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1" s="87"/>
      <c r="W201" s="7" t="str">
        <f>IF($B201="","",IF(W$7="","",IFERROR((('NILAI TUGAS'!J201*'NILAI TUGAS'!J$7*'FORM NILAI SIAP'!$E$6+'NILAI PRAKTEK'!J201*'NILAI PRAKTEK'!J$7*'FORM NILAI SIAP'!$F$6+'NILAI UTS'!J201*'NILAI UTS'!J$7*'FORM NILAI SIAP'!$G$6+'NILAI UAS'!J$7*'NILAI UAS'!J201*'FORM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1" s="87"/>
      <c r="Y201" s="7" t="str">
        <f>IF($B201="","",IF(Y$7="","",IFERROR((('NILAI TUGAS'!K201*'NILAI TUGAS'!K$7*'FORM NILAI SIAP'!$E$6+'NILAI PRAKTEK'!K201*'NILAI PRAKTEK'!K$7*'FORM NILAI SIAP'!$F$6+'NILAI UTS'!K201*'NILAI UTS'!K$7*'FORM NILAI SIAP'!$G$6+'NILAI UAS'!K$7*'NILAI UAS'!K201*'FORM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1" s="87"/>
      <c r="AA201" s="7" t="str">
        <f>IF($B201="","",IF(AA$7="","",IFERROR((('NILAI TUGAS'!L201*'NILAI TUGAS'!L$7*'FORM NILAI SIAP'!$E$6+'NILAI PRAKTEK'!L201*'NILAI PRAKTEK'!L$7*'FORM NILAI SIAP'!$F$6+'NILAI UTS'!L201*'NILAI UTS'!L$7*'FORM NILAI SIAP'!$G$6+'NILAI UAS'!L$7*'NILAI UAS'!L201*'FORM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1" s="87"/>
      <c r="AC201" s="7" t="str">
        <f>IF($B201="","",IF(AC$7="","",IFERROR((('NILAI TUGAS'!M201*'NILAI TUGAS'!M$7*'FORM NILAI SIAP'!$E$6+'NILAI PRAKTEK'!M201*'NILAI PRAKTEK'!M$7*'FORM NILAI SIAP'!$F$6+'NILAI UTS'!M201*'NILAI UTS'!M$7*'FORM NILAI SIAP'!$G$6+'NILAI UAS'!M$7*'NILAI UAS'!M201*'FORM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1" s="87"/>
      <c r="AE201" s="7" t="str">
        <f>IF($B201="","",IFERROR((('NILAI TUGAS'!N201*'NILAI TUGAS'!N$7*'FORM NILAI SIAP'!$E$6+'NILAI PRAKTEK'!N201*'NILAI PRAKTEK'!N$7*'FORM NILAI SIAP'!$F$6+'NILAI UTS'!N201*'NILAI UTS'!N$7*'FORM NILAI SIAP'!$G$6+'NILAI UAS'!N$7*'NILAI UAS'!N201*'FORM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1" s="87"/>
      <c r="AG201" s="7" t="str">
        <f>IF($B201="","",IFERROR((('NILAI TUGAS'!O201*'NILAI TUGAS'!O$7*'FORM NILAI SIAP'!$E$6+'NILAI PRAKTEK'!O201*'NILAI PRAKTEK'!O$7*'FORM NILAI SIAP'!$F$6+'NILAI UTS'!O201*'NILAI UTS'!O$7*'FORM NILAI SIAP'!$G$6+'NILAI UAS'!O$7*'NILAI UAS'!O201*'FORM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1" s="87"/>
      <c r="AI201" s="7" t="str">
        <f>IF($B201="","",IFERROR((('NILAI TUGAS'!P201*'NILAI TUGAS'!P$7*'FORM NILAI SIAP'!$E$6+'NILAI PRAKTEK'!P201*'NILAI PRAKTEK'!P$7*'FORM NILAI SIAP'!$F$6+'NILAI UTS'!P201*'NILAI UTS'!P$7*'FORM NILAI SIAP'!$G$6+'NILAI UAS'!P$7*'NILAI UAS'!P201*'FORM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1" s="87"/>
      <c r="AK201" s="7" t="str">
        <f>IF($B201="","",IFERROR((('NILAI TUGAS'!Q201*'NILAI TUGAS'!Q$7*'FORM NILAI SIAP'!$E$6+'NILAI PRAKTEK'!Q201*'NILAI PRAKTEK'!Q$7*'FORM NILAI SIAP'!$F$6+'NILAI UTS'!Q201*'NILAI UTS'!Q$7*'FORM NILAI SIAP'!$G$6+'NILAI UAS'!Q$7*'NILAI UAS'!Q201*'FORM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1" s="87"/>
      <c r="AM201" s="7" t="str">
        <f>IF($B201="","",IFERROR((('NILAI TUGAS'!R201*'NILAI TUGAS'!R$7*'FORM NILAI SIAP'!$E$6+'NILAI PRAKTEK'!R201*'NILAI PRAKTEK'!R$7*'FORM NILAI SIAP'!$F$6+'NILAI UTS'!R201*'NILAI UTS'!R$7*'FORM NILAI SIAP'!$G$6+'NILAI UAS'!R$7*'NILAI UAS'!R201*'FORM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1" s="87"/>
    </row>
    <row r="202" spans="1:40" ht="14.25" customHeight="1">
      <c r="A202" s="37"/>
      <c r="B202" s="37"/>
      <c r="C202" s="37"/>
      <c r="D202" s="37"/>
      <c r="E202" s="83" t="str">
        <f>IF(B202="","",'NILAI TUGAS'!D202)</f>
        <v/>
      </c>
      <c r="F202" s="83" t="str">
        <f>IF(B202="","",'NILAI PRAKTEK'!D202)</f>
        <v/>
      </c>
      <c r="G202" s="83" t="str">
        <f>IF(B202="","",'NILAI UTS'!D202)</f>
        <v/>
      </c>
      <c r="H202" s="83" t="str">
        <f>IF(B202="","",'NILAI UAS'!D202)</f>
        <v/>
      </c>
      <c r="I202" s="83" t="str">
        <f t="shared" si="0"/>
        <v/>
      </c>
      <c r="J202" s="84" t="str">
        <f t="shared" si="15"/>
        <v/>
      </c>
      <c r="K202" s="83" t="str">
        <f t="shared" si="16"/>
        <v/>
      </c>
      <c r="L202" s="85" t="str">
        <f t="shared" si="20"/>
        <v/>
      </c>
      <c r="M202" s="7" t="str">
        <f>IF($B202="","",IF(M$7="","",IFERROR((('NILAI TUGAS'!E202*'NILAI TUGAS'!E$7*'FORM NILAI SIAP'!$E$6+'NILAI PRAKTEK'!E202*'NILAI PRAKTEK'!E$7*'FORM NILAI SIAP'!$F$6+'NILAI UTS'!E202*'NILAI UTS'!E$7*'FORM NILAI SIAP'!$G$6+'NILAI UAS'!E$7*'NILAI UAS'!E202*'FORM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2" s="64"/>
      <c r="O202" s="7" t="str">
        <f>IF($B202="","",IF(O$7="","",IFERROR((('NILAI TUGAS'!F202*'NILAI TUGAS'!F$7*'FORM NILAI SIAP'!$E$6+'NILAI PRAKTEK'!F202*'NILAI PRAKTEK'!F$7*'FORM NILAI SIAP'!$F$6+'NILAI UTS'!F202*'NILAI UTS'!F$7*'FORM NILAI SIAP'!$G$6+'NILAI UAS'!F$7*'NILAI UAS'!F202*'FORM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2" s="87"/>
      <c r="Q202" s="7" t="str">
        <f>IF($B202="","",IF(Q$7="","",IFERROR((('NILAI TUGAS'!G202*'NILAI TUGAS'!G$7*'FORM NILAI SIAP'!$E$6+'NILAI PRAKTEK'!G202*'NILAI PRAKTEK'!G$7*'FORM NILAI SIAP'!$F$6+'NILAI UTS'!G202*'NILAI UTS'!G$7*'FORM NILAI SIAP'!$G$6+'NILAI UAS'!G$7*'NILAI UAS'!G202*'FORM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2" s="87"/>
      <c r="S202" s="7" t="str">
        <f>IF($B202="","",IF(S$7="","",IFERROR((('NILAI TUGAS'!H202*'NILAI TUGAS'!H$7*'FORM NILAI SIAP'!$E$6+'NILAI PRAKTEK'!H202*'NILAI PRAKTEK'!H$7*'FORM NILAI SIAP'!$F$6+'NILAI UTS'!H202*'NILAI UTS'!H$7*'FORM NILAI SIAP'!$G$6+'NILAI UAS'!H$7*'NILAI UAS'!H202*'FORM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2" s="87"/>
      <c r="U202" s="7" t="str">
        <f>IF($B202="","",IF(U$7="","",IFERROR((('NILAI TUGAS'!I202*'NILAI TUGAS'!I$7*'FORM NILAI SIAP'!$E$6+'NILAI PRAKTEK'!I202*'NILAI PRAKTEK'!I$7*'FORM NILAI SIAP'!$F$6+'NILAI UTS'!I202*'NILAI UTS'!I$7*'FORM NILAI SIAP'!$G$6+'NILAI UAS'!I$7*'NILAI UAS'!I202*'FORM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2" s="87"/>
      <c r="W202" s="7" t="str">
        <f>IF($B202="","",IF(W$7="","",IFERROR((('NILAI TUGAS'!J202*'NILAI TUGAS'!J$7*'FORM NILAI SIAP'!$E$6+'NILAI PRAKTEK'!J202*'NILAI PRAKTEK'!J$7*'FORM NILAI SIAP'!$F$6+'NILAI UTS'!J202*'NILAI UTS'!J$7*'FORM NILAI SIAP'!$G$6+'NILAI UAS'!J$7*'NILAI UAS'!J202*'FORM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2" s="87"/>
      <c r="Y202" s="7" t="str">
        <f>IF($B202="","",IF(Y$7="","",IFERROR((('NILAI TUGAS'!K202*'NILAI TUGAS'!K$7*'FORM NILAI SIAP'!$E$6+'NILAI PRAKTEK'!K202*'NILAI PRAKTEK'!K$7*'FORM NILAI SIAP'!$F$6+'NILAI UTS'!K202*'NILAI UTS'!K$7*'FORM NILAI SIAP'!$G$6+'NILAI UAS'!K$7*'NILAI UAS'!K202*'FORM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2" s="87"/>
      <c r="AA202" s="7" t="str">
        <f>IF($B202="","",IF(AA$7="","",IFERROR((('NILAI TUGAS'!L202*'NILAI TUGAS'!L$7*'FORM NILAI SIAP'!$E$6+'NILAI PRAKTEK'!L202*'NILAI PRAKTEK'!L$7*'FORM NILAI SIAP'!$F$6+'NILAI UTS'!L202*'NILAI UTS'!L$7*'FORM NILAI SIAP'!$G$6+'NILAI UAS'!L$7*'NILAI UAS'!L202*'FORM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2" s="87"/>
      <c r="AC202" s="7" t="str">
        <f>IF($B202="","",IF(AC$7="","",IFERROR((('NILAI TUGAS'!M202*'NILAI TUGAS'!M$7*'FORM NILAI SIAP'!$E$6+'NILAI PRAKTEK'!M202*'NILAI PRAKTEK'!M$7*'FORM NILAI SIAP'!$F$6+'NILAI UTS'!M202*'NILAI UTS'!M$7*'FORM NILAI SIAP'!$G$6+'NILAI UAS'!M$7*'NILAI UAS'!M202*'FORM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2" s="87"/>
      <c r="AE202" s="7" t="str">
        <f>IF($B202="","",IFERROR((('NILAI TUGAS'!N202*'NILAI TUGAS'!N$7*'FORM NILAI SIAP'!$E$6+'NILAI PRAKTEK'!N202*'NILAI PRAKTEK'!N$7*'FORM NILAI SIAP'!$F$6+'NILAI UTS'!N202*'NILAI UTS'!N$7*'FORM NILAI SIAP'!$G$6+'NILAI UAS'!N$7*'NILAI UAS'!N202*'FORM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2" s="87"/>
      <c r="AG202" s="7" t="str">
        <f>IF($B202="","",IFERROR((('NILAI TUGAS'!O202*'NILAI TUGAS'!O$7*'FORM NILAI SIAP'!$E$6+'NILAI PRAKTEK'!O202*'NILAI PRAKTEK'!O$7*'FORM NILAI SIAP'!$F$6+'NILAI UTS'!O202*'NILAI UTS'!O$7*'FORM NILAI SIAP'!$G$6+'NILAI UAS'!O$7*'NILAI UAS'!O202*'FORM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2" s="87"/>
      <c r="AI202" s="7" t="str">
        <f>IF($B202="","",IFERROR((('NILAI TUGAS'!P202*'NILAI TUGAS'!P$7*'FORM NILAI SIAP'!$E$6+'NILAI PRAKTEK'!P202*'NILAI PRAKTEK'!P$7*'FORM NILAI SIAP'!$F$6+'NILAI UTS'!P202*'NILAI UTS'!P$7*'FORM NILAI SIAP'!$G$6+'NILAI UAS'!P$7*'NILAI UAS'!P202*'FORM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2" s="87"/>
      <c r="AK202" s="7" t="str">
        <f>IF($B202="","",IFERROR((('NILAI TUGAS'!Q202*'NILAI TUGAS'!Q$7*'FORM NILAI SIAP'!$E$6+'NILAI PRAKTEK'!Q202*'NILAI PRAKTEK'!Q$7*'FORM NILAI SIAP'!$F$6+'NILAI UTS'!Q202*'NILAI UTS'!Q$7*'FORM NILAI SIAP'!$G$6+'NILAI UAS'!Q$7*'NILAI UAS'!Q202*'FORM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2" s="87"/>
      <c r="AM202" s="7" t="str">
        <f>IF($B202="","",IFERROR((('NILAI TUGAS'!R202*'NILAI TUGAS'!R$7*'FORM NILAI SIAP'!$E$6+'NILAI PRAKTEK'!R202*'NILAI PRAKTEK'!R$7*'FORM NILAI SIAP'!$F$6+'NILAI UTS'!R202*'NILAI UTS'!R$7*'FORM NILAI SIAP'!$G$6+'NILAI UAS'!R$7*'NILAI UAS'!R202*'FORM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2" s="87"/>
    </row>
    <row r="203" spans="1:40" ht="14.25" customHeight="1">
      <c r="A203" s="37"/>
      <c r="B203" s="37"/>
      <c r="C203" s="37"/>
      <c r="D203" s="37"/>
      <c r="E203" s="83" t="str">
        <f>IF(B203="","",'NILAI TUGAS'!D203)</f>
        <v/>
      </c>
      <c r="F203" s="83" t="str">
        <f>IF(B203="","",'NILAI PRAKTEK'!D203)</f>
        <v/>
      </c>
      <c r="G203" s="83" t="str">
        <f>IF(B203="","",'NILAI UTS'!D203)</f>
        <v/>
      </c>
      <c r="H203" s="83" t="str">
        <f>IF(B203="","",'NILAI UAS'!D203)</f>
        <v/>
      </c>
      <c r="I203" s="83" t="str">
        <f t="shared" si="0"/>
        <v/>
      </c>
      <c r="J203" s="84" t="str">
        <f t="shared" si="15"/>
        <v/>
      </c>
      <c r="K203" s="83" t="str">
        <f t="shared" si="16"/>
        <v/>
      </c>
      <c r="L203" s="85" t="str">
        <f t="shared" si="20"/>
        <v/>
      </c>
      <c r="M203" s="7" t="str">
        <f>IF($B203="","",IF(M$7="","",IFERROR((('NILAI TUGAS'!E203*'NILAI TUGAS'!E$7*'FORM NILAI SIAP'!$E$6+'NILAI PRAKTEK'!E203*'NILAI PRAKTEK'!E$7*'FORM NILAI SIAP'!$F$6+'NILAI UTS'!E203*'NILAI UTS'!E$7*'FORM NILAI SIAP'!$G$6+'NILAI UAS'!E$7*'NILAI UAS'!E203*'FORM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3" s="64"/>
      <c r="O203" s="7" t="str">
        <f>IF($B203="","",IF(O$7="","",IFERROR((('NILAI TUGAS'!F203*'NILAI TUGAS'!F$7*'FORM NILAI SIAP'!$E$6+'NILAI PRAKTEK'!F203*'NILAI PRAKTEK'!F$7*'FORM NILAI SIAP'!$F$6+'NILAI UTS'!F203*'NILAI UTS'!F$7*'FORM NILAI SIAP'!$G$6+'NILAI UAS'!F$7*'NILAI UAS'!F203*'FORM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3" s="87"/>
      <c r="Q203" s="7" t="str">
        <f>IF($B203="","",IF(Q$7="","",IFERROR((('NILAI TUGAS'!G203*'NILAI TUGAS'!G$7*'FORM NILAI SIAP'!$E$6+'NILAI PRAKTEK'!G203*'NILAI PRAKTEK'!G$7*'FORM NILAI SIAP'!$F$6+'NILAI UTS'!G203*'NILAI UTS'!G$7*'FORM NILAI SIAP'!$G$6+'NILAI UAS'!G$7*'NILAI UAS'!G203*'FORM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3" s="87"/>
      <c r="S203" s="7" t="str">
        <f>IF($B203="","",IF(S$7="","",IFERROR((('NILAI TUGAS'!H203*'NILAI TUGAS'!H$7*'FORM NILAI SIAP'!$E$6+'NILAI PRAKTEK'!H203*'NILAI PRAKTEK'!H$7*'FORM NILAI SIAP'!$F$6+'NILAI UTS'!H203*'NILAI UTS'!H$7*'FORM NILAI SIAP'!$G$6+'NILAI UAS'!H$7*'NILAI UAS'!H203*'FORM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3" s="87"/>
      <c r="U203" s="7" t="str">
        <f>IF($B203="","",IF(U$7="","",IFERROR((('NILAI TUGAS'!I203*'NILAI TUGAS'!I$7*'FORM NILAI SIAP'!$E$6+'NILAI PRAKTEK'!I203*'NILAI PRAKTEK'!I$7*'FORM NILAI SIAP'!$F$6+'NILAI UTS'!I203*'NILAI UTS'!I$7*'FORM NILAI SIAP'!$G$6+'NILAI UAS'!I$7*'NILAI UAS'!I203*'FORM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3" s="87"/>
      <c r="W203" s="7" t="str">
        <f>IF($B203="","",IF(W$7="","",IFERROR((('NILAI TUGAS'!J203*'NILAI TUGAS'!J$7*'FORM NILAI SIAP'!$E$6+'NILAI PRAKTEK'!J203*'NILAI PRAKTEK'!J$7*'FORM NILAI SIAP'!$F$6+'NILAI UTS'!J203*'NILAI UTS'!J$7*'FORM NILAI SIAP'!$G$6+'NILAI UAS'!J$7*'NILAI UAS'!J203*'FORM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3" s="87"/>
      <c r="Y203" s="7" t="str">
        <f>IF($B203="","",IF(Y$7="","",IFERROR((('NILAI TUGAS'!K203*'NILAI TUGAS'!K$7*'FORM NILAI SIAP'!$E$6+'NILAI PRAKTEK'!K203*'NILAI PRAKTEK'!K$7*'FORM NILAI SIAP'!$F$6+'NILAI UTS'!K203*'NILAI UTS'!K$7*'FORM NILAI SIAP'!$G$6+'NILAI UAS'!K$7*'NILAI UAS'!K203*'FORM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3" s="87"/>
      <c r="AA203" s="7" t="str">
        <f>IF($B203="","",IF(AA$7="","",IFERROR((('NILAI TUGAS'!L203*'NILAI TUGAS'!L$7*'FORM NILAI SIAP'!$E$6+'NILAI PRAKTEK'!L203*'NILAI PRAKTEK'!L$7*'FORM NILAI SIAP'!$F$6+'NILAI UTS'!L203*'NILAI UTS'!L$7*'FORM NILAI SIAP'!$G$6+'NILAI UAS'!L$7*'NILAI UAS'!L203*'FORM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3" s="87"/>
      <c r="AC203" s="7" t="str">
        <f>IF($B203="","",IF(AC$7="","",IFERROR((('NILAI TUGAS'!M203*'NILAI TUGAS'!M$7*'FORM NILAI SIAP'!$E$6+'NILAI PRAKTEK'!M203*'NILAI PRAKTEK'!M$7*'FORM NILAI SIAP'!$F$6+'NILAI UTS'!M203*'NILAI UTS'!M$7*'FORM NILAI SIAP'!$G$6+'NILAI UAS'!M$7*'NILAI UAS'!M203*'FORM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3" s="87"/>
      <c r="AE203" s="7" t="str">
        <f>IF($B203="","",IFERROR((('NILAI TUGAS'!N203*'NILAI TUGAS'!N$7*'FORM NILAI SIAP'!$E$6+'NILAI PRAKTEK'!N203*'NILAI PRAKTEK'!N$7*'FORM NILAI SIAP'!$F$6+'NILAI UTS'!N203*'NILAI UTS'!N$7*'FORM NILAI SIAP'!$G$6+'NILAI UAS'!N$7*'NILAI UAS'!N203*'FORM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3" s="87"/>
      <c r="AG203" s="7" t="str">
        <f>IF($B203="","",IFERROR((('NILAI TUGAS'!O203*'NILAI TUGAS'!O$7*'FORM NILAI SIAP'!$E$6+'NILAI PRAKTEK'!O203*'NILAI PRAKTEK'!O$7*'FORM NILAI SIAP'!$F$6+'NILAI UTS'!O203*'NILAI UTS'!O$7*'FORM NILAI SIAP'!$G$6+'NILAI UAS'!O$7*'NILAI UAS'!O203*'FORM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3" s="87"/>
      <c r="AI203" s="7" t="str">
        <f>IF($B203="","",IFERROR((('NILAI TUGAS'!P203*'NILAI TUGAS'!P$7*'FORM NILAI SIAP'!$E$6+'NILAI PRAKTEK'!P203*'NILAI PRAKTEK'!P$7*'FORM NILAI SIAP'!$F$6+'NILAI UTS'!P203*'NILAI UTS'!P$7*'FORM NILAI SIAP'!$G$6+'NILAI UAS'!P$7*'NILAI UAS'!P203*'FORM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3" s="87"/>
      <c r="AK203" s="7" t="str">
        <f>IF($B203="","",IFERROR((('NILAI TUGAS'!Q203*'NILAI TUGAS'!Q$7*'FORM NILAI SIAP'!$E$6+'NILAI PRAKTEK'!Q203*'NILAI PRAKTEK'!Q$7*'FORM NILAI SIAP'!$F$6+'NILAI UTS'!Q203*'NILAI UTS'!Q$7*'FORM NILAI SIAP'!$G$6+'NILAI UAS'!Q$7*'NILAI UAS'!Q203*'FORM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3" s="87"/>
      <c r="AM203" s="7" t="str">
        <f>IF($B203="","",IFERROR((('NILAI TUGAS'!R203*'NILAI TUGAS'!R$7*'FORM NILAI SIAP'!$E$6+'NILAI PRAKTEK'!R203*'NILAI PRAKTEK'!R$7*'FORM NILAI SIAP'!$F$6+'NILAI UTS'!R203*'NILAI UTS'!R$7*'FORM NILAI SIAP'!$G$6+'NILAI UAS'!R$7*'NILAI UAS'!R203*'FORM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3" s="87"/>
    </row>
    <row r="204" spans="1:40" ht="14.25" customHeight="1">
      <c r="A204" s="37"/>
      <c r="B204" s="37"/>
      <c r="C204" s="37"/>
      <c r="D204" s="37"/>
      <c r="E204" s="83" t="str">
        <f>IF(B204="","",'NILAI TUGAS'!D204)</f>
        <v/>
      </c>
      <c r="F204" s="83" t="str">
        <f>IF(B204="","",'NILAI PRAKTEK'!D204)</f>
        <v/>
      </c>
      <c r="G204" s="83" t="str">
        <f>IF(B204="","",'NILAI UTS'!D204)</f>
        <v/>
      </c>
      <c r="H204" s="83" t="str">
        <f>IF(B204="","",'NILAI UAS'!D204)</f>
        <v/>
      </c>
      <c r="I204" s="83" t="str">
        <f t="shared" si="0"/>
        <v/>
      </c>
      <c r="J204" s="84" t="str">
        <f t="shared" si="15"/>
        <v/>
      </c>
      <c r="K204" s="83" t="str">
        <f t="shared" si="16"/>
        <v/>
      </c>
      <c r="L204" s="85" t="str">
        <f t="shared" si="20"/>
        <v/>
      </c>
      <c r="M204" s="7" t="str">
        <f>IF($B204="","",IF(M$7="","",IFERROR((('NILAI TUGAS'!E204*'NILAI TUGAS'!E$7*'FORM NILAI SIAP'!$E$6+'NILAI PRAKTEK'!E204*'NILAI PRAKTEK'!E$7*'FORM NILAI SIAP'!$F$6+'NILAI UTS'!E204*'NILAI UTS'!E$7*'FORM NILAI SIAP'!$G$6+'NILAI UAS'!E$7*'NILAI UAS'!E204*'FORM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4" s="64"/>
      <c r="O204" s="7" t="str">
        <f>IF($B204="","",IF(O$7="","",IFERROR((('NILAI TUGAS'!F204*'NILAI TUGAS'!F$7*'FORM NILAI SIAP'!$E$6+'NILAI PRAKTEK'!F204*'NILAI PRAKTEK'!F$7*'FORM NILAI SIAP'!$F$6+'NILAI UTS'!F204*'NILAI UTS'!F$7*'FORM NILAI SIAP'!$G$6+'NILAI UAS'!F$7*'NILAI UAS'!F204*'FORM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4" s="87"/>
      <c r="Q204" s="7" t="str">
        <f>IF($B204="","",IF(Q$7="","",IFERROR((('NILAI TUGAS'!G204*'NILAI TUGAS'!G$7*'FORM NILAI SIAP'!$E$6+'NILAI PRAKTEK'!G204*'NILAI PRAKTEK'!G$7*'FORM NILAI SIAP'!$F$6+'NILAI UTS'!G204*'NILAI UTS'!G$7*'FORM NILAI SIAP'!$G$6+'NILAI UAS'!G$7*'NILAI UAS'!G204*'FORM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4" s="87"/>
      <c r="S204" s="7" t="str">
        <f>IF($B204="","",IF(S$7="","",IFERROR((('NILAI TUGAS'!H204*'NILAI TUGAS'!H$7*'FORM NILAI SIAP'!$E$6+'NILAI PRAKTEK'!H204*'NILAI PRAKTEK'!H$7*'FORM NILAI SIAP'!$F$6+'NILAI UTS'!H204*'NILAI UTS'!H$7*'FORM NILAI SIAP'!$G$6+'NILAI UAS'!H$7*'NILAI UAS'!H204*'FORM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4" s="87"/>
      <c r="U204" s="7" t="str">
        <f>IF($B204="","",IF(U$7="","",IFERROR((('NILAI TUGAS'!I204*'NILAI TUGAS'!I$7*'FORM NILAI SIAP'!$E$6+'NILAI PRAKTEK'!I204*'NILAI PRAKTEK'!I$7*'FORM NILAI SIAP'!$F$6+'NILAI UTS'!I204*'NILAI UTS'!I$7*'FORM NILAI SIAP'!$G$6+'NILAI UAS'!I$7*'NILAI UAS'!I204*'FORM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4" s="87"/>
      <c r="W204" s="7" t="str">
        <f>IF($B204="","",IF(W$7="","",IFERROR((('NILAI TUGAS'!J204*'NILAI TUGAS'!J$7*'FORM NILAI SIAP'!$E$6+'NILAI PRAKTEK'!J204*'NILAI PRAKTEK'!J$7*'FORM NILAI SIAP'!$F$6+'NILAI UTS'!J204*'NILAI UTS'!J$7*'FORM NILAI SIAP'!$G$6+'NILAI UAS'!J$7*'NILAI UAS'!J204*'FORM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4" s="87"/>
      <c r="Y204" s="7" t="str">
        <f>IF($B204="","",IF(Y$7="","",IFERROR((('NILAI TUGAS'!K204*'NILAI TUGAS'!K$7*'FORM NILAI SIAP'!$E$6+'NILAI PRAKTEK'!K204*'NILAI PRAKTEK'!K$7*'FORM NILAI SIAP'!$F$6+'NILAI UTS'!K204*'NILAI UTS'!K$7*'FORM NILAI SIAP'!$G$6+'NILAI UAS'!K$7*'NILAI UAS'!K204*'FORM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4" s="87"/>
      <c r="AA204" s="7" t="str">
        <f>IF($B204="","",IF(AA$7="","",IFERROR((('NILAI TUGAS'!L204*'NILAI TUGAS'!L$7*'FORM NILAI SIAP'!$E$6+'NILAI PRAKTEK'!L204*'NILAI PRAKTEK'!L$7*'FORM NILAI SIAP'!$F$6+'NILAI UTS'!L204*'NILAI UTS'!L$7*'FORM NILAI SIAP'!$G$6+'NILAI UAS'!L$7*'NILAI UAS'!L204*'FORM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4" s="87"/>
      <c r="AC204" s="7" t="str">
        <f>IF($B204="","",IF(AC$7="","",IFERROR((('NILAI TUGAS'!M204*'NILAI TUGAS'!M$7*'FORM NILAI SIAP'!$E$6+'NILAI PRAKTEK'!M204*'NILAI PRAKTEK'!M$7*'FORM NILAI SIAP'!$F$6+'NILAI UTS'!M204*'NILAI UTS'!M$7*'FORM NILAI SIAP'!$G$6+'NILAI UAS'!M$7*'NILAI UAS'!M204*'FORM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4" s="87"/>
      <c r="AE204" s="7" t="str">
        <f>IF($B204="","",IFERROR((('NILAI TUGAS'!N204*'NILAI TUGAS'!N$7*'FORM NILAI SIAP'!$E$6+'NILAI PRAKTEK'!N204*'NILAI PRAKTEK'!N$7*'FORM NILAI SIAP'!$F$6+'NILAI UTS'!N204*'NILAI UTS'!N$7*'FORM NILAI SIAP'!$G$6+'NILAI UAS'!N$7*'NILAI UAS'!N204*'FORM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4" s="87"/>
      <c r="AG204" s="7" t="str">
        <f>IF($B204="","",IFERROR((('NILAI TUGAS'!O204*'NILAI TUGAS'!O$7*'FORM NILAI SIAP'!$E$6+'NILAI PRAKTEK'!O204*'NILAI PRAKTEK'!O$7*'FORM NILAI SIAP'!$F$6+'NILAI UTS'!O204*'NILAI UTS'!O$7*'FORM NILAI SIAP'!$G$6+'NILAI UAS'!O$7*'NILAI UAS'!O204*'FORM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4" s="87"/>
      <c r="AI204" s="7" t="str">
        <f>IF($B204="","",IFERROR((('NILAI TUGAS'!P204*'NILAI TUGAS'!P$7*'FORM NILAI SIAP'!$E$6+'NILAI PRAKTEK'!P204*'NILAI PRAKTEK'!P$7*'FORM NILAI SIAP'!$F$6+'NILAI UTS'!P204*'NILAI UTS'!P$7*'FORM NILAI SIAP'!$G$6+'NILAI UAS'!P$7*'NILAI UAS'!P204*'FORM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4" s="87"/>
      <c r="AK204" s="7" t="str">
        <f>IF($B204="","",IFERROR((('NILAI TUGAS'!Q204*'NILAI TUGAS'!Q$7*'FORM NILAI SIAP'!$E$6+'NILAI PRAKTEK'!Q204*'NILAI PRAKTEK'!Q$7*'FORM NILAI SIAP'!$F$6+'NILAI UTS'!Q204*'NILAI UTS'!Q$7*'FORM NILAI SIAP'!$G$6+'NILAI UAS'!Q$7*'NILAI UAS'!Q204*'FORM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4" s="87"/>
      <c r="AM204" s="7" t="str">
        <f>IF($B204="","",IFERROR((('NILAI TUGAS'!R204*'NILAI TUGAS'!R$7*'FORM NILAI SIAP'!$E$6+'NILAI PRAKTEK'!R204*'NILAI PRAKTEK'!R$7*'FORM NILAI SIAP'!$F$6+'NILAI UTS'!R204*'NILAI UTS'!R$7*'FORM NILAI SIAP'!$G$6+'NILAI UAS'!R$7*'NILAI UAS'!R204*'FORM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4" s="87"/>
    </row>
    <row r="205" spans="1:40" ht="14.25" customHeight="1">
      <c r="A205" s="37"/>
      <c r="B205" s="37"/>
      <c r="C205" s="37"/>
      <c r="D205" s="37"/>
      <c r="E205" s="83" t="str">
        <f>IF(B205="","",'NILAI TUGAS'!D205)</f>
        <v/>
      </c>
      <c r="F205" s="83" t="str">
        <f>IF(B205="","",'NILAI PRAKTEK'!D205)</f>
        <v/>
      </c>
      <c r="G205" s="83" t="str">
        <f>IF(B205="","",'NILAI UTS'!D205)</f>
        <v/>
      </c>
      <c r="H205" s="83" t="str">
        <f>IF(B205="","",'NILAI UAS'!D205)</f>
        <v/>
      </c>
      <c r="I205" s="83" t="str">
        <f t="shared" si="0"/>
        <v/>
      </c>
      <c r="J205" s="84" t="str">
        <f t="shared" si="15"/>
        <v/>
      </c>
      <c r="K205" s="83" t="str">
        <f t="shared" si="16"/>
        <v/>
      </c>
      <c r="L205" s="85" t="str">
        <f t="shared" si="20"/>
        <v/>
      </c>
      <c r="M205" s="7" t="str">
        <f>IF($B205="","",IF(M$7="","",IFERROR((('NILAI TUGAS'!E205*'NILAI TUGAS'!E$7*'FORM NILAI SIAP'!$E$6+'NILAI PRAKTEK'!E205*'NILAI PRAKTEK'!E$7*'FORM NILAI SIAP'!$F$6+'NILAI UTS'!E205*'NILAI UTS'!E$7*'FORM NILAI SIAP'!$G$6+'NILAI UAS'!E$7*'NILAI UAS'!E205*'FORM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5" s="64"/>
      <c r="O205" s="7" t="str">
        <f>IF($B205="","",IF(O$7="","",IFERROR((('NILAI TUGAS'!F205*'NILAI TUGAS'!F$7*'FORM NILAI SIAP'!$E$6+'NILAI PRAKTEK'!F205*'NILAI PRAKTEK'!F$7*'FORM NILAI SIAP'!$F$6+'NILAI UTS'!F205*'NILAI UTS'!F$7*'FORM NILAI SIAP'!$G$6+'NILAI UAS'!F$7*'NILAI UAS'!F205*'FORM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5" s="87"/>
      <c r="Q205" s="7" t="str">
        <f>IF($B205="","",IF(Q$7="","",IFERROR((('NILAI TUGAS'!G205*'NILAI TUGAS'!G$7*'FORM NILAI SIAP'!$E$6+'NILAI PRAKTEK'!G205*'NILAI PRAKTEK'!G$7*'FORM NILAI SIAP'!$F$6+'NILAI UTS'!G205*'NILAI UTS'!G$7*'FORM NILAI SIAP'!$G$6+'NILAI UAS'!G$7*'NILAI UAS'!G205*'FORM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5" s="87"/>
      <c r="S205" s="7" t="str">
        <f>IF($B205="","",IF(S$7="","",IFERROR((('NILAI TUGAS'!H205*'NILAI TUGAS'!H$7*'FORM NILAI SIAP'!$E$6+'NILAI PRAKTEK'!H205*'NILAI PRAKTEK'!H$7*'FORM NILAI SIAP'!$F$6+'NILAI UTS'!H205*'NILAI UTS'!H$7*'FORM NILAI SIAP'!$G$6+'NILAI UAS'!H$7*'NILAI UAS'!H205*'FORM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5" s="87"/>
      <c r="U205" s="7" t="str">
        <f>IF($B205="","",IF(U$7="","",IFERROR((('NILAI TUGAS'!I205*'NILAI TUGAS'!I$7*'FORM NILAI SIAP'!$E$6+'NILAI PRAKTEK'!I205*'NILAI PRAKTEK'!I$7*'FORM NILAI SIAP'!$F$6+'NILAI UTS'!I205*'NILAI UTS'!I$7*'FORM NILAI SIAP'!$G$6+'NILAI UAS'!I$7*'NILAI UAS'!I205*'FORM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5" s="87"/>
      <c r="W205" s="7" t="str">
        <f>IF($B205="","",IF(W$7="","",IFERROR((('NILAI TUGAS'!J205*'NILAI TUGAS'!J$7*'FORM NILAI SIAP'!$E$6+'NILAI PRAKTEK'!J205*'NILAI PRAKTEK'!J$7*'FORM NILAI SIAP'!$F$6+'NILAI UTS'!J205*'NILAI UTS'!J$7*'FORM NILAI SIAP'!$G$6+'NILAI UAS'!J$7*'NILAI UAS'!J205*'FORM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5" s="87"/>
      <c r="Y205" s="7" t="str">
        <f>IF($B205="","",IF(Y$7="","",IFERROR((('NILAI TUGAS'!K205*'NILAI TUGAS'!K$7*'FORM NILAI SIAP'!$E$6+'NILAI PRAKTEK'!K205*'NILAI PRAKTEK'!K$7*'FORM NILAI SIAP'!$F$6+'NILAI UTS'!K205*'NILAI UTS'!K$7*'FORM NILAI SIAP'!$G$6+'NILAI UAS'!K$7*'NILAI UAS'!K205*'FORM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5" s="87"/>
      <c r="AA205" s="7" t="str">
        <f>IF($B205="","",IF(AA$7="","",IFERROR((('NILAI TUGAS'!L205*'NILAI TUGAS'!L$7*'FORM NILAI SIAP'!$E$6+'NILAI PRAKTEK'!L205*'NILAI PRAKTEK'!L$7*'FORM NILAI SIAP'!$F$6+'NILAI UTS'!L205*'NILAI UTS'!L$7*'FORM NILAI SIAP'!$G$6+'NILAI UAS'!L$7*'NILAI UAS'!L205*'FORM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5" s="87"/>
      <c r="AC205" s="7" t="str">
        <f>IF($B205="","",IF(AC$7="","",IFERROR((('NILAI TUGAS'!M205*'NILAI TUGAS'!M$7*'FORM NILAI SIAP'!$E$6+'NILAI PRAKTEK'!M205*'NILAI PRAKTEK'!M$7*'FORM NILAI SIAP'!$F$6+'NILAI UTS'!M205*'NILAI UTS'!M$7*'FORM NILAI SIAP'!$G$6+'NILAI UAS'!M$7*'NILAI UAS'!M205*'FORM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5" s="87"/>
      <c r="AE205" s="7" t="str">
        <f>IF($B205="","",IFERROR((('NILAI TUGAS'!N205*'NILAI TUGAS'!N$7*'FORM NILAI SIAP'!$E$6+'NILAI PRAKTEK'!N205*'NILAI PRAKTEK'!N$7*'FORM NILAI SIAP'!$F$6+'NILAI UTS'!N205*'NILAI UTS'!N$7*'FORM NILAI SIAP'!$G$6+'NILAI UAS'!N$7*'NILAI UAS'!N205*'FORM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5" s="87"/>
      <c r="AG205" s="7" t="str">
        <f>IF($B205="","",IFERROR((('NILAI TUGAS'!O205*'NILAI TUGAS'!O$7*'FORM NILAI SIAP'!$E$6+'NILAI PRAKTEK'!O205*'NILAI PRAKTEK'!O$7*'FORM NILAI SIAP'!$F$6+'NILAI UTS'!O205*'NILAI UTS'!O$7*'FORM NILAI SIAP'!$G$6+'NILAI UAS'!O$7*'NILAI UAS'!O205*'FORM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5" s="87"/>
      <c r="AI205" s="7" t="str">
        <f>IF($B205="","",IFERROR((('NILAI TUGAS'!P205*'NILAI TUGAS'!P$7*'FORM NILAI SIAP'!$E$6+'NILAI PRAKTEK'!P205*'NILAI PRAKTEK'!P$7*'FORM NILAI SIAP'!$F$6+'NILAI UTS'!P205*'NILAI UTS'!P$7*'FORM NILAI SIAP'!$G$6+'NILAI UAS'!P$7*'NILAI UAS'!P205*'FORM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5" s="87"/>
      <c r="AK205" s="7" t="str">
        <f>IF($B205="","",IFERROR((('NILAI TUGAS'!Q205*'NILAI TUGAS'!Q$7*'FORM NILAI SIAP'!$E$6+'NILAI PRAKTEK'!Q205*'NILAI PRAKTEK'!Q$7*'FORM NILAI SIAP'!$F$6+'NILAI UTS'!Q205*'NILAI UTS'!Q$7*'FORM NILAI SIAP'!$G$6+'NILAI UAS'!Q$7*'NILAI UAS'!Q205*'FORM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5" s="87"/>
      <c r="AM205" s="7" t="str">
        <f>IF($B205="","",IFERROR((('NILAI TUGAS'!R205*'NILAI TUGAS'!R$7*'FORM NILAI SIAP'!$E$6+'NILAI PRAKTEK'!R205*'NILAI PRAKTEK'!R$7*'FORM NILAI SIAP'!$F$6+'NILAI UTS'!R205*'NILAI UTS'!R$7*'FORM NILAI SIAP'!$G$6+'NILAI UAS'!R$7*'NILAI UAS'!R205*'FORM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5" s="87"/>
    </row>
    <row r="206" spans="1:40" ht="14.25" customHeight="1">
      <c r="A206" s="37"/>
      <c r="B206" s="37"/>
      <c r="C206" s="37"/>
      <c r="D206" s="37"/>
      <c r="E206" s="83" t="str">
        <f>IF(B206="","",'NILAI TUGAS'!D206)</f>
        <v/>
      </c>
      <c r="F206" s="83" t="str">
        <f>IF(B206="","",'NILAI PRAKTEK'!D206)</f>
        <v/>
      </c>
      <c r="G206" s="83" t="str">
        <f>IF(B206="","",'NILAI UTS'!D206)</f>
        <v/>
      </c>
      <c r="H206" s="83" t="str">
        <f>IF(B206="","",'NILAI UAS'!D206)</f>
        <v/>
      </c>
      <c r="I206" s="83" t="str">
        <f t="shared" si="0"/>
        <v/>
      </c>
      <c r="J206" s="84" t="str">
        <f t="shared" si="15"/>
        <v/>
      </c>
      <c r="K206" s="83" t="str">
        <f t="shared" si="16"/>
        <v/>
      </c>
      <c r="L206" s="85" t="str">
        <f t="shared" si="20"/>
        <v/>
      </c>
      <c r="M206" s="7" t="str">
        <f>IF($B206="","",IF(M$7="","",IFERROR((('NILAI TUGAS'!E206*'NILAI TUGAS'!E$7*'FORM NILAI SIAP'!$E$6+'NILAI PRAKTEK'!E206*'NILAI PRAKTEK'!E$7*'FORM NILAI SIAP'!$F$6+'NILAI UTS'!E206*'NILAI UTS'!E$7*'FORM NILAI SIAP'!$G$6+'NILAI UAS'!E$7*'NILAI UAS'!E206*'FORM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6" s="64"/>
      <c r="O206" s="7" t="str">
        <f>IF($B206="","",IF(O$7="","",IFERROR((('NILAI TUGAS'!F206*'NILAI TUGAS'!F$7*'FORM NILAI SIAP'!$E$6+'NILAI PRAKTEK'!F206*'NILAI PRAKTEK'!F$7*'FORM NILAI SIAP'!$F$6+'NILAI UTS'!F206*'NILAI UTS'!F$7*'FORM NILAI SIAP'!$G$6+'NILAI UAS'!F$7*'NILAI UAS'!F206*'FORM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6" s="87"/>
      <c r="Q206" s="7" t="str">
        <f>IF($B206="","",IF(Q$7="","",IFERROR((('NILAI TUGAS'!G206*'NILAI TUGAS'!G$7*'FORM NILAI SIAP'!$E$6+'NILAI PRAKTEK'!G206*'NILAI PRAKTEK'!G$7*'FORM NILAI SIAP'!$F$6+'NILAI UTS'!G206*'NILAI UTS'!G$7*'FORM NILAI SIAP'!$G$6+'NILAI UAS'!G$7*'NILAI UAS'!G206*'FORM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6" s="87"/>
      <c r="S206" s="7" t="str">
        <f>IF($B206="","",IF(S$7="","",IFERROR((('NILAI TUGAS'!H206*'NILAI TUGAS'!H$7*'FORM NILAI SIAP'!$E$6+'NILAI PRAKTEK'!H206*'NILAI PRAKTEK'!H$7*'FORM NILAI SIAP'!$F$6+'NILAI UTS'!H206*'NILAI UTS'!H$7*'FORM NILAI SIAP'!$G$6+'NILAI UAS'!H$7*'NILAI UAS'!H206*'FORM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6" s="87"/>
      <c r="U206" s="7" t="str">
        <f>IF($B206="","",IF(U$7="","",IFERROR((('NILAI TUGAS'!I206*'NILAI TUGAS'!I$7*'FORM NILAI SIAP'!$E$6+'NILAI PRAKTEK'!I206*'NILAI PRAKTEK'!I$7*'FORM NILAI SIAP'!$F$6+'NILAI UTS'!I206*'NILAI UTS'!I$7*'FORM NILAI SIAP'!$G$6+'NILAI UAS'!I$7*'NILAI UAS'!I206*'FORM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6" s="87"/>
      <c r="W206" s="7" t="str">
        <f>IF($B206="","",IF(W$7="","",IFERROR((('NILAI TUGAS'!J206*'NILAI TUGAS'!J$7*'FORM NILAI SIAP'!$E$6+'NILAI PRAKTEK'!J206*'NILAI PRAKTEK'!J$7*'FORM NILAI SIAP'!$F$6+'NILAI UTS'!J206*'NILAI UTS'!J$7*'FORM NILAI SIAP'!$G$6+'NILAI UAS'!J$7*'NILAI UAS'!J206*'FORM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6" s="87"/>
      <c r="Y206" s="7" t="str">
        <f>IF($B206="","",IF(Y$7="","",IFERROR((('NILAI TUGAS'!K206*'NILAI TUGAS'!K$7*'FORM NILAI SIAP'!$E$6+'NILAI PRAKTEK'!K206*'NILAI PRAKTEK'!K$7*'FORM NILAI SIAP'!$F$6+'NILAI UTS'!K206*'NILAI UTS'!K$7*'FORM NILAI SIAP'!$G$6+'NILAI UAS'!K$7*'NILAI UAS'!K206*'FORM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6" s="87"/>
      <c r="AA206" s="7" t="str">
        <f>IF($B206="","",IF(AA$7="","",IFERROR((('NILAI TUGAS'!L206*'NILAI TUGAS'!L$7*'FORM NILAI SIAP'!$E$6+'NILAI PRAKTEK'!L206*'NILAI PRAKTEK'!L$7*'FORM NILAI SIAP'!$F$6+'NILAI UTS'!L206*'NILAI UTS'!L$7*'FORM NILAI SIAP'!$G$6+'NILAI UAS'!L$7*'NILAI UAS'!L206*'FORM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6" s="87"/>
      <c r="AC206" s="7" t="str">
        <f>IF($B206="","",IF(AC$7="","",IFERROR((('NILAI TUGAS'!M206*'NILAI TUGAS'!M$7*'FORM NILAI SIAP'!$E$6+'NILAI PRAKTEK'!M206*'NILAI PRAKTEK'!M$7*'FORM NILAI SIAP'!$F$6+'NILAI UTS'!M206*'NILAI UTS'!M$7*'FORM NILAI SIAP'!$G$6+'NILAI UAS'!M$7*'NILAI UAS'!M206*'FORM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6" s="87"/>
      <c r="AE206" s="7" t="str">
        <f>IF($B206="","",IFERROR((('NILAI TUGAS'!N206*'NILAI TUGAS'!N$7*'FORM NILAI SIAP'!$E$6+'NILAI PRAKTEK'!N206*'NILAI PRAKTEK'!N$7*'FORM NILAI SIAP'!$F$6+'NILAI UTS'!N206*'NILAI UTS'!N$7*'FORM NILAI SIAP'!$G$6+'NILAI UAS'!N$7*'NILAI UAS'!N206*'FORM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6" s="87"/>
      <c r="AG206" s="7" t="str">
        <f>IF($B206="","",IFERROR((('NILAI TUGAS'!O206*'NILAI TUGAS'!O$7*'FORM NILAI SIAP'!$E$6+'NILAI PRAKTEK'!O206*'NILAI PRAKTEK'!O$7*'FORM NILAI SIAP'!$F$6+'NILAI UTS'!O206*'NILAI UTS'!O$7*'FORM NILAI SIAP'!$G$6+'NILAI UAS'!O$7*'NILAI UAS'!O206*'FORM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6" s="87"/>
      <c r="AI206" s="7" t="str">
        <f>IF($B206="","",IFERROR((('NILAI TUGAS'!P206*'NILAI TUGAS'!P$7*'FORM NILAI SIAP'!$E$6+'NILAI PRAKTEK'!P206*'NILAI PRAKTEK'!P$7*'FORM NILAI SIAP'!$F$6+'NILAI UTS'!P206*'NILAI UTS'!P$7*'FORM NILAI SIAP'!$G$6+'NILAI UAS'!P$7*'NILAI UAS'!P206*'FORM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6" s="87"/>
      <c r="AK206" s="7" t="str">
        <f>IF($B206="","",IFERROR((('NILAI TUGAS'!Q206*'NILAI TUGAS'!Q$7*'FORM NILAI SIAP'!$E$6+'NILAI PRAKTEK'!Q206*'NILAI PRAKTEK'!Q$7*'FORM NILAI SIAP'!$F$6+'NILAI UTS'!Q206*'NILAI UTS'!Q$7*'FORM NILAI SIAP'!$G$6+'NILAI UAS'!Q$7*'NILAI UAS'!Q206*'FORM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6" s="87"/>
      <c r="AM206" s="7" t="str">
        <f>IF($B206="","",IFERROR((('NILAI TUGAS'!R206*'NILAI TUGAS'!R$7*'FORM NILAI SIAP'!$E$6+'NILAI PRAKTEK'!R206*'NILAI PRAKTEK'!R$7*'FORM NILAI SIAP'!$F$6+'NILAI UTS'!R206*'NILAI UTS'!R$7*'FORM NILAI SIAP'!$G$6+'NILAI UAS'!R$7*'NILAI UAS'!R206*'FORM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6" s="87"/>
    </row>
    <row r="207" spans="1:40" ht="14.25" customHeight="1">
      <c r="A207" s="37"/>
      <c r="B207" s="37"/>
      <c r="C207" s="37"/>
      <c r="D207" s="37"/>
      <c r="E207" s="83" t="str">
        <f>IF(B207="","",'NILAI TUGAS'!D207)</f>
        <v/>
      </c>
      <c r="F207" s="83" t="str">
        <f>IF(B207="","",'NILAI PRAKTEK'!D207)</f>
        <v/>
      </c>
      <c r="G207" s="83" t="str">
        <f>IF(B207="","",'NILAI UTS'!D207)</f>
        <v/>
      </c>
      <c r="H207" s="83" t="str">
        <f>IF(B207="","",'NILAI UAS'!D207)</f>
        <v/>
      </c>
      <c r="I207" s="83" t="str">
        <f t="shared" si="0"/>
        <v/>
      </c>
      <c r="J207" s="84" t="str">
        <f t="shared" si="15"/>
        <v/>
      </c>
      <c r="K207" s="83" t="str">
        <f t="shared" si="16"/>
        <v/>
      </c>
      <c r="L207" s="85" t="str">
        <f t="shared" si="20"/>
        <v/>
      </c>
      <c r="M207" s="7" t="str">
        <f>IF($B207="","",IF(M$7="","",IFERROR((('NILAI TUGAS'!E207*'NILAI TUGAS'!E$7*'FORM NILAI SIAP'!$E$6+'NILAI PRAKTEK'!E207*'NILAI PRAKTEK'!E$7*'FORM NILAI SIAP'!$F$6+'NILAI UTS'!E207*'NILAI UTS'!E$7*'FORM NILAI SIAP'!$G$6+'NILAI UAS'!E$7*'NILAI UAS'!E207*'FORM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7" s="64"/>
      <c r="O207" s="7" t="str">
        <f>IF($B207="","",IF(O$7="","",IFERROR((('NILAI TUGAS'!F207*'NILAI TUGAS'!F$7*'FORM NILAI SIAP'!$E$6+'NILAI PRAKTEK'!F207*'NILAI PRAKTEK'!F$7*'FORM NILAI SIAP'!$F$6+'NILAI UTS'!F207*'NILAI UTS'!F$7*'FORM NILAI SIAP'!$G$6+'NILAI UAS'!F$7*'NILAI UAS'!F207*'FORM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7" s="87"/>
      <c r="Q207" s="7" t="str">
        <f>IF($B207="","",IF(Q$7="","",IFERROR((('NILAI TUGAS'!G207*'NILAI TUGAS'!G$7*'FORM NILAI SIAP'!$E$6+'NILAI PRAKTEK'!G207*'NILAI PRAKTEK'!G$7*'FORM NILAI SIAP'!$F$6+'NILAI UTS'!G207*'NILAI UTS'!G$7*'FORM NILAI SIAP'!$G$6+'NILAI UAS'!G$7*'NILAI UAS'!G207*'FORM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7" s="87"/>
      <c r="S207" s="7" t="str">
        <f>IF($B207="","",IF(S$7="","",IFERROR((('NILAI TUGAS'!H207*'NILAI TUGAS'!H$7*'FORM NILAI SIAP'!$E$6+'NILAI PRAKTEK'!H207*'NILAI PRAKTEK'!H$7*'FORM NILAI SIAP'!$F$6+'NILAI UTS'!H207*'NILAI UTS'!H$7*'FORM NILAI SIAP'!$G$6+'NILAI UAS'!H$7*'NILAI UAS'!H207*'FORM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7" s="87"/>
      <c r="U207" s="7" t="str">
        <f>IF($B207="","",IF(U$7="","",IFERROR((('NILAI TUGAS'!I207*'NILAI TUGAS'!I$7*'FORM NILAI SIAP'!$E$6+'NILAI PRAKTEK'!I207*'NILAI PRAKTEK'!I$7*'FORM NILAI SIAP'!$F$6+'NILAI UTS'!I207*'NILAI UTS'!I$7*'FORM NILAI SIAP'!$G$6+'NILAI UAS'!I$7*'NILAI UAS'!I207*'FORM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7" s="87"/>
      <c r="W207" s="7" t="str">
        <f>IF($B207="","",IF(W$7="","",IFERROR((('NILAI TUGAS'!J207*'NILAI TUGAS'!J$7*'FORM NILAI SIAP'!$E$6+'NILAI PRAKTEK'!J207*'NILAI PRAKTEK'!J$7*'FORM NILAI SIAP'!$F$6+'NILAI UTS'!J207*'NILAI UTS'!J$7*'FORM NILAI SIAP'!$G$6+'NILAI UAS'!J$7*'NILAI UAS'!J207*'FORM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7" s="87"/>
      <c r="Y207" s="7" t="str">
        <f>IF($B207="","",IF(Y$7="","",IFERROR((('NILAI TUGAS'!K207*'NILAI TUGAS'!K$7*'FORM NILAI SIAP'!$E$6+'NILAI PRAKTEK'!K207*'NILAI PRAKTEK'!K$7*'FORM NILAI SIAP'!$F$6+'NILAI UTS'!K207*'NILAI UTS'!K$7*'FORM NILAI SIAP'!$G$6+'NILAI UAS'!K$7*'NILAI UAS'!K207*'FORM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7" s="87"/>
      <c r="AA207" s="7" t="str">
        <f>IF($B207="","",IF(AA$7="","",IFERROR((('NILAI TUGAS'!L207*'NILAI TUGAS'!L$7*'FORM NILAI SIAP'!$E$6+'NILAI PRAKTEK'!L207*'NILAI PRAKTEK'!L$7*'FORM NILAI SIAP'!$F$6+'NILAI UTS'!L207*'NILAI UTS'!L$7*'FORM NILAI SIAP'!$G$6+'NILAI UAS'!L$7*'NILAI UAS'!L207*'FORM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7" s="87"/>
      <c r="AC207" s="7" t="str">
        <f>IF($B207="","",IF(AC$7="","",IFERROR((('NILAI TUGAS'!M207*'NILAI TUGAS'!M$7*'FORM NILAI SIAP'!$E$6+'NILAI PRAKTEK'!M207*'NILAI PRAKTEK'!M$7*'FORM NILAI SIAP'!$F$6+'NILAI UTS'!M207*'NILAI UTS'!M$7*'FORM NILAI SIAP'!$G$6+'NILAI UAS'!M$7*'NILAI UAS'!M207*'FORM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7" s="87"/>
      <c r="AE207" s="7" t="str">
        <f>IF($B207="","",IFERROR((('NILAI TUGAS'!N207*'NILAI TUGAS'!N$7*'FORM NILAI SIAP'!$E$6+'NILAI PRAKTEK'!N207*'NILAI PRAKTEK'!N$7*'FORM NILAI SIAP'!$F$6+'NILAI UTS'!N207*'NILAI UTS'!N$7*'FORM NILAI SIAP'!$G$6+'NILAI UAS'!N$7*'NILAI UAS'!N207*'FORM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7" s="87"/>
      <c r="AG207" s="7" t="str">
        <f>IF($B207="","",IFERROR((('NILAI TUGAS'!O207*'NILAI TUGAS'!O$7*'FORM NILAI SIAP'!$E$6+'NILAI PRAKTEK'!O207*'NILAI PRAKTEK'!O$7*'FORM NILAI SIAP'!$F$6+'NILAI UTS'!O207*'NILAI UTS'!O$7*'FORM NILAI SIAP'!$G$6+'NILAI UAS'!O$7*'NILAI UAS'!O207*'FORM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7" s="87"/>
      <c r="AI207" s="7" t="str">
        <f>IF($B207="","",IFERROR((('NILAI TUGAS'!P207*'NILAI TUGAS'!P$7*'FORM NILAI SIAP'!$E$6+'NILAI PRAKTEK'!P207*'NILAI PRAKTEK'!P$7*'FORM NILAI SIAP'!$F$6+'NILAI UTS'!P207*'NILAI UTS'!P$7*'FORM NILAI SIAP'!$G$6+'NILAI UAS'!P$7*'NILAI UAS'!P207*'FORM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7" s="87"/>
      <c r="AK207" s="7" t="str">
        <f>IF($B207="","",IFERROR((('NILAI TUGAS'!Q207*'NILAI TUGAS'!Q$7*'FORM NILAI SIAP'!$E$6+'NILAI PRAKTEK'!Q207*'NILAI PRAKTEK'!Q$7*'FORM NILAI SIAP'!$F$6+'NILAI UTS'!Q207*'NILAI UTS'!Q$7*'FORM NILAI SIAP'!$G$6+'NILAI UAS'!Q$7*'NILAI UAS'!Q207*'FORM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7" s="87"/>
      <c r="AM207" s="7" t="str">
        <f>IF($B207="","",IFERROR((('NILAI TUGAS'!R207*'NILAI TUGAS'!R$7*'FORM NILAI SIAP'!$E$6+'NILAI PRAKTEK'!R207*'NILAI PRAKTEK'!R$7*'FORM NILAI SIAP'!$F$6+'NILAI UTS'!R207*'NILAI UTS'!R$7*'FORM NILAI SIAP'!$G$6+'NILAI UAS'!R$7*'NILAI UAS'!R207*'FORM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7" s="87"/>
    </row>
    <row r="208" spans="1:40" ht="14.25" customHeight="1">
      <c r="A208" s="37"/>
      <c r="B208" s="37"/>
      <c r="C208" s="37"/>
      <c r="D208" s="37"/>
      <c r="E208" s="83" t="str">
        <f>IF(B208="","",'NILAI TUGAS'!D208)</f>
        <v/>
      </c>
      <c r="F208" s="83" t="str">
        <f>IF(B208="","",'NILAI PRAKTEK'!D208)</f>
        <v/>
      </c>
      <c r="G208" s="83" t="str">
        <f>IF(B208="","",'NILAI UTS'!D208)</f>
        <v/>
      </c>
      <c r="H208" s="83" t="str">
        <f>IF(B208="","",'NILAI UAS'!D208)</f>
        <v/>
      </c>
      <c r="I208" s="83" t="str">
        <f t="shared" si="0"/>
        <v/>
      </c>
      <c r="J208" s="84" t="str">
        <f t="shared" si="15"/>
        <v/>
      </c>
      <c r="K208" s="83" t="str">
        <f t="shared" si="16"/>
        <v/>
      </c>
      <c r="L208" s="85" t="str">
        <f t="shared" si="20"/>
        <v/>
      </c>
      <c r="M208" s="7" t="str">
        <f>IF($B208="","",IF(M$7="","",IFERROR((('NILAI TUGAS'!E208*'NILAI TUGAS'!E$7*'FORM NILAI SIAP'!$E$6+'NILAI PRAKTEK'!E208*'NILAI PRAKTEK'!E$7*'FORM NILAI SIAP'!$F$6+'NILAI UTS'!E208*'NILAI UTS'!E$7*'FORM NILAI SIAP'!$G$6+'NILAI UAS'!E$7*'NILAI UAS'!E208*'FORM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8" s="64"/>
      <c r="O208" s="7" t="str">
        <f>IF($B208="","",IF(O$7="","",IFERROR((('NILAI TUGAS'!F208*'NILAI TUGAS'!F$7*'FORM NILAI SIAP'!$E$6+'NILAI PRAKTEK'!F208*'NILAI PRAKTEK'!F$7*'FORM NILAI SIAP'!$F$6+'NILAI UTS'!F208*'NILAI UTS'!F$7*'FORM NILAI SIAP'!$G$6+'NILAI UAS'!F$7*'NILAI UAS'!F208*'FORM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8" s="87"/>
      <c r="Q208" s="7" t="str">
        <f>IF($B208="","",IF(Q$7="","",IFERROR((('NILAI TUGAS'!G208*'NILAI TUGAS'!G$7*'FORM NILAI SIAP'!$E$6+'NILAI PRAKTEK'!G208*'NILAI PRAKTEK'!G$7*'FORM NILAI SIAP'!$F$6+'NILAI UTS'!G208*'NILAI UTS'!G$7*'FORM NILAI SIAP'!$G$6+'NILAI UAS'!G$7*'NILAI UAS'!G208*'FORM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8" s="87"/>
      <c r="S208" s="7" t="str">
        <f>IF($B208="","",IF(S$7="","",IFERROR((('NILAI TUGAS'!H208*'NILAI TUGAS'!H$7*'FORM NILAI SIAP'!$E$6+'NILAI PRAKTEK'!H208*'NILAI PRAKTEK'!H$7*'FORM NILAI SIAP'!$F$6+'NILAI UTS'!H208*'NILAI UTS'!H$7*'FORM NILAI SIAP'!$G$6+'NILAI UAS'!H$7*'NILAI UAS'!H208*'FORM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8" s="87"/>
      <c r="U208" s="7" t="str">
        <f>IF($B208="","",IF(U$7="","",IFERROR((('NILAI TUGAS'!I208*'NILAI TUGAS'!I$7*'FORM NILAI SIAP'!$E$6+'NILAI PRAKTEK'!I208*'NILAI PRAKTEK'!I$7*'FORM NILAI SIAP'!$F$6+'NILAI UTS'!I208*'NILAI UTS'!I$7*'FORM NILAI SIAP'!$G$6+'NILAI UAS'!I$7*'NILAI UAS'!I208*'FORM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8" s="87"/>
      <c r="W208" s="7" t="str">
        <f>IF($B208="","",IF(W$7="","",IFERROR((('NILAI TUGAS'!J208*'NILAI TUGAS'!J$7*'FORM NILAI SIAP'!$E$6+'NILAI PRAKTEK'!J208*'NILAI PRAKTEK'!J$7*'FORM NILAI SIAP'!$F$6+'NILAI UTS'!J208*'NILAI UTS'!J$7*'FORM NILAI SIAP'!$G$6+'NILAI UAS'!J$7*'NILAI UAS'!J208*'FORM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8" s="87"/>
      <c r="Y208" s="7" t="str">
        <f>IF($B208="","",IF(Y$7="","",IFERROR((('NILAI TUGAS'!K208*'NILAI TUGAS'!K$7*'FORM NILAI SIAP'!$E$6+'NILAI PRAKTEK'!K208*'NILAI PRAKTEK'!K$7*'FORM NILAI SIAP'!$F$6+'NILAI UTS'!K208*'NILAI UTS'!K$7*'FORM NILAI SIAP'!$G$6+'NILAI UAS'!K$7*'NILAI UAS'!K208*'FORM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8" s="87"/>
      <c r="AA208" s="7" t="str">
        <f>IF($B208="","",IF(AA$7="","",IFERROR((('NILAI TUGAS'!L208*'NILAI TUGAS'!L$7*'FORM NILAI SIAP'!$E$6+'NILAI PRAKTEK'!L208*'NILAI PRAKTEK'!L$7*'FORM NILAI SIAP'!$F$6+'NILAI UTS'!L208*'NILAI UTS'!L$7*'FORM NILAI SIAP'!$G$6+'NILAI UAS'!L$7*'NILAI UAS'!L208*'FORM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8" s="87"/>
      <c r="AC208" s="7" t="str">
        <f>IF($B208="","",IF(AC$7="","",IFERROR((('NILAI TUGAS'!M208*'NILAI TUGAS'!M$7*'FORM NILAI SIAP'!$E$6+'NILAI PRAKTEK'!M208*'NILAI PRAKTEK'!M$7*'FORM NILAI SIAP'!$F$6+'NILAI UTS'!M208*'NILAI UTS'!M$7*'FORM NILAI SIAP'!$G$6+'NILAI UAS'!M$7*'NILAI UAS'!M208*'FORM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8" s="87"/>
      <c r="AE208" s="7" t="str">
        <f>IF($B208="","",IFERROR((('NILAI TUGAS'!N208*'NILAI TUGAS'!N$7*'FORM NILAI SIAP'!$E$6+'NILAI PRAKTEK'!N208*'NILAI PRAKTEK'!N$7*'FORM NILAI SIAP'!$F$6+'NILAI UTS'!N208*'NILAI UTS'!N$7*'FORM NILAI SIAP'!$G$6+'NILAI UAS'!N$7*'NILAI UAS'!N208*'FORM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8" s="87"/>
      <c r="AG208" s="7" t="str">
        <f>IF($B208="","",IFERROR((('NILAI TUGAS'!O208*'NILAI TUGAS'!O$7*'FORM NILAI SIAP'!$E$6+'NILAI PRAKTEK'!O208*'NILAI PRAKTEK'!O$7*'FORM NILAI SIAP'!$F$6+'NILAI UTS'!O208*'NILAI UTS'!O$7*'FORM NILAI SIAP'!$G$6+'NILAI UAS'!O$7*'NILAI UAS'!O208*'FORM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8" s="87"/>
      <c r="AI208" s="7" t="str">
        <f>IF($B208="","",IFERROR((('NILAI TUGAS'!P208*'NILAI TUGAS'!P$7*'FORM NILAI SIAP'!$E$6+'NILAI PRAKTEK'!P208*'NILAI PRAKTEK'!P$7*'FORM NILAI SIAP'!$F$6+'NILAI UTS'!P208*'NILAI UTS'!P$7*'FORM NILAI SIAP'!$G$6+'NILAI UAS'!P$7*'NILAI UAS'!P208*'FORM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8" s="87"/>
      <c r="AK208" s="7" t="str">
        <f>IF($B208="","",IFERROR((('NILAI TUGAS'!Q208*'NILAI TUGAS'!Q$7*'FORM NILAI SIAP'!$E$6+'NILAI PRAKTEK'!Q208*'NILAI PRAKTEK'!Q$7*'FORM NILAI SIAP'!$F$6+'NILAI UTS'!Q208*'NILAI UTS'!Q$7*'FORM NILAI SIAP'!$G$6+'NILAI UAS'!Q$7*'NILAI UAS'!Q208*'FORM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8" s="87"/>
      <c r="AM208" s="7" t="str">
        <f>IF($B208="","",IFERROR((('NILAI TUGAS'!R208*'NILAI TUGAS'!R$7*'FORM NILAI SIAP'!$E$6+'NILAI PRAKTEK'!R208*'NILAI PRAKTEK'!R$7*'FORM NILAI SIAP'!$F$6+'NILAI UTS'!R208*'NILAI UTS'!R$7*'FORM NILAI SIAP'!$G$6+'NILAI UAS'!R$7*'NILAI UAS'!R208*'FORM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8" s="87"/>
    </row>
    <row r="209" spans="1:40" ht="14.25" customHeight="1">
      <c r="A209" s="37"/>
      <c r="B209" s="37"/>
      <c r="C209" s="37"/>
      <c r="D209" s="37"/>
      <c r="E209" s="83" t="str">
        <f>IF(B209="","",'NILAI TUGAS'!D209)</f>
        <v/>
      </c>
      <c r="F209" s="83" t="str">
        <f>IF(B209="","",'NILAI PRAKTEK'!D209)</f>
        <v/>
      </c>
      <c r="G209" s="83" t="str">
        <f>IF(B209="","",'NILAI UTS'!D209)</f>
        <v/>
      </c>
      <c r="H209" s="83" t="str">
        <f>IF(B209="","",'NILAI UAS'!D209)</f>
        <v/>
      </c>
      <c r="I209" s="83" t="str">
        <f t="shared" si="0"/>
        <v/>
      </c>
      <c r="J209" s="84" t="str">
        <f t="shared" si="15"/>
        <v/>
      </c>
      <c r="K209" s="83" t="str">
        <f t="shared" si="16"/>
        <v/>
      </c>
      <c r="L209" s="85" t="str">
        <f t="shared" si="20"/>
        <v/>
      </c>
      <c r="M209" s="7" t="str">
        <f>IF($B209="","",IF(M$7="","",IFERROR((('NILAI TUGAS'!E209*'NILAI TUGAS'!E$7*'FORM NILAI SIAP'!$E$6+'NILAI PRAKTEK'!E209*'NILAI PRAKTEK'!E$7*'FORM NILAI SIAP'!$F$6+'NILAI UTS'!E209*'NILAI UTS'!E$7*'FORM NILAI SIAP'!$G$6+'NILAI UAS'!E$7*'NILAI UAS'!E209*'FORM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9" s="64"/>
      <c r="O209" s="7" t="str">
        <f>IF($B209="","",IF(O$7="","",IFERROR((('NILAI TUGAS'!F209*'NILAI TUGAS'!F$7*'FORM NILAI SIAP'!$E$6+'NILAI PRAKTEK'!F209*'NILAI PRAKTEK'!F$7*'FORM NILAI SIAP'!$F$6+'NILAI UTS'!F209*'NILAI UTS'!F$7*'FORM NILAI SIAP'!$G$6+'NILAI UAS'!F$7*'NILAI UAS'!F209*'FORM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9" s="87"/>
      <c r="Q209" s="7" t="str">
        <f>IF($B209="","",IF(Q$7="","",IFERROR((('NILAI TUGAS'!G209*'NILAI TUGAS'!G$7*'FORM NILAI SIAP'!$E$6+'NILAI PRAKTEK'!G209*'NILAI PRAKTEK'!G$7*'FORM NILAI SIAP'!$F$6+'NILAI UTS'!G209*'NILAI UTS'!G$7*'FORM NILAI SIAP'!$G$6+'NILAI UAS'!G$7*'NILAI UAS'!G209*'FORM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9" s="87"/>
      <c r="S209" s="7" t="str">
        <f>IF($B209="","",IF(S$7="","",IFERROR((('NILAI TUGAS'!H209*'NILAI TUGAS'!H$7*'FORM NILAI SIAP'!$E$6+'NILAI PRAKTEK'!H209*'NILAI PRAKTEK'!H$7*'FORM NILAI SIAP'!$F$6+'NILAI UTS'!H209*'NILAI UTS'!H$7*'FORM NILAI SIAP'!$G$6+'NILAI UAS'!H$7*'NILAI UAS'!H209*'FORM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9" s="87"/>
      <c r="U209" s="7" t="str">
        <f>IF($B209="","",IF(U$7="","",IFERROR((('NILAI TUGAS'!I209*'NILAI TUGAS'!I$7*'FORM NILAI SIAP'!$E$6+'NILAI PRAKTEK'!I209*'NILAI PRAKTEK'!I$7*'FORM NILAI SIAP'!$F$6+'NILAI UTS'!I209*'NILAI UTS'!I$7*'FORM NILAI SIAP'!$G$6+'NILAI UAS'!I$7*'NILAI UAS'!I209*'FORM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9" s="87"/>
      <c r="W209" s="7" t="str">
        <f>IF($B209="","",IF(W$7="","",IFERROR((('NILAI TUGAS'!J209*'NILAI TUGAS'!J$7*'FORM NILAI SIAP'!$E$6+'NILAI PRAKTEK'!J209*'NILAI PRAKTEK'!J$7*'FORM NILAI SIAP'!$F$6+'NILAI UTS'!J209*'NILAI UTS'!J$7*'FORM NILAI SIAP'!$G$6+'NILAI UAS'!J$7*'NILAI UAS'!J209*'FORM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9" s="87"/>
      <c r="Y209" s="7" t="str">
        <f>IF($B209="","",IF(Y$7="","",IFERROR((('NILAI TUGAS'!K209*'NILAI TUGAS'!K$7*'FORM NILAI SIAP'!$E$6+'NILAI PRAKTEK'!K209*'NILAI PRAKTEK'!K$7*'FORM NILAI SIAP'!$F$6+'NILAI UTS'!K209*'NILAI UTS'!K$7*'FORM NILAI SIAP'!$G$6+'NILAI UAS'!K$7*'NILAI UAS'!K209*'FORM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9" s="87"/>
      <c r="AA209" s="7" t="str">
        <f>IF($B209="","",IF(AA$7="","",IFERROR((('NILAI TUGAS'!L209*'NILAI TUGAS'!L$7*'FORM NILAI SIAP'!$E$6+'NILAI PRAKTEK'!L209*'NILAI PRAKTEK'!L$7*'FORM NILAI SIAP'!$F$6+'NILAI UTS'!L209*'NILAI UTS'!L$7*'FORM NILAI SIAP'!$G$6+'NILAI UAS'!L$7*'NILAI UAS'!L209*'FORM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9" s="87"/>
      <c r="AC209" s="7" t="str">
        <f>IF($B209="","",IF(AC$7="","",IFERROR((('NILAI TUGAS'!M209*'NILAI TUGAS'!M$7*'FORM NILAI SIAP'!$E$6+'NILAI PRAKTEK'!M209*'NILAI PRAKTEK'!M$7*'FORM NILAI SIAP'!$F$6+'NILAI UTS'!M209*'NILAI UTS'!M$7*'FORM NILAI SIAP'!$G$6+'NILAI UAS'!M$7*'NILAI UAS'!M209*'FORM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9" s="87"/>
      <c r="AE209" s="7" t="str">
        <f>IF($B209="","",IFERROR((('NILAI TUGAS'!N209*'NILAI TUGAS'!N$7*'FORM NILAI SIAP'!$E$6+'NILAI PRAKTEK'!N209*'NILAI PRAKTEK'!N$7*'FORM NILAI SIAP'!$F$6+'NILAI UTS'!N209*'NILAI UTS'!N$7*'FORM NILAI SIAP'!$G$6+'NILAI UAS'!N$7*'NILAI UAS'!N209*'FORM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9" s="87"/>
      <c r="AG209" s="7" t="str">
        <f>IF($B209="","",IFERROR((('NILAI TUGAS'!O209*'NILAI TUGAS'!O$7*'FORM NILAI SIAP'!$E$6+'NILAI PRAKTEK'!O209*'NILAI PRAKTEK'!O$7*'FORM NILAI SIAP'!$F$6+'NILAI UTS'!O209*'NILAI UTS'!O$7*'FORM NILAI SIAP'!$G$6+'NILAI UAS'!O$7*'NILAI UAS'!O209*'FORM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9" s="87"/>
      <c r="AI209" s="7" t="str">
        <f>IF($B209="","",IFERROR((('NILAI TUGAS'!P209*'NILAI TUGAS'!P$7*'FORM NILAI SIAP'!$E$6+'NILAI PRAKTEK'!P209*'NILAI PRAKTEK'!P$7*'FORM NILAI SIAP'!$F$6+'NILAI UTS'!P209*'NILAI UTS'!P$7*'FORM NILAI SIAP'!$G$6+'NILAI UAS'!P$7*'NILAI UAS'!P209*'FORM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9" s="87"/>
      <c r="AK209" s="7" t="str">
        <f>IF($B209="","",IFERROR((('NILAI TUGAS'!Q209*'NILAI TUGAS'!Q$7*'FORM NILAI SIAP'!$E$6+'NILAI PRAKTEK'!Q209*'NILAI PRAKTEK'!Q$7*'FORM NILAI SIAP'!$F$6+'NILAI UTS'!Q209*'NILAI UTS'!Q$7*'FORM NILAI SIAP'!$G$6+'NILAI UAS'!Q$7*'NILAI UAS'!Q209*'FORM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9" s="87"/>
      <c r="AM209" s="7" t="str">
        <f>IF($B209="","",IFERROR((('NILAI TUGAS'!R209*'NILAI TUGAS'!R$7*'FORM NILAI SIAP'!$E$6+'NILAI PRAKTEK'!R209*'NILAI PRAKTEK'!R$7*'FORM NILAI SIAP'!$F$6+'NILAI UTS'!R209*'NILAI UTS'!R$7*'FORM NILAI SIAP'!$G$6+'NILAI UAS'!R$7*'NILAI UAS'!R209*'FORM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9" s="87"/>
    </row>
    <row r="210" spans="1:40" ht="14.25" customHeight="1">
      <c r="A210" s="37"/>
      <c r="B210" s="37"/>
      <c r="C210" s="37"/>
      <c r="D210" s="37"/>
      <c r="E210" s="83" t="str">
        <f>IF(B210="","",'NILAI TUGAS'!D210)</f>
        <v/>
      </c>
      <c r="F210" s="83" t="str">
        <f>IF(B210="","",'NILAI PRAKTEK'!D210)</f>
        <v/>
      </c>
      <c r="G210" s="83" t="str">
        <f>IF(B210="","",'NILAI UTS'!D210)</f>
        <v/>
      </c>
      <c r="H210" s="83" t="str">
        <f>IF(B210="","",'NILAI UAS'!D210)</f>
        <v/>
      </c>
      <c r="I210" s="83" t="str">
        <f t="shared" si="0"/>
        <v/>
      </c>
      <c r="J210" s="84" t="str">
        <f t="shared" si="15"/>
        <v/>
      </c>
      <c r="K210" s="83" t="str">
        <f t="shared" si="16"/>
        <v/>
      </c>
      <c r="L210" s="85" t="str">
        <f t="shared" si="20"/>
        <v/>
      </c>
      <c r="M210" s="7" t="str">
        <f>IF($B210="","",IF(M$7="","",IFERROR((('NILAI TUGAS'!E210*'NILAI TUGAS'!E$7*'FORM NILAI SIAP'!$E$6+'NILAI PRAKTEK'!E210*'NILAI PRAKTEK'!E$7*'FORM NILAI SIAP'!$F$6+'NILAI UTS'!E210*'NILAI UTS'!E$7*'FORM NILAI SIAP'!$G$6+'NILAI UAS'!E$7*'NILAI UAS'!E210*'FORM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0" s="64"/>
      <c r="O210" s="7" t="str">
        <f>IF($B210="","",IF(O$7="","",IFERROR((('NILAI TUGAS'!F210*'NILAI TUGAS'!F$7*'FORM NILAI SIAP'!$E$6+'NILAI PRAKTEK'!F210*'NILAI PRAKTEK'!F$7*'FORM NILAI SIAP'!$F$6+'NILAI UTS'!F210*'NILAI UTS'!F$7*'FORM NILAI SIAP'!$G$6+'NILAI UAS'!F$7*'NILAI UAS'!F210*'FORM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0" s="87"/>
      <c r="Q210" s="7" t="str">
        <f>IF($B210="","",IF(Q$7="","",IFERROR((('NILAI TUGAS'!G210*'NILAI TUGAS'!G$7*'FORM NILAI SIAP'!$E$6+'NILAI PRAKTEK'!G210*'NILAI PRAKTEK'!G$7*'FORM NILAI SIAP'!$F$6+'NILAI UTS'!G210*'NILAI UTS'!G$7*'FORM NILAI SIAP'!$G$6+'NILAI UAS'!G$7*'NILAI UAS'!G210*'FORM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0" s="87"/>
      <c r="S210" s="7" t="str">
        <f>IF($B210="","",IF(S$7="","",IFERROR((('NILAI TUGAS'!H210*'NILAI TUGAS'!H$7*'FORM NILAI SIAP'!$E$6+'NILAI PRAKTEK'!H210*'NILAI PRAKTEK'!H$7*'FORM NILAI SIAP'!$F$6+'NILAI UTS'!H210*'NILAI UTS'!H$7*'FORM NILAI SIAP'!$G$6+'NILAI UAS'!H$7*'NILAI UAS'!H210*'FORM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0" s="87"/>
      <c r="U210" s="7" t="str">
        <f>IF($B210="","",IF(U$7="","",IFERROR((('NILAI TUGAS'!I210*'NILAI TUGAS'!I$7*'FORM NILAI SIAP'!$E$6+'NILAI PRAKTEK'!I210*'NILAI PRAKTEK'!I$7*'FORM NILAI SIAP'!$F$6+'NILAI UTS'!I210*'NILAI UTS'!I$7*'FORM NILAI SIAP'!$G$6+'NILAI UAS'!I$7*'NILAI UAS'!I210*'FORM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0" s="87"/>
      <c r="W210" s="7" t="str">
        <f>IF($B210="","",IF(W$7="","",IFERROR((('NILAI TUGAS'!J210*'NILAI TUGAS'!J$7*'FORM NILAI SIAP'!$E$6+'NILAI PRAKTEK'!J210*'NILAI PRAKTEK'!J$7*'FORM NILAI SIAP'!$F$6+'NILAI UTS'!J210*'NILAI UTS'!J$7*'FORM NILAI SIAP'!$G$6+'NILAI UAS'!J$7*'NILAI UAS'!J210*'FORM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0" s="87"/>
      <c r="Y210" s="7" t="str">
        <f>IF($B210="","",IF(Y$7="","",IFERROR((('NILAI TUGAS'!K210*'NILAI TUGAS'!K$7*'FORM NILAI SIAP'!$E$6+'NILAI PRAKTEK'!K210*'NILAI PRAKTEK'!K$7*'FORM NILAI SIAP'!$F$6+'NILAI UTS'!K210*'NILAI UTS'!K$7*'FORM NILAI SIAP'!$G$6+'NILAI UAS'!K$7*'NILAI UAS'!K210*'FORM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0" s="87"/>
      <c r="AA210" s="7" t="str">
        <f>IF($B210="","",IF(AA$7="","",IFERROR((('NILAI TUGAS'!L210*'NILAI TUGAS'!L$7*'FORM NILAI SIAP'!$E$6+'NILAI PRAKTEK'!L210*'NILAI PRAKTEK'!L$7*'FORM NILAI SIAP'!$F$6+'NILAI UTS'!L210*'NILAI UTS'!L$7*'FORM NILAI SIAP'!$G$6+'NILAI UAS'!L$7*'NILAI UAS'!L210*'FORM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0" s="87"/>
      <c r="AC210" s="7" t="str">
        <f>IF($B210="","",IF(AC$7="","",IFERROR((('NILAI TUGAS'!M210*'NILAI TUGAS'!M$7*'FORM NILAI SIAP'!$E$6+'NILAI PRAKTEK'!M210*'NILAI PRAKTEK'!M$7*'FORM NILAI SIAP'!$F$6+'NILAI UTS'!M210*'NILAI UTS'!M$7*'FORM NILAI SIAP'!$G$6+'NILAI UAS'!M$7*'NILAI UAS'!M210*'FORM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0" s="87"/>
      <c r="AE210" s="7" t="str">
        <f>IF($B210="","",IFERROR((('NILAI TUGAS'!N210*'NILAI TUGAS'!N$7*'FORM NILAI SIAP'!$E$6+'NILAI PRAKTEK'!N210*'NILAI PRAKTEK'!N$7*'FORM NILAI SIAP'!$F$6+'NILAI UTS'!N210*'NILAI UTS'!N$7*'FORM NILAI SIAP'!$G$6+'NILAI UAS'!N$7*'NILAI UAS'!N210*'FORM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0" s="87"/>
      <c r="AG210" s="7" t="str">
        <f>IF($B210="","",IFERROR((('NILAI TUGAS'!O210*'NILAI TUGAS'!O$7*'FORM NILAI SIAP'!$E$6+'NILAI PRAKTEK'!O210*'NILAI PRAKTEK'!O$7*'FORM NILAI SIAP'!$F$6+'NILAI UTS'!O210*'NILAI UTS'!O$7*'FORM NILAI SIAP'!$G$6+'NILAI UAS'!O$7*'NILAI UAS'!O210*'FORM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0" s="87"/>
      <c r="AI210" s="7" t="str">
        <f>IF($B210="","",IFERROR((('NILAI TUGAS'!P210*'NILAI TUGAS'!P$7*'FORM NILAI SIAP'!$E$6+'NILAI PRAKTEK'!P210*'NILAI PRAKTEK'!P$7*'FORM NILAI SIAP'!$F$6+'NILAI UTS'!P210*'NILAI UTS'!P$7*'FORM NILAI SIAP'!$G$6+'NILAI UAS'!P$7*'NILAI UAS'!P210*'FORM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0" s="87"/>
      <c r="AK210" s="7" t="str">
        <f>IF($B210="","",IFERROR((('NILAI TUGAS'!Q210*'NILAI TUGAS'!Q$7*'FORM NILAI SIAP'!$E$6+'NILAI PRAKTEK'!Q210*'NILAI PRAKTEK'!Q$7*'FORM NILAI SIAP'!$F$6+'NILAI UTS'!Q210*'NILAI UTS'!Q$7*'FORM NILAI SIAP'!$G$6+'NILAI UAS'!Q$7*'NILAI UAS'!Q210*'FORM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0" s="87"/>
      <c r="AM210" s="7" t="str">
        <f>IF($B210="","",IFERROR((('NILAI TUGAS'!R210*'NILAI TUGAS'!R$7*'FORM NILAI SIAP'!$E$6+'NILAI PRAKTEK'!R210*'NILAI PRAKTEK'!R$7*'FORM NILAI SIAP'!$F$6+'NILAI UTS'!R210*'NILAI UTS'!R$7*'FORM NILAI SIAP'!$G$6+'NILAI UAS'!R$7*'NILAI UAS'!R210*'FORM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0" s="87"/>
    </row>
    <row r="211" spans="1:40" ht="14.25" customHeight="1">
      <c r="A211" s="37"/>
      <c r="B211" s="37"/>
      <c r="C211" s="37"/>
      <c r="D211" s="37"/>
      <c r="E211" s="83" t="str">
        <f>IF(B211="","",'NILAI TUGAS'!D211)</f>
        <v/>
      </c>
      <c r="F211" s="83" t="str">
        <f>IF(B211="","",'NILAI PRAKTEK'!D211)</f>
        <v/>
      </c>
      <c r="G211" s="83" t="str">
        <f>IF(B211="","",'NILAI UTS'!D211)</f>
        <v/>
      </c>
      <c r="H211" s="83" t="str">
        <f>IF(B211="","",'NILAI UAS'!D211)</f>
        <v/>
      </c>
      <c r="I211" s="83" t="str">
        <f t="shared" si="0"/>
        <v/>
      </c>
      <c r="J211" s="84" t="str">
        <f t="shared" si="15"/>
        <v/>
      </c>
      <c r="K211" s="83" t="str">
        <f t="shared" si="16"/>
        <v/>
      </c>
      <c r="L211" s="85" t="str">
        <f t="shared" si="20"/>
        <v/>
      </c>
      <c r="M211" s="7" t="str">
        <f>IF($B211="","",IF(M$7="","",IFERROR((('NILAI TUGAS'!E211*'NILAI TUGAS'!E$7*'FORM NILAI SIAP'!$E$6+'NILAI PRAKTEK'!E211*'NILAI PRAKTEK'!E$7*'FORM NILAI SIAP'!$F$6+'NILAI UTS'!E211*'NILAI UTS'!E$7*'FORM NILAI SIAP'!$G$6+'NILAI UAS'!E$7*'NILAI UAS'!E211*'FORM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1" s="64"/>
      <c r="O211" s="7" t="str">
        <f>IF($B211="","",IF(O$7="","",IFERROR((('NILAI TUGAS'!F211*'NILAI TUGAS'!F$7*'FORM NILAI SIAP'!$E$6+'NILAI PRAKTEK'!F211*'NILAI PRAKTEK'!F$7*'FORM NILAI SIAP'!$F$6+'NILAI UTS'!F211*'NILAI UTS'!F$7*'FORM NILAI SIAP'!$G$6+'NILAI UAS'!F$7*'NILAI UAS'!F211*'FORM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1" s="87"/>
      <c r="Q211" s="7" t="str">
        <f>IF($B211="","",IF(Q$7="","",IFERROR((('NILAI TUGAS'!G211*'NILAI TUGAS'!G$7*'FORM NILAI SIAP'!$E$6+'NILAI PRAKTEK'!G211*'NILAI PRAKTEK'!G$7*'FORM NILAI SIAP'!$F$6+'NILAI UTS'!G211*'NILAI UTS'!G$7*'FORM NILAI SIAP'!$G$6+'NILAI UAS'!G$7*'NILAI UAS'!G211*'FORM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1" s="87"/>
      <c r="S211" s="7" t="str">
        <f>IF($B211="","",IF(S$7="","",IFERROR((('NILAI TUGAS'!H211*'NILAI TUGAS'!H$7*'FORM NILAI SIAP'!$E$6+'NILAI PRAKTEK'!H211*'NILAI PRAKTEK'!H$7*'FORM NILAI SIAP'!$F$6+'NILAI UTS'!H211*'NILAI UTS'!H$7*'FORM NILAI SIAP'!$G$6+'NILAI UAS'!H$7*'NILAI UAS'!H211*'FORM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1" s="87"/>
      <c r="U211" s="7" t="str">
        <f>IF($B211="","",IF(U$7="","",IFERROR((('NILAI TUGAS'!I211*'NILAI TUGAS'!I$7*'FORM NILAI SIAP'!$E$6+'NILAI PRAKTEK'!I211*'NILAI PRAKTEK'!I$7*'FORM NILAI SIAP'!$F$6+'NILAI UTS'!I211*'NILAI UTS'!I$7*'FORM NILAI SIAP'!$G$6+'NILAI UAS'!I$7*'NILAI UAS'!I211*'FORM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1" s="87"/>
      <c r="W211" s="7" t="str">
        <f>IF($B211="","",IF(W$7="","",IFERROR((('NILAI TUGAS'!J211*'NILAI TUGAS'!J$7*'FORM NILAI SIAP'!$E$6+'NILAI PRAKTEK'!J211*'NILAI PRAKTEK'!J$7*'FORM NILAI SIAP'!$F$6+'NILAI UTS'!J211*'NILAI UTS'!J$7*'FORM NILAI SIAP'!$G$6+'NILAI UAS'!J$7*'NILAI UAS'!J211*'FORM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1" s="87"/>
      <c r="Y211" s="7" t="str">
        <f>IF($B211="","",IF(Y$7="","",IFERROR((('NILAI TUGAS'!K211*'NILAI TUGAS'!K$7*'FORM NILAI SIAP'!$E$6+'NILAI PRAKTEK'!K211*'NILAI PRAKTEK'!K$7*'FORM NILAI SIAP'!$F$6+'NILAI UTS'!K211*'NILAI UTS'!K$7*'FORM NILAI SIAP'!$G$6+'NILAI UAS'!K$7*'NILAI UAS'!K211*'FORM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1" s="87"/>
      <c r="AA211" s="7" t="str">
        <f>IF($B211="","",IF(AA$7="","",IFERROR((('NILAI TUGAS'!L211*'NILAI TUGAS'!L$7*'FORM NILAI SIAP'!$E$6+'NILAI PRAKTEK'!L211*'NILAI PRAKTEK'!L$7*'FORM NILAI SIAP'!$F$6+'NILAI UTS'!L211*'NILAI UTS'!L$7*'FORM NILAI SIAP'!$G$6+'NILAI UAS'!L$7*'NILAI UAS'!L211*'FORM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1" s="87"/>
      <c r="AC211" s="7" t="str">
        <f>IF($B211="","",IF(AC$7="","",IFERROR((('NILAI TUGAS'!M211*'NILAI TUGAS'!M$7*'FORM NILAI SIAP'!$E$6+'NILAI PRAKTEK'!M211*'NILAI PRAKTEK'!M$7*'FORM NILAI SIAP'!$F$6+'NILAI UTS'!M211*'NILAI UTS'!M$7*'FORM NILAI SIAP'!$G$6+'NILAI UAS'!M$7*'NILAI UAS'!M211*'FORM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1" s="87"/>
      <c r="AE211" s="7" t="str">
        <f>IF($B211="","",IFERROR((('NILAI TUGAS'!N211*'NILAI TUGAS'!N$7*'FORM NILAI SIAP'!$E$6+'NILAI PRAKTEK'!N211*'NILAI PRAKTEK'!N$7*'FORM NILAI SIAP'!$F$6+'NILAI UTS'!N211*'NILAI UTS'!N$7*'FORM NILAI SIAP'!$G$6+'NILAI UAS'!N$7*'NILAI UAS'!N211*'FORM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1" s="87"/>
      <c r="AG211" s="7" t="str">
        <f>IF($B211="","",IFERROR((('NILAI TUGAS'!O211*'NILAI TUGAS'!O$7*'FORM NILAI SIAP'!$E$6+'NILAI PRAKTEK'!O211*'NILAI PRAKTEK'!O$7*'FORM NILAI SIAP'!$F$6+'NILAI UTS'!O211*'NILAI UTS'!O$7*'FORM NILAI SIAP'!$G$6+'NILAI UAS'!O$7*'NILAI UAS'!O211*'FORM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1" s="87"/>
      <c r="AI211" s="7" t="str">
        <f>IF($B211="","",IFERROR((('NILAI TUGAS'!P211*'NILAI TUGAS'!P$7*'FORM NILAI SIAP'!$E$6+'NILAI PRAKTEK'!P211*'NILAI PRAKTEK'!P$7*'FORM NILAI SIAP'!$F$6+'NILAI UTS'!P211*'NILAI UTS'!P$7*'FORM NILAI SIAP'!$G$6+'NILAI UAS'!P$7*'NILAI UAS'!P211*'FORM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1" s="87"/>
      <c r="AK211" s="7" t="str">
        <f>IF($B211="","",IFERROR((('NILAI TUGAS'!Q211*'NILAI TUGAS'!Q$7*'FORM NILAI SIAP'!$E$6+'NILAI PRAKTEK'!Q211*'NILAI PRAKTEK'!Q$7*'FORM NILAI SIAP'!$F$6+'NILAI UTS'!Q211*'NILAI UTS'!Q$7*'FORM NILAI SIAP'!$G$6+'NILAI UAS'!Q$7*'NILAI UAS'!Q211*'FORM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1" s="87"/>
      <c r="AM211" s="7" t="str">
        <f>IF($B211="","",IFERROR((('NILAI TUGAS'!R211*'NILAI TUGAS'!R$7*'FORM NILAI SIAP'!$E$6+'NILAI PRAKTEK'!R211*'NILAI PRAKTEK'!R$7*'FORM NILAI SIAP'!$F$6+'NILAI UTS'!R211*'NILAI UTS'!R$7*'FORM NILAI SIAP'!$G$6+'NILAI UAS'!R$7*'NILAI UAS'!R211*'FORM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1" s="87"/>
    </row>
    <row r="212" spans="1:40" ht="14.25" customHeight="1">
      <c r="A212" s="37"/>
      <c r="B212" s="37"/>
      <c r="C212" s="37"/>
      <c r="D212" s="37"/>
      <c r="E212" s="83" t="str">
        <f>IF(B212="","",'NILAI TUGAS'!D212)</f>
        <v/>
      </c>
      <c r="F212" s="83" t="str">
        <f>IF(B212="","",'NILAI PRAKTEK'!D212)</f>
        <v/>
      </c>
      <c r="G212" s="83" t="str">
        <f>IF(B212="","",'NILAI UTS'!D212)</f>
        <v/>
      </c>
      <c r="H212" s="83" t="str">
        <f>IF(B212="","",'NILAI UAS'!D212)</f>
        <v/>
      </c>
      <c r="I212" s="83" t="str">
        <f t="shared" si="0"/>
        <v/>
      </c>
      <c r="J212" s="84" t="str">
        <f t="shared" si="15"/>
        <v/>
      </c>
      <c r="K212" s="83" t="str">
        <f t="shared" si="16"/>
        <v/>
      </c>
      <c r="L212" s="85" t="str">
        <f t="shared" si="20"/>
        <v/>
      </c>
      <c r="M212" s="7" t="str">
        <f>IF($B212="","",IF(M$7="","",IFERROR((('NILAI TUGAS'!E212*'NILAI TUGAS'!E$7*'FORM NILAI SIAP'!$E$6+'NILAI PRAKTEK'!E212*'NILAI PRAKTEK'!E$7*'FORM NILAI SIAP'!$F$6+'NILAI UTS'!E212*'NILAI UTS'!E$7*'FORM NILAI SIAP'!$G$6+'NILAI UAS'!E$7*'NILAI UAS'!E212*'FORM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2" s="64"/>
      <c r="O212" s="7" t="str">
        <f>IF($B212="","",IF(O$7="","",IFERROR((('NILAI TUGAS'!F212*'NILAI TUGAS'!F$7*'FORM NILAI SIAP'!$E$6+'NILAI PRAKTEK'!F212*'NILAI PRAKTEK'!F$7*'FORM NILAI SIAP'!$F$6+'NILAI UTS'!F212*'NILAI UTS'!F$7*'FORM NILAI SIAP'!$G$6+'NILAI UAS'!F$7*'NILAI UAS'!F212*'FORM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2" s="87"/>
      <c r="Q212" s="7" t="str">
        <f>IF($B212="","",IF(Q$7="","",IFERROR((('NILAI TUGAS'!G212*'NILAI TUGAS'!G$7*'FORM NILAI SIAP'!$E$6+'NILAI PRAKTEK'!G212*'NILAI PRAKTEK'!G$7*'FORM NILAI SIAP'!$F$6+'NILAI UTS'!G212*'NILAI UTS'!G$7*'FORM NILAI SIAP'!$G$6+'NILAI UAS'!G$7*'NILAI UAS'!G212*'FORM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2" s="87"/>
      <c r="S212" s="7" t="str">
        <f>IF($B212="","",IF(S$7="","",IFERROR((('NILAI TUGAS'!H212*'NILAI TUGAS'!H$7*'FORM NILAI SIAP'!$E$6+'NILAI PRAKTEK'!H212*'NILAI PRAKTEK'!H$7*'FORM NILAI SIAP'!$F$6+'NILAI UTS'!H212*'NILAI UTS'!H$7*'FORM NILAI SIAP'!$G$6+'NILAI UAS'!H$7*'NILAI UAS'!H212*'FORM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2" s="87"/>
      <c r="U212" s="7" t="str">
        <f>IF($B212="","",IF(U$7="","",IFERROR((('NILAI TUGAS'!I212*'NILAI TUGAS'!I$7*'FORM NILAI SIAP'!$E$6+'NILAI PRAKTEK'!I212*'NILAI PRAKTEK'!I$7*'FORM NILAI SIAP'!$F$6+'NILAI UTS'!I212*'NILAI UTS'!I$7*'FORM NILAI SIAP'!$G$6+'NILAI UAS'!I$7*'NILAI UAS'!I212*'FORM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2" s="87"/>
      <c r="W212" s="7" t="str">
        <f>IF($B212="","",IF(W$7="","",IFERROR((('NILAI TUGAS'!J212*'NILAI TUGAS'!J$7*'FORM NILAI SIAP'!$E$6+'NILAI PRAKTEK'!J212*'NILAI PRAKTEK'!J$7*'FORM NILAI SIAP'!$F$6+'NILAI UTS'!J212*'NILAI UTS'!J$7*'FORM NILAI SIAP'!$G$6+'NILAI UAS'!J$7*'NILAI UAS'!J212*'FORM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2" s="87"/>
      <c r="Y212" s="7" t="str">
        <f>IF($B212="","",IF(Y$7="","",IFERROR((('NILAI TUGAS'!K212*'NILAI TUGAS'!K$7*'FORM NILAI SIAP'!$E$6+'NILAI PRAKTEK'!K212*'NILAI PRAKTEK'!K$7*'FORM NILAI SIAP'!$F$6+'NILAI UTS'!K212*'NILAI UTS'!K$7*'FORM NILAI SIAP'!$G$6+'NILAI UAS'!K$7*'NILAI UAS'!K212*'FORM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2" s="87"/>
      <c r="AA212" s="7" t="str">
        <f>IF($B212="","",IF(AA$7="","",IFERROR((('NILAI TUGAS'!L212*'NILAI TUGAS'!L$7*'FORM NILAI SIAP'!$E$6+'NILAI PRAKTEK'!L212*'NILAI PRAKTEK'!L$7*'FORM NILAI SIAP'!$F$6+'NILAI UTS'!L212*'NILAI UTS'!L$7*'FORM NILAI SIAP'!$G$6+'NILAI UAS'!L$7*'NILAI UAS'!L212*'FORM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2" s="87"/>
      <c r="AC212" s="7" t="str">
        <f>IF($B212="","",IF(AC$7="","",IFERROR((('NILAI TUGAS'!M212*'NILAI TUGAS'!M$7*'FORM NILAI SIAP'!$E$6+'NILAI PRAKTEK'!M212*'NILAI PRAKTEK'!M$7*'FORM NILAI SIAP'!$F$6+'NILAI UTS'!M212*'NILAI UTS'!M$7*'FORM NILAI SIAP'!$G$6+'NILAI UAS'!M$7*'NILAI UAS'!M212*'FORM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2" s="87"/>
      <c r="AE212" s="7" t="str">
        <f>IF($B212="","",IFERROR((('NILAI TUGAS'!N212*'NILAI TUGAS'!N$7*'FORM NILAI SIAP'!$E$6+'NILAI PRAKTEK'!N212*'NILAI PRAKTEK'!N$7*'FORM NILAI SIAP'!$F$6+'NILAI UTS'!N212*'NILAI UTS'!N$7*'FORM NILAI SIAP'!$G$6+'NILAI UAS'!N$7*'NILAI UAS'!N212*'FORM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2" s="87"/>
      <c r="AG212" s="7" t="str">
        <f>IF($B212="","",IFERROR((('NILAI TUGAS'!O212*'NILAI TUGAS'!O$7*'FORM NILAI SIAP'!$E$6+'NILAI PRAKTEK'!O212*'NILAI PRAKTEK'!O$7*'FORM NILAI SIAP'!$F$6+'NILAI UTS'!O212*'NILAI UTS'!O$7*'FORM NILAI SIAP'!$G$6+'NILAI UAS'!O$7*'NILAI UAS'!O212*'FORM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2" s="87"/>
      <c r="AI212" s="7" t="str">
        <f>IF($B212="","",IFERROR((('NILAI TUGAS'!P212*'NILAI TUGAS'!P$7*'FORM NILAI SIAP'!$E$6+'NILAI PRAKTEK'!P212*'NILAI PRAKTEK'!P$7*'FORM NILAI SIAP'!$F$6+'NILAI UTS'!P212*'NILAI UTS'!P$7*'FORM NILAI SIAP'!$G$6+'NILAI UAS'!P$7*'NILAI UAS'!P212*'FORM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2" s="87"/>
      <c r="AK212" s="7" t="str">
        <f>IF($B212="","",IFERROR((('NILAI TUGAS'!Q212*'NILAI TUGAS'!Q$7*'FORM NILAI SIAP'!$E$6+'NILAI PRAKTEK'!Q212*'NILAI PRAKTEK'!Q$7*'FORM NILAI SIAP'!$F$6+'NILAI UTS'!Q212*'NILAI UTS'!Q$7*'FORM NILAI SIAP'!$G$6+'NILAI UAS'!Q$7*'NILAI UAS'!Q212*'FORM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2" s="87"/>
      <c r="AM212" s="7" t="str">
        <f>IF($B212="","",IFERROR((('NILAI TUGAS'!R212*'NILAI TUGAS'!R$7*'FORM NILAI SIAP'!$E$6+'NILAI PRAKTEK'!R212*'NILAI PRAKTEK'!R$7*'FORM NILAI SIAP'!$F$6+'NILAI UTS'!R212*'NILAI UTS'!R$7*'FORM NILAI SIAP'!$G$6+'NILAI UAS'!R$7*'NILAI UAS'!R212*'FORM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2" s="87"/>
    </row>
    <row r="213" spans="1:40" ht="14.25" customHeight="1">
      <c r="A213" s="37"/>
      <c r="B213" s="37"/>
      <c r="C213" s="37"/>
      <c r="D213" s="37"/>
      <c r="E213" s="83" t="str">
        <f>IF(B213="","",'NILAI TUGAS'!D213)</f>
        <v/>
      </c>
      <c r="F213" s="83" t="str">
        <f>IF(B213="","",'NILAI PRAKTEK'!D213)</f>
        <v/>
      </c>
      <c r="G213" s="83" t="str">
        <f>IF(B213="","",'NILAI UTS'!D213)</f>
        <v/>
      </c>
      <c r="H213" s="83" t="str">
        <f>IF(B213="","",'NILAI UAS'!D213)</f>
        <v/>
      </c>
      <c r="I213" s="83" t="str">
        <f t="shared" si="0"/>
        <v/>
      </c>
      <c r="J213" s="84" t="str">
        <f t="shared" si="15"/>
        <v/>
      </c>
      <c r="K213" s="83" t="str">
        <f t="shared" si="16"/>
        <v/>
      </c>
      <c r="L213" s="85" t="str">
        <f t="shared" si="20"/>
        <v/>
      </c>
      <c r="M213" s="7" t="str">
        <f>IF($B213="","",IF(M$7="","",IFERROR((('NILAI TUGAS'!E213*'NILAI TUGAS'!E$7*'FORM NILAI SIAP'!$E$6+'NILAI PRAKTEK'!E213*'NILAI PRAKTEK'!E$7*'FORM NILAI SIAP'!$F$6+'NILAI UTS'!E213*'NILAI UTS'!E$7*'FORM NILAI SIAP'!$G$6+'NILAI UAS'!E$7*'NILAI UAS'!E213*'FORM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3" s="64"/>
      <c r="O213" s="7" t="str">
        <f>IF($B213="","",IF(O$7="","",IFERROR((('NILAI TUGAS'!F213*'NILAI TUGAS'!F$7*'FORM NILAI SIAP'!$E$6+'NILAI PRAKTEK'!F213*'NILAI PRAKTEK'!F$7*'FORM NILAI SIAP'!$F$6+'NILAI UTS'!F213*'NILAI UTS'!F$7*'FORM NILAI SIAP'!$G$6+'NILAI UAS'!F$7*'NILAI UAS'!F213*'FORM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3" s="87"/>
      <c r="Q213" s="7" t="str">
        <f>IF($B213="","",IF(Q$7="","",IFERROR((('NILAI TUGAS'!G213*'NILAI TUGAS'!G$7*'FORM NILAI SIAP'!$E$6+'NILAI PRAKTEK'!G213*'NILAI PRAKTEK'!G$7*'FORM NILAI SIAP'!$F$6+'NILAI UTS'!G213*'NILAI UTS'!G$7*'FORM NILAI SIAP'!$G$6+'NILAI UAS'!G$7*'NILAI UAS'!G213*'FORM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3" s="87"/>
      <c r="S213" s="7" t="str">
        <f>IF($B213="","",IF(S$7="","",IFERROR((('NILAI TUGAS'!H213*'NILAI TUGAS'!H$7*'FORM NILAI SIAP'!$E$6+'NILAI PRAKTEK'!H213*'NILAI PRAKTEK'!H$7*'FORM NILAI SIAP'!$F$6+'NILAI UTS'!H213*'NILAI UTS'!H$7*'FORM NILAI SIAP'!$G$6+'NILAI UAS'!H$7*'NILAI UAS'!H213*'FORM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3" s="87"/>
      <c r="U213" s="7" t="str">
        <f>IF($B213="","",IF(U$7="","",IFERROR((('NILAI TUGAS'!I213*'NILAI TUGAS'!I$7*'FORM NILAI SIAP'!$E$6+'NILAI PRAKTEK'!I213*'NILAI PRAKTEK'!I$7*'FORM NILAI SIAP'!$F$6+'NILAI UTS'!I213*'NILAI UTS'!I$7*'FORM NILAI SIAP'!$G$6+'NILAI UAS'!I$7*'NILAI UAS'!I213*'FORM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3" s="87"/>
      <c r="W213" s="7" t="str">
        <f>IF($B213="","",IF(W$7="","",IFERROR((('NILAI TUGAS'!J213*'NILAI TUGAS'!J$7*'FORM NILAI SIAP'!$E$6+'NILAI PRAKTEK'!J213*'NILAI PRAKTEK'!J$7*'FORM NILAI SIAP'!$F$6+'NILAI UTS'!J213*'NILAI UTS'!J$7*'FORM NILAI SIAP'!$G$6+'NILAI UAS'!J$7*'NILAI UAS'!J213*'FORM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3" s="87"/>
      <c r="Y213" s="7" t="str">
        <f>IF($B213="","",IF(Y$7="","",IFERROR((('NILAI TUGAS'!K213*'NILAI TUGAS'!K$7*'FORM NILAI SIAP'!$E$6+'NILAI PRAKTEK'!K213*'NILAI PRAKTEK'!K$7*'FORM NILAI SIAP'!$F$6+'NILAI UTS'!K213*'NILAI UTS'!K$7*'FORM NILAI SIAP'!$G$6+'NILAI UAS'!K$7*'NILAI UAS'!K213*'FORM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3" s="87"/>
      <c r="AA213" s="7" t="str">
        <f>IF($B213="","",IF(AA$7="","",IFERROR((('NILAI TUGAS'!L213*'NILAI TUGAS'!L$7*'FORM NILAI SIAP'!$E$6+'NILAI PRAKTEK'!L213*'NILAI PRAKTEK'!L$7*'FORM NILAI SIAP'!$F$6+'NILAI UTS'!L213*'NILAI UTS'!L$7*'FORM NILAI SIAP'!$G$6+'NILAI UAS'!L$7*'NILAI UAS'!L213*'FORM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3" s="87"/>
      <c r="AC213" s="7" t="str">
        <f>IF($B213="","",IF(AC$7="","",IFERROR((('NILAI TUGAS'!M213*'NILAI TUGAS'!M$7*'FORM NILAI SIAP'!$E$6+'NILAI PRAKTEK'!M213*'NILAI PRAKTEK'!M$7*'FORM NILAI SIAP'!$F$6+'NILAI UTS'!M213*'NILAI UTS'!M$7*'FORM NILAI SIAP'!$G$6+'NILAI UAS'!M$7*'NILAI UAS'!M213*'FORM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3" s="87"/>
      <c r="AE213" s="7" t="str">
        <f>IF($B213="","",IFERROR((('NILAI TUGAS'!N213*'NILAI TUGAS'!N$7*'FORM NILAI SIAP'!$E$6+'NILAI PRAKTEK'!N213*'NILAI PRAKTEK'!N$7*'FORM NILAI SIAP'!$F$6+'NILAI UTS'!N213*'NILAI UTS'!N$7*'FORM NILAI SIAP'!$G$6+'NILAI UAS'!N$7*'NILAI UAS'!N213*'FORM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3" s="87"/>
      <c r="AG213" s="7" t="str">
        <f>IF($B213="","",IFERROR((('NILAI TUGAS'!O213*'NILAI TUGAS'!O$7*'FORM NILAI SIAP'!$E$6+'NILAI PRAKTEK'!O213*'NILAI PRAKTEK'!O$7*'FORM NILAI SIAP'!$F$6+'NILAI UTS'!O213*'NILAI UTS'!O$7*'FORM NILAI SIAP'!$G$6+'NILAI UAS'!O$7*'NILAI UAS'!O213*'FORM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3" s="87"/>
      <c r="AI213" s="7" t="str">
        <f>IF($B213="","",IFERROR((('NILAI TUGAS'!P213*'NILAI TUGAS'!P$7*'FORM NILAI SIAP'!$E$6+'NILAI PRAKTEK'!P213*'NILAI PRAKTEK'!P$7*'FORM NILAI SIAP'!$F$6+'NILAI UTS'!P213*'NILAI UTS'!P$7*'FORM NILAI SIAP'!$G$6+'NILAI UAS'!P$7*'NILAI UAS'!P213*'FORM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3" s="87"/>
      <c r="AK213" s="7" t="str">
        <f>IF($B213="","",IFERROR((('NILAI TUGAS'!Q213*'NILAI TUGAS'!Q$7*'FORM NILAI SIAP'!$E$6+'NILAI PRAKTEK'!Q213*'NILAI PRAKTEK'!Q$7*'FORM NILAI SIAP'!$F$6+'NILAI UTS'!Q213*'NILAI UTS'!Q$7*'FORM NILAI SIAP'!$G$6+'NILAI UAS'!Q$7*'NILAI UAS'!Q213*'FORM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3" s="87"/>
      <c r="AM213" s="7" t="str">
        <f>IF($B213="","",IFERROR((('NILAI TUGAS'!R213*'NILAI TUGAS'!R$7*'FORM NILAI SIAP'!$E$6+'NILAI PRAKTEK'!R213*'NILAI PRAKTEK'!R$7*'FORM NILAI SIAP'!$F$6+'NILAI UTS'!R213*'NILAI UTS'!R$7*'FORM NILAI SIAP'!$G$6+'NILAI UAS'!R$7*'NILAI UAS'!R213*'FORM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3" s="87"/>
    </row>
    <row r="214" spans="1:40" ht="14.25" customHeight="1">
      <c r="A214" s="37"/>
      <c r="B214" s="37"/>
      <c r="C214" s="37"/>
      <c r="D214" s="37"/>
      <c r="E214" s="83" t="str">
        <f>IF(B214="","",'NILAI TUGAS'!D214)</f>
        <v/>
      </c>
      <c r="F214" s="83" t="str">
        <f>IF(B214="","",'NILAI PRAKTEK'!D214)</f>
        <v/>
      </c>
      <c r="G214" s="83" t="str">
        <f>IF(B214="","",'NILAI UTS'!D214)</f>
        <v/>
      </c>
      <c r="H214" s="83" t="str">
        <f>IF(B214="","",'NILAI UAS'!D214)</f>
        <v/>
      </c>
      <c r="I214" s="83" t="str">
        <f t="shared" si="0"/>
        <v/>
      </c>
      <c r="J214" s="84" t="str">
        <f t="shared" si="15"/>
        <v/>
      </c>
      <c r="K214" s="83" t="str">
        <f t="shared" si="16"/>
        <v/>
      </c>
      <c r="L214" s="85" t="str">
        <f t="shared" si="20"/>
        <v/>
      </c>
      <c r="M214" s="7" t="str">
        <f>IF($B214="","",IF(M$7="","",IFERROR((('NILAI TUGAS'!E214*'NILAI TUGAS'!E$7*'FORM NILAI SIAP'!$E$6+'NILAI PRAKTEK'!E214*'NILAI PRAKTEK'!E$7*'FORM NILAI SIAP'!$F$6+'NILAI UTS'!E214*'NILAI UTS'!E$7*'FORM NILAI SIAP'!$G$6+'NILAI UAS'!E$7*'NILAI UAS'!E214*'FORM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4" s="64"/>
      <c r="O214" s="7" t="str">
        <f>IF($B214="","",IF(O$7="","",IFERROR((('NILAI TUGAS'!F214*'NILAI TUGAS'!F$7*'FORM NILAI SIAP'!$E$6+'NILAI PRAKTEK'!F214*'NILAI PRAKTEK'!F$7*'FORM NILAI SIAP'!$F$6+'NILAI UTS'!F214*'NILAI UTS'!F$7*'FORM NILAI SIAP'!$G$6+'NILAI UAS'!F$7*'NILAI UAS'!F214*'FORM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4" s="87"/>
      <c r="Q214" s="7" t="str">
        <f>IF($B214="","",IF(Q$7="","",IFERROR((('NILAI TUGAS'!G214*'NILAI TUGAS'!G$7*'FORM NILAI SIAP'!$E$6+'NILAI PRAKTEK'!G214*'NILAI PRAKTEK'!G$7*'FORM NILAI SIAP'!$F$6+'NILAI UTS'!G214*'NILAI UTS'!G$7*'FORM NILAI SIAP'!$G$6+'NILAI UAS'!G$7*'NILAI UAS'!G214*'FORM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4" s="87"/>
      <c r="S214" s="7" t="str">
        <f>IF($B214="","",IF(S$7="","",IFERROR((('NILAI TUGAS'!H214*'NILAI TUGAS'!H$7*'FORM NILAI SIAP'!$E$6+'NILAI PRAKTEK'!H214*'NILAI PRAKTEK'!H$7*'FORM NILAI SIAP'!$F$6+'NILAI UTS'!H214*'NILAI UTS'!H$7*'FORM NILAI SIAP'!$G$6+'NILAI UAS'!H$7*'NILAI UAS'!H214*'FORM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4" s="87"/>
      <c r="U214" s="7" t="str">
        <f>IF($B214="","",IF(U$7="","",IFERROR((('NILAI TUGAS'!I214*'NILAI TUGAS'!I$7*'FORM NILAI SIAP'!$E$6+'NILAI PRAKTEK'!I214*'NILAI PRAKTEK'!I$7*'FORM NILAI SIAP'!$F$6+'NILAI UTS'!I214*'NILAI UTS'!I$7*'FORM NILAI SIAP'!$G$6+'NILAI UAS'!I$7*'NILAI UAS'!I214*'FORM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4" s="87"/>
      <c r="W214" s="7" t="str">
        <f>IF($B214="","",IF(W$7="","",IFERROR((('NILAI TUGAS'!J214*'NILAI TUGAS'!J$7*'FORM NILAI SIAP'!$E$6+'NILAI PRAKTEK'!J214*'NILAI PRAKTEK'!J$7*'FORM NILAI SIAP'!$F$6+'NILAI UTS'!J214*'NILAI UTS'!J$7*'FORM NILAI SIAP'!$G$6+'NILAI UAS'!J$7*'NILAI UAS'!J214*'FORM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4" s="87"/>
      <c r="Y214" s="7" t="str">
        <f>IF($B214="","",IF(Y$7="","",IFERROR((('NILAI TUGAS'!K214*'NILAI TUGAS'!K$7*'FORM NILAI SIAP'!$E$6+'NILAI PRAKTEK'!K214*'NILAI PRAKTEK'!K$7*'FORM NILAI SIAP'!$F$6+'NILAI UTS'!K214*'NILAI UTS'!K$7*'FORM NILAI SIAP'!$G$6+'NILAI UAS'!K$7*'NILAI UAS'!K214*'FORM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4" s="87"/>
      <c r="AA214" s="7" t="str">
        <f>IF($B214="","",IF(AA$7="","",IFERROR((('NILAI TUGAS'!L214*'NILAI TUGAS'!L$7*'FORM NILAI SIAP'!$E$6+'NILAI PRAKTEK'!L214*'NILAI PRAKTEK'!L$7*'FORM NILAI SIAP'!$F$6+'NILAI UTS'!L214*'NILAI UTS'!L$7*'FORM NILAI SIAP'!$G$6+'NILAI UAS'!L$7*'NILAI UAS'!L214*'FORM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4" s="87"/>
      <c r="AC214" s="7" t="str">
        <f>IF($B214="","",IF(AC$7="","",IFERROR((('NILAI TUGAS'!M214*'NILAI TUGAS'!M$7*'FORM NILAI SIAP'!$E$6+'NILAI PRAKTEK'!M214*'NILAI PRAKTEK'!M$7*'FORM NILAI SIAP'!$F$6+'NILAI UTS'!M214*'NILAI UTS'!M$7*'FORM NILAI SIAP'!$G$6+'NILAI UAS'!M$7*'NILAI UAS'!M214*'FORM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4" s="87"/>
      <c r="AE214" s="7" t="str">
        <f>IF($B214="","",IFERROR((('NILAI TUGAS'!N214*'NILAI TUGAS'!N$7*'FORM NILAI SIAP'!$E$6+'NILAI PRAKTEK'!N214*'NILAI PRAKTEK'!N$7*'FORM NILAI SIAP'!$F$6+'NILAI UTS'!N214*'NILAI UTS'!N$7*'FORM NILAI SIAP'!$G$6+'NILAI UAS'!N$7*'NILAI UAS'!N214*'FORM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4" s="87"/>
      <c r="AG214" s="7" t="str">
        <f>IF($B214="","",IFERROR((('NILAI TUGAS'!O214*'NILAI TUGAS'!O$7*'FORM NILAI SIAP'!$E$6+'NILAI PRAKTEK'!O214*'NILAI PRAKTEK'!O$7*'FORM NILAI SIAP'!$F$6+'NILAI UTS'!O214*'NILAI UTS'!O$7*'FORM NILAI SIAP'!$G$6+'NILAI UAS'!O$7*'NILAI UAS'!O214*'FORM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4" s="87"/>
      <c r="AI214" s="7" t="str">
        <f>IF($B214="","",IFERROR((('NILAI TUGAS'!P214*'NILAI TUGAS'!P$7*'FORM NILAI SIAP'!$E$6+'NILAI PRAKTEK'!P214*'NILAI PRAKTEK'!P$7*'FORM NILAI SIAP'!$F$6+'NILAI UTS'!P214*'NILAI UTS'!P$7*'FORM NILAI SIAP'!$G$6+'NILAI UAS'!P$7*'NILAI UAS'!P214*'FORM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4" s="87"/>
      <c r="AK214" s="7" t="str">
        <f>IF($B214="","",IFERROR((('NILAI TUGAS'!Q214*'NILAI TUGAS'!Q$7*'FORM NILAI SIAP'!$E$6+'NILAI PRAKTEK'!Q214*'NILAI PRAKTEK'!Q$7*'FORM NILAI SIAP'!$F$6+'NILAI UTS'!Q214*'NILAI UTS'!Q$7*'FORM NILAI SIAP'!$G$6+'NILAI UAS'!Q$7*'NILAI UAS'!Q214*'FORM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4" s="87"/>
      <c r="AM214" s="7" t="str">
        <f>IF($B214="","",IFERROR((('NILAI TUGAS'!R214*'NILAI TUGAS'!R$7*'FORM NILAI SIAP'!$E$6+'NILAI PRAKTEK'!R214*'NILAI PRAKTEK'!R$7*'FORM NILAI SIAP'!$F$6+'NILAI UTS'!R214*'NILAI UTS'!R$7*'FORM NILAI SIAP'!$G$6+'NILAI UAS'!R$7*'NILAI UAS'!R214*'FORM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4" s="87"/>
    </row>
    <row r="215" spans="1:40" ht="14.25" customHeight="1">
      <c r="A215" s="37"/>
      <c r="B215" s="37"/>
      <c r="C215" s="37"/>
      <c r="D215" s="37"/>
      <c r="E215" s="83" t="str">
        <f>IF(B215="","",'NILAI TUGAS'!D215)</f>
        <v/>
      </c>
      <c r="F215" s="83" t="str">
        <f>IF(B215="","",'NILAI PRAKTEK'!D215)</f>
        <v/>
      </c>
      <c r="G215" s="83" t="str">
        <f>IF(B215="","",'NILAI UTS'!D215)</f>
        <v/>
      </c>
      <c r="H215" s="83" t="str">
        <f>IF(B215="","",'NILAI UAS'!D215)</f>
        <v/>
      </c>
      <c r="I215" s="83" t="str">
        <f t="shared" si="0"/>
        <v/>
      </c>
      <c r="J215" s="84" t="str">
        <f t="shared" si="15"/>
        <v/>
      </c>
      <c r="K215" s="83" t="str">
        <f t="shared" si="16"/>
        <v/>
      </c>
      <c r="L215" s="85" t="str">
        <f t="shared" si="20"/>
        <v/>
      </c>
      <c r="M215" s="7" t="str">
        <f>IF($B215="","",IF(M$7="","",IFERROR((('NILAI TUGAS'!E215*'NILAI TUGAS'!E$7*'FORM NILAI SIAP'!$E$6+'NILAI PRAKTEK'!E215*'NILAI PRAKTEK'!E$7*'FORM NILAI SIAP'!$F$6+'NILAI UTS'!E215*'NILAI UTS'!E$7*'FORM NILAI SIAP'!$G$6+'NILAI UAS'!E$7*'NILAI UAS'!E215*'FORM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5" s="64"/>
      <c r="O215" s="7" t="str">
        <f>IF($B215="","",IF(O$7="","",IFERROR((('NILAI TUGAS'!F215*'NILAI TUGAS'!F$7*'FORM NILAI SIAP'!$E$6+'NILAI PRAKTEK'!F215*'NILAI PRAKTEK'!F$7*'FORM NILAI SIAP'!$F$6+'NILAI UTS'!F215*'NILAI UTS'!F$7*'FORM NILAI SIAP'!$G$6+'NILAI UAS'!F$7*'NILAI UAS'!F215*'FORM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5" s="87"/>
      <c r="Q215" s="7" t="str">
        <f>IF($B215="","",IF(Q$7="","",IFERROR((('NILAI TUGAS'!G215*'NILAI TUGAS'!G$7*'FORM NILAI SIAP'!$E$6+'NILAI PRAKTEK'!G215*'NILAI PRAKTEK'!G$7*'FORM NILAI SIAP'!$F$6+'NILAI UTS'!G215*'NILAI UTS'!G$7*'FORM NILAI SIAP'!$G$6+'NILAI UAS'!G$7*'NILAI UAS'!G215*'FORM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5" s="87"/>
      <c r="S215" s="7" t="str">
        <f>IF($B215="","",IF(S$7="","",IFERROR((('NILAI TUGAS'!H215*'NILAI TUGAS'!H$7*'FORM NILAI SIAP'!$E$6+'NILAI PRAKTEK'!H215*'NILAI PRAKTEK'!H$7*'FORM NILAI SIAP'!$F$6+'NILAI UTS'!H215*'NILAI UTS'!H$7*'FORM NILAI SIAP'!$G$6+'NILAI UAS'!H$7*'NILAI UAS'!H215*'FORM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5" s="87"/>
      <c r="U215" s="7" t="str">
        <f>IF($B215="","",IF(U$7="","",IFERROR((('NILAI TUGAS'!I215*'NILAI TUGAS'!I$7*'FORM NILAI SIAP'!$E$6+'NILAI PRAKTEK'!I215*'NILAI PRAKTEK'!I$7*'FORM NILAI SIAP'!$F$6+'NILAI UTS'!I215*'NILAI UTS'!I$7*'FORM NILAI SIAP'!$G$6+'NILAI UAS'!I$7*'NILAI UAS'!I215*'FORM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5" s="87"/>
      <c r="W215" s="7" t="str">
        <f>IF($B215="","",IF(W$7="","",IFERROR((('NILAI TUGAS'!J215*'NILAI TUGAS'!J$7*'FORM NILAI SIAP'!$E$6+'NILAI PRAKTEK'!J215*'NILAI PRAKTEK'!J$7*'FORM NILAI SIAP'!$F$6+'NILAI UTS'!J215*'NILAI UTS'!J$7*'FORM NILAI SIAP'!$G$6+'NILAI UAS'!J$7*'NILAI UAS'!J215*'FORM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5" s="87"/>
      <c r="Y215" s="7" t="str">
        <f>IF($B215="","",IF(Y$7="","",IFERROR((('NILAI TUGAS'!K215*'NILAI TUGAS'!K$7*'FORM NILAI SIAP'!$E$6+'NILAI PRAKTEK'!K215*'NILAI PRAKTEK'!K$7*'FORM NILAI SIAP'!$F$6+'NILAI UTS'!K215*'NILAI UTS'!K$7*'FORM NILAI SIAP'!$G$6+'NILAI UAS'!K$7*'NILAI UAS'!K215*'FORM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5" s="87"/>
      <c r="AA215" s="7" t="str">
        <f>IF($B215="","",IF(AA$7="","",IFERROR((('NILAI TUGAS'!L215*'NILAI TUGAS'!L$7*'FORM NILAI SIAP'!$E$6+'NILAI PRAKTEK'!L215*'NILAI PRAKTEK'!L$7*'FORM NILAI SIAP'!$F$6+'NILAI UTS'!L215*'NILAI UTS'!L$7*'FORM NILAI SIAP'!$G$6+'NILAI UAS'!L$7*'NILAI UAS'!L215*'FORM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5" s="87"/>
      <c r="AC215" s="7" t="str">
        <f>IF($B215="","",IF(AC$7="","",IFERROR((('NILAI TUGAS'!M215*'NILAI TUGAS'!M$7*'FORM NILAI SIAP'!$E$6+'NILAI PRAKTEK'!M215*'NILAI PRAKTEK'!M$7*'FORM NILAI SIAP'!$F$6+'NILAI UTS'!M215*'NILAI UTS'!M$7*'FORM NILAI SIAP'!$G$6+'NILAI UAS'!M$7*'NILAI UAS'!M215*'FORM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5" s="87"/>
      <c r="AE215" s="7" t="str">
        <f>IF($B215="","",IFERROR((('NILAI TUGAS'!N215*'NILAI TUGAS'!N$7*'FORM NILAI SIAP'!$E$6+'NILAI PRAKTEK'!N215*'NILAI PRAKTEK'!N$7*'FORM NILAI SIAP'!$F$6+'NILAI UTS'!N215*'NILAI UTS'!N$7*'FORM NILAI SIAP'!$G$6+'NILAI UAS'!N$7*'NILAI UAS'!N215*'FORM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5" s="87"/>
      <c r="AG215" s="7" t="str">
        <f>IF($B215="","",IFERROR((('NILAI TUGAS'!O215*'NILAI TUGAS'!O$7*'FORM NILAI SIAP'!$E$6+'NILAI PRAKTEK'!O215*'NILAI PRAKTEK'!O$7*'FORM NILAI SIAP'!$F$6+'NILAI UTS'!O215*'NILAI UTS'!O$7*'FORM NILAI SIAP'!$G$6+'NILAI UAS'!O$7*'NILAI UAS'!O215*'FORM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5" s="87"/>
      <c r="AI215" s="7" t="str">
        <f>IF($B215="","",IFERROR((('NILAI TUGAS'!P215*'NILAI TUGAS'!P$7*'FORM NILAI SIAP'!$E$6+'NILAI PRAKTEK'!P215*'NILAI PRAKTEK'!P$7*'FORM NILAI SIAP'!$F$6+'NILAI UTS'!P215*'NILAI UTS'!P$7*'FORM NILAI SIAP'!$G$6+'NILAI UAS'!P$7*'NILAI UAS'!P215*'FORM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5" s="87"/>
      <c r="AK215" s="7" t="str">
        <f>IF($B215="","",IFERROR((('NILAI TUGAS'!Q215*'NILAI TUGAS'!Q$7*'FORM NILAI SIAP'!$E$6+'NILAI PRAKTEK'!Q215*'NILAI PRAKTEK'!Q$7*'FORM NILAI SIAP'!$F$6+'NILAI UTS'!Q215*'NILAI UTS'!Q$7*'FORM NILAI SIAP'!$G$6+'NILAI UAS'!Q$7*'NILAI UAS'!Q215*'FORM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5" s="87"/>
      <c r="AM215" s="7" t="str">
        <f>IF($B215="","",IFERROR((('NILAI TUGAS'!R215*'NILAI TUGAS'!R$7*'FORM NILAI SIAP'!$E$6+'NILAI PRAKTEK'!R215*'NILAI PRAKTEK'!R$7*'FORM NILAI SIAP'!$F$6+'NILAI UTS'!R215*'NILAI UTS'!R$7*'FORM NILAI SIAP'!$G$6+'NILAI UAS'!R$7*'NILAI UAS'!R215*'FORM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5" s="87"/>
    </row>
    <row r="216" spans="1:40" ht="14.25" customHeight="1">
      <c r="A216" s="37"/>
      <c r="B216" s="37"/>
      <c r="C216" s="37"/>
      <c r="D216" s="37"/>
      <c r="E216" s="83" t="str">
        <f>IF(B216="","",'NILAI TUGAS'!D216)</f>
        <v/>
      </c>
      <c r="F216" s="83" t="str">
        <f>IF(B216="","",'NILAI PRAKTEK'!D216)</f>
        <v/>
      </c>
      <c r="G216" s="83" t="str">
        <f>IF(B216="","",'NILAI UTS'!D216)</f>
        <v/>
      </c>
      <c r="H216" s="83" t="str">
        <f>IF(B216="","",'NILAI UAS'!D216)</f>
        <v/>
      </c>
      <c r="I216" s="83" t="str">
        <f t="shared" si="0"/>
        <v/>
      </c>
      <c r="J216" s="84" t="str">
        <f t="shared" si="15"/>
        <v/>
      </c>
      <c r="K216" s="83" t="str">
        <f t="shared" si="16"/>
        <v/>
      </c>
      <c r="L216" s="85" t="str">
        <f t="shared" si="20"/>
        <v/>
      </c>
      <c r="M216" s="7" t="str">
        <f>IF($B216="","",IF(M$7="","",IFERROR((('NILAI TUGAS'!E216*'NILAI TUGAS'!E$7*'FORM NILAI SIAP'!$E$6+'NILAI PRAKTEK'!E216*'NILAI PRAKTEK'!E$7*'FORM NILAI SIAP'!$F$6+'NILAI UTS'!E216*'NILAI UTS'!E$7*'FORM NILAI SIAP'!$G$6+'NILAI UAS'!E$7*'NILAI UAS'!E216*'FORM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6" s="64"/>
      <c r="O216" s="7" t="str">
        <f>IF($B216="","",IF(O$7="","",IFERROR((('NILAI TUGAS'!F216*'NILAI TUGAS'!F$7*'FORM NILAI SIAP'!$E$6+'NILAI PRAKTEK'!F216*'NILAI PRAKTEK'!F$7*'FORM NILAI SIAP'!$F$6+'NILAI UTS'!F216*'NILAI UTS'!F$7*'FORM NILAI SIAP'!$G$6+'NILAI UAS'!F$7*'NILAI UAS'!F216*'FORM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6" s="87"/>
      <c r="Q216" s="7" t="str">
        <f>IF($B216="","",IF(Q$7="","",IFERROR((('NILAI TUGAS'!G216*'NILAI TUGAS'!G$7*'FORM NILAI SIAP'!$E$6+'NILAI PRAKTEK'!G216*'NILAI PRAKTEK'!G$7*'FORM NILAI SIAP'!$F$6+'NILAI UTS'!G216*'NILAI UTS'!G$7*'FORM NILAI SIAP'!$G$6+'NILAI UAS'!G$7*'NILAI UAS'!G216*'FORM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6" s="87"/>
      <c r="S216" s="7" t="str">
        <f>IF($B216="","",IF(S$7="","",IFERROR((('NILAI TUGAS'!H216*'NILAI TUGAS'!H$7*'FORM NILAI SIAP'!$E$6+'NILAI PRAKTEK'!H216*'NILAI PRAKTEK'!H$7*'FORM NILAI SIAP'!$F$6+'NILAI UTS'!H216*'NILAI UTS'!H$7*'FORM NILAI SIAP'!$G$6+'NILAI UAS'!H$7*'NILAI UAS'!H216*'FORM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6" s="87"/>
      <c r="U216" s="7" t="str">
        <f>IF($B216="","",IF(U$7="","",IFERROR((('NILAI TUGAS'!I216*'NILAI TUGAS'!I$7*'FORM NILAI SIAP'!$E$6+'NILAI PRAKTEK'!I216*'NILAI PRAKTEK'!I$7*'FORM NILAI SIAP'!$F$6+'NILAI UTS'!I216*'NILAI UTS'!I$7*'FORM NILAI SIAP'!$G$6+'NILAI UAS'!I$7*'NILAI UAS'!I216*'FORM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6" s="87"/>
      <c r="W216" s="7" t="str">
        <f>IF($B216="","",IF(W$7="","",IFERROR((('NILAI TUGAS'!J216*'NILAI TUGAS'!J$7*'FORM NILAI SIAP'!$E$6+'NILAI PRAKTEK'!J216*'NILAI PRAKTEK'!J$7*'FORM NILAI SIAP'!$F$6+'NILAI UTS'!J216*'NILAI UTS'!J$7*'FORM NILAI SIAP'!$G$6+'NILAI UAS'!J$7*'NILAI UAS'!J216*'FORM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6" s="87"/>
      <c r="Y216" s="7" t="str">
        <f>IF($B216="","",IF(Y$7="","",IFERROR((('NILAI TUGAS'!K216*'NILAI TUGAS'!K$7*'FORM NILAI SIAP'!$E$6+'NILAI PRAKTEK'!K216*'NILAI PRAKTEK'!K$7*'FORM NILAI SIAP'!$F$6+'NILAI UTS'!K216*'NILAI UTS'!K$7*'FORM NILAI SIAP'!$G$6+'NILAI UAS'!K$7*'NILAI UAS'!K216*'FORM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6" s="87"/>
      <c r="AA216" s="7" t="str">
        <f>IF($B216="","",IF(AA$7="","",IFERROR((('NILAI TUGAS'!L216*'NILAI TUGAS'!L$7*'FORM NILAI SIAP'!$E$6+'NILAI PRAKTEK'!L216*'NILAI PRAKTEK'!L$7*'FORM NILAI SIAP'!$F$6+'NILAI UTS'!L216*'NILAI UTS'!L$7*'FORM NILAI SIAP'!$G$6+'NILAI UAS'!L$7*'NILAI UAS'!L216*'FORM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6" s="87"/>
      <c r="AC216" s="7" t="str">
        <f>IF($B216="","",IF(AC$7="","",IFERROR((('NILAI TUGAS'!M216*'NILAI TUGAS'!M$7*'FORM NILAI SIAP'!$E$6+'NILAI PRAKTEK'!M216*'NILAI PRAKTEK'!M$7*'FORM NILAI SIAP'!$F$6+'NILAI UTS'!M216*'NILAI UTS'!M$7*'FORM NILAI SIAP'!$G$6+'NILAI UAS'!M$7*'NILAI UAS'!M216*'FORM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6" s="87"/>
      <c r="AE216" s="7" t="str">
        <f>IF($B216="","",IFERROR((('NILAI TUGAS'!N216*'NILAI TUGAS'!N$7*'FORM NILAI SIAP'!$E$6+'NILAI PRAKTEK'!N216*'NILAI PRAKTEK'!N$7*'FORM NILAI SIAP'!$F$6+'NILAI UTS'!N216*'NILAI UTS'!N$7*'FORM NILAI SIAP'!$G$6+'NILAI UAS'!N$7*'NILAI UAS'!N216*'FORM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6" s="87"/>
      <c r="AG216" s="7" t="str">
        <f>IF($B216="","",IFERROR((('NILAI TUGAS'!O216*'NILAI TUGAS'!O$7*'FORM NILAI SIAP'!$E$6+'NILAI PRAKTEK'!O216*'NILAI PRAKTEK'!O$7*'FORM NILAI SIAP'!$F$6+'NILAI UTS'!O216*'NILAI UTS'!O$7*'FORM NILAI SIAP'!$G$6+'NILAI UAS'!O$7*'NILAI UAS'!O216*'FORM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6" s="87"/>
      <c r="AI216" s="7" t="str">
        <f>IF($B216="","",IFERROR((('NILAI TUGAS'!P216*'NILAI TUGAS'!P$7*'FORM NILAI SIAP'!$E$6+'NILAI PRAKTEK'!P216*'NILAI PRAKTEK'!P$7*'FORM NILAI SIAP'!$F$6+'NILAI UTS'!P216*'NILAI UTS'!P$7*'FORM NILAI SIAP'!$G$6+'NILAI UAS'!P$7*'NILAI UAS'!P216*'FORM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6" s="87"/>
      <c r="AK216" s="7" t="str">
        <f>IF($B216="","",IFERROR((('NILAI TUGAS'!Q216*'NILAI TUGAS'!Q$7*'FORM NILAI SIAP'!$E$6+'NILAI PRAKTEK'!Q216*'NILAI PRAKTEK'!Q$7*'FORM NILAI SIAP'!$F$6+'NILAI UTS'!Q216*'NILAI UTS'!Q$7*'FORM NILAI SIAP'!$G$6+'NILAI UAS'!Q$7*'NILAI UAS'!Q216*'FORM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6" s="87"/>
      <c r="AM216" s="7" t="str">
        <f>IF($B216="","",IFERROR((('NILAI TUGAS'!R216*'NILAI TUGAS'!R$7*'FORM NILAI SIAP'!$E$6+'NILAI PRAKTEK'!R216*'NILAI PRAKTEK'!R$7*'FORM NILAI SIAP'!$F$6+'NILAI UTS'!R216*'NILAI UTS'!R$7*'FORM NILAI SIAP'!$G$6+'NILAI UAS'!R$7*'NILAI UAS'!R216*'FORM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6" s="87"/>
    </row>
    <row r="217" spans="1:40" ht="14.25" customHeight="1">
      <c r="A217" s="37"/>
      <c r="B217" s="37"/>
      <c r="C217" s="37"/>
      <c r="D217" s="37"/>
      <c r="E217" s="83" t="str">
        <f>IF(B217="","",'NILAI TUGAS'!D217)</f>
        <v/>
      </c>
      <c r="F217" s="83" t="str">
        <f>IF(B217="","",'NILAI PRAKTEK'!D217)</f>
        <v/>
      </c>
      <c r="G217" s="83" t="str">
        <f>IF(B217="","",'NILAI UTS'!D217)</f>
        <v/>
      </c>
      <c r="H217" s="83" t="str">
        <f>IF(B217="","",'NILAI UAS'!D217)</f>
        <v/>
      </c>
      <c r="I217" s="83" t="str">
        <f t="shared" si="0"/>
        <v/>
      </c>
      <c r="J217" s="84" t="str">
        <f t="shared" si="15"/>
        <v/>
      </c>
      <c r="K217" s="83" t="str">
        <f t="shared" si="16"/>
        <v/>
      </c>
      <c r="L217" s="85" t="str">
        <f t="shared" si="20"/>
        <v/>
      </c>
      <c r="M217" s="7" t="str">
        <f>IF($B217="","",IF(M$7="","",IFERROR((('NILAI TUGAS'!E217*'NILAI TUGAS'!E$7*'FORM NILAI SIAP'!$E$6+'NILAI PRAKTEK'!E217*'NILAI PRAKTEK'!E$7*'FORM NILAI SIAP'!$F$6+'NILAI UTS'!E217*'NILAI UTS'!E$7*'FORM NILAI SIAP'!$G$6+'NILAI UAS'!E$7*'NILAI UAS'!E217*'FORM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7" s="64"/>
      <c r="O217" s="7" t="str">
        <f>IF($B217="","",IF(O$7="","",IFERROR((('NILAI TUGAS'!F217*'NILAI TUGAS'!F$7*'FORM NILAI SIAP'!$E$6+'NILAI PRAKTEK'!F217*'NILAI PRAKTEK'!F$7*'FORM NILAI SIAP'!$F$6+'NILAI UTS'!F217*'NILAI UTS'!F$7*'FORM NILAI SIAP'!$G$6+'NILAI UAS'!F$7*'NILAI UAS'!F217*'FORM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7" s="87"/>
      <c r="Q217" s="7" t="str">
        <f>IF($B217="","",IF(Q$7="","",IFERROR((('NILAI TUGAS'!G217*'NILAI TUGAS'!G$7*'FORM NILAI SIAP'!$E$6+'NILAI PRAKTEK'!G217*'NILAI PRAKTEK'!G$7*'FORM NILAI SIAP'!$F$6+'NILAI UTS'!G217*'NILAI UTS'!G$7*'FORM NILAI SIAP'!$G$6+'NILAI UAS'!G$7*'NILAI UAS'!G217*'FORM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7" s="87"/>
      <c r="S217" s="7" t="str">
        <f>IF($B217="","",IF(S$7="","",IFERROR((('NILAI TUGAS'!H217*'NILAI TUGAS'!H$7*'FORM NILAI SIAP'!$E$6+'NILAI PRAKTEK'!H217*'NILAI PRAKTEK'!H$7*'FORM NILAI SIAP'!$F$6+'NILAI UTS'!H217*'NILAI UTS'!H$7*'FORM NILAI SIAP'!$G$6+'NILAI UAS'!H$7*'NILAI UAS'!H217*'FORM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7" s="87"/>
      <c r="U217" s="7" t="str">
        <f>IF($B217="","",IF(U$7="","",IFERROR((('NILAI TUGAS'!I217*'NILAI TUGAS'!I$7*'FORM NILAI SIAP'!$E$6+'NILAI PRAKTEK'!I217*'NILAI PRAKTEK'!I$7*'FORM NILAI SIAP'!$F$6+'NILAI UTS'!I217*'NILAI UTS'!I$7*'FORM NILAI SIAP'!$G$6+'NILAI UAS'!I$7*'NILAI UAS'!I217*'FORM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7" s="87"/>
      <c r="W217" s="7" t="str">
        <f>IF($B217="","",IF(W$7="","",IFERROR((('NILAI TUGAS'!J217*'NILAI TUGAS'!J$7*'FORM NILAI SIAP'!$E$6+'NILAI PRAKTEK'!J217*'NILAI PRAKTEK'!J$7*'FORM NILAI SIAP'!$F$6+'NILAI UTS'!J217*'NILAI UTS'!J$7*'FORM NILAI SIAP'!$G$6+'NILAI UAS'!J$7*'NILAI UAS'!J217*'FORM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7" s="87"/>
      <c r="Y217" s="7" t="str">
        <f>IF($B217="","",IF(Y$7="","",IFERROR((('NILAI TUGAS'!K217*'NILAI TUGAS'!K$7*'FORM NILAI SIAP'!$E$6+'NILAI PRAKTEK'!K217*'NILAI PRAKTEK'!K$7*'FORM NILAI SIAP'!$F$6+'NILAI UTS'!K217*'NILAI UTS'!K$7*'FORM NILAI SIAP'!$G$6+'NILAI UAS'!K$7*'NILAI UAS'!K217*'FORM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7" s="87"/>
      <c r="AA217" s="7" t="str">
        <f>IF($B217="","",IF(AA$7="","",IFERROR((('NILAI TUGAS'!L217*'NILAI TUGAS'!L$7*'FORM NILAI SIAP'!$E$6+'NILAI PRAKTEK'!L217*'NILAI PRAKTEK'!L$7*'FORM NILAI SIAP'!$F$6+'NILAI UTS'!L217*'NILAI UTS'!L$7*'FORM NILAI SIAP'!$G$6+'NILAI UAS'!L$7*'NILAI UAS'!L217*'FORM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7" s="87"/>
      <c r="AC217" s="7" t="str">
        <f>IF($B217="","",IF(AC$7="","",IFERROR((('NILAI TUGAS'!M217*'NILAI TUGAS'!M$7*'FORM NILAI SIAP'!$E$6+'NILAI PRAKTEK'!M217*'NILAI PRAKTEK'!M$7*'FORM NILAI SIAP'!$F$6+'NILAI UTS'!M217*'NILAI UTS'!M$7*'FORM NILAI SIAP'!$G$6+'NILAI UAS'!M$7*'NILAI UAS'!M217*'FORM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7" s="87"/>
      <c r="AE217" s="7" t="str">
        <f>IF($B217="","",IFERROR((('NILAI TUGAS'!N217*'NILAI TUGAS'!N$7*'FORM NILAI SIAP'!$E$6+'NILAI PRAKTEK'!N217*'NILAI PRAKTEK'!N$7*'FORM NILAI SIAP'!$F$6+'NILAI UTS'!N217*'NILAI UTS'!N$7*'FORM NILAI SIAP'!$G$6+'NILAI UAS'!N$7*'NILAI UAS'!N217*'FORM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7" s="87"/>
      <c r="AG217" s="7" t="str">
        <f>IF($B217="","",IFERROR((('NILAI TUGAS'!O217*'NILAI TUGAS'!O$7*'FORM NILAI SIAP'!$E$6+'NILAI PRAKTEK'!O217*'NILAI PRAKTEK'!O$7*'FORM NILAI SIAP'!$F$6+'NILAI UTS'!O217*'NILAI UTS'!O$7*'FORM NILAI SIAP'!$G$6+'NILAI UAS'!O$7*'NILAI UAS'!O217*'FORM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7" s="87"/>
      <c r="AI217" s="7" t="str">
        <f>IF($B217="","",IFERROR((('NILAI TUGAS'!P217*'NILAI TUGAS'!P$7*'FORM NILAI SIAP'!$E$6+'NILAI PRAKTEK'!P217*'NILAI PRAKTEK'!P$7*'FORM NILAI SIAP'!$F$6+'NILAI UTS'!P217*'NILAI UTS'!P$7*'FORM NILAI SIAP'!$G$6+'NILAI UAS'!P$7*'NILAI UAS'!P217*'FORM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7" s="87"/>
      <c r="AK217" s="7" t="str">
        <f>IF($B217="","",IFERROR((('NILAI TUGAS'!Q217*'NILAI TUGAS'!Q$7*'FORM NILAI SIAP'!$E$6+'NILAI PRAKTEK'!Q217*'NILAI PRAKTEK'!Q$7*'FORM NILAI SIAP'!$F$6+'NILAI UTS'!Q217*'NILAI UTS'!Q$7*'FORM NILAI SIAP'!$G$6+'NILAI UAS'!Q$7*'NILAI UAS'!Q217*'FORM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7" s="87"/>
      <c r="AM217" s="7" t="str">
        <f>IF($B217="","",IFERROR((('NILAI TUGAS'!R217*'NILAI TUGAS'!R$7*'FORM NILAI SIAP'!$E$6+'NILAI PRAKTEK'!R217*'NILAI PRAKTEK'!R$7*'FORM NILAI SIAP'!$F$6+'NILAI UTS'!R217*'NILAI UTS'!R$7*'FORM NILAI SIAP'!$G$6+'NILAI UAS'!R$7*'NILAI UAS'!R217*'FORM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7" s="87"/>
    </row>
    <row r="218" spans="1:40" ht="14.25" customHeight="1">
      <c r="A218" s="37"/>
      <c r="B218" s="37"/>
      <c r="C218" s="37"/>
      <c r="D218" s="37"/>
      <c r="E218" s="83" t="str">
        <f>IF(B218="","",'NILAI TUGAS'!D218)</f>
        <v/>
      </c>
      <c r="F218" s="83" t="str">
        <f>IF(B218="","",'NILAI PRAKTEK'!D218)</f>
        <v/>
      </c>
      <c r="G218" s="83" t="str">
        <f>IF(B218="","",'NILAI UTS'!D218)</f>
        <v/>
      </c>
      <c r="H218" s="83" t="str">
        <f>IF(B218="","",'NILAI UAS'!D218)</f>
        <v/>
      </c>
      <c r="I218" s="83" t="str">
        <f t="shared" si="0"/>
        <v/>
      </c>
      <c r="J218" s="84" t="str">
        <f t="shared" si="15"/>
        <v/>
      </c>
      <c r="K218" s="83" t="str">
        <f t="shared" si="16"/>
        <v/>
      </c>
      <c r="L218" s="85" t="str">
        <f t="shared" si="20"/>
        <v/>
      </c>
      <c r="M218" s="7" t="str">
        <f>IF($B218="","",IF(M$7="","",IFERROR((('NILAI TUGAS'!E218*'NILAI TUGAS'!E$7*'FORM NILAI SIAP'!$E$6+'NILAI PRAKTEK'!E218*'NILAI PRAKTEK'!E$7*'FORM NILAI SIAP'!$F$6+'NILAI UTS'!E218*'NILAI UTS'!E$7*'FORM NILAI SIAP'!$G$6+'NILAI UAS'!E$7*'NILAI UAS'!E218*'FORM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8" s="64"/>
      <c r="O218" s="7" t="str">
        <f>IF($B218="","",IF(O$7="","",IFERROR((('NILAI TUGAS'!F218*'NILAI TUGAS'!F$7*'FORM NILAI SIAP'!$E$6+'NILAI PRAKTEK'!F218*'NILAI PRAKTEK'!F$7*'FORM NILAI SIAP'!$F$6+'NILAI UTS'!F218*'NILAI UTS'!F$7*'FORM NILAI SIAP'!$G$6+'NILAI UAS'!F$7*'NILAI UAS'!F218*'FORM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8" s="87"/>
      <c r="Q218" s="7" t="str">
        <f>IF($B218="","",IF(Q$7="","",IFERROR((('NILAI TUGAS'!G218*'NILAI TUGAS'!G$7*'FORM NILAI SIAP'!$E$6+'NILAI PRAKTEK'!G218*'NILAI PRAKTEK'!G$7*'FORM NILAI SIAP'!$F$6+'NILAI UTS'!G218*'NILAI UTS'!G$7*'FORM NILAI SIAP'!$G$6+'NILAI UAS'!G$7*'NILAI UAS'!G218*'FORM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8" s="87"/>
      <c r="S218" s="7" t="str">
        <f>IF($B218="","",IF(S$7="","",IFERROR((('NILAI TUGAS'!H218*'NILAI TUGAS'!H$7*'FORM NILAI SIAP'!$E$6+'NILAI PRAKTEK'!H218*'NILAI PRAKTEK'!H$7*'FORM NILAI SIAP'!$F$6+'NILAI UTS'!H218*'NILAI UTS'!H$7*'FORM NILAI SIAP'!$G$6+'NILAI UAS'!H$7*'NILAI UAS'!H218*'FORM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8" s="87"/>
      <c r="U218" s="7" t="str">
        <f>IF($B218="","",IF(U$7="","",IFERROR((('NILAI TUGAS'!I218*'NILAI TUGAS'!I$7*'FORM NILAI SIAP'!$E$6+'NILAI PRAKTEK'!I218*'NILAI PRAKTEK'!I$7*'FORM NILAI SIAP'!$F$6+'NILAI UTS'!I218*'NILAI UTS'!I$7*'FORM NILAI SIAP'!$G$6+'NILAI UAS'!I$7*'NILAI UAS'!I218*'FORM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8" s="87"/>
      <c r="W218" s="7" t="str">
        <f>IF($B218="","",IF(W$7="","",IFERROR((('NILAI TUGAS'!J218*'NILAI TUGAS'!J$7*'FORM NILAI SIAP'!$E$6+'NILAI PRAKTEK'!J218*'NILAI PRAKTEK'!J$7*'FORM NILAI SIAP'!$F$6+'NILAI UTS'!J218*'NILAI UTS'!J$7*'FORM NILAI SIAP'!$G$6+'NILAI UAS'!J$7*'NILAI UAS'!J218*'FORM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8" s="87"/>
      <c r="Y218" s="7" t="str">
        <f>IF($B218="","",IF(Y$7="","",IFERROR((('NILAI TUGAS'!K218*'NILAI TUGAS'!K$7*'FORM NILAI SIAP'!$E$6+'NILAI PRAKTEK'!K218*'NILAI PRAKTEK'!K$7*'FORM NILAI SIAP'!$F$6+'NILAI UTS'!K218*'NILAI UTS'!K$7*'FORM NILAI SIAP'!$G$6+'NILAI UAS'!K$7*'NILAI UAS'!K218*'FORM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8" s="87"/>
      <c r="AA218" s="7" t="str">
        <f>IF($B218="","",IF(AA$7="","",IFERROR((('NILAI TUGAS'!L218*'NILAI TUGAS'!L$7*'FORM NILAI SIAP'!$E$6+'NILAI PRAKTEK'!L218*'NILAI PRAKTEK'!L$7*'FORM NILAI SIAP'!$F$6+'NILAI UTS'!L218*'NILAI UTS'!L$7*'FORM NILAI SIAP'!$G$6+'NILAI UAS'!L$7*'NILAI UAS'!L218*'FORM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8" s="87"/>
      <c r="AC218" s="7" t="str">
        <f>IF($B218="","",IF(AC$7="","",IFERROR((('NILAI TUGAS'!M218*'NILAI TUGAS'!M$7*'FORM NILAI SIAP'!$E$6+'NILAI PRAKTEK'!M218*'NILAI PRAKTEK'!M$7*'FORM NILAI SIAP'!$F$6+'NILAI UTS'!M218*'NILAI UTS'!M$7*'FORM NILAI SIAP'!$G$6+'NILAI UAS'!M$7*'NILAI UAS'!M218*'FORM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8" s="87"/>
      <c r="AE218" s="7" t="str">
        <f>IF($B218="","",IFERROR((('NILAI TUGAS'!N218*'NILAI TUGAS'!N$7*'FORM NILAI SIAP'!$E$6+'NILAI PRAKTEK'!N218*'NILAI PRAKTEK'!N$7*'FORM NILAI SIAP'!$F$6+'NILAI UTS'!N218*'NILAI UTS'!N$7*'FORM NILAI SIAP'!$G$6+'NILAI UAS'!N$7*'NILAI UAS'!N218*'FORM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8" s="87"/>
      <c r="AG218" s="7" t="str">
        <f>IF($B218="","",IFERROR((('NILAI TUGAS'!O218*'NILAI TUGAS'!O$7*'FORM NILAI SIAP'!$E$6+'NILAI PRAKTEK'!O218*'NILAI PRAKTEK'!O$7*'FORM NILAI SIAP'!$F$6+'NILAI UTS'!O218*'NILAI UTS'!O$7*'FORM NILAI SIAP'!$G$6+'NILAI UAS'!O$7*'NILAI UAS'!O218*'FORM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8" s="87"/>
      <c r="AI218" s="7" t="str">
        <f>IF($B218="","",IFERROR((('NILAI TUGAS'!P218*'NILAI TUGAS'!P$7*'FORM NILAI SIAP'!$E$6+'NILAI PRAKTEK'!P218*'NILAI PRAKTEK'!P$7*'FORM NILAI SIAP'!$F$6+'NILAI UTS'!P218*'NILAI UTS'!P$7*'FORM NILAI SIAP'!$G$6+'NILAI UAS'!P$7*'NILAI UAS'!P218*'FORM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8" s="87"/>
      <c r="AK218" s="7" t="str">
        <f>IF($B218="","",IFERROR((('NILAI TUGAS'!Q218*'NILAI TUGAS'!Q$7*'FORM NILAI SIAP'!$E$6+'NILAI PRAKTEK'!Q218*'NILAI PRAKTEK'!Q$7*'FORM NILAI SIAP'!$F$6+'NILAI UTS'!Q218*'NILAI UTS'!Q$7*'FORM NILAI SIAP'!$G$6+'NILAI UAS'!Q$7*'NILAI UAS'!Q218*'FORM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8" s="87"/>
      <c r="AM218" s="7" t="str">
        <f>IF($B218="","",IFERROR((('NILAI TUGAS'!R218*'NILAI TUGAS'!R$7*'FORM NILAI SIAP'!$E$6+'NILAI PRAKTEK'!R218*'NILAI PRAKTEK'!R$7*'FORM NILAI SIAP'!$F$6+'NILAI UTS'!R218*'NILAI UTS'!R$7*'FORM NILAI SIAP'!$G$6+'NILAI UAS'!R$7*'NILAI UAS'!R218*'FORM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8" s="87"/>
    </row>
    <row r="219" spans="1:40" ht="14.25" customHeight="1">
      <c r="A219" s="37"/>
      <c r="B219" s="37"/>
      <c r="C219" s="37"/>
      <c r="D219" s="37"/>
      <c r="E219" s="83" t="str">
        <f>IF(B219="","",'NILAI TUGAS'!D219)</f>
        <v/>
      </c>
      <c r="F219" s="83" t="str">
        <f>IF(B219="","",'NILAI PRAKTEK'!D219)</f>
        <v/>
      </c>
      <c r="G219" s="83" t="str">
        <f>IF(B219="","",'NILAI UTS'!D219)</f>
        <v/>
      </c>
      <c r="H219" s="83" t="str">
        <f>IF(B219="","",'NILAI UAS'!D219)</f>
        <v/>
      </c>
      <c r="I219" s="83" t="str">
        <f t="shared" si="0"/>
        <v/>
      </c>
      <c r="J219" s="84" t="str">
        <f t="shared" si="15"/>
        <v/>
      </c>
      <c r="K219" s="83" t="str">
        <f t="shared" si="16"/>
        <v/>
      </c>
      <c r="L219" s="85" t="str">
        <f t="shared" si="20"/>
        <v/>
      </c>
      <c r="M219" s="7" t="str">
        <f>IF($B219="","",IF(M$7="","",IFERROR((('NILAI TUGAS'!E219*'NILAI TUGAS'!E$7*'FORM NILAI SIAP'!$E$6+'NILAI PRAKTEK'!E219*'NILAI PRAKTEK'!E$7*'FORM NILAI SIAP'!$F$6+'NILAI UTS'!E219*'NILAI UTS'!E$7*'FORM NILAI SIAP'!$G$6+'NILAI UAS'!E$7*'NILAI UAS'!E219*'FORM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9" s="64"/>
      <c r="O219" s="7" t="str">
        <f>IF($B219="","",IF(O$7="","",IFERROR((('NILAI TUGAS'!F219*'NILAI TUGAS'!F$7*'FORM NILAI SIAP'!$E$6+'NILAI PRAKTEK'!F219*'NILAI PRAKTEK'!F$7*'FORM NILAI SIAP'!$F$6+'NILAI UTS'!F219*'NILAI UTS'!F$7*'FORM NILAI SIAP'!$G$6+'NILAI UAS'!F$7*'NILAI UAS'!F219*'FORM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9" s="87"/>
      <c r="Q219" s="7" t="str">
        <f>IF($B219="","",IF(Q$7="","",IFERROR((('NILAI TUGAS'!G219*'NILAI TUGAS'!G$7*'FORM NILAI SIAP'!$E$6+'NILAI PRAKTEK'!G219*'NILAI PRAKTEK'!G$7*'FORM NILAI SIAP'!$F$6+'NILAI UTS'!G219*'NILAI UTS'!G$7*'FORM NILAI SIAP'!$G$6+'NILAI UAS'!G$7*'NILAI UAS'!G219*'FORM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9" s="87"/>
      <c r="S219" s="7" t="str">
        <f>IF($B219="","",IF(S$7="","",IFERROR((('NILAI TUGAS'!H219*'NILAI TUGAS'!H$7*'FORM NILAI SIAP'!$E$6+'NILAI PRAKTEK'!H219*'NILAI PRAKTEK'!H$7*'FORM NILAI SIAP'!$F$6+'NILAI UTS'!H219*'NILAI UTS'!H$7*'FORM NILAI SIAP'!$G$6+'NILAI UAS'!H$7*'NILAI UAS'!H219*'FORM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9" s="87"/>
      <c r="U219" s="7" t="str">
        <f>IF($B219="","",IF(U$7="","",IFERROR((('NILAI TUGAS'!I219*'NILAI TUGAS'!I$7*'FORM NILAI SIAP'!$E$6+'NILAI PRAKTEK'!I219*'NILAI PRAKTEK'!I$7*'FORM NILAI SIAP'!$F$6+'NILAI UTS'!I219*'NILAI UTS'!I$7*'FORM NILAI SIAP'!$G$6+'NILAI UAS'!I$7*'NILAI UAS'!I219*'FORM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9" s="87"/>
      <c r="W219" s="7" t="str">
        <f>IF($B219="","",IF(W$7="","",IFERROR((('NILAI TUGAS'!J219*'NILAI TUGAS'!J$7*'FORM NILAI SIAP'!$E$6+'NILAI PRAKTEK'!J219*'NILAI PRAKTEK'!J$7*'FORM NILAI SIAP'!$F$6+'NILAI UTS'!J219*'NILAI UTS'!J$7*'FORM NILAI SIAP'!$G$6+'NILAI UAS'!J$7*'NILAI UAS'!J219*'FORM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9" s="87"/>
      <c r="Y219" s="7" t="str">
        <f>IF($B219="","",IF(Y$7="","",IFERROR((('NILAI TUGAS'!K219*'NILAI TUGAS'!K$7*'FORM NILAI SIAP'!$E$6+'NILAI PRAKTEK'!K219*'NILAI PRAKTEK'!K$7*'FORM NILAI SIAP'!$F$6+'NILAI UTS'!K219*'NILAI UTS'!K$7*'FORM NILAI SIAP'!$G$6+'NILAI UAS'!K$7*'NILAI UAS'!K219*'FORM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9" s="87"/>
      <c r="AA219" s="7" t="str">
        <f>IF($B219="","",IF(AA$7="","",IFERROR((('NILAI TUGAS'!L219*'NILAI TUGAS'!L$7*'FORM NILAI SIAP'!$E$6+'NILAI PRAKTEK'!L219*'NILAI PRAKTEK'!L$7*'FORM NILAI SIAP'!$F$6+'NILAI UTS'!L219*'NILAI UTS'!L$7*'FORM NILAI SIAP'!$G$6+'NILAI UAS'!L$7*'NILAI UAS'!L219*'FORM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9" s="87"/>
      <c r="AC219" s="7" t="str">
        <f>IF($B219="","",IF(AC$7="","",IFERROR((('NILAI TUGAS'!M219*'NILAI TUGAS'!M$7*'FORM NILAI SIAP'!$E$6+'NILAI PRAKTEK'!M219*'NILAI PRAKTEK'!M$7*'FORM NILAI SIAP'!$F$6+'NILAI UTS'!M219*'NILAI UTS'!M$7*'FORM NILAI SIAP'!$G$6+'NILAI UAS'!M$7*'NILAI UAS'!M219*'FORM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9" s="87"/>
      <c r="AE219" s="7" t="str">
        <f>IF($B219="","",IFERROR((('NILAI TUGAS'!N219*'NILAI TUGAS'!N$7*'FORM NILAI SIAP'!$E$6+'NILAI PRAKTEK'!N219*'NILAI PRAKTEK'!N$7*'FORM NILAI SIAP'!$F$6+'NILAI UTS'!N219*'NILAI UTS'!N$7*'FORM NILAI SIAP'!$G$6+'NILAI UAS'!N$7*'NILAI UAS'!N219*'FORM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9" s="87"/>
      <c r="AG219" s="7" t="str">
        <f>IF($B219="","",IFERROR((('NILAI TUGAS'!O219*'NILAI TUGAS'!O$7*'FORM NILAI SIAP'!$E$6+'NILAI PRAKTEK'!O219*'NILAI PRAKTEK'!O$7*'FORM NILAI SIAP'!$F$6+'NILAI UTS'!O219*'NILAI UTS'!O$7*'FORM NILAI SIAP'!$G$6+'NILAI UAS'!O$7*'NILAI UAS'!O219*'FORM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9" s="87"/>
      <c r="AI219" s="7" t="str">
        <f>IF($B219="","",IFERROR((('NILAI TUGAS'!P219*'NILAI TUGAS'!P$7*'FORM NILAI SIAP'!$E$6+'NILAI PRAKTEK'!P219*'NILAI PRAKTEK'!P$7*'FORM NILAI SIAP'!$F$6+'NILAI UTS'!P219*'NILAI UTS'!P$7*'FORM NILAI SIAP'!$G$6+'NILAI UAS'!P$7*'NILAI UAS'!P219*'FORM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9" s="87"/>
      <c r="AK219" s="7" t="str">
        <f>IF($B219="","",IFERROR((('NILAI TUGAS'!Q219*'NILAI TUGAS'!Q$7*'FORM NILAI SIAP'!$E$6+'NILAI PRAKTEK'!Q219*'NILAI PRAKTEK'!Q$7*'FORM NILAI SIAP'!$F$6+'NILAI UTS'!Q219*'NILAI UTS'!Q$7*'FORM NILAI SIAP'!$G$6+'NILAI UAS'!Q$7*'NILAI UAS'!Q219*'FORM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9" s="87"/>
      <c r="AM219" s="7" t="str">
        <f>IF($B219="","",IFERROR((('NILAI TUGAS'!R219*'NILAI TUGAS'!R$7*'FORM NILAI SIAP'!$E$6+'NILAI PRAKTEK'!R219*'NILAI PRAKTEK'!R$7*'FORM NILAI SIAP'!$F$6+'NILAI UTS'!R219*'NILAI UTS'!R$7*'FORM NILAI SIAP'!$G$6+'NILAI UAS'!R$7*'NILAI UAS'!R219*'FORM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9" s="87"/>
    </row>
    <row r="220" spans="1:40" ht="14.25" customHeight="1">
      <c r="A220" s="37"/>
      <c r="B220" s="37"/>
      <c r="C220" s="37"/>
      <c r="D220" s="37"/>
      <c r="E220" s="83" t="str">
        <f>IF(B220="","",'NILAI TUGAS'!D220)</f>
        <v/>
      </c>
      <c r="F220" s="83" t="str">
        <f>IF(B220="","",'NILAI PRAKTEK'!D220)</f>
        <v/>
      </c>
      <c r="G220" s="83" t="str">
        <f>IF(B220="","",'NILAI UTS'!D220)</f>
        <v/>
      </c>
      <c r="H220" s="83" t="str">
        <f>IF(B220="","",'NILAI UAS'!D220)</f>
        <v/>
      </c>
      <c r="I220" s="83" t="str">
        <f t="shared" si="0"/>
        <v/>
      </c>
      <c r="J220" s="84" t="str">
        <f t="shared" si="15"/>
        <v/>
      </c>
      <c r="K220" s="83" t="str">
        <f t="shared" si="16"/>
        <v/>
      </c>
      <c r="L220" s="85" t="str">
        <f t="shared" si="20"/>
        <v/>
      </c>
      <c r="M220" s="7" t="str">
        <f>IF($B220="","",IF(M$7="","",IFERROR((('NILAI TUGAS'!E220*'NILAI TUGAS'!E$7*'FORM NILAI SIAP'!$E$6+'NILAI PRAKTEK'!E220*'NILAI PRAKTEK'!E$7*'FORM NILAI SIAP'!$F$6+'NILAI UTS'!E220*'NILAI UTS'!E$7*'FORM NILAI SIAP'!$G$6+'NILAI UAS'!E$7*'NILAI UAS'!E220*'FORM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0" s="64"/>
      <c r="O220" s="7" t="str">
        <f>IF($B220="","",IF(O$7="","",IFERROR((('NILAI TUGAS'!F220*'NILAI TUGAS'!F$7*'FORM NILAI SIAP'!$E$6+'NILAI PRAKTEK'!F220*'NILAI PRAKTEK'!F$7*'FORM NILAI SIAP'!$F$6+'NILAI UTS'!F220*'NILAI UTS'!F$7*'FORM NILAI SIAP'!$G$6+'NILAI UAS'!F$7*'NILAI UAS'!F220*'FORM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0" s="87"/>
      <c r="Q220" s="7" t="str">
        <f>IF($B220="","",IF(Q$7="","",IFERROR((('NILAI TUGAS'!G220*'NILAI TUGAS'!G$7*'FORM NILAI SIAP'!$E$6+'NILAI PRAKTEK'!G220*'NILAI PRAKTEK'!G$7*'FORM NILAI SIAP'!$F$6+'NILAI UTS'!G220*'NILAI UTS'!G$7*'FORM NILAI SIAP'!$G$6+'NILAI UAS'!G$7*'NILAI UAS'!G220*'FORM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0" s="87"/>
      <c r="S220" s="7" t="str">
        <f>IF($B220="","",IF(S$7="","",IFERROR((('NILAI TUGAS'!H220*'NILAI TUGAS'!H$7*'FORM NILAI SIAP'!$E$6+'NILAI PRAKTEK'!H220*'NILAI PRAKTEK'!H$7*'FORM NILAI SIAP'!$F$6+'NILAI UTS'!H220*'NILAI UTS'!H$7*'FORM NILAI SIAP'!$G$6+'NILAI UAS'!H$7*'NILAI UAS'!H220*'FORM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0" s="87"/>
      <c r="U220" s="7" t="str">
        <f>IF($B220="","",IF(U$7="","",IFERROR((('NILAI TUGAS'!I220*'NILAI TUGAS'!I$7*'FORM NILAI SIAP'!$E$6+'NILAI PRAKTEK'!I220*'NILAI PRAKTEK'!I$7*'FORM NILAI SIAP'!$F$6+'NILAI UTS'!I220*'NILAI UTS'!I$7*'FORM NILAI SIAP'!$G$6+'NILAI UAS'!I$7*'NILAI UAS'!I220*'FORM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0" s="87"/>
      <c r="W220" s="7" t="str">
        <f>IF($B220="","",IF(W$7="","",IFERROR((('NILAI TUGAS'!J220*'NILAI TUGAS'!J$7*'FORM NILAI SIAP'!$E$6+'NILAI PRAKTEK'!J220*'NILAI PRAKTEK'!J$7*'FORM NILAI SIAP'!$F$6+'NILAI UTS'!J220*'NILAI UTS'!J$7*'FORM NILAI SIAP'!$G$6+'NILAI UAS'!J$7*'NILAI UAS'!J220*'FORM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0" s="87"/>
      <c r="Y220" s="7" t="str">
        <f>IF($B220="","",IF(Y$7="","",IFERROR((('NILAI TUGAS'!K220*'NILAI TUGAS'!K$7*'FORM NILAI SIAP'!$E$6+'NILAI PRAKTEK'!K220*'NILAI PRAKTEK'!K$7*'FORM NILAI SIAP'!$F$6+'NILAI UTS'!K220*'NILAI UTS'!K$7*'FORM NILAI SIAP'!$G$6+'NILAI UAS'!K$7*'NILAI UAS'!K220*'FORM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0" s="87"/>
      <c r="AA220" s="7" t="str">
        <f>IF($B220="","",IF(AA$7="","",IFERROR((('NILAI TUGAS'!L220*'NILAI TUGAS'!L$7*'FORM NILAI SIAP'!$E$6+'NILAI PRAKTEK'!L220*'NILAI PRAKTEK'!L$7*'FORM NILAI SIAP'!$F$6+'NILAI UTS'!L220*'NILAI UTS'!L$7*'FORM NILAI SIAP'!$G$6+'NILAI UAS'!L$7*'NILAI UAS'!L220*'FORM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0" s="87"/>
      <c r="AC220" s="7" t="str">
        <f>IF($B220="","",IF(AC$7="","",IFERROR((('NILAI TUGAS'!M220*'NILAI TUGAS'!M$7*'FORM NILAI SIAP'!$E$6+'NILAI PRAKTEK'!M220*'NILAI PRAKTEK'!M$7*'FORM NILAI SIAP'!$F$6+'NILAI UTS'!M220*'NILAI UTS'!M$7*'FORM NILAI SIAP'!$G$6+'NILAI UAS'!M$7*'NILAI UAS'!M220*'FORM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0" s="87"/>
      <c r="AE220" s="7" t="str">
        <f>IF($B220="","",IFERROR((('NILAI TUGAS'!N220*'NILAI TUGAS'!N$7*'FORM NILAI SIAP'!$E$6+'NILAI PRAKTEK'!N220*'NILAI PRAKTEK'!N$7*'FORM NILAI SIAP'!$F$6+'NILAI UTS'!N220*'NILAI UTS'!N$7*'FORM NILAI SIAP'!$G$6+'NILAI UAS'!N$7*'NILAI UAS'!N220*'FORM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0" s="87"/>
      <c r="AG220" s="7" t="str">
        <f>IF($B220="","",IFERROR((('NILAI TUGAS'!O220*'NILAI TUGAS'!O$7*'FORM NILAI SIAP'!$E$6+'NILAI PRAKTEK'!O220*'NILAI PRAKTEK'!O$7*'FORM NILAI SIAP'!$F$6+'NILAI UTS'!O220*'NILAI UTS'!O$7*'FORM NILAI SIAP'!$G$6+'NILAI UAS'!O$7*'NILAI UAS'!O220*'FORM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0" s="87"/>
      <c r="AI220" s="7" t="str">
        <f>IF($B220="","",IFERROR((('NILAI TUGAS'!P220*'NILAI TUGAS'!P$7*'FORM NILAI SIAP'!$E$6+'NILAI PRAKTEK'!P220*'NILAI PRAKTEK'!P$7*'FORM NILAI SIAP'!$F$6+'NILAI UTS'!P220*'NILAI UTS'!P$7*'FORM NILAI SIAP'!$G$6+'NILAI UAS'!P$7*'NILAI UAS'!P220*'FORM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0" s="87"/>
      <c r="AK220" s="7" t="str">
        <f>IF($B220="","",IFERROR((('NILAI TUGAS'!Q220*'NILAI TUGAS'!Q$7*'FORM NILAI SIAP'!$E$6+'NILAI PRAKTEK'!Q220*'NILAI PRAKTEK'!Q$7*'FORM NILAI SIAP'!$F$6+'NILAI UTS'!Q220*'NILAI UTS'!Q$7*'FORM NILAI SIAP'!$G$6+'NILAI UAS'!Q$7*'NILAI UAS'!Q220*'FORM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0" s="87"/>
      <c r="AM220" s="7" t="str">
        <f>IF($B220="","",IFERROR((('NILAI TUGAS'!R220*'NILAI TUGAS'!R$7*'FORM NILAI SIAP'!$E$6+'NILAI PRAKTEK'!R220*'NILAI PRAKTEK'!R$7*'FORM NILAI SIAP'!$F$6+'NILAI UTS'!R220*'NILAI UTS'!R$7*'FORM NILAI SIAP'!$G$6+'NILAI UAS'!R$7*'NILAI UAS'!R220*'FORM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0" s="87"/>
    </row>
    <row r="221" spans="1:40" ht="14.25" customHeight="1">
      <c r="A221" s="37"/>
      <c r="B221" s="37"/>
      <c r="C221" s="37"/>
      <c r="D221" s="37"/>
      <c r="E221" s="83" t="str">
        <f>IF(B221="","",'NILAI TUGAS'!D221)</f>
        <v/>
      </c>
      <c r="F221" s="83" t="str">
        <f>IF(B221="","",'NILAI PRAKTEK'!D221)</f>
        <v/>
      </c>
      <c r="G221" s="83" t="str">
        <f>IF(B221="","",'NILAI UTS'!D221)</f>
        <v/>
      </c>
      <c r="H221" s="83" t="str">
        <f>IF(B221="","",'NILAI UAS'!D221)</f>
        <v/>
      </c>
      <c r="I221" s="83" t="str">
        <f t="shared" si="0"/>
        <v/>
      </c>
      <c r="J221" s="84" t="str">
        <f t="shared" si="15"/>
        <v/>
      </c>
      <c r="K221" s="83" t="str">
        <f t="shared" si="16"/>
        <v/>
      </c>
      <c r="L221" s="85" t="str">
        <f t="shared" si="20"/>
        <v/>
      </c>
      <c r="M221" s="7" t="str">
        <f>IF($B221="","",IF(M$7="","",IFERROR((('NILAI TUGAS'!E221*'NILAI TUGAS'!E$7*'FORM NILAI SIAP'!$E$6+'NILAI PRAKTEK'!E221*'NILAI PRAKTEK'!E$7*'FORM NILAI SIAP'!$F$6+'NILAI UTS'!E221*'NILAI UTS'!E$7*'FORM NILAI SIAP'!$G$6+'NILAI UAS'!E$7*'NILAI UAS'!E221*'FORM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1" s="64"/>
      <c r="O221" s="7" t="str">
        <f>IF($B221="","",IF(O$7="","",IFERROR((('NILAI TUGAS'!F221*'NILAI TUGAS'!F$7*'FORM NILAI SIAP'!$E$6+'NILAI PRAKTEK'!F221*'NILAI PRAKTEK'!F$7*'FORM NILAI SIAP'!$F$6+'NILAI UTS'!F221*'NILAI UTS'!F$7*'FORM NILAI SIAP'!$G$6+'NILAI UAS'!F$7*'NILAI UAS'!F221*'FORM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1" s="87"/>
      <c r="Q221" s="7" t="str">
        <f>IF($B221="","",IF(Q$7="","",IFERROR((('NILAI TUGAS'!G221*'NILAI TUGAS'!G$7*'FORM NILAI SIAP'!$E$6+'NILAI PRAKTEK'!G221*'NILAI PRAKTEK'!G$7*'FORM NILAI SIAP'!$F$6+'NILAI UTS'!G221*'NILAI UTS'!G$7*'FORM NILAI SIAP'!$G$6+'NILAI UAS'!G$7*'NILAI UAS'!G221*'FORM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1" s="87"/>
      <c r="S221" s="7" t="str">
        <f>IF($B221="","",IF(S$7="","",IFERROR((('NILAI TUGAS'!H221*'NILAI TUGAS'!H$7*'FORM NILAI SIAP'!$E$6+'NILAI PRAKTEK'!H221*'NILAI PRAKTEK'!H$7*'FORM NILAI SIAP'!$F$6+'NILAI UTS'!H221*'NILAI UTS'!H$7*'FORM NILAI SIAP'!$G$6+'NILAI UAS'!H$7*'NILAI UAS'!H221*'FORM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1" s="87"/>
      <c r="U221" s="7" t="str">
        <f>IF($B221="","",IF(U$7="","",IFERROR((('NILAI TUGAS'!I221*'NILAI TUGAS'!I$7*'FORM NILAI SIAP'!$E$6+'NILAI PRAKTEK'!I221*'NILAI PRAKTEK'!I$7*'FORM NILAI SIAP'!$F$6+'NILAI UTS'!I221*'NILAI UTS'!I$7*'FORM NILAI SIAP'!$G$6+'NILAI UAS'!I$7*'NILAI UAS'!I221*'FORM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1" s="87"/>
      <c r="W221" s="7" t="str">
        <f>IF($B221="","",IF(W$7="","",IFERROR((('NILAI TUGAS'!J221*'NILAI TUGAS'!J$7*'FORM NILAI SIAP'!$E$6+'NILAI PRAKTEK'!J221*'NILAI PRAKTEK'!J$7*'FORM NILAI SIAP'!$F$6+'NILAI UTS'!J221*'NILAI UTS'!J$7*'FORM NILAI SIAP'!$G$6+'NILAI UAS'!J$7*'NILAI UAS'!J221*'FORM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1" s="87"/>
      <c r="Y221" s="7" t="str">
        <f>IF($B221="","",IF(Y$7="","",IFERROR((('NILAI TUGAS'!K221*'NILAI TUGAS'!K$7*'FORM NILAI SIAP'!$E$6+'NILAI PRAKTEK'!K221*'NILAI PRAKTEK'!K$7*'FORM NILAI SIAP'!$F$6+'NILAI UTS'!K221*'NILAI UTS'!K$7*'FORM NILAI SIAP'!$G$6+'NILAI UAS'!K$7*'NILAI UAS'!K221*'FORM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1" s="87"/>
      <c r="AA221" s="7" t="str">
        <f>IF($B221="","",IF(AA$7="","",IFERROR((('NILAI TUGAS'!L221*'NILAI TUGAS'!L$7*'FORM NILAI SIAP'!$E$6+'NILAI PRAKTEK'!L221*'NILAI PRAKTEK'!L$7*'FORM NILAI SIAP'!$F$6+'NILAI UTS'!L221*'NILAI UTS'!L$7*'FORM NILAI SIAP'!$G$6+'NILAI UAS'!L$7*'NILAI UAS'!L221*'FORM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1" s="87"/>
      <c r="AC221" s="7" t="str">
        <f>IF($B221="","",IF(AC$7="","",IFERROR((('NILAI TUGAS'!M221*'NILAI TUGAS'!M$7*'FORM NILAI SIAP'!$E$6+'NILAI PRAKTEK'!M221*'NILAI PRAKTEK'!M$7*'FORM NILAI SIAP'!$F$6+'NILAI UTS'!M221*'NILAI UTS'!M$7*'FORM NILAI SIAP'!$G$6+'NILAI UAS'!M$7*'NILAI UAS'!M221*'FORM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1" s="87"/>
      <c r="AE221" s="7" t="str">
        <f>IF($B221="","",IFERROR((('NILAI TUGAS'!N221*'NILAI TUGAS'!N$7*'FORM NILAI SIAP'!$E$6+'NILAI PRAKTEK'!N221*'NILAI PRAKTEK'!N$7*'FORM NILAI SIAP'!$F$6+'NILAI UTS'!N221*'NILAI UTS'!N$7*'FORM NILAI SIAP'!$G$6+'NILAI UAS'!N$7*'NILAI UAS'!N221*'FORM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1" s="87"/>
      <c r="AG221" s="7" t="str">
        <f>IF($B221="","",IFERROR((('NILAI TUGAS'!O221*'NILAI TUGAS'!O$7*'FORM NILAI SIAP'!$E$6+'NILAI PRAKTEK'!O221*'NILAI PRAKTEK'!O$7*'FORM NILAI SIAP'!$F$6+'NILAI UTS'!O221*'NILAI UTS'!O$7*'FORM NILAI SIAP'!$G$6+'NILAI UAS'!O$7*'NILAI UAS'!O221*'FORM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1" s="87"/>
      <c r="AI221" s="7" t="str">
        <f>IF($B221="","",IFERROR((('NILAI TUGAS'!P221*'NILAI TUGAS'!P$7*'FORM NILAI SIAP'!$E$6+'NILAI PRAKTEK'!P221*'NILAI PRAKTEK'!P$7*'FORM NILAI SIAP'!$F$6+'NILAI UTS'!P221*'NILAI UTS'!P$7*'FORM NILAI SIAP'!$G$6+'NILAI UAS'!P$7*'NILAI UAS'!P221*'FORM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1" s="87"/>
      <c r="AK221" s="7" t="str">
        <f>IF($B221="","",IFERROR((('NILAI TUGAS'!Q221*'NILAI TUGAS'!Q$7*'FORM NILAI SIAP'!$E$6+'NILAI PRAKTEK'!Q221*'NILAI PRAKTEK'!Q$7*'FORM NILAI SIAP'!$F$6+'NILAI UTS'!Q221*'NILAI UTS'!Q$7*'FORM NILAI SIAP'!$G$6+'NILAI UAS'!Q$7*'NILAI UAS'!Q221*'FORM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1" s="87"/>
      <c r="AM221" s="7" t="str">
        <f>IF($B221="","",IFERROR((('NILAI TUGAS'!R221*'NILAI TUGAS'!R$7*'FORM NILAI SIAP'!$E$6+'NILAI PRAKTEK'!R221*'NILAI PRAKTEK'!R$7*'FORM NILAI SIAP'!$F$6+'NILAI UTS'!R221*'NILAI UTS'!R$7*'FORM NILAI SIAP'!$G$6+'NILAI UAS'!R$7*'NILAI UAS'!R221*'FORM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1" s="87"/>
    </row>
    <row r="222" spans="1:40" ht="14.25" customHeight="1">
      <c r="A222" s="37"/>
      <c r="B222" s="37"/>
      <c r="C222" s="37"/>
      <c r="D222" s="37"/>
      <c r="E222" s="83" t="str">
        <f>IF(B222="","",'NILAI TUGAS'!D222)</f>
        <v/>
      </c>
      <c r="F222" s="83" t="str">
        <f>IF(B222="","",'NILAI PRAKTEK'!D222)</f>
        <v/>
      </c>
      <c r="G222" s="83" t="str">
        <f>IF(B222="","",'NILAI UTS'!D222)</f>
        <v/>
      </c>
      <c r="H222" s="83" t="str">
        <f>IF(B222="","",'NILAI UAS'!D222)</f>
        <v/>
      </c>
      <c r="I222" s="83" t="str">
        <f t="shared" si="0"/>
        <v/>
      </c>
      <c r="J222" s="84" t="str">
        <f t="shared" si="15"/>
        <v/>
      </c>
      <c r="K222" s="83" t="str">
        <f t="shared" si="16"/>
        <v/>
      </c>
      <c r="L222" s="85" t="str">
        <f t="shared" si="20"/>
        <v/>
      </c>
      <c r="M222" s="7" t="str">
        <f>IF($B222="","",IF(M$7="","",IFERROR((('NILAI TUGAS'!E222*'NILAI TUGAS'!E$7*'FORM NILAI SIAP'!$E$6+'NILAI PRAKTEK'!E222*'NILAI PRAKTEK'!E$7*'FORM NILAI SIAP'!$F$6+'NILAI UTS'!E222*'NILAI UTS'!E$7*'FORM NILAI SIAP'!$G$6+'NILAI UAS'!E$7*'NILAI UAS'!E222*'FORM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2" s="64"/>
      <c r="O222" s="7" t="str">
        <f>IF($B222="","",IF(O$7="","",IFERROR((('NILAI TUGAS'!F222*'NILAI TUGAS'!F$7*'FORM NILAI SIAP'!$E$6+'NILAI PRAKTEK'!F222*'NILAI PRAKTEK'!F$7*'FORM NILAI SIAP'!$F$6+'NILAI UTS'!F222*'NILAI UTS'!F$7*'FORM NILAI SIAP'!$G$6+'NILAI UAS'!F$7*'NILAI UAS'!F222*'FORM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2" s="87"/>
      <c r="Q222" s="7" t="str">
        <f>IF($B222="","",IF(Q$7="","",IFERROR((('NILAI TUGAS'!G222*'NILAI TUGAS'!G$7*'FORM NILAI SIAP'!$E$6+'NILAI PRAKTEK'!G222*'NILAI PRAKTEK'!G$7*'FORM NILAI SIAP'!$F$6+'NILAI UTS'!G222*'NILAI UTS'!G$7*'FORM NILAI SIAP'!$G$6+'NILAI UAS'!G$7*'NILAI UAS'!G222*'FORM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2" s="87"/>
      <c r="S222" s="7" t="str">
        <f>IF($B222="","",IF(S$7="","",IFERROR((('NILAI TUGAS'!H222*'NILAI TUGAS'!H$7*'FORM NILAI SIAP'!$E$6+'NILAI PRAKTEK'!H222*'NILAI PRAKTEK'!H$7*'FORM NILAI SIAP'!$F$6+'NILAI UTS'!H222*'NILAI UTS'!H$7*'FORM NILAI SIAP'!$G$6+'NILAI UAS'!H$7*'NILAI UAS'!H222*'FORM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2" s="87"/>
      <c r="U222" s="7" t="str">
        <f>IF($B222="","",IF(U$7="","",IFERROR((('NILAI TUGAS'!I222*'NILAI TUGAS'!I$7*'FORM NILAI SIAP'!$E$6+'NILAI PRAKTEK'!I222*'NILAI PRAKTEK'!I$7*'FORM NILAI SIAP'!$F$6+'NILAI UTS'!I222*'NILAI UTS'!I$7*'FORM NILAI SIAP'!$G$6+'NILAI UAS'!I$7*'NILAI UAS'!I222*'FORM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2" s="87"/>
      <c r="W222" s="7" t="str">
        <f>IF($B222="","",IF(W$7="","",IFERROR((('NILAI TUGAS'!J222*'NILAI TUGAS'!J$7*'FORM NILAI SIAP'!$E$6+'NILAI PRAKTEK'!J222*'NILAI PRAKTEK'!J$7*'FORM NILAI SIAP'!$F$6+'NILAI UTS'!J222*'NILAI UTS'!J$7*'FORM NILAI SIAP'!$G$6+'NILAI UAS'!J$7*'NILAI UAS'!J222*'FORM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2" s="87"/>
      <c r="Y222" s="7" t="str">
        <f>IF($B222="","",IF(Y$7="","",IFERROR((('NILAI TUGAS'!K222*'NILAI TUGAS'!K$7*'FORM NILAI SIAP'!$E$6+'NILAI PRAKTEK'!K222*'NILAI PRAKTEK'!K$7*'FORM NILAI SIAP'!$F$6+'NILAI UTS'!K222*'NILAI UTS'!K$7*'FORM NILAI SIAP'!$G$6+'NILAI UAS'!K$7*'NILAI UAS'!K222*'FORM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2" s="87"/>
      <c r="AA222" s="7" t="str">
        <f>IF($B222="","",IF(AA$7="","",IFERROR((('NILAI TUGAS'!L222*'NILAI TUGAS'!L$7*'FORM NILAI SIAP'!$E$6+'NILAI PRAKTEK'!L222*'NILAI PRAKTEK'!L$7*'FORM NILAI SIAP'!$F$6+'NILAI UTS'!L222*'NILAI UTS'!L$7*'FORM NILAI SIAP'!$G$6+'NILAI UAS'!L$7*'NILAI UAS'!L222*'FORM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2" s="87"/>
      <c r="AC222" s="7" t="str">
        <f>IF($B222="","",IF(AC$7="","",IFERROR((('NILAI TUGAS'!M222*'NILAI TUGAS'!M$7*'FORM NILAI SIAP'!$E$6+'NILAI PRAKTEK'!M222*'NILAI PRAKTEK'!M$7*'FORM NILAI SIAP'!$F$6+'NILAI UTS'!M222*'NILAI UTS'!M$7*'FORM NILAI SIAP'!$G$6+'NILAI UAS'!M$7*'NILAI UAS'!M222*'FORM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2" s="87"/>
      <c r="AE222" s="7" t="str">
        <f>IF($B222="","",IFERROR((('NILAI TUGAS'!N222*'NILAI TUGAS'!N$7*'FORM NILAI SIAP'!$E$6+'NILAI PRAKTEK'!N222*'NILAI PRAKTEK'!N$7*'FORM NILAI SIAP'!$F$6+'NILAI UTS'!N222*'NILAI UTS'!N$7*'FORM NILAI SIAP'!$G$6+'NILAI UAS'!N$7*'NILAI UAS'!N222*'FORM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2" s="87"/>
      <c r="AG222" s="7" t="str">
        <f>IF($B222="","",IFERROR((('NILAI TUGAS'!O222*'NILAI TUGAS'!O$7*'FORM NILAI SIAP'!$E$6+'NILAI PRAKTEK'!O222*'NILAI PRAKTEK'!O$7*'FORM NILAI SIAP'!$F$6+'NILAI UTS'!O222*'NILAI UTS'!O$7*'FORM NILAI SIAP'!$G$6+'NILAI UAS'!O$7*'NILAI UAS'!O222*'FORM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2" s="87"/>
      <c r="AI222" s="7" t="str">
        <f>IF($B222="","",IFERROR((('NILAI TUGAS'!P222*'NILAI TUGAS'!P$7*'FORM NILAI SIAP'!$E$6+'NILAI PRAKTEK'!P222*'NILAI PRAKTEK'!P$7*'FORM NILAI SIAP'!$F$6+'NILAI UTS'!P222*'NILAI UTS'!P$7*'FORM NILAI SIAP'!$G$6+'NILAI UAS'!P$7*'NILAI UAS'!P222*'FORM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2" s="87"/>
      <c r="AK222" s="7" t="str">
        <f>IF($B222="","",IFERROR((('NILAI TUGAS'!Q222*'NILAI TUGAS'!Q$7*'FORM NILAI SIAP'!$E$6+'NILAI PRAKTEK'!Q222*'NILAI PRAKTEK'!Q$7*'FORM NILAI SIAP'!$F$6+'NILAI UTS'!Q222*'NILAI UTS'!Q$7*'FORM NILAI SIAP'!$G$6+'NILAI UAS'!Q$7*'NILAI UAS'!Q222*'FORM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2" s="87"/>
      <c r="AM222" s="7" t="str">
        <f>IF($B222="","",IFERROR((('NILAI TUGAS'!R222*'NILAI TUGAS'!R$7*'FORM NILAI SIAP'!$E$6+'NILAI PRAKTEK'!R222*'NILAI PRAKTEK'!R$7*'FORM NILAI SIAP'!$F$6+'NILAI UTS'!R222*'NILAI UTS'!R$7*'FORM NILAI SIAP'!$G$6+'NILAI UAS'!R$7*'NILAI UAS'!R222*'FORM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2" s="87"/>
    </row>
    <row r="223" spans="1:40" ht="14.25" customHeight="1">
      <c r="A223" s="37"/>
      <c r="B223" s="37"/>
      <c r="C223" s="37"/>
      <c r="D223" s="37"/>
      <c r="E223" s="83" t="str">
        <f>IF(B223="","",'NILAI TUGAS'!D223)</f>
        <v/>
      </c>
      <c r="F223" s="83" t="str">
        <f>IF(B223="","",'NILAI PRAKTEK'!D223)</f>
        <v/>
      </c>
      <c r="G223" s="83" t="str">
        <f>IF(B223="","",'NILAI UTS'!D223)</f>
        <v/>
      </c>
      <c r="H223" s="83" t="str">
        <f>IF(B223="","",'NILAI UAS'!D223)</f>
        <v/>
      </c>
      <c r="I223" s="83" t="str">
        <f t="shared" si="0"/>
        <v/>
      </c>
      <c r="J223" s="84" t="str">
        <f t="shared" si="15"/>
        <v/>
      </c>
      <c r="K223" s="83" t="str">
        <f t="shared" si="16"/>
        <v/>
      </c>
      <c r="L223" s="85" t="str">
        <f t="shared" si="20"/>
        <v/>
      </c>
      <c r="M223" s="7" t="str">
        <f>IF($B223="","",IF(M$7="","",IFERROR((('NILAI TUGAS'!E223*'NILAI TUGAS'!E$7*'FORM NILAI SIAP'!$E$6+'NILAI PRAKTEK'!E223*'NILAI PRAKTEK'!E$7*'FORM NILAI SIAP'!$F$6+'NILAI UTS'!E223*'NILAI UTS'!E$7*'FORM NILAI SIAP'!$G$6+'NILAI UAS'!E$7*'NILAI UAS'!E223*'FORM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3" s="64"/>
      <c r="O223" s="7" t="str">
        <f>IF($B223="","",IF(O$7="","",IFERROR((('NILAI TUGAS'!F223*'NILAI TUGAS'!F$7*'FORM NILAI SIAP'!$E$6+'NILAI PRAKTEK'!F223*'NILAI PRAKTEK'!F$7*'FORM NILAI SIAP'!$F$6+'NILAI UTS'!F223*'NILAI UTS'!F$7*'FORM NILAI SIAP'!$G$6+'NILAI UAS'!F$7*'NILAI UAS'!F223*'FORM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3" s="87"/>
      <c r="Q223" s="7" t="str">
        <f>IF($B223="","",IF(Q$7="","",IFERROR((('NILAI TUGAS'!G223*'NILAI TUGAS'!G$7*'FORM NILAI SIAP'!$E$6+'NILAI PRAKTEK'!G223*'NILAI PRAKTEK'!G$7*'FORM NILAI SIAP'!$F$6+'NILAI UTS'!G223*'NILAI UTS'!G$7*'FORM NILAI SIAP'!$G$6+'NILAI UAS'!G$7*'NILAI UAS'!G223*'FORM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3" s="87"/>
      <c r="S223" s="7" t="str">
        <f>IF($B223="","",IF(S$7="","",IFERROR((('NILAI TUGAS'!H223*'NILAI TUGAS'!H$7*'FORM NILAI SIAP'!$E$6+'NILAI PRAKTEK'!H223*'NILAI PRAKTEK'!H$7*'FORM NILAI SIAP'!$F$6+'NILAI UTS'!H223*'NILAI UTS'!H$7*'FORM NILAI SIAP'!$G$6+'NILAI UAS'!H$7*'NILAI UAS'!H223*'FORM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3" s="87"/>
      <c r="U223" s="7" t="str">
        <f>IF($B223="","",IF(U$7="","",IFERROR((('NILAI TUGAS'!I223*'NILAI TUGAS'!I$7*'FORM NILAI SIAP'!$E$6+'NILAI PRAKTEK'!I223*'NILAI PRAKTEK'!I$7*'FORM NILAI SIAP'!$F$6+'NILAI UTS'!I223*'NILAI UTS'!I$7*'FORM NILAI SIAP'!$G$6+'NILAI UAS'!I$7*'NILAI UAS'!I223*'FORM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3" s="87"/>
      <c r="W223" s="7" t="str">
        <f>IF($B223="","",IF(W$7="","",IFERROR((('NILAI TUGAS'!J223*'NILAI TUGAS'!J$7*'FORM NILAI SIAP'!$E$6+'NILAI PRAKTEK'!J223*'NILAI PRAKTEK'!J$7*'FORM NILAI SIAP'!$F$6+'NILAI UTS'!J223*'NILAI UTS'!J$7*'FORM NILAI SIAP'!$G$6+'NILAI UAS'!J$7*'NILAI UAS'!J223*'FORM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3" s="87"/>
      <c r="Y223" s="7" t="str">
        <f>IF($B223="","",IF(Y$7="","",IFERROR((('NILAI TUGAS'!K223*'NILAI TUGAS'!K$7*'FORM NILAI SIAP'!$E$6+'NILAI PRAKTEK'!K223*'NILAI PRAKTEK'!K$7*'FORM NILAI SIAP'!$F$6+'NILAI UTS'!K223*'NILAI UTS'!K$7*'FORM NILAI SIAP'!$G$6+'NILAI UAS'!K$7*'NILAI UAS'!K223*'FORM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3" s="87"/>
      <c r="AA223" s="7" t="str">
        <f>IF($B223="","",IF(AA$7="","",IFERROR((('NILAI TUGAS'!L223*'NILAI TUGAS'!L$7*'FORM NILAI SIAP'!$E$6+'NILAI PRAKTEK'!L223*'NILAI PRAKTEK'!L$7*'FORM NILAI SIAP'!$F$6+'NILAI UTS'!L223*'NILAI UTS'!L$7*'FORM NILAI SIAP'!$G$6+'NILAI UAS'!L$7*'NILAI UAS'!L223*'FORM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3" s="87"/>
      <c r="AC223" s="7" t="str">
        <f>IF($B223="","",IF(AC$7="","",IFERROR((('NILAI TUGAS'!M223*'NILAI TUGAS'!M$7*'FORM NILAI SIAP'!$E$6+'NILAI PRAKTEK'!M223*'NILAI PRAKTEK'!M$7*'FORM NILAI SIAP'!$F$6+'NILAI UTS'!M223*'NILAI UTS'!M$7*'FORM NILAI SIAP'!$G$6+'NILAI UAS'!M$7*'NILAI UAS'!M223*'FORM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3" s="87"/>
      <c r="AE223" s="7" t="str">
        <f>IF($B223="","",IFERROR((('NILAI TUGAS'!N223*'NILAI TUGAS'!N$7*'FORM NILAI SIAP'!$E$6+'NILAI PRAKTEK'!N223*'NILAI PRAKTEK'!N$7*'FORM NILAI SIAP'!$F$6+'NILAI UTS'!N223*'NILAI UTS'!N$7*'FORM NILAI SIAP'!$G$6+'NILAI UAS'!N$7*'NILAI UAS'!N223*'FORM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3" s="87"/>
      <c r="AG223" s="7" t="str">
        <f>IF($B223="","",IFERROR((('NILAI TUGAS'!O223*'NILAI TUGAS'!O$7*'FORM NILAI SIAP'!$E$6+'NILAI PRAKTEK'!O223*'NILAI PRAKTEK'!O$7*'FORM NILAI SIAP'!$F$6+'NILAI UTS'!O223*'NILAI UTS'!O$7*'FORM NILAI SIAP'!$G$6+'NILAI UAS'!O$7*'NILAI UAS'!O223*'FORM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3" s="87"/>
      <c r="AI223" s="7" t="str">
        <f>IF($B223="","",IFERROR((('NILAI TUGAS'!P223*'NILAI TUGAS'!P$7*'FORM NILAI SIAP'!$E$6+'NILAI PRAKTEK'!P223*'NILAI PRAKTEK'!P$7*'FORM NILAI SIAP'!$F$6+'NILAI UTS'!P223*'NILAI UTS'!P$7*'FORM NILAI SIAP'!$G$6+'NILAI UAS'!P$7*'NILAI UAS'!P223*'FORM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3" s="87"/>
      <c r="AK223" s="7" t="str">
        <f>IF($B223="","",IFERROR((('NILAI TUGAS'!Q223*'NILAI TUGAS'!Q$7*'FORM NILAI SIAP'!$E$6+'NILAI PRAKTEK'!Q223*'NILAI PRAKTEK'!Q$7*'FORM NILAI SIAP'!$F$6+'NILAI UTS'!Q223*'NILAI UTS'!Q$7*'FORM NILAI SIAP'!$G$6+'NILAI UAS'!Q$7*'NILAI UAS'!Q223*'FORM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3" s="87"/>
      <c r="AM223" s="7" t="str">
        <f>IF($B223="","",IFERROR((('NILAI TUGAS'!R223*'NILAI TUGAS'!R$7*'FORM NILAI SIAP'!$E$6+'NILAI PRAKTEK'!R223*'NILAI PRAKTEK'!R$7*'FORM NILAI SIAP'!$F$6+'NILAI UTS'!R223*'NILAI UTS'!R$7*'FORM NILAI SIAP'!$G$6+'NILAI UAS'!R$7*'NILAI UAS'!R223*'FORM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3" s="87"/>
    </row>
    <row r="224" spans="1:40" ht="14.25" customHeight="1">
      <c r="A224" s="37"/>
      <c r="B224" s="37"/>
      <c r="C224" s="37"/>
      <c r="D224" s="37"/>
      <c r="E224" s="83" t="str">
        <f>IF(B224="","",'NILAI TUGAS'!D224)</f>
        <v/>
      </c>
      <c r="F224" s="83" t="str">
        <f>IF(B224="","",'NILAI PRAKTEK'!D224)</f>
        <v/>
      </c>
      <c r="G224" s="83" t="str">
        <f>IF(B224="","",'NILAI UTS'!D224)</f>
        <v/>
      </c>
      <c r="H224" s="83" t="str">
        <f>IF(B224="","",'NILAI UAS'!D224)</f>
        <v/>
      </c>
      <c r="I224" s="83" t="str">
        <f t="shared" si="0"/>
        <v/>
      </c>
      <c r="J224" s="84" t="str">
        <f t="shared" si="15"/>
        <v/>
      </c>
      <c r="K224" s="83" t="str">
        <f t="shared" si="16"/>
        <v/>
      </c>
      <c r="L224" s="85" t="str">
        <f t="shared" si="20"/>
        <v/>
      </c>
      <c r="M224" s="7" t="str">
        <f>IF($B224="","",IF(M$7="","",IFERROR((('NILAI TUGAS'!E224*'NILAI TUGAS'!E$7*'FORM NILAI SIAP'!$E$6+'NILAI PRAKTEK'!E224*'NILAI PRAKTEK'!E$7*'FORM NILAI SIAP'!$F$6+'NILAI UTS'!E224*'NILAI UTS'!E$7*'FORM NILAI SIAP'!$G$6+'NILAI UAS'!E$7*'NILAI UAS'!E224*'FORM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4" s="64"/>
      <c r="O224" s="7" t="str">
        <f>IF($B224="","",IF(O$7="","",IFERROR((('NILAI TUGAS'!F224*'NILAI TUGAS'!F$7*'FORM NILAI SIAP'!$E$6+'NILAI PRAKTEK'!F224*'NILAI PRAKTEK'!F$7*'FORM NILAI SIAP'!$F$6+'NILAI UTS'!F224*'NILAI UTS'!F$7*'FORM NILAI SIAP'!$G$6+'NILAI UAS'!F$7*'NILAI UAS'!F224*'FORM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4" s="87"/>
      <c r="Q224" s="7" t="str">
        <f>IF($B224="","",IF(Q$7="","",IFERROR((('NILAI TUGAS'!G224*'NILAI TUGAS'!G$7*'FORM NILAI SIAP'!$E$6+'NILAI PRAKTEK'!G224*'NILAI PRAKTEK'!G$7*'FORM NILAI SIAP'!$F$6+'NILAI UTS'!G224*'NILAI UTS'!G$7*'FORM NILAI SIAP'!$G$6+'NILAI UAS'!G$7*'NILAI UAS'!G224*'FORM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4" s="87"/>
      <c r="S224" s="7" t="str">
        <f>IF($B224="","",IF(S$7="","",IFERROR((('NILAI TUGAS'!H224*'NILAI TUGAS'!H$7*'FORM NILAI SIAP'!$E$6+'NILAI PRAKTEK'!H224*'NILAI PRAKTEK'!H$7*'FORM NILAI SIAP'!$F$6+'NILAI UTS'!H224*'NILAI UTS'!H$7*'FORM NILAI SIAP'!$G$6+'NILAI UAS'!H$7*'NILAI UAS'!H224*'FORM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4" s="87"/>
      <c r="U224" s="7" t="str">
        <f>IF($B224="","",IF(U$7="","",IFERROR((('NILAI TUGAS'!I224*'NILAI TUGAS'!I$7*'FORM NILAI SIAP'!$E$6+'NILAI PRAKTEK'!I224*'NILAI PRAKTEK'!I$7*'FORM NILAI SIAP'!$F$6+'NILAI UTS'!I224*'NILAI UTS'!I$7*'FORM NILAI SIAP'!$G$6+'NILAI UAS'!I$7*'NILAI UAS'!I224*'FORM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4" s="87"/>
      <c r="W224" s="7" t="str">
        <f>IF($B224="","",IF(W$7="","",IFERROR((('NILAI TUGAS'!J224*'NILAI TUGAS'!J$7*'FORM NILAI SIAP'!$E$6+'NILAI PRAKTEK'!J224*'NILAI PRAKTEK'!J$7*'FORM NILAI SIAP'!$F$6+'NILAI UTS'!J224*'NILAI UTS'!J$7*'FORM NILAI SIAP'!$G$6+'NILAI UAS'!J$7*'NILAI UAS'!J224*'FORM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4" s="87"/>
      <c r="Y224" s="7" t="str">
        <f>IF($B224="","",IF(Y$7="","",IFERROR((('NILAI TUGAS'!K224*'NILAI TUGAS'!K$7*'FORM NILAI SIAP'!$E$6+'NILAI PRAKTEK'!K224*'NILAI PRAKTEK'!K$7*'FORM NILAI SIAP'!$F$6+'NILAI UTS'!K224*'NILAI UTS'!K$7*'FORM NILAI SIAP'!$G$6+'NILAI UAS'!K$7*'NILAI UAS'!K224*'FORM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4" s="87"/>
      <c r="AA224" s="7" t="str">
        <f>IF($B224="","",IF(AA$7="","",IFERROR((('NILAI TUGAS'!L224*'NILAI TUGAS'!L$7*'FORM NILAI SIAP'!$E$6+'NILAI PRAKTEK'!L224*'NILAI PRAKTEK'!L$7*'FORM NILAI SIAP'!$F$6+'NILAI UTS'!L224*'NILAI UTS'!L$7*'FORM NILAI SIAP'!$G$6+'NILAI UAS'!L$7*'NILAI UAS'!L224*'FORM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4" s="87"/>
      <c r="AC224" s="7" t="str">
        <f>IF($B224="","",IF(AC$7="","",IFERROR((('NILAI TUGAS'!M224*'NILAI TUGAS'!M$7*'FORM NILAI SIAP'!$E$6+'NILAI PRAKTEK'!M224*'NILAI PRAKTEK'!M$7*'FORM NILAI SIAP'!$F$6+'NILAI UTS'!M224*'NILAI UTS'!M$7*'FORM NILAI SIAP'!$G$6+'NILAI UAS'!M$7*'NILAI UAS'!M224*'FORM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4" s="87"/>
      <c r="AE224" s="7" t="str">
        <f>IF($B224="","",IFERROR((('NILAI TUGAS'!N224*'NILAI TUGAS'!N$7*'FORM NILAI SIAP'!$E$6+'NILAI PRAKTEK'!N224*'NILAI PRAKTEK'!N$7*'FORM NILAI SIAP'!$F$6+'NILAI UTS'!N224*'NILAI UTS'!N$7*'FORM NILAI SIAP'!$G$6+'NILAI UAS'!N$7*'NILAI UAS'!N224*'FORM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4" s="87"/>
      <c r="AG224" s="7" t="str">
        <f>IF($B224="","",IFERROR((('NILAI TUGAS'!O224*'NILAI TUGAS'!O$7*'FORM NILAI SIAP'!$E$6+'NILAI PRAKTEK'!O224*'NILAI PRAKTEK'!O$7*'FORM NILAI SIAP'!$F$6+'NILAI UTS'!O224*'NILAI UTS'!O$7*'FORM NILAI SIAP'!$G$6+'NILAI UAS'!O$7*'NILAI UAS'!O224*'FORM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4" s="87"/>
      <c r="AI224" s="7" t="str">
        <f>IF($B224="","",IFERROR((('NILAI TUGAS'!P224*'NILAI TUGAS'!P$7*'FORM NILAI SIAP'!$E$6+'NILAI PRAKTEK'!P224*'NILAI PRAKTEK'!P$7*'FORM NILAI SIAP'!$F$6+'NILAI UTS'!P224*'NILAI UTS'!P$7*'FORM NILAI SIAP'!$G$6+'NILAI UAS'!P$7*'NILAI UAS'!P224*'FORM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4" s="87"/>
      <c r="AK224" s="7" t="str">
        <f>IF($B224="","",IFERROR((('NILAI TUGAS'!Q224*'NILAI TUGAS'!Q$7*'FORM NILAI SIAP'!$E$6+'NILAI PRAKTEK'!Q224*'NILAI PRAKTEK'!Q$7*'FORM NILAI SIAP'!$F$6+'NILAI UTS'!Q224*'NILAI UTS'!Q$7*'FORM NILAI SIAP'!$G$6+'NILAI UAS'!Q$7*'NILAI UAS'!Q224*'FORM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4" s="87"/>
      <c r="AM224" s="7" t="str">
        <f>IF($B224="","",IFERROR((('NILAI TUGAS'!R224*'NILAI TUGAS'!R$7*'FORM NILAI SIAP'!$E$6+'NILAI PRAKTEK'!R224*'NILAI PRAKTEK'!R$7*'FORM NILAI SIAP'!$F$6+'NILAI UTS'!R224*'NILAI UTS'!R$7*'FORM NILAI SIAP'!$G$6+'NILAI UAS'!R$7*'NILAI UAS'!R224*'FORM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4" s="87"/>
    </row>
    <row r="225" spans="1:40" ht="14.25" customHeight="1">
      <c r="A225" s="37"/>
      <c r="B225" s="37"/>
      <c r="C225" s="37"/>
      <c r="D225" s="37"/>
      <c r="E225" s="83" t="str">
        <f>IF(B225="","",'NILAI TUGAS'!D225)</f>
        <v/>
      </c>
      <c r="F225" s="83" t="str">
        <f>IF(B225="","",'NILAI PRAKTEK'!D225)</f>
        <v/>
      </c>
      <c r="G225" s="83" t="str">
        <f>IF(B225="","",'NILAI UTS'!D225)</f>
        <v/>
      </c>
      <c r="H225" s="83" t="str">
        <f>IF(B225="","",'NILAI UAS'!D225)</f>
        <v/>
      </c>
      <c r="I225" s="83" t="str">
        <f t="shared" si="0"/>
        <v/>
      </c>
      <c r="J225" s="84" t="str">
        <f t="shared" si="15"/>
        <v/>
      </c>
      <c r="K225" s="83" t="str">
        <f t="shared" si="16"/>
        <v/>
      </c>
      <c r="L225" s="85" t="str">
        <f t="shared" si="20"/>
        <v/>
      </c>
      <c r="M225" s="7" t="str">
        <f>IF($B225="","",IF(M$7="","",IFERROR((('NILAI TUGAS'!E225*'NILAI TUGAS'!E$7*'FORM NILAI SIAP'!$E$6+'NILAI PRAKTEK'!E225*'NILAI PRAKTEK'!E$7*'FORM NILAI SIAP'!$F$6+'NILAI UTS'!E225*'NILAI UTS'!E$7*'FORM NILAI SIAP'!$G$6+'NILAI UAS'!E$7*'NILAI UAS'!E225*'FORM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5" s="64"/>
      <c r="O225" s="7" t="str">
        <f>IF($B225="","",IF(O$7="","",IFERROR((('NILAI TUGAS'!F225*'NILAI TUGAS'!F$7*'FORM NILAI SIAP'!$E$6+'NILAI PRAKTEK'!F225*'NILAI PRAKTEK'!F$7*'FORM NILAI SIAP'!$F$6+'NILAI UTS'!F225*'NILAI UTS'!F$7*'FORM NILAI SIAP'!$G$6+'NILAI UAS'!F$7*'NILAI UAS'!F225*'FORM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5" s="87"/>
      <c r="Q225" s="7" t="str">
        <f>IF($B225="","",IF(Q$7="","",IFERROR((('NILAI TUGAS'!G225*'NILAI TUGAS'!G$7*'FORM NILAI SIAP'!$E$6+'NILAI PRAKTEK'!G225*'NILAI PRAKTEK'!G$7*'FORM NILAI SIAP'!$F$6+'NILAI UTS'!G225*'NILAI UTS'!G$7*'FORM NILAI SIAP'!$G$6+'NILAI UAS'!G$7*'NILAI UAS'!G225*'FORM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5" s="87"/>
      <c r="S225" s="7" t="str">
        <f>IF($B225="","",IF(S$7="","",IFERROR((('NILAI TUGAS'!H225*'NILAI TUGAS'!H$7*'FORM NILAI SIAP'!$E$6+'NILAI PRAKTEK'!H225*'NILAI PRAKTEK'!H$7*'FORM NILAI SIAP'!$F$6+'NILAI UTS'!H225*'NILAI UTS'!H$7*'FORM NILAI SIAP'!$G$6+'NILAI UAS'!H$7*'NILAI UAS'!H225*'FORM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5" s="87"/>
      <c r="U225" s="7" t="str">
        <f>IF($B225="","",IF(U$7="","",IFERROR((('NILAI TUGAS'!I225*'NILAI TUGAS'!I$7*'FORM NILAI SIAP'!$E$6+'NILAI PRAKTEK'!I225*'NILAI PRAKTEK'!I$7*'FORM NILAI SIAP'!$F$6+'NILAI UTS'!I225*'NILAI UTS'!I$7*'FORM NILAI SIAP'!$G$6+'NILAI UAS'!I$7*'NILAI UAS'!I225*'FORM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5" s="87"/>
      <c r="W225" s="7" t="str">
        <f>IF($B225="","",IF(W$7="","",IFERROR((('NILAI TUGAS'!J225*'NILAI TUGAS'!J$7*'FORM NILAI SIAP'!$E$6+'NILAI PRAKTEK'!J225*'NILAI PRAKTEK'!J$7*'FORM NILAI SIAP'!$F$6+'NILAI UTS'!J225*'NILAI UTS'!J$7*'FORM NILAI SIAP'!$G$6+'NILAI UAS'!J$7*'NILAI UAS'!J225*'FORM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5" s="87"/>
      <c r="Y225" s="7" t="str">
        <f>IF($B225="","",IF(Y$7="","",IFERROR((('NILAI TUGAS'!K225*'NILAI TUGAS'!K$7*'FORM NILAI SIAP'!$E$6+'NILAI PRAKTEK'!K225*'NILAI PRAKTEK'!K$7*'FORM NILAI SIAP'!$F$6+'NILAI UTS'!K225*'NILAI UTS'!K$7*'FORM NILAI SIAP'!$G$6+'NILAI UAS'!K$7*'NILAI UAS'!K225*'FORM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5" s="87"/>
      <c r="AA225" s="7" t="str">
        <f>IF($B225="","",IF(AA$7="","",IFERROR((('NILAI TUGAS'!L225*'NILAI TUGAS'!L$7*'FORM NILAI SIAP'!$E$6+'NILAI PRAKTEK'!L225*'NILAI PRAKTEK'!L$7*'FORM NILAI SIAP'!$F$6+'NILAI UTS'!L225*'NILAI UTS'!L$7*'FORM NILAI SIAP'!$G$6+'NILAI UAS'!L$7*'NILAI UAS'!L225*'FORM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5" s="87"/>
      <c r="AC225" s="7" t="str">
        <f>IF($B225="","",IF(AC$7="","",IFERROR((('NILAI TUGAS'!M225*'NILAI TUGAS'!M$7*'FORM NILAI SIAP'!$E$6+'NILAI PRAKTEK'!M225*'NILAI PRAKTEK'!M$7*'FORM NILAI SIAP'!$F$6+'NILAI UTS'!M225*'NILAI UTS'!M$7*'FORM NILAI SIAP'!$G$6+'NILAI UAS'!M$7*'NILAI UAS'!M225*'FORM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5" s="87"/>
      <c r="AE225" s="7" t="str">
        <f>IF($B225="","",IFERROR((('NILAI TUGAS'!N225*'NILAI TUGAS'!N$7*'FORM NILAI SIAP'!$E$6+'NILAI PRAKTEK'!N225*'NILAI PRAKTEK'!N$7*'FORM NILAI SIAP'!$F$6+'NILAI UTS'!N225*'NILAI UTS'!N$7*'FORM NILAI SIAP'!$G$6+'NILAI UAS'!N$7*'NILAI UAS'!N225*'FORM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5" s="87"/>
      <c r="AG225" s="7" t="str">
        <f>IF($B225="","",IFERROR((('NILAI TUGAS'!O225*'NILAI TUGAS'!O$7*'FORM NILAI SIAP'!$E$6+'NILAI PRAKTEK'!O225*'NILAI PRAKTEK'!O$7*'FORM NILAI SIAP'!$F$6+'NILAI UTS'!O225*'NILAI UTS'!O$7*'FORM NILAI SIAP'!$G$6+'NILAI UAS'!O$7*'NILAI UAS'!O225*'FORM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5" s="87"/>
      <c r="AI225" s="7" t="str">
        <f>IF($B225="","",IFERROR((('NILAI TUGAS'!P225*'NILAI TUGAS'!P$7*'FORM NILAI SIAP'!$E$6+'NILAI PRAKTEK'!P225*'NILAI PRAKTEK'!P$7*'FORM NILAI SIAP'!$F$6+'NILAI UTS'!P225*'NILAI UTS'!P$7*'FORM NILAI SIAP'!$G$6+'NILAI UAS'!P$7*'NILAI UAS'!P225*'FORM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5" s="87"/>
      <c r="AK225" s="7" t="str">
        <f>IF($B225="","",IFERROR((('NILAI TUGAS'!Q225*'NILAI TUGAS'!Q$7*'FORM NILAI SIAP'!$E$6+'NILAI PRAKTEK'!Q225*'NILAI PRAKTEK'!Q$7*'FORM NILAI SIAP'!$F$6+'NILAI UTS'!Q225*'NILAI UTS'!Q$7*'FORM NILAI SIAP'!$G$6+'NILAI UAS'!Q$7*'NILAI UAS'!Q225*'FORM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5" s="87"/>
      <c r="AM225" s="7" t="str">
        <f>IF($B225="","",IFERROR((('NILAI TUGAS'!R225*'NILAI TUGAS'!R$7*'FORM NILAI SIAP'!$E$6+'NILAI PRAKTEK'!R225*'NILAI PRAKTEK'!R$7*'FORM NILAI SIAP'!$F$6+'NILAI UTS'!R225*'NILAI UTS'!R$7*'FORM NILAI SIAP'!$G$6+'NILAI UAS'!R$7*'NILAI UAS'!R225*'FORM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5" s="87"/>
    </row>
    <row r="226" spans="1:40" ht="14.25" customHeight="1">
      <c r="A226" s="37"/>
      <c r="B226" s="37"/>
      <c r="C226" s="37"/>
      <c r="D226" s="37"/>
      <c r="E226" s="83" t="str">
        <f>IF(B226="","",'NILAI TUGAS'!D226)</f>
        <v/>
      </c>
      <c r="F226" s="83" t="str">
        <f>IF(B226="","",'NILAI PRAKTEK'!D226)</f>
        <v/>
      </c>
      <c r="G226" s="83" t="str">
        <f>IF(B226="","",'NILAI UTS'!D226)</f>
        <v/>
      </c>
      <c r="H226" s="83" t="str">
        <f>IF(B226="","",'NILAI UAS'!D226)</f>
        <v/>
      </c>
      <c r="I226" s="83" t="str">
        <f t="shared" si="0"/>
        <v/>
      </c>
      <c r="J226" s="84" t="str">
        <f t="shared" si="15"/>
        <v/>
      </c>
      <c r="K226" s="83" t="str">
        <f t="shared" si="16"/>
        <v/>
      </c>
      <c r="L226" s="85" t="str">
        <f t="shared" si="20"/>
        <v/>
      </c>
      <c r="M226" s="7" t="str">
        <f>IF($B226="","",IF(M$7="","",IFERROR((('NILAI TUGAS'!E226*'NILAI TUGAS'!E$7*'FORM NILAI SIAP'!$E$6+'NILAI PRAKTEK'!E226*'NILAI PRAKTEK'!E$7*'FORM NILAI SIAP'!$F$6+'NILAI UTS'!E226*'NILAI UTS'!E$7*'FORM NILAI SIAP'!$G$6+'NILAI UAS'!E$7*'NILAI UAS'!E226*'FORM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6" s="64"/>
      <c r="O226" s="7" t="str">
        <f>IF($B226="","",IF(O$7="","",IFERROR((('NILAI TUGAS'!F226*'NILAI TUGAS'!F$7*'FORM NILAI SIAP'!$E$6+'NILAI PRAKTEK'!F226*'NILAI PRAKTEK'!F$7*'FORM NILAI SIAP'!$F$6+'NILAI UTS'!F226*'NILAI UTS'!F$7*'FORM NILAI SIAP'!$G$6+'NILAI UAS'!F$7*'NILAI UAS'!F226*'FORM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6" s="87"/>
      <c r="Q226" s="7" t="str">
        <f>IF($B226="","",IF(Q$7="","",IFERROR((('NILAI TUGAS'!G226*'NILAI TUGAS'!G$7*'FORM NILAI SIAP'!$E$6+'NILAI PRAKTEK'!G226*'NILAI PRAKTEK'!G$7*'FORM NILAI SIAP'!$F$6+'NILAI UTS'!G226*'NILAI UTS'!G$7*'FORM NILAI SIAP'!$G$6+'NILAI UAS'!G$7*'NILAI UAS'!G226*'FORM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6" s="87"/>
      <c r="S226" s="7" t="str">
        <f>IF($B226="","",IF(S$7="","",IFERROR((('NILAI TUGAS'!H226*'NILAI TUGAS'!H$7*'FORM NILAI SIAP'!$E$6+'NILAI PRAKTEK'!H226*'NILAI PRAKTEK'!H$7*'FORM NILAI SIAP'!$F$6+'NILAI UTS'!H226*'NILAI UTS'!H$7*'FORM NILAI SIAP'!$G$6+'NILAI UAS'!H$7*'NILAI UAS'!H226*'FORM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6" s="87"/>
      <c r="U226" s="7" t="str">
        <f>IF($B226="","",IF(U$7="","",IFERROR((('NILAI TUGAS'!I226*'NILAI TUGAS'!I$7*'FORM NILAI SIAP'!$E$6+'NILAI PRAKTEK'!I226*'NILAI PRAKTEK'!I$7*'FORM NILAI SIAP'!$F$6+'NILAI UTS'!I226*'NILAI UTS'!I$7*'FORM NILAI SIAP'!$G$6+'NILAI UAS'!I$7*'NILAI UAS'!I226*'FORM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6" s="87"/>
      <c r="W226" s="7" t="str">
        <f>IF($B226="","",IF(W$7="","",IFERROR((('NILAI TUGAS'!J226*'NILAI TUGAS'!J$7*'FORM NILAI SIAP'!$E$6+'NILAI PRAKTEK'!J226*'NILAI PRAKTEK'!J$7*'FORM NILAI SIAP'!$F$6+'NILAI UTS'!J226*'NILAI UTS'!J$7*'FORM NILAI SIAP'!$G$6+'NILAI UAS'!J$7*'NILAI UAS'!J226*'FORM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6" s="87"/>
      <c r="Y226" s="7" t="str">
        <f>IF($B226="","",IF(Y$7="","",IFERROR((('NILAI TUGAS'!K226*'NILAI TUGAS'!K$7*'FORM NILAI SIAP'!$E$6+'NILAI PRAKTEK'!K226*'NILAI PRAKTEK'!K$7*'FORM NILAI SIAP'!$F$6+'NILAI UTS'!K226*'NILAI UTS'!K$7*'FORM NILAI SIAP'!$G$6+'NILAI UAS'!K$7*'NILAI UAS'!K226*'FORM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6" s="87"/>
      <c r="AA226" s="7" t="str">
        <f>IF($B226="","",IF(AA$7="","",IFERROR((('NILAI TUGAS'!L226*'NILAI TUGAS'!L$7*'FORM NILAI SIAP'!$E$6+'NILAI PRAKTEK'!L226*'NILAI PRAKTEK'!L$7*'FORM NILAI SIAP'!$F$6+'NILAI UTS'!L226*'NILAI UTS'!L$7*'FORM NILAI SIAP'!$G$6+'NILAI UAS'!L$7*'NILAI UAS'!L226*'FORM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6" s="87"/>
      <c r="AC226" s="7" t="str">
        <f>IF($B226="","",IF(AC$7="","",IFERROR((('NILAI TUGAS'!M226*'NILAI TUGAS'!M$7*'FORM NILAI SIAP'!$E$6+'NILAI PRAKTEK'!M226*'NILAI PRAKTEK'!M$7*'FORM NILAI SIAP'!$F$6+'NILAI UTS'!M226*'NILAI UTS'!M$7*'FORM NILAI SIAP'!$G$6+'NILAI UAS'!M$7*'NILAI UAS'!M226*'FORM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6" s="87"/>
      <c r="AE226" s="7" t="str">
        <f>IF($B226="","",IFERROR((('NILAI TUGAS'!N226*'NILAI TUGAS'!N$7*'FORM NILAI SIAP'!$E$6+'NILAI PRAKTEK'!N226*'NILAI PRAKTEK'!N$7*'FORM NILAI SIAP'!$F$6+'NILAI UTS'!N226*'NILAI UTS'!N$7*'FORM NILAI SIAP'!$G$6+'NILAI UAS'!N$7*'NILAI UAS'!N226*'FORM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6" s="87"/>
      <c r="AG226" s="7" t="str">
        <f>IF($B226="","",IFERROR((('NILAI TUGAS'!O226*'NILAI TUGAS'!O$7*'FORM NILAI SIAP'!$E$6+'NILAI PRAKTEK'!O226*'NILAI PRAKTEK'!O$7*'FORM NILAI SIAP'!$F$6+'NILAI UTS'!O226*'NILAI UTS'!O$7*'FORM NILAI SIAP'!$G$6+'NILAI UAS'!O$7*'NILAI UAS'!O226*'FORM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6" s="87"/>
      <c r="AI226" s="7" t="str">
        <f>IF($B226="","",IFERROR((('NILAI TUGAS'!P226*'NILAI TUGAS'!P$7*'FORM NILAI SIAP'!$E$6+'NILAI PRAKTEK'!P226*'NILAI PRAKTEK'!P$7*'FORM NILAI SIAP'!$F$6+'NILAI UTS'!P226*'NILAI UTS'!P$7*'FORM NILAI SIAP'!$G$6+'NILAI UAS'!P$7*'NILAI UAS'!P226*'FORM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6" s="87"/>
      <c r="AK226" s="7" t="str">
        <f>IF($B226="","",IFERROR((('NILAI TUGAS'!Q226*'NILAI TUGAS'!Q$7*'FORM NILAI SIAP'!$E$6+'NILAI PRAKTEK'!Q226*'NILAI PRAKTEK'!Q$7*'FORM NILAI SIAP'!$F$6+'NILAI UTS'!Q226*'NILAI UTS'!Q$7*'FORM NILAI SIAP'!$G$6+'NILAI UAS'!Q$7*'NILAI UAS'!Q226*'FORM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6" s="87"/>
      <c r="AM226" s="7" t="str">
        <f>IF($B226="","",IFERROR((('NILAI TUGAS'!R226*'NILAI TUGAS'!R$7*'FORM NILAI SIAP'!$E$6+'NILAI PRAKTEK'!R226*'NILAI PRAKTEK'!R$7*'FORM NILAI SIAP'!$F$6+'NILAI UTS'!R226*'NILAI UTS'!R$7*'FORM NILAI SIAP'!$G$6+'NILAI UAS'!R$7*'NILAI UAS'!R226*'FORM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6" s="87"/>
    </row>
    <row r="227" spans="1:40" ht="14.25" customHeight="1">
      <c r="A227" s="37"/>
      <c r="B227" s="37"/>
      <c r="C227" s="37"/>
      <c r="D227" s="37"/>
      <c r="E227" s="83" t="str">
        <f>IF(B227="","",'NILAI TUGAS'!D227)</f>
        <v/>
      </c>
      <c r="F227" s="83" t="str">
        <f>IF(B227="","",'NILAI PRAKTEK'!D227)</f>
        <v/>
      </c>
      <c r="G227" s="83" t="str">
        <f>IF(B227="","",'NILAI UTS'!D227)</f>
        <v/>
      </c>
      <c r="H227" s="83" t="str">
        <f>IF(B227="","",'NILAI UAS'!D227)</f>
        <v/>
      </c>
      <c r="I227" s="83" t="str">
        <f t="shared" si="0"/>
        <v/>
      </c>
      <c r="J227" s="84" t="str">
        <f t="shared" si="15"/>
        <v/>
      </c>
      <c r="K227" s="83" t="str">
        <f t="shared" si="16"/>
        <v/>
      </c>
      <c r="L227" s="85" t="str">
        <f t="shared" si="20"/>
        <v/>
      </c>
      <c r="M227" s="7" t="str">
        <f>IF($B227="","",IF(M$7="","",IFERROR((('NILAI TUGAS'!E227*'NILAI TUGAS'!E$7*'FORM NILAI SIAP'!$E$6+'NILAI PRAKTEK'!E227*'NILAI PRAKTEK'!E$7*'FORM NILAI SIAP'!$F$6+'NILAI UTS'!E227*'NILAI UTS'!E$7*'FORM NILAI SIAP'!$G$6+'NILAI UAS'!E$7*'NILAI UAS'!E227*'FORM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7" s="64"/>
      <c r="O227" s="7" t="str">
        <f>IF($B227="","",IF(O$7="","",IFERROR((('NILAI TUGAS'!F227*'NILAI TUGAS'!F$7*'FORM NILAI SIAP'!$E$6+'NILAI PRAKTEK'!F227*'NILAI PRAKTEK'!F$7*'FORM NILAI SIAP'!$F$6+'NILAI UTS'!F227*'NILAI UTS'!F$7*'FORM NILAI SIAP'!$G$6+'NILAI UAS'!F$7*'NILAI UAS'!F227*'FORM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7" s="87"/>
      <c r="Q227" s="7" t="str">
        <f>IF($B227="","",IF(Q$7="","",IFERROR((('NILAI TUGAS'!G227*'NILAI TUGAS'!G$7*'FORM NILAI SIAP'!$E$6+'NILAI PRAKTEK'!G227*'NILAI PRAKTEK'!G$7*'FORM NILAI SIAP'!$F$6+'NILAI UTS'!G227*'NILAI UTS'!G$7*'FORM NILAI SIAP'!$G$6+'NILAI UAS'!G$7*'NILAI UAS'!G227*'FORM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7" s="87"/>
      <c r="S227" s="7" t="str">
        <f>IF($B227="","",IF(S$7="","",IFERROR((('NILAI TUGAS'!H227*'NILAI TUGAS'!H$7*'FORM NILAI SIAP'!$E$6+'NILAI PRAKTEK'!H227*'NILAI PRAKTEK'!H$7*'FORM NILAI SIAP'!$F$6+'NILAI UTS'!H227*'NILAI UTS'!H$7*'FORM NILAI SIAP'!$G$6+'NILAI UAS'!H$7*'NILAI UAS'!H227*'FORM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7" s="87"/>
      <c r="U227" s="7" t="str">
        <f>IF($B227="","",IF(U$7="","",IFERROR((('NILAI TUGAS'!I227*'NILAI TUGAS'!I$7*'FORM NILAI SIAP'!$E$6+'NILAI PRAKTEK'!I227*'NILAI PRAKTEK'!I$7*'FORM NILAI SIAP'!$F$6+'NILAI UTS'!I227*'NILAI UTS'!I$7*'FORM NILAI SIAP'!$G$6+'NILAI UAS'!I$7*'NILAI UAS'!I227*'FORM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7" s="87"/>
      <c r="W227" s="7" t="str">
        <f>IF($B227="","",IF(W$7="","",IFERROR((('NILAI TUGAS'!J227*'NILAI TUGAS'!J$7*'FORM NILAI SIAP'!$E$6+'NILAI PRAKTEK'!J227*'NILAI PRAKTEK'!J$7*'FORM NILAI SIAP'!$F$6+'NILAI UTS'!J227*'NILAI UTS'!J$7*'FORM NILAI SIAP'!$G$6+'NILAI UAS'!J$7*'NILAI UAS'!J227*'FORM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7" s="87"/>
      <c r="Y227" s="7" t="str">
        <f>IF($B227="","",IF(Y$7="","",IFERROR((('NILAI TUGAS'!K227*'NILAI TUGAS'!K$7*'FORM NILAI SIAP'!$E$6+'NILAI PRAKTEK'!K227*'NILAI PRAKTEK'!K$7*'FORM NILAI SIAP'!$F$6+'NILAI UTS'!K227*'NILAI UTS'!K$7*'FORM NILAI SIAP'!$G$6+'NILAI UAS'!K$7*'NILAI UAS'!K227*'FORM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7" s="87"/>
      <c r="AA227" s="7" t="str">
        <f>IF($B227="","",IF(AA$7="","",IFERROR((('NILAI TUGAS'!L227*'NILAI TUGAS'!L$7*'FORM NILAI SIAP'!$E$6+'NILAI PRAKTEK'!L227*'NILAI PRAKTEK'!L$7*'FORM NILAI SIAP'!$F$6+'NILAI UTS'!L227*'NILAI UTS'!L$7*'FORM NILAI SIAP'!$G$6+'NILAI UAS'!L$7*'NILAI UAS'!L227*'FORM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7" s="87"/>
      <c r="AC227" s="7" t="str">
        <f>IF($B227="","",IF(AC$7="","",IFERROR((('NILAI TUGAS'!M227*'NILAI TUGAS'!M$7*'FORM NILAI SIAP'!$E$6+'NILAI PRAKTEK'!M227*'NILAI PRAKTEK'!M$7*'FORM NILAI SIAP'!$F$6+'NILAI UTS'!M227*'NILAI UTS'!M$7*'FORM NILAI SIAP'!$G$6+'NILAI UAS'!M$7*'NILAI UAS'!M227*'FORM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7" s="87"/>
      <c r="AE227" s="7" t="str">
        <f>IF($B227="","",IFERROR((('NILAI TUGAS'!N227*'NILAI TUGAS'!N$7*'FORM NILAI SIAP'!$E$6+'NILAI PRAKTEK'!N227*'NILAI PRAKTEK'!N$7*'FORM NILAI SIAP'!$F$6+'NILAI UTS'!N227*'NILAI UTS'!N$7*'FORM NILAI SIAP'!$G$6+'NILAI UAS'!N$7*'NILAI UAS'!N227*'FORM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7" s="87"/>
      <c r="AG227" s="7" t="str">
        <f>IF($B227="","",IFERROR((('NILAI TUGAS'!O227*'NILAI TUGAS'!O$7*'FORM NILAI SIAP'!$E$6+'NILAI PRAKTEK'!O227*'NILAI PRAKTEK'!O$7*'FORM NILAI SIAP'!$F$6+'NILAI UTS'!O227*'NILAI UTS'!O$7*'FORM NILAI SIAP'!$G$6+'NILAI UAS'!O$7*'NILAI UAS'!O227*'FORM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7" s="87"/>
      <c r="AI227" s="7" t="str">
        <f>IF($B227="","",IFERROR((('NILAI TUGAS'!P227*'NILAI TUGAS'!P$7*'FORM NILAI SIAP'!$E$6+'NILAI PRAKTEK'!P227*'NILAI PRAKTEK'!P$7*'FORM NILAI SIAP'!$F$6+'NILAI UTS'!P227*'NILAI UTS'!P$7*'FORM NILAI SIAP'!$G$6+'NILAI UAS'!P$7*'NILAI UAS'!P227*'FORM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7" s="87"/>
      <c r="AK227" s="7" t="str">
        <f>IF($B227="","",IFERROR((('NILAI TUGAS'!Q227*'NILAI TUGAS'!Q$7*'FORM NILAI SIAP'!$E$6+'NILAI PRAKTEK'!Q227*'NILAI PRAKTEK'!Q$7*'FORM NILAI SIAP'!$F$6+'NILAI UTS'!Q227*'NILAI UTS'!Q$7*'FORM NILAI SIAP'!$G$6+'NILAI UAS'!Q$7*'NILAI UAS'!Q227*'FORM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7" s="87"/>
      <c r="AM227" s="7" t="str">
        <f>IF($B227="","",IFERROR((('NILAI TUGAS'!R227*'NILAI TUGAS'!R$7*'FORM NILAI SIAP'!$E$6+'NILAI PRAKTEK'!R227*'NILAI PRAKTEK'!R$7*'FORM NILAI SIAP'!$F$6+'NILAI UTS'!R227*'NILAI UTS'!R$7*'FORM NILAI SIAP'!$G$6+'NILAI UAS'!R$7*'NILAI UAS'!R227*'FORM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7" s="87"/>
    </row>
    <row r="228" spans="1:40" ht="14.25" customHeight="1">
      <c r="A228" s="37"/>
      <c r="B228" s="37"/>
      <c r="C228" s="37"/>
      <c r="D228" s="37"/>
      <c r="E228" s="83" t="str">
        <f>IF(B228="","",'NILAI TUGAS'!D228)</f>
        <v/>
      </c>
      <c r="F228" s="83" t="str">
        <f>IF(B228="","",'NILAI PRAKTEK'!D228)</f>
        <v/>
      </c>
      <c r="G228" s="83" t="str">
        <f>IF(B228="","",'NILAI UTS'!D228)</f>
        <v/>
      </c>
      <c r="H228" s="83" t="str">
        <f>IF(B228="","",'NILAI UAS'!D228)</f>
        <v/>
      </c>
      <c r="I228" s="83" t="str">
        <f t="shared" si="0"/>
        <v/>
      </c>
      <c r="J228" s="84" t="str">
        <f t="shared" si="15"/>
        <v/>
      </c>
      <c r="K228" s="83" t="str">
        <f t="shared" si="16"/>
        <v/>
      </c>
      <c r="L228" s="85" t="str">
        <f t="shared" si="20"/>
        <v/>
      </c>
      <c r="M228" s="7" t="str">
        <f>IF($B228="","",IF(M$7="","",IFERROR((('NILAI TUGAS'!E228*'NILAI TUGAS'!E$7*'FORM NILAI SIAP'!$E$6+'NILAI PRAKTEK'!E228*'NILAI PRAKTEK'!E$7*'FORM NILAI SIAP'!$F$6+'NILAI UTS'!E228*'NILAI UTS'!E$7*'FORM NILAI SIAP'!$G$6+'NILAI UAS'!E$7*'NILAI UAS'!E228*'FORM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8" s="64"/>
      <c r="O228" s="7" t="str">
        <f>IF($B228="","",IF(O$7="","",IFERROR((('NILAI TUGAS'!F228*'NILAI TUGAS'!F$7*'FORM NILAI SIAP'!$E$6+'NILAI PRAKTEK'!F228*'NILAI PRAKTEK'!F$7*'FORM NILAI SIAP'!$F$6+'NILAI UTS'!F228*'NILAI UTS'!F$7*'FORM NILAI SIAP'!$G$6+'NILAI UAS'!F$7*'NILAI UAS'!F228*'FORM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8" s="87"/>
      <c r="Q228" s="7" t="str">
        <f>IF($B228="","",IF(Q$7="","",IFERROR((('NILAI TUGAS'!G228*'NILAI TUGAS'!G$7*'FORM NILAI SIAP'!$E$6+'NILAI PRAKTEK'!G228*'NILAI PRAKTEK'!G$7*'FORM NILAI SIAP'!$F$6+'NILAI UTS'!G228*'NILAI UTS'!G$7*'FORM NILAI SIAP'!$G$6+'NILAI UAS'!G$7*'NILAI UAS'!G228*'FORM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8" s="87"/>
      <c r="S228" s="7" t="str">
        <f>IF($B228="","",IF(S$7="","",IFERROR((('NILAI TUGAS'!H228*'NILAI TUGAS'!H$7*'FORM NILAI SIAP'!$E$6+'NILAI PRAKTEK'!H228*'NILAI PRAKTEK'!H$7*'FORM NILAI SIAP'!$F$6+'NILAI UTS'!H228*'NILAI UTS'!H$7*'FORM NILAI SIAP'!$G$6+'NILAI UAS'!H$7*'NILAI UAS'!H228*'FORM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8" s="87"/>
      <c r="U228" s="7" t="str">
        <f>IF($B228="","",IF(U$7="","",IFERROR((('NILAI TUGAS'!I228*'NILAI TUGAS'!I$7*'FORM NILAI SIAP'!$E$6+'NILAI PRAKTEK'!I228*'NILAI PRAKTEK'!I$7*'FORM NILAI SIAP'!$F$6+'NILAI UTS'!I228*'NILAI UTS'!I$7*'FORM NILAI SIAP'!$G$6+'NILAI UAS'!I$7*'NILAI UAS'!I228*'FORM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8" s="87"/>
      <c r="W228" s="7" t="str">
        <f>IF($B228="","",IF(W$7="","",IFERROR((('NILAI TUGAS'!J228*'NILAI TUGAS'!J$7*'FORM NILAI SIAP'!$E$6+'NILAI PRAKTEK'!J228*'NILAI PRAKTEK'!J$7*'FORM NILAI SIAP'!$F$6+'NILAI UTS'!J228*'NILAI UTS'!J$7*'FORM NILAI SIAP'!$G$6+'NILAI UAS'!J$7*'NILAI UAS'!J228*'FORM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8" s="87"/>
      <c r="Y228" s="7" t="str">
        <f>IF($B228="","",IF(Y$7="","",IFERROR((('NILAI TUGAS'!K228*'NILAI TUGAS'!K$7*'FORM NILAI SIAP'!$E$6+'NILAI PRAKTEK'!K228*'NILAI PRAKTEK'!K$7*'FORM NILAI SIAP'!$F$6+'NILAI UTS'!K228*'NILAI UTS'!K$7*'FORM NILAI SIAP'!$G$6+'NILAI UAS'!K$7*'NILAI UAS'!K228*'FORM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8" s="87"/>
      <c r="AA228" s="7" t="str">
        <f>IF($B228="","",IF(AA$7="","",IFERROR((('NILAI TUGAS'!L228*'NILAI TUGAS'!L$7*'FORM NILAI SIAP'!$E$6+'NILAI PRAKTEK'!L228*'NILAI PRAKTEK'!L$7*'FORM NILAI SIAP'!$F$6+'NILAI UTS'!L228*'NILAI UTS'!L$7*'FORM NILAI SIAP'!$G$6+'NILAI UAS'!L$7*'NILAI UAS'!L228*'FORM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8" s="87"/>
      <c r="AC228" s="7" t="str">
        <f>IF($B228="","",IF(AC$7="","",IFERROR((('NILAI TUGAS'!M228*'NILAI TUGAS'!M$7*'FORM NILAI SIAP'!$E$6+'NILAI PRAKTEK'!M228*'NILAI PRAKTEK'!M$7*'FORM NILAI SIAP'!$F$6+'NILAI UTS'!M228*'NILAI UTS'!M$7*'FORM NILAI SIAP'!$G$6+'NILAI UAS'!M$7*'NILAI UAS'!M228*'FORM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8" s="87"/>
      <c r="AE228" s="7" t="str">
        <f>IF($B228="","",IFERROR((('NILAI TUGAS'!N228*'NILAI TUGAS'!N$7*'FORM NILAI SIAP'!$E$6+'NILAI PRAKTEK'!N228*'NILAI PRAKTEK'!N$7*'FORM NILAI SIAP'!$F$6+'NILAI UTS'!N228*'NILAI UTS'!N$7*'FORM NILAI SIAP'!$G$6+'NILAI UAS'!N$7*'NILAI UAS'!N228*'FORM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8" s="87"/>
      <c r="AG228" s="7" t="str">
        <f>IF($B228="","",IFERROR((('NILAI TUGAS'!O228*'NILAI TUGAS'!O$7*'FORM NILAI SIAP'!$E$6+'NILAI PRAKTEK'!O228*'NILAI PRAKTEK'!O$7*'FORM NILAI SIAP'!$F$6+'NILAI UTS'!O228*'NILAI UTS'!O$7*'FORM NILAI SIAP'!$G$6+'NILAI UAS'!O$7*'NILAI UAS'!O228*'FORM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8" s="87"/>
      <c r="AI228" s="7" t="str">
        <f>IF($B228="","",IFERROR((('NILAI TUGAS'!P228*'NILAI TUGAS'!P$7*'FORM NILAI SIAP'!$E$6+'NILAI PRAKTEK'!P228*'NILAI PRAKTEK'!P$7*'FORM NILAI SIAP'!$F$6+'NILAI UTS'!P228*'NILAI UTS'!P$7*'FORM NILAI SIAP'!$G$6+'NILAI UAS'!P$7*'NILAI UAS'!P228*'FORM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8" s="87"/>
      <c r="AK228" s="7" t="str">
        <f>IF($B228="","",IFERROR((('NILAI TUGAS'!Q228*'NILAI TUGAS'!Q$7*'FORM NILAI SIAP'!$E$6+'NILAI PRAKTEK'!Q228*'NILAI PRAKTEK'!Q$7*'FORM NILAI SIAP'!$F$6+'NILAI UTS'!Q228*'NILAI UTS'!Q$7*'FORM NILAI SIAP'!$G$6+'NILAI UAS'!Q$7*'NILAI UAS'!Q228*'FORM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8" s="87"/>
      <c r="AM228" s="7" t="str">
        <f>IF($B228="","",IFERROR((('NILAI TUGAS'!R228*'NILAI TUGAS'!R$7*'FORM NILAI SIAP'!$E$6+'NILAI PRAKTEK'!R228*'NILAI PRAKTEK'!R$7*'FORM NILAI SIAP'!$F$6+'NILAI UTS'!R228*'NILAI UTS'!R$7*'FORM NILAI SIAP'!$G$6+'NILAI UAS'!R$7*'NILAI UAS'!R228*'FORM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8" s="87"/>
    </row>
    <row r="229" spans="1:40" ht="14.25" customHeight="1">
      <c r="A229" s="37"/>
      <c r="B229" s="37"/>
      <c r="C229" s="37"/>
      <c r="D229" s="37"/>
      <c r="E229" s="83" t="str">
        <f>IF(B229="","",'NILAI TUGAS'!D229)</f>
        <v/>
      </c>
      <c r="F229" s="83" t="str">
        <f>IF(B229="","",'NILAI PRAKTEK'!D229)</f>
        <v/>
      </c>
      <c r="G229" s="83" t="str">
        <f>IF(B229="","",'NILAI UTS'!D229)</f>
        <v/>
      </c>
      <c r="H229" s="83" t="str">
        <f>IF(B229="","",'NILAI UAS'!D229)</f>
        <v/>
      </c>
      <c r="I229" s="83" t="str">
        <f t="shared" si="0"/>
        <v/>
      </c>
      <c r="J229" s="84" t="str">
        <f t="shared" si="15"/>
        <v/>
      </c>
      <c r="K229" s="83" t="str">
        <f t="shared" si="16"/>
        <v/>
      </c>
      <c r="L229" s="85" t="str">
        <f t="shared" si="20"/>
        <v/>
      </c>
      <c r="M229" s="7" t="str">
        <f>IF($B229="","",IF(M$7="","",IFERROR((('NILAI TUGAS'!E229*'NILAI TUGAS'!E$7*'FORM NILAI SIAP'!$E$6+'NILAI PRAKTEK'!E229*'NILAI PRAKTEK'!E$7*'FORM NILAI SIAP'!$F$6+'NILAI UTS'!E229*'NILAI UTS'!E$7*'FORM NILAI SIAP'!$G$6+'NILAI UAS'!E$7*'NILAI UAS'!E229*'FORM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9" s="64"/>
      <c r="O229" s="7" t="str">
        <f>IF($B229="","",IF(O$7="","",IFERROR((('NILAI TUGAS'!F229*'NILAI TUGAS'!F$7*'FORM NILAI SIAP'!$E$6+'NILAI PRAKTEK'!F229*'NILAI PRAKTEK'!F$7*'FORM NILAI SIAP'!$F$6+'NILAI UTS'!F229*'NILAI UTS'!F$7*'FORM NILAI SIAP'!$G$6+'NILAI UAS'!F$7*'NILAI UAS'!F229*'FORM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9" s="87"/>
      <c r="Q229" s="7" t="str">
        <f>IF($B229="","",IF(Q$7="","",IFERROR((('NILAI TUGAS'!G229*'NILAI TUGAS'!G$7*'FORM NILAI SIAP'!$E$6+'NILAI PRAKTEK'!G229*'NILAI PRAKTEK'!G$7*'FORM NILAI SIAP'!$F$6+'NILAI UTS'!G229*'NILAI UTS'!G$7*'FORM NILAI SIAP'!$G$6+'NILAI UAS'!G$7*'NILAI UAS'!G229*'FORM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9" s="87"/>
      <c r="S229" s="7" t="str">
        <f>IF($B229="","",IF(S$7="","",IFERROR((('NILAI TUGAS'!H229*'NILAI TUGAS'!H$7*'FORM NILAI SIAP'!$E$6+'NILAI PRAKTEK'!H229*'NILAI PRAKTEK'!H$7*'FORM NILAI SIAP'!$F$6+'NILAI UTS'!H229*'NILAI UTS'!H$7*'FORM NILAI SIAP'!$G$6+'NILAI UAS'!H$7*'NILAI UAS'!H229*'FORM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9" s="87"/>
      <c r="U229" s="7" t="str">
        <f>IF($B229="","",IF(U$7="","",IFERROR((('NILAI TUGAS'!I229*'NILAI TUGAS'!I$7*'FORM NILAI SIAP'!$E$6+'NILAI PRAKTEK'!I229*'NILAI PRAKTEK'!I$7*'FORM NILAI SIAP'!$F$6+'NILAI UTS'!I229*'NILAI UTS'!I$7*'FORM NILAI SIAP'!$G$6+'NILAI UAS'!I$7*'NILAI UAS'!I229*'FORM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9" s="87"/>
      <c r="W229" s="7" t="str">
        <f>IF($B229="","",IF(W$7="","",IFERROR((('NILAI TUGAS'!J229*'NILAI TUGAS'!J$7*'FORM NILAI SIAP'!$E$6+'NILAI PRAKTEK'!J229*'NILAI PRAKTEK'!J$7*'FORM NILAI SIAP'!$F$6+'NILAI UTS'!J229*'NILAI UTS'!J$7*'FORM NILAI SIAP'!$G$6+'NILAI UAS'!J$7*'NILAI UAS'!J229*'FORM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9" s="87"/>
      <c r="Y229" s="7" t="str">
        <f>IF($B229="","",IF(Y$7="","",IFERROR((('NILAI TUGAS'!K229*'NILAI TUGAS'!K$7*'FORM NILAI SIAP'!$E$6+'NILAI PRAKTEK'!K229*'NILAI PRAKTEK'!K$7*'FORM NILAI SIAP'!$F$6+'NILAI UTS'!K229*'NILAI UTS'!K$7*'FORM NILAI SIAP'!$G$6+'NILAI UAS'!K$7*'NILAI UAS'!K229*'FORM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9" s="87"/>
      <c r="AA229" s="7" t="str">
        <f>IF($B229="","",IF(AA$7="","",IFERROR((('NILAI TUGAS'!L229*'NILAI TUGAS'!L$7*'FORM NILAI SIAP'!$E$6+'NILAI PRAKTEK'!L229*'NILAI PRAKTEK'!L$7*'FORM NILAI SIAP'!$F$6+'NILAI UTS'!L229*'NILAI UTS'!L$7*'FORM NILAI SIAP'!$G$6+'NILAI UAS'!L$7*'NILAI UAS'!L229*'FORM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9" s="87"/>
      <c r="AC229" s="7" t="str">
        <f>IF($B229="","",IF(AC$7="","",IFERROR((('NILAI TUGAS'!M229*'NILAI TUGAS'!M$7*'FORM NILAI SIAP'!$E$6+'NILAI PRAKTEK'!M229*'NILAI PRAKTEK'!M$7*'FORM NILAI SIAP'!$F$6+'NILAI UTS'!M229*'NILAI UTS'!M$7*'FORM NILAI SIAP'!$G$6+'NILAI UAS'!M$7*'NILAI UAS'!M229*'FORM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9" s="87"/>
      <c r="AE229" s="7" t="str">
        <f>IF($B229="","",IFERROR((('NILAI TUGAS'!N229*'NILAI TUGAS'!N$7*'FORM NILAI SIAP'!$E$6+'NILAI PRAKTEK'!N229*'NILAI PRAKTEK'!N$7*'FORM NILAI SIAP'!$F$6+'NILAI UTS'!N229*'NILAI UTS'!N$7*'FORM NILAI SIAP'!$G$6+'NILAI UAS'!N$7*'NILAI UAS'!N229*'FORM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9" s="87"/>
      <c r="AG229" s="7" t="str">
        <f>IF($B229="","",IFERROR((('NILAI TUGAS'!O229*'NILAI TUGAS'!O$7*'FORM NILAI SIAP'!$E$6+'NILAI PRAKTEK'!O229*'NILAI PRAKTEK'!O$7*'FORM NILAI SIAP'!$F$6+'NILAI UTS'!O229*'NILAI UTS'!O$7*'FORM NILAI SIAP'!$G$6+'NILAI UAS'!O$7*'NILAI UAS'!O229*'FORM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9" s="87"/>
      <c r="AI229" s="7" t="str">
        <f>IF($B229="","",IFERROR((('NILAI TUGAS'!P229*'NILAI TUGAS'!P$7*'FORM NILAI SIAP'!$E$6+'NILAI PRAKTEK'!P229*'NILAI PRAKTEK'!P$7*'FORM NILAI SIAP'!$F$6+'NILAI UTS'!P229*'NILAI UTS'!P$7*'FORM NILAI SIAP'!$G$6+'NILAI UAS'!P$7*'NILAI UAS'!P229*'FORM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9" s="87"/>
      <c r="AK229" s="7" t="str">
        <f>IF($B229="","",IFERROR((('NILAI TUGAS'!Q229*'NILAI TUGAS'!Q$7*'FORM NILAI SIAP'!$E$6+'NILAI PRAKTEK'!Q229*'NILAI PRAKTEK'!Q$7*'FORM NILAI SIAP'!$F$6+'NILAI UTS'!Q229*'NILAI UTS'!Q$7*'FORM NILAI SIAP'!$G$6+'NILAI UAS'!Q$7*'NILAI UAS'!Q229*'FORM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9" s="87"/>
      <c r="AM229" s="7" t="str">
        <f>IF($B229="","",IFERROR((('NILAI TUGAS'!R229*'NILAI TUGAS'!R$7*'FORM NILAI SIAP'!$E$6+'NILAI PRAKTEK'!R229*'NILAI PRAKTEK'!R$7*'FORM NILAI SIAP'!$F$6+'NILAI UTS'!R229*'NILAI UTS'!R$7*'FORM NILAI SIAP'!$G$6+'NILAI UAS'!R$7*'NILAI UAS'!R229*'FORM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9" s="87"/>
    </row>
    <row r="230" spans="1:40" ht="14.25" customHeight="1">
      <c r="A230" s="37"/>
      <c r="B230" s="37"/>
      <c r="C230" s="37"/>
      <c r="D230" s="37"/>
      <c r="E230" s="83" t="str">
        <f>IF(B230="","",'NILAI TUGAS'!D230)</f>
        <v/>
      </c>
      <c r="F230" s="83" t="str">
        <f>IF(B230="","",'NILAI PRAKTEK'!D230)</f>
        <v/>
      </c>
      <c r="G230" s="83" t="str">
        <f>IF(B230="","",'NILAI UTS'!D230)</f>
        <v/>
      </c>
      <c r="H230" s="83" t="str">
        <f>IF(B230="","",'NILAI UAS'!D230)</f>
        <v/>
      </c>
      <c r="I230" s="83" t="str">
        <f t="shared" si="0"/>
        <v/>
      </c>
      <c r="J230" s="84" t="str">
        <f t="shared" si="15"/>
        <v/>
      </c>
      <c r="K230" s="83" t="str">
        <f t="shared" si="16"/>
        <v/>
      </c>
      <c r="L230" s="85" t="str">
        <f t="shared" si="20"/>
        <v/>
      </c>
      <c r="M230" s="7" t="str">
        <f>IF($B230="","",IF(M$7="","",IFERROR((('NILAI TUGAS'!E230*'NILAI TUGAS'!E$7*'FORM NILAI SIAP'!$E$6+'NILAI PRAKTEK'!E230*'NILAI PRAKTEK'!E$7*'FORM NILAI SIAP'!$F$6+'NILAI UTS'!E230*'NILAI UTS'!E$7*'FORM NILAI SIAP'!$G$6+'NILAI UAS'!E$7*'NILAI UAS'!E230*'FORM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0" s="64"/>
      <c r="O230" s="7" t="str">
        <f>IF($B230="","",IF(O$7="","",IFERROR((('NILAI TUGAS'!F230*'NILAI TUGAS'!F$7*'FORM NILAI SIAP'!$E$6+'NILAI PRAKTEK'!F230*'NILAI PRAKTEK'!F$7*'FORM NILAI SIAP'!$F$6+'NILAI UTS'!F230*'NILAI UTS'!F$7*'FORM NILAI SIAP'!$G$6+'NILAI UAS'!F$7*'NILAI UAS'!F230*'FORM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0" s="87"/>
      <c r="Q230" s="7" t="str">
        <f>IF($B230="","",IF(Q$7="","",IFERROR((('NILAI TUGAS'!G230*'NILAI TUGAS'!G$7*'FORM NILAI SIAP'!$E$6+'NILAI PRAKTEK'!G230*'NILAI PRAKTEK'!G$7*'FORM NILAI SIAP'!$F$6+'NILAI UTS'!G230*'NILAI UTS'!G$7*'FORM NILAI SIAP'!$G$6+'NILAI UAS'!G$7*'NILAI UAS'!G230*'FORM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0" s="87"/>
      <c r="S230" s="7" t="str">
        <f>IF($B230="","",IF(S$7="","",IFERROR((('NILAI TUGAS'!H230*'NILAI TUGAS'!H$7*'FORM NILAI SIAP'!$E$6+'NILAI PRAKTEK'!H230*'NILAI PRAKTEK'!H$7*'FORM NILAI SIAP'!$F$6+'NILAI UTS'!H230*'NILAI UTS'!H$7*'FORM NILAI SIAP'!$G$6+'NILAI UAS'!H$7*'NILAI UAS'!H230*'FORM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0" s="87"/>
      <c r="U230" s="7" t="str">
        <f>IF($B230="","",IF(U$7="","",IFERROR((('NILAI TUGAS'!I230*'NILAI TUGAS'!I$7*'FORM NILAI SIAP'!$E$6+'NILAI PRAKTEK'!I230*'NILAI PRAKTEK'!I$7*'FORM NILAI SIAP'!$F$6+'NILAI UTS'!I230*'NILAI UTS'!I$7*'FORM NILAI SIAP'!$G$6+'NILAI UAS'!I$7*'NILAI UAS'!I230*'FORM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0" s="87"/>
      <c r="W230" s="7" t="str">
        <f>IF($B230="","",IF(W$7="","",IFERROR((('NILAI TUGAS'!J230*'NILAI TUGAS'!J$7*'FORM NILAI SIAP'!$E$6+'NILAI PRAKTEK'!J230*'NILAI PRAKTEK'!J$7*'FORM NILAI SIAP'!$F$6+'NILAI UTS'!J230*'NILAI UTS'!J$7*'FORM NILAI SIAP'!$G$6+'NILAI UAS'!J$7*'NILAI UAS'!J230*'FORM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0" s="87"/>
      <c r="Y230" s="7" t="str">
        <f>IF($B230="","",IF(Y$7="","",IFERROR((('NILAI TUGAS'!K230*'NILAI TUGAS'!K$7*'FORM NILAI SIAP'!$E$6+'NILAI PRAKTEK'!K230*'NILAI PRAKTEK'!K$7*'FORM NILAI SIAP'!$F$6+'NILAI UTS'!K230*'NILAI UTS'!K$7*'FORM NILAI SIAP'!$G$6+'NILAI UAS'!K$7*'NILAI UAS'!K230*'FORM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0" s="87"/>
      <c r="AA230" s="7" t="str">
        <f>IF($B230="","",IF(AA$7="","",IFERROR((('NILAI TUGAS'!L230*'NILAI TUGAS'!L$7*'FORM NILAI SIAP'!$E$6+'NILAI PRAKTEK'!L230*'NILAI PRAKTEK'!L$7*'FORM NILAI SIAP'!$F$6+'NILAI UTS'!L230*'NILAI UTS'!L$7*'FORM NILAI SIAP'!$G$6+'NILAI UAS'!L$7*'NILAI UAS'!L230*'FORM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0" s="87"/>
      <c r="AC230" s="7" t="str">
        <f>IF($B230="","",IF(AC$7="","",IFERROR((('NILAI TUGAS'!M230*'NILAI TUGAS'!M$7*'FORM NILAI SIAP'!$E$6+'NILAI PRAKTEK'!M230*'NILAI PRAKTEK'!M$7*'FORM NILAI SIAP'!$F$6+'NILAI UTS'!M230*'NILAI UTS'!M$7*'FORM NILAI SIAP'!$G$6+'NILAI UAS'!M$7*'NILAI UAS'!M230*'FORM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0" s="87"/>
      <c r="AE230" s="7" t="str">
        <f>IF($B230="","",IFERROR((('NILAI TUGAS'!N230*'NILAI TUGAS'!N$7*'FORM NILAI SIAP'!$E$6+'NILAI PRAKTEK'!N230*'NILAI PRAKTEK'!N$7*'FORM NILAI SIAP'!$F$6+'NILAI UTS'!N230*'NILAI UTS'!N$7*'FORM NILAI SIAP'!$G$6+'NILAI UAS'!N$7*'NILAI UAS'!N230*'FORM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0" s="87"/>
      <c r="AG230" s="7" t="str">
        <f>IF($B230="","",IFERROR((('NILAI TUGAS'!O230*'NILAI TUGAS'!O$7*'FORM NILAI SIAP'!$E$6+'NILAI PRAKTEK'!O230*'NILAI PRAKTEK'!O$7*'FORM NILAI SIAP'!$F$6+'NILAI UTS'!O230*'NILAI UTS'!O$7*'FORM NILAI SIAP'!$G$6+'NILAI UAS'!O$7*'NILAI UAS'!O230*'FORM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0" s="87"/>
      <c r="AI230" s="7" t="str">
        <f>IF($B230="","",IFERROR((('NILAI TUGAS'!P230*'NILAI TUGAS'!P$7*'FORM NILAI SIAP'!$E$6+'NILAI PRAKTEK'!P230*'NILAI PRAKTEK'!P$7*'FORM NILAI SIAP'!$F$6+'NILAI UTS'!P230*'NILAI UTS'!P$7*'FORM NILAI SIAP'!$G$6+'NILAI UAS'!P$7*'NILAI UAS'!P230*'FORM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0" s="87"/>
      <c r="AK230" s="7" t="str">
        <f>IF($B230="","",IFERROR((('NILAI TUGAS'!Q230*'NILAI TUGAS'!Q$7*'FORM NILAI SIAP'!$E$6+'NILAI PRAKTEK'!Q230*'NILAI PRAKTEK'!Q$7*'FORM NILAI SIAP'!$F$6+'NILAI UTS'!Q230*'NILAI UTS'!Q$7*'FORM NILAI SIAP'!$G$6+'NILAI UAS'!Q$7*'NILAI UAS'!Q230*'FORM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0" s="87"/>
      <c r="AM230" s="7" t="str">
        <f>IF($B230="","",IFERROR((('NILAI TUGAS'!R230*'NILAI TUGAS'!R$7*'FORM NILAI SIAP'!$E$6+'NILAI PRAKTEK'!R230*'NILAI PRAKTEK'!R$7*'FORM NILAI SIAP'!$F$6+'NILAI UTS'!R230*'NILAI UTS'!R$7*'FORM NILAI SIAP'!$G$6+'NILAI UAS'!R$7*'NILAI UAS'!R230*'FORM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0" s="87"/>
    </row>
    <row r="231" spans="1:40" ht="14.25" customHeight="1">
      <c r="A231" s="37"/>
      <c r="B231" s="37"/>
      <c r="C231" s="37"/>
      <c r="D231" s="37"/>
      <c r="E231" s="83" t="str">
        <f>IF(B231="","",'NILAI TUGAS'!D231)</f>
        <v/>
      </c>
      <c r="F231" s="83" t="str">
        <f>IF(B231="","",'NILAI PRAKTEK'!D231)</f>
        <v/>
      </c>
      <c r="G231" s="83" t="str">
        <f>IF(B231="","",'NILAI UTS'!D231)</f>
        <v/>
      </c>
      <c r="H231" s="83" t="str">
        <f>IF(B231="","",'NILAI UAS'!D231)</f>
        <v/>
      </c>
      <c r="I231" s="83" t="str">
        <f t="shared" si="0"/>
        <v/>
      </c>
      <c r="J231" s="84" t="str">
        <f t="shared" si="15"/>
        <v/>
      </c>
      <c r="K231" s="83" t="str">
        <f t="shared" si="16"/>
        <v/>
      </c>
      <c r="L231" s="85" t="str">
        <f t="shared" si="20"/>
        <v/>
      </c>
      <c r="M231" s="7" t="str">
        <f>IF($B231="","",IF(M$7="","",IFERROR((('NILAI TUGAS'!E231*'NILAI TUGAS'!E$7*'FORM NILAI SIAP'!$E$6+'NILAI PRAKTEK'!E231*'NILAI PRAKTEK'!E$7*'FORM NILAI SIAP'!$F$6+'NILAI UTS'!E231*'NILAI UTS'!E$7*'FORM NILAI SIAP'!$G$6+'NILAI UAS'!E$7*'NILAI UAS'!E231*'FORM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1" s="64"/>
      <c r="O231" s="7" t="str">
        <f>IF($B231="","",IF(O$7="","",IFERROR((('NILAI TUGAS'!F231*'NILAI TUGAS'!F$7*'FORM NILAI SIAP'!$E$6+'NILAI PRAKTEK'!F231*'NILAI PRAKTEK'!F$7*'FORM NILAI SIAP'!$F$6+'NILAI UTS'!F231*'NILAI UTS'!F$7*'FORM NILAI SIAP'!$G$6+'NILAI UAS'!F$7*'NILAI UAS'!F231*'FORM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1" s="87"/>
      <c r="Q231" s="7" t="str">
        <f>IF($B231="","",IF(Q$7="","",IFERROR((('NILAI TUGAS'!G231*'NILAI TUGAS'!G$7*'FORM NILAI SIAP'!$E$6+'NILAI PRAKTEK'!G231*'NILAI PRAKTEK'!G$7*'FORM NILAI SIAP'!$F$6+'NILAI UTS'!G231*'NILAI UTS'!G$7*'FORM NILAI SIAP'!$G$6+'NILAI UAS'!G$7*'NILAI UAS'!G231*'FORM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1" s="87"/>
      <c r="S231" s="7" t="str">
        <f>IF($B231="","",IF(S$7="","",IFERROR((('NILAI TUGAS'!H231*'NILAI TUGAS'!H$7*'FORM NILAI SIAP'!$E$6+'NILAI PRAKTEK'!H231*'NILAI PRAKTEK'!H$7*'FORM NILAI SIAP'!$F$6+'NILAI UTS'!H231*'NILAI UTS'!H$7*'FORM NILAI SIAP'!$G$6+'NILAI UAS'!H$7*'NILAI UAS'!H231*'FORM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1" s="87"/>
      <c r="U231" s="7" t="str">
        <f>IF($B231="","",IF(U$7="","",IFERROR((('NILAI TUGAS'!I231*'NILAI TUGAS'!I$7*'FORM NILAI SIAP'!$E$6+'NILAI PRAKTEK'!I231*'NILAI PRAKTEK'!I$7*'FORM NILAI SIAP'!$F$6+'NILAI UTS'!I231*'NILAI UTS'!I$7*'FORM NILAI SIAP'!$G$6+'NILAI UAS'!I$7*'NILAI UAS'!I231*'FORM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1" s="87"/>
      <c r="W231" s="7" t="str">
        <f>IF($B231="","",IF(W$7="","",IFERROR((('NILAI TUGAS'!J231*'NILAI TUGAS'!J$7*'FORM NILAI SIAP'!$E$6+'NILAI PRAKTEK'!J231*'NILAI PRAKTEK'!J$7*'FORM NILAI SIAP'!$F$6+'NILAI UTS'!J231*'NILAI UTS'!J$7*'FORM NILAI SIAP'!$G$6+'NILAI UAS'!J$7*'NILAI UAS'!J231*'FORM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1" s="87"/>
      <c r="Y231" s="7" t="str">
        <f>IF($B231="","",IF(Y$7="","",IFERROR((('NILAI TUGAS'!K231*'NILAI TUGAS'!K$7*'FORM NILAI SIAP'!$E$6+'NILAI PRAKTEK'!K231*'NILAI PRAKTEK'!K$7*'FORM NILAI SIAP'!$F$6+'NILAI UTS'!K231*'NILAI UTS'!K$7*'FORM NILAI SIAP'!$G$6+'NILAI UAS'!K$7*'NILAI UAS'!K231*'FORM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1" s="87"/>
      <c r="AA231" s="7" t="str">
        <f>IF($B231="","",IF(AA$7="","",IFERROR((('NILAI TUGAS'!L231*'NILAI TUGAS'!L$7*'FORM NILAI SIAP'!$E$6+'NILAI PRAKTEK'!L231*'NILAI PRAKTEK'!L$7*'FORM NILAI SIAP'!$F$6+'NILAI UTS'!L231*'NILAI UTS'!L$7*'FORM NILAI SIAP'!$G$6+'NILAI UAS'!L$7*'NILAI UAS'!L231*'FORM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1" s="87"/>
      <c r="AC231" s="7" t="str">
        <f>IF($B231="","",IF(AC$7="","",IFERROR((('NILAI TUGAS'!M231*'NILAI TUGAS'!M$7*'FORM NILAI SIAP'!$E$6+'NILAI PRAKTEK'!M231*'NILAI PRAKTEK'!M$7*'FORM NILAI SIAP'!$F$6+'NILAI UTS'!M231*'NILAI UTS'!M$7*'FORM NILAI SIAP'!$G$6+'NILAI UAS'!M$7*'NILAI UAS'!M231*'FORM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1" s="87"/>
      <c r="AE231" s="7" t="str">
        <f>IF($B231="","",IFERROR((('NILAI TUGAS'!N231*'NILAI TUGAS'!N$7*'FORM NILAI SIAP'!$E$6+'NILAI PRAKTEK'!N231*'NILAI PRAKTEK'!N$7*'FORM NILAI SIAP'!$F$6+'NILAI UTS'!N231*'NILAI UTS'!N$7*'FORM NILAI SIAP'!$G$6+'NILAI UAS'!N$7*'NILAI UAS'!N231*'FORM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1" s="87"/>
      <c r="AG231" s="7" t="str">
        <f>IF($B231="","",IFERROR((('NILAI TUGAS'!O231*'NILAI TUGAS'!O$7*'FORM NILAI SIAP'!$E$6+'NILAI PRAKTEK'!O231*'NILAI PRAKTEK'!O$7*'FORM NILAI SIAP'!$F$6+'NILAI UTS'!O231*'NILAI UTS'!O$7*'FORM NILAI SIAP'!$G$6+'NILAI UAS'!O$7*'NILAI UAS'!O231*'FORM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1" s="87"/>
      <c r="AI231" s="7" t="str">
        <f>IF($B231="","",IFERROR((('NILAI TUGAS'!P231*'NILAI TUGAS'!P$7*'FORM NILAI SIAP'!$E$6+'NILAI PRAKTEK'!P231*'NILAI PRAKTEK'!P$7*'FORM NILAI SIAP'!$F$6+'NILAI UTS'!P231*'NILAI UTS'!P$7*'FORM NILAI SIAP'!$G$6+'NILAI UAS'!P$7*'NILAI UAS'!P231*'FORM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1" s="87"/>
      <c r="AK231" s="7" t="str">
        <f>IF($B231="","",IFERROR((('NILAI TUGAS'!Q231*'NILAI TUGAS'!Q$7*'FORM NILAI SIAP'!$E$6+'NILAI PRAKTEK'!Q231*'NILAI PRAKTEK'!Q$7*'FORM NILAI SIAP'!$F$6+'NILAI UTS'!Q231*'NILAI UTS'!Q$7*'FORM NILAI SIAP'!$G$6+'NILAI UAS'!Q$7*'NILAI UAS'!Q231*'FORM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1" s="87"/>
      <c r="AM231" s="7" t="str">
        <f>IF($B231="","",IFERROR((('NILAI TUGAS'!R231*'NILAI TUGAS'!R$7*'FORM NILAI SIAP'!$E$6+'NILAI PRAKTEK'!R231*'NILAI PRAKTEK'!R$7*'FORM NILAI SIAP'!$F$6+'NILAI UTS'!R231*'NILAI UTS'!R$7*'FORM NILAI SIAP'!$G$6+'NILAI UAS'!R$7*'NILAI UAS'!R231*'FORM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1" s="87"/>
    </row>
    <row r="232" spans="1:40" ht="14.25" customHeight="1">
      <c r="A232" s="37"/>
      <c r="B232" s="37"/>
      <c r="C232" s="37"/>
      <c r="D232" s="37"/>
      <c r="E232" s="83" t="str">
        <f>IF(B232="","",'NILAI TUGAS'!D232)</f>
        <v/>
      </c>
      <c r="F232" s="83" t="str">
        <f>IF(B232="","",'NILAI PRAKTEK'!D232)</f>
        <v/>
      </c>
      <c r="G232" s="83" t="str">
        <f>IF(B232="","",'NILAI UTS'!D232)</f>
        <v/>
      </c>
      <c r="H232" s="83" t="str">
        <f>IF(B232="","",'NILAI UAS'!D232)</f>
        <v/>
      </c>
      <c r="I232" s="83" t="str">
        <f t="shared" si="0"/>
        <v/>
      </c>
      <c r="J232" s="84" t="str">
        <f t="shared" si="15"/>
        <v/>
      </c>
      <c r="K232" s="83" t="str">
        <f t="shared" si="16"/>
        <v/>
      </c>
      <c r="L232" s="85" t="str">
        <f t="shared" si="20"/>
        <v/>
      </c>
      <c r="M232" s="7" t="str">
        <f>IF($B232="","",IF(M$7="","",IFERROR((('NILAI TUGAS'!E232*'NILAI TUGAS'!E$7*'FORM NILAI SIAP'!$E$6+'NILAI PRAKTEK'!E232*'NILAI PRAKTEK'!E$7*'FORM NILAI SIAP'!$F$6+'NILAI UTS'!E232*'NILAI UTS'!E$7*'FORM NILAI SIAP'!$G$6+'NILAI UAS'!E$7*'NILAI UAS'!E232*'FORM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2" s="64"/>
      <c r="O232" s="7" t="str">
        <f>IF($B232="","",IF(O$7="","",IFERROR((('NILAI TUGAS'!F232*'NILAI TUGAS'!F$7*'FORM NILAI SIAP'!$E$6+'NILAI PRAKTEK'!F232*'NILAI PRAKTEK'!F$7*'FORM NILAI SIAP'!$F$6+'NILAI UTS'!F232*'NILAI UTS'!F$7*'FORM NILAI SIAP'!$G$6+'NILAI UAS'!F$7*'NILAI UAS'!F232*'FORM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2" s="87"/>
      <c r="Q232" s="7" t="str">
        <f>IF($B232="","",IF(Q$7="","",IFERROR((('NILAI TUGAS'!G232*'NILAI TUGAS'!G$7*'FORM NILAI SIAP'!$E$6+'NILAI PRAKTEK'!G232*'NILAI PRAKTEK'!G$7*'FORM NILAI SIAP'!$F$6+'NILAI UTS'!G232*'NILAI UTS'!G$7*'FORM NILAI SIAP'!$G$6+'NILAI UAS'!G$7*'NILAI UAS'!G232*'FORM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2" s="87"/>
      <c r="S232" s="7" t="str">
        <f>IF($B232="","",IF(S$7="","",IFERROR((('NILAI TUGAS'!H232*'NILAI TUGAS'!H$7*'FORM NILAI SIAP'!$E$6+'NILAI PRAKTEK'!H232*'NILAI PRAKTEK'!H$7*'FORM NILAI SIAP'!$F$6+'NILAI UTS'!H232*'NILAI UTS'!H$7*'FORM NILAI SIAP'!$G$6+'NILAI UAS'!H$7*'NILAI UAS'!H232*'FORM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2" s="87"/>
      <c r="U232" s="7" t="str">
        <f>IF($B232="","",IF(U$7="","",IFERROR((('NILAI TUGAS'!I232*'NILAI TUGAS'!I$7*'FORM NILAI SIAP'!$E$6+'NILAI PRAKTEK'!I232*'NILAI PRAKTEK'!I$7*'FORM NILAI SIAP'!$F$6+'NILAI UTS'!I232*'NILAI UTS'!I$7*'FORM NILAI SIAP'!$G$6+'NILAI UAS'!I$7*'NILAI UAS'!I232*'FORM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2" s="87"/>
      <c r="W232" s="7" t="str">
        <f>IF($B232="","",IF(W$7="","",IFERROR((('NILAI TUGAS'!J232*'NILAI TUGAS'!J$7*'FORM NILAI SIAP'!$E$6+'NILAI PRAKTEK'!J232*'NILAI PRAKTEK'!J$7*'FORM NILAI SIAP'!$F$6+'NILAI UTS'!J232*'NILAI UTS'!J$7*'FORM NILAI SIAP'!$G$6+'NILAI UAS'!J$7*'NILAI UAS'!J232*'FORM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2" s="87"/>
      <c r="Y232" s="7" t="str">
        <f>IF($B232="","",IF(Y$7="","",IFERROR((('NILAI TUGAS'!K232*'NILAI TUGAS'!K$7*'FORM NILAI SIAP'!$E$6+'NILAI PRAKTEK'!K232*'NILAI PRAKTEK'!K$7*'FORM NILAI SIAP'!$F$6+'NILAI UTS'!K232*'NILAI UTS'!K$7*'FORM NILAI SIAP'!$G$6+'NILAI UAS'!K$7*'NILAI UAS'!K232*'FORM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2" s="87"/>
      <c r="AA232" s="7" t="str">
        <f>IF($B232="","",IF(AA$7="","",IFERROR((('NILAI TUGAS'!L232*'NILAI TUGAS'!L$7*'FORM NILAI SIAP'!$E$6+'NILAI PRAKTEK'!L232*'NILAI PRAKTEK'!L$7*'FORM NILAI SIAP'!$F$6+'NILAI UTS'!L232*'NILAI UTS'!L$7*'FORM NILAI SIAP'!$G$6+'NILAI UAS'!L$7*'NILAI UAS'!L232*'FORM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2" s="87"/>
      <c r="AC232" s="7" t="str">
        <f>IF($B232="","",IF(AC$7="","",IFERROR((('NILAI TUGAS'!M232*'NILAI TUGAS'!M$7*'FORM NILAI SIAP'!$E$6+'NILAI PRAKTEK'!M232*'NILAI PRAKTEK'!M$7*'FORM NILAI SIAP'!$F$6+'NILAI UTS'!M232*'NILAI UTS'!M$7*'FORM NILAI SIAP'!$G$6+'NILAI UAS'!M$7*'NILAI UAS'!M232*'FORM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2" s="87"/>
      <c r="AE232" s="7" t="str">
        <f>IF($B232="","",IFERROR((('NILAI TUGAS'!N232*'NILAI TUGAS'!N$7*'FORM NILAI SIAP'!$E$6+'NILAI PRAKTEK'!N232*'NILAI PRAKTEK'!N$7*'FORM NILAI SIAP'!$F$6+'NILAI UTS'!N232*'NILAI UTS'!N$7*'FORM NILAI SIAP'!$G$6+'NILAI UAS'!N$7*'NILAI UAS'!N232*'FORM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2" s="87"/>
      <c r="AG232" s="7" t="str">
        <f>IF($B232="","",IFERROR((('NILAI TUGAS'!O232*'NILAI TUGAS'!O$7*'FORM NILAI SIAP'!$E$6+'NILAI PRAKTEK'!O232*'NILAI PRAKTEK'!O$7*'FORM NILAI SIAP'!$F$6+'NILAI UTS'!O232*'NILAI UTS'!O$7*'FORM NILAI SIAP'!$G$6+'NILAI UAS'!O$7*'NILAI UAS'!O232*'FORM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2" s="87"/>
      <c r="AI232" s="7" t="str">
        <f>IF($B232="","",IFERROR((('NILAI TUGAS'!P232*'NILAI TUGAS'!P$7*'FORM NILAI SIAP'!$E$6+'NILAI PRAKTEK'!P232*'NILAI PRAKTEK'!P$7*'FORM NILAI SIAP'!$F$6+'NILAI UTS'!P232*'NILAI UTS'!P$7*'FORM NILAI SIAP'!$G$6+'NILAI UAS'!P$7*'NILAI UAS'!P232*'FORM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2" s="87"/>
      <c r="AK232" s="7" t="str">
        <f>IF($B232="","",IFERROR((('NILAI TUGAS'!Q232*'NILAI TUGAS'!Q$7*'FORM NILAI SIAP'!$E$6+'NILAI PRAKTEK'!Q232*'NILAI PRAKTEK'!Q$7*'FORM NILAI SIAP'!$F$6+'NILAI UTS'!Q232*'NILAI UTS'!Q$7*'FORM NILAI SIAP'!$G$6+'NILAI UAS'!Q$7*'NILAI UAS'!Q232*'FORM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2" s="87"/>
      <c r="AM232" s="7" t="str">
        <f>IF($B232="","",IFERROR((('NILAI TUGAS'!R232*'NILAI TUGAS'!R$7*'FORM NILAI SIAP'!$E$6+'NILAI PRAKTEK'!R232*'NILAI PRAKTEK'!R$7*'FORM NILAI SIAP'!$F$6+'NILAI UTS'!R232*'NILAI UTS'!R$7*'FORM NILAI SIAP'!$G$6+'NILAI UAS'!R$7*'NILAI UAS'!R232*'FORM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2" s="87"/>
    </row>
    <row r="233" spans="1:40" ht="14.25" customHeight="1">
      <c r="A233" s="37"/>
      <c r="B233" s="37"/>
      <c r="C233" s="37"/>
      <c r="D233" s="37"/>
      <c r="E233" s="83" t="str">
        <f>IF(B233="","",'NILAI TUGAS'!D233)</f>
        <v/>
      </c>
      <c r="F233" s="83" t="str">
        <f>IF(B233="","",'NILAI PRAKTEK'!D233)</f>
        <v/>
      </c>
      <c r="G233" s="83" t="str">
        <f>IF(B233="","",'NILAI UTS'!D233)</f>
        <v/>
      </c>
      <c r="H233" s="83" t="str">
        <f>IF(B233="","",'NILAI UAS'!D233)</f>
        <v/>
      </c>
      <c r="I233" s="83" t="str">
        <f t="shared" si="0"/>
        <v/>
      </c>
      <c r="J233" s="84" t="str">
        <f t="shared" si="15"/>
        <v/>
      </c>
      <c r="K233" s="83" t="str">
        <f t="shared" si="16"/>
        <v/>
      </c>
      <c r="L233" s="85" t="str">
        <f t="shared" si="20"/>
        <v/>
      </c>
      <c r="M233" s="7" t="str">
        <f>IF($B233="","",IF(M$7="","",IFERROR((('NILAI TUGAS'!E233*'NILAI TUGAS'!E$7*'FORM NILAI SIAP'!$E$6+'NILAI PRAKTEK'!E233*'NILAI PRAKTEK'!E$7*'FORM NILAI SIAP'!$F$6+'NILAI UTS'!E233*'NILAI UTS'!E$7*'FORM NILAI SIAP'!$G$6+'NILAI UAS'!E$7*'NILAI UAS'!E233*'FORM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3" s="64"/>
      <c r="O233" s="7" t="str">
        <f>IF($B233="","",IF(O$7="","",IFERROR((('NILAI TUGAS'!F233*'NILAI TUGAS'!F$7*'FORM NILAI SIAP'!$E$6+'NILAI PRAKTEK'!F233*'NILAI PRAKTEK'!F$7*'FORM NILAI SIAP'!$F$6+'NILAI UTS'!F233*'NILAI UTS'!F$7*'FORM NILAI SIAP'!$G$6+'NILAI UAS'!F$7*'NILAI UAS'!F233*'FORM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3" s="87"/>
      <c r="Q233" s="7" t="str">
        <f>IF($B233="","",IF(Q$7="","",IFERROR((('NILAI TUGAS'!G233*'NILAI TUGAS'!G$7*'FORM NILAI SIAP'!$E$6+'NILAI PRAKTEK'!G233*'NILAI PRAKTEK'!G$7*'FORM NILAI SIAP'!$F$6+'NILAI UTS'!G233*'NILAI UTS'!G$7*'FORM NILAI SIAP'!$G$6+'NILAI UAS'!G$7*'NILAI UAS'!G233*'FORM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3" s="87"/>
      <c r="S233" s="7" t="str">
        <f>IF($B233="","",IF(S$7="","",IFERROR((('NILAI TUGAS'!H233*'NILAI TUGAS'!H$7*'FORM NILAI SIAP'!$E$6+'NILAI PRAKTEK'!H233*'NILAI PRAKTEK'!H$7*'FORM NILAI SIAP'!$F$6+'NILAI UTS'!H233*'NILAI UTS'!H$7*'FORM NILAI SIAP'!$G$6+'NILAI UAS'!H$7*'NILAI UAS'!H233*'FORM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3" s="87"/>
      <c r="U233" s="7" t="str">
        <f>IF($B233="","",IF(U$7="","",IFERROR((('NILAI TUGAS'!I233*'NILAI TUGAS'!I$7*'FORM NILAI SIAP'!$E$6+'NILAI PRAKTEK'!I233*'NILAI PRAKTEK'!I$7*'FORM NILAI SIAP'!$F$6+'NILAI UTS'!I233*'NILAI UTS'!I$7*'FORM NILAI SIAP'!$G$6+'NILAI UAS'!I$7*'NILAI UAS'!I233*'FORM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3" s="87"/>
      <c r="W233" s="7" t="str">
        <f>IF($B233="","",IF(W$7="","",IFERROR((('NILAI TUGAS'!J233*'NILAI TUGAS'!J$7*'FORM NILAI SIAP'!$E$6+'NILAI PRAKTEK'!J233*'NILAI PRAKTEK'!J$7*'FORM NILAI SIAP'!$F$6+'NILAI UTS'!J233*'NILAI UTS'!J$7*'FORM NILAI SIAP'!$G$6+'NILAI UAS'!J$7*'NILAI UAS'!J233*'FORM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3" s="87"/>
      <c r="Y233" s="7" t="str">
        <f>IF($B233="","",IF(Y$7="","",IFERROR((('NILAI TUGAS'!K233*'NILAI TUGAS'!K$7*'FORM NILAI SIAP'!$E$6+'NILAI PRAKTEK'!K233*'NILAI PRAKTEK'!K$7*'FORM NILAI SIAP'!$F$6+'NILAI UTS'!K233*'NILAI UTS'!K$7*'FORM NILAI SIAP'!$G$6+'NILAI UAS'!K$7*'NILAI UAS'!K233*'FORM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3" s="87"/>
      <c r="AA233" s="7" t="str">
        <f>IF($B233="","",IF(AA$7="","",IFERROR((('NILAI TUGAS'!L233*'NILAI TUGAS'!L$7*'FORM NILAI SIAP'!$E$6+'NILAI PRAKTEK'!L233*'NILAI PRAKTEK'!L$7*'FORM NILAI SIAP'!$F$6+'NILAI UTS'!L233*'NILAI UTS'!L$7*'FORM NILAI SIAP'!$G$6+'NILAI UAS'!L$7*'NILAI UAS'!L233*'FORM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3" s="87"/>
      <c r="AC233" s="7" t="str">
        <f>IF($B233="","",IF(AC$7="","",IFERROR((('NILAI TUGAS'!M233*'NILAI TUGAS'!M$7*'FORM NILAI SIAP'!$E$6+'NILAI PRAKTEK'!M233*'NILAI PRAKTEK'!M$7*'FORM NILAI SIAP'!$F$6+'NILAI UTS'!M233*'NILAI UTS'!M$7*'FORM NILAI SIAP'!$G$6+'NILAI UAS'!M$7*'NILAI UAS'!M233*'FORM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3" s="87"/>
      <c r="AE233" s="7" t="str">
        <f>IF($B233="","",IFERROR((('NILAI TUGAS'!N233*'NILAI TUGAS'!N$7*'FORM NILAI SIAP'!$E$6+'NILAI PRAKTEK'!N233*'NILAI PRAKTEK'!N$7*'FORM NILAI SIAP'!$F$6+'NILAI UTS'!N233*'NILAI UTS'!N$7*'FORM NILAI SIAP'!$G$6+'NILAI UAS'!N$7*'NILAI UAS'!N233*'FORM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3" s="87"/>
      <c r="AG233" s="7" t="str">
        <f>IF($B233="","",IFERROR((('NILAI TUGAS'!O233*'NILAI TUGAS'!O$7*'FORM NILAI SIAP'!$E$6+'NILAI PRAKTEK'!O233*'NILAI PRAKTEK'!O$7*'FORM NILAI SIAP'!$F$6+'NILAI UTS'!O233*'NILAI UTS'!O$7*'FORM NILAI SIAP'!$G$6+'NILAI UAS'!O$7*'NILAI UAS'!O233*'FORM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3" s="87"/>
      <c r="AI233" s="7" t="str">
        <f>IF($B233="","",IFERROR((('NILAI TUGAS'!P233*'NILAI TUGAS'!P$7*'FORM NILAI SIAP'!$E$6+'NILAI PRAKTEK'!P233*'NILAI PRAKTEK'!P$7*'FORM NILAI SIAP'!$F$6+'NILAI UTS'!P233*'NILAI UTS'!P$7*'FORM NILAI SIAP'!$G$6+'NILAI UAS'!P$7*'NILAI UAS'!P233*'FORM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3" s="87"/>
      <c r="AK233" s="7" t="str">
        <f>IF($B233="","",IFERROR((('NILAI TUGAS'!Q233*'NILAI TUGAS'!Q$7*'FORM NILAI SIAP'!$E$6+'NILAI PRAKTEK'!Q233*'NILAI PRAKTEK'!Q$7*'FORM NILAI SIAP'!$F$6+'NILAI UTS'!Q233*'NILAI UTS'!Q$7*'FORM NILAI SIAP'!$G$6+'NILAI UAS'!Q$7*'NILAI UAS'!Q233*'FORM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3" s="87"/>
      <c r="AM233" s="7" t="str">
        <f>IF($B233="","",IFERROR((('NILAI TUGAS'!R233*'NILAI TUGAS'!R$7*'FORM NILAI SIAP'!$E$6+'NILAI PRAKTEK'!R233*'NILAI PRAKTEK'!R$7*'FORM NILAI SIAP'!$F$6+'NILAI UTS'!R233*'NILAI UTS'!R$7*'FORM NILAI SIAP'!$G$6+'NILAI UAS'!R$7*'NILAI UAS'!R233*'FORM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3" s="87"/>
    </row>
    <row r="234" spans="1:40" ht="14.25" customHeight="1">
      <c r="A234" s="37"/>
      <c r="B234" s="37"/>
      <c r="C234" s="37"/>
      <c r="D234" s="37"/>
      <c r="E234" s="83" t="str">
        <f>IF(B234="","",'NILAI TUGAS'!D234)</f>
        <v/>
      </c>
      <c r="F234" s="83" t="str">
        <f>IF(B234="","",'NILAI PRAKTEK'!D234)</f>
        <v/>
      </c>
      <c r="G234" s="83" t="str">
        <f>IF(B234="","",'NILAI UTS'!D234)</f>
        <v/>
      </c>
      <c r="H234" s="83" t="str">
        <f>IF(B234="","",'NILAI UAS'!D234)</f>
        <v/>
      </c>
      <c r="I234" s="83" t="str">
        <f t="shared" si="0"/>
        <v/>
      </c>
      <c r="J234" s="84" t="str">
        <f t="shared" si="15"/>
        <v/>
      </c>
      <c r="K234" s="83" t="str">
        <f t="shared" si="16"/>
        <v/>
      </c>
      <c r="L234" s="85" t="str">
        <f t="shared" si="20"/>
        <v/>
      </c>
      <c r="M234" s="7" t="str">
        <f>IF($B234="","",IF(M$7="","",IFERROR((('NILAI TUGAS'!E234*'NILAI TUGAS'!E$7*'FORM NILAI SIAP'!$E$6+'NILAI PRAKTEK'!E234*'NILAI PRAKTEK'!E$7*'FORM NILAI SIAP'!$F$6+'NILAI UTS'!E234*'NILAI UTS'!E$7*'FORM NILAI SIAP'!$G$6+'NILAI UAS'!E$7*'NILAI UAS'!E234*'FORM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4" s="64"/>
      <c r="O234" s="7" t="str">
        <f>IF($B234="","",IF(O$7="","",IFERROR((('NILAI TUGAS'!F234*'NILAI TUGAS'!F$7*'FORM NILAI SIAP'!$E$6+'NILAI PRAKTEK'!F234*'NILAI PRAKTEK'!F$7*'FORM NILAI SIAP'!$F$6+'NILAI UTS'!F234*'NILAI UTS'!F$7*'FORM NILAI SIAP'!$G$6+'NILAI UAS'!F$7*'NILAI UAS'!F234*'FORM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4" s="87"/>
      <c r="Q234" s="7" t="str">
        <f>IF($B234="","",IF(Q$7="","",IFERROR((('NILAI TUGAS'!G234*'NILAI TUGAS'!G$7*'FORM NILAI SIAP'!$E$6+'NILAI PRAKTEK'!G234*'NILAI PRAKTEK'!G$7*'FORM NILAI SIAP'!$F$6+'NILAI UTS'!G234*'NILAI UTS'!G$7*'FORM NILAI SIAP'!$G$6+'NILAI UAS'!G$7*'NILAI UAS'!G234*'FORM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4" s="87"/>
      <c r="S234" s="7" t="str">
        <f>IF($B234="","",IF(S$7="","",IFERROR((('NILAI TUGAS'!H234*'NILAI TUGAS'!H$7*'FORM NILAI SIAP'!$E$6+'NILAI PRAKTEK'!H234*'NILAI PRAKTEK'!H$7*'FORM NILAI SIAP'!$F$6+'NILAI UTS'!H234*'NILAI UTS'!H$7*'FORM NILAI SIAP'!$G$6+'NILAI UAS'!H$7*'NILAI UAS'!H234*'FORM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4" s="87"/>
      <c r="U234" s="7" t="str">
        <f>IF($B234="","",IF(U$7="","",IFERROR((('NILAI TUGAS'!I234*'NILAI TUGAS'!I$7*'FORM NILAI SIAP'!$E$6+'NILAI PRAKTEK'!I234*'NILAI PRAKTEK'!I$7*'FORM NILAI SIAP'!$F$6+'NILAI UTS'!I234*'NILAI UTS'!I$7*'FORM NILAI SIAP'!$G$6+'NILAI UAS'!I$7*'NILAI UAS'!I234*'FORM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4" s="87"/>
      <c r="W234" s="7" t="str">
        <f>IF($B234="","",IF(W$7="","",IFERROR((('NILAI TUGAS'!J234*'NILAI TUGAS'!J$7*'FORM NILAI SIAP'!$E$6+'NILAI PRAKTEK'!J234*'NILAI PRAKTEK'!J$7*'FORM NILAI SIAP'!$F$6+'NILAI UTS'!J234*'NILAI UTS'!J$7*'FORM NILAI SIAP'!$G$6+'NILAI UAS'!J$7*'NILAI UAS'!J234*'FORM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4" s="87"/>
      <c r="Y234" s="7" t="str">
        <f>IF($B234="","",IF(Y$7="","",IFERROR((('NILAI TUGAS'!K234*'NILAI TUGAS'!K$7*'FORM NILAI SIAP'!$E$6+'NILAI PRAKTEK'!K234*'NILAI PRAKTEK'!K$7*'FORM NILAI SIAP'!$F$6+'NILAI UTS'!K234*'NILAI UTS'!K$7*'FORM NILAI SIAP'!$G$6+'NILAI UAS'!K$7*'NILAI UAS'!K234*'FORM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4" s="87"/>
      <c r="AA234" s="7" t="str">
        <f>IF($B234="","",IF(AA$7="","",IFERROR((('NILAI TUGAS'!L234*'NILAI TUGAS'!L$7*'FORM NILAI SIAP'!$E$6+'NILAI PRAKTEK'!L234*'NILAI PRAKTEK'!L$7*'FORM NILAI SIAP'!$F$6+'NILAI UTS'!L234*'NILAI UTS'!L$7*'FORM NILAI SIAP'!$G$6+'NILAI UAS'!L$7*'NILAI UAS'!L234*'FORM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4" s="87"/>
      <c r="AC234" s="7" t="str">
        <f>IF($B234="","",IF(AC$7="","",IFERROR((('NILAI TUGAS'!M234*'NILAI TUGAS'!M$7*'FORM NILAI SIAP'!$E$6+'NILAI PRAKTEK'!M234*'NILAI PRAKTEK'!M$7*'FORM NILAI SIAP'!$F$6+'NILAI UTS'!M234*'NILAI UTS'!M$7*'FORM NILAI SIAP'!$G$6+'NILAI UAS'!M$7*'NILAI UAS'!M234*'FORM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4" s="87"/>
      <c r="AE234" s="7" t="str">
        <f>IF($B234="","",IFERROR((('NILAI TUGAS'!N234*'NILAI TUGAS'!N$7*'FORM NILAI SIAP'!$E$6+'NILAI PRAKTEK'!N234*'NILAI PRAKTEK'!N$7*'FORM NILAI SIAP'!$F$6+'NILAI UTS'!N234*'NILAI UTS'!N$7*'FORM NILAI SIAP'!$G$6+'NILAI UAS'!N$7*'NILAI UAS'!N234*'FORM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4" s="87"/>
      <c r="AG234" s="7" t="str">
        <f>IF($B234="","",IFERROR((('NILAI TUGAS'!O234*'NILAI TUGAS'!O$7*'FORM NILAI SIAP'!$E$6+'NILAI PRAKTEK'!O234*'NILAI PRAKTEK'!O$7*'FORM NILAI SIAP'!$F$6+'NILAI UTS'!O234*'NILAI UTS'!O$7*'FORM NILAI SIAP'!$G$6+'NILAI UAS'!O$7*'NILAI UAS'!O234*'FORM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4" s="87"/>
      <c r="AI234" s="7" t="str">
        <f>IF($B234="","",IFERROR((('NILAI TUGAS'!P234*'NILAI TUGAS'!P$7*'FORM NILAI SIAP'!$E$6+'NILAI PRAKTEK'!P234*'NILAI PRAKTEK'!P$7*'FORM NILAI SIAP'!$F$6+'NILAI UTS'!P234*'NILAI UTS'!P$7*'FORM NILAI SIAP'!$G$6+'NILAI UAS'!P$7*'NILAI UAS'!P234*'FORM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4" s="87"/>
      <c r="AK234" s="7" t="str">
        <f>IF($B234="","",IFERROR((('NILAI TUGAS'!Q234*'NILAI TUGAS'!Q$7*'FORM NILAI SIAP'!$E$6+'NILAI PRAKTEK'!Q234*'NILAI PRAKTEK'!Q$7*'FORM NILAI SIAP'!$F$6+'NILAI UTS'!Q234*'NILAI UTS'!Q$7*'FORM NILAI SIAP'!$G$6+'NILAI UAS'!Q$7*'NILAI UAS'!Q234*'FORM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4" s="87"/>
      <c r="AM234" s="7" t="str">
        <f>IF($B234="","",IFERROR((('NILAI TUGAS'!R234*'NILAI TUGAS'!R$7*'FORM NILAI SIAP'!$E$6+'NILAI PRAKTEK'!R234*'NILAI PRAKTEK'!R$7*'FORM NILAI SIAP'!$F$6+'NILAI UTS'!R234*'NILAI UTS'!R$7*'FORM NILAI SIAP'!$G$6+'NILAI UAS'!R$7*'NILAI UAS'!R234*'FORM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4" s="87"/>
    </row>
    <row r="235" spans="1:40" ht="14.25" customHeight="1">
      <c r="A235" s="37"/>
      <c r="B235" s="37"/>
      <c r="C235" s="37"/>
      <c r="D235" s="37"/>
      <c r="E235" s="83" t="str">
        <f>IF(B235="","",'NILAI TUGAS'!D235)</f>
        <v/>
      </c>
      <c r="F235" s="83" t="str">
        <f>IF(B235="","",'NILAI PRAKTEK'!D235)</f>
        <v/>
      </c>
      <c r="G235" s="83" t="str">
        <f>IF(B235="","",'NILAI UTS'!D235)</f>
        <v/>
      </c>
      <c r="H235" s="83" t="str">
        <f>IF(B235="","",'NILAI UAS'!D235)</f>
        <v/>
      </c>
      <c r="I235" s="83" t="str">
        <f t="shared" si="0"/>
        <v/>
      </c>
      <c r="J235" s="84" t="str">
        <f t="shared" si="15"/>
        <v/>
      </c>
      <c r="K235" s="83" t="str">
        <f t="shared" si="16"/>
        <v/>
      </c>
      <c r="L235" s="85" t="str">
        <f t="shared" si="20"/>
        <v/>
      </c>
      <c r="M235" s="7" t="str">
        <f>IF($B235="","",IF(M$7="","",IFERROR((('NILAI TUGAS'!E235*'NILAI TUGAS'!E$7*'FORM NILAI SIAP'!$E$6+'NILAI PRAKTEK'!E235*'NILAI PRAKTEK'!E$7*'FORM NILAI SIAP'!$F$6+'NILAI UTS'!E235*'NILAI UTS'!E$7*'FORM NILAI SIAP'!$G$6+'NILAI UAS'!E$7*'NILAI UAS'!E235*'FORM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5" s="64"/>
      <c r="O235" s="7" t="str">
        <f>IF($B235="","",IF(O$7="","",IFERROR((('NILAI TUGAS'!F235*'NILAI TUGAS'!F$7*'FORM NILAI SIAP'!$E$6+'NILAI PRAKTEK'!F235*'NILAI PRAKTEK'!F$7*'FORM NILAI SIAP'!$F$6+'NILAI UTS'!F235*'NILAI UTS'!F$7*'FORM NILAI SIAP'!$G$6+'NILAI UAS'!F$7*'NILAI UAS'!F235*'FORM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5" s="87"/>
      <c r="Q235" s="7" t="str">
        <f>IF($B235="","",IF(Q$7="","",IFERROR((('NILAI TUGAS'!G235*'NILAI TUGAS'!G$7*'FORM NILAI SIAP'!$E$6+'NILAI PRAKTEK'!G235*'NILAI PRAKTEK'!G$7*'FORM NILAI SIAP'!$F$6+'NILAI UTS'!G235*'NILAI UTS'!G$7*'FORM NILAI SIAP'!$G$6+'NILAI UAS'!G$7*'NILAI UAS'!G235*'FORM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5" s="87"/>
      <c r="S235" s="7" t="str">
        <f>IF($B235="","",IF(S$7="","",IFERROR((('NILAI TUGAS'!H235*'NILAI TUGAS'!H$7*'FORM NILAI SIAP'!$E$6+'NILAI PRAKTEK'!H235*'NILAI PRAKTEK'!H$7*'FORM NILAI SIAP'!$F$6+'NILAI UTS'!H235*'NILAI UTS'!H$7*'FORM NILAI SIAP'!$G$6+'NILAI UAS'!H$7*'NILAI UAS'!H235*'FORM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5" s="87"/>
      <c r="U235" s="7" t="str">
        <f>IF($B235="","",IF(U$7="","",IFERROR((('NILAI TUGAS'!I235*'NILAI TUGAS'!I$7*'FORM NILAI SIAP'!$E$6+'NILAI PRAKTEK'!I235*'NILAI PRAKTEK'!I$7*'FORM NILAI SIAP'!$F$6+'NILAI UTS'!I235*'NILAI UTS'!I$7*'FORM NILAI SIAP'!$G$6+'NILAI UAS'!I$7*'NILAI UAS'!I235*'FORM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5" s="87"/>
      <c r="W235" s="7" t="str">
        <f>IF($B235="","",IF(W$7="","",IFERROR((('NILAI TUGAS'!J235*'NILAI TUGAS'!J$7*'FORM NILAI SIAP'!$E$6+'NILAI PRAKTEK'!J235*'NILAI PRAKTEK'!J$7*'FORM NILAI SIAP'!$F$6+'NILAI UTS'!J235*'NILAI UTS'!J$7*'FORM NILAI SIAP'!$G$6+'NILAI UAS'!J$7*'NILAI UAS'!J235*'FORM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5" s="87"/>
      <c r="Y235" s="7" t="str">
        <f>IF($B235="","",IF(Y$7="","",IFERROR((('NILAI TUGAS'!K235*'NILAI TUGAS'!K$7*'FORM NILAI SIAP'!$E$6+'NILAI PRAKTEK'!K235*'NILAI PRAKTEK'!K$7*'FORM NILAI SIAP'!$F$6+'NILAI UTS'!K235*'NILAI UTS'!K$7*'FORM NILAI SIAP'!$G$6+'NILAI UAS'!K$7*'NILAI UAS'!K235*'FORM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5" s="87"/>
      <c r="AA235" s="7" t="str">
        <f>IF($B235="","",IF(AA$7="","",IFERROR((('NILAI TUGAS'!L235*'NILAI TUGAS'!L$7*'FORM NILAI SIAP'!$E$6+'NILAI PRAKTEK'!L235*'NILAI PRAKTEK'!L$7*'FORM NILAI SIAP'!$F$6+'NILAI UTS'!L235*'NILAI UTS'!L$7*'FORM NILAI SIAP'!$G$6+'NILAI UAS'!L$7*'NILAI UAS'!L235*'FORM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5" s="87"/>
      <c r="AC235" s="7" t="str">
        <f>IF($B235="","",IF(AC$7="","",IFERROR((('NILAI TUGAS'!M235*'NILAI TUGAS'!M$7*'FORM NILAI SIAP'!$E$6+'NILAI PRAKTEK'!M235*'NILAI PRAKTEK'!M$7*'FORM NILAI SIAP'!$F$6+'NILAI UTS'!M235*'NILAI UTS'!M$7*'FORM NILAI SIAP'!$G$6+'NILAI UAS'!M$7*'NILAI UAS'!M235*'FORM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5" s="87"/>
      <c r="AE235" s="7" t="str">
        <f>IF($B235="","",IFERROR((('NILAI TUGAS'!N235*'NILAI TUGAS'!N$7*'FORM NILAI SIAP'!$E$6+'NILAI PRAKTEK'!N235*'NILAI PRAKTEK'!N$7*'FORM NILAI SIAP'!$F$6+'NILAI UTS'!N235*'NILAI UTS'!N$7*'FORM NILAI SIAP'!$G$6+'NILAI UAS'!N$7*'NILAI UAS'!N235*'FORM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5" s="87"/>
      <c r="AG235" s="7" t="str">
        <f>IF($B235="","",IFERROR((('NILAI TUGAS'!O235*'NILAI TUGAS'!O$7*'FORM NILAI SIAP'!$E$6+'NILAI PRAKTEK'!O235*'NILAI PRAKTEK'!O$7*'FORM NILAI SIAP'!$F$6+'NILAI UTS'!O235*'NILAI UTS'!O$7*'FORM NILAI SIAP'!$G$6+'NILAI UAS'!O$7*'NILAI UAS'!O235*'FORM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5" s="87"/>
      <c r="AI235" s="7" t="str">
        <f>IF($B235="","",IFERROR((('NILAI TUGAS'!P235*'NILAI TUGAS'!P$7*'FORM NILAI SIAP'!$E$6+'NILAI PRAKTEK'!P235*'NILAI PRAKTEK'!P$7*'FORM NILAI SIAP'!$F$6+'NILAI UTS'!P235*'NILAI UTS'!P$7*'FORM NILAI SIAP'!$G$6+'NILAI UAS'!P$7*'NILAI UAS'!P235*'FORM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5" s="87"/>
      <c r="AK235" s="7" t="str">
        <f>IF($B235="","",IFERROR((('NILAI TUGAS'!Q235*'NILAI TUGAS'!Q$7*'FORM NILAI SIAP'!$E$6+'NILAI PRAKTEK'!Q235*'NILAI PRAKTEK'!Q$7*'FORM NILAI SIAP'!$F$6+'NILAI UTS'!Q235*'NILAI UTS'!Q$7*'FORM NILAI SIAP'!$G$6+'NILAI UAS'!Q$7*'NILAI UAS'!Q235*'FORM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5" s="87"/>
      <c r="AM235" s="7" t="str">
        <f>IF($B235="","",IFERROR((('NILAI TUGAS'!R235*'NILAI TUGAS'!R$7*'FORM NILAI SIAP'!$E$6+'NILAI PRAKTEK'!R235*'NILAI PRAKTEK'!R$7*'FORM NILAI SIAP'!$F$6+'NILAI UTS'!R235*'NILAI UTS'!R$7*'FORM NILAI SIAP'!$G$6+'NILAI UAS'!R$7*'NILAI UAS'!R235*'FORM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5" s="87"/>
    </row>
    <row r="236" spans="1:40" ht="14.25" customHeight="1">
      <c r="A236" s="37"/>
      <c r="B236" s="37"/>
      <c r="C236" s="37"/>
      <c r="D236" s="37"/>
      <c r="E236" s="83" t="str">
        <f>IF(B236="","",'NILAI TUGAS'!D236)</f>
        <v/>
      </c>
      <c r="F236" s="83" t="str">
        <f>IF(B236="","",'NILAI PRAKTEK'!D236)</f>
        <v/>
      </c>
      <c r="G236" s="83" t="str">
        <f>IF(B236="","",'NILAI UTS'!D236)</f>
        <v/>
      </c>
      <c r="H236" s="83" t="str">
        <f>IF(B236="","",'NILAI UAS'!D236)</f>
        <v/>
      </c>
      <c r="I236" s="83" t="str">
        <f t="shared" si="0"/>
        <v/>
      </c>
      <c r="J236" s="84" t="str">
        <f t="shared" si="15"/>
        <v/>
      </c>
      <c r="K236" s="83" t="str">
        <f t="shared" si="16"/>
        <v/>
      </c>
      <c r="L236" s="85" t="str">
        <f t="shared" si="20"/>
        <v/>
      </c>
      <c r="M236" s="7" t="str">
        <f>IF($B236="","",IF(M$7="","",IFERROR((('NILAI TUGAS'!E236*'NILAI TUGAS'!E$7*'FORM NILAI SIAP'!$E$6+'NILAI PRAKTEK'!E236*'NILAI PRAKTEK'!E$7*'FORM NILAI SIAP'!$F$6+'NILAI UTS'!E236*'NILAI UTS'!E$7*'FORM NILAI SIAP'!$G$6+'NILAI UAS'!E$7*'NILAI UAS'!E236*'FORM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6" s="64"/>
      <c r="O236" s="7" t="str">
        <f>IF($B236="","",IF(O$7="","",IFERROR((('NILAI TUGAS'!F236*'NILAI TUGAS'!F$7*'FORM NILAI SIAP'!$E$6+'NILAI PRAKTEK'!F236*'NILAI PRAKTEK'!F$7*'FORM NILAI SIAP'!$F$6+'NILAI UTS'!F236*'NILAI UTS'!F$7*'FORM NILAI SIAP'!$G$6+'NILAI UAS'!F$7*'NILAI UAS'!F236*'FORM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6" s="87"/>
      <c r="Q236" s="7" t="str">
        <f>IF($B236="","",IF(Q$7="","",IFERROR((('NILAI TUGAS'!G236*'NILAI TUGAS'!G$7*'FORM NILAI SIAP'!$E$6+'NILAI PRAKTEK'!G236*'NILAI PRAKTEK'!G$7*'FORM NILAI SIAP'!$F$6+'NILAI UTS'!G236*'NILAI UTS'!G$7*'FORM NILAI SIAP'!$G$6+'NILAI UAS'!G$7*'NILAI UAS'!G236*'FORM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6" s="87"/>
      <c r="S236" s="7" t="str">
        <f>IF($B236="","",IF(S$7="","",IFERROR((('NILAI TUGAS'!H236*'NILAI TUGAS'!H$7*'FORM NILAI SIAP'!$E$6+'NILAI PRAKTEK'!H236*'NILAI PRAKTEK'!H$7*'FORM NILAI SIAP'!$F$6+'NILAI UTS'!H236*'NILAI UTS'!H$7*'FORM NILAI SIAP'!$G$6+'NILAI UAS'!H$7*'NILAI UAS'!H236*'FORM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6" s="87"/>
      <c r="U236" s="7" t="str">
        <f>IF($B236="","",IF(U$7="","",IFERROR((('NILAI TUGAS'!I236*'NILAI TUGAS'!I$7*'FORM NILAI SIAP'!$E$6+'NILAI PRAKTEK'!I236*'NILAI PRAKTEK'!I$7*'FORM NILAI SIAP'!$F$6+'NILAI UTS'!I236*'NILAI UTS'!I$7*'FORM NILAI SIAP'!$G$6+'NILAI UAS'!I$7*'NILAI UAS'!I236*'FORM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6" s="87"/>
      <c r="W236" s="7" t="str">
        <f>IF($B236="","",IF(W$7="","",IFERROR((('NILAI TUGAS'!J236*'NILAI TUGAS'!J$7*'FORM NILAI SIAP'!$E$6+'NILAI PRAKTEK'!J236*'NILAI PRAKTEK'!J$7*'FORM NILAI SIAP'!$F$6+'NILAI UTS'!J236*'NILAI UTS'!J$7*'FORM NILAI SIAP'!$G$6+'NILAI UAS'!J$7*'NILAI UAS'!J236*'FORM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6" s="87"/>
      <c r="Y236" s="7" t="str">
        <f>IF($B236="","",IF(Y$7="","",IFERROR((('NILAI TUGAS'!K236*'NILAI TUGAS'!K$7*'FORM NILAI SIAP'!$E$6+'NILAI PRAKTEK'!K236*'NILAI PRAKTEK'!K$7*'FORM NILAI SIAP'!$F$6+'NILAI UTS'!K236*'NILAI UTS'!K$7*'FORM NILAI SIAP'!$G$6+'NILAI UAS'!K$7*'NILAI UAS'!K236*'FORM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6" s="87"/>
      <c r="AA236" s="7" t="str">
        <f>IF($B236="","",IF(AA$7="","",IFERROR((('NILAI TUGAS'!L236*'NILAI TUGAS'!L$7*'FORM NILAI SIAP'!$E$6+'NILAI PRAKTEK'!L236*'NILAI PRAKTEK'!L$7*'FORM NILAI SIAP'!$F$6+'NILAI UTS'!L236*'NILAI UTS'!L$7*'FORM NILAI SIAP'!$G$6+'NILAI UAS'!L$7*'NILAI UAS'!L236*'FORM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6" s="87"/>
      <c r="AC236" s="7" t="str">
        <f>IF($B236="","",IF(AC$7="","",IFERROR((('NILAI TUGAS'!M236*'NILAI TUGAS'!M$7*'FORM NILAI SIAP'!$E$6+'NILAI PRAKTEK'!M236*'NILAI PRAKTEK'!M$7*'FORM NILAI SIAP'!$F$6+'NILAI UTS'!M236*'NILAI UTS'!M$7*'FORM NILAI SIAP'!$G$6+'NILAI UAS'!M$7*'NILAI UAS'!M236*'FORM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6" s="87"/>
      <c r="AE236" s="7" t="str">
        <f>IF($B236="","",IFERROR((('NILAI TUGAS'!N236*'NILAI TUGAS'!N$7*'FORM NILAI SIAP'!$E$6+'NILAI PRAKTEK'!N236*'NILAI PRAKTEK'!N$7*'FORM NILAI SIAP'!$F$6+'NILAI UTS'!N236*'NILAI UTS'!N$7*'FORM NILAI SIAP'!$G$6+'NILAI UAS'!N$7*'NILAI UAS'!N236*'FORM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6" s="87"/>
      <c r="AG236" s="7" t="str">
        <f>IF($B236="","",IFERROR((('NILAI TUGAS'!O236*'NILAI TUGAS'!O$7*'FORM NILAI SIAP'!$E$6+'NILAI PRAKTEK'!O236*'NILAI PRAKTEK'!O$7*'FORM NILAI SIAP'!$F$6+'NILAI UTS'!O236*'NILAI UTS'!O$7*'FORM NILAI SIAP'!$G$6+'NILAI UAS'!O$7*'NILAI UAS'!O236*'FORM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6" s="87"/>
      <c r="AI236" s="7" t="str">
        <f>IF($B236="","",IFERROR((('NILAI TUGAS'!P236*'NILAI TUGAS'!P$7*'FORM NILAI SIAP'!$E$6+'NILAI PRAKTEK'!P236*'NILAI PRAKTEK'!P$7*'FORM NILAI SIAP'!$F$6+'NILAI UTS'!P236*'NILAI UTS'!P$7*'FORM NILAI SIAP'!$G$6+'NILAI UAS'!P$7*'NILAI UAS'!P236*'FORM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6" s="87"/>
      <c r="AK236" s="7" t="str">
        <f>IF($B236="","",IFERROR((('NILAI TUGAS'!Q236*'NILAI TUGAS'!Q$7*'FORM NILAI SIAP'!$E$6+'NILAI PRAKTEK'!Q236*'NILAI PRAKTEK'!Q$7*'FORM NILAI SIAP'!$F$6+'NILAI UTS'!Q236*'NILAI UTS'!Q$7*'FORM NILAI SIAP'!$G$6+'NILAI UAS'!Q$7*'NILAI UAS'!Q236*'FORM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6" s="87"/>
      <c r="AM236" s="7" t="str">
        <f>IF($B236="","",IFERROR((('NILAI TUGAS'!R236*'NILAI TUGAS'!R$7*'FORM NILAI SIAP'!$E$6+'NILAI PRAKTEK'!R236*'NILAI PRAKTEK'!R$7*'FORM NILAI SIAP'!$F$6+'NILAI UTS'!R236*'NILAI UTS'!R$7*'FORM NILAI SIAP'!$G$6+'NILAI UAS'!R$7*'NILAI UAS'!R236*'FORM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6" s="87"/>
    </row>
    <row r="237" spans="1:40" ht="14.25" customHeight="1">
      <c r="A237" s="37"/>
      <c r="B237" s="37"/>
      <c r="C237" s="37"/>
      <c r="D237" s="37"/>
      <c r="E237" s="83" t="str">
        <f>IF(B237="","",'NILAI TUGAS'!D237)</f>
        <v/>
      </c>
      <c r="F237" s="83" t="str">
        <f>IF(B237="","",'NILAI PRAKTEK'!D237)</f>
        <v/>
      </c>
      <c r="G237" s="83" t="str">
        <f>IF(B237="","",'NILAI UTS'!D237)</f>
        <v/>
      </c>
      <c r="H237" s="83" t="str">
        <f>IF(B237="","",'NILAI UAS'!D237)</f>
        <v/>
      </c>
      <c r="I237" s="83" t="str">
        <f t="shared" si="0"/>
        <v/>
      </c>
      <c r="J237" s="84" t="str">
        <f t="shared" si="15"/>
        <v/>
      </c>
      <c r="K237" s="83" t="str">
        <f t="shared" si="16"/>
        <v/>
      </c>
      <c r="L237" s="85" t="str">
        <f t="shared" si="20"/>
        <v/>
      </c>
      <c r="M237" s="7" t="str">
        <f>IF($B237="","",IF(M$7="","",IFERROR((('NILAI TUGAS'!E237*'NILAI TUGAS'!E$7*'FORM NILAI SIAP'!$E$6+'NILAI PRAKTEK'!E237*'NILAI PRAKTEK'!E$7*'FORM NILAI SIAP'!$F$6+'NILAI UTS'!E237*'NILAI UTS'!E$7*'FORM NILAI SIAP'!$G$6+'NILAI UAS'!E$7*'NILAI UAS'!E237*'FORM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7" s="64"/>
      <c r="O237" s="7" t="str">
        <f>IF($B237="","",IF(O$7="","",IFERROR((('NILAI TUGAS'!F237*'NILAI TUGAS'!F$7*'FORM NILAI SIAP'!$E$6+'NILAI PRAKTEK'!F237*'NILAI PRAKTEK'!F$7*'FORM NILAI SIAP'!$F$6+'NILAI UTS'!F237*'NILAI UTS'!F$7*'FORM NILAI SIAP'!$G$6+'NILAI UAS'!F$7*'NILAI UAS'!F237*'FORM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7" s="87"/>
      <c r="Q237" s="7" t="str">
        <f>IF($B237="","",IF(Q$7="","",IFERROR((('NILAI TUGAS'!G237*'NILAI TUGAS'!G$7*'FORM NILAI SIAP'!$E$6+'NILAI PRAKTEK'!G237*'NILAI PRAKTEK'!G$7*'FORM NILAI SIAP'!$F$6+'NILAI UTS'!G237*'NILAI UTS'!G$7*'FORM NILAI SIAP'!$G$6+'NILAI UAS'!G$7*'NILAI UAS'!G237*'FORM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7" s="87"/>
      <c r="S237" s="7" t="str">
        <f>IF($B237="","",IF(S$7="","",IFERROR((('NILAI TUGAS'!H237*'NILAI TUGAS'!H$7*'FORM NILAI SIAP'!$E$6+'NILAI PRAKTEK'!H237*'NILAI PRAKTEK'!H$7*'FORM NILAI SIAP'!$F$6+'NILAI UTS'!H237*'NILAI UTS'!H$7*'FORM NILAI SIAP'!$G$6+'NILAI UAS'!H$7*'NILAI UAS'!H237*'FORM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7" s="87"/>
      <c r="U237" s="7" t="str">
        <f>IF($B237="","",IF(U$7="","",IFERROR((('NILAI TUGAS'!I237*'NILAI TUGAS'!I$7*'FORM NILAI SIAP'!$E$6+'NILAI PRAKTEK'!I237*'NILAI PRAKTEK'!I$7*'FORM NILAI SIAP'!$F$6+'NILAI UTS'!I237*'NILAI UTS'!I$7*'FORM NILAI SIAP'!$G$6+'NILAI UAS'!I$7*'NILAI UAS'!I237*'FORM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7" s="87"/>
      <c r="W237" s="7" t="str">
        <f>IF($B237="","",IF(W$7="","",IFERROR((('NILAI TUGAS'!J237*'NILAI TUGAS'!J$7*'FORM NILAI SIAP'!$E$6+'NILAI PRAKTEK'!J237*'NILAI PRAKTEK'!J$7*'FORM NILAI SIAP'!$F$6+'NILAI UTS'!J237*'NILAI UTS'!J$7*'FORM NILAI SIAP'!$G$6+'NILAI UAS'!J$7*'NILAI UAS'!J237*'FORM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7" s="87"/>
      <c r="Y237" s="7" t="str">
        <f>IF($B237="","",IF(Y$7="","",IFERROR((('NILAI TUGAS'!K237*'NILAI TUGAS'!K$7*'FORM NILAI SIAP'!$E$6+'NILAI PRAKTEK'!K237*'NILAI PRAKTEK'!K$7*'FORM NILAI SIAP'!$F$6+'NILAI UTS'!K237*'NILAI UTS'!K$7*'FORM NILAI SIAP'!$G$6+'NILAI UAS'!K$7*'NILAI UAS'!K237*'FORM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7" s="87"/>
      <c r="AA237" s="7" t="str">
        <f>IF($B237="","",IF(AA$7="","",IFERROR((('NILAI TUGAS'!L237*'NILAI TUGAS'!L$7*'FORM NILAI SIAP'!$E$6+'NILAI PRAKTEK'!L237*'NILAI PRAKTEK'!L$7*'FORM NILAI SIAP'!$F$6+'NILAI UTS'!L237*'NILAI UTS'!L$7*'FORM NILAI SIAP'!$G$6+'NILAI UAS'!L$7*'NILAI UAS'!L237*'FORM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7" s="87"/>
      <c r="AC237" s="7" t="str">
        <f>IF($B237="","",IF(AC$7="","",IFERROR((('NILAI TUGAS'!M237*'NILAI TUGAS'!M$7*'FORM NILAI SIAP'!$E$6+'NILAI PRAKTEK'!M237*'NILAI PRAKTEK'!M$7*'FORM NILAI SIAP'!$F$6+'NILAI UTS'!M237*'NILAI UTS'!M$7*'FORM NILAI SIAP'!$G$6+'NILAI UAS'!M$7*'NILAI UAS'!M237*'FORM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7" s="87"/>
      <c r="AE237" s="7" t="str">
        <f>IF($B237="","",IFERROR((('NILAI TUGAS'!N237*'NILAI TUGAS'!N$7*'FORM NILAI SIAP'!$E$6+'NILAI PRAKTEK'!N237*'NILAI PRAKTEK'!N$7*'FORM NILAI SIAP'!$F$6+'NILAI UTS'!N237*'NILAI UTS'!N$7*'FORM NILAI SIAP'!$G$6+'NILAI UAS'!N$7*'NILAI UAS'!N237*'FORM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7" s="87"/>
      <c r="AG237" s="7" t="str">
        <f>IF($B237="","",IFERROR((('NILAI TUGAS'!O237*'NILAI TUGAS'!O$7*'FORM NILAI SIAP'!$E$6+'NILAI PRAKTEK'!O237*'NILAI PRAKTEK'!O$7*'FORM NILAI SIAP'!$F$6+'NILAI UTS'!O237*'NILAI UTS'!O$7*'FORM NILAI SIAP'!$G$6+'NILAI UAS'!O$7*'NILAI UAS'!O237*'FORM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7" s="87"/>
      <c r="AI237" s="7" t="str">
        <f>IF($B237="","",IFERROR((('NILAI TUGAS'!P237*'NILAI TUGAS'!P$7*'FORM NILAI SIAP'!$E$6+'NILAI PRAKTEK'!P237*'NILAI PRAKTEK'!P$7*'FORM NILAI SIAP'!$F$6+'NILAI UTS'!P237*'NILAI UTS'!P$7*'FORM NILAI SIAP'!$G$6+'NILAI UAS'!P$7*'NILAI UAS'!P237*'FORM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7" s="87"/>
      <c r="AK237" s="7" t="str">
        <f>IF($B237="","",IFERROR((('NILAI TUGAS'!Q237*'NILAI TUGAS'!Q$7*'FORM NILAI SIAP'!$E$6+'NILAI PRAKTEK'!Q237*'NILAI PRAKTEK'!Q$7*'FORM NILAI SIAP'!$F$6+'NILAI UTS'!Q237*'NILAI UTS'!Q$7*'FORM NILAI SIAP'!$G$6+'NILAI UAS'!Q$7*'NILAI UAS'!Q237*'FORM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7" s="87"/>
      <c r="AM237" s="7" t="str">
        <f>IF($B237="","",IFERROR((('NILAI TUGAS'!R237*'NILAI TUGAS'!R$7*'FORM NILAI SIAP'!$E$6+'NILAI PRAKTEK'!R237*'NILAI PRAKTEK'!R$7*'FORM NILAI SIAP'!$F$6+'NILAI UTS'!R237*'NILAI UTS'!R$7*'FORM NILAI SIAP'!$G$6+'NILAI UAS'!R$7*'NILAI UAS'!R237*'FORM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7" s="87"/>
    </row>
    <row r="238" spans="1:40" ht="14.25" customHeight="1">
      <c r="A238" s="37"/>
      <c r="B238" s="37"/>
      <c r="C238" s="37"/>
      <c r="D238" s="37"/>
      <c r="E238" s="83" t="str">
        <f>IF(B238="","",'NILAI TUGAS'!D238)</f>
        <v/>
      </c>
      <c r="F238" s="83" t="str">
        <f>IF(B238="","",'NILAI PRAKTEK'!D238)</f>
        <v/>
      </c>
      <c r="G238" s="83" t="str">
        <f>IF(B238="","",'NILAI UTS'!D238)</f>
        <v/>
      </c>
      <c r="H238" s="83" t="str">
        <f>IF(B238="","",'NILAI UAS'!D238)</f>
        <v/>
      </c>
      <c r="I238" s="83" t="str">
        <f t="shared" si="0"/>
        <v/>
      </c>
      <c r="J238" s="84" t="str">
        <f t="shared" si="15"/>
        <v/>
      </c>
      <c r="K238" s="83" t="str">
        <f t="shared" si="16"/>
        <v/>
      </c>
      <c r="L238" s="85" t="str">
        <f t="shared" si="20"/>
        <v/>
      </c>
      <c r="M238" s="7" t="str">
        <f>IF($B238="","",IF(M$7="","",IFERROR((('NILAI TUGAS'!E238*'NILAI TUGAS'!E$7*'FORM NILAI SIAP'!$E$6+'NILAI PRAKTEK'!E238*'NILAI PRAKTEK'!E$7*'FORM NILAI SIAP'!$F$6+'NILAI UTS'!E238*'NILAI UTS'!E$7*'FORM NILAI SIAP'!$G$6+'NILAI UAS'!E$7*'NILAI UAS'!E238*'FORM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8" s="64"/>
      <c r="O238" s="7" t="str">
        <f>IF($B238="","",IF(O$7="","",IFERROR((('NILAI TUGAS'!F238*'NILAI TUGAS'!F$7*'FORM NILAI SIAP'!$E$6+'NILAI PRAKTEK'!F238*'NILAI PRAKTEK'!F$7*'FORM NILAI SIAP'!$F$6+'NILAI UTS'!F238*'NILAI UTS'!F$7*'FORM NILAI SIAP'!$G$6+'NILAI UAS'!F$7*'NILAI UAS'!F238*'FORM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8" s="87"/>
      <c r="Q238" s="7" t="str">
        <f>IF($B238="","",IF(Q$7="","",IFERROR((('NILAI TUGAS'!G238*'NILAI TUGAS'!G$7*'FORM NILAI SIAP'!$E$6+'NILAI PRAKTEK'!G238*'NILAI PRAKTEK'!G$7*'FORM NILAI SIAP'!$F$6+'NILAI UTS'!G238*'NILAI UTS'!G$7*'FORM NILAI SIAP'!$G$6+'NILAI UAS'!G$7*'NILAI UAS'!G238*'FORM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8" s="87"/>
      <c r="S238" s="7" t="str">
        <f>IF($B238="","",IF(S$7="","",IFERROR((('NILAI TUGAS'!H238*'NILAI TUGAS'!H$7*'FORM NILAI SIAP'!$E$6+'NILAI PRAKTEK'!H238*'NILAI PRAKTEK'!H$7*'FORM NILAI SIAP'!$F$6+'NILAI UTS'!H238*'NILAI UTS'!H$7*'FORM NILAI SIAP'!$G$6+'NILAI UAS'!H$7*'NILAI UAS'!H238*'FORM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8" s="87"/>
      <c r="U238" s="7" t="str">
        <f>IF($B238="","",IF(U$7="","",IFERROR((('NILAI TUGAS'!I238*'NILAI TUGAS'!I$7*'FORM NILAI SIAP'!$E$6+'NILAI PRAKTEK'!I238*'NILAI PRAKTEK'!I$7*'FORM NILAI SIAP'!$F$6+'NILAI UTS'!I238*'NILAI UTS'!I$7*'FORM NILAI SIAP'!$G$6+'NILAI UAS'!I$7*'NILAI UAS'!I238*'FORM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8" s="87"/>
      <c r="W238" s="7" t="str">
        <f>IF($B238="","",IF(W$7="","",IFERROR((('NILAI TUGAS'!J238*'NILAI TUGAS'!J$7*'FORM NILAI SIAP'!$E$6+'NILAI PRAKTEK'!J238*'NILAI PRAKTEK'!J$7*'FORM NILAI SIAP'!$F$6+'NILAI UTS'!J238*'NILAI UTS'!J$7*'FORM NILAI SIAP'!$G$6+'NILAI UAS'!J$7*'NILAI UAS'!J238*'FORM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8" s="87"/>
      <c r="Y238" s="7" t="str">
        <f>IF($B238="","",IF(Y$7="","",IFERROR((('NILAI TUGAS'!K238*'NILAI TUGAS'!K$7*'FORM NILAI SIAP'!$E$6+'NILAI PRAKTEK'!K238*'NILAI PRAKTEK'!K$7*'FORM NILAI SIAP'!$F$6+'NILAI UTS'!K238*'NILAI UTS'!K$7*'FORM NILAI SIAP'!$G$6+'NILAI UAS'!K$7*'NILAI UAS'!K238*'FORM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8" s="87"/>
      <c r="AA238" s="7" t="str">
        <f>IF($B238="","",IF(AA$7="","",IFERROR((('NILAI TUGAS'!L238*'NILAI TUGAS'!L$7*'FORM NILAI SIAP'!$E$6+'NILAI PRAKTEK'!L238*'NILAI PRAKTEK'!L$7*'FORM NILAI SIAP'!$F$6+'NILAI UTS'!L238*'NILAI UTS'!L$7*'FORM NILAI SIAP'!$G$6+'NILAI UAS'!L$7*'NILAI UAS'!L238*'FORM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8" s="87"/>
      <c r="AC238" s="7" t="str">
        <f>IF($B238="","",IF(AC$7="","",IFERROR((('NILAI TUGAS'!M238*'NILAI TUGAS'!M$7*'FORM NILAI SIAP'!$E$6+'NILAI PRAKTEK'!M238*'NILAI PRAKTEK'!M$7*'FORM NILAI SIAP'!$F$6+'NILAI UTS'!M238*'NILAI UTS'!M$7*'FORM NILAI SIAP'!$G$6+'NILAI UAS'!M$7*'NILAI UAS'!M238*'FORM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8" s="87"/>
      <c r="AE238" s="7" t="str">
        <f>IF($B238="","",IFERROR((('NILAI TUGAS'!N238*'NILAI TUGAS'!N$7*'FORM NILAI SIAP'!$E$6+'NILAI PRAKTEK'!N238*'NILAI PRAKTEK'!N$7*'FORM NILAI SIAP'!$F$6+'NILAI UTS'!N238*'NILAI UTS'!N$7*'FORM NILAI SIAP'!$G$6+'NILAI UAS'!N$7*'NILAI UAS'!N238*'FORM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8" s="87"/>
      <c r="AG238" s="7" t="str">
        <f>IF($B238="","",IFERROR((('NILAI TUGAS'!O238*'NILAI TUGAS'!O$7*'FORM NILAI SIAP'!$E$6+'NILAI PRAKTEK'!O238*'NILAI PRAKTEK'!O$7*'FORM NILAI SIAP'!$F$6+'NILAI UTS'!O238*'NILAI UTS'!O$7*'FORM NILAI SIAP'!$G$6+'NILAI UAS'!O$7*'NILAI UAS'!O238*'FORM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8" s="87"/>
      <c r="AI238" s="7" t="str">
        <f>IF($B238="","",IFERROR((('NILAI TUGAS'!P238*'NILAI TUGAS'!P$7*'FORM NILAI SIAP'!$E$6+'NILAI PRAKTEK'!P238*'NILAI PRAKTEK'!P$7*'FORM NILAI SIAP'!$F$6+'NILAI UTS'!P238*'NILAI UTS'!P$7*'FORM NILAI SIAP'!$G$6+'NILAI UAS'!P$7*'NILAI UAS'!P238*'FORM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8" s="87"/>
      <c r="AK238" s="7" t="str">
        <f>IF($B238="","",IFERROR((('NILAI TUGAS'!Q238*'NILAI TUGAS'!Q$7*'FORM NILAI SIAP'!$E$6+'NILAI PRAKTEK'!Q238*'NILAI PRAKTEK'!Q$7*'FORM NILAI SIAP'!$F$6+'NILAI UTS'!Q238*'NILAI UTS'!Q$7*'FORM NILAI SIAP'!$G$6+'NILAI UAS'!Q$7*'NILAI UAS'!Q238*'FORM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8" s="87"/>
      <c r="AM238" s="7" t="str">
        <f>IF($B238="","",IFERROR((('NILAI TUGAS'!R238*'NILAI TUGAS'!R$7*'FORM NILAI SIAP'!$E$6+'NILAI PRAKTEK'!R238*'NILAI PRAKTEK'!R$7*'FORM NILAI SIAP'!$F$6+'NILAI UTS'!R238*'NILAI UTS'!R$7*'FORM NILAI SIAP'!$G$6+'NILAI UAS'!R$7*'NILAI UAS'!R238*'FORM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8" s="87"/>
    </row>
    <row r="239" spans="1:40" ht="14.25" customHeight="1">
      <c r="A239" s="37"/>
      <c r="B239" s="37"/>
      <c r="C239" s="37"/>
      <c r="D239" s="37"/>
      <c r="E239" s="83" t="str">
        <f>IF(B239="","",'NILAI TUGAS'!D239)</f>
        <v/>
      </c>
      <c r="F239" s="83" t="str">
        <f>IF(B239="","",'NILAI PRAKTEK'!D239)</f>
        <v/>
      </c>
      <c r="G239" s="83" t="str">
        <f>IF(B239="","",'NILAI UTS'!D239)</f>
        <v/>
      </c>
      <c r="H239" s="83" t="str">
        <f>IF(B239="","",'NILAI UAS'!D239)</f>
        <v/>
      </c>
      <c r="I239" s="83" t="str">
        <f t="shared" si="0"/>
        <v/>
      </c>
      <c r="J239" s="84" t="str">
        <f t="shared" si="15"/>
        <v/>
      </c>
      <c r="K239" s="83" t="str">
        <f t="shared" si="16"/>
        <v/>
      </c>
      <c r="L239" s="85" t="str">
        <f t="shared" si="20"/>
        <v/>
      </c>
      <c r="M239" s="7" t="str">
        <f>IF($B239="","",IF(M$7="","",IFERROR((('NILAI TUGAS'!E239*'NILAI TUGAS'!E$7*'FORM NILAI SIAP'!$E$6+'NILAI PRAKTEK'!E239*'NILAI PRAKTEK'!E$7*'FORM NILAI SIAP'!$F$6+'NILAI UTS'!E239*'NILAI UTS'!E$7*'FORM NILAI SIAP'!$G$6+'NILAI UAS'!E$7*'NILAI UAS'!E239*'FORM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9" s="64"/>
      <c r="O239" s="7" t="str">
        <f>IF($B239="","",IF(O$7="","",IFERROR((('NILAI TUGAS'!F239*'NILAI TUGAS'!F$7*'FORM NILAI SIAP'!$E$6+'NILAI PRAKTEK'!F239*'NILAI PRAKTEK'!F$7*'FORM NILAI SIAP'!$F$6+'NILAI UTS'!F239*'NILAI UTS'!F$7*'FORM NILAI SIAP'!$G$6+'NILAI UAS'!F$7*'NILAI UAS'!F239*'FORM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9" s="87"/>
      <c r="Q239" s="7" t="str">
        <f>IF($B239="","",IF(Q$7="","",IFERROR((('NILAI TUGAS'!G239*'NILAI TUGAS'!G$7*'FORM NILAI SIAP'!$E$6+'NILAI PRAKTEK'!G239*'NILAI PRAKTEK'!G$7*'FORM NILAI SIAP'!$F$6+'NILAI UTS'!G239*'NILAI UTS'!G$7*'FORM NILAI SIAP'!$G$6+'NILAI UAS'!G$7*'NILAI UAS'!G239*'FORM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9" s="87"/>
      <c r="S239" s="7" t="str">
        <f>IF($B239="","",IF(S$7="","",IFERROR((('NILAI TUGAS'!H239*'NILAI TUGAS'!H$7*'FORM NILAI SIAP'!$E$6+'NILAI PRAKTEK'!H239*'NILAI PRAKTEK'!H$7*'FORM NILAI SIAP'!$F$6+'NILAI UTS'!H239*'NILAI UTS'!H$7*'FORM NILAI SIAP'!$G$6+'NILAI UAS'!H$7*'NILAI UAS'!H239*'FORM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9" s="87"/>
      <c r="U239" s="7" t="str">
        <f>IF($B239="","",IF(U$7="","",IFERROR((('NILAI TUGAS'!I239*'NILAI TUGAS'!I$7*'FORM NILAI SIAP'!$E$6+'NILAI PRAKTEK'!I239*'NILAI PRAKTEK'!I$7*'FORM NILAI SIAP'!$F$6+'NILAI UTS'!I239*'NILAI UTS'!I$7*'FORM NILAI SIAP'!$G$6+'NILAI UAS'!I$7*'NILAI UAS'!I239*'FORM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9" s="87"/>
      <c r="W239" s="7" t="str">
        <f>IF($B239="","",IF(W$7="","",IFERROR((('NILAI TUGAS'!J239*'NILAI TUGAS'!J$7*'FORM NILAI SIAP'!$E$6+'NILAI PRAKTEK'!J239*'NILAI PRAKTEK'!J$7*'FORM NILAI SIAP'!$F$6+'NILAI UTS'!J239*'NILAI UTS'!J$7*'FORM NILAI SIAP'!$G$6+'NILAI UAS'!J$7*'NILAI UAS'!J239*'FORM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9" s="87"/>
      <c r="Y239" s="7" t="str">
        <f>IF($B239="","",IF(Y$7="","",IFERROR((('NILAI TUGAS'!K239*'NILAI TUGAS'!K$7*'FORM NILAI SIAP'!$E$6+'NILAI PRAKTEK'!K239*'NILAI PRAKTEK'!K$7*'FORM NILAI SIAP'!$F$6+'NILAI UTS'!K239*'NILAI UTS'!K$7*'FORM NILAI SIAP'!$G$6+'NILAI UAS'!K$7*'NILAI UAS'!K239*'FORM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9" s="87"/>
      <c r="AA239" s="7" t="str">
        <f>IF($B239="","",IF(AA$7="","",IFERROR((('NILAI TUGAS'!L239*'NILAI TUGAS'!L$7*'FORM NILAI SIAP'!$E$6+'NILAI PRAKTEK'!L239*'NILAI PRAKTEK'!L$7*'FORM NILAI SIAP'!$F$6+'NILAI UTS'!L239*'NILAI UTS'!L$7*'FORM NILAI SIAP'!$G$6+'NILAI UAS'!L$7*'NILAI UAS'!L239*'FORM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9" s="87"/>
      <c r="AC239" s="7" t="str">
        <f>IF($B239="","",IF(AC$7="","",IFERROR((('NILAI TUGAS'!M239*'NILAI TUGAS'!M$7*'FORM NILAI SIAP'!$E$6+'NILAI PRAKTEK'!M239*'NILAI PRAKTEK'!M$7*'FORM NILAI SIAP'!$F$6+'NILAI UTS'!M239*'NILAI UTS'!M$7*'FORM NILAI SIAP'!$G$6+'NILAI UAS'!M$7*'NILAI UAS'!M239*'FORM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9" s="87"/>
      <c r="AE239" s="7" t="str">
        <f>IF($B239="","",IFERROR((('NILAI TUGAS'!N239*'NILAI TUGAS'!N$7*'FORM NILAI SIAP'!$E$6+'NILAI PRAKTEK'!N239*'NILAI PRAKTEK'!N$7*'FORM NILAI SIAP'!$F$6+'NILAI UTS'!N239*'NILAI UTS'!N$7*'FORM NILAI SIAP'!$G$6+'NILAI UAS'!N$7*'NILAI UAS'!N239*'FORM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9" s="87"/>
      <c r="AG239" s="7" t="str">
        <f>IF($B239="","",IFERROR((('NILAI TUGAS'!O239*'NILAI TUGAS'!O$7*'FORM NILAI SIAP'!$E$6+'NILAI PRAKTEK'!O239*'NILAI PRAKTEK'!O$7*'FORM NILAI SIAP'!$F$6+'NILAI UTS'!O239*'NILAI UTS'!O$7*'FORM NILAI SIAP'!$G$6+'NILAI UAS'!O$7*'NILAI UAS'!O239*'FORM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9" s="87"/>
      <c r="AI239" s="7" t="str">
        <f>IF($B239="","",IFERROR((('NILAI TUGAS'!P239*'NILAI TUGAS'!P$7*'FORM NILAI SIAP'!$E$6+'NILAI PRAKTEK'!P239*'NILAI PRAKTEK'!P$7*'FORM NILAI SIAP'!$F$6+'NILAI UTS'!P239*'NILAI UTS'!P$7*'FORM NILAI SIAP'!$G$6+'NILAI UAS'!P$7*'NILAI UAS'!P239*'FORM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9" s="87"/>
      <c r="AK239" s="7" t="str">
        <f>IF($B239="","",IFERROR((('NILAI TUGAS'!Q239*'NILAI TUGAS'!Q$7*'FORM NILAI SIAP'!$E$6+'NILAI PRAKTEK'!Q239*'NILAI PRAKTEK'!Q$7*'FORM NILAI SIAP'!$F$6+'NILAI UTS'!Q239*'NILAI UTS'!Q$7*'FORM NILAI SIAP'!$G$6+'NILAI UAS'!Q$7*'NILAI UAS'!Q239*'FORM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9" s="87"/>
      <c r="AM239" s="7" t="str">
        <f>IF($B239="","",IFERROR((('NILAI TUGAS'!R239*'NILAI TUGAS'!R$7*'FORM NILAI SIAP'!$E$6+'NILAI PRAKTEK'!R239*'NILAI PRAKTEK'!R$7*'FORM NILAI SIAP'!$F$6+'NILAI UTS'!R239*'NILAI UTS'!R$7*'FORM NILAI SIAP'!$G$6+'NILAI UAS'!R$7*'NILAI UAS'!R239*'FORM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9" s="87"/>
    </row>
    <row r="240" spans="1:40" ht="14.25" customHeight="1">
      <c r="A240" s="37"/>
      <c r="B240" s="37"/>
      <c r="C240" s="37"/>
      <c r="D240" s="37"/>
      <c r="E240" s="83" t="str">
        <f>IF(B240="","",'NILAI TUGAS'!D240)</f>
        <v/>
      </c>
      <c r="F240" s="83" t="str">
        <f>IF(B240="","",'NILAI PRAKTEK'!D240)</f>
        <v/>
      </c>
      <c r="G240" s="83" t="str">
        <f>IF(B240="","",'NILAI UTS'!D240)</f>
        <v/>
      </c>
      <c r="H240" s="83" t="str">
        <f>IF(B240="","",'NILAI UAS'!D240)</f>
        <v/>
      </c>
      <c r="I240" s="83" t="str">
        <f t="shared" si="0"/>
        <v/>
      </c>
      <c r="J240" s="84" t="str">
        <f t="shared" si="15"/>
        <v/>
      </c>
      <c r="K240" s="83" t="str">
        <f t="shared" si="16"/>
        <v/>
      </c>
      <c r="L240" s="85" t="str">
        <f t="shared" si="20"/>
        <v/>
      </c>
      <c r="M240" s="7" t="str">
        <f>IF($B240="","",IF(M$7="","",IFERROR((('NILAI TUGAS'!E240*'NILAI TUGAS'!E$7*'FORM NILAI SIAP'!$E$6+'NILAI PRAKTEK'!E240*'NILAI PRAKTEK'!E$7*'FORM NILAI SIAP'!$F$6+'NILAI UTS'!E240*'NILAI UTS'!E$7*'FORM NILAI SIAP'!$G$6+'NILAI UAS'!E$7*'NILAI UAS'!E240*'FORM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0" s="64"/>
      <c r="O240" s="7" t="str">
        <f>IF($B240="","",IF(O$7="","",IFERROR((('NILAI TUGAS'!F240*'NILAI TUGAS'!F$7*'FORM NILAI SIAP'!$E$6+'NILAI PRAKTEK'!F240*'NILAI PRAKTEK'!F$7*'FORM NILAI SIAP'!$F$6+'NILAI UTS'!F240*'NILAI UTS'!F$7*'FORM NILAI SIAP'!$G$6+'NILAI UAS'!F$7*'NILAI UAS'!F240*'FORM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0" s="87"/>
      <c r="Q240" s="7" t="str">
        <f>IF($B240="","",IF(Q$7="","",IFERROR((('NILAI TUGAS'!G240*'NILAI TUGAS'!G$7*'FORM NILAI SIAP'!$E$6+'NILAI PRAKTEK'!G240*'NILAI PRAKTEK'!G$7*'FORM NILAI SIAP'!$F$6+'NILAI UTS'!G240*'NILAI UTS'!G$7*'FORM NILAI SIAP'!$G$6+'NILAI UAS'!G$7*'NILAI UAS'!G240*'FORM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0" s="87"/>
      <c r="S240" s="7" t="str">
        <f>IF($B240="","",IF(S$7="","",IFERROR((('NILAI TUGAS'!H240*'NILAI TUGAS'!H$7*'FORM NILAI SIAP'!$E$6+'NILAI PRAKTEK'!H240*'NILAI PRAKTEK'!H$7*'FORM NILAI SIAP'!$F$6+'NILAI UTS'!H240*'NILAI UTS'!H$7*'FORM NILAI SIAP'!$G$6+'NILAI UAS'!H$7*'NILAI UAS'!H240*'FORM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0" s="87"/>
      <c r="U240" s="7" t="str">
        <f>IF($B240="","",IF(U$7="","",IFERROR((('NILAI TUGAS'!I240*'NILAI TUGAS'!I$7*'FORM NILAI SIAP'!$E$6+'NILAI PRAKTEK'!I240*'NILAI PRAKTEK'!I$7*'FORM NILAI SIAP'!$F$6+'NILAI UTS'!I240*'NILAI UTS'!I$7*'FORM NILAI SIAP'!$G$6+'NILAI UAS'!I$7*'NILAI UAS'!I240*'FORM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0" s="87"/>
      <c r="W240" s="7" t="str">
        <f>IF($B240="","",IF(W$7="","",IFERROR((('NILAI TUGAS'!J240*'NILAI TUGAS'!J$7*'FORM NILAI SIAP'!$E$6+'NILAI PRAKTEK'!J240*'NILAI PRAKTEK'!J$7*'FORM NILAI SIAP'!$F$6+'NILAI UTS'!J240*'NILAI UTS'!J$7*'FORM NILAI SIAP'!$G$6+'NILAI UAS'!J$7*'NILAI UAS'!J240*'FORM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0" s="87"/>
      <c r="Y240" s="7" t="str">
        <f>IF($B240="","",IF(Y$7="","",IFERROR((('NILAI TUGAS'!K240*'NILAI TUGAS'!K$7*'FORM NILAI SIAP'!$E$6+'NILAI PRAKTEK'!K240*'NILAI PRAKTEK'!K$7*'FORM NILAI SIAP'!$F$6+'NILAI UTS'!K240*'NILAI UTS'!K$7*'FORM NILAI SIAP'!$G$6+'NILAI UAS'!K$7*'NILAI UAS'!K240*'FORM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0" s="87"/>
      <c r="AA240" s="7" t="str">
        <f>IF($B240="","",IF(AA$7="","",IFERROR((('NILAI TUGAS'!L240*'NILAI TUGAS'!L$7*'FORM NILAI SIAP'!$E$6+'NILAI PRAKTEK'!L240*'NILAI PRAKTEK'!L$7*'FORM NILAI SIAP'!$F$6+'NILAI UTS'!L240*'NILAI UTS'!L$7*'FORM NILAI SIAP'!$G$6+'NILAI UAS'!L$7*'NILAI UAS'!L240*'FORM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0" s="87"/>
      <c r="AC240" s="7" t="str">
        <f>IF($B240="","",IF(AC$7="","",IFERROR((('NILAI TUGAS'!M240*'NILAI TUGAS'!M$7*'FORM NILAI SIAP'!$E$6+'NILAI PRAKTEK'!M240*'NILAI PRAKTEK'!M$7*'FORM NILAI SIAP'!$F$6+'NILAI UTS'!M240*'NILAI UTS'!M$7*'FORM NILAI SIAP'!$G$6+'NILAI UAS'!M$7*'NILAI UAS'!M240*'FORM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0" s="87"/>
      <c r="AE240" s="7" t="str">
        <f>IF($B240="","",IFERROR((('NILAI TUGAS'!N240*'NILAI TUGAS'!N$7*'FORM NILAI SIAP'!$E$6+'NILAI PRAKTEK'!N240*'NILAI PRAKTEK'!N$7*'FORM NILAI SIAP'!$F$6+'NILAI UTS'!N240*'NILAI UTS'!N$7*'FORM NILAI SIAP'!$G$6+'NILAI UAS'!N$7*'NILAI UAS'!N240*'FORM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0" s="87"/>
      <c r="AG240" s="7" t="str">
        <f>IF($B240="","",IFERROR((('NILAI TUGAS'!O240*'NILAI TUGAS'!O$7*'FORM NILAI SIAP'!$E$6+'NILAI PRAKTEK'!O240*'NILAI PRAKTEK'!O$7*'FORM NILAI SIAP'!$F$6+'NILAI UTS'!O240*'NILAI UTS'!O$7*'FORM NILAI SIAP'!$G$6+'NILAI UAS'!O$7*'NILAI UAS'!O240*'FORM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0" s="87"/>
      <c r="AI240" s="7" t="str">
        <f>IF($B240="","",IFERROR((('NILAI TUGAS'!P240*'NILAI TUGAS'!P$7*'FORM NILAI SIAP'!$E$6+'NILAI PRAKTEK'!P240*'NILAI PRAKTEK'!P$7*'FORM NILAI SIAP'!$F$6+'NILAI UTS'!P240*'NILAI UTS'!P$7*'FORM NILAI SIAP'!$G$6+'NILAI UAS'!P$7*'NILAI UAS'!P240*'FORM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0" s="87"/>
      <c r="AK240" s="7" t="str">
        <f>IF($B240="","",IFERROR((('NILAI TUGAS'!Q240*'NILAI TUGAS'!Q$7*'FORM NILAI SIAP'!$E$6+'NILAI PRAKTEK'!Q240*'NILAI PRAKTEK'!Q$7*'FORM NILAI SIAP'!$F$6+'NILAI UTS'!Q240*'NILAI UTS'!Q$7*'FORM NILAI SIAP'!$G$6+'NILAI UAS'!Q$7*'NILAI UAS'!Q240*'FORM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0" s="87"/>
      <c r="AM240" s="7" t="str">
        <f>IF($B240="","",IFERROR((('NILAI TUGAS'!R240*'NILAI TUGAS'!R$7*'FORM NILAI SIAP'!$E$6+'NILAI PRAKTEK'!R240*'NILAI PRAKTEK'!R$7*'FORM NILAI SIAP'!$F$6+'NILAI UTS'!R240*'NILAI UTS'!R$7*'FORM NILAI SIAP'!$G$6+'NILAI UAS'!R$7*'NILAI UAS'!R240*'FORM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0" s="87"/>
    </row>
    <row r="241" spans="1:40" ht="14.25" customHeight="1">
      <c r="A241" s="37"/>
      <c r="B241" s="37"/>
      <c r="C241" s="37"/>
      <c r="D241" s="37"/>
      <c r="E241" s="83" t="str">
        <f>IF(B241="","",'NILAI TUGAS'!D241)</f>
        <v/>
      </c>
      <c r="F241" s="83" t="str">
        <f>IF(B241="","",'NILAI PRAKTEK'!D241)</f>
        <v/>
      </c>
      <c r="G241" s="83" t="str">
        <f>IF(B241="","",'NILAI UTS'!D241)</f>
        <v/>
      </c>
      <c r="H241" s="83" t="str">
        <f>IF(B241="","",'NILAI UAS'!D241)</f>
        <v/>
      </c>
      <c r="I241" s="83" t="str">
        <f t="shared" si="0"/>
        <v/>
      </c>
      <c r="J241" s="84" t="str">
        <f t="shared" si="15"/>
        <v/>
      </c>
      <c r="K241" s="83" t="str">
        <f t="shared" si="16"/>
        <v/>
      </c>
      <c r="L241" s="85" t="str">
        <f t="shared" si="20"/>
        <v/>
      </c>
      <c r="M241" s="7" t="str">
        <f>IF($B241="","",IF(M$7="","",IFERROR((('NILAI TUGAS'!E241*'NILAI TUGAS'!E$7*'FORM NILAI SIAP'!$E$6+'NILAI PRAKTEK'!E241*'NILAI PRAKTEK'!E$7*'FORM NILAI SIAP'!$F$6+'NILAI UTS'!E241*'NILAI UTS'!E$7*'FORM NILAI SIAP'!$G$6+'NILAI UAS'!E$7*'NILAI UAS'!E241*'FORM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1" s="64"/>
      <c r="O241" s="7" t="str">
        <f>IF($B241="","",IF(O$7="","",IFERROR((('NILAI TUGAS'!F241*'NILAI TUGAS'!F$7*'FORM NILAI SIAP'!$E$6+'NILAI PRAKTEK'!F241*'NILAI PRAKTEK'!F$7*'FORM NILAI SIAP'!$F$6+'NILAI UTS'!F241*'NILAI UTS'!F$7*'FORM NILAI SIAP'!$G$6+'NILAI UAS'!F$7*'NILAI UAS'!F241*'FORM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1" s="87"/>
      <c r="Q241" s="7" t="str">
        <f>IF($B241="","",IF(Q$7="","",IFERROR((('NILAI TUGAS'!G241*'NILAI TUGAS'!G$7*'FORM NILAI SIAP'!$E$6+'NILAI PRAKTEK'!G241*'NILAI PRAKTEK'!G$7*'FORM NILAI SIAP'!$F$6+'NILAI UTS'!G241*'NILAI UTS'!G$7*'FORM NILAI SIAP'!$G$6+'NILAI UAS'!G$7*'NILAI UAS'!G241*'FORM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1" s="87"/>
      <c r="S241" s="7" t="str">
        <f>IF($B241="","",IF(S$7="","",IFERROR((('NILAI TUGAS'!H241*'NILAI TUGAS'!H$7*'FORM NILAI SIAP'!$E$6+'NILAI PRAKTEK'!H241*'NILAI PRAKTEK'!H$7*'FORM NILAI SIAP'!$F$6+'NILAI UTS'!H241*'NILAI UTS'!H$7*'FORM NILAI SIAP'!$G$6+'NILAI UAS'!H$7*'NILAI UAS'!H241*'FORM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1" s="87"/>
      <c r="U241" s="7" t="str">
        <f>IF($B241="","",IF(U$7="","",IFERROR((('NILAI TUGAS'!I241*'NILAI TUGAS'!I$7*'FORM NILAI SIAP'!$E$6+'NILAI PRAKTEK'!I241*'NILAI PRAKTEK'!I$7*'FORM NILAI SIAP'!$F$6+'NILAI UTS'!I241*'NILAI UTS'!I$7*'FORM NILAI SIAP'!$G$6+'NILAI UAS'!I$7*'NILAI UAS'!I241*'FORM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1" s="87"/>
      <c r="W241" s="7" t="str">
        <f>IF($B241="","",IF(W$7="","",IFERROR((('NILAI TUGAS'!J241*'NILAI TUGAS'!J$7*'FORM NILAI SIAP'!$E$6+'NILAI PRAKTEK'!J241*'NILAI PRAKTEK'!J$7*'FORM NILAI SIAP'!$F$6+'NILAI UTS'!J241*'NILAI UTS'!J$7*'FORM NILAI SIAP'!$G$6+'NILAI UAS'!J$7*'NILAI UAS'!J241*'FORM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1" s="87"/>
      <c r="Y241" s="7" t="str">
        <f>IF($B241="","",IF(Y$7="","",IFERROR((('NILAI TUGAS'!K241*'NILAI TUGAS'!K$7*'FORM NILAI SIAP'!$E$6+'NILAI PRAKTEK'!K241*'NILAI PRAKTEK'!K$7*'FORM NILAI SIAP'!$F$6+'NILAI UTS'!K241*'NILAI UTS'!K$7*'FORM NILAI SIAP'!$G$6+'NILAI UAS'!K$7*'NILAI UAS'!K241*'FORM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1" s="87"/>
      <c r="AA241" s="7" t="str">
        <f>IF($B241="","",IF(AA$7="","",IFERROR((('NILAI TUGAS'!L241*'NILAI TUGAS'!L$7*'FORM NILAI SIAP'!$E$6+'NILAI PRAKTEK'!L241*'NILAI PRAKTEK'!L$7*'FORM NILAI SIAP'!$F$6+'NILAI UTS'!L241*'NILAI UTS'!L$7*'FORM NILAI SIAP'!$G$6+'NILAI UAS'!L$7*'NILAI UAS'!L241*'FORM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1" s="87"/>
      <c r="AC241" s="7" t="str">
        <f>IF($B241="","",IF(AC$7="","",IFERROR((('NILAI TUGAS'!M241*'NILAI TUGAS'!M$7*'FORM NILAI SIAP'!$E$6+'NILAI PRAKTEK'!M241*'NILAI PRAKTEK'!M$7*'FORM NILAI SIAP'!$F$6+'NILAI UTS'!M241*'NILAI UTS'!M$7*'FORM NILAI SIAP'!$G$6+'NILAI UAS'!M$7*'NILAI UAS'!M241*'FORM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1" s="87"/>
      <c r="AE241" s="7" t="str">
        <f>IF($B241="","",IFERROR((('NILAI TUGAS'!N241*'NILAI TUGAS'!N$7*'FORM NILAI SIAP'!$E$6+'NILAI PRAKTEK'!N241*'NILAI PRAKTEK'!N$7*'FORM NILAI SIAP'!$F$6+'NILAI UTS'!N241*'NILAI UTS'!N$7*'FORM NILAI SIAP'!$G$6+'NILAI UAS'!N$7*'NILAI UAS'!N241*'FORM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1" s="87"/>
      <c r="AG241" s="7" t="str">
        <f>IF($B241="","",IFERROR((('NILAI TUGAS'!O241*'NILAI TUGAS'!O$7*'FORM NILAI SIAP'!$E$6+'NILAI PRAKTEK'!O241*'NILAI PRAKTEK'!O$7*'FORM NILAI SIAP'!$F$6+'NILAI UTS'!O241*'NILAI UTS'!O$7*'FORM NILAI SIAP'!$G$6+'NILAI UAS'!O$7*'NILAI UAS'!O241*'FORM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1" s="87"/>
      <c r="AI241" s="7" t="str">
        <f>IF($B241="","",IFERROR((('NILAI TUGAS'!P241*'NILAI TUGAS'!P$7*'FORM NILAI SIAP'!$E$6+'NILAI PRAKTEK'!P241*'NILAI PRAKTEK'!P$7*'FORM NILAI SIAP'!$F$6+'NILAI UTS'!P241*'NILAI UTS'!P$7*'FORM NILAI SIAP'!$G$6+'NILAI UAS'!P$7*'NILAI UAS'!P241*'FORM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1" s="87"/>
      <c r="AK241" s="7" t="str">
        <f>IF($B241="","",IFERROR((('NILAI TUGAS'!Q241*'NILAI TUGAS'!Q$7*'FORM NILAI SIAP'!$E$6+'NILAI PRAKTEK'!Q241*'NILAI PRAKTEK'!Q$7*'FORM NILAI SIAP'!$F$6+'NILAI UTS'!Q241*'NILAI UTS'!Q$7*'FORM NILAI SIAP'!$G$6+'NILAI UAS'!Q$7*'NILAI UAS'!Q241*'FORM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1" s="87"/>
      <c r="AM241" s="7" t="str">
        <f>IF($B241="","",IFERROR((('NILAI TUGAS'!R241*'NILAI TUGAS'!R$7*'FORM NILAI SIAP'!$E$6+'NILAI PRAKTEK'!R241*'NILAI PRAKTEK'!R$7*'FORM NILAI SIAP'!$F$6+'NILAI UTS'!R241*'NILAI UTS'!R$7*'FORM NILAI SIAP'!$G$6+'NILAI UAS'!R$7*'NILAI UAS'!R241*'FORM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1" s="87"/>
    </row>
    <row r="242" spans="1:40" ht="14.25" customHeight="1">
      <c r="A242" s="37"/>
      <c r="B242" s="37"/>
      <c r="C242" s="37"/>
      <c r="D242" s="37"/>
      <c r="E242" s="83" t="str">
        <f>IF(B242="","",'NILAI TUGAS'!D242)</f>
        <v/>
      </c>
      <c r="F242" s="83" t="str">
        <f>IF(B242="","",'NILAI PRAKTEK'!D242)</f>
        <v/>
      </c>
      <c r="G242" s="83" t="str">
        <f>IF(B242="","",'NILAI UTS'!D242)</f>
        <v/>
      </c>
      <c r="H242" s="83" t="str">
        <f>IF(B242="","",'NILAI UAS'!D242)</f>
        <v/>
      </c>
      <c r="I242" s="83" t="str">
        <f t="shared" si="0"/>
        <v/>
      </c>
      <c r="J242" s="84" t="str">
        <f t="shared" si="15"/>
        <v/>
      </c>
      <c r="K242" s="83" t="str">
        <f t="shared" si="16"/>
        <v/>
      </c>
      <c r="L242" s="85" t="str">
        <f t="shared" si="20"/>
        <v/>
      </c>
      <c r="M242" s="7" t="str">
        <f>IF($B242="","",IF(M$7="","",IFERROR((('NILAI TUGAS'!E242*'NILAI TUGAS'!E$7*'FORM NILAI SIAP'!$E$6+'NILAI PRAKTEK'!E242*'NILAI PRAKTEK'!E$7*'FORM NILAI SIAP'!$F$6+'NILAI UTS'!E242*'NILAI UTS'!E$7*'FORM NILAI SIAP'!$G$6+'NILAI UAS'!E$7*'NILAI UAS'!E242*'FORM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2" s="64"/>
      <c r="O242" s="7" t="str">
        <f>IF($B242="","",IF(O$7="","",IFERROR((('NILAI TUGAS'!F242*'NILAI TUGAS'!F$7*'FORM NILAI SIAP'!$E$6+'NILAI PRAKTEK'!F242*'NILAI PRAKTEK'!F$7*'FORM NILAI SIAP'!$F$6+'NILAI UTS'!F242*'NILAI UTS'!F$7*'FORM NILAI SIAP'!$G$6+'NILAI UAS'!F$7*'NILAI UAS'!F242*'FORM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2" s="87"/>
      <c r="Q242" s="7" t="str">
        <f>IF($B242="","",IF(Q$7="","",IFERROR((('NILAI TUGAS'!G242*'NILAI TUGAS'!G$7*'FORM NILAI SIAP'!$E$6+'NILAI PRAKTEK'!G242*'NILAI PRAKTEK'!G$7*'FORM NILAI SIAP'!$F$6+'NILAI UTS'!G242*'NILAI UTS'!G$7*'FORM NILAI SIAP'!$G$6+'NILAI UAS'!G$7*'NILAI UAS'!G242*'FORM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2" s="87"/>
      <c r="S242" s="7" t="str">
        <f>IF($B242="","",IF(S$7="","",IFERROR((('NILAI TUGAS'!H242*'NILAI TUGAS'!H$7*'FORM NILAI SIAP'!$E$6+'NILAI PRAKTEK'!H242*'NILAI PRAKTEK'!H$7*'FORM NILAI SIAP'!$F$6+'NILAI UTS'!H242*'NILAI UTS'!H$7*'FORM NILAI SIAP'!$G$6+'NILAI UAS'!H$7*'NILAI UAS'!H242*'FORM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2" s="87"/>
      <c r="U242" s="7" t="str">
        <f>IF($B242="","",IF(U$7="","",IFERROR((('NILAI TUGAS'!I242*'NILAI TUGAS'!I$7*'FORM NILAI SIAP'!$E$6+'NILAI PRAKTEK'!I242*'NILAI PRAKTEK'!I$7*'FORM NILAI SIAP'!$F$6+'NILAI UTS'!I242*'NILAI UTS'!I$7*'FORM NILAI SIAP'!$G$6+'NILAI UAS'!I$7*'NILAI UAS'!I242*'FORM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2" s="87"/>
      <c r="W242" s="7" t="str">
        <f>IF($B242="","",IF(W$7="","",IFERROR((('NILAI TUGAS'!J242*'NILAI TUGAS'!J$7*'FORM NILAI SIAP'!$E$6+'NILAI PRAKTEK'!J242*'NILAI PRAKTEK'!J$7*'FORM NILAI SIAP'!$F$6+'NILAI UTS'!J242*'NILAI UTS'!J$7*'FORM NILAI SIAP'!$G$6+'NILAI UAS'!J$7*'NILAI UAS'!J242*'FORM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2" s="87"/>
      <c r="Y242" s="7" t="str">
        <f>IF($B242="","",IF(Y$7="","",IFERROR((('NILAI TUGAS'!K242*'NILAI TUGAS'!K$7*'FORM NILAI SIAP'!$E$6+'NILAI PRAKTEK'!K242*'NILAI PRAKTEK'!K$7*'FORM NILAI SIAP'!$F$6+'NILAI UTS'!K242*'NILAI UTS'!K$7*'FORM NILAI SIAP'!$G$6+'NILAI UAS'!K$7*'NILAI UAS'!K242*'FORM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2" s="87"/>
      <c r="AA242" s="7" t="str">
        <f>IF($B242="","",IF(AA$7="","",IFERROR((('NILAI TUGAS'!L242*'NILAI TUGAS'!L$7*'FORM NILAI SIAP'!$E$6+'NILAI PRAKTEK'!L242*'NILAI PRAKTEK'!L$7*'FORM NILAI SIAP'!$F$6+'NILAI UTS'!L242*'NILAI UTS'!L$7*'FORM NILAI SIAP'!$G$6+'NILAI UAS'!L$7*'NILAI UAS'!L242*'FORM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2" s="87"/>
      <c r="AC242" s="7" t="str">
        <f>IF($B242="","",IF(AC$7="","",IFERROR((('NILAI TUGAS'!M242*'NILAI TUGAS'!M$7*'FORM NILAI SIAP'!$E$6+'NILAI PRAKTEK'!M242*'NILAI PRAKTEK'!M$7*'FORM NILAI SIAP'!$F$6+'NILAI UTS'!M242*'NILAI UTS'!M$7*'FORM NILAI SIAP'!$G$6+'NILAI UAS'!M$7*'NILAI UAS'!M242*'FORM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2" s="87"/>
      <c r="AE242" s="7" t="str">
        <f>IF($B242="","",IFERROR((('NILAI TUGAS'!N242*'NILAI TUGAS'!N$7*'FORM NILAI SIAP'!$E$6+'NILAI PRAKTEK'!N242*'NILAI PRAKTEK'!N$7*'FORM NILAI SIAP'!$F$6+'NILAI UTS'!N242*'NILAI UTS'!N$7*'FORM NILAI SIAP'!$G$6+'NILAI UAS'!N$7*'NILAI UAS'!N242*'FORM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2" s="87"/>
      <c r="AG242" s="7" t="str">
        <f>IF($B242="","",IFERROR((('NILAI TUGAS'!O242*'NILAI TUGAS'!O$7*'FORM NILAI SIAP'!$E$6+'NILAI PRAKTEK'!O242*'NILAI PRAKTEK'!O$7*'FORM NILAI SIAP'!$F$6+'NILAI UTS'!O242*'NILAI UTS'!O$7*'FORM NILAI SIAP'!$G$6+'NILAI UAS'!O$7*'NILAI UAS'!O242*'FORM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2" s="87"/>
      <c r="AI242" s="7" t="str">
        <f>IF($B242="","",IFERROR((('NILAI TUGAS'!P242*'NILAI TUGAS'!P$7*'FORM NILAI SIAP'!$E$6+'NILAI PRAKTEK'!P242*'NILAI PRAKTEK'!P$7*'FORM NILAI SIAP'!$F$6+'NILAI UTS'!P242*'NILAI UTS'!P$7*'FORM NILAI SIAP'!$G$6+'NILAI UAS'!P$7*'NILAI UAS'!P242*'FORM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2" s="87"/>
      <c r="AK242" s="7" t="str">
        <f>IF($B242="","",IFERROR((('NILAI TUGAS'!Q242*'NILAI TUGAS'!Q$7*'FORM NILAI SIAP'!$E$6+'NILAI PRAKTEK'!Q242*'NILAI PRAKTEK'!Q$7*'FORM NILAI SIAP'!$F$6+'NILAI UTS'!Q242*'NILAI UTS'!Q$7*'FORM NILAI SIAP'!$G$6+'NILAI UAS'!Q$7*'NILAI UAS'!Q242*'FORM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2" s="87"/>
      <c r="AM242" s="7" t="str">
        <f>IF($B242="","",IFERROR((('NILAI TUGAS'!R242*'NILAI TUGAS'!R$7*'FORM NILAI SIAP'!$E$6+'NILAI PRAKTEK'!R242*'NILAI PRAKTEK'!R$7*'FORM NILAI SIAP'!$F$6+'NILAI UTS'!R242*'NILAI UTS'!R$7*'FORM NILAI SIAP'!$G$6+'NILAI UAS'!R$7*'NILAI UAS'!R242*'FORM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2" s="87"/>
    </row>
    <row r="243" spans="1:40" ht="14.25" customHeight="1">
      <c r="A243" s="37"/>
      <c r="B243" s="37"/>
      <c r="C243" s="37"/>
      <c r="D243" s="37"/>
      <c r="E243" s="83" t="str">
        <f>IF(B243="","",'NILAI TUGAS'!D243)</f>
        <v/>
      </c>
      <c r="F243" s="83" t="str">
        <f>IF(B243="","",'NILAI PRAKTEK'!D243)</f>
        <v/>
      </c>
      <c r="G243" s="83" t="str">
        <f>IF(B243="","",'NILAI UTS'!D243)</f>
        <v/>
      </c>
      <c r="H243" s="83" t="str">
        <f>IF(B243="","",'NILAI UAS'!D243)</f>
        <v/>
      </c>
      <c r="I243" s="83" t="str">
        <f t="shared" si="0"/>
        <v/>
      </c>
      <c r="J243" s="84" t="str">
        <f t="shared" si="15"/>
        <v/>
      </c>
      <c r="K243" s="83" t="str">
        <f t="shared" si="16"/>
        <v/>
      </c>
      <c r="L243" s="85" t="str">
        <f t="shared" si="20"/>
        <v/>
      </c>
      <c r="M243" s="7" t="str">
        <f>IF($B243="","",IF(M$7="","",IFERROR((('NILAI TUGAS'!E243*'NILAI TUGAS'!E$7*'FORM NILAI SIAP'!$E$6+'NILAI PRAKTEK'!E243*'NILAI PRAKTEK'!E$7*'FORM NILAI SIAP'!$F$6+'NILAI UTS'!E243*'NILAI UTS'!E$7*'FORM NILAI SIAP'!$G$6+'NILAI UAS'!E$7*'NILAI UAS'!E243*'FORM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3" s="64"/>
      <c r="O243" s="7" t="str">
        <f>IF($B243="","",IF(O$7="","",IFERROR((('NILAI TUGAS'!F243*'NILAI TUGAS'!F$7*'FORM NILAI SIAP'!$E$6+'NILAI PRAKTEK'!F243*'NILAI PRAKTEK'!F$7*'FORM NILAI SIAP'!$F$6+'NILAI UTS'!F243*'NILAI UTS'!F$7*'FORM NILAI SIAP'!$G$6+'NILAI UAS'!F$7*'NILAI UAS'!F243*'FORM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3" s="87"/>
      <c r="Q243" s="7" t="str">
        <f>IF($B243="","",IF(Q$7="","",IFERROR((('NILAI TUGAS'!G243*'NILAI TUGAS'!G$7*'FORM NILAI SIAP'!$E$6+'NILAI PRAKTEK'!G243*'NILAI PRAKTEK'!G$7*'FORM NILAI SIAP'!$F$6+'NILAI UTS'!G243*'NILAI UTS'!G$7*'FORM NILAI SIAP'!$G$6+'NILAI UAS'!G$7*'NILAI UAS'!G243*'FORM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3" s="87"/>
      <c r="S243" s="7" t="str">
        <f>IF($B243="","",IF(S$7="","",IFERROR((('NILAI TUGAS'!H243*'NILAI TUGAS'!H$7*'FORM NILAI SIAP'!$E$6+'NILAI PRAKTEK'!H243*'NILAI PRAKTEK'!H$7*'FORM NILAI SIAP'!$F$6+'NILAI UTS'!H243*'NILAI UTS'!H$7*'FORM NILAI SIAP'!$G$6+'NILAI UAS'!H$7*'NILAI UAS'!H243*'FORM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3" s="87"/>
      <c r="U243" s="7" t="str">
        <f>IF($B243="","",IF(U$7="","",IFERROR((('NILAI TUGAS'!I243*'NILAI TUGAS'!I$7*'FORM NILAI SIAP'!$E$6+'NILAI PRAKTEK'!I243*'NILAI PRAKTEK'!I$7*'FORM NILAI SIAP'!$F$6+'NILAI UTS'!I243*'NILAI UTS'!I$7*'FORM NILAI SIAP'!$G$6+'NILAI UAS'!I$7*'NILAI UAS'!I243*'FORM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3" s="87"/>
      <c r="W243" s="7" t="str">
        <f>IF($B243="","",IF(W$7="","",IFERROR((('NILAI TUGAS'!J243*'NILAI TUGAS'!J$7*'FORM NILAI SIAP'!$E$6+'NILAI PRAKTEK'!J243*'NILAI PRAKTEK'!J$7*'FORM NILAI SIAP'!$F$6+'NILAI UTS'!J243*'NILAI UTS'!J$7*'FORM NILAI SIAP'!$G$6+'NILAI UAS'!J$7*'NILAI UAS'!J243*'FORM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3" s="87"/>
      <c r="Y243" s="7" t="str">
        <f>IF($B243="","",IF(Y$7="","",IFERROR((('NILAI TUGAS'!K243*'NILAI TUGAS'!K$7*'FORM NILAI SIAP'!$E$6+'NILAI PRAKTEK'!K243*'NILAI PRAKTEK'!K$7*'FORM NILAI SIAP'!$F$6+'NILAI UTS'!K243*'NILAI UTS'!K$7*'FORM NILAI SIAP'!$G$6+'NILAI UAS'!K$7*'NILAI UAS'!K243*'FORM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3" s="87"/>
      <c r="AA243" s="7" t="str">
        <f>IF($B243="","",IF(AA$7="","",IFERROR((('NILAI TUGAS'!L243*'NILAI TUGAS'!L$7*'FORM NILAI SIAP'!$E$6+'NILAI PRAKTEK'!L243*'NILAI PRAKTEK'!L$7*'FORM NILAI SIAP'!$F$6+'NILAI UTS'!L243*'NILAI UTS'!L$7*'FORM NILAI SIAP'!$G$6+'NILAI UAS'!L$7*'NILAI UAS'!L243*'FORM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3" s="87"/>
      <c r="AC243" s="7" t="str">
        <f>IF($B243="","",IF(AC$7="","",IFERROR((('NILAI TUGAS'!M243*'NILAI TUGAS'!M$7*'FORM NILAI SIAP'!$E$6+'NILAI PRAKTEK'!M243*'NILAI PRAKTEK'!M$7*'FORM NILAI SIAP'!$F$6+'NILAI UTS'!M243*'NILAI UTS'!M$7*'FORM NILAI SIAP'!$G$6+'NILAI UAS'!M$7*'NILAI UAS'!M243*'FORM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3" s="87"/>
      <c r="AE243" s="7" t="str">
        <f>IF($B243="","",IFERROR((('NILAI TUGAS'!N243*'NILAI TUGAS'!N$7*'FORM NILAI SIAP'!$E$6+'NILAI PRAKTEK'!N243*'NILAI PRAKTEK'!N$7*'FORM NILAI SIAP'!$F$6+'NILAI UTS'!N243*'NILAI UTS'!N$7*'FORM NILAI SIAP'!$G$6+'NILAI UAS'!N$7*'NILAI UAS'!N243*'FORM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3" s="87"/>
      <c r="AG243" s="7" t="str">
        <f>IF($B243="","",IFERROR((('NILAI TUGAS'!O243*'NILAI TUGAS'!O$7*'FORM NILAI SIAP'!$E$6+'NILAI PRAKTEK'!O243*'NILAI PRAKTEK'!O$7*'FORM NILAI SIAP'!$F$6+'NILAI UTS'!O243*'NILAI UTS'!O$7*'FORM NILAI SIAP'!$G$6+'NILAI UAS'!O$7*'NILAI UAS'!O243*'FORM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3" s="87"/>
      <c r="AI243" s="7" t="str">
        <f>IF($B243="","",IFERROR((('NILAI TUGAS'!P243*'NILAI TUGAS'!P$7*'FORM NILAI SIAP'!$E$6+'NILAI PRAKTEK'!P243*'NILAI PRAKTEK'!P$7*'FORM NILAI SIAP'!$F$6+'NILAI UTS'!P243*'NILAI UTS'!P$7*'FORM NILAI SIAP'!$G$6+'NILAI UAS'!P$7*'NILAI UAS'!P243*'FORM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3" s="87"/>
      <c r="AK243" s="7" t="str">
        <f>IF($B243="","",IFERROR((('NILAI TUGAS'!Q243*'NILAI TUGAS'!Q$7*'FORM NILAI SIAP'!$E$6+'NILAI PRAKTEK'!Q243*'NILAI PRAKTEK'!Q$7*'FORM NILAI SIAP'!$F$6+'NILAI UTS'!Q243*'NILAI UTS'!Q$7*'FORM NILAI SIAP'!$G$6+'NILAI UAS'!Q$7*'NILAI UAS'!Q243*'FORM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3" s="87"/>
      <c r="AM243" s="7" t="str">
        <f>IF($B243="","",IFERROR((('NILAI TUGAS'!R243*'NILAI TUGAS'!R$7*'FORM NILAI SIAP'!$E$6+'NILAI PRAKTEK'!R243*'NILAI PRAKTEK'!R$7*'FORM NILAI SIAP'!$F$6+'NILAI UTS'!R243*'NILAI UTS'!R$7*'FORM NILAI SIAP'!$G$6+'NILAI UAS'!R$7*'NILAI UAS'!R243*'FORM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3" s="87"/>
    </row>
    <row r="244" spans="1:40" ht="14.25" customHeight="1">
      <c r="A244" s="37"/>
      <c r="B244" s="37"/>
      <c r="C244" s="37"/>
      <c r="D244" s="37"/>
      <c r="E244" s="83" t="str">
        <f>IF(B244="","",'NILAI TUGAS'!D244)</f>
        <v/>
      </c>
      <c r="F244" s="83" t="str">
        <f>IF(B244="","",'NILAI PRAKTEK'!D244)</f>
        <v/>
      </c>
      <c r="G244" s="83" t="str">
        <f>IF(B244="","",'NILAI UTS'!D244)</f>
        <v/>
      </c>
      <c r="H244" s="83" t="str">
        <f>IF(B244="","",'NILAI UAS'!D244)</f>
        <v/>
      </c>
      <c r="I244" s="83" t="str">
        <f t="shared" si="0"/>
        <v/>
      </c>
      <c r="J244" s="84" t="str">
        <f t="shared" si="15"/>
        <v/>
      </c>
      <c r="K244" s="83" t="str">
        <f t="shared" si="16"/>
        <v/>
      </c>
      <c r="L244" s="85" t="str">
        <f t="shared" si="20"/>
        <v/>
      </c>
      <c r="M244" s="7" t="str">
        <f>IF($B244="","",IF(M$7="","",IFERROR((('NILAI TUGAS'!E244*'NILAI TUGAS'!E$7*'FORM NILAI SIAP'!$E$6+'NILAI PRAKTEK'!E244*'NILAI PRAKTEK'!E$7*'FORM NILAI SIAP'!$F$6+'NILAI UTS'!E244*'NILAI UTS'!E$7*'FORM NILAI SIAP'!$G$6+'NILAI UAS'!E$7*'NILAI UAS'!E244*'FORM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4" s="64"/>
      <c r="O244" s="7" t="str">
        <f>IF($B244="","",IF(O$7="","",IFERROR((('NILAI TUGAS'!F244*'NILAI TUGAS'!F$7*'FORM NILAI SIAP'!$E$6+'NILAI PRAKTEK'!F244*'NILAI PRAKTEK'!F$7*'FORM NILAI SIAP'!$F$6+'NILAI UTS'!F244*'NILAI UTS'!F$7*'FORM NILAI SIAP'!$G$6+'NILAI UAS'!F$7*'NILAI UAS'!F244*'FORM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4" s="87"/>
      <c r="Q244" s="7" t="str">
        <f>IF($B244="","",IF(Q$7="","",IFERROR((('NILAI TUGAS'!G244*'NILAI TUGAS'!G$7*'FORM NILAI SIAP'!$E$6+'NILAI PRAKTEK'!G244*'NILAI PRAKTEK'!G$7*'FORM NILAI SIAP'!$F$6+'NILAI UTS'!G244*'NILAI UTS'!G$7*'FORM NILAI SIAP'!$G$6+'NILAI UAS'!G$7*'NILAI UAS'!G244*'FORM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4" s="87"/>
      <c r="S244" s="7" t="str">
        <f>IF($B244="","",IF(S$7="","",IFERROR((('NILAI TUGAS'!H244*'NILAI TUGAS'!H$7*'FORM NILAI SIAP'!$E$6+'NILAI PRAKTEK'!H244*'NILAI PRAKTEK'!H$7*'FORM NILAI SIAP'!$F$6+'NILAI UTS'!H244*'NILAI UTS'!H$7*'FORM NILAI SIAP'!$G$6+'NILAI UAS'!H$7*'NILAI UAS'!H244*'FORM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4" s="87"/>
      <c r="U244" s="7" t="str">
        <f>IF($B244="","",IF(U$7="","",IFERROR((('NILAI TUGAS'!I244*'NILAI TUGAS'!I$7*'FORM NILAI SIAP'!$E$6+'NILAI PRAKTEK'!I244*'NILAI PRAKTEK'!I$7*'FORM NILAI SIAP'!$F$6+'NILAI UTS'!I244*'NILAI UTS'!I$7*'FORM NILAI SIAP'!$G$6+'NILAI UAS'!I$7*'NILAI UAS'!I244*'FORM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4" s="87"/>
      <c r="W244" s="7" t="str">
        <f>IF($B244="","",IF(W$7="","",IFERROR((('NILAI TUGAS'!J244*'NILAI TUGAS'!J$7*'FORM NILAI SIAP'!$E$6+'NILAI PRAKTEK'!J244*'NILAI PRAKTEK'!J$7*'FORM NILAI SIAP'!$F$6+'NILAI UTS'!J244*'NILAI UTS'!J$7*'FORM NILAI SIAP'!$G$6+'NILAI UAS'!J$7*'NILAI UAS'!J244*'FORM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4" s="87"/>
      <c r="Y244" s="7" t="str">
        <f>IF($B244="","",IF(Y$7="","",IFERROR((('NILAI TUGAS'!K244*'NILAI TUGAS'!K$7*'FORM NILAI SIAP'!$E$6+'NILAI PRAKTEK'!K244*'NILAI PRAKTEK'!K$7*'FORM NILAI SIAP'!$F$6+'NILAI UTS'!K244*'NILAI UTS'!K$7*'FORM NILAI SIAP'!$G$6+'NILAI UAS'!K$7*'NILAI UAS'!K244*'FORM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4" s="87"/>
      <c r="AA244" s="7" t="str">
        <f>IF($B244="","",IF(AA$7="","",IFERROR((('NILAI TUGAS'!L244*'NILAI TUGAS'!L$7*'FORM NILAI SIAP'!$E$6+'NILAI PRAKTEK'!L244*'NILAI PRAKTEK'!L$7*'FORM NILAI SIAP'!$F$6+'NILAI UTS'!L244*'NILAI UTS'!L$7*'FORM NILAI SIAP'!$G$6+'NILAI UAS'!L$7*'NILAI UAS'!L244*'FORM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4" s="87"/>
      <c r="AC244" s="7" t="str">
        <f>IF($B244="","",IF(AC$7="","",IFERROR((('NILAI TUGAS'!M244*'NILAI TUGAS'!M$7*'FORM NILAI SIAP'!$E$6+'NILAI PRAKTEK'!M244*'NILAI PRAKTEK'!M$7*'FORM NILAI SIAP'!$F$6+'NILAI UTS'!M244*'NILAI UTS'!M$7*'FORM NILAI SIAP'!$G$6+'NILAI UAS'!M$7*'NILAI UAS'!M244*'FORM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4" s="87"/>
      <c r="AE244" s="7" t="str">
        <f>IF($B244="","",IFERROR((('NILAI TUGAS'!N244*'NILAI TUGAS'!N$7*'FORM NILAI SIAP'!$E$6+'NILAI PRAKTEK'!N244*'NILAI PRAKTEK'!N$7*'FORM NILAI SIAP'!$F$6+'NILAI UTS'!N244*'NILAI UTS'!N$7*'FORM NILAI SIAP'!$G$6+'NILAI UAS'!N$7*'NILAI UAS'!N244*'FORM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4" s="87"/>
      <c r="AG244" s="7" t="str">
        <f>IF($B244="","",IFERROR((('NILAI TUGAS'!O244*'NILAI TUGAS'!O$7*'FORM NILAI SIAP'!$E$6+'NILAI PRAKTEK'!O244*'NILAI PRAKTEK'!O$7*'FORM NILAI SIAP'!$F$6+'NILAI UTS'!O244*'NILAI UTS'!O$7*'FORM NILAI SIAP'!$G$6+'NILAI UAS'!O$7*'NILAI UAS'!O244*'FORM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4" s="87"/>
      <c r="AI244" s="7" t="str">
        <f>IF($B244="","",IFERROR((('NILAI TUGAS'!P244*'NILAI TUGAS'!P$7*'FORM NILAI SIAP'!$E$6+'NILAI PRAKTEK'!P244*'NILAI PRAKTEK'!P$7*'FORM NILAI SIAP'!$F$6+'NILAI UTS'!P244*'NILAI UTS'!P$7*'FORM NILAI SIAP'!$G$6+'NILAI UAS'!P$7*'NILAI UAS'!P244*'FORM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4" s="87"/>
      <c r="AK244" s="7" t="str">
        <f>IF($B244="","",IFERROR((('NILAI TUGAS'!Q244*'NILAI TUGAS'!Q$7*'FORM NILAI SIAP'!$E$6+'NILAI PRAKTEK'!Q244*'NILAI PRAKTEK'!Q$7*'FORM NILAI SIAP'!$F$6+'NILAI UTS'!Q244*'NILAI UTS'!Q$7*'FORM NILAI SIAP'!$G$6+'NILAI UAS'!Q$7*'NILAI UAS'!Q244*'FORM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4" s="87"/>
      <c r="AM244" s="7" t="str">
        <f>IF($B244="","",IFERROR((('NILAI TUGAS'!R244*'NILAI TUGAS'!R$7*'FORM NILAI SIAP'!$E$6+'NILAI PRAKTEK'!R244*'NILAI PRAKTEK'!R$7*'FORM NILAI SIAP'!$F$6+'NILAI UTS'!R244*'NILAI UTS'!R$7*'FORM NILAI SIAP'!$G$6+'NILAI UAS'!R$7*'NILAI UAS'!R244*'FORM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4" s="87"/>
    </row>
    <row r="245" spans="1:40" ht="14.25" customHeight="1">
      <c r="A245" s="37"/>
      <c r="B245" s="37"/>
      <c r="C245" s="37"/>
      <c r="D245" s="37"/>
      <c r="E245" s="83" t="str">
        <f>IF(B245="","",'NILAI TUGAS'!D245)</f>
        <v/>
      </c>
      <c r="F245" s="83" t="str">
        <f>IF(B245="","",'NILAI PRAKTEK'!D245)</f>
        <v/>
      </c>
      <c r="G245" s="83" t="str">
        <f>IF(B245="","",'NILAI UTS'!D245)</f>
        <v/>
      </c>
      <c r="H245" s="83" t="str">
        <f>IF(B245="","",'NILAI UAS'!D245)</f>
        <v/>
      </c>
      <c r="I245" s="83" t="str">
        <f t="shared" si="0"/>
        <v/>
      </c>
      <c r="J245" s="84" t="str">
        <f t="shared" si="15"/>
        <v/>
      </c>
      <c r="K245" s="83" t="str">
        <f t="shared" si="16"/>
        <v/>
      </c>
      <c r="L245" s="85" t="str">
        <f t="shared" si="20"/>
        <v/>
      </c>
      <c r="M245" s="7" t="str">
        <f>IF($B245="","",IF(M$7="","",IFERROR((('NILAI TUGAS'!E245*'NILAI TUGAS'!E$7*'FORM NILAI SIAP'!$E$6+'NILAI PRAKTEK'!E245*'NILAI PRAKTEK'!E$7*'FORM NILAI SIAP'!$F$6+'NILAI UTS'!E245*'NILAI UTS'!E$7*'FORM NILAI SIAP'!$G$6+'NILAI UAS'!E$7*'NILAI UAS'!E245*'FORM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5" s="64"/>
      <c r="O245" s="7" t="str">
        <f>IF($B245="","",IF(O$7="","",IFERROR((('NILAI TUGAS'!F245*'NILAI TUGAS'!F$7*'FORM NILAI SIAP'!$E$6+'NILAI PRAKTEK'!F245*'NILAI PRAKTEK'!F$7*'FORM NILAI SIAP'!$F$6+'NILAI UTS'!F245*'NILAI UTS'!F$7*'FORM NILAI SIAP'!$G$6+'NILAI UAS'!F$7*'NILAI UAS'!F245*'FORM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5" s="87"/>
      <c r="Q245" s="7" t="str">
        <f>IF($B245="","",IF(Q$7="","",IFERROR((('NILAI TUGAS'!G245*'NILAI TUGAS'!G$7*'FORM NILAI SIAP'!$E$6+'NILAI PRAKTEK'!G245*'NILAI PRAKTEK'!G$7*'FORM NILAI SIAP'!$F$6+'NILAI UTS'!G245*'NILAI UTS'!G$7*'FORM NILAI SIAP'!$G$6+'NILAI UAS'!G$7*'NILAI UAS'!G245*'FORM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5" s="87"/>
      <c r="S245" s="7" t="str">
        <f>IF($B245="","",IF(S$7="","",IFERROR((('NILAI TUGAS'!H245*'NILAI TUGAS'!H$7*'FORM NILAI SIAP'!$E$6+'NILAI PRAKTEK'!H245*'NILAI PRAKTEK'!H$7*'FORM NILAI SIAP'!$F$6+'NILAI UTS'!H245*'NILAI UTS'!H$7*'FORM NILAI SIAP'!$G$6+'NILAI UAS'!H$7*'NILAI UAS'!H245*'FORM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5" s="87"/>
      <c r="U245" s="7" t="str">
        <f>IF($B245="","",IF(U$7="","",IFERROR((('NILAI TUGAS'!I245*'NILAI TUGAS'!I$7*'FORM NILAI SIAP'!$E$6+'NILAI PRAKTEK'!I245*'NILAI PRAKTEK'!I$7*'FORM NILAI SIAP'!$F$6+'NILAI UTS'!I245*'NILAI UTS'!I$7*'FORM NILAI SIAP'!$G$6+'NILAI UAS'!I$7*'NILAI UAS'!I245*'FORM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5" s="87"/>
      <c r="W245" s="7" t="str">
        <f>IF($B245="","",IF(W$7="","",IFERROR((('NILAI TUGAS'!J245*'NILAI TUGAS'!J$7*'FORM NILAI SIAP'!$E$6+'NILAI PRAKTEK'!J245*'NILAI PRAKTEK'!J$7*'FORM NILAI SIAP'!$F$6+'NILAI UTS'!J245*'NILAI UTS'!J$7*'FORM NILAI SIAP'!$G$6+'NILAI UAS'!J$7*'NILAI UAS'!J245*'FORM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5" s="87"/>
      <c r="Y245" s="7" t="str">
        <f>IF($B245="","",IF(Y$7="","",IFERROR((('NILAI TUGAS'!K245*'NILAI TUGAS'!K$7*'FORM NILAI SIAP'!$E$6+'NILAI PRAKTEK'!K245*'NILAI PRAKTEK'!K$7*'FORM NILAI SIAP'!$F$6+'NILAI UTS'!K245*'NILAI UTS'!K$7*'FORM NILAI SIAP'!$G$6+'NILAI UAS'!K$7*'NILAI UAS'!K245*'FORM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5" s="87"/>
      <c r="AA245" s="7" t="str">
        <f>IF($B245="","",IF(AA$7="","",IFERROR((('NILAI TUGAS'!L245*'NILAI TUGAS'!L$7*'FORM NILAI SIAP'!$E$6+'NILAI PRAKTEK'!L245*'NILAI PRAKTEK'!L$7*'FORM NILAI SIAP'!$F$6+'NILAI UTS'!L245*'NILAI UTS'!L$7*'FORM NILAI SIAP'!$G$6+'NILAI UAS'!L$7*'NILAI UAS'!L245*'FORM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5" s="87"/>
      <c r="AC245" s="7" t="str">
        <f>IF($B245="","",IF(AC$7="","",IFERROR((('NILAI TUGAS'!M245*'NILAI TUGAS'!M$7*'FORM NILAI SIAP'!$E$6+'NILAI PRAKTEK'!M245*'NILAI PRAKTEK'!M$7*'FORM NILAI SIAP'!$F$6+'NILAI UTS'!M245*'NILAI UTS'!M$7*'FORM NILAI SIAP'!$G$6+'NILAI UAS'!M$7*'NILAI UAS'!M245*'FORM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5" s="87"/>
      <c r="AE245" s="7" t="str">
        <f>IF($B245="","",IFERROR((('NILAI TUGAS'!N245*'NILAI TUGAS'!N$7*'FORM NILAI SIAP'!$E$6+'NILAI PRAKTEK'!N245*'NILAI PRAKTEK'!N$7*'FORM NILAI SIAP'!$F$6+'NILAI UTS'!N245*'NILAI UTS'!N$7*'FORM NILAI SIAP'!$G$6+'NILAI UAS'!N$7*'NILAI UAS'!N245*'FORM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5" s="87"/>
      <c r="AG245" s="7" t="str">
        <f>IF($B245="","",IFERROR((('NILAI TUGAS'!O245*'NILAI TUGAS'!O$7*'FORM NILAI SIAP'!$E$6+'NILAI PRAKTEK'!O245*'NILAI PRAKTEK'!O$7*'FORM NILAI SIAP'!$F$6+'NILAI UTS'!O245*'NILAI UTS'!O$7*'FORM NILAI SIAP'!$G$6+'NILAI UAS'!O$7*'NILAI UAS'!O245*'FORM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5" s="87"/>
      <c r="AI245" s="7" t="str">
        <f>IF($B245="","",IFERROR((('NILAI TUGAS'!P245*'NILAI TUGAS'!P$7*'FORM NILAI SIAP'!$E$6+'NILAI PRAKTEK'!P245*'NILAI PRAKTEK'!P$7*'FORM NILAI SIAP'!$F$6+'NILAI UTS'!P245*'NILAI UTS'!P$7*'FORM NILAI SIAP'!$G$6+'NILAI UAS'!P$7*'NILAI UAS'!P245*'FORM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5" s="87"/>
      <c r="AK245" s="7" t="str">
        <f>IF($B245="","",IFERROR((('NILAI TUGAS'!Q245*'NILAI TUGAS'!Q$7*'FORM NILAI SIAP'!$E$6+'NILAI PRAKTEK'!Q245*'NILAI PRAKTEK'!Q$7*'FORM NILAI SIAP'!$F$6+'NILAI UTS'!Q245*'NILAI UTS'!Q$7*'FORM NILAI SIAP'!$G$6+'NILAI UAS'!Q$7*'NILAI UAS'!Q245*'FORM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5" s="87"/>
      <c r="AM245" s="7" t="str">
        <f>IF($B245="","",IFERROR((('NILAI TUGAS'!R245*'NILAI TUGAS'!R$7*'FORM NILAI SIAP'!$E$6+'NILAI PRAKTEK'!R245*'NILAI PRAKTEK'!R$7*'FORM NILAI SIAP'!$F$6+'NILAI UTS'!R245*'NILAI UTS'!R$7*'FORM NILAI SIAP'!$G$6+'NILAI UAS'!R$7*'NILAI UAS'!R245*'FORM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5" s="87"/>
    </row>
    <row r="246" spans="1:40" ht="14.25" customHeight="1">
      <c r="A246" s="37"/>
      <c r="B246" s="37"/>
      <c r="C246" s="37"/>
      <c r="D246" s="37"/>
      <c r="E246" s="83" t="str">
        <f>IF(B246="","",'NILAI TUGAS'!D246)</f>
        <v/>
      </c>
      <c r="F246" s="83" t="str">
        <f>IF(B246="","",'NILAI PRAKTEK'!D246)</f>
        <v/>
      </c>
      <c r="G246" s="83" t="str">
        <f>IF(B246="","",'NILAI UTS'!D246)</f>
        <v/>
      </c>
      <c r="H246" s="83" t="str">
        <f>IF(B246="","",'NILAI UAS'!D246)</f>
        <v/>
      </c>
      <c r="I246" s="83" t="str">
        <f t="shared" si="0"/>
        <v/>
      </c>
      <c r="J246" s="84" t="str">
        <f t="shared" si="15"/>
        <v/>
      </c>
      <c r="K246" s="83" t="str">
        <f t="shared" si="16"/>
        <v/>
      </c>
      <c r="L246" s="85" t="str">
        <f t="shared" si="20"/>
        <v/>
      </c>
      <c r="M246" s="7" t="str">
        <f>IF($B246="","",IF(M$7="","",IFERROR((('NILAI TUGAS'!E246*'NILAI TUGAS'!E$7*'FORM NILAI SIAP'!$E$6+'NILAI PRAKTEK'!E246*'NILAI PRAKTEK'!E$7*'FORM NILAI SIAP'!$F$6+'NILAI UTS'!E246*'NILAI UTS'!E$7*'FORM NILAI SIAP'!$G$6+'NILAI UAS'!E$7*'NILAI UAS'!E246*'FORM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6" s="64"/>
      <c r="O246" s="7" t="str">
        <f>IF($B246="","",IF(O$7="","",IFERROR((('NILAI TUGAS'!F246*'NILAI TUGAS'!F$7*'FORM NILAI SIAP'!$E$6+'NILAI PRAKTEK'!F246*'NILAI PRAKTEK'!F$7*'FORM NILAI SIAP'!$F$6+'NILAI UTS'!F246*'NILAI UTS'!F$7*'FORM NILAI SIAP'!$G$6+'NILAI UAS'!F$7*'NILAI UAS'!F246*'FORM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6" s="87"/>
      <c r="Q246" s="7" t="str">
        <f>IF($B246="","",IF(Q$7="","",IFERROR((('NILAI TUGAS'!G246*'NILAI TUGAS'!G$7*'FORM NILAI SIAP'!$E$6+'NILAI PRAKTEK'!G246*'NILAI PRAKTEK'!G$7*'FORM NILAI SIAP'!$F$6+'NILAI UTS'!G246*'NILAI UTS'!G$7*'FORM NILAI SIAP'!$G$6+'NILAI UAS'!G$7*'NILAI UAS'!G246*'FORM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6" s="87"/>
      <c r="S246" s="7" t="str">
        <f>IF($B246="","",IF(S$7="","",IFERROR((('NILAI TUGAS'!H246*'NILAI TUGAS'!H$7*'FORM NILAI SIAP'!$E$6+'NILAI PRAKTEK'!H246*'NILAI PRAKTEK'!H$7*'FORM NILAI SIAP'!$F$6+'NILAI UTS'!H246*'NILAI UTS'!H$7*'FORM NILAI SIAP'!$G$6+'NILAI UAS'!H$7*'NILAI UAS'!H246*'FORM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6" s="87"/>
      <c r="U246" s="7" t="str">
        <f>IF($B246="","",IF(U$7="","",IFERROR((('NILAI TUGAS'!I246*'NILAI TUGAS'!I$7*'FORM NILAI SIAP'!$E$6+'NILAI PRAKTEK'!I246*'NILAI PRAKTEK'!I$7*'FORM NILAI SIAP'!$F$6+'NILAI UTS'!I246*'NILAI UTS'!I$7*'FORM NILAI SIAP'!$G$6+'NILAI UAS'!I$7*'NILAI UAS'!I246*'FORM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6" s="87"/>
      <c r="W246" s="7" t="str">
        <f>IF($B246="","",IF(W$7="","",IFERROR((('NILAI TUGAS'!J246*'NILAI TUGAS'!J$7*'FORM NILAI SIAP'!$E$6+'NILAI PRAKTEK'!J246*'NILAI PRAKTEK'!J$7*'FORM NILAI SIAP'!$F$6+'NILAI UTS'!J246*'NILAI UTS'!J$7*'FORM NILAI SIAP'!$G$6+'NILAI UAS'!J$7*'NILAI UAS'!J246*'FORM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6" s="87"/>
      <c r="Y246" s="7" t="str">
        <f>IF($B246="","",IF(Y$7="","",IFERROR((('NILAI TUGAS'!K246*'NILAI TUGAS'!K$7*'FORM NILAI SIAP'!$E$6+'NILAI PRAKTEK'!K246*'NILAI PRAKTEK'!K$7*'FORM NILAI SIAP'!$F$6+'NILAI UTS'!K246*'NILAI UTS'!K$7*'FORM NILAI SIAP'!$G$6+'NILAI UAS'!K$7*'NILAI UAS'!K246*'FORM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6" s="87"/>
      <c r="AA246" s="7" t="str">
        <f>IF($B246="","",IF(AA$7="","",IFERROR((('NILAI TUGAS'!L246*'NILAI TUGAS'!L$7*'FORM NILAI SIAP'!$E$6+'NILAI PRAKTEK'!L246*'NILAI PRAKTEK'!L$7*'FORM NILAI SIAP'!$F$6+'NILAI UTS'!L246*'NILAI UTS'!L$7*'FORM NILAI SIAP'!$G$6+'NILAI UAS'!L$7*'NILAI UAS'!L246*'FORM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6" s="87"/>
      <c r="AC246" s="7" t="str">
        <f>IF($B246="","",IF(AC$7="","",IFERROR((('NILAI TUGAS'!M246*'NILAI TUGAS'!M$7*'FORM NILAI SIAP'!$E$6+'NILAI PRAKTEK'!M246*'NILAI PRAKTEK'!M$7*'FORM NILAI SIAP'!$F$6+'NILAI UTS'!M246*'NILAI UTS'!M$7*'FORM NILAI SIAP'!$G$6+'NILAI UAS'!M$7*'NILAI UAS'!M246*'FORM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6" s="87"/>
      <c r="AE246" s="7" t="str">
        <f>IF($B246="","",IFERROR((('NILAI TUGAS'!N246*'NILAI TUGAS'!N$7*'FORM NILAI SIAP'!$E$6+'NILAI PRAKTEK'!N246*'NILAI PRAKTEK'!N$7*'FORM NILAI SIAP'!$F$6+'NILAI UTS'!N246*'NILAI UTS'!N$7*'FORM NILAI SIAP'!$G$6+'NILAI UAS'!N$7*'NILAI UAS'!N246*'FORM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6" s="87"/>
      <c r="AG246" s="7" t="str">
        <f>IF($B246="","",IFERROR((('NILAI TUGAS'!O246*'NILAI TUGAS'!O$7*'FORM NILAI SIAP'!$E$6+'NILAI PRAKTEK'!O246*'NILAI PRAKTEK'!O$7*'FORM NILAI SIAP'!$F$6+'NILAI UTS'!O246*'NILAI UTS'!O$7*'FORM NILAI SIAP'!$G$6+'NILAI UAS'!O$7*'NILAI UAS'!O246*'FORM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6" s="87"/>
      <c r="AI246" s="7" t="str">
        <f>IF($B246="","",IFERROR((('NILAI TUGAS'!P246*'NILAI TUGAS'!P$7*'FORM NILAI SIAP'!$E$6+'NILAI PRAKTEK'!P246*'NILAI PRAKTEK'!P$7*'FORM NILAI SIAP'!$F$6+'NILAI UTS'!P246*'NILAI UTS'!P$7*'FORM NILAI SIAP'!$G$6+'NILAI UAS'!P$7*'NILAI UAS'!P246*'FORM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6" s="87"/>
      <c r="AK246" s="7" t="str">
        <f>IF($B246="","",IFERROR((('NILAI TUGAS'!Q246*'NILAI TUGAS'!Q$7*'FORM NILAI SIAP'!$E$6+'NILAI PRAKTEK'!Q246*'NILAI PRAKTEK'!Q$7*'FORM NILAI SIAP'!$F$6+'NILAI UTS'!Q246*'NILAI UTS'!Q$7*'FORM NILAI SIAP'!$G$6+'NILAI UAS'!Q$7*'NILAI UAS'!Q246*'FORM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6" s="87"/>
      <c r="AM246" s="7" t="str">
        <f>IF($B246="","",IFERROR((('NILAI TUGAS'!R246*'NILAI TUGAS'!R$7*'FORM NILAI SIAP'!$E$6+'NILAI PRAKTEK'!R246*'NILAI PRAKTEK'!R$7*'FORM NILAI SIAP'!$F$6+'NILAI UTS'!R246*'NILAI UTS'!R$7*'FORM NILAI SIAP'!$G$6+'NILAI UAS'!R$7*'NILAI UAS'!R246*'FORM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6" s="87"/>
    </row>
    <row r="247" spans="1:40" ht="14.25" customHeight="1">
      <c r="A247" s="37"/>
      <c r="B247" s="37"/>
      <c r="C247" s="37"/>
      <c r="D247" s="37"/>
      <c r="E247" s="83" t="str">
        <f>IF(B247="","",'NILAI TUGAS'!D247)</f>
        <v/>
      </c>
      <c r="F247" s="83" t="str">
        <f>IF(B247="","",'NILAI PRAKTEK'!D247)</f>
        <v/>
      </c>
      <c r="G247" s="83" t="str">
        <f>IF(B247="","",'NILAI UTS'!D247)</f>
        <v/>
      </c>
      <c r="H247" s="83" t="str">
        <f>IF(B247="","",'NILAI UAS'!D247)</f>
        <v/>
      </c>
      <c r="I247" s="83" t="str">
        <f t="shared" si="0"/>
        <v/>
      </c>
      <c r="J247" s="84" t="str">
        <f t="shared" si="15"/>
        <v/>
      </c>
      <c r="K247" s="83" t="str">
        <f t="shared" si="16"/>
        <v/>
      </c>
      <c r="L247" s="85" t="str">
        <f t="shared" si="20"/>
        <v/>
      </c>
      <c r="M247" s="7" t="str">
        <f>IF($B247="","",IF(M$7="","",IFERROR((('NILAI TUGAS'!E247*'NILAI TUGAS'!E$7*'FORM NILAI SIAP'!$E$6+'NILAI PRAKTEK'!E247*'NILAI PRAKTEK'!E$7*'FORM NILAI SIAP'!$F$6+'NILAI UTS'!E247*'NILAI UTS'!E$7*'FORM NILAI SIAP'!$G$6+'NILAI UAS'!E$7*'NILAI UAS'!E247*'FORM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7" s="64"/>
      <c r="O247" s="7" t="str">
        <f>IF($B247="","",IF(O$7="","",IFERROR((('NILAI TUGAS'!F247*'NILAI TUGAS'!F$7*'FORM NILAI SIAP'!$E$6+'NILAI PRAKTEK'!F247*'NILAI PRAKTEK'!F$7*'FORM NILAI SIAP'!$F$6+'NILAI UTS'!F247*'NILAI UTS'!F$7*'FORM NILAI SIAP'!$G$6+'NILAI UAS'!F$7*'NILAI UAS'!F247*'FORM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7" s="87"/>
      <c r="Q247" s="7" t="str">
        <f>IF($B247="","",IF(Q$7="","",IFERROR((('NILAI TUGAS'!G247*'NILAI TUGAS'!G$7*'FORM NILAI SIAP'!$E$6+'NILAI PRAKTEK'!G247*'NILAI PRAKTEK'!G$7*'FORM NILAI SIAP'!$F$6+'NILAI UTS'!G247*'NILAI UTS'!G$7*'FORM NILAI SIAP'!$G$6+'NILAI UAS'!G$7*'NILAI UAS'!G247*'FORM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7" s="87"/>
      <c r="S247" s="7" t="str">
        <f>IF($B247="","",IF(S$7="","",IFERROR((('NILAI TUGAS'!H247*'NILAI TUGAS'!H$7*'FORM NILAI SIAP'!$E$6+'NILAI PRAKTEK'!H247*'NILAI PRAKTEK'!H$7*'FORM NILAI SIAP'!$F$6+'NILAI UTS'!H247*'NILAI UTS'!H$7*'FORM NILAI SIAP'!$G$6+'NILAI UAS'!H$7*'NILAI UAS'!H247*'FORM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7" s="87"/>
      <c r="U247" s="7" t="str">
        <f>IF($B247="","",IF(U$7="","",IFERROR((('NILAI TUGAS'!I247*'NILAI TUGAS'!I$7*'FORM NILAI SIAP'!$E$6+'NILAI PRAKTEK'!I247*'NILAI PRAKTEK'!I$7*'FORM NILAI SIAP'!$F$6+'NILAI UTS'!I247*'NILAI UTS'!I$7*'FORM NILAI SIAP'!$G$6+'NILAI UAS'!I$7*'NILAI UAS'!I247*'FORM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7" s="87"/>
      <c r="W247" s="7" t="str">
        <f>IF($B247="","",IF(W$7="","",IFERROR((('NILAI TUGAS'!J247*'NILAI TUGAS'!J$7*'FORM NILAI SIAP'!$E$6+'NILAI PRAKTEK'!J247*'NILAI PRAKTEK'!J$7*'FORM NILAI SIAP'!$F$6+'NILAI UTS'!J247*'NILAI UTS'!J$7*'FORM NILAI SIAP'!$G$6+'NILAI UAS'!J$7*'NILAI UAS'!J247*'FORM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7" s="87"/>
      <c r="Y247" s="7" t="str">
        <f>IF($B247="","",IF(Y$7="","",IFERROR((('NILAI TUGAS'!K247*'NILAI TUGAS'!K$7*'FORM NILAI SIAP'!$E$6+'NILAI PRAKTEK'!K247*'NILAI PRAKTEK'!K$7*'FORM NILAI SIAP'!$F$6+'NILAI UTS'!K247*'NILAI UTS'!K$7*'FORM NILAI SIAP'!$G$6+'NILAI UAS'!K$7*'NILAI UAS'!K247*'FORM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7" s="87"/>
      <c r="AA247" s="7" t="str">
        <f>IF($B247="","",IF(AA$7="","",IFERROR((('NILAI TUGAS'!L247*'NILAI TUGAS'!L$7*'FORM NILAI SIAP'!$E$6+'NILAI PRAKTEK'!L247*'NILAI PRAKTEK'!L$7*'FORM NILAI SIAP'!$F$6+'NILAI UTS'!L247*'NILAI UTS'!L$7*'FORM NILAI SIAP'!$G$6+'NILAI UAS'!L$7*'NILAI UAS'!L247*'FORM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7" s="87"/>
      <c r="AC247" s="7" t="str">
        <f>IF($B247="","",IF(AC$7="","",IFERROR((('NILAI TUGAS'!M247*'NILAI TUGAS'!M$7*'FORM NILAI SIAP'!$E$6+'NILAI PRAKTEK'!M247*'NILAI PRAKTEK'!M$7*'FORM NILAI SIAP'!$F$6+'NILAI UTS'!M247*'NILAI UTS'!M$7*'FORM NILAI SIAP'!$G$6+'NILAI UAS'!M$7*'NILAI UAS'!M247*'FORM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7" s="87"/>
      <c r="AE247" s="7" t="str">
        <f>IF($B247="","",IFERROR((('NILAI TUGAS'!N247*'NILAI TUGAS'!N$7*'FORM NILAI SIAP'!$E$6+'NILAI PRAKTEK'!N247*'NILAI PRAKTEK'!N$7*'FORM NILAI SIAP'!$F$6+'NILAI UTS'!N247*'NILAI UTS'!N$7*'FORM NILAI SIAP'!$G$6+'NILAI UAS'!N$7*'NILAI UAS'!N247*'FORM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7" s="87"/>
      <c r="AG247" s="7" t="str">
        <f>IF($B247="","",IFERROR((('NILAI TUGAS'!O247*'NILAI TUGAS'!O$7*'FORM NILAI SIAP'!$E$6+'NILAI PRAKTEK'!O247*'NILAI PRAKTEK'!O$7*'FORM NILAI SIAP'!$F$6+'NILAI UTS'!O247*'NILAI UTS'!O$7*'FORM NILAI SIAP'!$G$6+'NILAI UAS'!O$7*'NILAI UAS'!O247*'FORM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7" s="87"/>
      <c r="AI247" s="7" t="str">
        <f>IF($B247="","",IFERROR((('NILAI TUGAS'!P247*'NILAI TUGAS'!P$7*'FORM NILAI SIAP'!$E$6+'NILAI PRAKTEK'!P247*'NILAI PRAKTEK'!P$7*'FORM NILAI SIAP'!$F$6+'NILAI UTS'!P247*'NILAI UTS'!P$7*'FORM NILAI SIAP'!$G$6+'NILAI UAS'!P$7*'NILAI UAS'!P247*'FORM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7" s="87"/>
      <c r="AK247" s="7" t="str">
        <f>IF($B247="","",IFERROR((('NILAI TUGAS'!Q247*'NILAI TUGAS'!Q$7*'FORM NILAI SIAP'!$E$6+'NILAI PRAKTEK'!Q247*'NILAI PRAKTEK'!Q$7*'FORM NILAI SIAP'!$F$6+'NILAI UTS'!Q247*'NILAI UTS'!Q$7*'FORM NILAI SIAP'!$G$6+'NILAI UAS'!Q$7*'NILAI UAS'!Q247*'FORM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7" s="87"/>
      <c r="AM247" s="7" t="str">
        <f>IF($B247="","",IFERROR((('NILAI TUGAS'!R247*'NILAI TUGAS'!R$7*'FORM NILAI SIAP'!$E$6+'NILAI PRAKTEK'!R247*'NILAI PRAKTEK'!R$7*'FORM NILAI SIAP'!$F$6+'NILAI UTS'!R247*'NILAI UTS'!R$7*'FORM NILAI SIAP'!$G$6+'NILAI UAS'!R$7*'NILAI UAS'!R247*'FORM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7" s="87"/>
    </row>
    <row r="248" spans="1:40" ht="14.25" customHeight="1">
      <c r="A248" s="37"/>
      <c r="B248" s="37"/>
      <c r="C248" s="37"/>
      <c r="D248" s="37"/>
      <c r="E248" s="83" t="str">
        <f>IF(B248="","",'NILAI TUGAS'!D248)</f>
        <v/>
      </c>
      <c r="F248" s="83" t="str">
        <f>IF(B248="","",'NILAI PRAKTEK'!D248)</f>
        <v/>
      </c>
      <c r="G248" s="83" t="str">
        <f>IF(B248="","",'NILAI UTS'!D248)</f>
        <v/>
      </c>
      <c r="H248" s="83" t="str">
        <f>IF(B248="","",'NILAI UAS'!D248)</f>
        <v/>
      </c>
      <c r="I248" s="83" t="str">
        <f t="shared" si="0"/>
        <v/>
      </c>
      <c r="J248" s="84" t="str">
        <f t="shared" si="15"/>
        <v/>
      </c>
      <c r="K248" s="83" t="str">
        <f t="shared" si="16"/>
        <v/>
      </c>
      <c r="L248" s="85" t="str">
        <f t="shared" si="20"/>
        <v/>
      </c>
      <c r="M248" s="7" t="str">
        <f>IF($B248="","",IF(M$7="","",IFERROR((('NILAI TUGAS'!E248*'NILAI TUGAS'!E$7*'FORM NILAI SIAP'!$E$6+'NILAI PRAKTEK'!E248*'NILAI PRAKTEK'!E$7*'FORM NILAI SIAP'!$F$6+'NILAI UTS'!E248*'NILAI UTS'!E$7*'FORM NILAI SIAP'!$G$6+'NILAI UAS'!E$7*'NILAI UAS'!E248*'FORM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8" s="64"/>
      <c r="O248" s="7" t="str">
        <f>IF($B248="","",IF(O$7="","",IFERROR((('NILAI TUGAS'!F248*'NILAI TUGAS'!F$7*'FORM NILAI SIAP'!$E$6+'NILAI PRAKTEK'!F248*'NILAI PRAKTEK'!F$7*'FORM NILAI SIAP'!$F$6+'NILAI UTS'!F248*'NILAI UTS'!F$7*'FORM NILAI SIAP'!$G$6+'NILAI UAS'!F$7*'NILAI UAS'!F248*'FORM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8" s="87"/>
      <c r="Q248" s="7" t="str">
        <f>IF($B248="","",IF(Q$7="","",IFERROR((('NILAI TUGAS'!G248*'NILAI TUGAS'!G$7*'FORM NILAI SIAP'!$E$6+'NILAI PRAKTEK'!G248*'NILAI PRAKTEK'!G$7*'FORM NILAI SIAP'!$F$6+'NILAI UTS'!G248*'NILAI UTS'!G$7*'FORM NILAI SIAP'!$G$6+'NILAI UAS'!G$7*'NILAI UAS'!G248*'FORM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8" s="87"/>
      <c r="S248" s="7" t="str">
        <f>IF($B248="","",IF(S$7="","",IFERROR((('NILAI TUGAS'!H248*'NILAI TUGAS'!H$7*'FORM NILAI SIAP'!$E$6+'NILAI PRAKTEK'!H248*'NILAI PRAKTEK'!H$7*'FORM NILAI SIAP'!$F$6+'NILAI UTS'!H248*'NILAI UTS'!H$7*'FORM NILAI SIAP'!$G$6+'NILAI UAS'!H$7*'NILAI UAS'!H248*'FORM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8" s="87"/>
      <c r="U248" s="7" t="str">
        <f>IF($B248="","",IF(U$7="","",IFERROR((('NILAI TUGAS'!I248*'NILAI TUGAS'!I$7*'FORM NILAI SIAP'!$E$6+'NILAI PRAKTEK'!I248*'NILAI PRAKTEK'!I$7*'FORM NILAI SIAP'!$F$6+'NILAI UTS'!I248*'NILAI UTS'!I$7*'FORM NILAI SIAP'!$G$6+'NILAI UAS'!I$7*'NILAI UAS'!I248*'FORM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8" s="87"/>
      <c r="W248" s="7" t="str">
        <f>IF($B248="","",IF(W$7="","",IFERROR((('NILAI TUGAS'!J248*'NILAI TUGAS'!J$7*'FORM NILAI SIAP'!$E$6+'NILAI PRAKTEK'!J248*'NILAI PRAKTEK'!J$7*'FORM NILAI SIAP'!$F$6+'NILAI UTS'!J248*'NILAI UTS'!J$7*'FORM NILAI SIAP'!$G$6+'NILAI UAS'!J$7*'NILAI UAS'!J248*'FORM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8" s="87"/>
      <c r="Y248" s="7" t="str">
        <f>IF($B248="","",IF(Y$7="","",IFERROR((('NILAI TUGAS'!K248*'NILAI TUGAS'!K$7*'FORM NILAI SIAP'!$E$6+'NILAI PRAKTEK'!K248*'NILAI PRAKTEK'!K$7*'FORM NILAI SIAP'!$F$6+'NILAI UTS'!K248*'NILAI UTS'!K$7*'FORM NILAI SIAP'!$G$6+'NILAI UAS'!K$7*'NILAI UAS'!K248*'FORM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8" s="87"/>
      <c r="AA248" s="7" t="str">
        <f>IF($B248="","",IF(AA$7="","",IFERROR((('NILAI TUGAS'!L248*'NILAI TUGAS'!L$7*'FORM NILAI SIAP'!$E$6+'NILAI PRAKTEK'!L248*'NILAI PRAKTEK'!L$7*'FORM NILAI SIAP'!$F$6+'NILAI UTS'!L248*'NILAI UTS'!L$7*'FORM NILAI SIAP'!$G$6+'NILAI UAS'!L$7*'NILAI UAS'!L248*'FORM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8" s="87"/>
      <c r="AC248" s="7" t="str">
        <f>IF($B248="","",IF(AC$7="","",IFERROR((('NILAI TUGAS'!M248*'NILAI TUGAS'!M$7*'FORM NILAI SIAP'!$E$6+'NILAI PRAKTEK'!M248*'NILAI PRAKTEK'!M$7*'FORM NILAI SIAP'!$F$6+'NILAI UTS'!M248*'NILAI UTS'!M$7*'FORM NILAI SIAP'!$G$6+'NILAI UAS'!M$7*'NILAI UAS'!M248*'FORM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8" s="87"/>
      <c r="AE248" s="7" t="str">
        <f>IF($B248="","",IFERROR((('NILAI TUGAS'!N248*'NILAI TUGAS'!N$7*'FORM NILAI SIAP'!$E$6+'NILAI PRAKTEK'!N248*'NILAI PRAKTEK'!N$7*'FORM NILAI SIAP'!$F$6+'NILAI UTS'!N248*'NILAI UTS'!N$7*'FORM NILAI SIAP'!$G$6+'NILAI UAS'!N$7*'NILAI UAS'!N248*'FORM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8" s="87"/>
      <c r="AG248" s="7" t="str">
        <f>IF($B248="","",IFERROR((('NILAI TUGAS'!O248*'NILAI TUGAS'!O$7*'FORM NILAI SIAP'!$E$6+'NILAI PRAKTEK'!O248*'NILAI PRAKTEK'!O$7*'FORM NILAI SIAP'!$F$6+'NILAI UTS'!O248*'NILAI UTS'!O$7*'FORM NILAI SIAP'!$G$6+'NILAI UAS'!O$7*'NILAI UAS'!O248*'FORM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8" s="87"/>
      <c r="AI248" s="7" t="str">
        <f>IF($B248="","",IFERROR((('NILAI TUGAS'!P248*'NILAI TUGAS'!P$7*'FORM NILAI SIAP'!$E$6+'NILAI PRAKTEK'!P248*'NILAI PRAKTEK'!P$7*'FORM NILAI SIAP'!$F$6+'NILAI UTS'!P248*'NILAI UTS'!P$7*'FORM NILAI SIAP'!$G$6+'NILAI UAS'!P$7*'NILAI UAS'!P248*'FORM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8" s="87"/>
      <c r="AK248" s="7" t="str">
        <f>IF($B248="","",IFERROR((('NILAI TUGAS'!Q248*'NILAI TUGAS'!Q$7*'FORM NILAI SIAP'!$E$6+'NILAI PRAKTEK'!Q248*'NILAI PRAKTEK'!Q$7*'FORM NILAI SIAP'!$F$6+'NILAI UTS'!Q248*'NILAI UTS'!Q$7*'FORM NILAI SIAP'!$G$6+'NILAI UAS'!Q$7*'NILAI UAS'!Q248*'FORM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8" s="87"/>
      <c r="AM248" s="7" t="str">
        <f>IF($B248="","",IFERROR((('NILAI TUGAS'!R248*'NILAI TUGAS'!R$7*'FORM NILAI SIAP'!$E$6+'NILAI PRAKTEK'!R248*'NILAI PRAKTEK'!R$7*'FORM NILAI SIAP'!$F$6+'NILAI UTS'!R248*'NILAI UTS'!R$7*'FORM NILAI SIAP'!$G$6+'NILAI UAS'!R$7*'NILAI UAS'!R248*'FORM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8" s="87"/>
    </row>
    <row r="249" spans="1:40" ht="14.25" customHeight="1">
      <c r="A249" s="37"/>
      <c r="B249" s="37"/>
      <c r="C249" s="37"/>
      <c r="D249" s="37"/>
      <c r="E249" s="83" t="str">
        <f>IF(B249="","",'NILAI TUGAS'!D249)</f>
        <v/>
      </c>
      <c r="F249" s="83" t="str">
        <f>IF(B249="","",'NILAI PRAKTEK'!D249)</f>
        <v/>
      </c>
      <c r="G249" s="83" t="str">
        <f>IF(B249="","",'NILAI UTS'!D249)</f>
        <v/>
      </c>
      <c r="H249" s="83" t="str">
        <f>IF(B249="","",'NILAI UAS'!D249)</f>
        <v/>
      </c>
      <c r="I249" s="83" t="str">
        <f t="shared" si="0"/>
        <v/>
      </c>
      <c r="J249" s="84" t="str">
        <f t="shared" si="15"/>
        <v/>
      </c>
      <c r="K249" s="83" t="str">
        <f t="shared" si="16"/>
        <v/>
      </c>
      <c r="L249" s="85" t="str">
        <f t="shared" si="20"/>
        <v/>
      </c>
      <c r="M249" s="7" t="str">
        <f>IF($B249="","",IF(M$7="","",IFERROR((('NILAI TUGAS'!E249*'NILAI TUGAS'!E$7*'FORM NILAI SIAP'!$E$6+'NILAI PRAKTEK'!E249*'NILAI PRAKTEK'!E$7*'FORM NILAI SIAP'!$F$6+'NILAI UTS'!E249*'NILAI UTS'!E$7*'FORM NILAI SIAP'!$G$6+'NILAI UAS'!E$7*'NILAI UAS'!E249*'FORM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9" s="64"/>
      <c r="O249" s="7" t="str">
        <f>IF($B249="","",IF(O$7="","",IFERROR((('NILAI TUGAS'!F249*'NILAI TUGAS'!F$7*'FORM NILAI SIAP'!$E$6+'NILAI PRAKTEK'!F249*'NILAI PRAKTEK'!F$7*'FORM NILAI SIAP'!$F$6+'NILAI UTS'!F249*'NILAI UTS'!F$7*'FORM NILAI SIAP'!$G$6+'NILAI UAS'!F$7*'NILAI UAS'!F249*'FORM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9" s="87"/>
      <c r="Q249" s="7" t="str">
        <f>IF($B249="","",IF(Q$7="","",IFERROR((('NILAI TUGAS'!G249*'NILAI TUGAS'!G$7*'FORM NILAI SIAP'!$E$6+'NILAI PRAKTEK'!G249*'NILAI PRAKTEK'!G$7*'FORM NILAI SIAP'!$F$6+'NILAI UTS'!G249*'NILAI UTS'!G$7*'FORM NILAI SIAP'!$G$6+'NILAI UAS'!G$7*'NILAI UAS'!G249*'FORM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9" s="87"/>
      <c r="S249" s="7" t="str">
        <f>IF($B249="","",IF(S$7="","",IFERROR((('NILAI TUGAS'!H249*'NILAI TUGAS'!H$7*'FORM NILAI SIAP'!$E$6+'NILAI PRAKTEK'!H249*'NILAI PRAKTEK'!H$7*'FORM NILAI SIAP'!$F$6+'NILAI UTS'!H249*'NILAI UTS'!H$7*'FORM NILAI SIAP'!$G$6+'NILAI UAS'!H$7*'NILAI UAS'!H249*'FORM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9" s="87"/>
      <c r="U249" s="7" t="str">
        <f>IF($B249="","",IF(U$7="","",IFERROR((('NILAI TUGAS'!I249*'NILAI TUGAS'!I$7*'FORM NILAI SIAP'!$E$6+'NILAI PRAKTEK'!I249*'NILAI PRAKTEK'!I$7*'FORM NILAI SIAP'!$F$6+'NILAI UTS'!I249*'NILAI UTS'!I$7*'FORM NILAI SIAP'!$G$6+'NILAI UAS'!I$7*'NILAI UAS'!I249*'FORM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9" s="87"/>
      <c r="W249" s="7" t="str">
        <f>IF($B249="","",IF(W$7="","",IFERROR((('NILAI TUGAS'!J249*'NILAI TUGAS'!J$7*'FORM NILAI SIAP'!$E$6+'NILAI PRAKTEK'!J249*'NILAI PRAKTEK'!J$7*'FORM NILAI SIAP'!$F$6+'NILAI UTS'!J249*'NILAI UTS'!J$7*'FORM NILAI SIAP'!$G$6+'NILAI UAS'!J$7*'NILAI UAS'!J249*'FORM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9" s="87"/>
      <c r="Y249" s="7" t="str">
        <f>IF($B249="","",IF(Y$7="","",IFERROR((('NILAI TUGAS'!K249*'NILAI TUGAS'!K$7*'FORM NILAI SIAP'!$E$6+'NILAI PRAKTEK'!K249*'NILAI PRAKTEK'!K$7*'FORM NILAI SIAP'!$F$6+'NILAI UTS'!K249*'NILAI UTS'!K$7*'FORM NILAI SIAP'!$G$6+'NILAI UAS'!K$7*'NILAI UAS'!K249*'FORM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9" s="87"/>
      <c r="AA249" s="7" t="str">
        <f>IF($B249="","",IF(AA$7="","",IFERROR((('NILAI TUGAS'!L249*'NILAI TUGAS'!L$7*'FORM NILAI SIAP'!$E$6+'NILAI PRAKTEK'!L249*'NILAI PRAKTEK'!L$7*'FORM NILAI SIAP'!$F$6+'NILAI UTS'!L249*'NILAI UTS'!L$7*'FORM NILAI SIAP'!$G$6+'NILAI UAS'!L$7*'NILAI UAS'!L249*'FORM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9" s="87"/>
      <c r="AC249" s="7" t="str">
        <f>IF($B249="","",IF(AC$7="","",IFERROR((('NILAI TUGAS'!M249*'NILAI TUGAS'!M$7*'FORM NILAI SIAP'!$E$6+'NILAI PRAKTEK'!M249*'NILAI PRAKTEK'!M$7*'FORM NILAI SIAP'!$F$6+'NILAI UTS'!M249*'NILAI UTS'!M$7*'FORM NILAI SIAP'!$G$6+'NILAI UAS'!M$7*'NILAI UAS'!M249*'FORM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9" s="87"/>
      <c r="AE249" s="7" t="str">
        <f>IF($B249="","",IFERROR((('NILAI TUGAS'!N249*'NILAI TUGAS'!N$7*'FORM NILAI SIAP'!$E$6+'NILAI PRAKTEK'!N249*'NILAI PRAKTEK'!N$7*'FORM NILAI SIAP'!$F$6+'NILAI UTS'!N249*'NILAI UTS'!N$7*'FORM NILAI SIAP'!$G$6+'NILAI UAS'!N$7*'NILAI UAS'!N249*'FORM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9" s="87"/>
      <c r="AG249" s="7" t="str">
        <f>IF($B249="","",IFERROR((('NILAI TUGAS'!O249*'NILAI TUGAS'!O$7*'FORM NILAI SIAP'!$E$6+'NILAI PRAKTEK'!O249*'NILAI PRAKTEK'!O$7*'FORM NILAI SIAP'!$F$6+'NILAI UTS'!O249*'NILAI UTS'!O$7*'FORM NILAI SIAP'!$G$6+'NILAI UAS'!O$7*'NILAI UAS'!O249*'FORM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9" s="87"/>
      <c r="AI249" s="7" t="str">
        <f>IF($B249="","",IFERROR((('NILAI TUGAS'!P249*'NILAI TUGAS'!P$7*'FORM NILAI SIAP'!$E$6+'NILAI PRAKTEK'!P249*'NILAI PRAKTEK'!P$7*'FORM NILAI SIAP'!$F$6+'NILAI UTS'!P249*'NILAI UTS'!P$7*'FORM NILAI SIAP'!$G$6+'NILAI UAS'!P$7*'NILAI UAS'!P249*'FORM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9" s="87"/>
      <c r="AK249" s="7" t="str">
        <f>IF($B249="","",IFERROR((('NILAI TUGAS'!Q249*'NILAI TUGAS'!Q$7*'FORM NILAI SIAP'!$E$6+'NILAI PRAKTEK'!Q249*'NILAI PRAKTEK'!Q$7*'FORM NILAI SIAP'!$F$6+'NILAI UTS'!Q249*'NILAI UTS'!Q$7*'FORM NILAI SIAP'!$G$6+'NILAI UAS'!Q$7*'NILAI UAS'!Q249*'FORM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9" s="87"/>
      <c r="AM249" s="7" t="str">
        <f>IF($B249="","",IFERROR((('NILAI TUGAS'!R249*'NILAI TUGAS'!R$7*'FORM NILAI SIAP'!$E$6+'NILAI PRAKTEK'!R249*'NILAI PRAKTEK'!R$7*'FORM NILAI SIAP'!$F$6+'NILAI UTS'!R249*'NILAI UTS'!R$7*'FORM NILAI SIAP'!$G$6+'NILAI UAS'!R$7*'NILAI UAS'!R249*'FORM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9" s="87"/>
    </row>
    <row r="250" spans="1:40" ht="14.25" customHeight="1">
      <c r="A250" s="37"/>
      <c r="B250" s="37"/>
      <c r="C250" s="37"/>
      <c r="D250" s="37"/>
      <c r="E250" s="83" t="str">
        <f>IF(B250="","",'NILAI TUGAS'!D250)</f>
        <v/>
      </c>
      <c r="F250" s="83" t="str">
        <f>IF(B250="","",'NILAI PRAKTEK'!D250)</f>
        <v/>
      </c>
      <c r="G250" s="83" t="str">
        <f>IF(B250="","",'NILAI UTS'!D250)</f>
        <v/>
      </c>
      <c r="H250" s="83" t="str">
        <f>IF(B250="","",'NILAI UAS'!D250)</f>
        <v/>
      </c>
      <c r="I250" s="83" t="str">
        <f t="shared" si="0"/>
        <v/>
      </c>
      <c r="J250" s="84" t="str">
        <f t="shared" si="15"/>
        <v/>
      </c>
      <c r="K250" s="83" t="str">
        <f t="shared" si="16"/>
        <v/>
      </c>
      <c r="L250" s="85" t="str">
        <f t="shared" si="20"/>
        <v/>
      </c>
      <c r="M250" s="7" t="str">
        <f>IF($B250="","",IF(M$7="","",IFERROR((('NILAI TUGAS'!E250*'NILAI TUGAS'!E$7*'FORM NILAI SIAP'!$E$6+'NILAI PRAKTEK'!E250*'NILAI PRAKTEK'!E$7*'FORM NILAI SIAP'!$F$6+'NILAI UTS'!E250*'NILAI UTS'!E$7*'FORM NILAI SIAP'!$G$6+'NILAI UAS'!E$7*'NILAI UAS'!E250*'FORM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50" s="64"/>
      <c r="O250" s="7" t="str">
        <f>IF($B250="","",IF(O$7="","",IFERROR((('NILAI TUGAS'!F250*'NILAI TUGAS'!F$7*'FORM NILAI SIAP'!$E$6+'NILAI PRAKTEK'!F250*'NILAI PRAKTEK'!F$7*'FORM NILAI SIAP'!$F$6+'NILAI UTS'!F250*'NILAI UTS'!F$7*'FORM NILAI SIAP'!$G$6+'NILAI UAS'!F$7*'NILAI UAS'!F250*'FORM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50" s="87"/>
      <c r="Q250" s="7" t="str">
        <f>IF($B250="","",IF(Q$7="","",IFERROR((('NILAI TUGAS'!G250*'NILAI TUGAS'!G$7*'FORM NILAI SIAP'!$E$6+'NILAI PRAKTEK'!G250*'NILAI PRAKTEK'!G$7*'FORM NILAI SIAP'!$F$6+'NILAI UTS'!G250*'NILAI UTS'!G$7*'FORM NILAI SIAP'!$G$6+'NILAI UAS'!G$7*'NILAI UAS'!G250*'FORM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50" s="87"/>
      <c r="S250" s="7" t="str">
        <f>IF($B250="","",IF(S$7="","",IFERROR((('NILAI TUGAS'!H250*'NILAI TUGAS'!H$7*'FORM NILAI SIAP'!$E$6+'NILAI PRAKTEK'!H250*'NILAI PRAKTEK'!H$7*'FORM NILAI SIAP'!$F$6+'NILAI UTS'!H250*'NILAI UTS'!H$7*'FORM NILAI SIAP'!$G$6+'NILAI UAS'!H$7*'NILAI UAS'!H250*'FORM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50" s="87"/>
      <c r="U250" s="7" t="str">
        <f>IF($B250="","",IF(U$7="","",IFERROR((('NILAI TUGAS'!I250*'NILAI TUGAS'!I$7*'FORM NILAI SIAP'!$E$6+'NILAI PRAKTEK'!I250*'NILAI PRAKTEK'!I$7*'FORM NILAI SIAP'!$F$6+'NILAI UTS'!I250*'NILAI UTS'!I$7*'FORM NILAI SIAP'!$G$6+'NILAI UAS'!I$7*'NILAI UAS'!I250*'FORM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50" s="87"/>
      <c r="W250" s="7" t="str">
        <f>IF($B250="","",IF(W$7="","",IFERROR((('NILAI TUGAS'!J250*'NILAI TUGAS'!J$7*'FORM NILAI SIAP'!$E$6+'NILAI PRAKTEK'!J250*'NILAI PRAKTEK'!J$7*'FORM NILAI SIAP'!$F$6+'NILAI UTS'!J250*'NILAI UTS'!J$7*'FORM NILAI SIAP'!$G$6+'NILAI UAS'!J$7*'NILAI UAS'!J250*'FORM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50" s="87"/>
      <c r="Y250" s="7" t="str">
        <f>IF($B250="","",IF(Y$7="","",IFERROR((('NILAI TUGAS'!K250*'NILAI TUGAS'!K$7*'FORM NILAI SIAP'!$E$6+'NILAI PRAKTEK'!K250*'NILAI PRAKTEK'!K$7*'FORM NILAI SIAP'!$F$6+'NILAI UTS'!K250*'NILAI UTS'!K$7*'FORM NILAI SIAP'!$G$6+'NILAI UAS'!K$7*'NILAI UAS'!K250*'FORM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50" s="87"/>
      <c r="AA250" s="7" t="str">
        <f>IF($B250="","",IF(AA$7="","",IFERROR((('NILAI TUGAS'!L250*'NILAI TUGAS'!L$7*'FORM NILAI SIAP'!$E$6+'NILAI PRAKTEK'!L250*'NILAI PRAKTEK'!L$7*'FORM NILAI SIAP'!$F$6+'NILAI UTS'!L250*'NILAI UTS'!L$7*'FORM NILAI SIAP'!$G$6+'NILAI UAS'!L$7*'NILAI UAS'!L250*'FORM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50" s="87"/>
      <c r="AC250" s="7" t="str">
        <f>IF($B250="","",IF(AC$7="","",IFERROR((('NILAI TUGAS'!M250*'NILAI TUGAS'!M$7*'FORM NILAI SIAP'!$E$6+'NILAI PRAKTEK'!M250*'NILAI PRAKTEK'!M$7*'FORM NILAI SIAP'!$F$6+'NILAI UTS'!M250*'NILAI UTS'!M$7*'FORM NILAI SIAP'!$G$6+'NILAI UAS'!M$7*'NILAI UAS'!M250*'FORM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50" s="87"/>
      <c r="AE250" s="7" t="str">
        <f>IF($B250="","",IFERROR((('NILAI TUGAS'!N250*'NILAI TUGAS'!N$7*'FORM NILAI SIAP'!$E$6+'NILAI PRAKTEK'!N250*'NILAI PRAKTEK'!N$7*'FORM NILAI SIAP'!$F$6+'NILAI UTS'!N250*'NILAI UTS'!N$7*'FORM NILAI SIAP'!$G$6+'NILAI UAS'!N$7*'NILAI UAS'!N250*'FORM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50" s="87"/>
      <c r="AG250" s="7" t="str">
        <f>IF($B250="","",IFERROR((('NILAI TUGAS'!O250*'NILAI TUGAS'!O$7*'FORM NILAI SIAP'!$E$6+'NILAI PRAKTEK'!O250*'NILAI PRAKTEK'!O$7*'FORM NILAI SIAP'!$F$6+'NILAI UTS'!O250*'NILAI UTS'!O$7*'FORM NILAI SIAP'!$G$6+'NILAI UAS'!O$7*'NILAI UAS'!O250*'FORM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50" s="87"/>
      <c r="AI250" s="7" t="str">
        <f>IF($B250="","",IFERROR((('NILAI TUGAS'!P250*'NILAI TUGAS'!P$7*'FORM NILAI SIAP'!$E$6+'NILAI PRAKTEK'!P250*'NILAI PRAKTEK'!P$7*'FORM NILAI SIAP'!$F$6+'NILAI UTS'!P250*'NILAI UTS'!P$7*'FORM NILAI SIAP'!$G$6+'NILAI UAS'!P$7*'NILAI UAS'!P250*'FORM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50" s="87"/>
      <c r="AK250" s="7" t="str">
        <f>IF($B250="","",IFERROR((('NILAI TUGAS'!Q250*'NILAI TUGAS'!Q$7*'FORM NILAI SIAP'!$E$6+'NILAI PRAKTEK'!Q250*'NILAI PRAKTEK'!Q$7*'FORM NILAI SIAP'!$F$6+'NILAI UTS'!Q250*'NILAI UTS'!Q$7*'FORM NILAI SIAP'!$G$6+'NILAI UAS'!Q$7*'NILAI UAS'!Q250*'FORM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50" s="87"/>
      <c r="AM250" s="7" t="str">
        <f>IF($B250="","",IFERROR((('NILAI TUGAS'!R250*'NILAI TUGAS'!R$7*'FORM NILAI SIAP'!$E$6+'NILAI PRAKTEK'!R250*'NILAI PRAKTEK'!R$7*'FORM NILAI SIAP'!$F$6+'NILAI UTS'!R250*'NILAI UTS'!R$7*'FORM NILAI SIAP'!$G$6+'NILAI UAS'!R$7*'NILAI UAS'!R250*'FORM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50" s="87"/>
    </row>
    <row r="251" spans="1:40" ht="14.25" customHeight="1">
      <c r="A251" s="3"/>
      <c r="B251" s="3"/>
      <c r="C251" s="3"/>
      <c r="D251" s="3"/>
      <c r="E251" s="28"/>
      <c r="F251" s="28"/>
      <c r="G251" s="28"/>
      <c r="H251" s="28"/>
      <c r="I251" s="3"/>
      <c r="J251" s="3"/>
      <c r="K251" s="3"/>
      <c r="L251" s="3"/>
      <c r="M251" s="3"/>
      <c r="N251" s="3"/>
      <c r="O251" s="3"/>
      <c r="P251" s="1"/>
      <c r="Q251" s="3"/>
      <c r="R251" s="1"/>
      <c r="S251" s="3"/>
      <c r="T251" s="1"/>
      <c r="U251" s="3"/>
      <c r="V251" s="1"/>
      <c r="W251" s="3"/>
      <c r="X251" s="1"/>
      <c r="Y251" s="3"/>
      <c r="Z251" s="1"/>
      <c r="AA251" s="3"/>
      <c r="AB251" s="1"/>
      <c r="AC251" s="3"/>
      <c r="AD251" s="1"/>
      <c r="AE251" s="3"/>
      <c r="AF251" s="1"/>
      <c r="AG251" s="3"/>
      <c r="AH251" s="1"/>
      <c r="AI251" s="3"/>
      <c r="AJ251" s="1"/>
      <c r="AK251" s="3"/>
      <c r="AL251" s="1"/>
      <c r="AM251" s="3"/>
      <c r="AN251" s="1"/>
    </row>
    <row r="252" spans="1:40" ht="14.25" customHeight="1">
      <c r="A252" s="3"/>
      <c r="B252" s="3"/>
      <c r="C252" s="3"/>
      <c r="D252" s="3"/>
      <c r="E252" s="28"/>
      <c r="F252" s="28"/>
      <c r="G252" s="28"/>
      <c r="H252" s="28"/>
      <c r="I252" s="3"/>
      <c r="J252" s="3"/>
      <c r="K252" s="3"/>
      <c r="L252" s="3"/>
      <c r="M252" s="3"/>
      <c r="N252" s="3"/>
      <c r="O252" s="3"/>
      <c r="P252" s="1"/>
      <c r="Q252" s="3"/>
      <c r="R252" s="1"/>
      <c r="S252" s="3"/>
      <c r="T252" s="1"/>
      <c r="U252" s="3"/>
      <c r="V252" s="1"/>
      <c r="W252" s="3"/>
      <c r="X252" s="1"/>
      <c r="Y252" s="3"/>
      <c r="Z252" s="1"/>
      <c r="AA252" s="3"/>
      <c r="AB252" s="1"/>
      <c r="AC252" s="3"/>
      <c r="AD252" s="1"/>
      <c r="AE252" s="3"/>
      <c r="AF252" s="1"/>
      <c r="AG252" s="3"/>
      <c r="AH252" s="1"/>
      <c r="AI252" s="3"/>
      <c r="AJ252" s="1"/>
      <c r="AK252" s="3"/>
      <c r="AL252" s="1"/>
      <c r="AM252" s="3"/>
      <c r="AN252" s="1"/>
    </row>
    <row r="253" spans="1:40" ht="14.25" customHeight="1">
      <c r="A253" s="3"/>
      <c r="B253" s="3"/>
      <c r="C253" s="3"/>
      <c r="D253" s="3"/>
      <c r="E253" s="28"/>
      <c r="F253" s="28"/>
      <c r="G253" s="28"/>
      <c r="H253" s="28"/>
      <c r="I253" s="3"/>
      <c r="J253" s="3"/>
      <c r="K253" s="3"/>
      <c r="L253" s="3"/>
      <c r="M253" s="3"/>
      <c r="N253" s="3"/>
      <c r="O253" s="3"/>
      <c r="P253" s="1"/>
      <c r="Q253" s="3"/>
      <c r="R253" s="1"/>
      <c r="S253" s="3"/>
      <c r="T253" s="1"/>
      <c r="U253" s="3"/>
      <c r="V253" s="1"/>
      <c r="W253" s="3"/>
      <c r="X253" s="1"/>
      <c r="Y253" s="3"/>
      <c r="Z253" s="1"/>
      <c r="AA253" s="3"/>
      <c r="AB253" s="1"/>
      <c r="AC253" s="3"/>
      <c r="AD253" s="1"/>
      <c r="AE253" s="3"/>
      <c r="AF253" s="1"/>
      <c r="AG253" s="3"/>
      <c r="AH253" s="1"/>
      <c r="AI253" s="3"/>
      <c r="AJ253" s="1"/>
      <c r="AK253" s="3"/>
      <c r="AL253" s="1"/>
      <c r="AM253" s="3"/>
      <c r="AN253" s="1"/>
    </row>
    <row r="254" spans="1:40" ht="14.25" customHeight="1">
      <c r="A254" s="3"/>
      <c r="B254" s="3"/>
      <c r="C254" s="3"/>
      <c r="D254" s="3"/>
      <c r="E254" s="28"/>
      <c r="F254" s="28"/>
      <c r="G254" s="28"/>
      <c r="H254" s="28"/>
      <c r="I254" s="3"/>
      <c r="J254" s="3"/>
      <c r="K254" s="3"/>
      <c r="L254" s="3"/>
      <c r="M254" s="3"/>
      <c r="N254" s="3"/>
      <c r="O254" s="3"/>
      <c r="P254" s="1"/>
      <c r="Q254" s="3"/>
      <c r="R254" s="1"/>
      <c r="S254" s="3"/>
      <c r="T254" s="1"/>
      <c r="U254" s="3"/>
      <c r="V254" s="1"/>
      <c r="W254" s="3"/>
      <c r="X254" s="1"/>
      <c r="Y254" s="3"/>
      <c r="Z254" s="1"/>
      <c r="AA254" s="3"/>
      <c r="AB254" s="1"/>
      <c r="AC254" s="3"/>
      <c r="AD254" s="1"/>
      <c r="AE254" s="3"/>
      <c r="AF254" s="1"/>
      <c r="AG254" s="3"/>
      <c r="AH254" s="1"/>
      <c r="AI254" s="3"/>
      <c r="AJ254" s="1"/>
      <c r="AK254" s="3"/>
      <c r="AL254" s="1"/>
      <c r="AM254" s="3"/>
      <c r="AN254" s="1"/>
    </row>
    <row r="255" spans="1:40" ht="14.25" customHeight="1">
      <c r="A255" s="3"/>
      <c r="B255" s="3"/>
      <c r="C255" s="3"/>
      <c r="D255" s="3"/>
      <c r="E255" s="28"/>
      <c r="F255" s="28"/>
      <c r="G255" s="28"/>
      <c r="H255" s="28"/>
      <c r="I255" s="3"/>
      <c r="J255" s="3"/>
      <c r="K255" s="3"/>
      <c r="L255" s="3"/>
      <c r="M255" s="3"/>
      <c r="N255" s="3"/>
      <c r="O255" s="3"/>
      <c r="P255" s="1"/>
      <c r="Q255" s="3"/>
      <c r="R255" s="1"/>
      <c r="S255" s="3"/>
      <c r="T255" s="1"/>
      <c r="U255" s="3"/>
      <c r="V255" s="1"/>
      <c r="W255" s="3"/>
      <c r="X255" s="1"/>
      <c r="Y255" s="3"/>
      <c r="Z255" s="1"/>
      <c r="AA255" s="3"/>
      <c r="AB255" s="1"/>
      <c r="AC255" s="3"/>
      <c r="AD255" s="1"/>
      <c r="AE255" s="3"/>
      <c r="AF255" s="1"/>
      <c r="AG255" s="3"/>
      <c r="AH255" s="1"/>
      <c r="AI255" s="3"/>
      <c r="AJ255" s="1"/>
      <c r="AK255" s="3"/>
      <c r="AL255" s="1"/>
      <c r="AM255" s="3"/>
      <c r="AN255" s="1"/>
    </row>
    <row r="256" spans="1:40" ht="14.25" customHeight="1">
      <c r="A256" s="3"/>
      <c r="B256" s="3"/>
      <c r="C256" s="3"/>
      <c r="D256" s="3"/>
      <c r="E256" s="28"/>
      <c r="F256" s="28"/>
      <c r="G256" s="28"/>
      <c r="H256" s="28"/>
      <c r="I256" s="3"/>
      <c r="J256" s="3"/>
      <c r="K256" s="3"/>
      <c r="L256" s="3"/>
      <c r="M256" s="3"/>
      <c r="N256" s="3"/>
      <c r="O256" s="3"/>
      <c r="P256" s="1"/>
      <c r="Q256" s="3"/>
      <c r="R256" s="1"/>
      <c r="S256" s="3"/>
      <c r="T256" s="1"/>
      <c r="U256" s="3"/>
      <c r="V256" s="1"/>
      <c r="W256" s="3"/>
      <c r="X256" s="1"/>
      <c r="Y256" s="3"/>
      <c r="Z256" s="1"/>
      <c r="AA256" s="3"/>
      <c r="AB256" s="1"/>
      <c r="AC256" s="3"/>
      <c r="AD256" s="1"/>
      <c r="AE256" s="3"/>
      <c r="AF256" s="1"/>
      <c r="AG256" s="3"/>
      <c r="AH256" s="1"/>
      <c r="AI256" s="3"/>
      <c r="AJ256" s="1"/>
      <c r="AK256" s="3"/>
      <c r="AL256" s="1"/>
      <c r="AM256" s="3"/>
      <c r="AN256" s="1"/>
    </row>
    <row r="257" spans="1:40" ht="14.25" customHeight="1">
      <c r="A257" s="3"/>
      <c r="B257" s="3"/>
      <c r="C257" s="3"/>
      <c r="D257" s="3"/>
      <c r="E257" s="28"/>
      <c r="F257" s="28"/>
      <c r="G257" s="28"/>
      <c r="H257" s="28"/>
      <c r="I257" s="3"/>
      <c r="J257" s="3"/>
      <c r="K257" s="3"/>
      <c r="L257" s="3"/>
      <c r="M257" s="3"/>
      <c r="N257" s="3"/>
      <c r="O257" s="3"/>
      <c r="P257" s="1"/>
      <c r="Q257" s="3"/>
      <c r="R257" s="1"/>
      <c r="S257" s="3"/>
      <c r="T257" s="1"/>
      <c r="U257" s="3"/>
      <c r="V257" s="1"/>
      <c r="W257" s="3"/>
      <c r="X257" s="1"/>
      <c r="Y257" s="3"/>
      <c r="Z257" s="1"/>
      <c r="AA257" s="3"/>
      <c r="AB257" s="1"/>
      <c r="AC257" s="3"/>
      <c r="AD257" s="1"/>
      <c r="AE257" s="3"/>
      <c r="AF257" s="1"/>
      <c r="AG257" s="3"/>
      <c r="AH257" s="1"/>
      <c r="AI257" s="3"/>
      <c r="AJ257" s="1"/>
      <c r="AK257" s="3"/>
      <c r="AL257" s="1"/>
      <c r="AM257" s="3"/>
      <c r="AN257" s="1"/>
    </row>
    <row r="258" spans="1:40" ht="14.25" customHeight="1">
      <c r="A258" s="3"/>
      <c r="B258" s="3"/>
      <c r="C258" s="3"/>
      <c r="D258" s="3"/>
      <c r="E258" s="28"/>
      <c r="F258" s="28"/>
      <c r="G258" s="28"/>
      <c r="H258" s="28"/>
      <c r="I258" s="3"/>
      <c r="J258" s="3"/>
      <c r="K258" s="3"/>
      <c r="L258" s="3"/>
      <c r="M258" s="3"/>
      <c r="N258" s="3"/>
      <c r="O258" s="3"/>
      <c r="P258" s="1"/>
      <c r="Q258" s="3"/>
      <c r="R258" s="1"/>
      <c r="S258" s="3"/>
      <c r="T258" s="1"/>
      <c r="U258" s="3"/>
      <c r="V258" s="1"/>
      <c r="W258" s="3"/>
      <c r="X258" s="1"/>
      <c r="Y258" s="3"/>
      <c r="Z258" s="1"/>
      <c r="AA258" s="3"/>
      <c r="AB258" s="1"/>
      <c r="AC258" s="3"/>
      <c r="AD258" s="1"/>
      <c r="AE258" s="3"/>
      <c r="AF258" s="1"/>
      <c r="AG258" s="3"/>
      <c r="AH258" s="1"/>
      <c r="AI258" s="3"/>
      <c r="AJ258" s="1"/>
      <c r="AK258" s="3"/>
      <c r="AL258" s="1"/>
      <c r="AM258" s="3"/>
      <c r="AN258" s="1"/>
    </row>
    <row r="259" spans="1:40" ht="14.25" customHeight="1">
      <c r="A259" s="3"/>
      <c r="B259" s="3"/>
      <c r="C259" s="3"/>
      <c r="D259" s="3"/>
      <c r="E259" s="28"/>
      <c r="F259" s="28"/>
      <c r="G259" s="28"/>
      <c r="H259" s="28"/>
      <c r="I259" s="3"/>
      <c r="J259" s="3"/>
      <c r="K259" s="3"/>
      <c r="L259" s="3"/>
      <c r="M259" s="3"/>
      <c r="N259" s="3"/>
      <c r="O259" s="3"/>
      <c r="P259" s="1"/>
      <c r="Q259" s="3"/>
      <c r="R259" s="1"/>
      <c r="S259" s="3"/>
      <c r="T259" s="1"/>
      <c r="U259" s="3"/>
      <c r="V259" s="1"/>
      <c r="W259" s="3"/>
      <c r="X259" s="1"/>
      <c r="Y259" s="3"/>
      <c r="Z259" s="1"/>
      <c r="AA259" s="3"/>
      <c r="AB259" s="1"/>
      <c r="AC259" s="3"/>
      <c r="AD259" s="1"/>
      <c r="AE259" s="3"/>
      <c r="AF259" s="1"/>
      <c r="AG259" s="3"/>
      <c r="AH259" s="1"/>
      <c r="AI259" s="3"/>
      <c r="AJ259" s="1"/>
      <c r="AK259" s="3"/>
      <c r="AL259" s="1"/>
      <c r="AM259" s="3"/>
      <c r="AN259" s="1"/>
    </row>
    <row r="260" spans="1:40" ht="14.25" customHeight="1">
      <c r="A260" s="3"/>
      <c r="B260" s="3"/>
      <c r="C260" s="3"/>
      <c r="D260" s="3"/>
      <c r="E260" s="28"/>
      <c r="F260" s="28"/>
      <c r="G260" s="28"/>
      <c r="H260" s="28"/>
      <c r="I260" s="3"/>
      <c r="J260" s="3"/>
      <c r="K260" s="3"/>
      <c r="L260" s="3"/>
      <c r="M260" s="3"/>
      <c r="N260" s="3"/>
      <c r="O260" s="3"/>
      <c r="P260" s="1"/>
      <c r="Q260" s="3"/>
      <c r="R260" s="1"/>
      <c r="S260" s="3"/>
      <c r="T260" s="1"/>
      <c r="U260" s="3"/>
      <c r="V260" s="1"/>
      <c r="W260" s="3"/>
      <c r="X260" s="1"/>
      <c r="Y260" s="3"/>
      <c r="Z260" s="1"/>
      <c r="AA260" s="3"/>
      <c r="AB260" s="1"/>
      <c r="AC260" s="3"/>
      <c r="AD260" s="1"/>
      <c r="AE260" s="3"/>
      <c r="AF260" s="1"/>
      <c r="AG260" s="3"/>
      <c r="AH260" s="1"/>
      <c r="AI260" s="3"/>
      <c r="AJ260" s="1"/>
      <c r="AK260" s="3"/>
      <c r="AL260" s="1"/>
      <c r="AM260" s="3"/>
      <c r="AN260" s="1"/>
    </row>
    <row r="261" spans="1:40" ht="14.25" customHeight="1">
      <c r="A261" s="3"/>
      <c r="B261" s="3"/>
      <c r="C261" s="3"/>
      <c r="D261" s="3"/>
      <c r="E261" s="28"/>
      <c r="F261" s="28"/>
      <c r="G261" s="28"/>
      <c r="H261" s="28"/>
      <c r="I261" s="3"/>
      <c r="J261" s="3"/>
      <c r="K261" s="3"/>
      <c r="L261" s="3"/>
      <c r="M261" s="3"/>
      <c r="N261" s="3"/>
      <c r="O261" s="3"/>
      <c r="P261" s="1"/>
      <c r="Q261" s="3"/>
      <c r="R261" s="1"/>
      <c r="S261" s="3"/>
      <c r="T261" s="1"/>
      <c r="U261" s="3"/>
      <c r="V261" s="1"/>
      <c r="W261" s="3"/>
      <c r="X261" s="1"/>
      <c r="Y261" s="3"/>
      <c r="Z261" s="1"/>
      <c r="AA261" s="3"/>
      <c r="AB261" s="1"/>
      <c r="AC261" s="3"/>
      <c r="AD261" s="1"/>
      <c r="AE261" s="3"/>
      <c r="AF261" s="1"/>
      <c r="AG261" s="3"/>
      <c r="AH261" s="1"/>
      <c r="AI261" s="3"/>
      <c r="AJ261" s="1"/>
      <c r="AK261" s="3"/>
      <c r="AL261" s="1"/>
      <c r="AM261" s="3"/>
      <c r="AN261" s="1"/>
    </row>
    <row r="262" spans="1:40" ht="14.25" customHeight="1">
      <c r="A262" s="3"/>
      <c r="B262" s="3"/>
      <c r="C262" s="3"/>
      <c r="D262" s="3"/>
      <c r="E262" s="28"/>
      <c r="F262" s="28"/>
      <c r="G262" s="28"/>
      <c r="H262" s="28"/>
      <c r="I262" s="3"/>
      <c r="J262" s="3"/>
      <c r="K262" s="3"/>
      <c r="L262" s="3"/>
      <c r="M262" s="3"/>
      <c r="N262" s="3"/>
      <c r="O262" s="3"/>
      <c r="P262" s="1"/>
      <c r="Q262" s="3"/>
      <c r="R262" s="1"/>
      <c r="S262" s="3"/>
      <c r="T262" s="1"/>
      <c r="U262" s="3"/>
      <c r="V262" s="1"/>
      <c r="W262" s="3"/>
      <c r="X262" s="1"/>
      <c r="Y262" s="3"/>
      <c r="Z262" s="1"/>
      <c r="AA262" s="3"/>
      <c r="AB262" s="1"/>
      <c r="AC262" s="3"/>
      <c r="AD262" s="1"/>
      <c r="AE262" s="3"/>
      <c r="AF262" s="1"/>
      <c r="AG262" s="3"/>
      <c r="AH262" s="1"/>
      <c r="AI262" s="3"/>
      <c r="AJ262" s="1"/>
      <c r="AK262" s="3"/>
      <c r="AL262" s="1"/>
      <c r="AM262" s="3"/>
      <c r="AN262" s="1"/>
    </row>
    <row r="263" spans="1:40" ht="14.25" customHeight="1">
      <c r="A263" s="3"/>
      <c r="B263" s="3"/>
      <c r="C263" s="3"/>
      <c r="D263" s="3"/>
      <c r="E263" s="28"/>
      <c r="F263" s="28"/>
      <c r="G263" s="28"/>
      <c r="H263" s="28"/>
      <c r="I263" s="3"/>
      <c r="J263" s="3"/>
      <c r="K263" s="3"/>
      <c r="L263" s="3"/>
      <c r="M263" s="3"/>
      <c r="N263" s="3"/>
      <c r="O263" s="3"/>
      <c r="P263" s="1"/>
      <c r="Q263" s="3"/>
      <c r="R263" s="1"/>
      <c r="S263" s="3"/>
      <c r="T263" s="1"/>
      <c r="U263" s="3"/>
      <c r="V263" s="1"/>
      <c r="W263" s="3"/>
      <c r="X263" s="1"/>
      <c r="Y263" s="3"/>
      <c r="Z263" s="1"/>
      <c r="AA263" s="3"/>
      <c r="AB263" s="1"/>
      <c r="AC263" s="3"/>
      <c r="AD263" s="1"/>
      <c r="AE263" s="3"/>
      <c r="AF263" s="1"/>
      <c r="AG263" s="3"/>
      <c r="AH263" s="1"/>
      <c r="AI263" s="3"/>
      <c r="AJ263" s="1"/>
      <c r="AK263" s="3"/>
      <c r="AL263" s="1"/>
      <c r="AM263" s="3"/>
      <c r="AN263" s="1"/>
    </row>
    <row r="264" spans="1:40" ht="14.25" customHeight="1">
      <c r="A264" s="3"/>
      <c r="B264" s="3"/>
      <c r="C264" s="3"/>
      <c r="D264" s="3"/>
      <c r="E264" s="28"/>
      <c r="F264" s="28"/>
      <c r="G264" s="28"/>
      <c r="H264" s="28"/>
      <c r="I264" s="3"/>
      <c r="J264" s="3"/>
      <c r="K264" s="3"/>
      <c r="L264" s="3"/>
      <c r="M264" s="3"/>
      <c r="N264" s="3"/>
      <c r="O264" s="3"/>
      <c r="P264" s="1"/>
      <c r="Q264" s="3"/>
      <c r="R264" s="1"/>
      <c r="S264" s="3"/>
      <c r="T264" s="1"/>
      <c r="U264" s="3"/>
      <c r="V264" s="1"/>
      <c r="W264" s="3"/>
      <c r="X264" s="1"/>
      <c r="Y264" s="3"/>
      <c r="Z264" s="1"/>
      <c r="AA264" s="3"/>
      <c r="AB264" s="1"/>
      <c r="AC264" s="3"/>
      <c r="AD264" s="1"/>
      <c r="AE264" s="3"/>
      <c r="AF264" s="1"/>
      <c r="AG264" s="3"/>
      <c r="AH264" s="1"/>
      <c r="AI264" s="3"/>
      <c r="AJ264" s="1"/>
      <c r="AK264" s="3"/>
      <c r="AL264" s="1"/>
      <c r="AM264" s="3"/>
      <c r="AN264" s="1"/>
    </row>
    <row r="265" spans="1:40" ht="14.25" customHeight="1">
      <c r="A265" s="3"/>
      <c r="B265" s="3"/>
      <c r="C265" s="3"/>
      <c r="D265" s="3"/>
      <c r="E265" s="28"/>
      <c r="F265" s="28"/>
      <c r="G265" s="28"/>
      <c r="H265" s="28"/>
      <c r="I265" s="3"/>
      <c r="J265" s="3"/>
      <c r="K265" s="3"/>
      <c r="L265" s="3"/>
      <c r="M265" s="3"/>
      <c r="N265" s="3"/>
      <c r="O265" s="3"/>
      <c r="P265" s="1"/>
      <c r="Q265" s="3"/>
      <c r="R265" s="1"/>
      <c r="S265" s="3"/>
      <c r="T265" s="1"/>
      <c r="U265" s="3"/>
      <c r="V265" s="1"/>
      <c r="W265" s="3"/>
      <c r="X265" s="1"/>
      <c r="Y265" s="3"/>
      <c r="Z265" s="1"/>
      <c r="AA265" s="3"/>
      <c r="AB265" s="1"/>
      <c r="AC265" s="3"/>
      <c r="AD265" s="1"/>
      <c r="AE265" s="3"/>
      <c r="AF265" s="1"/>
      <c r="AG265" s="3"/>
      <c r="AH265" s="1"/>
      <c r="AI265" s="3"/>
      <c r="AJ265" s="1"/>
      <c r="AK265" s="3"/>
      <c r="AL265" s="1"/>
      <c r="AM265" s="3"/>
      <c r="AN265" s="1"/>
    </row>
    <row r="266" spans="1:40" ht="14.25" customHeight="1">
      <c r="A266" s="3"/>
      <c r="B266" s="3"/>
      <c r="C266" s="3"/>
      <c r="D266" s="3"/>
      <c r="E266" s="28"/>
      <c r="F266" s="28"/>
      <c r="G266" s="28"/>
      <c r="H266" s="28"/>
      <c r="I266" s="3"/>
      <c r="J266" s="3"/>
      <c r="K266" s="3"/>
      <c r="L266" s="3"/>
      <c r="M266" s="3"/>
      <c r="N266" s="3"/>
      <c r="O266" s="3"/>
      <c r="P266" s="1"/>
      <c r="Q266" s="3"/>
      <c r="R266" s="1"/>
      <c r="S266" s="3"/>
      <c r="T266" s="1"/>
      <c r="U266" s="3"/>
      <c r="V266" s="1"/>
      <c r="W266" s="3"/>
      <c r="X266" s="1"/>
      <c r="Y266" s="3"/>
      <c r="Z266" s="1"/>
      <c r="AA266" s="3"/>
      <c r="AB266" s="1"/>
      <c r="AC266" s="3"/>
      <c r="AD266" s="1"/>
      <c r="AE266" s="3"/>
      <c r="AF266" s="1"/>
      <c r="AG266" s="3"/>
      <c r="AH266" s="1"/>
      <c r="AI266" s="3"/>
      <c r="AJ266" s="1"/>
      <c r="AK266" s="3"/>
      <c r="AL266" s="1"/>
      <c r="AM266" s="3"/>
      <c r="AN266" s="1"/>
    </row>
    <row r="267" spans="1:40" ht="14.25" customHeight="1">
      <c r="A267" s="3"/>
      <c r="B267" s="3"/>
      <c r="C267" s="3"/>
      <c r="D267" s="3"/>
      <c r="E267" s="28"/>
      <c r="F267" s="28"/>
      <c r="G267" s="28"/>
      <c r="H267" s="28"/>
      <c r="I267" s="3"/>
      <c r="J267" s="3"/>
      <c r="K267" s="3"/>
      <c r="L267" s="3"/>
      <c r="M267" s="3"/>
      <c r="N267" s="3"/>
      <c r="O267" s="3"/>
      <c r="P267" s="1"/>
      <c r="Q267" s="3"/>
      <c r="R267" s="1"/>
      <c r="S267" s="3"/>
      <c r="T267" s="1"/>
      <c r="U267" s="3"/>
      <c r="V267" s="1"/>
      <c r="W267" s="3"/>
      <c r="X267" s="1"/>
      <c r="Y267" s="3"/>
      <c r="Z267" s="1"/>
      <c r="AA267" s="3"/>
      <c r="AB267" s="1"/>
      <c r="AC267" s="3"/>
      <c r="AD267" s="1"/>
      <c r="AE267" s="3"/>
      <c r="AF267" s="1"/>
      <c r="AG267" s="3"/>
      <c r="AH267" s="1"/>
      <c r="AI267" s="3"/>
      <c r="AJ267" s="1"/>
      <c r="AK267" s="3"/>
      <c r="AL267" s="1"/>
      <c r="AM267" s="3"/>
      <c r="AN267" s="1"/>
    </row>
    <row r="268" spans="1:40" ht="14.25" customHeight="1">
      <c r="A268" s="3"/>
      <c r="B268" s="3"/>
      <c r="C268" s="3"/>
      <c r="D268" s="3"/>
      <c r="E268" s="28"/>
      <c r="F268" s="28"/>
      <c r="G268" s="28"/>
      <c r="H268" s="28"/>
      <c r="I268" s="3"/>
      <c r="J268" s="3"/>
      <c r="K268" s="3"/>
      <c r="L268" s="3"/>
      <c r="M268" s="3"/>
      <c r="N268" s="3"/>
      <c r="O268" s="3"/>
      <c r="P268" s="1"/>
      <c r="Q268" s="3"/>
      <c r="R268" s="1"/>
      <c r="S268" s="3"/>
      <c r="T268" s="1"/>
      <c r="U268" s="3"/>
      <c r="V268" s="1"/>
      <c r="W268" s="3"/>
      <c r="X268" s="1"/>
      <c r="Y268" s="3"/>
      <c r="Z268" s="1"/>
      <c r="AA268" s="3"/>
      <c r="AB268" s="1"/>
      <c r="AC268" s="3"/>
      <c r="AD268" s="1"/>
      <c r="AE268" s="3"/>
      <c r="AF268" s="1"/>
      <c r="AG268" s="3"/>
      <c r="AH268" s="1"/>
      <c r="AI268" s="3"/>
      <c r="AJ268" s="1"/>
      <c r="AK268" s="3"/>
      <c r="AL268" s="1"/>
      <c r="AM268" s="3"/>
      <c r="AN268" s="1"/>
    </row>
    <row r="269" spans="1:40" ht="14.25" customHeight="1">
      <c r="A269" s="3"/>
      <c r="B269" s="3"/>
      <c r="C269" s="3"/>
      <c r="D269" s="3"/>
      <c r="E269" s="28"/>
      <c r="F269" s="28"/>
      <c r="G269" s="28"/>
      <c r="H269" s="28"/>
      <c r="I269" s="3"/>
      <c r="J269" s="3"/>
      <c r="K269" s="3"/>
      <c r="L269" s="3"/>
      <c r="M269" s="3"/>
      <c r="N269" s="3"/>
      <c r="O269" s="3"/>
      <c r="P269" s="1"/>
      <c r="Q269" s="3"/>
      <c r="R269" s="1"/>
      <c r="S269" s="3"/>
      <c r="T269" s="1"/>
      <c r="U269" s="3"/>
      <c r="V269" s="1"/>
      <c r="W269" s="3"/>
      <c r="X269" s="1"/>
      <c r="Y269" s="3"/>
      <c r="Z269" s="1"/>
      <c r="AA269" s="3"/>
      <c r="AB269" s="1"/>
      <c r="AC269" s="3"/>
      <c r="AD269" s="1"/>
      <c r="AE269" s="3"/>
      <c r="AF269" s="1"/>
      <c r="AG269" s="3"/>
      <c r="AH269" s="1"/>
      <c r="AI269" s="3"/>
      <c r="AJ269" s="1"/>
      <c r="AK269" s="3"/>
      <c r="AL269" s="1"/>
      <c r="AM269" s="3"/>
      <c r="AN269" s="1"/>
    </row>
    <row r="270" spans="1:40" ht="14.25" customHeight="1">
      <c r="A270" s="3"/>
      <c r="B270" s="3"/>
      <c r="C270" s="3"/>
      <c r="D270" s="3"/>
      <c r="E270" s="28"/>
      <c r="F270" s="28"/>
      <c r="G270" s="28"/>
      <c r="H270" s="28"/>
      <c r="I270" s="3"/>
      <c r="J270" s="3"/>
      <c r="K270" s="3"/>
      <c r="L270" s="3"/>
      <c r="M270" s="3"/>
      <c r="N270" s="3"/>
      <c r="O270" s="3"/>
      <c r="P270" s="1"/>
      <c r="Q270" s="3"/>
      <c r="R270" s="1"/>
      <c r="S270" s="3"/>
      <c r="T270" s="1"/>
      <c r="U270" s="3"/>
      <c r="V270" s="1"/>
      <c r="W270" s="3"/>
      <c r="X270" s="1"/>
      <c r="Y270" s="3"/>
      <c r="Z270" s="1"/>
      <c r="AA270" s="3"/>
      <c r="AB270" s="1"/>
      <c r="AC270" s="3"/>
      <c r="AD270" s="1"/>
      <c r="AE270" s="3"/>
      <c r="AF270" s="1"/>
      <c r="AG270" s="3"/>
      <c r="AH270" s="1"/>
      <c r="AI270" s="3"/>
      <c r="AJ270" s="1"/>
      <c r="AK270" s="3"/>
      <c r="AL270" s="1"/>
      <c r="AM270" s="3"/>
      <c r="AN270" s="1"/>
    </row>
    <row r="271" spans="1:40" ht="14.25" customHeight="1">
      <c r="A271" s="3"/>
      <c r="B271" s="3"/>
      <c r="C271" s="3"/>
      <c r="D271" s="3"/>
      <c r="E271" s="28"/>
      <c r="F271" s="28"/>
      <c r="G271" s="28"/>
      <c r="H271" s="28"/>
      <c r="I271" s="3"/>
      <c r="J271" s="3"/>
      <c r="K271" s="3"/>
      <c r="L271" s="3"/>
      <c r="M271" s="3"/>
      <c r="N271" s="3"/>
      <c r="O271" s="3"/>
      <c r="P271" s="1"/>
      <c r="Q271" s="3"/>
      <c r="R271" s="1"/>
      <c r="S271" s="3"/>
      <c r="T271" s="1"/>
      <c r="U271" s="3"/>
      <c r="V271" s="1"/>
      <c r="W271" s="3"/>
      <c r="X271" s="1"/>
      <c r="Y271" s="3"/>
      <c r="Z271" s="1"/>
      <c r="AA271" s="3"/>
      <c r="AB271" s="1"/>
      <c r="AC271" s="3"/>
      <c r="AD271" s="1"/>
      <c r="AE271" s="3"/>
      <c r="AF271" s="1"/>
      <c r="AG271" s="3"/>
      <c r="AH271" s="1"/>
      <c r="AI271" s="3"/>
      <c r="AJ271" s="1"/>
      <c r="AK271" s="3"/>
      <c r="AL271" s="1"/>
      <c r="AM271" s="3"/>
      <c r="AN271" s="1"/>
    </row>
    <row r="272" spans="1:40" ht="14.25" customHeight="1">
      <c r="A272" s="3"/>
      <c r="B272" s="3"/>
      <c r="C272" s="3"/>
      <c r="D272" s="3"/>
      <c r="E272" s="28"/>
      <c r="F272" s="28"/>
      <c r="G272" s="28"/>
      <c r="H272" s="28"/>
      <c r="I272" s="3"/>
      <c r="J272" s="3"/>
      <c r="K272" s="3"/>
      <c r="L272" s="3"/>
      <c r="M272" s="3"/>
      <c r="N272" s="3"/>
      <c r="O272" s="3"/>
      <c r="P272" s="1"/>
      <c r="Q272" s="3"/>
      <c r="R272" s="1"/>
      <c r="S272" s="3"/>
      <c r="T272" s="1"/>
      <c r="U272" s="3"/>
      <c r="V272" s="1"/>
      <c r="W272" s="3"/>
      <c r="X272" s="1"/>
      <c r="Y272" s="3"/>
      <c r="Z272" s="1"/>
      <c r="AA272" s="3"/>
      <c r="AB272" s="1"/>
      <c r="AC272" s="3"/>
      <c r="AD272" s="1"/>
      <c r="AE272" s="3"/>
      <c r="AF272" s="1"/>
      <c r="AG272" s="3"/>
      <c r="AH272" s="1"/>
      <c r="AI272" s="3"/>
      <c r="AJ272" s="1"/>
      <c r="AK272" s="3"/>
      <c r="AL272" s="1"/>
      <c r="AM272" s="3"/>
      <c r="AN272" s="1"/>
    </row>
    <row r="273" spans="1:40" ht="14.25" customHeight="1">
      <c r="A273" s="3"/>
      <c r="B273" s="3"/>
      <c r="C273" s="3"/>
      <c r="D273" s="3"/>
      <c r="E273" s="28"/>
      <c r="F273" s="28"/>
      <c r="G273" s="28"/>
      <c r="H273" s="28"/>
      <c r="I273" s="3"/>
      <c r="J273" s="3"/>
      <c r="K273" s="3"/>
      <c r="L273" s="3"/>
      <c r="M273" s="3"/>
      <c r="N273" s="3"/>
      <c r="O273" s="3"/>
      <c r="P273" s="1"/>
      <c r="Q273" s="3"/>
      <c r="R273" s="1"/>
      <c r="S273" s="3"/>
      <c r="T273" s="1"/>
      <c r="U273" s="3"/>
      <c r="V273" s="1"/>
      <c r="W273" s="3"/>
      <c r="X273" s="1"/>
      <c r="Y273" s="3"/>
      <c r="Z273" s="1"/>
      <c r="AA273" s="3"/>
      <c r="AB273" s="1"/>
      <c r="AC273" s="3"/>
      <c r="AD273" s="1"/>
      <c r="AE273" s="3"/>
      <c r="AF273" s="1"/>
      <c r="AG273" s="3"/>
      <c r="AH273" s="1"/>
      <c r="AI273" s="3"/>
      <c r="AJ273" s="1"/>
      <c r="AK273" s="3"/>
      <c r="AL273" s="1"/>
      <c r="AM273" s="3"/>
      <c r="AN273" s="1"/>
    </row>
    <row r="274" spans="1:40" ht="14.25" customHeight="1">
      <c r="A274" s="3"/>
      <c r="B274" s="3"/>
      <c r="C274" s="3"/>
      <c r="D274" s="3"/>
      <c r="E274" s="28"/>
      <c r="F274" s="28"/>
      <c r="G274" s="28"/>
      <c r="H274" s="28"/>
      <c r="I274" s="3"/>
      <c r="J274" s="3"/>
      <c r="K274" s="3"/>
      <c r="L274" s="3"/>
      <c r="M274" s="3"/>
      <c r="N274" s="3"/>
      <c r="O274" s="3"/>
      <c r="P274" s="1"/>
      <c r="Q274" s="3"/>
      <c r="R274" s="1"/>
      <c r="S274" s="3"/>
      <c r="T274" s="1"/>
      <c r="U274" s="3"/>
      <c r="V274" s="1"/>
      <c r="W274" s="3"/>
      <c r="X274" s="1"/>
      <c r="Y274" s="3"/>
      <c r="Z274" s="1"/>
      <c r="AA274" s="3"/>
      <c r="AB274" s="1"/>
      <c r="AC274" s="3"/>
      <c r="AD274" s="1"/>
      <c r="AE274" s="3"/>
      <c r="AF274" s="1"/>
      <c r="AG274" s="3"/>
      <c r="AH274" s="1"/>
      <c r="AI274" s="3"/>
      <c r="AJ274" s="1"/>
      <c r="AK274" s="3"/>
      <c r="AL274" s="1"/>
      <c r="AM274" s="3"/>
      <c r="AN274" s="1"/>
    </row>
    <row r="275" spans="1:40" ht="14.25" customHeight="1">
      <c r="A275" s="3"/>
      <c r="B275" s="3"/>
      <c r="C275" s="3"/>
      <c r="D275" s="3"/>
      <c r="E275" s="28"/>
      <c r="F275" s="28"/>
      <c r="G275" s="28"/>
      <c r="H275" s="28"/>
      <c r="I275" s="3"/>
      <c r="J275" s="3"/>
      <c r="K275" s="3"/>
      <c r="L275" s="3"/>
      <c r="M275" s="3"/>
      <c r="N275" s="3"/>
      <c r="O275" s="3"/>
      <c r="P275" s="1"/>
      <c r="Q275" s="3"/>
      <c r="R275" s="1"/>
      <c r="S275" s="3"/>
      <c r="T275" s="1"/>
      <c r="U275" s="3"/>
      <c r="V275" s="1"/>
      <c r="W275" s="3"/>
      <c r="X275" s="1"/>
      <c r="Y275" s="3"/>
      <c r="Z275" s="1"/>
      <c r="AA275" s="3"/>
      <c r="AB275" s="1"/>
      <c r="AC275" s="3"/>
      <c r="AD275" s="1"/>
      <c r="AE275" s="3"/>
      <c r="AF275" s="1"/>
      <c r="AG275" s="3"/>
      <c r="AH275" s="1"/>
      <c r="AI275" s="3"/>
      <c r="AJ275" s="1"/>
      <c r="AK275" s="3"/>
      <c r="AL275" s="1"/>
      <c r="AM275" s="3"/>
      <c r="AN275" s="1"/>
    </row>
    <row r="276" spans="1:40" ht="14.25" customHeight="1">
      <c r="A276" s="3"/>
      <c r="B276" s="3"/>
      <c r="C276" s="3"/>
      <c r="D276" s="3"/>
      <c r="E276" s="28"/>
      <c r="F276" s="28"/>
      <c r="G276" s="28"/>
      <c r="H276" s="28"/>
      <c r="I276" s="3"/>
      <c r="J276" s="3"/>
      <c r="K276" s="3"/>
      <c r="L276" s="3"/>
      <c r="M276" s="3"/>
      <c r="N276" s="3"/>
      <c r="O276" s="3"/>
      <c r="P276" s="1"/>
      <c r="Q276" s="3"/>
      <c r="R276" s="1"/>
      <c r="S276" s="3"/>
      <c r="T276" s="1"/>
      <c r="U276" s="3"/>
      <c r="V276" s="1"/>
      <c r="W276" s="3"/>
      <c r="X276" s="1"/>
      <c r="Y276" s="3"/>
      <c r="Z276" s="1"/>
      <c r="AA276" s="3"/>
      <c r="AB276" s="1"/>
      <c r="AC276" s="3"/>
      <c r="AD276" s="1"/>
      <c r="AE276" s="3"/>
      <c r="AF276" s="1"/>
      <c r="AG276" s="3"/>
      <c r="AH276" s="1"/>
      <c r="AI276" s="3"/>
      <c r="AJ276" s="1"/>
      <c r="AK276" s="3"/>
      <c r="AL276" s="1"/>
      <c r="AM276" s="3"/>
      <c r="AN276" s="1"/>
    </row>
    <row r="277" spans="1:40" ht="14.25" customHeight="1">
      <c r="A277" s="3"/>
      <c r="B277" s="3"/>
      <c r="C277" s="3"/>
      <c r="D277" s="3"/>
      <c r="E277" s="28"/>
      <c r="F277" s="28"/>
      <c r="G277" s="28"/>
      <c r="H277" s="28"/>
      <c r="I277" s="3"/>
      <c r="J277" s="3"/>
      <c r="K277" s="3"/>
      <c r="L277" s="3"/>
      <c r="M277" s="3"/>
      <c r="N277" s="3"/>
      <c r="O277" s="3"/>
      <c r="P277" s="1"/>
      <c r="Q277" s="3"/>
      <c r="R277" s="1"/>
      <c r="S277" s="3"/>
      <c r="T277" s="1"/>
      <c r="U277" s="3"/>
      <c r="V277" s="1"/>
      <c r="W277" s="3"/>
      <c r="X277" s="1"/>
      <c r="Y277" s="3"/>
      <c r="Z277" s="1"/>
      <c r="AA277" s="3"/>
      <c r="AB277" s="1"/>
      <c r="AC277" s="3"/>
      <c r="AD277" s="1"/>
      <c r="AE277" s="3"/>
      <c r="AF277" s="1"/>
      <c r="AG277" s="3"/>
      <c r="AH277" s="1"/>
      <c r="AI277" s="3"/>
      <c r="AJ277" s="1"/>
      <c r="AK277" s="3"/>
      <c r="AL277" s="1"/>
      <c r="AM277" s="3"/>
      <c r="AN277" s="1"/>
    </row>
    <row r="278" spans="1:40" ht="14.25" customHeight="1">
      <c r="A278" s="3"/>
      <c r="B278" s="3"/>
      <c r="C278" s="3"/>
      <c r="D278" s="3"/>
      <c r="E278" s="28"/>
      <c r="F278" s="28"/>
      <c r="G278" s="28"/>
      <c r="H278" s="28"/>
      <c r="I278" s="3"/>
      <c r="J278" s="3"/>
      <c r="K278" s="3"/>
      <c r="L278" s="3"/>
      <c r="M278" s="3"/>
      <c r="N278" s="3"/>
      <c r="O278" s="3"/>
      <c r="P278" s="1"/>
      <c r="Q278" s="3"/>
      <c r="R278" s="1"/>
      <c r="S278" s="3"/>
      <c r="T278" s="1"/>
      <c r="U278" s="3"/>
      <c r="V278" s="1"/>
      <c r="W278" s="3"/>
      <c r="X278" s="1"/>
      <c r="Y278" s="3"/>
      <c r="Z278" s="1"/>
      <c r="AA278" s="3"/>
      <c r="AB278" s="1"/>
      <c r="AC278" s="3"/>
      <c r="AD278" s="1"/>
      <c r="AE278" s="3"/>
      <c r="AF278" s="1"/>
      <c r="AG278" s="3"/>
      <c r="AH278" s="1"/>
      <c r="AI278" s="3"/>
      <c r="AJ278" s="1"/>
      <c r="AK278" s="3"/>
      <c r="AL278" s="1"/>
      <c r="AM278" s="3"/>
      <c r="AN278" s="1"/>
    </row>
    <row r="279" spans="1:40" ht="14.25" customHeight="1">
      <c r="A279" s="3"/>
      <c r="B279" s="3"/>
      <c r="C279" s="3"/>
      <c r="D279" s="3"/>
      <c r="E279" s="28"/>
      <c r="F279" s="28"/>
      <c r="G279" s="28"/>
      <c r="H279" s="28"/>
      <c r="I279" s="3"/>
      <c r="J279" s="3"/>
      <c r="K279" s="3"/>
      <c r="L279" s="3"/>
      <c r="M279" s="3"/>
      <c r="N279" s="3"/>
      <c r="O279" s="3"/>
      <c r="P279" s="1"/>
      <c r="Q279" s="3"/>
      <c r="R279" s="1"/>
      <c r="S279" s="3"/>
      <c r="T279" s="1"/>
      <c r="U279" s="3"/>
      <c r="V279" s="1"/>
      <c r="W279" s="3"/>
      <c r="X279" s="1"/>
      <c r="Y279" s="3"/>
      <c r="Z279" s="1"/>
      <c r="AA279" s="3"/>
      <c r="AB279" s="1"/>
      <c r="AC279" s="3"/>
      <c r="AD279" s="1"/>
      <c r="AE279" s="3"/>
      <c r="AF279" s="1"/>
      <c r="AG279" s="3"/>
      <c r="AH279" s="1"/>
      <c r="AI279" s="3"/>
      <c r="AJ279" s="1"/>
      <c r="AK279" s="3"/>
      <c r="AL279" s="1"/>
      <c r="AM279" s="3"/>
      <c r="AN279" s="1"/>
    </row>
    <row r="280" spans="1:40" ht="14.25" customHeight="1">
      <c r="A280" s="3"/>
      <c r="B280" s="3"/>
      <c r="C280" s="3"/>
      <c r="D280" s="3"/>
      <c r="E280" s="28"/>
      <c r="F280" s="28"/>
      <c r="G280" s="28"/>
      <c r="H280" s="28"/>
      <c r="I280" s="3"/>
      <c r="J280" s="3"/>
      <c r="K280" s="3"/>
      <c r="L280" s="3"/>
      <c r="M280" s="3"/>
      <c r="N280" s="3"/>
      <c r="O280" s="3"/>
      <c r="P280" s="1"/>
      <c r="Q280" s="3"/>
      <c r="R280" s="1"/>
      <c r="S280" s="3"/>
      <c r="T280" s="1"/>
      <c r="U280" s="3"/>
      <c r="V280" s="1"/>
      <c r="W280" s="3"/>
      <c r="X280" s="1"/>
      <c r="Y280" s="3"/>
      <c r="Z280" s="1"/>
      <c r="AA280" s="3"/>
      <c r="AB280" s="1"/>
      <c r="AC280" s="3"/>
      <c r="AD280" s="1"/>
      <c r="AE280" s="3"/>
      <c r="AF280" s="1"/>
      <c r="AG280" s="3"/>
      <c r="AH280" s="1"/>
      <c r="AI280" s="3"/>
      <c r="AJ280" s="1"/>
      <c r="AK280" s="3"/>
      <c r="AL280" s="1"/>
      <c r="AM280" s="3"/>
      <c r="AN280" s="1"/>
    </row>
    <row r="281" spans="1:40" ht="14.25" customHeight="1">
      <c r="A281" s="3"/>
      <c r="B281" s="3"/>
      <c r="C281" s="3"/>
      <c r="D281" s="3"/>
      <c r="E281" s="28"/>
      <c r="F281" s="28"/>
      <c r="G281" s="28"/>
      <c r="H281" s="28"/>
      <c r="I281" s="3"/>
      <c r="J281" s="3"/>
      <c r="K281" s="3"/>
      <c r="L281" s="3"/>
      <c r="M281" s="3"/>
      <c r="N281" s="3"/>
      <c r="O281" s="3"/>
      <c r="P281" s="1"/>
      <c r="Q281" s="3"/>
      <c r="R281" s="1"/>
      <c r="S281" s="3"/>
      <c r="T281" s="1"/>
      <c r="U281" s="3"/>
      <c r="V281" s="1"/>
      <c r="W281" s="3"/>
      <c r="X281" s="1"/>
      <c r="Y281" s="3"/>
      <c r="Z281" s="1"/>
      <c r="AA281" s="3"/>
      <c r="AB281" s="1"/>
      <c r="AC281" s="3"/>
      <c r="AD281" s="1"/>
      <c r="AE281" s="3"/>
      <c r="AF281" s="1"/>
      <c r="AG281" s="3"/>
      <c r="AH281" s="1"/>
      <c r="AI281" s="3"/>
      <c r="AJ281" s="1"/>
      <c r="AK281" s="3"/>
      <c r="AL281" s="1"/>
      <c r="AM281" s="3"/>
      <c r="AN281" s="1"/>
    </row>
    <row r="282" spans="1:40" ht="14.25" customHeight="1">
      <c r="A282" s="3"/>
      <c r="B282" s="3"/>
      <c r="C282" s="3"/>
      <c r="D282" s="3"/>
      <c r="E282" s="28"/>
      <c r="F282" s="28"/>
      <c r="G282" s="28"/>
      <c r="H282" s="28"/>
      <c r="I282" s="3"/>
      <c r="J282" s="3"/>
      <c r="K282" s="3"/>
      <c r="L282" s="3"/>
      <c r="M282" s="3"/>
      <c r="N282" s="3"/>
      <c r="O282" s="3"/>
      <c r="P282" s="1"/>
      <c r="Q282" s="3"/>
      <c r="R282" s="1"/>
      <c r="S282" s="3"/>
      <c r="T282" s="1"/>
      <c r="U282" s="3"/>
      <c r="V282" s="1"/>
      <c r="W282" s="3"/>
      <c r="X282" s="1"/>
      <c r="Y282" s="3"/>
      <c r="Z282" s="1"/>
      <c r="AA282" s="3"/>
      <c r="AB282" s="1"/>
      <c r="AC282" s="3"/>
      <c r="AD282" s="1"/>
      <c r="AE282" s="3"/>
      <c r="AF282" s="1"/>
      <c r="AG282" s="3"/>
      <c r="AH282" s="1"/>
      <c r="AI282" s="3"/>
      <c r="AJ282" s="1"/>
      <c r="AK282" s="3"/>
      <c r="AL282" s="1"/>
      <c r="AM282" s="3"/>
      <c r="AN282" s="1"/>
    </row>
    <row r="283" spans="1:40" ht="14.25" customHeight="1">
      <c r="A283" s="3"/>
      <c r="B283" s="3"/>
      <c r="C283" s="3"/>
      <c r="D283" s="3"/>
      <c r="E283" s="28"/>
      <c r="F283" s="28"/>
      <c r="G283" s="28"/>
      <c r="H283" s="28"/>
      <c r="I283" s="3"/>
      <c r="J283" s="3"/>
      <c r="K283" s="3"/>
      <c r="L283" s="3"/>
      <c r="M283" s="3"/>
      <c r="N283" s="3"/>
      <c r="O283" s="3"/>
      <c r="P283" s="1"/>
      <c r="Q283" s="3"/>
      <c r="R283" s="1"/>
      <c r="S283" s="3"/>
      <c r="T283" s="1"/>
      <c r="U283" s="3"/>
      <c r="V283" s="1"/>
      <c r="W283" s="3"/>
      <c r="X283" s="1"/>
      <c r="Y283" s="3"/>
      <c r="Z283" s="1"/>
      <c r="AA283" s="3"/>
      <c r="AB283" s="1"/>
      <c r="AC283" s="3"/>
      <c r="AD283" s="1"/>
      <c r="AE283" s="3"/>
      <c r="AF283" s="1"/>
      <c r="AG283" s="3"/>
      <c r="AH283" s="1"/>
      <c r="AI283" s="3"/>
      <c r="AJ283" s="1"/>
      <c r="AK283" s="3"/>
      <c r="AL283" s="1"/>
      <c r="AM283" s="3"/>
      <c r="AN283" s="1"/>
    </row>
    <row r="284" spans="1:40" ht="14.25" customHeight="1">
      <c r="A284" s="3"/>
      <c r="B284" s="3"/>
      <c r="C284" s="3"/>
      <c r="D284" s="3"/>
      <c r="E284" s="28"/>
      <c r="F284" s="28"/>
      <c r="G284" s="28"/>
      <c r="H284" s="28"/>
      <c r="I284" s="3"/>
      <c r="J284" s="3"/>
      <c r="K284" s="3"/>
      <c r="L284" s="3"/>
      <c r="M284" s="3"/>
      <c r="N284" s="3"/>
      <c r="O284" s="3"/>
      <c r="P284" s="1"/>
      <c r="Q284" s="3"/>
      <c r="R284" s="1"/>
      <c r="S284" s="3"/>
      <c r="T284" s="1"/>
      <c r="U284" s="3"/>
      <c r="V284" s="1"/>
      <c r="W284" s="3"/>
      <c r="X284" s="1"/>
      <c r="Y284" s="3"/>
      <c r="Z284" s="1"/>
      <c r="AA284" s="3"/>
      <c r="AB284" s="1"/>
      <c r="AC284" s="3"/>
      <c r="AD284" s="1"/>
      <c r="AE284" s="3"/>
      <c r="AF284" s="1"/>
      <c r="AG284" s="3"/>
      <c r="AH284" s="1"/>
      <c r="AI284" s="3"/>
      <c r="AJ284" s="1"/>
      <c r="AK284" s="3"/>
      <c r="AL284" s="1"/>
      <c r="AM284" s="3"/>
      <c r="AN284" s="1"/>
    </row>
    <row r="285" spans="1:40" ht="14.25" customHeight="1">
      <c r="A285" s="3"/>
      <c r="B285" s="3"/>
      <c r="C285" s="3"/>
      <c r="D285" s="3"/>
      <c r="E285" s="28"/>
      <c r="F285" s="28"/>
      <c r="G285" s="28"/>
      <c r="H285" s="28"/>
      <c r="I285" s="3"/>
      <c r="J285" s="3"/>
      <c r="K285" s="3"/>
      <c r="L285" s="3"/>
      <c r="M285" s="3"/>
      <c r="N285" s="3"/>
      <c r="O285" s="3"/>
      <c r="P285" s="1"/>
      <c r="Q285" s="3"/>
      <c r="R285" s="1"/>
      <c r="S285" s="3"/>
      <c r="T285" s="1"/>
      <c r="U285" s="3"/>
      <c r="V285" s="1"/>
      <c r="W285" s="3"/>
      <c r="X285" s="1"/>
      <c r="Y285" s="3"/>
      <c r="Z285" s="1"/>
      <c r="AA285" s="3"/>
      <c r="AB285" s="1"/>
      <c r="AC285" s="3"/>
      <c r="AD285" s="1"/>
      <c r="AE285" s="3"/>
      <c r="AF285" s="1"/>
      <c r="AG285" s="3"/>
      <c r="AH285" s="1"/>
      <c r="AI285" s="3"/>
      <c r="AJ285" s="1"/>
      <c r="AK285" s="3"/>
      <c r="AL285" s="1"/>
      <c r="AM285" s="3"/>
      <c r="AN285" s="1"/>
    </row>
    <row r="286" spans="1:40" ht="14.25" customHeight="1">
      <c r="A286" s="3"/>
      <c r="B286" s="3"/>
      <c r="C286" s="3"/>
      <c r="D286" s="3"/>
      <c r="E286" s="28"/>
      <c r="F286" s="28"/>
      <c r="G286" s="28"/>
      <c r="H286" s="28"/>
      <c r="I286" s="3"/>
      <c r="J286" s="3"/>
      <c r="K286" s="3"/>
      <c r="L286" s="3"/>
      <c r="M286" s="3"/>
      <c r="N286" s="3"/>
      <c r="O286" s="3"/>
      <c r="P286" s="1"/>
      <c r="Q286" s="3"/>
      <c r="R286" s="1"/>
      <c r="S286" s="3"/>
      <c r="T286" s="1"/>
      <c r="U286" s="3"/>
      <c r="V286" s="1"/>
      <c r="W286" s="3"/>
      <c r="X286" s="1"/>
      <c r="Y286" s="3"/>
      <c r="Z286" s="1"/>
      <c r="AA286" s="3"/>
      <c r="AB286" s="1"/>
      <c r="AC286" s="3"/>
      <c r="AD286" s="1"/>
      <c r="AE286" s="3"/>
      <c r="AF286" s="1"/>
      <c r="AG286" s="3"/>
      <c r="AH286" s="1"/>
      <c r="AI286" s="3"/>
      <c r="AJ286" s="1"/>
      <c r="AK286" s="3"/>
      <c r="AL286" s="1"/>
      <c r="AM286" s="3"/>
      <c r="AN286" s="1"/>
    </row>
    <row r="287" spans="1:40" ht="14.25" customHeight="1">
      <c r="A287" s="3"/>
      <c r="B287" s="3"/>
      <c r="C287" s="3"/>
      <c r="D287" s="3"/>
      <c r="E287" s="28"/>
      <c r="F287" s="28"/>
      <c r="G287" s="28"/>
      <c r="H287" s="28"/>
      <c r="I287" s="3"/>
      <c r="J287" s="3"/>
      <c r="K287" s="3"/>
      <c r="L287" s="3"/>
      <c r="M287" s="3"/>
      <c r="N287" s="3"/>
      <c r="O287" s="3"/>
      <c r="P287" s="1"/>
      <c r="Q287" s="3"/>
      <c r="R287" s="1"/>
      <c r="S287" s="3"/>
      <c r="T287" s="1"/>
      <c r="U287" s="3"/>
      <c r="V287" s="1"/>
      <c r="W287" s="3"/>
      <c r="X287" s="1"/>
      <c r="Y287" s="3"/>
      <c r="Z287" s="1"/>
      <c r="AA287" s="3"/>
      <c r="AB287" s="1"/>
      <c r="AC287" s="3"/>
      <c r="AD287" s="1"/>
      <c r="AE287" s="3"/>
      <c r="AF287" s="1"/>
      <c r="AG287" s="3"/>
      <c r="AH287" s="1"/>
      <c r="AI287" s="3"/>
      <c r="AJ287" s="1"/>
      <c r="AK287" s="3"/>
      <c r="AL287" s="1"/>
      <c r="AM287" s="3"/>
      <c r="AN287" s="1"/>
    </row>
    <row r="288" spans="1:40" ht="14.25" customHeight="1">
      <c r="A288" s="3"/>
      <c r="B288" s="3"/>
      <c r="C288" s="3"/>
      <c r="D288" s="3"/>
      <c r="E288" s="28"/>
      <c r="F288" s="28"/>
      <c r="G288" s="28"/>
      <c r="H288" s="28"/>
      <c r="I288" s="3"/>
      <c r="J288" s="3"/>
      <c r="K288" s="3"/>
      <c r="L288" s="3"/>
      <c r="M288" s="3"/>
      <c r="N288" s="3"/>
      <c r="O288" s="3"/>
      <c r="P288" s="1"/>
      <c r="Q288" s="3"/>
      <c r="R288" s="1"/>
      <c r="S288" s="3"/>
      <c r="T288" s="1"/>
      <c r="U288" s="3"/>
      <c r="V288" s="1"/>
      <c r="W288" s="3"/>
      <c r="X288" s="1"/>
      <c r="Y288" s="3"/>
      <c r="Z288" s="1"/>
      <c r="AA288" s="3"/>
      <c r="AB288" s="1"/>
      <c r="AC288" s="3"/>
      <c r="AD288" s="1"/>
      <c r="AE288" s="3"/>
      <c r="AF288" s="1"/>
      <c r="AG288" s="3"/>
      <c r="AH288" s="1"/>
      <c r="AI288" s="3"/>
      <c r="AJ288" s="1"/>
      <c r="AK288" s="3"/>
      <c r="AL288" s="1"/>
      <c r="AM288" s="3"/>
      <c r="AN288" s="1"/>
    </row>
    <row r="289" spans="1:40" ht="14.25" customHeight="1">
      <c r="A289" s="3"/>
      <c r="B289" s="3"/>
      <c r="C289" s="3"/>
      <c r="D289" s="3"/>
      <c r="E289" s="28"/>
      <c r="F289" s="28"/>
      <c r="G289" s="28"/>
      <c r="H289" s="28"/>
      <c r="I289" s="3"/>
      <c r="J289" s="3"/>
      <c r="K289" s="3"/>
      <c r="L289" s="3"/>
      <c r="M289" s="3"/>
      <c r="N289" s="3"/>
      <c r="O289" s="3"/>
      <c r="P289" s="1"/>
      <c r="Q289" s="3"/>
      <c r="R289" s="1"/>
      <c r="S289" s="3"/>
      <c r="T289" s="1"/>
      <c r="U289" s="3"/>
      <c r="V289" s="1"/>
      <c r="W289" s="3"/>
      <c r="X289" s="1"/>
      <c r="Y289" s="3"/>
      <c r="Z289" s="1"/>
      <c r="AA289" s="3"/>
      <c r="AB289" s="1"/>
      <c r="AC289" s="3"/>
      <c r="AD289" s="1"/>
      <c r="AE289" s="3"/>
      <c r="AF289" s="1"/>
      <c r="AG289" s="3"/>
      <c r="AH289" s="1"/>
      <c r="AI289" s="3"/>
      <c r="AJ289" s="1"/>
      <c r="AK289" s="3"/>
      <c r="AL289" s="1"/>
      <c r="AM289" s="3"/>
      <c r="AN289" s="1"/>
    </row>
    <row r="290" spans="1:40" ht="14.25" customHeight="1">
      <c r="A290" s="3"/>
      <c r="B290" s="3"/>
      <c r="C290" s="3"/>
      <c r="D290" s="3"/>
      <c r="E290" s="28"/>
      <c r="F290" s="28"/>
      <c r="G290" s="28"/>
      <c r="H290" s="28"/>
      <c r="I290" s="3"/>
      <c r="J290" s="3"/>
      <c r="K290" s="3"/>
      <c r="L290" s="3"/>
      <c r="M290" s="3"/>
      <c r="N290" s="3"/>
      <c r="O290" s="3"/>
      <c r="P290" s="1"/>
      <c r="Q290" s="3"/>
      <c r="R290" s="1"/>
      <c r="S290" s="3"/>
      <c r="T290" s="1"/>
      <c r="U290" s="3"/>
      <c r="V290" s="1"/>
      <c r="W290" s="3"/>
      <c r="X290" s="1"/>
      <c r="Y290" s="3"/>
      <c r="Z290" s="1"/>
      <c r="AA290" s="3"/>
      <c r="AB290" s="1"/>
      <c r="AC290" s="3"/>
      <c r="AD290" s="1"/>
      <c r="AE290" s="3"/>
      <c r="AF290" s="1"/>
      <c r="AG290" s="3"/>
      <c r="AH290" s="1"/>
      <c r="AI290" s="3"/>
      <c r="AJ290" s="1"/>
      <c r="AK290" s="3"/>
      <c r="AL290" s="1"/>
      <c r="AM290" s="3"/>
      <c r="AN290" s="1"/>
    </row>
    <row r="291" spans="1:40" ht="14.25" customHeight="1">
      <c r="A291" s="3"/>
      <c r="B291" s="3"/>
      <c r="C291" s="3"/>
      <c r="D291" s="3"/>
      <c r="E291" s="28"/>
      <c r="F291" s="28"/>
      <c r="G291" s="28"/>
      <c r="H291" s="28"/>
      <c r="I291" s="3"/>
      <c r="J291" s="3"/>
      <c r="K291" s="3"/>
      <c r="L291" s="3"/>
      <c r="M291" s="3"/>
      <c r="N291" s="3"/>
      <c r="O291" s="3"/>
      <c r="P291" s="1"/>
      <c r="Q291" s="3"/>
      <c r="R291" s="1"/>
      <c r="S291" s="3"/>
      <c r="T291" s="1"/>
      <c r="U291" s="3"/>
      <c r="V291" s="1"/>
      <c r="W291" s="3"/>
      <c r="X291" s="1"/>
      <c r="Y291" s="3"/>
      <c r="Z291" s="1"/>
      <c r="AA291" s="3"/>
      <c r="AB291" s="1"/>
      <c r="AC291" s="3"/>
      <c r="AD291" s="1"/>
      <c r="AE291" s="3"/>
      <c r="AF291" s="1"/>
      <c r="AG291" s="3"/>
      <c r="AH291" s="1"/>
      <c r="AI291" s="3"/>
      <c r="AJ291" s="1"/>
      <c r="AK291" s="3"/>
      <c r="AL291" s="1"/>
      <c r="AM291" s="3"/>
      <c r="AN291" s="1"/>
    </row>
    <row r="292" spans="1:40" ht="14.25" customHeight="1">
      <c r="A292" s="3"/>
      <c r="B292" s="3"/>
      <c r="C292" s="3"/>
      <c r="D292" s="3"/>
      <c r="E292" s="28"/>
      <c r="F292" s="28"/>
      <c r="G292" s="28"/>
      <c r="H292" s="28"/>
      <c r="I292" s="3"/>
      <c r="J292" s="3"/>
      <c r="K292" s="3"/>
      <c r="L292" s="3"/>
      <c r="M292" s="3"/>
      <c r="N292" s="3"/>
      <c r="O292" s="3"/>
      <c r="P292" s="1"/>
      <c r="Q292" s="3"/>
      <c r="R292" s="1"/>
      <c r="S292" s="3"/>
      <c r="T292" s="1"/>
      <c r="U292" s="3"/>
      <c r="V292" s="1"/>
      <c r="W292" s="3"/>
      <c r="X292" s="1"/>
      <c r="Y292" s="3"/>
      <c r="Z292" s="1"/>
      <c r="AA292" s="3"/>
      <c r="AB292" s="1"/>
      <c r="AC292" s="3"/>
      <c r="AD292" s="1"/>
      <c r="AE292" s="3"/>
      <c r="AF292" s="1"/>
      <c r="AG292" s="3"/>
      <c r="AH292" s="1"/>
      <c r="AI292" s="3"/>
      <c r="AJ292" s="1"/>
      <c r="AK292" s="3"/>
      <c r="AL292" s="1"/>
      <c r="AM292" s="3"/>
      <c r="AN292" s="1"/>
    </row>
    <row r="293" spans="1:40" ht="14.25" customHeight="1">
      <c r="A293" s="3"/>
      <c r="B293" s="3"/>
      <c r="C293" s="3"/>
      <c r="D293" s="3"/>
      <c r="E293" s="28"/>
      <c r="F293" s="28"/>
      <c r="G293" s="28"/>
      <c r="H293" s="28"/>
      <c r="I293" s="3"/>
      <c r="J293" s="3"/>
      <c r="K293" s="3"/>
      <c r="L293" s="3"/>
      <c r="M293" s="3"/>
      <c r="N293" s="3"/>
      <c r="O293" s="3"/>
      <c r="P293" s="1"/>
      <c r="Q293" s="3"/>
      <c r="R293" s="1"/>
      <c r="S293" s="3"/>
      <c r="T293" s="1"/>
      <c r="U293" s="3"/>
      <c r="V293" s="1"/>
      <c r="W293" s="3"/>
      <c r="X293" s="1"/>
      <c r="Y293" s="3"/>
      <c r="Z293" s="1"/>
      <c r="AA293" s="3"/>
      <c r="AB293" s="1"/>
      <c r="AC293" s="3"/>
      <c r="AD293" s="1"/>
      <c r="AE293" s="3"/>
      <c r="AF293" s="1"/>
      <c r="AG293" s="3"/>
      <c r="AH293" s="1"/>
      <c r="AI293" s="3"/>
      <c r="AJ293" s="1"/>
      <c r="AK293" s="3"/>
      <c r="AL293" s="1"/>
      <c r="AM293" s="3"/>
      <c r="AN293" s="1"/>
    </row>
    <row r="294" spans="1:40" ht="14.25" customHeight="1">
      <c r="A294" s="3"/>
      <c r="B294" s="3"/>
      <c r="C294" s="3"/>
      <c r="D294" s="3"/>
      <c r="E294" s="28"/>
      <c r="F294" s="28"/>
      <c r="G294" s="28"/>
      <c r="H294" s="28"/>
      <c r="I294" s="3"/>
      <c r="J294" s="3"/>
      <c r="K294" s="3"/>
      <c r="L294" s="3"/>
      <c r="M294" s="3"/>
      <c r="N294" s="3"/>
      <c r="O294" s="3"/>
      <c r="P294" s="1"/>
      <c r="Q294" s="3"/>
      <c r="R294" s="1"/>
      <c r="S294" s="3"/>
      <c r="T294" s="1"/>
      <c r="U294" s="3"/>
      <c r="V294" s="1"/>
      <c r="W294" s="3"/>
      <c r="X294" s="1"/>
      <c r="Y294" s="3"/>
      <c r="Z294" s="1"/>
      <c r="AA294" s="3"/>
      <c r="AB294" s="1"/>
      <c r="AC294" s="3"/>
      <c r="AD294" s="1"/>
      <c r="AE294" s="3"/>
      <c r="AF294" s="1"/>
      <c r="AG294" s="3"/>
      <c r="AH294" s="1"/>
      <c r="AI294" s="3"/>
      <c r="AJ294" s="1"/>
      <c r="AK294" s="3"/>
      <c r="AL294" s="1"/>
      <c r="AM294" s="3"/>
      <c r="AN294" s="1"/>
    </row>
    <row r="295" spans="1:40" ht="14.25" customHeight="1">
      <c r="A295" s="3"/>
      <c r="B295" s="3"/>
      <c r="C295" s="3"/>
      <c r="D295" s="3"/>
      <c r="E295" s="28"/>
      <c r="F295" s="28"/>
      <c r="G295" s="28"/>
      <c r="H295" s="28"/>
      <c r="I295" s="3"/>
      <c r="J295" s="3"/>
      <c r="K295" s="3"/>
      <c r="L295" s="3"/>
      <c r="M295" s="3"/>
      <c r="N295" s="3"/>
      <c r="O295" s="3"/>
      <c r="P295" s="1"/>
      <c r="Q295" s="3"/>
      <c r="R295" s="1"/>
      <c r="S295" s="3"/>
      <c r="T295" s="1"/>
      <c r="U295" s="3"/>
      <c r="V295" s="1"/>
      <c r="W295" s="3"/>
      <c r="X295" s="1"/>
      <c r="Y295" s="3"/>
      <c r="Z295" s="1"/>
      <c r="AA295" s="3"/>
      <c r="AB295" s="1"/>
      <c r="AC295" s="3"/>
      <c r="AD295" s="1"/>
      <c r="AE295" s="3"/>
      <c r="AF295" s="1"/>
      <c r="AG295" s="3"/>
      <c r="AH295" s="1"/>
      <c r="AI295" s="3"/>
      <c r="AJ295" s="1"/>
      <c r="AK295" s="3"/>
      <c r="AL295" s="1"/>
      <c r="AM295" s="3"/>
      <c r="AN295" s="1"/>
    </row>
    <row r="296" spans="1:40" ht="14.25" customHeight="1">
      <c r="A296" s="3"/>
      <c r="B296" s="3"/>
      <c r="C296" s="3"/>
      <c r="D296" s="3"/>
      <c r="E296" s="28"/>
      <c r="F296" s="28"/>
      <c r="G296" s="28"/>
      <c r="H296" s="28"/>
      <c r="I296" s="3"/>
      <c r="J296" s="3"/>
      <c r="K296" s="3"/>
      <c r="L296" s="3"/>
      <c r="M296" s="3"/>
      <c r="N296" s="3"/>
      <c r="O296" s="3"/>
      <c r="P296" s="1"/>
      <c r="Q296" s="3"/>
      <c r="R296" s="1"/>
      <c r="S296" s="3"/>
      <c r="T296" s="1"/>
      <c r="U296" s="3"/>
      <c r="V296" s="1"/>
      <c r="W296" s="3"/>
      <c r="X296" s="1"/>
      <c r="Y296" s="3"/>
      <c r="Z296" s="1"/>
      <c r="AA296" s="3"/>
      <c r="AB296" s="1"/>
      <c r="AC296" s="3"/>
      <c r="AD296" s="1"/>
      <c r="AE296" s="3"/>
      <c r="AF296" s="1"/>
      <c r="AG296" s="3"/>
      <c r="AH296" s="1"/>
      <c r="AI296" s="3"/>
      <c r="AJ296" s="1"/>
      <c r="AK296" s="3"/>
      <c r="AL296" s="1"/>
      <c r="AM296" s="3"/>
      <c r="AN296" s="1"/>
    </row>
    <row r="297" spans="1:40" ht="14.25" customHeight="1">
      <c r="A297" s="3"/>
      <c r="B297" s="3"/>
      <c r="C297" s="3"/>
      <c r="D297" s="3"/>
      <c r="E297" s="28"/>
      <c r="F297" s="28"/>
      <c r="G297" s="28"/>
      <c r="H297" s="28"/>
      <c r="I297" s="3"/>
      <c r="J297" s="3"/>
      <c r="K297" s="3"/>
      <c r="L297" s="3"/>
      <c r="M297" s="3"/>
      <c r="N297" s="3"/>
      <c r="O297" s="3"/>
      <c r="P297" s="1"/>
      <c r="Q297" s="3"/>
      <c r="R297" s="1"/>
      <c r="S297" s="3"/>
      <c r="T297" s="1"/>
      <c r="U297" s="3"/>
      <c r="V297" s="1"/>
      <c r="W297" s="3"/>
      <c r="X297" s="1"/>
      <c r="Y297" s="3"/>
      <c r="Z297" s="1"/>
      <c r="AA297" s="3"/>
      <c r="AB297" s="1"/>
      <c r="AC297" s="3"/>
      <c r="AD297" s="1"/>
      <c r="AE297" s="3"/>
      <c r="AF297" s="1"/>
      <c r="AG297" s="3"/>
      <c r="AH297" s="1"/>
      <c r="AI297" s="3"/>
      <c r="AJ297" s="1"/>
      <c r="AK297" s="3"/>
      <c r="AL297" s="1"/>
      <c r="AM297" s="3"/>
      <c r="AN297" s="1"/>
    </row>
    <row r="298" spans="1:40" ht="14.25" customHeight="1">
      <c r="A298" s="3"/>
      <c r="B298" s="3"/>
      <c r="C298" s="3"/>
      <c r="D298" s="3"/>
      <c r="E298" s="28"/>
      <c r="F298" s="28"/>
      <c r="G298" s="28"/>
      <c r="H298" s="28"/>
      <c r="I298" s="3"/>
      <c r="J298" s="3"/>
      <c r="K298" s="3"/>
      <c r="L298" s="3"/>
      <c r="M298" s="3"/>
      <c r="N298" s="3"/>
      <c r="O298" s="3"/>
      <c r="P298" s="1"/>
      <c r="Q298" s="3"/>
      <c r="R298" s="1"/>
      <c r="S298" s="3"/>
      <c r="T298" s="1"/>
      <c r="U298" s="3"/>
      <c r="V298" s="1"/>
      <c r="W298" s="3"/>
      <c r="X298" s="1"/>
      <c r="Y298" s="3"/>
      <c r="Z298" s="1"/>
      <c r="AA298" s="3"/>
      <c r="AB298" s="1"/>
      <c r="AC298" s="3"/>
      <c r="AD298" s="1"/>
      <c r="AE298" s="3"/>
      <c r="AF298" s="1"/>
      <c r="AG298" s="3"/>
      <c r="AH298" s="1"/>
      <c r="AI298" s="3"/>
      <c r="AJ298" s="1"/>
      <c r="AK298" s="3"/>
      <c r="AL298" s="1"/>
      <c r="AM298" s="3"/>
      <c r="AN298" s="1"/>
    </row>
    <row r="299" spans="1:40" ht="14.25" customHeight="1">
      <c r="A299" s="3"/>
      <c r="B299" s="3"/>
      <c r="C299" s="3"/>
      <c r="D299" s="3"/>
      <c r="E299" s="28"/>
      <c r="F299" s="28"/>
      <c r="G299" s="28"/>
      <c r="H299" s="28"/>
      <c r="I299" s="3"/>
      <c r="J299" s="3"/>
      <c r="K299" s="3"/>
      <c r="L299" s="3"/>
      <c r="M299" s="3"/>
      <c r="N299" s="3"/>
      <c r="O299" s="3"/>
      <c r="P299" s="1"/>
      <c r="Q299" s="3"/>
      <c r="R299" s="1"/>
      <c r="S299" s="3"/>
      <c r="T299" s="1"/>
      <c r="U299" s="3"/>
      <c r="V299" s="1"/>
      <c r="W299" s="3"/>
      <c r="X299" s="1"/>
      <c r="Y299" s="3"/>
      <c r="Z299" s="1"/>
      <c r="AA299" s="3"/>
      <c r="AB299" s="1"/>
      <c r="AC299" s="3"/>
      <c r="AD299" s="1"/>
      <c r="AE299" s="3"/>
      <c r="AF299" s="1"/>
      <c r="AG299" s="3"/>
      <c r="AH299" s="1"/>
      <c r="AI299" s="3"/>
      <c r="AJ299" s="1"/>
      <c r="AK299" s="3"/>
      <c r="AL299" s="1"/>
      <c r="AM299" s="3"/>
      <c r="AN299" s="1"/>
    </row>
    <row r="300" spans="1:40" ht="14.25" customHeight="1">
      <c r="A300" s="3"/>
      <c r="B300" s="3"/>
      <c r="C300" s="3"/>
      <c r="D300" s="3"/>
      <c r="E300" s="28"/>
      <c r="F300" s="28"/>
      <c r="G300" s="28"/>
      <c r="H300" s="28"/>
      <c r="I300" s="3"/>
      <c r="J300" s="3"/>
      <c r="K300" s="3"/>
      <c r="L300" s="3"/>
      <c r="M300" s="3"/>
      <c r="N300" s="3"/>
      <c r="O300" s="3"/>
      <c r="P300" s="1"/>
      <c r="Q300" s="3"/>
      <c r="R300" s="1"/>
      <c r="S300" s="3"/>
      <c r="T300" s="1"/>
      <c r="U300" s="3"/>
      <c r="V300" s="1"/>
      <c r="W300" s="3"/>
      <c r="X300" s="1"/>
      <c r="Y300" s="3"/>
      <c r="Z300" s="1"/>
      <c r="AA300" s="3"/>
      <c r="AB300" s="1"/>
      <c r="AC300" s="3"/>
      <c r="AD300" s="1"/>
      <c r="AE300" s="3"/>
      <c r="AF300" s="1"/>
      <c r="AG300" s="3"/>
      <c r="AH300" s="1"/>
      <c r="AI300" s="3"/>
      <c r="AJ300" s="1"/>
      <c r="AK300" s="3"/>
      <c r="AL300" s="1"/>
      <c r="AM300" s="3"/>
      <c r="AN300" s="1"/>
    </row>
    <row r="301" spans="1:40" ht="14.25" customHeight="1">
      <c r="A301" s="3"/>
      <c r="B301" s="3"/>
      <c r="C301" s="3"/>
      <c r="D301" s="3"/>
      <c r="E301" s="28"/>
      <c r="F301" s="28"/>
      <c r="G301" s="28"/>
      <c r="H301" s="28"/>
      <c r="I301" s="3"/>
      <c r="J301" s="3"/>
      <c r="K301" s="3"/>
      <c r="L301" s="3"/>
      <c r="M301" s="3"/>
      <c r="N301" s="3"/>
      <c r="O301" s="3"/>
      <c r="P301" s="1"/>
      <c r="Q301" s="3"/>
      <c r="R301" s="1"/>
      <c r="S301" s="3"/>
      <c r="T301" s="1"/>
      <c r="U301" s="3"/>
      <c r="V301" s="1"/>
      <c r="W301" s="3"/>
      <c r="X301" s="1"/>
      <c r="Y301" s="3"/>
      <c r="Z301" s="1"/>
      <c r="AA301" s="3"/>
      <c r="AB301" s="1"/>
      <c r="AC301" s="3"/>
      <c r="AD301" s="1"/>
      <c r="AE301" s="3"/>
      <c r="AF301" s="1"/>
      <c r="AG301" s="3"/>
      <c r="AH301" s="1"/>
      <c r="AI301" s="3"/>
      <c r="AJ301" s="1"/>
      <c r="AK301" s="3"/>
      <c r="AL301" s="1"/>
      <c r="AM301" s="3"/>
      <c r="AN301" s="1"/>
    </row>
    <row r="302" spans="1:40" ht="14.25" customHeight="1">
      <c r="A302" s="3"/>
      <c r="B302" s="3"/>
      <c r="C302" s="3"/>
      <c r="D302" s="3"/>
      <c r="E302" s="28"/>
      <c r="F302" s="28"/>
      <c r="G302" s="28"/>
      <c r="H302" s="28"/>
      <c r="I302" s="3"/>
      <c r="J302" s="3"/>
      <c r="K302" s="3"/>
      <c r="L302" s="3"/>
      <c r="M302" s="3"/>
      <c r="N302" s="3"/>
      <c r="O302" s="3"/>
      <c r="P302" s="1"/>
      <c r="Q302" s="3"/>
      <c r="R302" s="1"/>
      <c r="S302" s="3"/>
      <c r="T302" s="1"/>
      <c r="U302" s="3"/>
      <c r="V302" s="1"/>
      <c r="W302" s="3"/>
      <c r="X302" s="1"/>
      <c r="Y302" s="3"/>
      <c r="Z302" s="1"/>
      <c r="AA302" s="3"/>
      <c r="AB302" s="1"/>
      <c r="AC302" s="3"/>
      <c r="AD302" s="1"/>
      <c r="AE302" s="3"/>
      <c r="AF302" s="1"/>
      <c r="AG302" s="3"/>
      <c r="AH302" s="1"/>
      <c r="AI302" s="3"/>
      <c r="AJ302" s="1"/>
      <c r="AK302" s="3"/>
      <c r="AL302" s="1"/>
      <c r="AM302" s="3"/>
      <c r="AN302" s="1"/>
    </row>
    <row r="303" spans="1:40" ht="14.25" customHeight="1">
      <c r="A303" s="3"/>
      <c r="B303" s="3"/>
      <c r="C303" s="3"/>
      <c r="D303" s="3"/>
      <c r="E303" s="28"/>
      <c r="F303" s="28"/>
      <c r="G303" s="28"/>
      <c r="H303" s="28"/>
      <c r="I303" s="3"/>
      <c r="J303" s="3"/>
      <c r="K303" s="3"/>
      <c r="L303" s="3"/>
      <c r="M303" s="3"/>
      <c r="N303" s="3"/>
      <c r="O303" s="3"/>
      <c r="P303" s="1"/>
      <c r="Q303" s="3"/>
      <c r="R303" s="1"/>
      <c r="S303" s="3"/>
      <c r="T303" s="1"/>
      <c r="U303" s="3"/>
      <c r="V303" s="1"/>
      <c r="W303" s="3"/>
      <c r="X303" s="1"/>
      <c r="Y303" s="3"/>
      <c r="Z303" s="1"/>
      <c r="AA303" s="3"/>
      <c r="AB303" s="1"/>
      <c r="AC303" s="3"/>
      <c r="AD303" s="1"/>
      <c r="AE303" s="3"/>
      <c r="AF303" s="1"/>
      <c r="AG303" s="3"/>
      <c r="AH303" s="1"/>
      <c r="AI303" s="3"/>
      <c r="AJ303" s="1"/>
      <c r="AK303" s="3"/>
      <c r="AL303" s="1"/>
      <c r="AM303" s="3"/>
      <c r="AN303" s="1"/>
    </row>
    <row r="304" spans="1:40" ht="14.25" customHeight="1">
      <c r="A304" s="3"/>
      <c r="B304" s="3"/>
      <c r="C304" s="3"/>
      <c r="D304" s="3"/>
      <c r="E304" s="28"/>
      <c r="F304" s="28"/>
      <c r="G304" s="28"/>
      <c r="H304" s="28"/>
      <c r="I304" s="3"/>
      <c r="J304" s="3"/>
      <c r="K304" s="3"/>
      <c r="L304" s="3"/>
      <c r="M304" s="3"/>
      <c r="N304" s="3"/>
      <c r="O304" s="3"/>
      <c r="P304" s="1"/>
      <c r="Q304" s="3"/>
      <c r="R304" s="1"/>
      <c r="S304" s="3"/>
      <c r="T304" s="1"/>
      <c r="U304" s="3"/>
      <c r="V304" s="1"/>
      <c r="W304" s="3"/>
      <c r="X304" s="1"/>
      <c r="Y304" s="3"/>
      <c r="Z304" s="1"/>
      <c r="AA304" s="3"/>
      <c r="AB304" s="1"/>
      <c r="AC304" s="3"/>
      <c r="AD304" s="1"/>
      <c r="AE304" s="3"/>
      <c r="AF304" s="1"/>
      <c r="AG304" s="3"/>
      <c r="AH304" s="1"/>
      <c r="AI304" s="3"/>
      <c r="AJ304" s="1"/>
      <c r="AK304" s="3"/>
      <c r="AL304" s="1"/>
      <c r="AM304" s="3"/>
      <c r="AN304" s="1"/>
    </row>
    <row r="305" spans="1:40" ht="14.25" customHeight="1">
      <c r="A305" s="3"/>
      <c r="B305" s="3"/>
      <c r="C305" s="3"/>
      <c r="D305" s="3"/>
      <c r="E305" s="28"/>
      <c r="F305" s="28"/>
      <c r="G305" s="28"/>
      <c r="H305" s="28"/>
      <c r="I305" s="3"/>
      <c r="J305" s="3"/>
      <c r="K305" s="3"/>
      <c r="L305" s="3"/>
      <c r="M305" s="3"/>
      <c r="N305" s="3"/>
      <c r="O305" s="3"/>
      <c r="P305" s="1"/>
      <c r="Q305" s="3"/>
      <c r="R305" s="1"/>
      <c r="S305" s="3"/>
      <c r="T305" s="1"/>
      <c r="U305" s="3"/>
      <c r="V305" s="1"/>
      <c r="W305" s="3"/>
      <c r="X305" s="1"/>
      <c r="Y305" s="3"/>
      <c r="Z305" s="1"/>
      <c r="AA305" s="3"/>
      <c r="AB305" s="1"/>
      <c r="AC305" s="3"/>
      <c r="AD305" s="1"/>
      <c r="AE305" s="3"/>
      <c r="AF305" s="1"/>
      <c r="AG305" s="3"/>
      <c r="AH305" s="1"/>
      <c r="AI305" s="3"/>
      <c r="AJ305" s="1"/>
      <c r="AK305" s="3"/>
      <c r="AL305" s="1"/>
      <c r="AM305" s="3"/>
      <c r="AN305" s="1"/>
    </row>
    <row r="306" spans="1:40" ht="14.25" customHeight="1">
      <c r="A306" s="3"/>
      <c r="B306" s="3"/>
      <c r="C306" s="3"/>
      <c r="D306" s="3"/>
      <c r="E306" s="28"/>
      <c r="F306" s="28"/>
      <c r="G306" s="28"/>
      <c r="H306" s="28"/>
      <c r="I306" s="3"/>
      <c r="J306" s="3"/>
      <c r="K306" s="3"/>
      <c r="L306" s="3"/>
      <c r="M306" s="3"/>
      <c r="N306" s="3"/>
      <c r="O306" s="3"/>
      <c r="P306" s="1"/>
      <c r="Q306" s="3"/>
      <c r="R306" s="1"/>
      <c r="S306" s="3"/>
      <c r="T306" s="1"/>
      <c r="U306" s="3"/>
      <c r="V306" s="1"/>
      <c r="W306" s="3"/>
      <c r="X306" s="1"/>
      <c r="Y306" s="3"/>
      <c r="Z306" s="1"/>
      <c r="AA306" s="3"/>
      <c r="AB306" s="1"/>
      <c r="AC306" s="3"/>
      <c r="AD306" s="1"/>
      <c r="AE306" s="3"/>
      <c r="AF306" s="1"/>
      <c r="AG306" s="3"/>
      <c r="AH306" s="1"/>
      <c r="AI306" s="3"/>
      <c r="AJ306" s="1"/>
      <c r="AK306" s="3"/>
      <c r="AL306" s="1"/>
      <c r="AM306" s="3"/>
      <c r="AN306" s="1"/>
    </row>
    <row r="307" spans="1:40" ht="14.25" customHeight="1">
      <c r="A307" s="3"/>
      <c r="B307" s="3"/>
      <c r="C307" s="3"/>
      <c r="D307" s="3"/>
      <c r="E307" s="28"/>
      <c r="F307" s="28"/>
      <c r="G307" s="28"/>
      <c r="H307" s="28"/>
      <c r="I307" s="3"/>
      <c r="J307" s="3"/>
      <c r="K307" s="3"/>
      <c r="L307" s="3"/>
      <c r="M307" s="3"/>
      <c r="N307" s="3"/>
      <c r="O307" s="3"/>
      <c r="P307" s="1"/>
      <c r="Q307" s="3"/>
      <c r="R307" s="1"/>
      <c r="S307" s="3"/>
      <c r="T307" s="1"/>
      <c r="U307" s="3"/>
      <c r="V307" s="1"/>
      <c r="W307" s="3"/>
      <c r="X307" s="1"/>
      <c r="Y307" s="3"/>
      <c r="Z307" s="1"/>
      <c r="AA307" s="3"/>
      <c r="AB307" s="1"/>
      <c r="AC307" s="3"/>
      <c r="AD307" s="1"/>
      <c r="AE307" s="3"/>
      <c r="AF307" s="1"/>
      <c r="AG307" s="3"/>
      <c r="AH307" s="1"/>
      <c r="AI307" s="3"/>
      <c r="AJ307" s="1"/>
      <c r="AK307" s="3"/>
      <c r="AL307" s="1"/>
      <c r="AM307" s="3"/>
      <c r="AN307" s="1"/>
    </row>
    <row r="308" spans="1:40" ht="14.25" customHeight="1">
      <c r="A308" s="3"/>
      <c r="B308" s="3"/>
      <c r="C308" s="3"/>
      <c r="D308" s="3"/>
      <c r="E308" s="28"/>
      <c r="F308" s="28"/>
      <c r="G308" s="28"/>
      <c r="H308" s="28"/>
      <c r="I308" s="3"/>
      <c r="J308" s="3"/>
      <c r="K308" s="3"/>
      <c r="L308" s="3"/>
      <c r="M308" s="3"/>
      <c r="N308" s="3"/>
      <c r="O308" s="3"/>
      <c r="P308" s="1"/>
      <c r="Q308" s="3"/>
      <c r="R308" s="1"/>
      <c r="S308" s="3"/>
      <c r="T308" s="1"/>
      <c r="U308" s="3"/>
      <c r="V308" s="1"/>
      <c r="W308" s="3"/>
      <c r="X308" s="1"/>
      <c r="Y308" s="3"/>
      <c r="Z308" s="1"/>
      <c r="AA308" s="3"/>
      <c r="AB308" s="1"/>
      <c r="AC308" s="3"/>
      <c r="AD308" s="1"/>
      <c r="AE308" s="3"/>
      <c r="AF308" s="1"/>
      <c r="AG308" s="3"/>
      <c r="AH308" s="1"/>
      <c r="AI308" s="3"/>
      <c r="AJ308" s="1"/>
      <c r="AK308" s="3"/>
      <c r="AL308" s="1"/>
      <c r="AM308" s="3"/>
      <c r="AN308" s="1"/>
    </row>
    <row r="309" spans="1:40" ht="14.25" customHeight="1">
      <c r="A309" s="3"/>
      <c r="B309" s="3"/>
      <c r="C309" s="3"/>
      <c r="D309" s="3"/>
      <c r="E309" s="28"/>
      <c r="F309" s="28"/>
      <c r="G309" s="28"/>
      <c r="H309" s="28"/>
      <c r="I309" s="3"/>
      <c r="J309" s="3"/>
      <c r="K309" s="3"/>
      <c r="L309" s="3"/>
      <c r="M309" s="3"/>
      <c r="N309" s="3"/>
      <c r="O309" s="3"/>
      <c r="P309" s="1"/>
      <c r="Q309" s="3"/>
      <c r="R309" s="1"/>
      <c r="S309" s="3"/>
      <c r="T309" s="1"/>
      <c r="U309" s="3"/>
      <c r="V309" s="1"/>
      <c r="W309" s="3"/>
      <c r="X309" s="1"/>
      <c r="Y309" s="3"/>
      <c r="Z309" s="1"/>
      <c r="AA309" s="3"/>
      <c r="AB309" s="1"/>
      <c r="AC309" s="3"/>
      <c r="AD309" s="1"/>
      <c r="AE309" s="3"/>
      <c r="AF309" s="1"/>
      <c r="AG309" s="3"/>
      <c r="AH309" s="1"/>
      <c r="AI309" s="3"/>
      <c r="AJ309" s="1"/>
      <c r="AK309" s="3"/>
      <c r="AL309" s="1"/>
      <c r="AM309" s="3"/>
      <c r="AN309" s="1"/>
    </row>
    <row r="310" spans="1:40" ht="14.25" customHeight="1">
      <c r="A310" s="3"/>
      <c r="B310" s="3"/>
      <c r="C310" s="3"/>
      <c r="D310" s="3"/>
      <c r="E310" s="28"/>
      <c r="F310" s="28"/>
      <c r="G310" s="28"/>
      <c r="H310" s="28"/>
      <c r="I310" s="3"/>
      <c r="J310" s="3"/>
      <c r="K310" s="3"/>
      <c r="L310" s="3"/>
      <c r="M310" s="3"/>
      <c r="N310" s="3"/>
      <c r="O310" s="3"/>
      <c r="P310" s="1"/>
      <c r="Q310" s="3"/>
      <c r="R310" s="1"/>
      <c r="S310" s="3"/>
      <c r="T310" s="1"/>
      <c r="U310" s="3"/>
      <c r="V310" s="1"/>
      <c r="W310" s="3"/>
      <c r="X310" s="1"/>
      <c r="Y310" s="3"/>
      <c r="Z310" s="1"/>
      <c r="AA310" s="3"/>
      <c r="AB310" s="1"/>
      <c r="AC310" s="3"/>
      <c r="AD310" s="1"/>
      <c r="AE310" s="3"/>
      <c r="AF310" s="1"/>
      <c r="AG310" s="3"/>
      <c r="AH310" s="1"/>
      <c r="AI310" s="3"/>
      <c r="AJ310" s="1"/>
      <c r="AK310" s="3"/>
      <c r="AL310" s="1"/>
      <c r="AM310" s="3"/>
      <c r="AN310" s="1"/>
    </row>
    <row r="311" spans="1:40" ht="14.25" customHeight="1">
      <c r="A311" s="3"/>
      <c r="B311" s="3"/>
      <c r="C311" s="3"/>
      <c r="D311" s="3"/>
      <c r="E311" s="28"/>
      <c r="F311" s="28"/>
      <c r="G311" s="28"/>
      <c r="H311" s="28"/>
      <c r="I311" s="3"/>
      <c r="J311" s="3"/>
      <c r="K311" s="3"/>
      <c r="L311" s="3"/>
      <c r="M311" s="3"/>
      <c r="N311" s="3"/>
      <c r="O311" s="3"/>
      <c r="P311" s="1"/>
      <c r="Q311" s="3"/>
      <c r="R311" s="1"/>
      <c r="S311" s="3"/>
      <c r="T311" s="1"/>
      <c r="U311" s="3"/>
      <c r="V311" s="1"/>
      <c r="W311" s="3"/>
      <c r="X311" s="1"/>
      <c r="Y311" s="3"/>
      <c r="Z311" s="1"/>
      <c r="AA311" s="3"/>
      <c r="AB311" s="1"/>
      <c r="AC311" s="3"/>
      <c r="AD311" s="1"/>
      <c r="AE311" s="3"/>
      <c r="AF311" s="1"/>
      <c r="AG311" s="3"/>
      <c r="AH311" s="1"/>
      <c r="AI311" s="3"/>
      <c r="AJ311" s="1"/>
      <c r="AK311" s="3"/>
      <c r="AL311" s="1"/>
      <c r="AM311" s="3"/>
      <c r="AN311" s="1"/>
    </row>
    <row r="312" spans="1:40" ht="14.25" customHeight="1">
      <c r="A312" s="3"/>
      <c r="B312" s="3"/>
      <c r="C312" s="3"/>
      <c r="D312" s="3"/>
      <c r="E312" s="28"/>
      <c r="F312" s="28"/>
      <c r="G312" s="28"/>
      <c r="H312" s="28"/>
      <c r="I312" s="3"/>
      <c r="J312" s="3"/>
      <c r="K312" s="3"/>
      <c r="L312" s="3"/>
      <c r="M312" s="3"/>
      <c r="N312" s="3"/>
      <c r="O312" s="3"/>
      <c r="P312" s="1"/>
      <c r="Q312" s="3"/>
      <c r="R312" s="1"/>
      <c r="S312" s="3"/>
      <c r="T312" s="1"/>
      <c r="U312" s="3"/>
      <c r="V312" s="1"/>
      <c r="W312" s="3"/>
      <c r="X312" s="1"/>
      <c r="Y312" s="3"/>
      <c r="Z312" s="1"/>
      <c r="AA312" s="3"/>
      <c r="AB312" s="1"/>
      <c r="AC312" s="3"/>
      <c r="AD312" s="1"/>
      <c r="AE312" s="3"/>
      <c r="AF312" s="1"/>
      <c r="AG312" s="3"/>
      <c r="AH312" s="1"/>
      <c r="AI312" s="3"/>
      <c r="AJ312" s="1"/>
      <c r="AK312" s="3"/>
      <c r="AL312" s="1"/>
      <c r="AM312" s="3"/>
      <c r="AN312" s="1"/>
    </row>
    <row r="313" spans="1:40" ht="14.25" customHeight="1">
      <c r="A313" s="3"/>
      <c r="B313" s="3"/>
      <c r="C313" s="3"/>
      <c r="D313" s="3"/>
      <c r="E313" s="28"/>
      <c r="F313" s="28"/>
      <c r="G313" s="28"/>
      <c r="H313" s="28"/>
      <c r="I313" s="3"/>
      <c r="J313" s="3"/>
      <c r="K313" s="3"/>
      <c r="L313" s="3"/>
      <c r="M313" s="3"/>
      <c r="N313" s="3"/>
      <c r="O313" s="3"/>
      <c r="P313" s="1"/>
      <c r="Q313" s="3"/>
      <c r="R313" s="1"/>
      <c r="S313" s="3"/>
      <c r="T313" s="1"/>
      <c r="U313" s="3"/>
      <c r="V313" s="1"/>
      <c r="W313" s="3"/>
      <c r="X313" s="1"/>
      <c r="Y313" s="3"/>
      <c r="Z313" s="1"/>
      <c r="AA313" s="3"/>
      <c r="AB313" s="1"/>
      <c r="AC313" s="3"/>
      <c r="AD313" s="1"/>
      <c r="AE313" s="3"/>
      <c r="AF313" s="1"/>
      <c r="AG313" s="3"/>
      <c r="AH313" s="1"/>
      <c r="AI313" s="3"/>
      <c r="AJ313" s="1"/>
      <c r="AK313" s="3"/>
      <c r="AL313" s="1"/>
      <c r="AM313" s="3"/>
      <c r="AN313" s="1"/>
    </row>
    <row r="314" spans="1:40" ht="14.25" customHeight="1">
      <c r="A314" s="3"/>
      <c r="B314" s="3"/>
      <c r="C314" s="3"/>
      <c r="D314" s="3"/>
      <c r="E314" s="28"/>
      <c r="F314" s="28"/>
      <c r="G314" s="28"/>
      <c r="H314" s="28"/>
      <c r="I314" s="3"/>
      <c r="J314" s="3"/>
      <c r="K314" s="3"/>
      <c r="L314" s="3"/>
      <c r="M314" s="3"/>
      <c r="N314" s="3"/>
      <c r="O314" s="3"/>
      <c r="P314" s="1"/>
      <c r="Q314" s="3"/>
      <c r="R314" s="1"/>
      <c r="S314" s="3"/>
      <c r="T314" s="1"/>
      <c r="U314" s="3"/>
      <c r="V314" s="1"/>
      <c r="W314" s="3"/>
      <c r="X314" s="1"/>
      <c r="Y314" s="3"/>
      <c r="Z314" s="1"/>
      <c r="AA314" s="3"/>
      <c r="AB314" s="1"/>
      <c r="AC314" s="3"/>
      <c r="AD314" s="1"/>
      <c r="AE314" s="3"/>
      <c r="AF314" s="1"/>
      <c r="AG314" s="3"/>
      <c r="AH314" s="1"/>
      <c r="AI314" s="3"/>
      <c r="AJ314" s="1"/>
      <c r="AK314" s="3"/>
      <c r="AL314" s="1"/>
      <c r="AM314" s="3"/>
      <c r="AN314" s="1"/>
    </row>
    <row r="315" spans="1:40" ht="14.25" customHeight="1">
      <c r="A315" s="3"/>
      <c r="B315" s="3"/>
      <c r="C315" s="3"/>
      <c r="D315" s="3"/>
      <c r="E315" s="28"/>
      <c r="F315" s="28"/>
      <c r="G315" s="28"/>
      <c r="H315" s="28"/>
      <c r="I315" s="3"/>
      <c r="J315" s="3"/>
      <c r="K315" s="3"/>
      <c r="L315" s="3"/>
      <c r="M315" s="3"/>
      <c r="N315" s="3"/>
      <c r="O315" s="3"/>
      <c r="P315" s="1"/>
      <c r="Q315" s="3"/>
      <c r="R315" s="1"/>
      <c r="S315" s="3"/>
      <c r="T315" s="1"/>
      <c r="U315" s="3"/>
      <c r="V315" s="1"/>
      <c r="W315" s="3"/>
      <c r="X315" s="1"/>
      <c r="Y315" s="3"/>
      <c r="Z315" s="1"/>
      <c r="AA315" s="3"/>
      <c r="AB315" s="1"/>
      <c r="AC315" s="3"/>
      <c r="AD315" s="1"/>
      <c r="AE315" s="3"/>
      <c r="AF315" s="1"/>
      <c r="AG315" s="3"/>
      <c r="AH315" s="1"/>
      <c r="AI315" s="3"/>
      <c r="AJ315" s="1"/>
      <c r="AK315" s="3"/>
      <c r="AL315" s="1"/>
      <c r="AM315" s="3"/>
      <c r="AN315" s="1"/>
    </row>
    <row r="316" spans="1:40" ht="14.25" customHeight="1">
      <c r="A316" s="3"/>
      <c r="B316" s="3"/>
      <c r="C316" s="3"/>
      <c r="D316" s="3"/>
      <c r="E316" s="28"/>
      <c r="F316" s="28"/>
      <c r="G316" s="28"/>
      <c r="H316" s="28"/>
      <c r="I316" s="3"/>
      <c r="J316" s="3"/>
      <c r="K316" s="3"/>
      <c r="L316" s="3"/>
      <c r="M316" s="3"/>
      <c r="N316" s="3"/>
      <c r="O316" s="3"/>
      <c r="P316" s="1"/>
      <c r="Q316" s="3"/>
      <c r="R316" s="1"/>
      <c r="S316" s="3"/>
      <c r="T316" s="1"/>
      <c r="U316" s="3"/>
      <c r="V316" s="1"/>
      <c r="W316" s="3"/>
      <c r="X316" s="1"/>
      <c r="Y316" s="3"/>
      <c r="Z316" s="1"/>
      <c r="AA316" s="3"/>
      <c r="AB316" s="1"/>
      <c r="AC316" s="3"/>
      <c r="AD316" s="1"/>
      <c r="AE316" s="3"/>
      <c r="AF316" s="1"/>
      <c r="AG316" s="3"/>
      <c r="AH316" s="1"/>
      <c r="AI316" s="3"/>
      <c r="AJ316" s="1"/>
      <c r="AK316" s="3"/>
      <c r="AL316" s="1"/>
      <c r="AM316" s="3"/>
      <c r="AN316" s="1"/>
    </row>
    <row r="317" spans="1:40" ht="14.25" customHeight="1">
      <c r="A317" s="3"/>
      <c r="B317" s="3"/>
      <c r="C317" s="3"/>
      <c r="D317" s="3"/>
      <c r="E317" s="28"/>
      <c r="F317" s="28"/>
      <c r="G317" s="28"/>
      <c r="H317" s="28"/>
      <c r="I317" s="3"/>
      <c r="J317" s="3"/>
      <c r="K317" s="3"/>
      <c r="L317" s="3"/>
      <c r="M317" s="3"/>
      <c r="N317" s="3"/>
      <c r="O317" s="3"/>
      <c r="P317" s="1"/>
      <c r="Q317" s="3"/>
      <c r="R317" s="1"/>
      <c r="S317" s="3"/>
      <c r="T317" s="1"/>
      <c r="U317" s="3"/>
      <c r="V317" s="1"/>
      <c r="W317" s="3"/>
      <c r="X317" s="1"/>
      <c r="Y317" s="3"/>
      <c r="Z317" s="1"/>
      <c r="AA317" s="3"/>
      <c r="AB317" s="1"/>
      <c r="AC317" s="3"/>
      <c r="AD317" s="1"/>
      <c r="AE317" s="3"/>
      <c r="AF317" s="1"/>
      <c r="AG317" s="3"/>
      <c r="AH317" s="1"/>
      <c r="AI317" s="3"/>
      <c r="AJ317" s="1"/>
      <c r="AK317" s="3"/>
      <c r="AL317" s="1"/>
      <c r="AM317" s="3"/>
      <c r="AN317" s="1"/>
    </row>
    <row r="318" spans="1:40" ht="14.25" customHeight="1">
      <c r="A318" s="3"/>
      <c r="B318" s="3"/>
      <c r="C318" s="3"/>
      <c r="D318" s="3"/>
      <c r="E318" s="28"/>
      <c r="F318" s="28"/>
      <c r="G318" s="28"/>
      <c r="H318" s="28"/>
      <c r="I318" s="3"/>
      <c r="J318" s="3"/>
      <c r="K318" s="3"/>
      <c r="L318" s="3"/>
      <c r="M318" s="3"/>
      <c r="N318" s="3"/>
      <c r="O318" s="3"/>
      <c r="P318" s="1"/>
      <c r="Q318" s="3"/>
      <c r="R318" s="1"/>
      <c r="S318" s="3"/>
      <c r="T318" s="1"/>
      <c r="U318" s="3"/>
      <c r="V318" s="1"/>
      <c r="W318" s="3"/>
      <c r="X318" s="1"/>
      <c r="Y318" s="3"/>
      <c r="Z318" s="1"/>
      <c r="AA318" s="3"/>
      <c r="AB318" s="1"/>
      <c r="AC318" s="3"/>
      <c r="AD318" s="1"/>
      <c r="AE318" s="3"/>
      <c r="AF318" s="1"/>
      <c r="AG318" s="3"/>
      <c r="AH318" s="1"/>
      <c r="AI318" s="3"/>
      <c r="AJ318" s="1"/>
      <c r="AK318" s="3"/>
      <c r="AL318" s="1"/>
      <c r="AM318" s="3"/>
      <c r="AN318" s="1"/>
    </row>
    <row r="319" spans="1:40" ht="14.25" customHeight="1">
      <c r="A319" s="3"/>
      <c r="B319" s="3"/>
      <c r="C319" s="3"/>
      <c r="D319" s="3"/>
      <c r="E319" s="28"/>
      <c r="F319" s="28"/>
      <c r="G319" s="28"/>
      <c r="H319" s="28"/>
      <c r="I319" s="3"/>
      <c r="J319" s="3"/>
      <c r="K319" s="3"/>
      <c r="L319" s="3"/>
      <c r="M319" s="3"/>
      <c r="N319" s="3"/>
      <c r="O319" s="3"/>
      <c r="P319" s="1"/>
      <c r="Q319" s="3"/>
      <c r="R319" s="1"/>
      <c r="S319" s="3"/>
      <c r="T319" s="1"/>
      <c r="U319" s="3"/>
      <c r="V319" s="1"/>
      <c r="W319" s="3"/>
      <c r="X319" s="1"/>
      <c r="Y319" s="3"/>
      <c r="Z319" s="1"/>
      <c r="AA319" s="3"/>
      <c r="AB319" s="1"/>
      <c r="AC319" s="3"/>
      <c r="AD319" s="1"/>
      <c r="AE319" s="3"/>
      <c r="AF319" s="1"/>
      <c r="AG319" s="3"/>
      <c r="AH319" s="1"/>
      <c r="AI319" s="3"/>
      <c r="AJ319" s="1"/>
      <c r="AK319" s="3"/>
      <c r="AL319" s="1"/>
      <c r="AM319" s="3"/>
      <c r="AN319" s="1"/>
    </row>
    <row r="320" spans="1:40" ht="14.25" customHeight="1">
      <c r="A320" s="3"/>
      <c r="B320" s="3"/>
      <c r="C320" s="3"/>
      <c r="D320" s="3"/>
      <c r="E320" s="28"/>
      <c r="F320" s="28"/>
      <c r="G320" s="28"/>
      <c r="H320" s="28"/>
      <c r="I320" s="3"/>
      <c r="J320" s="3"/>
      <c r="K320" s="3"/>
      <c r="L320" s="3"/>
      <c r="M320" s="3"/>
      <c r="N320" s="3"/>
      <c r="O320" s="3"/>
      <c r="P320" s="1"/>
      <c r="Q320" s="3"/>
      <c r="R320" s="1"/>
      <c r="S320" s="3"/>
      <c r="T320" s="1"/>
      <c r="U320" s="3"/>
      <c r="V320" s="1"/>
      <c r="W320" s="3"/>
      <c r="X320" s="1"/>
      <c r="Y320" s="3"/>
      <c r="Z320" s="1"/>
      <c r="AA320" s="3"/>
      <c r="AB320" s="1"/>
      <c r="AC320" s="3"/>
      <c r="AD320" s="1"/>
      <c r="AE320" s="3"/>
      <c r="AF320" s="1"/>
      <c r="AG320" s="3"/>
      <c r="AH320" s="1"/>
      <c r="AI320" s="3"/>
      <c r="AJ320" s="1"/>
      <c r="AK320" s="3"/>
      <c r="AL320" s="1"/>
      <c r="AM320" s="3"/>
      <c r="AN320" s="1"/>
    </row>
    <row r="321" spans="1:40" ht="14.25" customHeight="1">
      <c r="A321" s="3"/>
      <c r="B321" s="3"/>
      <c r="C321" s="3"/>
      <c r="D321" s="3"/>
      <c r="E321" s="28"/>
      <c r="F321" s="28"/>
      <c r="G321" s="28"/>
      <c r="H321" s="28"/>
      <c r="I321" s="3"/>
      <c r="J321" s="3"/>
      <c r="K321" s="3"/>
      <c r="L321" s="3"/>
      <c r="M321" s="3"/>
      <c r="N321" s="3"/>
      <c r="O321" s="3"/>
      <c r="P321" s="1"/>
      <c r="Q321" s="3"/>
      <c r="R321" s="1"/>
      <c r="S321" s="3"/>
      <c r="T321" s="1"/>
      <c r="U321" s="3"/>
      <c r="V321" s="1"/>
      <c r="W321" s="3"/>
      <c r="X321" s="1"/>
      <c r="Y321" s="3"/>
      <c r="Z321" s="1"/>
      <c r="AA321" s="3"/>
      <c r="AB321" s="1"/>
      <c r="AC321" s="3"/>
      <c r="AD321" s="1"/>
      <c r="AE321" s="3"/>
      <c r="AF321" s="1"/>
      <c r="AG321" s="3"/>
      <c r="AH321" s="1"/>
      <c r="AI321" s="3"/>
      <c r="AJ321" s="1"/>
      <c r="AK321" s="3"/>
      <c r="AL321" s="1"/>
      <c r="AM321" s="3"/>
      <c r="AN321" s="1"/>
    </row>
    <row r="322" spans="1:40" ht="14.25" customHeight="1">
      <c r="A322" s="3"/>
      <c r="B322" s="3"/>
      <c r="C322" s="3"/>
      <c r="D322" s="3"/>
      <c r="E322" s="28"/>
      <c r="F322" s="28"/>
      <c r="G322" s="28"/>
      <c r="H322" s="28"/>
      <c r="I322" s="3"/>
      <c r="J322" s="3"/>
      <c r="K322" s="3"/>
      <c r="L322" s="3"/>
      <c r="M322" s="3"/>
      <c r="N322" s="3"/>
      <c r="O322" s="3"/>
      <c r="P322" s="1"/>
      <c r="Q322" s="3"/>
      <c r="R322" s="1"/>
      <c r="S322" s="3"/>
      <c r="T322" s="1"/>
      <c r="U322" s="3"/>
      <c r="V322" s="1"/>
      <c r="W322" s="3"/>
      <c r="X322" s="1"/>
      <c r="Y322" s="3"/>
      <c r="Z322" s="1"/>
      <c r="AA322" s="3"/>
      <c r="AB322" s="1"/>
      <c r="AC322" s="3"/>
      <c r="AD322" s="1"/>
      <c r="AE322" s="3"/>
      <c r="AF322" s="1"/>
      <c r="AG322" s="3"/>
      <c r="AH322" s="1"/>
      <c r="AI322" s="3"/>
      <c r="AJ322" s="1"/>
      <c r="AK322" s="3"/>
      <c r="AL322" s="1"/>
      <c r="AM322" s="3"/>
      <c r="AN322" s="1"/>
    </row>
    <row r="323" spans="1:40" ht="14.25" customHeight="1">
      <c r="A323" s="3"/>
      <c r="B323" s="3"/>
      <c r="C323" s="3"/>
      <c r="D323" s="3"/>
      <c r="E323" s="28"/>
      <c r="F323" s="28"/>
      <c r="G323" s="28"/>
      <c r="H323" s="28"/>
      <c r="I323" s="3"/>
      <c r="J323" s="3"/>
      <c r="K323" s="3"/>
      <c r="L323" s="3"/>
      <c r="M323" s="3"/>
      <c r="N323" s="3"/>
      <c r="O323" s="3"/>
      <c r="P323" s="1"/>
      <c r="Q323" s="3"/>
      <c r="R323" s="1"/>
      <c r="S323" s="3"/>
      <c r="T323" s="1"/>
      <c r="U323" s="3"/>
      <c r="V323" s="1"/>
      <c r="W323" s="3"/>
      <c r="X323" s="1"/>
      <c r="Y323" s="3"/>
      <c r="Z323" s="1"/>
      <c r="AA323" s="3"/>
      <c r="AB323" s="1"/>
      <c r="AC323" s="3"/>
      <c r="AD323" s="1"/>
      <c r="AE323" s="3"/>
      <c r="AF323" s="1"/>
      <c r="AG323" s="3"/>
      <c r="AH323" s="1"/>
      <c r="AI323" s="3"/>
      <c r="AJ323" s="1"/>
      <c r="AK323" s="3"/>
      <c r="AL323" s="1"/>
      <c r="AM323" s="3"/>
      <c r="AN323" s="1"/>
    </row>
    <row r="324" spans="1:40" ht="14.25" customHeight="1">
      <c r="A324" s="3"/>
      <c r="B324" s="3"/>
      <c r="C324" s="3"/>
      <c r="D324" s="3"/>
      <c r="E324" s="28"/>
      <c r="F324" s="28"/>
      <c r="G324" s="28"/>
      <c r="H324" s="28"/>
      <c r="I324" s="3"/>
      <c r="J324" s="3"/>
      <c r="K324" s="3"/>
      <c r="L324" s="3"/>
      <c r="M324" s="3"/>
      <c r="N324" s="3"/>
      <c r="O324" s="3"/>
      <c r="P324" s="1"/>
      <c r="Q324" s="3"/>
      <c r="R324" s="1"/>
      <c r="S324" s="3"/>
      <c r="T324" s="1"/>
      <c r="U324" s="3"/>
      <c r="V324" s="1"/>
      <c r="W324" s="3"/>
      <c r="X324" s="1"/>
      <c r="Y324" s="3"/>
      <c r="Z324" s="1"/>
      <c r="AA324" s="3"/>
      <c r="AB324" s="1"/>
      <c r="AC324" s="3"/>
      <c r="AD324" s="1"/>
      <c r="AE324" s="3"/>
      <c r="AF324" s="1"/>
      <c r="AG324" s="3"/>
      <c r="AH324" s="1"/>
      <c r="AI324" s="3"/>
      <c r="AJ324" s="1"/>
      <c r="AK324" s="3"/>
      <c r="AL324" s="1"/>
      <c r="AM324" s="3"/>
      <c r="AN324" s="1"/>
    </row>
    <row r="325" spans="1:40" ht="14.25" customHeight="1">
      <c r="A325" s="3"/>
      <c r="B325" s="3"/>
      <c r="C325" s="3"/>
      <c r="D325" s="3"/>
      <c r="E325" s="28"/>
      <c r="F325" s="28"/>
      <c r="G325" s="28"/>
      <c r="H325" s="28"/>
      <c r="I325" s="3"/>
      <c r="J325" s="3"/>
      <c r="K325" s="3"/>
      <c r="L325" s="3"/>
      <c r="M325" s="3"/>
      <c r="N325" s="3"/>
      <c r="O325" s="3"/>
      <c r="P325" s="1"/>
      <c r="Q325" s="3"/>
      <c r="R325" s="1"/>
      <c r="S325" s="3"/>
      <c r="T325" s="1"/>
      <c r="U325" s="3"/>
      <c r="V325" s="1"/>
      <c r="W325" s="3"/>
      <c r="X325" s="1"/>
      <c r="Y325" s="3"/>
      <c r="Z325" s="1"/>
      <c r="AA325" s="3"/>
      <c r="AB325" s="1"/>
      <c r="AC325" s="3"/>
      <c r="AD325" s="1"/>
      <c r="AE325" s="3"/>
      <c r="AF325" s="1"/>
      <c r="AG325" s="3"/>
      <c r="AH325" s="1"/>
      <c r="AI325" s="3"/>
      <c r="AJ325" s="1"/>
      <c r="AK325" s="3"/>
      <c r="AL325" s="1"/>
      <c r="AM325" s="3"/>
      <c r="AN325" s="1"/>
    </row>
    <row r="326" spans="1:40" ht="14.25" customHeight="1">
      <c r="A326" s="3"/>
      <c r="B326" s="3"/>
      <c r="C326" s="3"/>
      <c r="D326" s="3"/>
      <c r="E326" s="28"/>
      <c r="F326" s="28"/>
      <c r="G326" s="28"/>
      <c r="H326" s="28"/>
      <c r="I326" s="3"/>
      <c r="J326" s="3"/>
      <c r="K326" s="3"/>
      <c r="L326" s="3"/>
      <c r="M326" s="3"/>
      <c r="N326" s="3"/>
      <c r="O326" s="3"/>
      <c r="P326" s="1"/>
      <c r="Q326" s="3"/>
      <c r="R326" s="1"/>
      <c r="S326" s="3"/>
      <c r="T326" s="1"/>
      <c r="U326" s="3"/>
      <c r="V326" s="1"/>
      <c r="W326" s="3"/>
      <c r="X326" s="1"/>
      <c r="Y326" s="3"/>
      <c r="Z326" s="1"/>
      <c r="AA326" s="3"/>
      <c r="AB326" s="1"/>
      <c r="AC326" s="3"/>
      <c r="AD326" s="1"/>
      <c r="AE326" s="3"/>
      <c r="AF326" s="1"/>
      <c r="AG326" s="3"/>
      <c r="AH326" s="1"/>
      <c r="AI326" s="3"/>
      <c r="AJ326" s="1"/>
      <c r="AK326" s="3"/>
      <c r="AL326" s="1"/>
      <c r="AM326" s="3"/>
      <c r="AN326" s="1"/>
    </row>
    <row r="327" spans="1:40" ht="14.25" customHeight="1">
      <c r="A327" s="3"/>
      <c r="B327" s="3"/>
      <c r="C327" s="3"/>
      <c r="D327" s="3"/>
      <c r="E327" s="28"/>
      <c r="F327" s="28"/>
      <c r="G327" s="28"/>
      <c r="H327" s="28"/>
      <c r="I327" s="3"/>
      <c r="J327" s="3"/>
      <c r="K327" s="3"/>
      <c r="L327" s="3"/>
      <c r="M327" s="3"/>
      <c r="N327" s="3"/>
      <c r="O327" s="3"/>
      <c r="P327" s="1"/>
      <c r="Q327" s="3"/>
      <c r="R327" s="1"/>
      <c r="S327" s="3"/>
      <c r="T327" s="1"/>
      <c r="U327" s="3"/>
      <c r="V327" s="1"/>
      <c r="W327" s="3"/>
      <c r="X327" s="1"/>
      <c r="Y327" s="3"/>
      <c r="Z327" s="1"/>
      <c r="AA327" s="3"/>
      <c r="AB327" s="1"/>
      <c r="AC327" s="3"/>
      <c r="AD327" s="1"/>
      <c r="AE327" s="3"/>
      <c r="AF327" s="1"/>
      <c r="AG327" s="3"/>
      <c r="AH327" s="1"/>
      <c r="AI327" s="3"/>
      <c r="AJ327" s="1"/>
      <c r="AK327" s="3"/>
      <c r="AL327" s="1"/>
      <c r="AM327" s="3"/>
      <c r="AN327" s="1"/>
    </row>
    <row r="328" spans="1:40" ht="14.25" customHeight="1">
      <c r="A328" s="3"/>
      <c r="B328" s="3"/>
      <c r="C328" s="3"/>
      <c r="D328" s="3"/>
      <c r="E328" s="28"/>
      <c r="F328" s="28"/>
      <c r="G328" s="28"/>
      <c r="H328" s="28"/>
      <c r="I328" s="3"/>
      <c r="J328" s="3"/>
      <c r="K328" s="3"/>
      <c r="L328" s="3"/>
      <c r="M328" s="3"/>
      <c r="N328" s="3"/>
      <c r="O328" s="3"/>
      <c r="P328" s="1"/>
      <c r="Q328" s="3"/>
      <c r="R328" s="1"/>
      <c r="S328" s="3"/>
      <c r="T328" s="1"/>
      <c r="U328" s="3"/>
      <c r="V328" s="1"/>
      <c r="W328" s="3"/>
      <c r="X328" s="1"/>
      <c r="Y328" s="3"/>
      <c r="Z328" s="1"/>
      <c r="AA328" s="3"/>
      <c r="AB328" s="1"/>
      <c r="AC328" s="3"/>
      <c r="AD328" s="1"/>
      <c r="AE328" s="3"/>
      <c r="AF328" s="1"/>
      <c r="AG328" s="3"/>
      <c r="AH328" s="1"/>
      <c r="AI328" s="3"/>
      <c r="AJ328" s="1"/>
      <c r="AK328" s="3"/>
      <c r="AL328" s="1"/>
      <c r="AM328" s="3"/>
      <c r="AN328" s="1"/>
    </row>
    <row r="329" spans="1:40" ht="14.25" customHeight="1">
      <c r="A329" s="3"/>
      <c r="B329" s="3"/>
      <c r="C329" s="3"/>
      <c r="D329" s="3"/>
      <c r="E329" s="28"/>
      <c r="F329" s="28"/>
      <c r="G329" s="28"/>
      <c r="H329" s="28"/>
      <c r="I329" s="3"/>
      <c r="J329" s="3"/>
      <c r="K329" s="3"/>
      <c r="L329" s="3"/>
      <c r="M329" s="3"/>
      <c r="N329" s="3"/>
      <c r="O329" s="3"/>
      <c r="P329" s="1"/>
      <c r="Q329" s="3"/>
      <c r="R329" s="1"/>
      <c r="S329" s="3"/>
      <c r="T329" s="1"/>
      <c r="U329" s="3"/>
      <c r="V329" s="1"/>
      <c r="W329" s="3"/>
      <c r="X329" s="1"/>
      <c r="Y329" s="3"/>
      <c r="Z329" s="1"/>
      <c r="AA329" s="3"/>
      <c r="AB329" s="1"/>
      <c r="AC329" s="3"/>
      <c r="AD329" s="1"/>
      <c r="AE329" s="3"/>
      <c r="AF329" s="1"/>
      <c r="AG329" s="3"/>
      <c r="AH329" s="1"/>
      <c r="AI329" s="3"/>
      <c r="AJ329" s="1"/>
      <c r="AK329" s="3"/>
      <c r="AL329" s="1"/>
      <c r="AM329" s="3"/>
      <c r="AN329" s="1"/>
    </row>
    <row r="330" spans="1:40" ht="14.25" customHeight="1">
      <c r="A330" s="3"/>
      <c r="B330" s="3"/>
      <c r="C330" s="3"/>
      <c r="D330" s="3"/>
      <c r="E330" s="28"/>
      <c r="F330" s="28"/>
      <c r="G330" s="28"/>
      <c r="H330" s="28"/>
      <c r="I330" s="3"/>
      <c r="J330" s="3"/>
      <c r="K330" s="3"/>
      <c r="L330" s="3"/>
      <c r="M330" s="3"/>
      <c r="N330" s="3"/>
      <c r="O330" s="3"/>
      <c r="P330" s="1"/>
      <c r="Q330" s="3"/>
      <c r="R330" s="1"/>
      <c r="S330" s="3"/>
      <c r="T330" s="1"/>
      <c r="U330" s="3"/>
      <c r="V330" s="1"/>
      <c r="W330" s="3"/>
      <c r="X330" s="1"/>
      <c r="Y330" s="3"/>
      <c r="Z330" s="1"/>
      <c r="AA330" s="3"/>
      <c r="AB330" s="1"/>
      <c r="AC330" s="3"/>
      <c r="AD330" s="1"/>
      <c r="AE330" s="3"/>
      <c r="AF330" s="1"/>
      <c r="AG330" s="3"/>
      <c r="AH330" s="1"/>
      <c r="AI330" s="3"/>
      <c r="AJ330" s="1"/>
      <c r="AK330" s="3"/>
      <c r="AL330" s="1"/>
      <c r="AM330" s="3"/>
      <c r="AN330" s="1"/>
    </row>
    <row r="331" spans="1:40" ht="14.25" customHeight="1">
      <c r="A331" s="3"/>
      <c r="B331" s="3"/>
      <c r="C331" s="3"/>
      <c r="D331" s="3"/>
      <c r="E331" s="28"/>
      <c r="F331" s="28"/>
      <c r="G331" s="28"/>
      <c r="H331" s="28"/>
      <c r="I331" s="3"/>
      <c r="J331" s="3"/>
      <c r="K331" s="3"/>
      <c r="L331" s="3"/>
      <c r="M331" s="3"/>
      <c r="N331" s="3"/>
      <c r="O331" s="3"/>
      <c r="P331" s="1"/>
      <c r="Q331" s="3"/>
      <c r="R331" s="1"/>
      <c r="S331" s="3"/>
      <c r="T331" s="1"/>
      <c r="U331" s="3"/>
      <c r="V331" s="1"/>
      <c r="W331" s="3"/>
      <c r="X331" s="1"/>
      <c r="Y331" s="3"/>
      <c r="Z331" s="1"/>
      <c r="AA331" s="3"/>
      <c r="AB331" s="1"/>
      <c r="AC331" s="3"/>
      <c r="AD331" s="1"/>
      <c r="AE331" s="3"/>
      <c r="AF331" s="1"/>
      <c r="AG331" s="3"/>
      <c r="AH331" s="1"/>
      <c r="AI331" s="3"/>
      <c r="AJ331" s="1"/>
      <c r="AK331" s="3"/>
      <c r="AL331" s="1"/>
      <c r="AM331" s="3"/>
      <c r="AN331" s="1"/>
    </row>
    <row r="332" spans="1:40" ht="14.25" customHeight="1">
      <c r="A332" s="3"/>
      <c r="B332" s="3"/>
      <c r="C332" s="3"/>
      <c r="D332" s="3"/>
      <c r="E332" s="28"/>
      <c r="F332" s="28"/>
      <c r="G332" s="28"/>
      <c r="H332" s="28"/>
      <c r="I332" s="3"/>
      <c r="J332" s="3"/>
      <c r="K332" s="3"/>
      <c r="L332" s="3"/>
      <c r="M332" s="3"/>
      <c r="N332" s="3"/>
      <c r="O332" s="3"/>
      <c r="P332" s="1"/>
      <c r="Q332" s="3"/>
      <c r="R332" s="1"/>
      <c r="S332" s="3"/>
      <c r="T332" s="1"/>
      <c r="U332" s="3"/>
      <c r="V332" s="1"/>
      <c r="W332" s="3"/>
      <c r="X332" s="1"/>
      <c r="Y332" s="3"/>
      <c r="Z332" s="1"/>
      <c r="AA332" s="3"/>
      <c r="AB332" s="1"/>
      <c r="AC332" s="3"/>
      <c r="AD332" s="1"/>
      <c r="AE332" s="3"/>
      <c r="AF332" s="1"/>
      <c r="AG332" s="3"/>
      <c r="AH332" s="1"/>
      <c r="AI332" s="3"/>
      <c r="AJ332" s="1"/>
      <c r="AK332" s="3"/>
      <c r="AL332" s="1"/>
      <c r="AM332" s="3"/>
      <c r="AN332" s="1"/>
    </row>
    <row r="333" spans="1:40" ht="14.25" customHeight="1">
      <c r="A333" s="3"/>
      <c r="B333" s="3"/>
      <c r="C333" s="3"/>
      <c r="D333" s="3"/>
      <c r="E333" s="28"/>
      <c r="F333" s="28"/>
      <c r="G333" s="28"/>
      <c r="H333" s="28"/>
      <c r="I333" s="3"/>
      <c r="J333" s="3"/>
      <c r="K333" s="3"/>
      <c r="L333" s="3"/>
      <c r="M333" s="3"/>
      <c r="N333" s="3"/>
      <c r="O333" s="3"/>
      <c r="P333" s="1"/>
      <c r="Q333" s="3"/>
      <c r="R333" s="1"/>
      <c r="S333" s="3"/>
      <c r="T333" s="1"/>
      <c r="U333" s="3"/>
      <c r="V333" s="1"/>
      <c r="W333" s="3"/>
      <c r="X333" s="1"/>
      <c r="Y333" s="3"/>
      <c r="Z333" s="1"/>
      <c r="AA333" s="3"/>
      <c r="AB333" s="1"/>
      <c r="AC333" s="3"/>
      <c r="AD333" s="1"/>
      <c r="AE333" s="3"/>
      <c r="AF333" s="1"/>
      <c r="AG333" s="3"/>
      <c r="AH333" s="1"/>
      <c r="AI333" s="3"/>
      <c r="AJ333" s="1"/>
      <c r="AK333" s="3"/>
      <c r="AL333" s="1"/>
      <c r="AM333" s="3"/>
      <c r="AN333" s="1"/>
    </row>
    <row r="334" spans="1:40" ht="14.25" customHeight="1">
      <c r="A334" s="3"/>
      <c r="B334" s="3"/>
      <c r="C334" s="3"/>
      <c r="D334" s="3"/>
      <c r="E334" s="28"/>
      <c r="F334" s="28"/>
      <c r="G334" s="28"/>
      <c r="H334" s="28"/>
      <c r="I334" s="3"/>
      <c r="J334" s="3"/>
      <c r="K334" s="3"/>
      <c r="L334" s="3"/>
      <c r="M334" s="3"/>
      <c r="N334" s="3"/>
      <c r="O334" s="3"/>
      <c r="P334" s="1"/>
      <c r="Q334" s="3"/>
      <c r="R334" s="1"/>
      <c r="S334" s="3"/>
      <c r="T334" s="1"/>
      <c r="U334" s="3"/>
      <c r="V334" s="1"/>
      <c r="W334" s="3"/>
      <c r="X334" s="1"/>
      <c r="Y334" s="3"/>
      <c r="Z334" s="1"/>
      <c r="AA334" s="3"/>
      <c r="AB334" s="1"/>
      <c r="AC334" s="3"/>
      <c r="AD334" s="1"/>
      <c r="AE334" s="3"/>
      <c r="AF334" s="1"/>
      <c r="AG334" s="3"/>
      <c r="AH334" s="1"/>
      <c r="AI334" s="3"/>
      <c r="AJ334" s="1"/>
      <c r="AK334" s="3"/>
      <c r="AL334" s="1"/>
      <c r="AM334" s="3"/>
      <c r="AN334" s="1"/>
    </row>
    <row r="335" spans="1:40" ht="14.25" customHeight="1">
      <c r="A335" s="3"/>
      <c r="B335" s="3"/>
      <c r="C335" s="3"/>
      <c r="D335" s="3"/>
      <c r="E335" s="28"/>
      <c r="F335" s="28"/>
      <c r="G335" s="28"/>
      <c r="H335" s="28"/>
      <c r="I335" s="3"/>
      <c r="J335" s="3"/>
      <c r="K335" s="3"/>
      <c r="L335" s="3"/>
      <c r="M335" s="3"/>
      <c r="N335" s="3"/>
      <c r="O335" s="3"/>
      <c r="P335" s="1"/>
      <c r="Q335" s="3"/>
      <c r="R335" s="1"/>
      <c r="S335" s="3"/>
      <c r="T335" s="1"/>
      <c r="U335" s="3"/>
      <c r="V335" s="1"/>
      <c r="W335" s="3"/>
      <c r="X335" s="1"/>
      <c r="Y335" s="3"/>
      <c r="Z335" s="1"/>
      <c r="AA335" s="3"/>
      <c r="AB335" s="1"/>
      <c r="AC335" s="3"/>
      <c r="AD335" s="1"/>
      <c r="AE335" s="3"/>
      <c r="AF335" s="1"/>
      <c r="AG335" s="3"/>
      <c r="AH335" s="1"/>
      <c r="AI335" s="3"/>
      <c r="AJ335" s="1"/>
      <c r="AK335" s="3"/>
      <c r="AL335" s="1"/>
      <c r="AM335" s="3"/>
      <c r="AN335" s="1"/>
    </row>
    <row r="336" spans="1:40" ht="14.25" customHeight="1">
      <c r="A336" s="3"/>
      <c r="B336" s="3"/>
      <c r="C336" s="3"/>
      <c r="D336" s="3"/>
      <c r="E336" s="28"/>
      <c r="F336" s="28"/>
      <c r="G336" s="28"/>
      <c r="H336" s="28"/>
      <c r="I336" s="3"/>
      <c r="J336" s="3"/>
      <c r="K336" s="3"/>
      <c r="L336" s="3"/>
      <c r="M336" s="3"/>
      <c r="N336" s="3"/>
      <c r="O336" s="3"/>
      <c r="P336" s="1"/>
      <c r="Q336" s="3"/>
      <c r="R336" s="1"/>
      <c r="S336" s="3"/>
      <c r="T336" s="1"/>
      <c r="U336" s="3"/>
      <c r="V336" s="1"/>
      <c r="W336" s="3"/>
      <c r="X336" s="1"/>
      <c r="Y336" s="3"/>
      <c r="Z336" s="1"/>
      <c r="AA336" s="3"/>
      <c r="AB336" s="1"/>
      <c r="AC336" s="3"/>
      <c r="AD336" s="1"/>
      <c r="AE336" s="3"/>
      <c r="AF336" s="1"/>
      <c r="AG336" s="3"/>
      <c r="AH336" s="1"/>
      <c r="AI336" s="3"/>
      <c r="AJ336" s="1"/>
      <c r="AK336" s="3"/>
      <c r="AL336" s="1"/>
      <c r="AM336" s="3"/>
      <c r="AN336" s="1"/>
    </row>
    <row r="337" spans="1:40" ht="14.25" customHeight="1">
      <c r="A337" s="3"/>
      <c r="B337" s="3"/>
      <c r="C337" s="3"/>
      <c r="D337" s="3"/>
      <c r="E337" s="28"/>
      <c r="F337" s="28"/>
      <c r="G337" s="28"/>
      <c r="H337" s="28"/>
      <c r="I337" s="3"/>
      <c r="J337" s="3"/>
      <c r="K337" s="3"/>
      <c r="L337" s="3"/>
      <c r="M337" s="3"/>
      <c r="N337" s="3"/>
      <c r="O337" s="3"/>
      <c r="P337" s="1"/>
      <c r="Q337" s="3"/>
      <c r="R337" s="1"/>
      <c r="S337" s="3"/>
      <c r="T337" s="1"/>
      <c r="U337" s="3"/>
      <c r="V337" s="1"/>
      <c r="W337" s="3"/>
      <c r="X337" s="1"/>
      <c r="Y337" s="3"/>
      <c r="Z337" s="1"/>
      <c r="AA337" s="3"/>
      <c r="AB337" s="1"/>
      <c r="AC337" s="3"/>
      <c r="AD337" s="1"/>
      <c r="AE337" s="3"/>
      <c r="AF337" s="1"/>
      <c r="AG337" s="3"/>
      <c r="AH337" s="1"/>
      <c r="AI337" s="3"/>
      <c r="AJ337" s="1"/>
      <c r="AK337" s="3"/>
      <c r="AL337" s="1"/>
      <c r="AM337" s="3"/>
      <c r="AN337" s="1"/>
    </row>
    <row r="338" spans="1:40" ht="14.25" customHeight="1">
      <c r="A338" s="3"/>
      <c r="B338" s="3"/>
      <c r="C338" s="3"/>
      <c r="D338" s="3"/>
      <c r="E338" s="28"/>
      <c r="F338" s="28"/>
      <c r="G338" s="28"/>
      <c r="H338" s="28"/>
      <c r="I338" s="3"/>
      <c r="J338" s="3"/>
      <c r="K338" s="3"/>
      <c r="L338" s="3"/>
      <c r="M338" s="3"/>
      <c r="N338" s="3"/>
      <c r="O338" s="3"/>
      <c r="P338" s="1"/>
      <c r="Q338" s="3"/>
      <c r="R338" s="1"/>
      <c r="S338" s="3"/>
      <c r="T338" s="1"/>
      <c r="U338" s="3"/>
      <c r="V338" s="1"/>
      <c r="W338" s="3"/>
      <c r="X338" s="1"/>
      <c r="Y338" s="3"/>
      <c r="Z338" s="1"/>
      <c r="AA338" s="3"/>
      <c r="AB338" s="1"/>
      <c r="AC338" s="3"/>
      <c r="AD338" s="1"/>
      <c r="AE338" s="3"/>
      <c r="AF338" s="1"/>
      <c r="AG338" s="3"/>
      <c r="AH338" s="1"/>
      <c r="AI338" s="3"/>
      <c r="AJ338" s="1"/>
      <c r="AK338" s="3"/>
      <c r="AL338" s="1"/>
      <c r="AM338" s="3"/>
      <c r="AN338" s="1"/>
    </row>
    <row r="339" spans="1:40" ht="14.25" customHeight="1">
      <c r="A339" s="3"/>
      <c r="B339" s="3"/>
      <c r="C339" s="3"/>
      <c r="D339" s="3"/>
      <c r="E339" s="28"/>
      <c r="F339" s="28"/>
      <c r="G339" s="28"/>
      <c r="H339" s="28"/>
      <c r="I339" s="3"/>
      <c r="J339" s="3"/>
      <c r="K339" s="3"/>
      <c r="L339" s="3"/>
      <c r="M339" s="3"/>
      <c r="N339" s="3"/>
      <c r="O339" s="3"/>
      <c r="P339" s="1"/>
      <c r="Q339" s="3"/>
      <c r="R339" s="1"/>
      <c r="S339" s="3"/>
      <c r="T339" s="1"/>
      <c r="U339" s="3"/>
      <c r="V339" s="1"/>
      <c r="W339" s="3"/>
      <c r="X339" s="1"/>
      <c r="Y339" s="3"/>
      <c r="Z339" s="1"/>
      <c r="AA339" s="3"/>
      <c r="AB339" s="1"/>
      <c r="AC339" s="3"/>
      <c r="AD339" s="1"/>
      <c r="AE339" s="3"/>
      <c r="AF339" s="1"/>
      <c r="AG339" s="3"/>
      <c r="AH339" s="1"/>
      <c r="AI339" s="3"/>
      <c r="AJ339" s="1"/>
      <c r="AK339" s="3"/>
      <c r="AL339" s="1"/>
      <c r="AM339" s="3"/>
      <c r="AN339" s="1"/>
    </row>
    <row r="340" spans="1:40" ht="14.25" customHeight="1">
      <c r="A340" s="3"/>
      <c r="B340" s="3"/>
      <c r="C340" s="3"/>
      <c r="D340" s="3"/>
      <c r="E340" s="28"/>
      <c r="F340" s="28"/>
      <c r="G340" s="28"/>
      <c r="H340" s="28"/>
      <c r="I340" s="3"/>
      <c r="J340" s="3"/>
      <c r="K340" s="3"/>
      <c r="L340" s="3"/>
      <c r="M340" s="3"/>
      <c r="N340" s="3"/>
      <c r="O340" s="3"/>
      <c r="P340" s="1"/>
      <c r="Q340" s="3"/>
      <c r="R340" s="1"/>
      <c r="S340" s="3"/>
      <c r="T340" s="1"/>
      <c r="U340" s="3"/>
      <c r="V340" s="1"/>
      <c r="W340" s="3"/>
      <c r="X340" s="1"/>
      <c r="Y340" s="3"/>
      <c r="Z340" s="1"/>
      <c r="AA340" s="3"/>
      <c r="AB340" s="1"/>
      <c r="AC340" s="3"/>
      <c r="AD340" s="1"/>
      <c r="AE340" s="3"/>
      <c r="AF340" s="1"/>
      <c r="AG340" s="3"/>
      <c r="AH340" s="1"/>
      <c r="AI340" s="3"/>
      <c r="AJ340" s="1"/>
      <c r="AK340" s="3"/>
      <c r="AL340" s="1"/>
      <c r="AM340" s="3"/>
      <c r="AN340" s="1"/>
    </row>
    <row r="341" spans="1:40" ht="14.25" customHeight="1">
      <c r="A341" s="3"/>
      <c r="B341" s="3"/>
      <c r="C341" s="3"/>
      <c r="D341" s="3"/>
      <c r="E341" s="28"/>
      <c r="F341" s="28"/>
      <c r="G341" s="28"/>
      <c r="H341" s="28"/>
      <c r="I341" s="3"/>
      <c r="J341" s="3"/>
      <c r="K341" s="3"/>
      <c r="L341" s="3"/>
      <c r="M341" s="3"/>
      <c r="N341" s="3"/>
      <c r="O341" s="3"/>
      <c r="P341" s="1"/>
      <c r="Q341" s="3"/>
      <c r="R341" s="1"/>
      <c r="S341" s="3"/>
      <c r="T341" s="1"/>
      <c r="U341" s="3"/>
      <c r="V341" s="1"/>
      <c r="W341" s="3"/>
      <c r="X341" s="1"/>
      <c r="Y341" s="3"/>
      <c r="Z341" s="1"/>
      <c r="AA341" s="3"/>
      <c r="AB341" s="1"/>
      <c r="AC341" s="3"/>
      <c r="AD341" s="1"/>
      <c r="AE341" s="3"/>
      <c r="AF341" s="1"/>
      <c r="AG341" s="3"/>
      <c r="AH341" s="1"/>
      <c r="AI341" s="3"/>
      <c r="AJ341" s="1"/>
      <c r="AK341" s="3"/>
      <c r="AL341" s="1"/>
      <c r="AM341" s="3"/>
      <c r="AN341" s="1"/>
    </row>
    <row r="342" spans="1:40" ht="14.25" customHeight="1">
      <c r="A342" s="3"/>
      <c r="B342" s="3"/>
      <c r="C342" s="3"/>
      <c r="D342" s="3"/>
      <c r="E342" s="28"/>
      <c r="F342" s="28"/>
      <c r="G342" s="28"/>
      <c r="H342" s="28"/>
      <c r="I342" s="3"/>
      <c r="J342" s="3"/>
      <c r="K342" s="3"/>
      <c r="L342" s="3"/>
      <c r="M342" s="3"/>
      <c r="N342" s="3"/>
      <c r="O342" s="3"/>
      <c r="P342" s="1"/>
      <c r="Q342" s="3"/>
      <c r="R342" s="1"/>
      <c r="S342" s="3"/>
      <c r="T342" s="1"/>
      <c r="U342" s="3"/>
      <c r="V342" s="1"/>
      <c r="W342" s="3"/>
      <c r="X342" s="1"/>
      <c r="Y342" s="3"/>
      <c r="Z342" s="1"/>
      <c r="AA342" s="3"/>
      <c r="AB342" s="1"/>
      <c r="AC342" s="3"/>
      <c r="AD342" s="1"/>
      <c r="AE342" s="3"/>
      <c r="AF342" s="1"/>
      <c r="AG342" s="3"/>
      <c r="AH342" s="1"/>
      <c r="AI342" s="3"/>
      <c r="AJ342" s="1"/>
      <c r="AK342" s="3"/>
      <c r="AL342" s="1"/>
      <c r="AM342" s="3"/>
      <c r="AN342" s="1"/>
    </row>
    <row r="343" spans="1:40" ht="14.25" customHeight="1">
      <c r="A343" s="3"/>
      <c r="B343" s="3"/>
      <c r="C343" s="3"/>
      <c r="D343" s="3"/>
      <c r="E343" s="28"/>
      <c r="F343" s="28"/>
      <c r="G343" s="28"/>
      <c r="H343" s="28"/>
      <c r="I343" s="3"/>
      <c r="J343" s="3"/>
      <c r="K343" s="3"/>
      <c r="L343" s="3"/>
      <c r="M343" s="3"/>
      <c r="N343" s="3"/>
      <c r="O343" s="3"/>
      <c r="P343" s="1"/>
      <c r="Q343" s="3"/>
      <c r="R343" s="1"/>
      <c r="S343" s="3"/>
      <c r="T343" s="1"/>
      <c r="U343" s="3"/>
      <c r="V343" s="1"/>
      <c r="W343" s="3"/>
      <c r="X343" s="1"/>
      <c r="Y343" s="3"/>
      <c r="Z343" s="1"/>
      <c r="AA343" s="3"/>
      <c r="AB343" s="1"/>
      <c r="AC343" s="3"/>
      <c r="AD343" s="1"/>
      <c r="AE343" s="3"/>
      <c r="AF343" s="1"/>
      <c r="AG343" s="3"/>
      <c r="AH343" s="1"/>
      <c r="AI343" s="3"/>
      <c r="AJ343" s="1"/>
      <c r="AK343" s="3"/>
      <c r="AL343" s="1"/>
      <c r="AM343" s="3"/>
      <c r="AN343" s="1"/>
    </row>
    <row r="344" spans="1:40" ht="14.25" customHeight="1">
      <c r="A344" s="3"/>
      <c r="B344" s="3"/>
      <c r="C344" s="3"/>
      <c r="D344" s="3"/>
      <c r="E344" s="28"/>
      <c r="F344" s="28"/>
      <c r="G344" s="28"/>
      <c r="H344" s="28"/>
      <c r="I344" s="3"/>
      <c r="J344" s="3"/>
      <c r="K344" s="3"/>
      <c r="L344" s="3"/>
      <c r="M344" s="3"/>
      <c r="N344" s="3"/>
      <c r="O344" s="3"/>
      <c r="P344" s="1"/>
      <c r="Q344" s="3"/>
      <c r="R344" s="1"/>
      <c r="S344" s="3"/>
      <c r="T344" s="1"/>
      <c r="U344" s="3"/>
      <c r="V344" s="1"/>
      <c r="W344" s="3"/>
      <c r="X344" s="1"/>
      <c r="Y344" s="3"/>
      <c r="Z344" s="1"/>
      <c r="AA344" s="3"/>
      <c r="AB344" s="1"/>
      <c r="AC344" s="3"/>
      <c r="AD344" s="1"/>
      <c r="AE344" s="3"/>
      <c r="AF344" s="1"/>
      <c r="AG344" s="3"/>
      <c r="AH344" s="1"/>
      <c r="AI344" s="3"/>
      <c r="AJ344" s="1"/>
      <c r="AK344" s="3"/>
      <c r="AL344" s="1"/>
      <c r="AM344" s="3"/>
      <c r="AN344" s="1"/>
    </row>
    <row r="345" spans="1:40" ht="14.25" customHeight="1">
      <c r="A345" s="3"/>
      <c r="B345" s="3"/>
      <c r="C345" s="3"/>
      <c r="D345" s="3"/>
      <c r="E345" s="28"/>
      <c r="F345" s="28"/>
      <c r="G345" s="28"/>
      <c r="H345" s="28"/>
      <c r="I345" s="3"/>
      <c r="J345" s="3"/>
      <c r="K345" s="3"/>
      <c r="L345" s="3"/>
      <c r="M345" s="3"/>
      <c r="N345" s="3"/>
      <c r="O345" s="3"/>
      <c r="P345" s="1"/>
      <c r="Q345" s="3"/>
      <c r="R345" s="1"/>
      <c r="S345" s="3"/>
      <c r="T345" s="1"/>
      <c r="U345" s="3"/>
      <c r="V345" s="1"/>
      <c r="W345" s="3"/>
      <c r="X345" s="1"/>
      <c r="Y345" s="3"/>
      <c r="Z345" s="1"/>
      <c r="AA345" s="3"/>
      <c r="AB345" s="1"/>
      <c r="AC345" s="3"/>
      <c r="AD345" s="1"/>
      <c r="AE345" s="3"/>
      <c r="AF345" s="1"/>
      <c r="AG345" s="3"/>
      <c r="AH345" s="1"/>
      <c r="AI345" s="3"/>
      <c r="AJ345" s="1"/>
      <c r="AK345" s="3"/>
      <c r="AL345" s="1"/>
      <c r="AM345" s="3"/>
      <c r="AN345" s="1"/>
    </row>
    <row r="346" spans="1:40" ht="14.25" customHeight="1">
      <c r="A346" s="3"/>
      <c r="B346" s="3"/>
      <c r="C346" s="3"/>
      <c r="D346" s="3"/>
      <c r="E346" s="28"/>
      <c r="F346" s="28"/>
      <c r="G346" s="28"/>
      <c r="H346" s="28"/>
      <c r="I346" s="3"/>
      <c r="J346" s="3"/>
      <c r="K346" s="3"/>
      <c r="L346" s="3"/>
      <c r="M346" s="3"/>
      <c r="N346" s="3"/>
      <c r="O346" s="3"/>
      <c r="P346" s="1"/>
      <c r="Q346" s="3"/>
      <c r="R346" s="1"/>
      <c r="S346" s="3"/>
      <c r="T346" s="1"/>
      <c r="U346" s="3"/>
      <c r="V346" s="1"/>
      <c r="W346" s="3"/>
      <c r="X346" s="1"/>
      <c r="Y346" s="3"/>
      <c r="Z346" s="1"/>
      <c r="AA346" s="3"/>
      <c r="AB346" s="1"/>
      <c r="AC346" s="3"/>
      <c r="AD346" s="1"/>
      <c r="AE346" s="3"/>
      <c r="AF346" s="1"/>
      <c r="AG346" s="3"/>
      <c r="AH346" s="1"/>
      <c r="AI346" s="3"/>
      <c r="AJ346" s="1"/>
      <c r="AK346" s="3"/>
      <c r="AL346" s="1"/>
      <c r="AM346" s="3"/>
      <c r="AN346" s="1"/>
    </row>
    <row r="347" spans="1:40" ht="14.25" customHeight="1">
      <c r="A347" s="3"/>
      <c r="B347" s="3"/>
      <c r="C347" s="3"/>
      <c r="D347" s="3"/>
      <c r="E347" s="28"/>
      <c r="F347" s="28"/>
      <c r="G347" s="28"/>
      <c r="H347" s="28"/>
      <c r="I347" s="3"/>
      <c r="J347" s="3"/>
      <c r="K347" s="3"/>
      <c r="L347" s="3"/>
      <c r="M347" s="3"/>
      <c r="N347" s="3"/>
      <c r="O347" s="3"/>
      <c r="P347" s="1"/>
      <c r="Q347" s="3"/>
      <c r="R347" s="1"/>
      <c r="S347" s="3"/>
      <c r="T347" s="1"/>
      <c r="U347" s="3"/>
      <c r="V347" s="1"/>
      <c r="W347" s="3"/>
      <c r="X347" s="1"/>
      <c r="Y347" s="3"/>
      <c r="Z347" s="1"/>
      <c r="AA347" s="3"/>
      <c r="AB347" s="1"/>
      <c r="AC347" s="3"/>
      <c r="AD347" s="1"/>
      <c r="AE347" s="3"/>
      <c r="AF347" s="1"/>
      <c r="AG347" s="3"/>
      <c r="AH347" s="1"/>
      <c r="AI347" s="3"/>
      <c r="AJ347" s="1"/>
      <c r="AK347" s="3"/>
      <c r="AL347" s="1"/>
      <c r="AM347" s="3"/>
      <c r="AN347" s="1"/>
    </row>
    <row r="348" spans="1:40" ht="14.25" customHeight="1">
      <c r="A348" s="3"/>
      <c r="B348" s="3"/>
      <c r="C348" s="3"/>
      <c r="D348" s="3"/>
      <c r="E348" s="28"/>
      <c r="F348" s="28"/>
      <c r="G348" s="28"/>
      <c r="H348" s="28"/>
      <c r="I348" s="3"/>
      <c r="J348" s="3"/>
      <c r="K348" s="3"/>
      <c r="L348" s="3"/>
      <c r="M348" s="3"/>
      <c r="N348" s="3"/>
      <c r="O348" s="3"/>
      <c r="P348" s="1"/>
      <c r="Q348" s="3"/>
      <c r="R348" s="1"/>
      <c r="S348" s="3"/>
      <c r="T348" s="1"/>
      <c r="U348" s="3"/>
      <c r="V348" s="1"/>
      <c r="W348" s="3"/>
      <c r="X348" s="1"/>
      <c r="Y348" s="3"/>
      <c r="Z348" s="1"/>
      <c r="AA348" s="3"/>
      <c r="AB348" s="1"/>
      <c r="AC348" s="3"/>
      <c r="AD348" s="1"/>
      <c r="AE348" s="3"/>
      <c r="AF348" s="1"/>
      <c r="AG348" s="3"/>
      <c r="AH348" s="1"/>
      <c r="AI348" s="3"/>
      <c r="AJ348" s="1"/>
      <c r="AK348" s="3"/>
      <c r="AL348" s="1"/>
      <c r="AM348" s="3"/>
      <c r="AN348" s="1"/>
    </row>
    <row r="349" spans="1:40" ht="14.25" customHeight="1">
      <c r="A349" s="3"/>
      <c r="B349" s="3"/>
      <c r="C349" s="3"/>
      <c r="D349" s="3"/>
      <c r="E349" s="28"/>
      <c r="F349" s="28"/>
      <c r="G349" s="28"/>
      <c r="H349" s="28"/>
      <c r="I349" s="3"/>
      <c r="J349" s="3"/>
      <c r="K349" s="3"/>
      <c r="L349" s="3"/>
      <c r="M349" s="3"/>
      <c r="N349" s="3"/>
      <c r="O349" s="3"/>
      <c r="P349" s="1"/>
      <c r="Q349" s="3"/>
      <c r="R349" s="1"/>
      <c r="S349" s="3"/>
      <c r="T349" s="1"/>
      <c r="U349" s="3"/>
      <c r="V349" s="1"/>
      <c r="W349" s="3"/>
      <c r="X349" s="1"/>
      <c r="Y349" s="3"/>
      <c r="Z349" s="1"/>
      <c r="AA349" s="3"/>
      <c r="AB349" s="1"/>
      <c r="AC349" s="3"/>
      <c r="AD349" s="1"/>
      <c r="AE349" s="3"/>
      <c r="AF349" s="1"/>
      <c r="AG349" s="3"/>
      <c r="AH349" s="1"/>
      <c r="AI349" s="3"/>
      <c r="AJ349" s="1"/>
      <c r="AK349" s="3"/>
      <c r="AL349" s="1"/>
      <c r="AM349" s="3"/>
      <c r="AN349" s="1"/>
    </row>
    <row r="350" spans="1:40" ht="14.25" customHeight="1">
      <c r="A350" s="3"/>
      <c r="B350" s="3"/>
      <c r="C350" s="3"/>
      <c r="D350" s="3"/>
      <c r="E350" s="28"/>
      <c r="F350" s="28"/>
      <c r="G350" s="28"/>
      <c r="H350" s="28"/>
      <c r="I350" s="3"/>
      <c r="J350" s="3"/>
      <c r="K350" s="3"/>
      <c r="L350" s="3"/>
      <c r="M350" s="3"/>
      <c r="N350" s="3"/>
      <c r="O350" s="3"/>
      <c r="P350" s="1"/>
      <c r="Q350" s="3"/>
      <c r="R350" s="1"/>
      <c r="S350" s="3"/>
      <c r="T350" s="1"/>
      <c r="U350" s="3"/>
      <c r="V350" s="1"/>
      <c r="W350" s="3"/>
      <c r="X350" s="1"/>
      <c r="Y350" s="3"/>
      <c r="Z350" s="1"/>
      <c r="AA350" s="3"/>
      <c r="AB350" s="1"/>
      <c r="AC350" s="3"/>
      <c r="AD350" s="1"/>
      <c r="AE350" s="3"/>
      <c r="AF350" s="1"/>
      <c r="AG350" s="3"/>
      <c r="AH350" s="1"/>
      <c r="AI350" s="3"/>
      <c r="AJ350" s="1"/>
      <c r="AK350" s="3"/>
      <c r="AL350" s="1"/>
      <c r="AM350" s="3"/>
      <c r="AN350" s="1"/>
    </row>
    <row r="351" spans="1:40" ht="14.25" customHeight="1">
      <c r="A351" s="3"/>
      <c r="B351" s="3"/>
      <c r="C351" s="3"/>
      <c r="D351" s="3"/>
      <c r="E351" s="28"/>
      <c r="F351" s="28"/>
      <c r="G351" s="28"/>
      <c r="H351" s="28"/>
      <c r="I351" s="3"/>
      <c r="J351" s="3"/>
      <c r="K351" s="3"/>
      <c r="L351" s="3"/>
      <c r="M351" s="3"/>
      <c r="N351" s="3"/>
      <c r="O351" s="3"/>
      <c r="P351" s="1"/>
      <c r="Q351" s="3"/>
      <c r="R351" s="1"/>
      <c r="S351" s="3"/>
      <c r="T351" s="1"/>
      <c r="U351" s="3"/>
      <c r="V351" s="1"/>
      <c r="W351" s="3"/>
      <c r="X351" s="1"/>
      <c r="Y351" s="3"/>
      <c r="Z351" s="1"/>
      <c r="AA351" s="3"/>
      <c r="AB351" s="1"/>
      <c r="AC351" s="3"/>
      <c r="AD351" s="1"/>
      <c r="AE351" s="3"/>
      <c r="AF351" s="1"/>
      <c r="AG351" s="3"/>
      <c r="AH351" s="1"/>
      <c r="AI351" s="3"/>
      <c r="AJ351" s="1"/>
      <c r="AK351" s="3"/>
      <c r="AL351" s="1"/>
      <c r="AM351" s="3"/>
      <c r="AN351" s="1"/>
    </row>
    <row r="352" spans="1:40" ht="14.25" customHeight="1">
      <c r="A352" s="3"/>
      <c r="B352" s="3"/>
      <c r="C352" s="3"/>
      <c r="D352" s="3"/>
      <c r="E352" s="28"/>
      <c r="F352" s="28"/>
      <c r="G352" s="28"/>
      <c r="H352" s="28"/>
      <c r="I352" s="3"/>
      <c r="J352" s="3"/>
      <c r="K352" s="3"/>
      <c r="L352" s="3"/>
      <c r="M352" s="3"/>
      <c r="N352" s="3"/>
      <c r="O352" s="3"/>
      <c r="P352" s="1"/>
      <c r="Q352" s="3"/>
      <c r="R352" s="1"/>
      <c r="S352" s="3"/>
      <c r="T352" s="1"/>
      <c r="U352" s="3"/>
      <c r="V352" s="1"/>
      <c r="W352" s="3"/>
      <c r="X352" s="1"/>
      <c r="Y352" s="3"/>
      <c r="Z352" s="1"/>
      <c r="AA352" s="3"/>
      <c r="AB352" s="1"/>
      <c r="AC352" s="3"/>
      <c r="AD352" s="1"/>
      <c r="AE352" s="3"/>
      <c r="AF352" s="1"/>
      <c r="AG352" s="3"/>
      <c r="AH352" s="1"/>
      <c r="AI352" s="3"/>
      <c r="AJ352" s="1"/>
      <c r="AK352" s="3"/>
      <c r="AL352" s="1"/>
      <c r="AM352" s="3"/>
      <c r="AN352" s="1"/>
    </row>
    <row r="353" spans="1:40" ht="14.25" customHeight="1">
      <c r="A353" s="3"/>
      <c r="B353" s="3"/>
      <c r="C353" s="3"/>
      <c r="D353" s="3"/>
      <c r="E353" s="28"/>
      <c r="F353" s="28"/>
      <c r="G353" s="28"/>
      <c r="H353" s="28"/>
      <c r="I353" s="3"/>
      <c r="J353" s="3"/>
      <c r="K353" s="3"/>
      <c r="L353" s="3"/>
      <c r="M353" s="3"/>
      <c r="N353" s="3"/>
      <c r="O353" s="3"/>
      <c r="P353" s="1"/>
      <c r="Q353" s="3"/>
      <c r="R353" s="1"/>
      <c r="S353" s="3"/>
      <c r="T353" s="1"/>
      <c r="U353" s="3"/>
      <c r="V353" s="1"/>
      <c r="W353" s="3"/>
      <c r="X353" s="1"/>
      <c r="Y353" s="3"/>
      <c r="Z353" s="1"/>
      <c r="AA353" s="3"/>
      <c r="AB353" s="1"/>
      <c r="AC353" s="3"/>
      <c r="AD353" s="1"/>
      <c r="AE353" s="3"/>
      <c r="AF353" s="1"/>
      <c r="AG353" s="3"/>
      <c r="AH353" s="1"/>
      <c r="AI353" s="3"/>
      <c r="AJ353" s="1"/>
      <c r="AK353" s="3"/>
      <c r="AL353" s="1"/>
      <c r="AM353" s="3"/>
      <c r="AN353" s="1"/>
    </row>
    <row r="354" spans="1:40" ht="14.25" customHeight="1">
      <c r="A354" s="3"/>
      <c r="B354" s="3"/>
      <c r="C354" s="3"/>
      <c r="D354" s="3"/>
      <c r="E354" s="28"/>
      <c r="F354" s="28"/>
      <c r="G354" s="28"/>
      <c r="H354" s="28"/>
      <c r="I354" s="3"/>
      <c r="J354" s="3"/>
      <c r="K354" s="3"/>
      <c r="L354" s="3"/>
      <c r="M354" s="3"/>
      <c r="N354" s="3"/>
      <c r="O354" s="3"/>
      <c r="P354" s="1"/>
      <c r="Q354" s="3"/>
      <c r="R354" s="1"/>
      <c r="S354" s="3"/>
      <c r="T354" s="1"/>
      <c r="U354" s="3"/>
      <c r="V354" s="1"/>
      <c r="W354" s="3"/>
      <c r="X354" s="1"/>
      <c r="Y354" s="3"/>
      <c r="Z354" s="1"/>
      <c r="AA354" s="3"/>
      <c r="AB354" s="1"/>
      <c r="AC354" s="3"/>
      <c r="AD354" s="1"/>
      <c r="AE354" s="3"/>
      <c r="AF354" s="1"/>
      <c r="AG354" s="3"/>
      <c r="AH354" s="1"/>
      <c r="AI354" s="3"/>
      <c r="AJ354" s="1"/>
      <c r="AK354" s="3"/>
      <c r="AL354" s="1"/>
      <c r="AM354" s="3"/>
      <c r="AN354" s="1"/>
    </row>
    <row r="355" spans="1:40" ht="14.25" customHeight="1">
      <c r="A355" s="3"/>
      <c r="B355" s="3"/>
      <c r="C355" s="3"/>
      <c r="D355" s="3"/>
      <c r="E355" s="28"/>
      <c r="F355" s="28"/>
      <c r="G355" s="28"/>
      <c r="H355" s="28"/>
      <c r="I355" s="3"/>
      <c r="J355" s="3"/>
      <c r="K355" s="3"/>
      <c r="L355" s="3"/>
      <c r="M355" s="3"/>
      <c r="N355" s="3"/>
      <c r="O355" s="3"/>
      <c r="P355" s="1"/>
      <c r="Q355" s="3"/>
      <c r="R355" s="1"/>
      <c r="S355" s="3"/>
      <c r="T355" s="1"/>
      <c r="U355" s="3"/>
      <c r="V355" s="1"/>
      <c r="W355" s="3"/>
      <c r="X355" s="1"/>
      <c r="Y355" s="3"/>
      <c r="Z355" s="1"/>
      <c r="AA355" s="3"/>
      <c r="AB355" s="1"/>
      <c r="AC355" s="3"/>
      <c r="AD355" s="1"/>
      <c r="AE355" s="3"/>
      <c r="AF355" s="1"/>
      <c r="AG355" s="3"/>
      <c r="AH355" s="1"/>
      <c r="AI355" s="3"/>
      <c r="AJ355" s="1"/>
      <c r="AK355" s="3"/>
      <c r="AL355" s="1"/>
      <c r="AM355" s="3"/>
      <c r="AN355" s="1"/>
    </row>
    <row r="356" spans="1:40" ht="14.25" customHeight="1">
      <c r="A356" s="3"/>
      <c r="B356" s="3"/>
      <c r="C356" s="3"/>
      <c r="D356" s="3"/>
      <c r="E356" s="28"/>
      <c r="F356" s="28"/>
      <c r="G356" s="28"/>
      <c r="H356" s="28"/>
      <c r="I356" s="3"/>
      <c r="J356" s="3"/>
      <c r="K356" s="3"/>
      <c r="L356" s="3"/>
      <c r="M356" s="3"/>
      <c r="N356" s="3"/>
      <c r="O356" s="3"/>
      <c r="P356" s="1"/>
      <c r="Q356" s="3"/>
      <c r="R356" s="1"/>
      <c r="S356" s="3"/>
      <c r="T356" s="1"/>
      <c r="U356" s="3"/>
      <c r="V356" s="1"/>
      <c r="W356" s="3"/>
      <c r="X356" s="1"/>
      <c r="Y356" s="3"/>
      <c r="Z356" s="1"/>
      <c r="AA356" s="3"/>
      <c r="AB356" s="1"/>
      <c r="AC356" s="3"/>
      <c r="AD356" s="1"/>
      <c r="AE356" s="3"/>
      <c r="AF356" s="1"/>
      <c r="AG356" s="3"/>
      <c r="AH356" s="1"/>
      <c r="AI356" s="3"/>
      <c r="AJ356" s="1"/>
      <c r="AK356" s="3"/>
      <c r="AL356" s="1"/>
      <c r="AM356" s="3"/>
      <c r="AN356" s="1"/>
    </row>
    <row r="357" spans="1:40" ht="14.25" customHeight="1">
      <c r="A357" s="3"/>
      <c r="B357" s="3"/>
      <c r="C357" s="3"/>
      <c r="D357" s="3"/>
      <c r="E357" s="28"/>
      <c r="F357" s="28"/>
      <c r="G357" s="28"/>
      <c r="H357" s="28"/>
      <c r="I357" s="3"/>
      <c r="J357" s="3"/>
      <c r="K357" s="3"/>
      <c r="L357" s="3"/>
      <c r="M357" s="3"/>
      <c r="N357" s="3"/>
      <c r="O357" s="3"/>
      <c r="P357" s="1"/>
      <c r="Q357" s="3"/>
      <c r="R357" s="1"/>
      <c r="S357" s="3"/>
      <c r="T357" s="1"/>
      <c r="U357" s="3"/>
      <c r="V357" s="1"/>
      <c r="W357" s="3"/>
      <c r="X357" s="1"/>
      <c r="Y357" s="3"/>
      <c r="Z357" s="1"/>
      <c r="AA357" s="3"/>
      <c r="AB357" s="1"/>
      <c r="AC357" s="3"/>
      <c r="AD357" s="1"/>
      <c r="AE357" s="3"/>
      <c r="AF357" s="1"/>
      <c r="AG357" s="3"/>
      <c r="AH357" s="1"/>
      <c r="AI357" s="3"/>
      <c r="AJ357" s="1"/>
      <c r="AK357" s="3"/>
      <c r="AL357" s="1"/>
      <c r="AM357" s="3"/>
      <c r="AN357" s="1"/>
    </row>
    <row r="358" spans="1:40" ht="14.25" customHeight="1">
      <c r="A358" s="3"/>
      <c r="B358" s="3"/>
      <c r="C358" s="3"/>
      <c r="D358" s="3"/>
      <c r="E358" s="28"/>
      <c r="F358" s="28"/>
      <c r="G358" s="28"/>
      <c r="H358" s="28"/>
      <c r="I358" s="3"/>
      <c r="J358" s="3"/>
      <c r="K358" s="3"/>
      <c r="L358" s="3"/>
      <c r="M358" s="3"/>
      <c r="N358" s="3"/>
      <c r="O358" s="3"/>
      <c r="P358" s="1"/>
      <c r="Q358" s="3"/>
      <c r="R358" s="1"/>
      <c r="S358" s="3"/>
      <c r="T358" s="1"/>
      <c r="U358" s="3"/>
      <c r="V358" s="1"/>
      <c r="W358" s="3"/>
      <c r="X358" s="1"/>
      <c r="Y358" s="3"/>
      <c r="Z358" s="1"/>
      <c r="AA358" s="3"/>
      <c r="AB358" s="1"/>
      <c r="AC358" s="3"/>
      <c r="AD358" s="1"/>
      <c r="AE358" s="3"/>
      <c r="AF358" s="1"/>
      <c r="AG358" s="3"/>
      <c r="AH358" s="1"/>
      <c r="AI358" s="3"/>
      <c r="AJ358" s="1"/>
      <c r="AK358" s="3"/>
      <c r="AL358" s="1"/>
      <c r="AM358" s="3"/>
      <c r="AN358" s="1"/>
    </row>
    <row r="359" spans="1:40" ht="14.25" customHeight="1">
      <c r="A359" s="3"/>
      <c r="B359" s="3"/>
      <c r="C359" s="3"/>
      <c r="D359" s="3"/>
      <c r="E359" s="28"/>
      <c r="F359" s="28"/>
      <c r="G359" s="28"/>
      <c r="H359" s="28"/>
      <c r="I359" s="3"/>
      <c r="J359" s="3"/>
      <c r="K359" s="3"/>
      <c r="L359" s="3"/>
      <c r="M359" s="3"/>
      <c r="N359" s="3"/>
      <c r="O359" s="3"/>
      <c r="P359" s="1"/>
      <c r="Q359" s="3"/>
      <c r="R359" s="1"/>
      <c r="S359" s="3"/>
      <c r="T359" s="1"/>
      <c r="U359" s="3"/>
      <c r="V359" s="1"/>
      <c r="W359" s="3"/>
      <c r="X359" s="1"/>
      <c r="Y359" s="3"/>
      <c r="Z359" s="1"/>
      <c r="AA359" s="3"/>
      <c r="AB359" s="1"/>
      <c r="AC359" s="3"/>
      <c r="AD359" s="1"/>
      <c r="AE359" s="3"/>
      <c r="AF359" s="1"/>
      <c r="AG359" s="3"/>
      <c r="AH359" s="1"/>
      <c r="AI359" s="3"/>
      <c r="AJ359" s="1"/>
      <c r="AK359" s="3"/>
      <c r="AL359" s="1"/>
      <c r="AM359" s="3"/>
      <c r="AN359" s="1"/>
    </row>
    <row r="360" spans="1:40" ht="14.25" customHeight="1">
      <c r="A360" s="3"/>
      <c r="B360" s="3"/>
      <c r="C360" s="3"/>
      <c r="D360" s="3"/>
      <c r="E360" s="28"/>
      <c r="F360" s="28"/>
      <c r="G360" s="28"/>
      <c r="H360" s="28"/>
      <c r="I360" s="3"/>
      <c r="J360" s="3"/>
      <c r="K360" s="3"/>
      <c r="L360" s="3"/>
      <c r="M360" s="3"/>
      <c r="N360" s="3"/>
      <c r="O360" s="3"/>
      <c r="P360" s="1"/>
      <c r="Q360" s="3"/>
      <c r="R360" s="1"/>
      <c r="S360" s="3"/>
      <c r="T360" s="1"/>
      <c r="U360" s="3"/>
      <c r="V360" s="1"/>
      <c r="W360" s="3"/>
      <c r="X360" s="1"/>
      <c r="Y360" s="3"/>
      <c r="Z360" s="1"/>
      <c r="AA360" s="3"/>
      <c r="AB360" s="1"/>
      <c r="AC360" s="3"/>
      <c r="AD360" s="1"/>
      <c r="AE360" s="3"/>
      <c r="AF360" s="1"/>
      <c r="AG360" s="3"/>
      <c r="AH360" s="1"/>
      <c r="AI360" s="3"/>
      <c r="AJ360" s="1"/>
      <c r="AK360" s="3"/>
      <c r="AL360" s="1"/>
      <c r="AM360" s="3"/>
      <c r="AN360" s="1"/>
    </row>
    <row r="361" spans="1:40" ht="14.25" customHeight="1">
      <c r="A361" s="3"/>
      <c r="B361" s="3"/>
      <c r="C361" s="3"/>
      <c r="D361" s="3"/>
      <c r="E361" s="28"/>
      <c r="F361" s="28"/>
      <c r="G361" s="28"/>
      <c r="H361" s="28"/>
      <c r="I361" s="3"/>
      <c r="J361" s="3"/>
      <c r="K361" s="3"/>
      <c r="L361" s="3"/>
      <c r="M361" s="3"/>
      <c r="N361" s="3"/>
      <c r="O361" s="3"/>
      <c r="P361" s="1"/>
      <c r="Q361" s="3"/>
      <c r="R361" s="1"/>
      <c r="S361" s="3"/>
      <c r="T361" s="1"/>
      <c r="U361" s="3"/>
      <c r="V361" s="1"/>
      <c r="W361" s="3"/>
      <c r="X361" s="1"/>
      <c r="Y361" s="3"/>
      <c r="Z361" s="1"/>
      <c r="AA361" s="3"/>
      <c r="AB361" s="1"/>
      <c r="AC361" s="3"/>
      <c r="AD361" s="1"/>
      <c r="AE361" s="3"/>
      <c r="AF361" s="1"/>
      <c r="AG361" s="3"/>
      <c r="AH361" s="1"/>
      <c r="AI361" s="3"/>
      <c r="AJ361" s="1"/>
      <c r="AK361" s="3"/>
      <c r="AL361" s="1"/>
      <c r="AM361" s="3"/>
      <c r="AN361" s="1"/>
    </row>
    <row r="362" spans="1:40" ht="14.25" customHeight="1">
      <c r="A362" s="3"/>
      <c r="B362" s="3"/>
      <c r="C362" s="3"/>
      <c r="D362" s="3"/>
      <c r="E362" s="28"/>
      <c r="F362" s="28"/>
      <c r="G362" s="28"/>
      <c r="H362" s="28"/>
      <c r="I362" s="3"/>
      <c r="J362" s="3"/>
      <c r="K362" s="3"/>
      <c r="L362" s="3"/>
      <c r="M362" s="3"/>
      <c r="N362" s="3"/>
      <c r="O362" s="3"/>
      <c r="P362" s="1"/>
      <c r="Q362" s="3"/>
      <c r="R362" s="1"/>
      <c r="S362" s="3"/>
      <c r="T362" s="1"/>
      <c r="U362" s="3"/>
      <c r="V362" s="1"/>
      <c r="W362" s="3"/>
      <c r="X362" s="1"/>
      <c r="Y362" s="3"/>
      <c r="Z362" s="1"/>
      <c r="AA362" s="3"/>
      <c r="AB362" s="1"/>
      <c r="AC362" s="3"/>
      <c r="AD362" s="1"/>
      <c r="AE362" s="3"/>
      <c r="AF362" s="1"/>
      <c r="AG362" s="3"/>
      <c r="AH362" s="1"/>
      <c r="AI362" s="3"/>
      <c r="AJ362" s="1"/>
      <c r="AK362" s="3"/>
      <c r="AL362" s="1"/>
      <c r="AM362" s="3"/>
      <c r="AN362" s="1"/>
    </row>
    <row r="363" spans="1:40" ht="14.25" customHeight="1">
      <c r="A363" s="3"/>
      <c r="B363" s="3"/>
      <c r="C363" s="3"/>
      <c r="D363" s="3"/>
      <c r="E363" s="28"/>
      <c r="F363" s="28"/>
      <c r="G363" s="28"/>
      <c r="H363" s="28"/>
      <c r="I363" s="3"/>
      <c r="J363" s="3"/>
      <c r="K363" s="3"/>
      <c r="L363" s="3"/>
      <c r="M363" s="3"/>
      <c r="N363" s="3"/>
      <c r="O363" s="3"/>
      <c r="P363" s="1"/>
      <c r="Q363" s="3"/>
      <c r="R363" s="1"/>
      <c r="S363" s="3"/>
      <c r="T363" s="1"/>
      <c r="U363" s="3"/>
      <c r="V363" s="1"/>
      <c r="W363" s="3"/>
      <c r="X363" s="1"/>
      <c r="Y363" s="3"/>
      <c r="Z363" s="1"/>
      <c r="AA363" s="3"/>
      <c r="AB363" s="1"/>
      <c r="AC363" s="3"/>
      <c r="AD363" s="1"/>
      <c r="AE363" s="3"/>
      <c r="AF363" s="1"/>
      <c r="AG363" s="3"/>
      <c r="AH363" s="1"/>
      <c r="AI363" s="3"/>
      <c r="AJ363" s="1"/>
      <c r="AK363" s="3"/>
      <c r="AL363" s="1"/>
      <c r="AM363" s="3"/>
      <c r="AN363" s="1"/>
    </row>
    <row r="364" spans="1:40" ht="14.25" customHeight="1">
      <c r="A364" s="3"/>
      <c r="B364" s="3"/>
      <c r="C364" s="3"/>
      <c r="D364" s="3"/>
      <c r="E364" s="28"/>
      <c r="F364" s="28"/>
      <c r="G364" s="28"/>
      <c r="H364" s="28"/>
      <c r="I364" s="3"/>
      <c r="J364" s="3"/>
      <c r="K364" s="3"/>
      <c r="L364" s="3"/>
      <c r="M364" s="3"/>
      <c r="N364" s="3"/>
      <c r="O364" s="3"/>
      <c r="P364" s="1"/>
      <c r="Q364" s="3"/>
      <c r="R364" s="1"/>
      <c r="S364" s="3"/>
      <c r="T364" s="1"/>
      <c r="U364" s="3"/>
      <c r="V364" s="1"/>
      <c r="W364" s="3"/>
      <c r="X364" s="1"/>
      <c r="Y364" s="3"/>
      <c r="Z364" s="1"/>
      <c r="AA364" s="3"/>
      <c r="AB364" s="1"/>
      <c r="AC364" s="3"/>
      <c r="AD364" s="1"/>
      <c r="AE364" s="3"/>
      <c r="AF364" s="1"/>
      <c r="AG364" s="3"/>
      <c r="AH364" s="1"/>
      <c r="AI364" s="3"/>
      <c r="AJ364" s="1"/>
      <c r="AK364" s="3"/>
      <c r="AL364" s="1"/>
      <c r="AM364" s="3"/>
      <c r="AN364" s="1"/>
    </row>
    <row r="365" spans="1:40" ht="14.25" customHeight="1">
      <c r="A365" s="3"/>
      <c r="B365" s="3"/>
      <c r="C365" s="3"/>
      <c r="D365" s="3"/>
      <c r="E365" s="28"/>
      <c r="F365" s="28"/>
      <c r="G365" s="28"/>
      <c r="H365" s="28"/>
      <c r="I365" s="3"/>
      <c r="J365" s="3"/>
      <c r="K365" s="3"/>
      <c r="L365" s="3"/>
      <c r="M365" s="3"/>
      <c r="N365" s="3"/>
      <c r="O365" s="3"/>
      <c r="P365" s="1"/>
      <c r="Q365" s="3"/>
      <c r="R365" s="1"/>
      <c r="S365" s="3"/>
      <c r="T365" s="1"/>
      <c r="U365" s="3"/>
      <c r="V365" s="1"/>
      <c r="W365" s="3"/>
      <c r="X365" s="1"/>
      <c r="Y365" s="3"/>
      <c r="Z365" s="1"/>
      <c r="AA365" s="3"/>
      <c r="AB365" s="1"/>
      <c r="AC365" s="3"/>
      <c r="AD365" s="1"/>
      <c r="AE365" s="3"/>
      <c r="AF365" s="1"/>
      <c r="AG365" s="3"/>
      <c r="AH365" s="1"/>
      <c r="AI365" s="3"/>
      <c r="AJ365" s="1"/>
      <c r="AK365" s="3"/>
      <c r="AL365" s="1"/>
      <c r="AM365" s="3"/>
      <c r="AN365" s="1"/>
    </row>
    <row r="366" spans="1:40" ht="14.25" customHeight="1">
      <c r="A366" s="3"/>
      <c r="B366" s="3"/>
      <c r="C366" s="3"/>
      <c r="D366" s="3"/>
      <c r="E366" s="28"/>
      <c r="F366" s="28"/>
      <c r="G366" s="28"/>
      <c r="H366" s="28"/>
      <c r="I366" s="3"/>
      <c r="J366" s="3"/>
      <c r="K366" s="3"/>
      <c r="L366" s="3"/>
      <c r="M366" s="3"/>
      <c r="N366" s="3"/>
      <c r="O366" s="3"/>
      <c r="P366" s="1"/>
      <c r="Q366" s="3"/>
      <c r="R366" s="1"/>
      <c r="S366" s="3"/>
      <c r="T366" s="1"/>
      <c r="U366" s="3"/>
      <c r="V366" s="1"/>
      <c r="W366" s="3"/>
      <c r="X366" s="1"/>
      <c r="Y366" s="3"/>
      <c r="Z366" s="1"/>
      <c r="AA366" s="3"/>
      <c r="AB366" s="1"/>
      <c r="AC366" s="3"/>
      <c r="AD366" s="1"/>
      <c r="AE366" s="3"/>
      <c r="AF366" s="1"/>
      <c r="AG366" s="3"/>
      <c r="AH366" s="1"/>
      <c r="AI366" s="3"/>
      <c r="AJ366" s="1"/>
      <c r="AK366" s="3"/>
      <c r="AL366" s="1"/>
      <c r="AM366" s="3"/>
      <c r="AN366" s="1"/>
    </row>
    <row r="367" spans="1:40" ht="14.25" customHeight="1">
      <c r="A367" s="3"/>
      <c r="B367" s="3"/>
      <c r="C367" s="3"/>
      <c r="D367" s="3"/>
      <c r="E367" s="28"/>
      <c r="F367" s="28"/>
      <c r="G367" s="28"/>
      <c r="H367" s="28"/>
      <c r="I367" s="3"/>
      <c r="J367" s="3"/>
      <c r="K367" s="3"/>
      <c r="L367" s="3"/>
      <c r="M367" s="3"/>
      <c r="N367" s="3"/>
      <c r="O367" s="3"/>
      <c r="P367" s="1"/>
      <c r="Q367" s="3"/>
      <c r="R367" s="1"/>
      <c r="S367" s="3"/>
      <c r="T367" s="1"/>
      <c r="U367" s="3"/>
      <c r="V367" s="1"/>
      <c r="W367" s="3"/>
      <c r="X367" s="1"/>
      <c r="Y367" s="3"/>
      <c r="Z367" s="1"/>
      <c r="AA367" s="3"/>
      <c r="AB367" s="1"/>
      <c r="AC367" s="3"/>
      <c r="AD367" s="1"/>
      <c r="AE367" s="3"/>
      <c r="AF367" s="1"/>
      <c r="AG367" s="3"/>
      <c r="AH367" s="1"/>
      <c r="AI367" s="3"/>
      <c r="AJ367" s="1"/>
      <c r="AK367" s="3"/>
      <c r="AL367" s="1"/>
      <c r="AM367" s="3"/>
      <c r="AN367" s="1"/>
    </row>
    <row r="368" spans="1:40" ht="14.25" customHeight="1">
      <c r="A368" s="3"/>
      <c r="B368" s="3"/>
      <c r="C368" s="3"/>
      <c r="D368" s="3"/>
      <c r="E368" s="28"/>
      <c r="F368" s="28"/>
      <c r="G368" s="28"/>
      <c r="H368" s="28"/>
      <c r="I368" s="3"/>
      <c r="J368" s="3"/>
      <c r="K368" s="3"/>
      <c r="L368" s="3"/>
      <c r="M368" s="3"/>
      <c r="N368" s="3"/>
      <c r="O368" s="3"/>
      <c r="P368" s="1"/>
      <c r="Q368" s="3"/>
      <c r="R368" s="1"/>
      <c r="S368" s="3"/>
      <c r="T368" s="1"/>
      <c r="U368" s="3"/>
      <c r="V368" s="1"/>
      <c r="W368" s="3"/>
      <c r="X368" s="1"/>
      <c r="Y368" s="3"/>
      <c r="Z368" s="1"/>
      <c r="AA368" s="3"/>
      <c r="AB368" s="1"/>
      <c r="AC368" s="3"/>
      <c r="AD368" s="1"/>
      <c r="AE368" s="3"/>
      <c r="AF368" s="1"/>
      <c r="AG368" s="3"/>
      <c r="AH368" s="1"/>
      <c r="AI368" s="3"/>
      <c r="AJ368" s="1"/>
      <c r="AK368" s="3"/>
      <c r="AL368" s="1"/>
      <c r="AM368" s="3"/>
      <c r="AN368" s="1"/>
    </row>
    <row r="369" spans="1:40" ht="14.25" customHeight="1">
      <c r="A369" s="3"/>
      <c r="B369" s="3"/>
      <c r="C369" s="3"/>
      <c r="D369" s="3"/>
      <c r="E369" s="28"/>
      <c r="F369" s="28"/>
      <c r="G369" s="28"/>
      <c r="H369" s="28"/>
      <c r="I369" s="3"/>
      <c r="J369" s="3"/>
      <c r="K369" s="3"/>
      <c r="L369" s="3"/>
      <c r="M369" s="3"/>
      <c r="N369" s="3"/>
      <c r="O369" s="3"/>
      <c r="P369" s="1"/>
      <c r="Q369" s="3"/>
      <c r="R369" s="1"/>
      <c r="S369" s="3"/>
      <c r="T369" s="1"/>
      <c r="U369" s="3"/>
      <c r="V369" s="1"/>
      <c r="W369" s="3"/>
      <c r="X369" s="1"/>
      <c r="Y369" s="3"/>
      <c r="Z369" s="1"/>
      <c r="AA369" s="3"/>
      <c r="AB369" s="1"/>
      <c r="AC369" s="3"/>
      <c r="AD369" s="1"/>
      <c r="AE369" s="3"/>
      <c r="AF369" s="1"/>
      <c r="AG369" s="3"/>
      <c r="AH369" s="1"/>
      <c r="AI369" s="3"/>
      <c r="AJ369" s="1"/>
      <c r="AK369" s="3"/>
      <c r="AL369" s="1"/>
      <c r="AM369" s="3"/>
      <c r="AN369" s="1"/>
    </row>
    <row r="370" spans="1:40" ht="14.25" customHeight="1">
      <c r="A370" s="3"/>
      <c r="B370" s="3"/>
      <c r="C370" s="3"/>
      <c r="D370" s="3"/>
      <c r="E370" s="28"/>
      <c r="F370" s="28"/>
      <c r="G370" s="28"/>
      <c r="H370" s="28"/>
      <c r="I370" s="3"/>
      <c r="J370" s="3"/>
      <c r="K370" s="3"/>
      <c r="L370" s="3"/>
      <c r="M370" s="3"/>
      <c r="N370" s="3"/>
      <c r="O370" s="3"/>
      <c r="P370" s="1"/>
      <c r="Q370" s="3"/>
      <c r="R370" s="1"/>
      <c r="S370" s="3"/>
      <c r="T370" s="1"/>
      <c r="U370" s="3"/>
      <c r="V370" s="1"/>
      <c r="W370" s="3"/>
      <c r="X370" s="1"/>
      <c r="Y370" s="3"/>
      <c r="Z370" s="1"/>
      <c r="AA370" s="3"/>
      <c r="AB370" s="1"/>
      <c r="AC370" s="3"/>
      <c r="AD370" s="1"/>
      <c r="AE370" s="3"/>
      <c r="AF370" s="1"/>
      <c r="AG370" s="3"/>
      <c r="AH370" s="1"/>
      <c r="AI370" s="3"/>
      <c r="AJ370" s="1"/>
      <c r="AK370" s="3"/>
      <c r="AL370" s="1"/>
      <c r="AM370" s="3"/>
      <c r="AN370" s="1"/>
    </row>
    <row r="371" spans="1:40" ht="14.25" customHeight="1">
      <c r="A371" s="3"/>
      <c r="B371" s="3"/>
      <c r="C371" s="3"/>
      <c r="D371" s="3"/>
      <c r="E371" s="28"/>
      <c r="F371" s="28"/>
      <c r="G371" s="28"/>
      <c r="H371" s="28"/>
      <c r="I371" s="3"/>
      <c r="J371" s="3"/>
      <c r="K371" s="3"/>
      <c r="L371" s="3"/>
      <c r="M371" s="3"/>
      <c r="N371" s="3"/>
      <c r="O371" s="3"/>
      <c r="P371" s="1"/>
      <c r="Q371" s="3"/>
      <c r="R371" s="1"/>
      <c r="S371" s="3"/>
      <c r="T371" s="1"/>
      <c r="U371" s="3"/>
      <c r="V371" s="1"/>
      <c r="W371" s="3"/>
      <c r="X371" s="1"/>
      <c r="Y371" s="3"/>
      <c r="Z371" s="1"/>
      <c r="AA371" s="3"/>
      <c r="AB371" s="1"/>
      <c r="AC371" s="3"/>
      <c r="AD371" s="1"/>
      <c r="AE371" s="3"/>
      <c r="AF371" s="1"/>
      <c r="AG371" s="3"/>
      <c r="AH371" s="1"/>
      <c r="AI371" s="3"/>
      <c r="AJ371" s="1"/>
      <c r="AK371" s="3"/>
      <c r="AL371" s="1"/>
      <c r="AM371" s="3"/>
      <c r="AN371" s="1"/>
    </row>
    <row r="372" spans="1:40" ht="14.25" customHeight="1">
      <c r="A372" s="3"/>
      <c r="B372" s="3"/>
      <c r="C372" s="3"/>
      <c r="D372" s="3"/>
      <c r="E372" s="28"/>
      <c r="F372" s="28"/>
      <c r="G372" s="28"/>
      <c r="H372" s="28"/>
      <c r="I372" s="3"/>
      <c r="J372" s="3"/>
      <c r="K372" s="3"/>
      <c r="L372" s="3"/>
      <c r="M372" s="3"/>
      <c r="N372" s="3"/>
      <c r="O372" s="3"/>
      <c r="P372" s="1"/>
      <c r="Q372" s="3"/>
      <c r="R372" s="1"/>
      <c r="S372" s="3"/>
      <c r="T372" s="1"/>
      <c r="U372" s="3"/>
      <c r="V372" s="1"/>
      <c r="W372" s="3"/>
      <c r="X372" s="1"/>
      <c r="Y372" s="3"/>
      <c r="Z372" s="1"/>
      <c r="AA372" s="3"/>
      <c r="AB372" s="1"/>
      <c r="AC372" s="3"/>
      <c r="AD372" s="1"/>
      <c r="AE372" s="3"/>
      <c r="AF372" s="1"/>
      <c r="AG372" s="3"/>
      <c r="AH372" s="1"/>
      <c r="AI372" s="3"/>
      <c r="AJ372" s="1"/>
      <c r="AK372" s="3"/>
      <c r="AL372" s="1"/>
      <c r="AM372" s="3"/>
      <c r="AN372" s="1"/>
    </row>
    <row r="373" spans="1:40" ht="14.25" customHeight="1">
      <c r="A373" s="3"/>
      <c r="B373" s="3"/>
      <c r="C373" s="3"/>
      <c r="D373" s="3"/>
      <c r="E373" s="28"/>
      <c r="F373" s="28"/>
      <c r="G373" s="28"/>
      <c r="H373" s="28"/>
      <c r="I373" s="3"/>
      <c r="J373" s="3"/>
      <c r="K373" s="3"/>
      <c r="L373" s="3"/>
      <c r="M373" s="3"/>
      <c r="N373" s="3"/>
      <c r="O373" s="3"/>
      <c r="P373" s="1"/>
      <c r="Q373" s="3"/>
      <c r="R373" s="1"/>
      <c r="S373" s="3"/>
      <c r="T373" s="1"/>
      <c r="U373" s="3"/>
      <c r="V373" s="1"/>
      <c r="W373" s="3"/>
      <c r="X373" s="1"/>
      <c r="Y373" s="3"/>
      <c r="Z373" s="1"/>
      <c r="AA373" s="3"/>
      <c r="AB373" s="1"/>
      <c r="AC373" s="3"/>
      <c r="AD373" s="1"/>
      <c r="AE373" s="3"/>
      <c r="AF373" s="1"/>
      <c r="AG373" s="3"/>
      <c r="AH373" s="1"/>
      <c r="AI373" s="3"/>
      <c r="AJ373" s="1"/>
      <c r="AK373" s="3"/>
      <c r="AL373" s="1"/>
      <c r="AM373" s="3"/>
      <c r="AN373" s="1"/>
    </row>
    <row r="374" spans="1:40" ht="14.25" customHeight="1">
      <c r="A374" s="3"/>
      <c r="B374" s="3"/>
      <c r="C374" s="3"/>
      <c r="D374" s="3"/>
      <c r="E374" s="28"/>
      <c r="F374" s="28"/>
      <c r="G374" s="28"/>
      <c r="H374" s="28"/>
      <c r="I374" s="3"/>
      <c r="J374" s="3"/>
      <c r="K374" s="3"/>
      <c r="L374" s="3"/>
      <c r="M374" s="3"/>
      <c r="N374" s="3"/>
      <c r="O374" s="3"/>
      <c r="P374" s="1"/>
      <c r="Q374" s="3"/>
      <c r="R374" s="1"/>
      <c r="S374" s="3"/>
      <c r="T374" s="1"/>
      <c r="U374" s="3"/>
      <c r="V374" s="1"/>
      <c r="W374" s="3"/>
      <c r="X374" s="1"/>
      <c r="Y374" s="3"/>
      <c r="Z374" s="1"/>
      <c r="AA374" s="3"/>
      <c r="AB374" s="1"/>
      <c r="AC374" s="3"/>
      <c r="AD374" s="1"/>
      <c r="AE374" s="3"/>
      <c r="AF374" s="1"/>
      <c r="AG374" s="3"/>
      <c r="AH374" s="1"/>
      <c r="AI374" s="3"/>
      <c r="AJ374" s="1"/>
      <c r="AK374" s="3"/>
      <c r="AL374" s="1"/>
      <c r="AM374" s="3"/>
      <c r="AN374" s="1"/>
    </row>
    <row r="375" spans="1:40" ht="14.25" customHeight="1">
      <c r="A375" s="3"/>
      <c r="B375" s="3"/>
      <c r="C375" s="3"/>
      <c r="D375" s="3"/>
      <c r="E375" s="28"/>
      <c r="F375" s="28"/>
      <c r="G375" s="28"/>
      <c r="H375" s="28"/>
      <c r="I375" s="3"/>
      <c r="J375" s="3"/>
      <c r="K375" s="3"/>
      <c r="L375" s="3"/>
      <c r="M375" s="3"/>
      <c r="N375" s="3"/>
      <c r="O375" s="3"/>
      <c r="P375" s="1"/>
      <c r="Q375" s="3"/>
      <c r="R375" s="1"/>
      <c r="S375" s="3"/>
      <c r="T375" s="1"/>
      <c r="U375" s="3"/>
      <c r="V375" s="1"/>
      <c r="W375" s="3"/>
      <c r="X375" s="1"/>
      <c r="Y375" s="3"/>
      <c r="Z375" s="1"/>
      <c r="AA375" s="3"/>
      <c r="AB375" s="1"/>
      <c r="AC375" s="3"/>
      <c r="AD375" s="1"/>
      <c r="AE375" s="3"/>
      <c r="AF375" s="1"/>
      <c r="AG375" s="3"/>
      <c r="AH375" s="1"/>
      <c r="AI375" s="3"/>
      <c r="AJ375" s="1"/>
      <c r="AK375" s="3"/>
      <c r="AL375" s="1"/>
      <c r="AM375" s="3"/>
      <c r="AN375" s="1"/>
    </row>
    <row r="376" spans="1:40" ht="14.25" customHeight="1">
      <c r="A376" s="3"/>
      <c r="B376" s="3"/>
      <c r="C376" s="3"/>
      <c r="D376" s="3"/>
      <c r="E376" s="28"/>
      <c r="F376" s="28"/>
      <c r="G376" s="28"/>
      <c r="H376" s="28"/>
      <c r="I376" s="3"/>
      <c r="J376" s="3"/>
      <c r="K376" s="3"/>
      <c r="L376" s="3"/>
      <c r="M376" s="3"/>
      <c r="N376" s="3"/>
      <c r="O376" s="3"/>
      <c r="P376" s="1"/>
      <c r="Q376" s="3"/>
      <c r="R376" s="1"/>
      <c r="S376" s="3"/>
      <c r="T376" s="1"/>
      <c r="U376" s="3"/>
      <c r="V376" s="1"/>
      <c r="W376" s="3"/>
      <c r="X376" s="1"/>
      <c r="Y376" s="3"/>
      <c r="Z376" s="1"/>
      <c r="AA376" s="3"/>
      <c r="AB376" s="1"/>
      <c r="AC376" s="3"/>
      <c r="AD376" s="1"/>
      <c r="AE376" s="3"/>
      <c r="AF376" s="1"/>
      <c r="AG376" s="3"/>
      <c r="AH376" s="1"/>
      <c r="AI376" s="3"/>
      <c r="AJ376" s="1"/>
      <c r="AK376" s="3"/>
      <c r="AL376" s="1"/>
      <c r="AM376" s="3"/>
      <c r="AN376" s="1"/>
    </row>
    <row r="377" spans="1:40" ht="14.25" customHeight="1">
      <c r="A377" s="3"/>
      <c r="B377" s="3"/>
      <c r="C377" s="3"/>
      <c r="D377" s="3"/>
      <c r="E377" s="28"/>
      <c r="F377" s="28"/>
      <c r="G377" s="28"/>
      <c r="H377" s="28"/>
      <c r="I377" s="3"/>
      <c r="J377" s="3"/>
      <c r="K377" s="3"/>
      <c r="L377" s="3"/>
      <c r="M377" s="3"/>
      <c r="N377" s="3"/>
      <c r="O377" s="3"/>
      <c r="P377" s="1"/>
      <c r="Q377" s="3"/>
      <c r="R377" s="1"/>
      <c r="S377" s="3"/>
      <c r="T377" s="1"/>
      <c r="U377" s="3"/>
      <c r="V377" s="1"/>
      <c r="W377" s="3"/>
      <c r="X377" s="1"/>
      <c r="Y377" s="3"/>
      <c r="Z377" s="1"/>
      <c r="AA377" s="3"/>
      <c r="AB377" s="1"/>
      <c r="AC377" s="3"/>
      <c r="AD377" s="1"/>
      <c r="AE377" s="3"/>
      <c r="AF377" s="1"/>
      <c r="AG377" s="3"/>
      <c r="AH377" s="1"/>
      <c r="AI377" s="3"/>
      <c r="AJ377" s="1"/>
      <c r="AK377" s="3"/>
      <c r="AL377" s="1"/>
      <c r="AM377" s="3"/>
      <c r="AN377" s="1"/>
    </row>
    <row r="378" spans="1:40" ht="14.25" customHeight="1">
      <c r="A378" s="3"/>
      <c r="B378" s="3"/>
      <c r="C378" s="3"/>
      <c r="D378" s="3"/>
      <c r="E378" s="28"/>
      <c r="F378" s="28"/>
      <c r="G378" s="28"/>
      <c r="H378" s="28"/>
      <c r="I378" s="3"/>
      <c r="J378" s="3"/>
      <c r="K378" s="3"/>
      <c r="L378" s="3"/>
      <c r="M378" s="3"/>
      <c r="N378" s="3"/>
      <c r="O378" s="3"/>
      <c r="P378" s="1"/>
      <c r="Q378" s="3"/>
      <c r="R378" s="1"/>
      <c r="S378" s="3"/>
      <c r="T378" s="1"/>
      <c r="U378" s="3"/>
      <c r="V378" s="1"/>
      <c r="W378" s="3"/>
      <c r="X378" s="1"/>
      <c r="Y378" s="3"/>
      <c r="Z378" s="1"/>
      <c r="AA378" s="3"/>
      <c r="AB378" s="1"/>
      <c r="AC378" s="3"/>
      <c r="AD378" s="1"/>
      <c r="AE378" s="3"/>
      <c r="AF378" s="1"/>
      <c r="AG378" s="3"/>
      <c r="AH378" s="1"/>
      <c r="AI378" s="3"/>
      <c r="AJ378" s="1"/>
      <c r="AK378" s="3"/>
      <c r="AL378" s="1"/>
      <c r="AM378" s="3"/>
      <c r="AN378" s="1"/>
    </row>
    <row r="379" spans="1:40" ht="14.25" customHeight="1">
      <c r="A379" s="3"/>
      <c r="B379" s="3"/>
      <c r="C379" s="3"/>
      <c r="D379" s="3"/>
      <c r="E379" s="28"/>
      <c r="F379" s="28"/>
      <c r="G379" s="28"/>
      <c r="H379" s="28"/>
      <c r="I379" s="3"/>
      <c r="J379" s="3"/>
      <c r="K379" s="3"/>
      <c r="L379" s="3"/>
      <c r="M379" s="3"/>
      <c r="N379" s="3"/>
      <c r="O379" s="3"/>
      <c r="P379" s="1"/>
      <c r="Q379" s="3"/>
      <c r="R379" s="1"/>
      <c r="S379" s="3"/>
      <c r="T379" s="1"/>
      <c r="U379" s="3"/>
      <c r="V379" s="1"/>
      <c r="W379" s="3"/>
      <c r="X379" s="1"/>
      <c r="Y379" s="3"/>
      <c r="Z379" s="1"/>
      <c r="AA379" s="3"/>
      <c r="AB379" s="1"/>
      <c r="AC379" s="3"/>
      <c r="AD379" s="1"/>
      <c r="AE379" s="3"/>
      <c r="AF379" s="1"/>
      <c r="AG379" s="3"/>
      <c r="AH379" s="1"/>
      <c r="AI379" s="3"/>
      <c r="AJ379" s="1"/>
      <c r="AK379" s="3"/>
      <c r="AL379" s="1"/>
      <c r="AM379" s="3"/>
      <c r="AN379" s="1"/>
    </row>
    <row r="380" spans="1:40" ht="14.25" customHeight="1">
      <c r="A380" s="3"/>
      <c r="B380" s="3"/>
      <c r="C380" s="3"/>
      <c r="D380" s="3"/>
      <c r="E380" s="28"/>
      <c r="F380" s="28"/>
      <c r="G380" s="28"/>
      <c r="H380" s="28"/>
      <c r="I380" s="3"/>
      <c r="J380" s="3"/>
      <c r="K380" s="3"/>
      <c r="L380" s="3"/>
      <c r="M380" s="3"/>
      <c r="N380" s="3"/>
      <c r="O380" s="3"/>
      <c r="P380" s="1"/>
      <c r="Q380" s="3"/>
      <c r="R380" s="1"/>
      <c r="S380" s="3"/>
      <c r="T380" s="1"/>
      <c r="U380" s="3"/>
      <c r="V380" s="1"/>
      <c r="W380" s="3"/>
      <c r="X380" s="1"/>
      <c r="Y380" s="3"/>
      <c r="Z380" s="1"/>
      <c r="AA380" s="3"/>
      <c r="AB380" s="1"/>
      <c r="AC380" s="3"/>
      <c r="AD380" s="1"/>
      <c r="AE380" s="3"/>
      <c r="AF380" s="1"/>
      <c r="AG380" s="3"/>
      <c r="AH380" s="1"/>
      <c r="AI380" s="3"/>
      <c r="AJ380" s="1"/>
      <c r="AK380" s="3"/>
      <c r="AL380" s="1"/>
      <c r="AM380" s="3"/>
      <c r="AN380" s="1"/>
    </row>
    <row r="381" spans="1:40" ht="14.25" customHeight="1">
      <c r="A381" s="3"/>
      <c r="B381" s="3"/>
      <c r="C381" s="3"/>
      <c r="D381" s="3"/>
      <c r="E381" s="28"/>
      <c r="F381" s="28"/>
      <c r="G381" s="28"/>
      <c r="H381" s="28"/>
      <c r="I381" s="3"/>
      <c r="J381" s="3"/>
      <c r="K381" s="3"/>
      <c r="L381" s="3"/>
      <c r="M381" s="3"/>
      <c r="N381" s="3"/>
      <c r="O381" s="3"/>
      <c r="P381" s="1"/>
      <c r="Q381" s="3"/>
      <c r="R381" s="1"/>
      <c r="S381" s="3"/>
      <c r="T381" s="1"/>
      <c r="U381" s="3"/>
      <c r="V381" s="1"/>
      <c r="W381" s="3"/>
      <c r="X381" s="1"/>
      <c r="Y381" s="3"/>
      <c r="Z381" s="1"/>
      <c r="AA381" s="3"/>
      <c r="AB381" s="1"/>
      <c r="AC381" s="3"/>
      <c r="AD381" s="1"/>
      <c r="AE381" s="3"/>
      <c r="AF381" s="1"/>
      <c r="AG381" s="3"/>
      <c r="AH381" s="1"/>
      <c r="AI381" s="3"/>
      <c r="AJ381" s="1"/>
      <c r="AK381" s="3"/>
      <c r="AL381" s="1"/>
      <c r="AM381" s="3"/>
      <c r="AN381" s="1"/>
    </row>
    <row r="382" spans="1:40" ht="14.25" customHeight="1">
      <c r="A382" s="3"/>
      <c r="B382" s="3"/>
      <c r="C382" s="3"/>
      <c r="D382" s="3"/>
      <c r="E382" s="28"/>
      <c r="F382" s="28"/>
      <c r="G382" s="28"/>
      <c r="H382" s="28"/>
      <c r="I382" s="3"/>
      <c r="J382" s="3"/>
      <c r="K382" s="3"/>
      <c r="L382" s="3"/>
      <c r="M382" s="3"/>
      <c r="N382" s="3"/>
      <c r="O382" s="3"/>
      <c r="P382" s="1"/>
      <c r="Q382" s="3"/>
      <c r="R382" s="1"/>
      <c r="S382" s="3"/>
      <c r="T382" s="1"/>
      <c r="U382" s="3"/>
      <c r="V382" s="1"/>
      <c r="W382" s="3"/>
      <c r="X382" s="1"/>
      <c r="Y382" s="3"/>
      <c r="Z382" s="1"/>
      <c r="AA382" s="3"/>
      <c r="AB382" s="1"/>
      <c r="AC382" s="3"/>
      <c r="AD382" s="1"/>
      <c r="AE382" s="3"/>
      <c r="AF382" s="1"/>
      <c r="AG382" s="3"/>
      <c r="AH382" s="1"/>
      <c r="AI382" s="3"/>
      <c r="AJ382" s="1"/>
      <c r="AK382" s="3"/>
      <c r="AL382" s="1"/>
      <c r="AM382" s="3"/>
      <c r="AN382" s="1"/>
    </row>
    <row r="383" spans="1:40" ht="14.25" customHeight="1">
      <c r="A383" s="3"/>
      <c r="B383" s="3"/>
      <c r="C383" s="3"/>
      <c r="D383" s="3"/>
      <c r="E383" s="28"/>
      <c r="F383" s="28"/>
      <c r="G383" s="28"/>
      <c r="H383" s="28"/>
      <c r="I383" s="3"/>
      <c r="J383" s="3"/>
      <c r="K383" s="3"/>
      <c r="L383" s="3"/>
      <c r="M383" s="3"/>
      <c r="N383" s="3"/>
      <c r="O383" s="3"/>
      <c r="P383" s="1"/>
      <c r="Q383" s="3"/>
      <c r="R383" s="1"/>
      <c r="S383" s="3"/>
      <c r="T383" s="1"/>
      <c r="U383" s="3"/>
      <c r="V383" s="1"/>
      <c r="W383" s="3"/>
      <c r="X383" s="1"/>
      <c r="Y383" s="3"/>
      <c r="Z383" s="1"/>
      <c r="AA383" s="3"/>
      <c r="AB383" s="1"/>
      <c r="AC383" s="3"/>
      <c r="AD383" s="1"/>
      <c r="AE383" s="3"/>
      <c r="AF383" s="1"/>
      <c r="AG383" s="3"/>
      <c r="AH383" s="1"/>
      <c r="AI383" s="3"/>
      <c r="AJ383" s="1"/>
      <c r="AK383" s="3"/>
      <c r="AL383" s="1"/>
      <c r="AM383" s="3"/>
      <c r="AN383" s="1"/>
    </row>
    <row r="384" spans="1:40" ht="14.25" customHeight="1">
      <c r="A384" s="3"/>
      <c r="B384" s="3"/>
      <c r="C384" s="3"/>
      <c r="D384" s="3"/>
      <c r="E384" s="28"/>
      <c r="F384" s="28"/>
      <c r="G384" s="28"/>
      <c r="H384" s="28"/>
      <c r="I384" s="3"/>
      <c r="J384" s="3"/>
      <c r="K384" s="3"/>
      <c r="L384" s="3"/>
      <c r="M384" s="3"/>
      <c r="N384" s="3"/>
      <c r="O384" s="3"/>
      <c r="P384" s="1"/>
      <c r="Q384" s="3"/>
      <c r="R384" s="1"/>
      <c r="S384" s="3"/>
      <c r="T384" s="1"/>
      <c r="U384" s="3"/>
      <c r="V384" s="1"/>
      <c r="W384" s="3"/>
      <c r="X384" s="1"/>
      <c r="Y384" s="3"/>
      <c r="Z384" s="1"/>
      <c r="AA384" s="3"/>
      <c r="AB384" s="1"/>
      <c r="AC384" s="3"/>
      <c r="AD384" s="1"/>
      <c r="AE384" s="3"/>
      <c r="AF384" s="1"/>
      <c r="AG384" s="3"/>
      <c r="AH384" s="1"/>
      <c r="AI384" s="3"/>
      <c r="AJ384" s="1"/>
      <c r="AK384" s="3"/>
      <c r="AL384" s="1"/>
      <c r="AM384" s="3"/>
      <c r="AN384" s="1"/>
    </row>
    <row r="385" spans="1:40" ht="14.25" customHeight="1">
      <c r="A385" s="3"/>
      <c r="B385" s="3"/>
      <c r="C385" s="3"/>
      <c r="D385" s="3"/>
      <c r="E385" s="28"/>
      <c r="F385" s="28"/>
      <c r="G385" s="28"/>
      <c r="H385" s="28"/>
      <c r="I385" s="3"/>
      <c r="J385" s="3"/>
      <c r="K385" s="3"/>
      <c r="L385" s="3"/>
      <c r="M385" s="3"/>
      <c r="N385" s="3"/>
      <c r="O385" s="3"/>
      <c r="P385" s="1"/>
      <c r="Q385" s="3"/>
      <c r="R385" s="1"/>
      <c r="S385" s="3"/>
      <c r="T385" s="1"/>
      <c r="U385" s="3"/>
      <c r="V385" s="1"/>
      <c r="W385" s="3"/>
      <c r="X385" s="1"/>
      <c r="Y385" s="3"/>
      <c r="Z385" s="1"/>
      <c r="AA385" s="3"/>
      <c r="AB385" s="1"/>
      <c r="AC385" s="3"/>
      <c r="AD385" s="1"/>
      <c r="AE385" s="3"/>
      <c r="AF385" s="1"/>
      <c r="AG385" s="3"/>
      <c r="AH385" s="1"/>
      <c r="AI385" s="3"/>
      <c r="AJ385" s="1"/>
      <c r="AK385" s="3"/>
      <c r="AL385" s="1"/>
      <c r="AM385" s="3"/>
      <c r="AN385" s="1"/>
    </row>
    <row r="386" spans="1:40" ht="14.25" customHeight="1">
      <c r="A386" s="3"/>
      <c r="B386" s="3"/>
      <c r="C386" s="3"/>
      <c r="D386" s="3"/>
      <c r="E386" s="28"/>
      <c r="F386" s="28"/>
      <c r="G386" s="28"/>
      <c r="H386" s="28"/>
      <c r="I386" s="3"/>
      <c r="J386" s="3"/>
      <c r="K386" s="3"/>
      <c r="L386" s="3"/>
      <c r="M386" s="3"/>
      <c r="N386" s="3"/>
      <c r="O386" s="3"/>
      <c r="P386" s="1"/>
      <c r="Q386" s="3"/>
      <c r="R386" s="1"/>
      <c r="S386" s="3"/>
      <c r="T386" s="1"/>
      <c r="U386" s="3"/>
      <c r="V386" s="1"/>
      <c r="W386" s="3"/>
      <c r="X386" s="1"/>
      <c r="Y386" s="3"/>
      <c r="Z386" s="1"/>
      <c r="AA386" s="3"/>
      <c r="AB386" s="1"/>
      <c r="AC386" s="3"/>
      <c r="AD386" s="1"/>
      <c r="AE386" s="3"/>
      <c r="AF386" s="1"/>
      <c r="AG386" s="3"/>
      <c r="AH386" s="1"/>
      <c r="AI386" s="3"/>
      <c r="AJ386" s="1"/>
      <c r="AK386" s="3"/>
      <c r="AL386" s="1"/>
      <c r="AM386" s="3"/>
      <c r="AN386" s="1"/>
    </row>
    <row r="387" spans="1:40" ht="14.25" customHeight="1">
      <c r="A387" s="3"/>
      <c r="B387" s="3"/>
      <c r="C387" s="3"/>
      <c r="D387" s="3"/>
      <c r="E387" s="28"/>
      <c r="F387" s="28"/>
      <c r="G387" s="28"/>
      <c r="H387" s="28"/>
      <c r="I387" s="3"/>
      <c r="J387" s="3"/>
      <c r="K387" s="3"/>
      <c r="L387" s="3"/>
      <c r="M387" s="3"/>
      <c r="N387" s="3"/>
      <c r="O387" s="3"/>
      <c r="P387" s="1"/>
      <c r="Q387" s="3"/>
      <c r="R387" s="1"/>
      <c r="S387" s="3"/>
      <c r="T387" s="1"/>
      <c r="U387" s="3"/>
      <c r="V387" s="1"/>
      <c r="W387" s="3"/>
      <c r="X387" s="1"/>
      <c r="Y387" s="3"/>
      <c r="Z387" s="1"/>
      <c r="AA387" s="3"/>
      <c r="AB387" s="1"/>
      <c r="AC387" s="3"/>
      <c r="AD387" s="1"/>
      <c r="AE387" s="3"/>
      <c r="AF387" s="1"/>
      <c r="AG387" s="3"/>
      <c r="AH387" s="1"/>
      <c r="AI387" s="3"/>
      <c r="AJ387" s="1"/>
      <c r="AK387" s="3"/>
      <c r="AL387" s="1"/>
      <c r="AM387" s="3"/>
      <c r="AN387" s="1"/>
    </row>
    <row r="388" spans="1:40" ht="14.25" customHeight="1">
      <c r="A388" s="3"/>
      <c r="B388" s="3"/>
      <c r="C388" s="3"/>
      <c r="D388" s="3"/>
      <c r="E388" s="28"/>
      <c r="F388" s="28"/>
      <c r="G388" s="28"/>
      <c r="H388" s="28"/>
      <c r="I388" s="3"/>
      <c r="J388" s="3"/>
      <c r="K388" s="3"/>
      <c r="L388" s="3"/>
      <c r="M388" s="3"/>
      <c r="N388" s="3"/>
      <c r="O388" s="3"/>
      <c r="P388" s="1"/>
      <c r="Q388" s="3"/>
      <c r="R388" s="1"/>
      <c r="S388" s="3"/>
      <c r="T388" s="1"/>
      <c r="U388" s="3"/>
      <c r="V388" s="1"/>
      <c r="W388" s="3"/>
      <c r="X388" s="1"/>
      <c r="Y388" s="3"/>
      <c r="Z388" s="1"/>
      <c r="AA388" s="3"/>
      <c r="AB388" s="1"/>
      <c r="AC388" s="3"/>
      <c r="AD388" s="1"/>
      <c r="AE388" s="3"/>
      <c r="AF388" s="1"/>
      <c r="AG388" s="3"/>
      <c r="AH388" s="1"/>
      <c r="AI388" s="3"/>
      <c r="AJ388" s="1"/>
      <c r="AK388" s="3"/>
      <c r="AL388" s="1"/>
      <c r="AM388" s="3"/>
      <c r="AN388" s="1"/>
    </row>
    <row r="389" spans="1:40" ht="14.25" customHeight="1">
      <c r="A389" s="3"/>
      <c r="B389" s="3"/>
      <c r="C389" s="3"/>
      <c r="D389" s="3"/>
      <c r="E389" s="28"/>
      <c r="F389" s="28"/>
      <c r="G389" s="28"/>
      <c r="H389" s="28"/>
      <c r="I389" s="3"/>
      <c r="J389" s="3"/>
      <c r="K389" s="3"/>
      <c r="L389" s="3"/>
      <c r="M389" s="3"/>
      <c r="N389" s="3"/>
      <c r="O389" s="3"/>
      <c r="P389" s="1"/>
      <c r="Q389" s="3"/>
      <c r="R389" s="1"/>
      <c r="S389" s="3"/>
      <c r="T389" s="1"/>
      <c r="U389" s="3"/>
      <c r="V389" s="1"/>
      <c r="W389" s="3"/>
      <c r="X389" s="1"/>
      <c r="Y389" s="3"/>
      <c r="Z389" s="1"/>
      <c r="AA389" s="3"/>
      <c r="AB389" s="1"/>
      <c r="AC389" s="3"/>
      <c r="AD389" s="1"/>
      <c r="AE389" s="3"/>
      <c r="AF389" s="1"/>
      <c r="AG389" s="3"/>
      <c r="AH389" s="1"/>
      <c r="AI389" s="3"/>
      <c r="AJ389" s="1"/>
      <c r="AK389" s="3"/>
      <c r="AL389" s="1"/>
      <c r="AM389" s="3"/>
      <c r="AN389" s="1"/>
    </row>
    <row r="390" spans="1:40" ht="14.25" customHeight="1">
      <c r="A390" s="3"/>
      <c r="B390" s="3"/>
      <c r="C390" s="3"/>
      <c r="D390" s="3"/>
      <c r="E390" s="28"/>
      <c r="F390" s="28"/>
      <c r="G390" s="28"/>
      <c r="H390" s="28"/>
      <c r="I390" s="3"/>
      <c r="J390" s="3"/>
      <c r="K390" s="3"/>
      <c r="L390" s="3"/>
      <c r="M390" s="3"/>
      <c r="N390" s="3"/>
      <c r="O390" s="3"/>
      <c r="P390" s="1"/>
      <c r="Q390" s="3"/>
      <c r="R390" s="1"/>
      <c r="S390" s="3"/>
      <c r="T390" s="1"/>
      <c r="U390" s="3"/>
      <c r="V390" s="1"/>
      <c r="W390" s="3"/>
      <c r="X390" s="1"/>
      <c r="Y390" s="3"/>
      <c r="Z390" s="1"/>
      <c r="AA390" s="3"/>
      <c r="AB390" s="1"/>
      <c r="AC390" s="3"/>
      <c r="AD390" s="1"/>
      <c r="AE390" s="3"/>
      <c r="AF390" s="1"/>
      <c r="AG390" s="3"/>
      <c r="AH390" s="1"/>
      <c r="AI390" s="3"/>
      <c r="AJ390" s="1"/>
      <c r="AK390" s="3"/>
      <c r="AL390" s="1"/>
      <c r="AM390" s="3"/>
      <c r="AN390" s="1"/>
    </row>
    <row r="391" spans="1:40" ht="14.25" customHeight="1">
      <c r="A391" s="3"/>
      <c r="B391" s="3"/>
      <c r="C391" s="3"/>
      <c r="D391" s="3"/>
      <c r="E391" s="28"/>
      <c r="F391" s="28"/>
      <c r="G391" s="28"/>
      <c r="H391" s="28"/>
      <c r="I391" s="3"/>
      <c r="J391" s="3"/>
      <c r="K391" s="3"/>
      <c r="L391" s="3"/>
      <c r="M391" s="3"/>
      <c r="N391" s="3"/>
      <c r="O391" s="3"/>
      <c r="P391" s="1"/>
      <c r="Q391" s="3"/>
      <c r="R391" s="1"/>
      <c r="S391" s="3"/>
      <c r="T391" s="1"/>
      <c r="U391" s="3"/>
      <c r="V391" s="1"/>
      <c r="W391" s="3"/>
      <c r="X391" s="1"/>
      <c r="Y391" s="3"/>
      <c r="Z391" s="1"/>
      <c r="AA391" s="3"/>
      <c r="AB391" s="1"/>
      <c r="AC391" s="3"/>
      <c r="AD391" s="1"/>
      <c r="AE391" s="3"/>
      <c r="AF391" s="1"/>
      <c r="AG391" s="3"/>
      <c r="AH391" s="1"/>
      <c r="AI391" s="3"/>
      <c r="AJ391" s="1"/>
      <c r="AK391" s="3"/>
      <c r="AL391" s="1"/>
      <c r="AM391" s="3"/>
      <c r="AN391" s="1"/>
    </row>
    <row r="392" spans="1:40" ht="14.25" customHeight="1">
      <c r="A392" s="3"/>
      <c r="B392" s="3"/>
      <c r="C392" s="3"/>
      <c r="D392" s="3"/>
      <c r="E392" s="28"/>
      <c r="F392" s="28"/>
      <c r="G392" s="28"/>
      <c r="H392" s="28"/>
      <c r="I392" s="3"/>
      <c r="J392" s="3"/>
      <c r="K392" s="3"/>
      <c r="L392" s="3"/>
      <c r="M392" s="3"/>
      <c r="N392" s="3"/>
      <c r="O392" s="3"/>
      <c r="P392" s="1"/>
      <c r="Q392" s="3"/>
      <c r="R392" s="1"/>
      <c r="S392" s="3"/>
      <c r="T392" s="1"/>
      <c r="U392" s="3"/>
      <c r="V392" s="1"/>
      <c r="W392" s="3"/>
      <c r="X392" s="1"/>
      <c r="Y392" s="3"/>
      <c r="Z392" s="1"/>
      <c r="AA392" s="3"/>
      <c r="AB392" s="1"/>
      <c r="AC392" s="3"/>
      <c r="AD392" s="1"/>
      <c r="AE392" s="3"/>
      <c r="AF392" s="1"/>
      <c r="AG392" s="3"/>
      <c r="AH392" s="1"/>
      <c r="AI392" s="3"/>
      <c r="AJ392" s="1"/>
      <c r="AK392" s="3"/>
      <c r="AL392" s="1"/>
      <c r="AM392" s="3"/>
      <c r="AN392" s="1"/>
    </row>
    <row r="393" spans="1:40" ht="14.25" customHeight="1">
      <c r="A393" s="3"/>
      <c r="B393" s="3"/>
      <c r="C393" s="3"/>
      <c r="D393" s="3"/>
      <c r="E393" s="28"/>
      <c r="F393" s="28"/>
      <c r="G393" s="28"/>
      <c r="H393" s="28"/>
      <c r="I393" s="3"/>
      <c r="J393" s="3"/>
      <c r="K393" s="3"/>
      <c r="L393" s="3"/>
      <c r="M393" s="3"/>
      <c r="N393" s="3"/>
      <c r="O393" s="3"/>
      <c r="P393" s="1"/>
      <c r="Q393" s="3"/>
      <c r="R393" s="1"/>
      <c r="S393" s="3"/>
      <c r="T393" s="1"/>
      <c r="U393" s="3"/>
      <c r="V393" s="1"/>
      <c r="W393" s="3"/>
      <c r="X393" s="1"/>
      <c r="Y393" s="3"/>
      <c r="Z393" s="1"/>
      <c r="AA393" s="3"/>
      <c r="AB393" s="1"/>
      <c r="AC393" s="3"/>
      <c r="AD393" s="1"/>
      <c r="AE393" s="3"/>
      <c r="AF393" s="1"/>
      <c r="AG393" s="3"/>
      <c r="AH393" s="1"/>
      <c r="AI393" s="3"/>
      <c r="AJ393" s="1"/>
      <c r="AK393" s="3"/>
      <c r="AL393" s="1"/>
      <c r="AM393" s="3"/>
      <c r="AN393" s="1"/>
    </row>
    <row r="394" spans="1:40" ht="14.25" customHeight="1">
      <c r="A394" s="3"/>
      <c r="B394" s="3"/>
      <c r="C394" s="3"/>
      <c r="D394" s="3"/>
      <c r="E394" s="28"/>
      <c r="F394" s="28"/>
      <c r="G394" s="28"/>
      <c r="H394" s="28"/>
      <c r="I394" s="3"/>
      <c r="J394" s="3"/>
      <c r="K394" s="3"/>
      <c r="L394" s="3"/>
      <c r="M394" s="3"/>
      <c r="N394" s="3"/>
      <c r="O394" s="3"/>
      <c r="P394" s="1"/>
      <c r="Q394" s="3"/>
      <c r="R394" s="1"/>
      <c r="S394" s="3"/>
      <c r="T394" s="1"/>
      <c r="U394" s="3"/>
      <c r="V394" s="1"/>
      <c r="W394" s="3"/>
      <c r="X394" s="1"/>
      <c r="Y394" s="3"/>
      <c r="Z394" s="1"/>
      <c r="AA394" s="3"/>
      <c r="AB394" s="1"/>
      <c r="AC394" s="3"/>
      <c r="AD394" s="1"/>
      <c r="AE394" s="3"/>
      <c r="AF394" s="1"/>
      <c r="AG394" s="3"/>
      <c r="AH394" s="1"/>
      <c r="AI394" s="3"/>
      <c r="AJ394" s="1"/>
      <c r="AK394" s="3"/>
      <c r="AL394" s="1"/>
      <c r="AM394" s="3"/>
      <c r="AN394" s="1"/>
    </row>
    <row r="395" spans="1:40" ht="14.25" customHeight="1">
      <c r="A395" s="3"/>
      <c r="B395" s="3"/>
      <c r="C395" s="3"/>
      <c r="D395" s="3"/>
      <c r="E395" s="28"/>
      <c r="F395" s="28"/>
      <c r="G395" s="28"/>
      <c r="H395" s="28"/>
      <c r="I395" s="3"/>
      <c r="J395" s="3"/>
      <c r="K395" s="3"/>
      <c r="L395" s="3"/>
      <c r="M395" s="3"/>
      <c r="N395" s="3"/>
      <c r="O395" s="3"/>
      <c r="P395" s="1"/>
      <c r="Q395" s="3"/>
      <c r="R395" s="1"/>
      <c r="S395" s="3"/>
      <c r="T395" s="1"/>
      <c r="U395" s="3"/>
      <c r="V395" s="1"/>
      <c r="W395" s="3"/>
      <c r="X395" s="1"/>
      <c r="Y395" s="3"/>
      <c r="Z395" s="1"/>
      <c r="AA395" s="3"/>
      <c r="AB395" s="1"/>
      <c r="AC395" s="3"/>
      <c r="AD395" s="1"/>
      <c r="AE395" s="3"/>
      <c r="AF395" s="1"/>
      <c r="AG395" s="3"/>
      <c r="AH395" s="1"/>
      <c r="AI395" s="3"/>
      <c r="AJ395" s="1"/>
      <c r="AK395" s="3"/>
      <c r="AL395" s="1"/>
      <c r="AM395" s="3"/>
      <c r="AN395" s="1"/>
    </row>
    <row r="396" spans="1:40" ht="14.25" customHeight="1">
      <c r="A396" s="3"/>
      <c r="B396" s="3"/>
      <c r="C396" s="3"/>
      <c r="D396" s="3"/>
      <c r="E396" s="28"/>
      <c r="F396" s="28"/>
      <c r="G396" s="28"/>
      <c r="H396" s="28"/>
      <c r="I396" s="3"/>
      <c r="J396" s="3"/>
      <c r="K396" s="3"/>
      <c r="L396" s="3"/>
      <c r="M396" s="3"/>
      <c r="N396" s="3"/>
      <c r="O396" s="3"/>
      <c r="P396" s="1"/>
      <c r="Q396" s="3"/>
      <c r="R396" s="1"/>
      <c r="S396" s="3"/>
      <c r="T396" s="1"/>
      <c r="U396" s="3"/>
      <c r="V396" s="1"/>
      <c r="W396" s="3"/>
      <c r="X396" s="1"/>
      <c r="Y396" s="3"/>
      <c r="Z396" s="1"/>
      <c r="AA396" s="3"/>
      <c r="AB396" s="1"/>
      <c r="AC396" s="3"/>
      <c r="AD396" s="1"/>
      <c r="AE396" s="3"/>
      <c r="AF396" s="1"/>
      <c r="AG396" s="3"/>
      <c r="AH396" s="1"/>
      <c r="AI396" s="3"/>
      <c r="AJ396" s="1"/>
      <c r="AK396" s="3"/>
      <c r="AL396" s="1"/>
      <c r="AM396" s="3"/>
      <c r="AN396" s="1"/>
    </row>
    <row r="397" spans="1:40" ht="14.25" customHeight="1">
      <c r="A397" s="3"/>
      <c r="B397" s="3"/>
      <c r="C397" s="3"/>
      <c r="D397" s="3"/>
      <c r="E397" s="28"/>
      <c r="F397" s="28"/>
      <c r="G397" s="28"/>
      <c r="H397" s="28"/>
      <c r="I397" s="3"/>
      <c r="J397" s="3"/>
      <c r="K397" s="3"/>
      <c r="L397" s="3"/>
      <c r="M397" s="3"/>
      <c r="N397" s="3"/>
      <c r="O397" s="3"/>
      <c r="P397" s="1"/>
      <c r="Q397" s="3"/>
      <c r="R397" s="1"/>
      <c r="S397" s="3"/>
      <c r="T397" s="1"/>
      <c r="U397" s="3"/>
      <c r="V397" s="1"/>
      <c r="W397" s="3"/>
      <c r="X397" s="1"/>
      <c r="Y397" s="3"/>
      <c r="Z397" s="1"/>
      <c r="AA397" s="3"/>
      <c r="AB397" s="1"/>
      <c r="AC397" s="3"/>
      <c r="AD397" s="1"/>
      <c r="AE397" s="3"/>
      <c r="AF397" s="1"/>
      <c r="AG397" s="3"/>
      <c r="AH397" s="1"/>
      <c r="AI397" s="3"/>
      <c r="AJ397" s="1"/>
      <c r="AK397" s="3"/>
      <c r="AL397" s="1"/>
      <c r="AM397" s="3"/>
      <c r="AN397" s="1"/>
    </row>
    <row r="398" spans="1:40" ht="14.25" customHeight="1">
      <c r="A398" s="3"/>
      <c r="B398" s="3"/>
      <c r="C398" s="3"/>
      <c r="D398" s="3"/>
      <c r="E398" s="28"/>
      <c r="F398" s="28"/>
      <c r="G398" s="28"/>
      <c r="H398" s="28"/>
      <c r="I398" s="3"/>
      <c r="J398" s="3"/>
      <c r="K398" s="3"/>
      <c r="L398" s="3"/>
      <c r="M398" s="3"/>
      <c r="N398" s="3"/>
      <c r="O398" s="3"/>
      <c r="P398" s="1"/>
      <c r="Q398" s="3"/>
      <c r="R398" s="1"/>
      <c r="S398" s="3"/>
      <c r="T398" s="1"/>
      <c r="U398" s="3"/>
      <c r="V398" s="1"/>
      <c r="W398" s="3"/>
      <c r="X398" s="1"/>
      <c r="Y398" s="3"/>
      <c r="Z398" s="1"/>
      <c r="AA398" s="3"/>
      <c r="AB398" s="1"/>
      <c r="AC398" s="3"/>
      <c r="AD398" s="1"/>
      <c r="AE398" s="3"/>
      <c r="AF398" s="1"/>
      <c r="AG398" s="3"/>
      <c r="AH398" s="1"/>
      <c r="AI398" s="3"/>
      <c r="AJ398" s="1"/>
      <c r="AK398" s="3"/>
      <c r="AL398" s="1"/>
      <c r="AM398" s="3"/>
      <c r="AN398" s="1"/>
    </row>
    <row r="399" spans="1:40" ht="14.25" customHeight="1">
      <c r="A399" s="3"/>
      <c r="B399" s="3"/>
      <c r="C399" s="3"/>
      <c r="D399" s="3"/>
      <c r="E399" s="28"/>
      <c r="F399" s="28"/>
      <c r="G399" s="28"/>
      <c r="H399" s="28"/>
      <c r="I399" s="3"/>
      <c r="J399" s="3"/>
      <c r="K399" s="3"/>
      <c r="L399" s="3"/>
      <c r="M399" s="3"/>
      <c r="N399" s="3"/>
      <c r="O399" s="3"/>
      <c r="P399" s="1"/>
      <c r="Q399" s="3"/>
      <c r="R399" s="1"/>
      <c r="S399" s="3"/>
      <c r="T399" s="1"/>
      <c r="U399" s="3"/>
      <c r="V399" s="1"/>
      <c r="W399" s="3"/>
      <c r="X399" s="1"/>
      <c r="Y399" s="3"/>
      <c r="Z399" s="1"/>
      <c r="AA399" s="3"/>
      <c r="AB399" s="1"/>
      <c r="AC399" s="3"/>
      <c r="AD399" s="1"/>
      <c r="AE399" s="3"/>
      <c r="AF399" s="1"/>
      <c r="AG399" s="3"/>
      <c r="AH399" s="1"/>
      <c r="AI399" s="3"/>
      <c r="AJ399" s="1"/>
      <c r="AK399" s="3"/>
      <c r="AL399" s="1"/>
      <c r="AM399" s="3"/>
      <c r="AN399" s="1"/>
    </row>
    <row r="400" spans="1:40" ht="14.25" customHeight="1">
      <c r="A400" s="3"/>
      <c r="B400" s="3"/>
      <c r="C400" s="3"/>
      <c r="D400" s="3"/>
      <c r="E400" s="28"/>
      <c r="F400" s="28"/>
      <c r="G400" s="28"/>
      <c r="H400" s="28"/>
      <c r="I400" s="3"/>
      <c r="J400" s="3"/>
      <c r="K400" s="3"/>
      <c r="L400" s="3"/>
      <c r="M400" s="3"/>
      <c r="N400" s="3"/>
      <c r="O400" s="3"/>
      <c r="P400" s="1"/>
      <c r="Q400" s="3"/>
      <c r="R400" s="1"/>
      <c r="S400" s="3"/>
      <c r="T400" s="1"/>
      <c r="U400" s="3"/>
      <c r="V400" s="1"/>
      <c r="W400" s="3"/>
      <c r="X400" s="1"/>
      <c r="Y400" s="3"/>
      <c r="Z400" s="1"/>
      <c r="AA400" s="3"/>
      <c r="AB400" s="1"/>
      <c r="AC400" s="3"/>
      <c r="AD400" s="1"/>
      <c r="AE400" s="3"/>
      <c r="AF400" s="1"/>
      <c r="AG400" s="3"/>
      <c r="AH400" s="1"/>
      <c r="AI400" s="3"/>
      <c r="AJ400" s="1"/>
      <c r="AK400" s="3"/>
      <c r="AL400" s="1"/>
      <c r="AM400" s="3"/>
      <c r="AN400" s="1"/>
    </row>
    <row r="401" spans="1:40" ht="14.25" customHeight="1">
      <c r="A401" s="3"/>
      <c r="B401" s="3"/>
      <c r="C401" s="3"/>
      <c r="D401" s="3"/>
      <c r="E401" s="28"/>
      <c r="F401" s="28"/>
      <c r="G401" s="28"/>
      <c r="H401" s="28"/>
      <c r="I401" s="3"/>
      <c r="J401" s="3"/>
      <c r="K401" s="3"/>
      <c r="L401" s="3"/>
      <c r="M401" s="3"/>
      <c r="N401" s="3"/>
      <c r="O401" s="3"/>
      <c r="P401" s="1"/>
      <c r="Q401" s="3"/>
      <c r="R401" s="1"/>
      <c r="S401" s="3"/>
      <c r="T401" s="1"/>
      <c r="U401" s="3"/>
      <c r="V401" s="1"/>
      <c r="W401" s="3"/>
      <c r="X401" s="1"/>
      <c r="Y401" s="3"/>
      <c r="Z401" s="1"/>
      <c r="AA401" s="3"/>
      <c r="AB401" s="1"/>
      <c r="AC401" s="3"/>
      <c r="AD401" s="1"/>
      <c r="AE401" s="3"/>
      <c r="AF401" s="1"/>
      <c r="AG401" s="3"/>
      <c r="AH401" s="1"/>
      <c r="AI401" s="3"/>
      <c r="AJ401" s="1"/>
      <c r="AK401" s="3"/>
      <c r="AL401" s="1"/>
      <c r="AM401" s="3"/>
      <c r="AN401" s="1"/>
    </row>
    <row r="402" spans="1:40" ht="14.25" customHeight="1">
      <c r="A402" s="3"/>
      <c r="B402" s="3"/>
      <c r="C402" s="3"/>
      <c r="D402" s="3"/>
      <c r="E402" s="28"/>
      <c r="F402" s="28"/>
      <c r="G402" s="28"/>
      <c r="H402" s="28"/>
      <c r="I402" s="3"/>
      <c r="J402" s="3"/>
      <c r="K402" s="3"/>
      <c r="L402" s="3"/>
      <c r="M402" s="3"/>
      <c r="N402" s="3"/>
      <c r="O402" s="3"/>
      <c r="P402" s="1"/>
      <c r="Q402" s="3"/>
      <c r="R402" s="1"/>
      <c r="S402" s="3"/>
      <c r="T402" s="1"/>
      <c r="U402" s="3"/>
      <c r="V402" s="1"/>
      <c r="W402" s="3"/>
      <c r="X402" s="1"/>
      <c r="Y402" s="3"/>
      <c r="Z402" s="1"/>
      <c r="AA402" s="3"/>
      <c r="AB402" s="1"/>
      <c r="AC402" s="3"/>
      <c r="AD402" s="1"/>
      <c r="AE402" s="3"/>
      <c r="AF402" s="1"/>
      <c r="AG402" s="3"/>
      <c r="AH402" s="1"/>
      <c r="AI402" s="3"/>
      <c r="AJ402" s="1"/>
      <c r="AK402" s="3"/>
      <c r="AL402" s="1"/>
      <c r="AM402" s="3"/>
      <c r="AN402" s="1"/>
    </row>
    <row r="403" spans="1:40" ht="14.25" customHeight="1">
      <c r="A403" s="3"/>
      <c r="B403" s="3"/>
      <c r="C403" s="3"/>
      <c r="D403" s="3"/>
      <c r="E403" s="28"/>
      <c r="F403" s="28"/>
      <c r="G403" s="28"/>
      <c r="H403" s="28"/>
      <c r="I403" s="3"/>
      <c r="J403" s="3"/>
      <c r="K403" s="3"/>
      <c r="L403" s="3"/>
      <c r="M403" s="3"/>
      <c r="N403" s="3"/>
      <c r="O403" s="3"/>
      <c r="P403" s="1"/>
      <c r="Q403" s="3"/>
      <c r="R403" s="1"/>
      <c r="S403" s="3"/>
      <c r="T403" s="1"/>
      <c r="U403" s="3"/>
      <c r="V403" s="1"/>
      <c r="W403" s="3"/>
      <c r="X403" s="1"/>
      <c r="Y403" s="3"/>
      <c r="Z403" s="1"/>
      <c r="AA403" s="3"/>
      <c r="AB403" s="1"/>
      <c r="AC403" s="3"/>
      <c r="AD403" s="1"/>
      <c r="AE403" s="3"/>
      <c r="AF403" s="1"/>
      <c r="AG403" s="3"/>
      <c r="AH403" s="1"/>
      <c r="AI403" s="3"/>
      <c r="AJ403" s="1"/>
      <c r="AK403" s="3"/>
      <c r="AL403" s="1"/>
      <c r="AM403" s="3"/>
      <c r="AN403" s="1"/>
    </row>
    <row r="404" spans="1:40" ht="14.25" customHeight="1">
      <c r="A404" s="3"/>
      <c r="B404" s="3"/>
      <c r="C404" s="3"/>
      <c r="D404" s="3"/>
      <c r="E404" s="28"/>
      <c r="F404" s="28"/>
      <c r="G404" s="28"/>
      <c r="H404" s="28"/>
      <c r="I404" s="3"/>
      <c r="J404" s="3"/>
      <c r="K404" s="3"/>
      <c r="L404" s="3"/>
      <c r="M404" s="3"/>
      <c r="N404" s="3"/>
      <c r="O404" s="3"/>
      <c r="P404" s="1"/>
      <c r="Q404" s="3"/>
      <c r="R404" s="1"/>
      <c r="S404" s="3"/>
      <c r="T404" s="1"/>
      <c r="U404" s="3"/>
      <c r="V404" s="1"/>
      <c r="W404" s="3"/>
      <c r="X404" s="1"/>
      <c r="Y404" s="3"/>
      <c r="Z404" s="1"/>
      <c r="AA404" s="3"/>
      <c r="AB404" s="1"/>
      <c r="AC404" s="3"/>
      <c r="AD404" s="1"/>
      <c r="AE404" s="3"/>
      <c r="AF404" s="1"/>
      <c r="AG404" s="3"/>
      <c r="AH404" s="1"/>
      <c r="AI404" s="3"/>
      <c r="AJ404" s="1"/>
      <c r="AK404" s="3"/>
      <c r="AL404" s="1"/>
      <c r="AM404" s="3"/>
      <c r="AN404" s="1"/>
    </row>
    <row r="405" spans="1:40" ht="14.25" customHeight="1">
      <c r="A405" s="3"/>
      <c r="B405" s="3"/>
      <c r="C405" s="3"/>
      <c r="D405" s="3"/>
      <c r="E405" s="28"/>
      <c r="F405" s="28"/>
      <c r="G405" s="28"/>
      <c r="H405" s="28"/>
      <c r="I405" s="3"/>
      <c r="J405" s="3"/>
      <c r="K405" s="3"/>
      <c r="L405" s="3"/>
      <c r="M405" s="3"/>
      <c r="N405" s="3"/>
      <c r="O405" s="3"/>
      <c r="P405" s="1"/>
      <c r="Q405" s="3"/>
      <c r="R405" s="1"/>
      <c r="S405" s="3"/>
      <c r="T405" s="1"/>
      <c r="U405" s="3"/>
      <c r="V405" s="1"/>
      <c r="W405" s="3"/>
      <c r="X405" s="1"/>
      <c r="Y405" s="3"/>
      <c r="Z405" s="1"/>
      <c r="AA405" s="3"/>
      <c r="AB405" s="1"/>
      <c r="AC405" s="3"/>
      <c r="AD405" s="1"/>
      <c r="AE405" s="3"/>
      <c r="AF405" s="1"/>
      <c r="AG405" s="3"/>
      <c r="AH405" s="1"/>
      <c r="AI405" s="3"/>
      <c r="AJ405" s="1"/>
      <c r="AK405" s="3"/>
      <c r="AL405" s="1"/>
      <c r="AM405" s="3"/>
      <c r="AN405" s="1"/>
    </row>
    <row r="406" spans="1:40" ht="14.25" customHeight="1">
      <c r="A406" s="3"/>
      <c r="B406" s="3"/>
      <c r="C406" s="3"/>
      <c r="D406" s="3"/>
      <c r="E406" s="28"/>
      <c r="F406" s="28"/>
      <c r="G406" s="28"/>
      <c r="H406" s="28"/>
      <c r="I406" s="3"/>
      <c r="J406" s="3"/>
      <c r="K406" s="3"/>
      <c r="L406" s="3"/>
      <c r="M406" s="3"/>
      <c r="N406" s="3"/>
      <c r="O406" s="3"/>
      <c r="P406" s="1"/>
      <c r="Q406" s="3"/>
      <c r="R406" s="1"/>
      <c r="S406" s="3"/>
      <c r="T406" s="1"/>
      <c r="U406" s="3"/>
      <c r="V406" s="1"/>
      <c r="W406" s="3"/>
      <c r="X406" s="1"/>
      <c r="Y406" s="3"/>
      <c r="Z406" s="1"/>
      <c r="AA406" s="3"/>
      <c r="AB406" s="1"/>
      <c r="AC406" s="3"/>
      <c r="AD406" s="1"/>
      <c r="AE406" s="3"/>
      <c r="AF406" s="1"/>
      <c r="AG406" s="3"/>
      <c r="AH406" s="1"/>
      <c r="AI406" s="3"/>
      <c r="AJ406" s="1"/>
      <c r="AK406" s="3"/>
      <c r="AL406" s="1"/>
      <c r="AM406" s="3"/>
      <c r="AN406" s="1"/>
    </row>
    <row r="407" spans="1:40" ht="14.25" customHeight="1">
      <c r="A407" s="3"/>
      <c r="B407" s="3"/>
      <c r="C407" s="3"/>
      <c r="D407" s="3"/>
      <c r="E407" s="28"/>
      <c r="F407" s="28"/>
      <c r="G407" s="28"/>
      <c r="H407" s="28"/>
      <c r="I407" s="3"/>
      <c r="J407" s="3"/>
      <c r="K407" s="3"/>
      <c r="L407" s="3"/>
      <c r="M407" s="3"/>
      <c r="N407" s="3"/>
      <c r="O407" s="3"/>
      <c r="P407" s="1"/>
      <c r="Q407" s="3"/>
      <c r="R407" s="1"/>
      <c r="S407" s="3"/>
      <c r="T407" s="1"/>
      <c r="U407" s="3"/>
      <c r="V407" s="1"/>
      <c r="W407" s="3"/>
      <c r="X407" s="1"/>
      <c r="Y407" s="3"/>
      <c r="Z407" s="1"/>
      <c r="AA407" s="3"/>
      <c r="AB407" s="1"/>
      <c r="AC407" s="3"/>
      <c r="AD407" s="1"/>
      <c r="AE407" s="3"/>
      <c r="AF407" s="1"/>
      <c r="AG407" s="3"/>
      <c r="AH407" s="1"/>
      <c r="AI407" s="3"/>
      <c r="AJ407" s="1"/>
      <c r="AK407" s="3"/>
      <c r="AL407" s="1"/>
      <c r="AM407" s="3"/>
      <c r="AN407" s="1"/>
    </row>
    <row r="408" spans="1:40" ht="14.25" customHeight="1">
      <c r="A408" s="3"/>
      <c r="B408" s="3"/>
      <c r="C408" s="3"/>
      <c r="D408" s="3"/>
      <c r="E408" s="28"/>
      <c r="F408" s="28"/>
      <c r="G408" s="28"/>
      <c r="H408" s="28"/>
      <c r="I408" s="3"/>
      <c r="J408" s="3"/>
      <c r="K408" s="3"/>
      <c r="L408" s="3"/>
      <c r="M408" s="3"/>
      <c r="N408" s="3"/>
      <c r="O408" s="3"/>
      <c r="P408" s="1"/>
      <c r="Q408" s="3"/>
      <c r="R408" s="1"/>
      <c r="S408" s="3"/>
      <c r="T408" s="1"/>
      <c r="U408" s="3"/>
      <c r="V408" s="1"/>
      <c r="W408" s="3"/>
      <c r="X408" s="1"/>
      <c r="Y408" s="3"/>
      <c r="Z408" s="1"/>
      <c r="AA408" s="3"/>
      <c r="AB408" s="1"/>
      <c r="AC408" s="3"/>
      <c r="AD408" s="1"/>
      <c r="AE408" s="3"/>
      <c r="AF408" s="1"/>
      <c r="AG408" s="3"/>
      <c r="AH408" s="1"/>
      <c r="AI408" s="3"/>
      <c r="AJ408" s="1"/>
      <c r="AK408" s="3"/>
      <c r="AL408" s="1"/>
      <c r="AM408" s="3"/>
      <c r="AN408" s="1"/>
    </row>
    <row r="409" spans="1:40" ht="14.25" customHeight="1">
      <c r="A409" s="3"/>
      <c r="B409" s="3"/>
      <c r="C409" s="3"/>
      <c r="D409" s="3"/>
      <c r="E409" s="28"/>
      <c r="F409" s="28"/>
      <c r="G409" s="28"/>
      <c r="H409" s="28"/>
      <c r="I409" s="3"/>
      <c r="J409" s="3"/>
      <c r="K409" s="3"/>
      <c r="L409" s="3"/>
      <c r="M409" s="3"/>
      <c r="N409" s="3"/>
      <c r="O409" s="3"/>
      <c r="P409" s="1"/>
      <c r="Q409" s="3"/>
      <c r="R409" s="1"/>
      <c r="S409" s="3"/>
      <c r="T409" s="1"/>
      <c r="U409" s="3"/>
      <c r="V409" s="1"/>
      <c r="W409" s="3"/>
      <c r="X409" s="1"/>
      <c r="Y409" s="3"/>
      <c r="Z409" s="1"/>
      <c r="AA409" s="3"/>
      <c r="AB409" s="1"/>
      <c r="AC409" s="3"/>
      <c r="AD409" s="1"/>
      <c r="AE409" s="3"/>
      <c r="AF409" s="1"/>
      <c r="AG409" s="3"/>
      <c r="AH409" s="1"/>
      <c r="AI409" s="3"/>
      <c r="AJ409" s="1"/>
      <c r="AK409" s="3"/>
      <c r="AL409" s="1"/>
      <c r="AM409" s="3"/>
      <c r="AN409" s="1"/>
    </row>
    <row r="410" spans="1:40" ht="14.25" customHeight="1">
      <c r="A410" s="3"/>
      <c r="B410" s="3"/>
      <c r="C410" s="3"/>
      <c r="D410" s="3"/>
      <c r="E410" s="28"/>
      <c r="F410" s="28"/>
      <c r="G410" s="28"/>
      <c r="H410" s="28"/>
      <c r="I410" s="3"/>
      <c r="J410" s="3"/>
      <c r="K410" s="3"/>
      <c r="L410" s="3"/>
      <c r="M410" s="3"/>
      <c r="N410" s="3"/>
      <c r="O410" s="3"/>
      <c r="P410" s="1"/>
      <c r="Q410" s="3"/>
      <c r="R410" s="1"/>
      <c r="S410" s="3"/>
      <c r="T410" s="1"/>
      <c r="U410" s="3"/>
      <c r="V410" s="1"/>
      <c r="W410" s="3"/>
      <c r="X410" s="1"/>
      <c r="Y410" s="3"/>
      <c r="Z410" s="1"/>
      <c r="AA410" s="3"/>
      <c r="AB410" s="1"/>
      <c r="AC410" s="3"/>
      <c r="AD410" s="1"/>
      <c r="AE410" s="3"/>
      <c r="AF410" s="1"/>
      <c r="AG410" s="3"/>
      <c r="AH410" s="1"/>
      <c r="AI410" s="3"/>
      <c r="AJ410" s="1"/>
      <c r="AK410" s="3"/>
      <c r="AL410" s="1"/>
      <c r="AM410" s="3"/>
      <c r="AN410" s="1"/>
    </row>
    <row r="411" spans="1:40" ht="14.25" customHeight="1">
      <c r="A411" s="3"/>
      <c r="B411" s="3"/>
      <c r="C411" s="3"/>
      <c r="D411" s="3"/>
      <c r="E411" s="28"/>
      <c r="F411" s="28"/>
      <c r="G411" s="28"/>
      <c r="H411" s="28"/>
      <c r="I411" s="3"/>
      <c r="J411" s="3"/>
      <c r="K411" s="3"/>
      <c r="L411" s="3"/>
      <c r="M411" s="3"/>
      <c r="N411" s="3"/>
      <c r="O411" s="3"/>
      <c r="P411" s="1"/>
      <c r="Q411" s="3"/>
      <c r="R411" s="1"/>
      <c r="S411" s="3"/>
      <c r="T411" s="1"/>
      <c r="U411" s="3"/>
      <c r="V411" s="1"/>
      <c r="W411" s="3"/>
      <c r="X411" s="1"/>
      <c r="Y411" s="3"/>
      <c r="Z411" s="1"/>
      <c r="AA411" s="3"/>
      <c r="AB411" s="1"/>
      <c r="AC411" s="3"/>
      <c r="AD411" s="1"/>
      <c r="AE411" s="3"/>
      <c r="AF411" s="1"/>
      <c r="AG411" s="3"/>
      <c r="AH411" s="1"/>
      <c r="AI411" s="3"/>
      <c r="AJ411" s="1"/>
      <c r="AK411" s="3"/>
      <c r="AL411" s="1"/>
      <c r="AM411" s="3"/>
      <c r="AN411" s="1"/>
    </row>
    <row r="412" spans="1:40" ht="14.25" customHeight="1">
      <c r="A412" s="3"/>
      <c r="B412" s="3"/>
      <c r="C412" s="3"/>
      <c r="D412" s="3"/>
      <c r="E412" s="28"/>
      <c r="F412" s="28"/>
      <c r="G412" s="28"/>
      <c r="H412" s="28"/>
      <c r="I412" s="3"/>
      <c r="J412" s="3"/>
      <c r="K412" s="3"/>
      <c r="L412" s="3"/>
      <c r="M412" s="3"/>
      <c r="N412" s="3"/>
      <c r="O412" s="3"/>
      <c r="P412" s="1"/>
      <c r="Q412" s="3"/>
      <c r="R412" s="1"/>
      <c r="S412" s="3"/>
      <c r="T412" s="1"/>
      <c r="U412" s="3"/>
      <c r="V412" s="1"/>
      <c r="W412" s="3"/>
      <c r="X412" s="1"/>
      <c r="Y412" s="3"/>
      <c r="Z412" s="1"/>
      <c r="AA412" s="3"/>
      <c r="AB412" s="1"/>
      <c r="AC412" s="3"/>
      <c r="AD412" s="1"/>
      <c r="AE412" s="3"/>
      <c r="AF412" s="1"/>
      <c r="AG412" s="3"/>
      <c r="AH412" s="1"/>
      <c r="AI412" s="3"/>
      <c r="AJ412" s="1"/>
      <c r="AK412" s="3"/>
      <c r="AL412" s="1"/>
      <c r="AM412" s="3"/>
      <c r="AN412" s="1"/>
    </row>
    <row r="413" spans="1:40" ht="14.25" customHeight="1">
      <c r="A413" s="3"/>
      <c r="B413" s="3"/>
      <c r="C413" s="3"/>
      <c r="D413" s="3"/>
      <c r="E413" s="28"/>
      <c r="F413" s="28"/>
      <c r="G413" s="28"/>
      <c r="H413" s="28"/>
      <c r="I413" s="3"/>
      <c r="J413" s="3"/>
      <c r="K413" s="3"/>
      <c r="L413" s="3"/>
      <c r="M413" s="3"/>
      <c r="N413" s="3"/>
      <c r="O413" s="3"/>
      <c r="P413" s="1"/>
      <c r="Q413" s="3"/>
      <c r="R413" s="1"/>
      <c r="S413" s="3"/>
      <c r="T413" s="1"/>
      <c r="U413" s="3"/>
      <c r="V413" s="1"/>
      <c r="W413" s="3"/>
      <c r="X413" s="1"/>
      <c r="Y413" s="3"/>
      <c r="Z413" s="1"/>
      <c r="AA413" s="3"/>
      <c r="AB413" s="1"/>
      <c r="AC413" s="3"/>
      <c r="AD413" s="1"/>
      <c r="AE413" s="3"/>
      <c r="AF413" s="1"/>
      <c r="AG413" s="3"/>
      <c r="AH413" s="1"/>
      <c r="AI413" s="3"/>
      <c r="AJ413" s="1"/>
      <c r="AK413" s="3"/>
      <c r="AL413" s="1"/>
      <c r="AM413" s="3"/>
      <c r="AN413" s="1"/>
    </row>
    <row r="414" spans="1:40" ht="14.25" customHeight="1">
      <c r="A414" s="3"/>
      <c r="B414" s="3"/>
      <c r="C414" s="3"/>
      <c r="D414" s="3"/>
      <c r="E414" s="28"/>
      <c r="F414" s="28"/>
      <c r="G414" s="28"/>
      <c r="H414" s="28"/>
      <c r="I414" s="3"/>
      <c r="J414" s="3"/>
      <c r="K414" s="3"/>
      <c r="L414" s="3"/>
      <c r="M414" s="3"/>
      <c r="N414" s="3"/>
      <c r="O414" s="3"/>
      <c r="P414" s="1"/>
      <c r="Q414" s="3"/>
      <c r="R414" s="1"/>
      <c r="S414" s="3"/>
      <c r="T414" s="1"/>
      <c r="U414" s="3"/>
      <c r="V414" s="1"/>
      <c r="W414" s="3"/>
      <c r="X414" s="1"/>
      <c r="Y414" s="3"/>
      <c r="Z414" s="1"/>
      <c r="AA414" s="3"/>
      <c r="AB414" s="1"/>
      <c r="AC414" s="3"/>
      <c r="AD414" s="1"/>
      <c r="AE414" s="3"/>
      <c r="AF414" s="1"/>
      <c r="AG414" s="3"/>
      <c r="AH414" s="1"/>
      <c r="AI414" s="3"/>
      <c r="AJ414" s="1"/>
      <c r="AK414" s="3"/>
      <c r="AL414" s="1"/>
      <c r="AM414" s="3"/>
      <c r="AN414" s="1"/>
    </row>
    <row r="415" spans="1:40" ht="14.25" customHeight="1">
      <c r="A415" s="3"/>
      <c r="B415" s="3"/>
      <c r="C415" s="3"/>
      <c r="D415" s="3"/>
      <c r="E415" s="28"/>
      <c r="F415" s="28"/>
      <c r="G415" s="28"/>
      <c r="H415" s="28"/>
      <c r="I415" s="3"/>
      <c r="J415" s="3"/>
      <c r="K415" s="3"/>
      <c r="L415" s="3"/>
      <c r="M415" s="3"/>
      <c r="N415" s="3"/>
      <c r="O415" s="3"/>
      <c r="P415" s="1"/>
      <c r="Q415" s="3"/>
      <c r="R415" s="1"/>
      <c r="S415" s="3"/>
      <c r="T415" s="1"/>
      <c r="U415" s="3"/>
      <c r="V415" s="1"/>
      <c r="W415" s="3"/>
      <c r="X415" s="1"/>
      <c r="Y415" s="3"/>
      <c r="Z415" s="1"/>
      <c r="AA415" s="3"/>
      <c r="AB415" s="1"/>
      <c r="AC415" s="3"/>
      <c r="AD415" s="1"/>
      <c r="AE415" s="3"/>
      <c r="AF415" s="1"/>
      <c r="AG415" s="3"/>
      <c r="AH415" s="1"/>
      <c r="AI415" s="3"/>
      <c r="AJ415" s="1"/>
      <c r="AK415" s="3"/>
      <c r="AL415" s="1"/>
      <c r="AM415" s="3"/>
      <c r="AN415" s="1"/>
    </row>
    <row r="416" spans="1:40" ht="14.25" customHeight="1">
      <c r="A416" s="3"/>
      <c r="B416" s="3"/>
      <c r="C416" s="3"/>
      <c r="D416" s="3"/>
      <c r="E416" s="28"/>
      <c r="F416" s="28"/>
      <c r="G416" s="28"/>
      <c r="H416" s="28"/>
      <c r="I416" s="3"/>
      <c r="J416" s="3"/>
      <c r="K416" s="3"/>
      <c r="L416" s="3"/>
      <c r="M416" s="3"/>
      <c r="N416" s="3"/>
      <c r="O416" s="3"/>
      <c r="P416" s="1"/>
      <c r="Q416" s="3"/>
      <c r="R416" s="1"/>
      <c r="S416" s="3"/>
      <c r="T416" s="1"/>
      <c r="U416" s="3"/>
      <c r="V416" s="1"/>
      <c r="W416" s="3"/>
      <c r="X416" s="1"/>
      <c r="Y416" s="3"/>
      <c r="Z416" s="1"/>
      <c r="AA416" s="3"/>
      <c r="AB416" s="1"/>
      <c r="AC416" s="3"/>
      <c r="AD416" s="1"/>
      <c r="AE416" s="3"/>
      <c r="AF416" s="1"/>
      <c r="AG416" s="3"/>
      <c r="AH416" s="1"/>
      <c r="AI416" s="3"/>
      <c r="AJ416" s="1"/>
      <c r="AK416" s="3"/>
      <c r="AL416" s="1"/>
      <c r="AM416" s="3"/>
      <c r="AN416" s="1"/>
    </row>
    <row r="417" spans="1:40" ht="14.25" customHeight="1">
      <c r="A417" s="3"/>
      <c r="B417" s="3"/>
      <c r="C417" s="3"/>
      <c r="D417" s="3"/>
      <c r="E417" s="28"/>
      <c r="F417" s="28"/>
      <c r="G417" s="28"/>
      <c r="H417" s="28"/>
      <c r="I417" s="3"/>
      <c r="J417" s="3"/>
      <c r="K417" s="3"/>
      <c r="L417" s="3"/>
      <c r="M417" s="3"/>
      <c r="N417" s="3"/>
      <c r="O417" s="3"/>
      <c r="P417" s="1"/>
      <c r="Q417" s="3"/>
      <c r="R417" s="1"/>
      <c r="S417" s="3"/>
      <c r="T417" s="1"/>
      <c r="U417" s="3"/>
      <c r="V417" s="1"/>
      <c r="W417" s="3"/>
      <c r="X417" s="1"/>
      <c r="Y417" s="3"/>
      <c r="Z417" s="1"/>
      <c r="AA417" s="3"/>
      <c r="AB417" s="1"/>
      <c r="AC417" s="3"/>
      <c r="AD417" s="1"/>
      <c r="AE417" s="3"/>
      <c r="AF417" s="1"/>
      <c r="AG417" s="3"/>
      <c r="AH417" s="1"/>
      <c r="AI417" s="3"/>
      <c r="AJ417" s="1"/>
      <c r="AK417" s="3"/>
      <c r="AL417" s="1"/>
      <c r="AM417" s="3"/>
      <c r="AN417" s="1"/>
    </row>
    <row r="418" spans="1:40" ht="14.25" customHeight="1">
      <c r="A418" s="3"/>
      <c r="B418" s="3"/>
      <c r="C418" s="3"/>
      <c r="D418" s="3"/>
      <c r="E418" s="28"/>
      <c r="F418" s="28"/>
      <c r="G418" s="28"/>
      <c r="H418" s="28"/>
      <c r="I418" s="3"/>
      <c r="J418" s="3"/>
      <c r="K418" s="3"/>
      <c r="L418" s="3"/>
      <c r="M418" s="3"/>
      <c r="N418" s="3"/>
      <c r="O418" s="3"/>
      <c r="P418" s="1"/>
      <c r="Q418" s="3"/>
      <c r="R418" s="1"/>
      <c r="S418" s="3"/>
      <c r="T418" s="1"/>
      <c r="U418" s="3"/>
      <c r="V418" s="1"/>
      <c r="W418" s="3"/>
      <c r="X418" s="1"/>
      <c r="Y418" s="3"/>
      <c r="Z418" s="1"/>
      <c r="AA418" s="3"/>
      <c r="AB418" s="1"/>
      <c r="AC418" s="3"/>
      <c r="AD418" s="1"/>
      <c r="AE418" s="3"/>
      <c r="AF418" s="1"/>
      <c r="AG418" s="3"/>
      <c r="AH418" s="1"/>
      <c r="AI418" s="3"/>
      <c r="AJ418" s="1"/>
      <c r="AK418" s="3"/>
      <c r="AL418" s="1"/>
      <c r="AM418" s="3"/>
      <c r="AN418" s="1"/>
    </row>
    <row r="419" spans="1:40" ht="14.25" customHeight="1">
      <c r="A419" s="3"/>
      <c r="B419" s="3"/>
      <c r="C419" s="3"/>
      <c r="D419" s="3"/>
      <c r="E419" s="28"/>
      <c r="F419" s="28"/>
      <c r="G419" s="28"/>
      <c r="H419" s="28"/>
      <c r="I419" s="3"/>
      <c r="J419" s="3"/>
      <c r="K419" s="3"/>
      <c r="L419" s="3"/>
      <c r="M419" s="3"/>
      <c r="N419" s="3"/>
      <c r="O419" s="3"/>
      <c r="P419" s="1"/>
      <c r="Q419" s="3"/>
      <c r="R419" s="1"/>
      <c r="S419" s="3"/>
      <c r="T419" s="1"/>
      <c r="U419" s="3"/>
      <c r="V419" s="1"/>
      <c r="W419" s="3"/>
      <c r="X419" s="1"/>
      <c r="Y419" s="3"/>
      <c r="Z419" s="1"/>
      <c r="AA419" s="3"/>
      <c r="AB419" s="1"/>
      <c r="AC419" s="3"/>
      <c r="AD419" s="1"/>
      <c r="AE419" s="3"/>
      <c r="AF419" s="1"/>
      <c r="AG419" s="3"/>
      <c r="AH419" s="1"/>
      <c r="AI419" s="3"/>
      <c r="AJ419" s="1"/>
      <c r="AK419" s="3"/>
      <c r="AL419" s="1"/>
      <c r="AM419" s="3"/>
      <c r="AN419" s="1"/>
    </row>
    <row r="420" spans="1:40" ht="14.25" customHeight="1">
      <c r="A420" s="3"/>
      <c r="B420" s="3"/>
      <c r="C420" s="3"/>
      <c r="D420" s="3"/>
      <c r="E420" s="28"/>
      <c r="F420" s="28"/>
      <c r="G420" s="28"/>
      <c r="H420" s="28"/>
      <c r="I420" s="3"/>
      <c r="J420" s="3"/>
      <c r="K420" s="3"/>
      <c r="L420" s="3"/>
      <c r="M420" s="3"/>
      <c r="N420" s="3"/>
      <c r="O420" s="3"/>
      <c r="P420" s="1"/>
      <c r="Q420" s="3"/>
      <c r="R420" s="1"/>
      <c r="S420" s="3"/>
      <c r="T420" s="1"/>
      <c r="U420" s="3"/>
      <c r="V420" s="1"/>
      <c r="W420" s="3"/>
      <c r="X420" s="1"/>
      <c r="Y420" s="3"/>
      <c r="Z420" s="1"/>
      <c r="AA420" s="3"/>
      <c r="AB420" s="1"/>
      <c r="AC420" s="3"/>
      <c r="AD420" s="1"/>
      <c r="AE420" s="3"/>
      <c r="AF420" s="1"/>
      <c r="AG420" s="3"/>
      <c r="AH420" s="1"/>
      <c r="AI420" s="3"/>
      <c r="AJ420" s="1"/>
      <c r="AK420" s="3"/>
      <c r="AL420" s="1"/>
      <c r="AM420" s="3"/>
      <c r="AN420" s="1"/>
    </row>
    <row r="421" spans="1:40" ht="14.25" customHeight="1">
      <c r="A421" s="3"/>
      <c r="B421" s="3"/>
      <c r="C421" s="3"/>
      <c r="D421" s="3"/>
      <c r="E421" s="28"/>
      <c r="F421" s="28"/>
      <c r="G421" s="28"/>
      <c r="H421" s="28"/>
      <c r="I421" s="3"/>
      <c r="J421" s="3"/>
      <c r="K421" s="3"/>
      <c r="L421" s="3"/>
      <c r="M421" s="3"/>
      <c r="N421" s="3"/>
      <c r="O421" s="3"/>
      <c r="P421" s="1"/>
      <c r="Q421" s="3"/>
      <c r="R421" s="1"/>
      <c r="S421" s="3"/>
      <c r="T421" s="1"/>
      <c r="U421" s="3"/>
      <c r="V421" s="1"/>
      <c r="W421" s="3"/>
      <c r="X421" s="1"/>
      <c r="Y421" s="3"/>
      <c r="Z421" s="1"/>
      <c r="AA421" s="3"/>
      <c r="AB421" s="1"/>
      <c r="AC421" s="3"/>
      <c r="AD421" s="1"/>
      <c r="AE421" s="3"/>
      <c r="AF421" s="1"/>
      <c r="AG421" s="3"/>
      <c r="AH421" s="1"/>
      <c r="AI421" s="3"/>
      <c r="AJ421" s="1"/>
      <c r="AK421" s="3"/>
      <c r="AL421" s="1"/>
      <c r="AM421" s="3"/>
      <c r="AN421" s="1"/>
    </row>
    <row r="422" spans="1:40" ht="14.25" customHeight="1">
      <c r="A422" s="3"/>
      <c r="B422" s="3"/>
      <c r="C422" s="3"/>
      <c r="D422" s="3"/>
      <c r="E422" s="28"/>
      <c r="F422" s="28"/>
      <c r="G422" s="28"/>
      <c r="H422" s="28"/>
      <c r="I422" s="3"/>
      <c r="J422" s="3"/>
      <c r="K422" s="3"/>
      <c r="L422" s="3"/>
      <c r="M422" s="3"/>
      <c r="N422" s="3"/>
      <c r="O422" s="3"/>
      <c r="P422" s="1"/>
      <c r="Q422" s="3"/>
      <c r="R422" s="1"/>
      <c r="S422" s="3"/>
      <c r="T422" s="1"/>
      <c r="U422" s="3"/>
      <c r="V422" s="1"/>
      <c r="W422" s="3"/>
      <c r="X422" s="1"/>
      <c r="Y422" s="3"/>
      <c r="Z422" s="1"/>
      <c r="AA422" s="3"/>
      <c r="AB422" s="1"/>
      <c r="AC422" s="3"/>
      <c r="AD422" s="1"/>
      <c r="AE422" s="3"/>
      <c r="AF422" s="1"/>
      <c r="AG422" s="3"/>
      <c r="AH422" s="1"/>
      <c r="AI422" s="3"/>
      <c r="AJ422" s="1"/>
      <c r="AK422" s="3"/>
      <c r="AL422" s="1"/>
      <c r="AM422" s="3"/>
      <c r="AN422" s="1"/>
    </row>
    <row r="423" spans="1:40" ht="14.25" customHeight="1">
      <c r="A423" s="3"/>
      <c r="B423" s="3"/>
      <c r="C423" s="3"/>
      <c r="D423" s="3"/>
      <c r="E423" s="28"/>
      <c r="F423" s="28"/>
      <c r="G423" s="28"/>
      <c r="H423" s="28"/>
      <c r="I423" s="3"/>
      <c r="J423" s="3"/>
      <c r="K423" s="3"/>
      <c r="L423" s="3"/>
      <c r="M423" s="3"/>
      <c r="N423" s="3"/>
      <c r="O423" s="3"/>
      <c r="P423" s="1"/>
      <c r="Q423" s="3"/>
      <c r="R423" s="1"/>
      <c r="S423" s="3"/>
      <c r="T423" s="1"/>
      <c r="U423" s="3"/>
      <c r="V423" s="1"/>
      <c r="W423" s="3"/>
      <c r="X423" s="1"/>
      <c r="Y423" s="3"/>
      <c r="Z423" s="1"/>
      <c r="AA423" s="3"/>
      <c r="AB423" s="1"/>
      <c r="AC423" s="3"/>
      <c r="AD423" s="1"/>
      <c r="AE423" s="3"/>
      <c r="AF423" s="1"/>
      <c r="AG423" s="3"/>
      <c r="AH423" s="1"/>
      <c r="AI423" s="3"/>
      <c r="AJ423" s="1"/>
      <c r="AK423" s="3"/>
      <c r="AL423" s="1"/>
      <c r="AM423" s="3"/>
      <c r="AN423" s="1"/>
    </row>
    <row r="424" spans="1:40" ht="14.25" customHeight="1">
      <c r="A424" s="3"/>
      <c r="B424" s="3"/>
      <c r="C424" s="3"/>
      <c r="D424" s="3"/>
      <c r="E424" s="28"/>
      <c r="F424" s="28"/>
      <c r="G424" s="28"/>
      <c r="H424" s="28"/>
      <c r="I424" s="3"/>
      <c r="J424" s="3"/>
      <c r="K424" s="3"/>
      <c r="L424" s="3"/>
      <c r="M424" s="3"/>
      <c r="N424" s="3"/>
      <c r="O424" s="3"/>
      <c r="P424" s="1"/>
      <c r="Q424" s="3"/>
      <c r="R424" s="1"/>
      <c r="S424" s="3"/>
      <c r="T424" s="1"/>
      <c r="U424" s="3"/>
      <c r="V424" s="1"/>
      <c r="W424" s="3"/>
      <c r="X424" s="1"/>
      <c r="Y424" s="3"/>
      <c r="Z424" s="1"/>
      <c r="AA424" s="3"/>
      <c r="AB424" s="1"/>
      <c r="AC424" s="3"/>
      <c r="AD424" s="1"/>
      <c r="AE424" s="3"/>
      <c r="AF424" s="1"/>
      <c r="AG424" s="3"/>
      <c r="AH424" s="1"/>
      <c r="AI424" s="3"/>
      <c r="AJ424" s="1"/>
      <c r="AK424" s="3"/>
      <c r="AL424" s="1"/>
      <c r="AM424" s="3"/>
      <c r="AN424" s="1"/>
    </row>
    <row r="425" spans="1:40" ht="14.25" customHeight="1">
      <c r="A425" s="3"/>
      <c r="B425" s="3"/>
      <c r="C425" s="3"/>
      <c r="D425" s="3"/>
      <c r="E425" s="28"/>
      <c r="F425" s="28"/>
      <c r="G425" s="28"/>
      <c r="H425" s="28"/>
      <c r="I425" s="3"/>
      <c r="J425" s="3"/>
      <c r="K425" s="3"/>
      <c r="L425" s="3"/>
      <c r="M425" s="3"/>
      <c r="N425" s="3"/>
      <c r="O425" s="3"/>
      <c r="P425" s="1"/>
      <c r="Q425" s="3"/>
      <c r="R425" s="1"/>
      <c r="S425" s="3"/>
      <c r="T425" s="1"/>
      <c r="U425" s="3"/>
      <c r="V425" s="1"/>
      <c r="W425" s="3"/>
      <c r="X425" s="1"/>
      <c r="Y425" s="3"/>
      <c r="Z425" s="1"/>
      <c r="AA425" s="3"/>
      <c r="AB425" s="1"/>
      <c r="AC425" s="3"/>
      <c r="AD425" s="1"/>
      <c r="AE425" s="3"/>
      <c r="AF425" s="1"/>
      <c r="AG425" s="3"/>
      <c r="AH425" s="1"/>
      <c r="AI425" s="3"/>
      <c r="AJ425" s="1"/>
      <c r="AK425" s="3"/>
      <c r="AL425" s="1"/>
      <c r="AM425" s="3"/>
      <c r="AN425" s="1"/>
    </row>
    <row r="426" spans="1:40" ht="14.25" customHeight="1">
      <c r="A426" s="3"/>
      <c r="B426" s="3"/>
      <c r="C426" s="3"/>
      <c r="D426" s="3"/>
      <c r="E426" s="28"/>
      <c r="F426" s="28"/>
      <c r="G426" s="28"/>
      <c r="H426" s="28"/>
      <c r="I426" s="3"/>
      <c r="J426" s="3"/>
      <c r="K426" s="3"/>
      <c r="L426" s="3"/>
      <c r="M426" s="3"/>
      <c r="N426" s="3"/>
      <c r="O426" s="3"/>
      <c r="P426" s="1"/>
      <c r="Q426" s="3"/>
      <c r="R426" s="1"/>
      <c r="S426" s="3"/>
      <c r="T426" s="1"/>
      <c r="U426" s="3"/>
      <c r="V426" s="1"/>
      <c r="W426" s="3"/>
      <c r="X426" s="1"/>
      <c r="Y426" s="3"/>
      <c r="Z426" s="1"/>
      <c r="AA426" s="3"/>
      <c r="AB426" s="1"/>
      <c r="AC426" s="3"/>
      <c r="AD426" s="1"/>
      <c r="AE426" s="3"/>
      <c r="AF426" s="1"/>
      <c r="AG426" s="3"/>
      <c r="AH426" s="1"/>
      <c r="AI426" s="3"/>
      <c r="AJ426" s="1"/>
      <c r="AK426" s="3"/>
      <c r="AL426" s="1"/>
      <c r="AM426" s="3"/>
      <c r="AN426" s="1"/>
    </row>
    <row r="427" spans="1:40" ht="14.25" customHeight="1">
      <c r="A427" s="3"/>
      <c r="B427" s="3"/>
      <c r="C427" s="3"/>
      <c r="D427" s="3"/>
      <c r="E427" s="28"/>
      <c r="F427" s="28"/>
      <c r="G427" s="28"/>
      <c r="H427" s="28"/>
      <c r="I427" s="3"/>
      <c r="J427" s="3"/>
      <c r="K427" s="3"/>
      <c r="L427" s="3"/>
      <c r="M427" s="3"/>
      <c r="N427" s="3"/>
      <c r="O427" s="3"/>
      <c r="P427" s="1"/>
      <c r="Q427" s="3"/>
      <c r="R427" s="1"/>
      <c r="S427" s="3"/>
      <c r="T427" s="1"/>
      <c r="U427" s="3"/>
      <c r="V427" s="1"/>
      <c r="W427" s="3"/>
      <c r="X427" s="1"/>
      <c r="Y427" s="3"/>
      <c r="Z427" s="1"/>
      <c r="AA427" s="3"/>
      <c r="AB427" s="1"/>
      <c r="AC427" s="3"/>
      <c r="AD427" s="1"/>
      <c r="AE427" s="3"/>
      <c r="AF427" s="1"/>
      <c r="AG427" s="3"/>
      <c r="AH427" s="1"/>
      <c r="AI427" s="3"/>
      <c r="AJ427" s="1"/>
      <c r="AK427" s="3"/>
      <c r="AL427" s="1"/>
      <c r="AM427" s="3"/>
      <c r="AN427" s="1"/>
    </row>
    <row r="428" spans="1:40" ht="14.25" customHeight="1">
      <c r="A428" s="3"/>
      <c r="B428" s="3"/>
      <c r="C428" s="3"/>
      <c r="D428" s="3"/>
      <c r="E428" s="28"/>
      <c r="F428" s="28"/>
      <c r="G428" s="28"/>
      <c r="H428" s="28"/>
      <c r="I428" s="3"/>
      <c r="J428" s="3"/>
      <c r="K428" s="3"/>
      <c r="L428" s="3"/>
      <c r="M428" s="3"/>
      <c r="N428" s="3"/>
      <c r="O428" s="3"/>
      <c r="P428" s="1"/>
      <c r="Q428" s="3"/>
      <c r="R428" s="1"/>
      <c r="S428" s="3"/>
      <c r="T428" s="1"/>
      <c r="U428" s="3"/>
      <c r="V428" s="1"/>
      <c r="W428" s="3"/>
      <c r="X428" s="1"/>
      <c r="Y428" s="3"/>
      <c r="Z428" s="1"/>
      <c r="AA428" s="3"/>
      <c r="AB428" s="1"/>
      <c r="AC428" s="3"/>
      <c r="AD428" s="1"/>
      <c r="AE428" s="3"/>
      <c r="AF428" s="1"/>
      <c r="AG428" s="3"/>
      <c r="AH428" s="1"/>
      <c r="AI428" s="3"/>
      <c r="AJ428" s="1"/>
      <c r="AK428" s="3"/>
      <c r="AL428" s="1"/>
      <c r="AM428" s="3"/>
      <c r="AN428" s="1"/>
    </row>
    <row r="429" spans="1:40" ht="14.25" customHeight="1">
      <c r="A429" s="3"/>
      <c r="B429" s="3"/>
      <c r="C429" s="3"/>
      <c r="D429" s="3"/>
      <c r="E429" s="28"/>
      <c r="F429" s="28"/>
      <c r="G429" s="28"/>
      <c r="H429" s="28"/>
      <c r="I429" s="3"/>
      <c r="J429" s="3"/>
      <c r="K429" s="3"/>
      <c r="L429" s="3"/>
      <c r="M429" s="3"/>
      <c r="N429" s="3"/>
      <c r="O429" s="3"/>
      <c r="P429" s="1"/>
      <c r="Q429" s="3"/>
      <c r="R429" s="1"/>
      <c r="S429" s="3"/>
      <c r="T429" s="1"/>
      <c r="U429" s="3"/>
      <c r="V429" s="1"/>
      <c r="W429" s="3"/>
      <c r="X429" s="1"/>
      <c r="Y429" s="3"/>
      <c r="Z429" s="1"/>
      <c r="AA429" s="3"/>
      <c r="AB429" s="1"/>
      <c r="AC429" s="3"/>
      <c r="AD429" s="1"/>
      <c r="AE429" s="3"/>
      <c r="AF429" s="1"/>
      <c r="AG429" s="3"/>
      <c r="AH429" s="1"/>
      <c r="AI429" s="3"/>
      <c r="AJ429" s="1"/>
      <c r="AK429" s="3"/>
      <c r="AL429" s="1"/>
      <c r="AM429" s="3"/>
      <c r="AN429" s="1"/>
    </row>
    <row r="430" spans="1:40" ht="14.25" customHeight="1">
      <c r="A430" s="3"/>
      <c r="B430" s="3"/>
      <c r="C430" s="3"/>
      <c r="D430" s="3"/>
      <c r="E430" s="28"/>
      <c r="F430" s="28"/>
      <c r="G430" s="28"/>
      <c r="H430" s="28"/>
      <c r="I430" s="3"/>
      <c r="J430" s="3"/>
      <c r="K430" s="3"/>
      <c r="L430" s="3"/>
      <c r="M430" s="3"/>
      <c r="N430" s="3"/>
      <c r="O430" s="3"/>
      <c r="P430" s="1"/>
      <c r="Q430" s="3"/>
      <c r="R430" s="1"/>
      <c r="S430" s="3"/>
      <c r="T430" s="1"/>
      <c r="U430" s="3"/>
      <c r="V430" s="1"/>
      <c r="W430" s="3"/>
      <c r="X430" s="1"/>
      <c r="Y430" s="3"/>
      <c r="Z430" s="1"/>
      <c r="AA430" s="3"/>
      <c r="AB430" s="1"/>
      <c r="AC430" s="3"/>
      <c r="AD430" s="1"/>
      <c r="AE430" s="3"/>
      <c r="AF430" s="1"/>
      <c r="AG430" s="3"/>
      <c r="AH430" s="1"/>
      <c r="AI430" s="3"/>
      <c r="AJ430" s="1"/>
      <c r="AK430" s="3"/>
      <c r="AL430" s="1"/>
      <c r="AM430" s="3"/>
      <c r="AN430" s="1"/>
    </row>
    <row r="431" spans="1:40" ht="14.25" customHeight="1">
      <c r="A431" s="3"/>
      <c r="B431" s="3"/>
      <c r="C431" s="3"/>
      <c r="D431" s="3"/>
      <c r="E431" s="28"/>
      <c r="F431" s="28"/>
      <c r="G431" s="28"/>
      <c r="H431" s="28"/>
      <c r="I431" s="3"/>
      <c r="J431" s="3"/>
      <c r="K431" s="3"/>
      <c r="L431" s="3"/>
      <c r="M431" s="3"/>
      <c r="N431" s="3"/>
      <c r="O431" s="3"/>
      <c r="P431" s="1"/>
      <c r="Q431" s="3"/>
      <c r="R431" s="1"/>
      <c r="S431" s="3"/>
      <c r="T431" s="1"/>
      <c r="U431" s="3"/>
      <c r="V431" s="1"/>
      <c r="W431" s="3"/>
      <c r="X431" s="1"/>
      <c r="Y431" s="3"/>
      <c r="Z431" s="1"/>
      <c r="AA431" s="3"/>
      <c r="AB431" s="1"/>
      <c r="AC431" s="3"/>
      <c r="AD431" s="1"/>
      <c r="AE431" s="3"/>
      <c r="AF431" s="1"/>
      <c r="AG431" s="3"/>
      <c r="AH431" s="1"/>
      <c r="AI431" s="3"/>
      <c r="AJ431" s="1"/>
      <c r="AK431" s="3"/>
      <c r="AL431" s="1"/>
      <c r="AM431" s="3"/>
      <c r="AN431" s="1"/>
    </row>
    <row r="432" spans="1:40" ht="14.25" customHeight="1">
      <c r="A432" s="3"/>
      <c r="B432" s="3"/>
      <c r="C432" s="3"/>
      <c r="D432" s="3"/>
      <c r="E432" s="28"/>
      <c r="F432" s="28"/>
      <c r="G432" s="28"/>
      <c r="H432" s="28"/>
      <c r="I432" s="3"/>
      <c r="J432" s="3"/>
      <c r="K432" s="3"/>
      <c r="L432" s="3"/>
      <c r="M432" s="3"/>
      <c r="N432" s="3"/>
      <c r="O432" s="3"/>
      <c r="P432" s="1"/>
      <c r="Q432" s="3"/>
      <c r="R432" s="1"/>
      <c r="S432" s="3"/>
      <c r="T432" s="1"/>
      <c r="U432" s="3"/>
      <c r="V432" s="1"/>
      <c r="W432" s="3"/>
      <c r="X432" s="1"/>
      <c r="Y432" s="3"/>
      <c r="Z432" s="1"/>
      <c r="AA432" s="3"/>
      <c r="AB432" s="1"/>
      <c r="AC432" s="3"/>
      <c r="AD432" s="1"/>
      <c r="AE432" s="3"/>
      <c r="AF432" s="1"/>
      <c r="AG432" s="3"/>
      <c r="AH432" s="1"/>
      <c r="AI432" s="3"/>
      <c r="AJ432" s="1"/>
      <c r="AK432" s="3"/>
      <c r="AL432" s="1"/>
      <c r="AM432" s="3"/>
      <c r="AN432" s="1"/>
    </row>
    <row r="433" spans="1:40" ht="14.25" customHeight="1">
      <c r="A433" s="3"/>
      <c r="B433" s="3"/>
      <c r="C433" s="3"/>
      <c r="D433" s="3"/>
      <c r="E433" s="28"/>
      <c r="F433" s="28"/>
      <c r="G433" s="28"/>
      <c r="H433" s="28"/>
      <c r="I433" s="3"/>
      <c r="J433" s="3"/>
      <c r="K433" s="3"/>
      <c r="L433" s="3"/>
      <c r="M433" s="3"/>
      <c r="N433" s="3"/>
      <c r="O433" s="3"/>
      <c r="P433" s="1"/>
      <c r="Q433" s="3"/>
      <c r="R433" s="1"/>
      <c r="S433" s="3"/>
      <c r="T433" s="1"/>
      <c r="U433" s="3"/>
      <c r="V433" s="1"/>
      <c r="W433" s="3"/>
      <c r="X433" s="1"/>
      <c r="Y433" s="3"/>
      <c r="Z433" s="1"/>
      <c r="AA433" s="3"/>
      <c r="AB433" s="1"/>
      <c r="AC433" s="3"/>
      <c r="AD433" s="1"/>
      <c r="AE433" s="3"/>
      <c r="AF433" s="1"/>
      <c r="AG433" s="3"/>
      <c r="AH433" s="1"/>
      <c r="AI433" s="3"/>
      <c r="AJ433" s="1"/>
      <c r="AK433" s="3"/>
      <c r="AL433" s="1"/>
      <c r="AM433" s="3"/>
      <c r="AN433" s="1"/>
    </row>
    <row r="434" spans="1:40" ht="14.25" customHeight="1">
      <c r="A434" s="3"/>
      <c r="B434" s="3"/>
      <c r="C434" s="3"/>
      <c r="D434" s="3"/>
      <c r="E434" s="28"/>
      <c r="F434" s="28"/>
      <c r="G434" s="28"/>
      <c r="H434" s="28"/>
      <c r="I434" s="3"/>
      <c r="J434" s="3"/>
      <c r="K434" s="3"/>
      <c r="L434" s="3"/>
      <c r="M434" s="3"/>
      <c r="N434" s="3"/>
      <c r="O434" s="3"/>
      <c r="P434" s="1"/>
      <c r="Q434" s="3"/>
      <c r="R434" s="1"/>
      <c r="S434" s="3"/>
      <c r="T434" s="1"/>
      <c r="U434" s="3"/>
      <c r="V434" s="1"/>
      <c r="W434" s="3"/>
      <c r="X434" s="1"/>
      <c r="Y434" s="3"/>
      <c r="Z434" s="1"/>
      <c r="AA434" s="3"/>
      <c r="AB434" s="1"/>
      <c r="AC434" s="3"/>
      <c r="AD434" s="1"/>
      <c r="AE434" s="3"/>
      <c r="AF434" s="1"/>
      <c r="AG434" s="3"/>
      <c r="AH434" s="1"/>
      <c r="AI434" s="3"/>
      <c r="AJ434" s="1"/>
      <c r="AK434" s="3"/>
      <c r="AL434" s="1"/>
      <c r="AM434" s="3"/>
      <c r="AN434" s="1"/>
    </row>
    <row r="435" spans="1:40" ht="14.25" customHeight="1">
      <c r="A435" s="3"/>
      <c r="B435" s="3"/>
      <c r="C435" s="3"/>
      <c r="D435" s="3"/>
      <c r="E435" s="28"/>
      <c r="F435" s="28"/>
      <c r="G435" s="28"/>
      <c r="H435" s="28"/>
      <c r="I435" s="3"/>
      <c r="J435" s="3"/>
      <c r="K435" s="3"/>
      <c r="L435" s="3"/>
      <c r="M435" s="3"/>
      <c r="N435" s="3"/>
      <c r="O435" s="3"/>
      <c r="P435" s="1"/>
      <c r="Q435" s="3"/>
      <c r="R435" s="1"/>
      <c r="S435" s="3"/>
      <c r="T435" s="1"/>
      <c r="U435" s="3"/>
      <c r="V435" s="1"/>
      <c r="W435" s="3"/>
      <c r="X435" s="1"/>
      <c r="Y435" s="3"/>
      <c r="Z435" s="1"/>
      <c r="AA435" s="3"/>
      <c r="AB435" s="1"/>
      <c r="AC435" s="3"/>
      <c r="AD435" s="1"/>
      <c r="AE435" s="3"/>
      <c r="AF435" s="1"/>
      <c r="AG435" s="3"/>
      <c r="AH435" s="1"/>
      <c r="AI435" s="3"/>
      <c r="AJ435" s="1"/>
      <c r="AK435" s="3"/>
      <c r="AL435" s="1"/>
      <c r="AM435" s="3"/>
      <c r="AN435" s="1"/>
    </row>
    <row r="436" spans="1:40" ht="14.25" customHeight="1">
      <c r="A436" s="3"/>
      <c r="B436" s="3"/>
      <c r="C436" s="3"/>
      <c r="D436" s="3"/>
      <c r="E436" s="28"/>
      <c r="F436" s="28"/>
      <c r="G436" s="28"/>
      <c r="H436" s="28"/>
      <c r="I436" s="3"/>
      <c r="J436" s="3"/>
      <c r="K436" s="3"/>
      <c r="L436" s="3"/>
      <c r="M436" s="3"/>
      <c r="N436" s="3"/>
      <c r="O436" s="3"/>
      <c r="P436" s="1"/>
      <c r="Q436" s="3"/>
      <c r="R436" s="1"/>
      <c r="S436" s="3"/>
      <c r="T436" s="1"/>
      <c r="U436" s="3"/>
      <c r="V436" s="1"/>
      <c r="W436" s="3"/>
      <c r="X436" s="1"/>
      <c r="Y436" s="3"/>
      <c r="Z436" s="1"/>
      <c r="AA436" s="3"/>
      <c r="AB436" s="1"/>
      <c r="AC436" s="3"/>
      <c r="AD436" s="1"/>
      <c r="AE436" s="3"/>
      <c r="AF436" s="1"/>
      <c r="AG436" s="3"/>
      <c r="AH436" s="1"/>
      <c r="AI436" s="3"/>
      <c r="AJ436" s="1"/>
      <c r="AK436" s="3"/>
      <c r="AL436" s="1"/>
      <c r="AM436" s="3"/>
      <c r="AN436" s="1"/>
    </row>
    <row r="437" spans="1:40" ht="14.25" customHeight="1">
      <c r="A437" s="3"/>
      <c r="B437" s="3"/>
      <c r="C437" s="3"/>
      <c r="D437" s="3"/>
      <c r="E437" s="28"/>
      <c r="F437" s="28"/>
      <c r="G437" s="28"/>
      <c r="H437" s="28"/>
      <c r="I437" s="3"/>
      <c r="J437" s="3"/>
      <c r="K437" s="3"/>
      <c r="L437" s="3"/>
      <c r="M437" s="3"/>
      <c r="N437" s="3"/>
      <c r="O437" s="3"/>
      <c r="P437" s="1"/>
      <c r="Q437" s="3"/>
      <c r="R437" s="1"/>
      <c r="S437" s="3"/>
      <c r="T437" s="1"/>
      <c r="U437" s="3"/>
      <c r="V437" s="1"/>
      <c r="W437" s="3"/>
      <c r="X437" s="1"/>
      <c r="Y437" s="3"/>
      <c r="Z437" s="1"/>
      <c r="AA437" s="3"/>
      <c r="AB437" s="1"/>
      <c r="AC437" s="3"/>
      <c r="AD437" s="1"/>
      <c r="AE437" s="3"/>
      <c r="AF437" s="1"/>
      <c r="AG437" s="3"/>
      <c r="AH437" s="1"/>
      <c r="AI437" s="3"/>
      <c r="AJ437" s="1"/>
      <c r="AK437" s="3"/>
      <c r="AL437" s="1"/>
      <c r="AM437" s="3"/>
      <c r="AN437" s="1"/>
    </row>
    <row r="438" spans="1:40" ht="14.25" customHeight="1">
      <c r="A438" s="3"/>
      <c r="B438" s="3"/>
      <c r="C438" s="3"/>
      <c r="D438" s="3"/>
      <c r="E438" s="28"/>
      <c r="F438" s="28"/>
      <c r="G438" s="28"/>
      <c r="H438" s="28"/>
      <c r="I438" s="3"/>
      <c r="J438" s="3"/>
      <c r="K438" s="3"/>
      <c r="L438" s="3"/>
      <c r="M438" s="3"/>
      <c r="N438" s="3"/>
      <c r="O438" s="3"/>
      <c r="P438" s="1"/>
      <c r="Q438" s="3"/>
      <c r="R438" s="1"/>
      <c r="S438" s="3"/>
      <c r="T438" s="1"/>
      <c r="U438" s="3"/>
      <c r="V438" s="1"/>
      <c r="W438" s="3"/>
      <c r="X438" s="1"/>
      <c r="Y438" s="3"/>
      <c r="Z438" s="1"/>
      <c r="AA438" s="3"/>
      <c r="AB438" s="1"/>
      <c r="AC438" s="3"/>
      <c r="AD438" s="1"/>
      <c r="AE438" s="3"/>
      <c r="AF438" s="1"/>
      <c r="AG438" s="3"/>
      <c r="AH438" s="1"/>
      <c r="AI438" s="3"/>
      <c r="AJ438" s="1"/>
      <c r="AK438" s="3"/>
      <c r="AL438" s="1"/>
      <c r="AM438" s="3"/>
      <c r="AN438" s="1"/>
    </row>
    <row r="439" spans="1:40" ht="14.25" customHeight="1">
      <c r="A439" s="3"/>
      <c r="B439" s="3"/>
      <c r="C439" s="3"/>
      <c r="D439" s="3"/>
      <c r="E439" s="28"/>
      <c r="F439" s="28"/>
      <c r="G439" s="28"/>
      <c r="H439" s="28"/>
      <c r="I439" s="3"/>
      <c r="J439" s="3"/>
      <c r="K439" s="3"/>
      <c r="L439" s="3"/>
      <c r="M439" s="3"/>
      <c r="N439" s="3"/>
      <c r="O439" s="3"/>
      <c r="P439" s="1"/>
      <c r="Q439" s="3"/>
      <c r="R439" s="1"/>
      <c r="S439" s="3"/>
      <c r="T439" s="1"/>
      <c r="U439" s="3"/>
      <c r="V439" s="1"/>
      <c r="W439" s="3"/>
      <c r="X439" s="1"/>
      <c r="Y439" s="3"/>
      <c r="Z439" s="1"/>
      <c r="AA439" s="3"/>
      <c r="AB439" s="1"/>
      <c r="AC439" s="3"/>
      <c r="AD439" s="1"/>
      <c r="AE439" s="3"/>
      <c r="AF439" s="1"/>
      <c r="AG439" s="3"/>
      <c r="AH439" s="1"/>
      <c r="AI439" s="3"/>
      <c r="AJ439" s="1"/>
      <c r="AK439" s="3"/>
      <c r="AL439" s="1"/>
      <c r="AM439" s="3"/>
      <c r="AN439" s="1"/>
    </row>
    <row r="440" spans="1:40" ht="14.25" customHeight="1">
      <c r="A440" s="3"/>
      <c r="B440" s="3"/>
      <c r="C440" s="3"/>
      <c r="D440" s="3"/>
      <c r="E440" s="28"/>
      <c r="F440" s="28"/>
      <c r="G440" s="28"/>
      <c r="H440" s="28"/>
      <c r="I440" s="3"/>
      <c r="J440" s="3"/>
      <c r="K440" s="3"/>
      <c r="L440" s="3"/>
      <c r="M440" s="3"/>
      <c r="N440" s="3"/>
      <c r="O440" s="3"/>
      <c r="P440" s="1"/>
      <c r="Q440" s="3"/>
      <c r="R440" s="1"/>
      <c r="S440" s="3"/>
      <c r="T440" s="1"/>
      <c r="U440" s="3"/>
      <c r="V440" s="1"/>
      <c r="W440" s="3"/>
      <c r="X440" s="1"/>
      <c r="Y440" s="3"/>
      <c r="Z440" s="1"/>
      <c r="AA440" s="3"/>
      <c r="AB440" s="1"/>
      <c r="AC440" s="3"/>
      <c r="AD440" s="1"/>
      <c r="AE440" s="3"/>
      <c r="AF440" s="1"/>
      <c r="AG440" s="3"/>
      <c r="AH440" s="1"/>
      <c r="AI440" s="3"/>
      <c r="AJ440" s="1"/>
      <c r="AK440" s="3"/>
      <c r="AL440" s="1"/>
      <c r="AM440" s="3"/>
      <c r="AN440" s="1"/>
    </row>
    <row r="441" spans="1:40" ht="14.25" customHeight="1">
      <c r="A441" s="3"/>
      <c r="B441" s="3"/>
      <c r="C441" s="3"/>
      <c r="D441" s="3"/>
      <c r="E441" s="28"/>
      <c r="F441" s="28"/>
      <c r="G441" s="28"/>
      <c r="H441" s="28"/>
      <c r="I441" s="3"/>
      <c r="J441" s="3"/>
      <c r="K441" s="3"/>
      <c r="L441" s="3"/>
      <c r="M441" s="3"/>
      <c r="N441" s="3"/>
      <c r="O441" s="3"/>
      <c r="P441" s="1"/>
      <c r="Q441" s="3"/>
      <c r="R441" s="1"/>
      <c r="S441" s="3"/>
      <c r="T441" s="1"/>
      <c r="U441" s="3"/>
      <c r="V441" s="1"/>
      <c r="W441" s="3"/>
      <c r="X441" s="1"/>
      <c r="Y441" s="3"/>
      <c r="Z441" s="1"/>
      <c r="AA441" s="3"/>
      <c r="AB441" s="1"/>
      <c r="AC441" s="3"/>
      <c r="AD441" s="1"/>
      <c r="AE441" s="3"/>
      <c r="AF441" s="1"/>
      <c r="AG441" s="3"/>
      <c r="AH441" s="1"/>
      <c r="AI441" s="3"/>
      <c r="AJ441" s="1"/>
      <c r="AK441" s="3"/>
      <c r="AL441" s="1"/>
      <c r="AM441" s="3"/>
      <c r="AN441" s="1"/>
    </row>
    <row r="442" spans="1:40" ht="14.25" customHeight="1">
      <c r="A442" s="3"/>
      <c r="B442" s="3"/>
      <c r="C442" s="3"/>
      <c r="D442" s="3"/>
      <c r="E442" s="28"/>
      <c r="F442" s="28"/>
      <c r="G442" s="28"/>
      <c r="H442" s="28"/>
      <c r="I442" s="3"/>
      <c r="J442" s="3"/>
      <c r="K442" s="3"/>
      <c r="L442" s="3"/>
      <c r="M442" s="3"/>
      <c r="N442" s="3"/>
      <c r="O442" s="3"/>
      <c r="P442" s="1"/>
      <c r="Q442" s="3"/>
      <c r="R442" s="1"/>
      <c r="S442" s="3"/>
      <c r="T442" s="1"/>
      <c r="U442" s="3"/>
      <c r="V442" s="1"/>
      <c r="W442" s="3"/>
      <c r="X442" s="1"/>
      <c r="Y442" s="3"/>
      <c r="Z442" s="1"/>
      <c r="AA442" s="3"/>
      <c r="AB442" s="1"/>
      <c r="AC442" s="3"/>
      <c r="AD442" s="1"/>
      <c r="AE442" s="3"/>
      <c r="AF442" s="1"/>
      <c r="AG442" s="3"/>
      <c r="AH442" s="1"/>
      <c r="AI442" s="3"/>
      <c r="AJ442" s="1"/>
      <c r="AK442" s="3"/>
      <c r="AL442" s="1"/>
      <c r="AM442" s="3"/>
      <c r="AN442" s="1"/>
    </row>
    <row r="443" spans="1:40" ht="14.25" customHeight="1">
      <c r="A443" s="3"/>
      <c r="B443" s="3"/>
      <c r="C443" s="3"/>
      <c r="D443" s="3"/>
      <c r="E443" s="28"/>
      <c r="F443" s="28"/>
      <c r="G443" s="28"/>
      <c r="H443" s="28"/>
      <c r="I443" s="3"/>
      <c r="J443" s="3"/>
      <c r="K443" s="3"/>
      <c r="L443" s="3"/>
      <c r="M443" s="3"/>
      <c r="N443" s="3"/>
      <c r="O443" s="3"/>
      <c r="P443" s="1"/>
      <c r="Q443" s="3"/>
      <c r="R443" s="1"/>
      <c r="S443" s="3"/>
      <c r="T443" s="1"/>
      <c r="U443" s="3"/>
      <c r="V443" s="1"/>
      <c r="W443" s="3"/>
      <c r="X443" s="1"/>
      <c r="Y443" s="3"/>
      <c r="Z443" s="1"/>
      <c r="AA443" s="3"/>
      <c r="AB443" s="1"/>
      <c r="AC443" s="3"/>
      <c r="AD443" s="1"/>
      <c r="AE443" s="3"/>
      <c r="AF443" s="1"/>
      <c r="AG443" s="3"/>
      <c r="AH443" s="1"/>
      <c r="AI443" s="3"/>
      <c r="AJ443" s="1"/>
      <c r="AK443" s="3"/>
      <c r="AL443" s="1"/>
      <c r="AM443" s="3"/>
      <c r="AN443" s="1"/>
    </row>
    <row r="444" spans="1:40" ht="14.25" customHeight="1">
      <c r="A444" s="3"/>
      <c r="B444" s="3"/>
      <c r="C444" s="3"/>
      <c r="D444" s="3"/>
      <c r="E444" s="28"/>
      <c r="F444" s="28"/>
      <c r="G444" s="28"/>
      <c r="H444" s="28"/>
      <c r="I444" s="3"/>
      <c r="J444" s="3"/>
      <c r="K444" s="3"/>
      <c r="L444" s="3"/>
      <c r="M444" s="3"/>
      <c r="N444" s="3"/>
      <c r="O444" s="3"/>
      <c r="P444" s="1"/>
      <c r="Q444" s="3"/>
      <c r="R444" s="1"/>
      <c r="S444" s="3"/>
      <c r="T444" s="1"/>
      <c r="U444" s="3"/>
      <c r="V444" s="1"/>
      <c r="W444" s="3"/>
      <c r="X444" s="1"/>
      <c r="Y444" s="3"/>
      <c r="Z444" s="1"/>
      <c r="AA444" s="3"/>
      <c r="AB444" s="1"/>
      <c r="AC444" s="3"/>
      <c r="AD444" s="1"/>
      <c r="AE444" s="3"/>
      <c r="AF444" s="1"/>
      <c r="AG444" s="3"/>
      <c r="AH444" s="1"/>
      <c r="AI444" s="3"/>
      <c r="AJ444" s="1"/>
      <c r="AK444" s="3"/>
      <c r="AL444" s="1"/>
      <c r="AM444" s="3"/>
      <c r="AN444" s="1"/>
    </row>
    <row r="445" spans="1:40" ht="14.25" customHeight="1">
      <c r="A445" s="3"/>
      <c r="B445" s="3"/>
      <c r="C445" s="3"/>
      <c r="D445" s="3"/>
      <c r="E445" s="28"/>
      <c r="F445" s="28"/>
      <c r="G445" s="28"/>
      <c r="H445" s="28"/>
      <c r="I445" s="3"/>
      <c r="J445" s="3"/>
      <c r="K445" s="3"/>
      <c r="L445" s="3"/>
      <c r="M445" s="3"/>
      <c r="N445" s="3"/>
      <c r="O445" s="3"/>
      <c r="P445" s="1"/>
      <c r="Q445" s="3"/>
      <c r="R445" s="1"/>
      <c r="S445" s="3"/>
      <c r="T445" s="1"/>
      <c r="U445" s="3"/>
      <c r="V445" s="1"/>
      <c r="W445" s="3"/>
      <c r="X445" s="1"/>
      <c r="Y445" s="3"/>
      <c r="Z445" s="1"/>
      <c r="AA445" s="3"/>
      <c r="AB445" s="1"/>
      <c r="AC445" s="3"/>
      <c r="AD445" s="1"/>
      <c r="AE445" s="3"/>
      <c r="AF445" s="1"/>
      <c r="AG445" s="3"/>
      <c r="AH445" s="1"/>
      <c r="AI445" s="3"/>
      <c r="AJ445" s="1"/>
      <c r="AK445" s="3"/>
      <c r="AL445" s="1"/>
      <c r="AM445" s="3"/>
      <c r="AN445" s="1"/>
    </row>
    <row r="446" spans="1:40" ht="14.25" customHeight="1">
      <c r="A446" s="3"/>
      <c r="B446" s="3"/>
      <c r="C446" s="3"/>
      <c r="D446" s="3"/>
      <c r="E446" s="28"/>
      <c r="F446" s="28"/>
      <c r="G446" s="28"/>
      <c r="H446" s="28"/>
      <c r="I446" s="3"/>
      <c r="J446" s="3"/>
      <c r="K446" s="3"/>
      <c r="L446" s="3"/>
      <c r="M446" s="3"/>
      <c r="N446" s="3"/>
      <c r="O446" s="3"/>
      <c r="P446" s="1"/>
      <c r="Q446" s="3"/>
      <c r="R446" s="1"/>
      <c r="S446" s="3"/>
      <c r="T446" s="1"/>
      <c r="U446" s="3"/>
      <c r="V446" s="1"/>
      <c r="W446" s="3"/>
      <c r="X446" s="1"/>
      <c r="Y446" s="3"/>
      <c r="Z446" s="1"/>
      <c r="AA446" s="3"/>
      <c r="AB446" s="1"/>
      <c r="AC446" s="3"/>
      <c r="AD446" s="1"/>
      <c r="AE446" s="3"/>
      <c r="AF446" s="1"/>
      <c r="AG446" s="3"/>
      <c r="AH446" s="1"/>
      <c r="AI446" s="3"/>
      <c r="AJ446" s="1"/>
      <c r="AK446" s="3"/>
      <c r="AL446" s="1"/>
      <c r="AM446" s="3"/>
      <c r="AN446" s="1"/>
    </row>
    <row r="447" spans="1:40" ht="14.25" customHeight="1">
      <c r="A447" s="3"/>
      <c r="B447" s="3"/>
      <c r="C447" s="3"/>
      <c r="D447" s="3"/>
      <c r="E447" s="28"/>
      <c r="F447" s="28"/>
      <c r="G447" s="28"/>
      <c r="H447" s="28"/>
      <c r="I447" s="3"/>
      <c r="J447" s="3"/>
      <c r="K447" s="3"/>
      <c r="L447" s="3"/>
      <c r="M447" s="3"/>
      <c r="N447" s="3"/>
      <c r="O447" s="3"/>
      <c r="P447" s="1"/>
      <c r="Q447" s="3"/>
      <c r="R447" s="1"/>
      <c r="S447" s="3"/>
      <c r="T447" s="1"/>
      <c r="U447" s="3"/>
      <c r="V447" s="1"/>
      <c r="W447" s="3"/>
      <c r="X447" s="1"/>
      <c r="Y447" s="3"/>
      <c r="Z447" s="1"/>
      <c r="AA447" s="3"/>
      <c r="AB447" s="1"/>
      <c r="AC447" s="3"/>
      <c r="AD447" s="1"/>
      <c r="AE447" s="3"/>
      <c r="AF447" s="1"/>
      <c r="AG447" s="3"/>
      <c r="AH447" s="1"/>
      <c r="AI447" s="3"/>
      <c r="AJ447" s="1"/>
      <c r="AK447" s="3"/>
      <c r="AL447" s="1"/>
      <c r="AM447" s="3"/>
      <c r="AN447" s="1"/>
    </row>
    <row r="448" spans="1:40" ht="14.25" customHeight="1">
      <c r="A448" s="3"/>
      <c r="B448" s="3"/>
      <c r="C448" s="3"/>
      <c r="D448" s="3"/>
      <c r="E448" s="28"/>
      <c r="F448" s="28"/>
      <c r="G448" s="28"/>
      <c r="H448" s="28"/>
      <c r="I448" s="3"/>
      <c r="J448" s="3"/>
      <c r="K448" s="3"/>
      <c r="L448" s="3"/>
      <c r="M448" s="3"/>
      <c r="N448" s="3"/>
      <c r="O448" s="3"/>
      <c r="P448" s="1"/>
      <c r="Q448" s="3"/>
      <c r="R448" s="1"/>
      <c r="S448" s="3"/>
      <c r="T448" s="1"/>
      <c r="U448" s="3"/>
      <c r="V448" s="1"/>
      <c r="W448" s="3"/>
      <c r="X448" s="1"/>
      <c r="Y448" s="3"/>
      <c r="Z448" s="1"/>
      <c r="AA448" s="3"/>
      <c r="AB448" s="1"/>
      <c r="AC448" s="3"/>
      <c r="AD448" s="1"/>
      <c r="AE448" s="3"/>
      <c r="AF448" s="1"/>
      <c r="AG448" s="3"/>
      <c r="AH448" s="1"/>
      <c r="AI448" s="3"/>
      <c r="AJ448" s="1"/>
      <c r="AK448" s="3"/>
      <c r="AL448" s="1"/>
      <c r="AM448" s="3"/>
      <c r="AN448" s="1"/>
    </row>
    <row r="449" spans="1:40" ht="14.25" customHeight="1">
      <c r="A449" s="3"/>
      <c r="B449" s="3"/>
      <c r="C449" s="3"/>
      <c r="D449" s="3"/>
      <c r="E449" s="28"/>
      <c r="F449" s="28"/>
      <c r="G449" s="28"/>
      <c r="H449" s="28"/>
      <c r="I449" s="3"/>
      <c r="J449" s="3"/>
      <c r="K449" s="3"/>
      <c r="L449" s="3"/>
      <c r="M449" s="3"/>
      <c r="N449" s="3"/>
      <c r="O449" s="3"/>
      <c r="P449" s="1"/>
      <c r="Q449" s="3"/>
      <c r="R449" s="1"/>
      <c r="S449" s="3"/>
      <c r="T449" s="1"/>
      <c r="U449" s="3"/>
      <c r="V449" s="1"/>
      <c r="W449" s="3"/>
      <c r="X449" s="1"/>
      <c r="Y449" s="3"/>
      <c r="Z449" s="1"/>
      <c r="AA449" s="3"/>
      <c r="AB449" s="1"/>
      <c r="AC449" s="3"/>
      <c r="AD449" s="1"/>
      <c r="AE449" s="3"/>
      <c r="AF449" s="1"/>
      <c r="AG449" s="3"/>
      <c r="AH449" s="1"/>
      <c r="AI449" s="3"/>
      <c r="AJ449" s="1"/>
      <c r="AK449" s="3"/>
      <c r="AL449" s="1"/>
      <c r="AM449" s="3"/>
      <c r="AN449" s="1"/>
    </row>
    <row r="450" spans="1:40" ht="14.25" customHeight="1">
      <c r="A450" s="3"/>
      <c r="B450" s="3"/>
      <c r="C450" s="3"/>
      <c r="D450" s="3"/>
      <c r="E450" s="28"/>
      <c r="F450" s="28"/>
      <c r="G450" s="28"/>
      <c r="H450" s="28"/>
      <c r="I450" s="3"/>
      <c r="J450" s="3"/>
      <c r="K450" s="3"/>
      <c r="L450" s="3"/>
      <c r="M450" s="3"/>
      <c r="N450" s="3"/>
      <c r="O450" s="3"/>
      <c r="P450" s="1"/>
      <c r="Q450" s="3"/>
      <c r="R450" s="1"/>
      <c r="S450" s="3"/>
      <c r="T450" s="1"/>
      <c r="U450" s="3"/>
      <c r="V450" s="1"/>
      <c r="W450" s="3"/>
      <c r="X450" s="1"/>
      <c r="Y450" s="3"/>
      <c r="Z450" s="1"/>
      <c r="AA450" s="3"/>
      <c r="AB450" s="1"/>
      <c r="AC450" s="3"/>
      <c r="AD450" s="1"/>
      <c r="AE450" s="3"/>
      <c r="AF450" s="1"/>
      <c r="AG450" s="3"/>
      <c r="AH450" s="1"/>
      <c r="AI450" s="3"/>
      <c r="AJ450" s="1"/>
      <c r="AK450" s="3"/>
      <c r="AL450" s="1"/>
      <c r="AM450" s="3"/>
      <c r="AN450" s="1"/>
    </row>
    <row r="451" spans="1:40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1"/>
      <c r="Q451" s="3"/>
      <c r="R451" s="1"/>
      <c r="S451" s="3"/>
      <c r="T451" s="1"/>
      <c r="U451" s="3"/>
      <c r="V451" s="1"/>
      <c r="W451" s="3"/>
      <c r="X451" s="1"/>
      <c r="Y451" s="3"/>
      <c r="Z451" s="1"/>
      <c r="AA451" s="3"/>
      <c r="AB451" s="1"/>
      <c r="AC451" s="3"/>
      <c r="AD451" s="1"/>
      <c r="AE451" s="3"/>
      <c r="AF451" s="1"/>
      <c r="AG451" s="3"/>
      <c r="AH451" s="1"/>
      <c r="AI451" s="3"/>
      <c r="AJ451" s="1"/>
      <c r="AK451" s="3"/>
      <c r="AL451" s="1"/>
      <c r="AM451" s="3"/>
      <c r="AN451" s="1"/>
    </row>
    <row r="452" spans="1:40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1"/>
      <c r="Q452" s="3"/>
      <c r="R452" s="1"/>
      <c r="S452" s="3"/>
      <c r="T452" s="1"/>
      <c r="U452" s="3"/>
      <c r="V452" s="1"/>
      <c r="W452" s="3"/>
      <c r="X452" s="1"/>
      <c r="Y452" s="3"/>
      <c r="Z452" s="1"/>
      <c r="AA452" s="3"/>
      <c r="AB452" s="1"/>
      <c r="AC452" s="3"/>
      <c r="AD452" s="1"/>
      <c r="AE452" s="3"/>
      <c r="AF452" s="1"/>
      <c r="AG452" s="3"/>
      <c r="AH452" s="1"/>
      <c r="AI452" s="3"/>
      <c r="AJ452" s="1"/>
      <c r="AK452" s="3"/>
      <c r="AL452" s="1"/>
      <c r="AM452" s="3"/>
      <c r="AN452" s="1"/>
    </row>
    <row r="453" spans="1:40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1"/>
      <c r="Q453" s="3"/>
      <c r="R453" s="1"/>
      <c r="S453" s="3"/>
      <c r="T453" s="1"/>
      <c r="U453" s="3"/>
      <c r="V453" s="1"/>
      <c r="W453" s="3"/>
      <c r="X453" s="1"/>
      <c r="Y453" s="3"/>
      <c r="Z453" s="1"/>
      <c r="AA453" s="3"/>
      <c r="AB453" s="1"/>
      <c r="AC453" s="3"/>
      <c r="AD453" s="1"/>
      <c r="AE453" s="3"/>
      <c r="AF453" s="1"/>
      <c r="AG453" s="3"/>
      <c r="AH453" s="1"/>
      <c r="AI453" s="3"/>
      <c r="AJ453" s="1"/>
      <c r="AK453" s="3"/>
      <c r="AL453" s="1"/>
      <c r="AM453" s="3"/>
      <c r="AN453" s="1"/>
    </row>
    <row r="454" spans="1:40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1"/>
      <c r="Q454" s="3"/>
      <c r="R454" s="1"/>
      <c r="S454" s="3"/>
      <c r="T454" s="1"/>
      <c r="U454" s="3"/>
      <c r="V454" s="1"/>
      <c r="W454" s="3"/>
      <c r="X454" s="1"/>
      <c r="Y454" s="3"/>
      <c r="Z454" s="1"/>
      <c r="AA454" s="3"/>
      <c r="AB454" s="1"/>
      <c r="AC454" s="3"/>
      <c r="AD454" s="1"/>
      <c r="AE454" s="3"/>
      <c r="AF454" s="1"/>
      <c r="AG454" s="3"/>
      <c r="AH454" s="1"/>
      <c r="AI454" s="3"/>
      <c r="AJ454" s="1"/>
      <c r="AK454" s="3"/>
      <c r="AL454" s="1"/>
      <c r="AM454" s="3"/>
      <c r="AN454" s="1"/>
    </row>
    <row r="455" spans="1:40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1"/>
      <c r="Q455" s="3"/>
      <c r="R455" s="1"/>
      <c r="S455" s="3"/>
      <c r="T455" s="1"/>
      <c r="U455" s="3"/>
      <c r="V455" s="1"/>
      <c r="W455" s="3"/>
      <c r="X455" s="1"/>
      <c r="Y455" s="3"/>
      <c r="Z455" s="1"/>
      <c r="AA455" s="3"/>
      <c r="AB455" s="1"/>
      <c r="AC455" s="3"/>
      <c r="AD455" s="1"/>
      <c r="AE455" s="3"/>
      <c r="AF455" s="1"/>
      <c r="AG455" s="3"/>
      <c r="AH455" s="1"/>
      <c r="AI455" s="3"/>
      <c r="AJ455" s="1"/>
      <c r="AK455" s="3"/>
      <c r="AL455" s="1"/>
      <c r="AM455" s="3"/>
      <c r="AN455" s="1"/>
    </row>
    <row r="456" spans="1:40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1"/>
      <c r="Q456" s="3"/>
      <c r="R456" s="1"/>
      <c r="S456" s="3"/>
      <c r="T456" s="1"/>
      <c r="U456" s="3"/>
      <c r="V456" s="1"/>
      <c r="W456" s="3"/>
      <c r="X456" s="1"/>
      <c r="Y456" s="3"/>
      <c r="Z456" s="1"/>
      <c r="AA456" s="3"/>
      <c r="AB456" s="1"/>
      <c r="AC456" s="3"/>
      <c r="AD456" s="1"/>
      <c r="AE456" s="3"/>
      <c r="AF456" s="1"/>
      <c r="AG456" s="3"/>
      <c r="AH456" s="1"/>
      <c r="AI456" s="3"/>
      <c r="AJ456" s="1"/>
      <c r="AK456" s="3"/>
      <c r="AL456" s="1"/>
      <c r="AM456" s="3"/>
      <c r="AN456" s="1"/>
    </row>
    <row r="457" spans="1:40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1"/>
      <c r="Q457" s="3"/>
      <c r="R457" s="1"/>
      <c r="S457" s="3"/>
      <c r="T457" s="1"/>
      <c r="U457" s="3"/>
      <c r="V457" s="1"/>
      <c r="W457" s="3"/>
      <c r="X457" s="1"/>
      <c r="Y457" s="3"/>
      <c r="Z457" s="1"/>
      <c r="AA457" s="3"/>
      <c r="AB457" s="1"/>
      <c r="AC457" s="3"/>
      <c r="AD457" s="1"/>
      <c r="AE457" s="3"/>
      <c r="AF457" s="1"/>
      <c r="AG457" s="3"/>
      <c r="AH457" s="1"/>
      <c r="AI457" s="3"/>
      <c r="AJ457" s="1"/>
      <c r="AK457" s="3"/>
      <c r="AL457" s="1"/>
      <c r="AM457" s="3"/>
      <c r="AN457" s="1"/>
    </row>
    <row r="458" spans="1:40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1"/>
      <c r="Q458" s="3"/>
      <c r="R458" s="1"/>
      <c r="S458" s="3"/>
      <c r="T458" s="1"/>
      <c r="U458" s="3"/>
      <c r="V458" s="1"/>
      <c r="W458" s="3"/>
      <c r="X458" s="1"/>
      <c r="Y458" s="3"/>
      <c r="Z458" s="1"/>
      <c r="AA458" s="3"/>
      <c r="AB458" s="1"/>
      <c r="AC458" s="3"/>
      <c r="AD458" s="1"/>
      <c r="AE458" s="3"/>
      <c r="AF458" s="1"/>
      <c r="AG458" s="3"/>
      <c r="AH458" s="1"/>
      <c r="AI458" s="3"/>
      <c r="AJ458" s="1"/>
      <c r="AK458" s="3"/>
      <c r="AL458" s="1"/>
      <c r="AM458" s="3"/>
      <c r="AN458" s="1"/>
    </row>
    <row r="459" spans="1:40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1"/>
      <c r="Q459" s="3"/>
      <c r="R459" s="1"/>
      <c r="S459" s="3"/>
      <c r="T459" s="1"/>
      <c r="U459" s="3"/>
      <c r="V459" s="1"/>
      <c r="W459" s="3"/>
      <c r="X459" s="1"/>
      <c r="Y459" s="3"/>
      <c r="Z459" s="1"/>
      <c r="AA459" s="3"/>
      <c r="AB459" s="1"/>
      <c r="AC459" s="3"/>
      <c r="AD459" s="1"/>
      <c r="AE459" s="3"/>
      <c r="AF459" s="1"/>
      <c r="AG459" s="3"/>
      <c r="AH459" s="1"/>
      <c r="AI459" s="3"/>
      <c r="AJ459" s="1"/>
      <c r="AK459" s="3"/>
      <c r="AL459" s="1"/>
      <c r="AM459" s="3"/>
      <c r="AN459" s="1"/>
    </row>
    <row r="460" spans="1:40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1"/>
      <c r="Q460" s="3"/>
      <c r="R460" s="1"/>
      <c r="S460" s="3"/>
      <c r="T460" s="1"/>
      <c r="U460" s="3"/>
      <c r="V460" s="1"/>
      <c r="W460" s="3"/>
      <c r="X460" s="1"/>
      <c r="Y460" s="3"/>
      <c r="Z460" s="1"/>
      <c r="AA460" s="3"/>
      <c r="AB460" s="1"/>
      <c r="AC460" s="3"/>
      <c r="AD460" s="1"/>
      <c r="AE460" s="3"/>
      <c r="AF460" s="1"/>
      <c r="AG460" s="3"/>
      <c r="AH460" s="1"/>
      <c r="AI460" s="3"/>
      <c r="AJ460" s="1"/>
      <c r="AK460" s="3"/>
      <c r="AL460" s="1"/>
      <c r="AM460" s="3"/>
      <c r="AN460" s="1"/>
    </row>
    <row r="461" spans="1:40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1"/>
      <c r="Q461" s="3"/>
      <c r="R461" s="1"/>
      <c r="S461" s="3"/>
      <c r="T461" s="1"/>
      <c r="U461" s="3"/>
      <c r="V461" s="1"/>
      <c r="W461" s="3"/>
      <c r="X461" s="1"/>
      <c r="Y461" s="3"/>
      <c r="Z461" s="1"/>
      <c r="AA461" s="3"/>
      <c r="AB461" s="1"/>
      <c r="AC461" s="3"/>
      <c r="AD461" s="1"/>
      <c r="AE461" s="3"/>
      <c r="AF461" s="1"/>
      <c r="AG461" s="3"/>
      <c r="AH461" s="1"/>
      <c r="AI461" s="3"/>
      <c r="AJ461" s="1"/>
      <c r="AK461" s="3"/>
      <c r="AL461" s="1"/>
      <c r="AM461" s="3"/>
      <c r="AN461" s="1"/>
    </row>
    <row r="462" spans="1:40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1"/>
      <c r="Q462" s="3"/>
      <c r="R462" s="1"/>
      <c r="S462" s="3"/>
      <c r="T462" s="1"/>
      <c r="U462" s="3"/>
      <c r="V462" s="1"/>
      <c r="W462" s="3"/>
      <c r="X462" s="1"/>
      <c r="Y462" s="3"/>
      <c r="Z462" s="1"/>
      <c r="AA462" s="3"/>
      <c r="AB462" s="1"/>
      <c r="AC462" s="3"/>
      <c r="AD462" s="1"/>
      <c r="AE462" s="3"/>
      <c r="AF462" s="1"/>
      <c r="AG462" s="3"/>
      <c r="AH462" s="1"/>
      <c r="AI462" s="3"/>
      <c r="AJ462" s="1"/>
      <c r="AK462" s="3"/>
      <c r="AL462" s="1"/>
      <c r="AM462" s="3"/>
      <c r="AN462" s="1"/>
    </row>
    <row r="463" spans="1:40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1"/>
      <c r="Q463" s="3"/>
      <c r="R463" s="1"/>
      <c r="S463" s="3"/>
      <c r="T463" s="1"/>
      <c r="U463" s="3"/>
      <c r="V463" s="1"/>
      <c r="W463" s="3"/>
      <c r="X463" s="1"/>
      <c r="Y463" s="3"/>
      <c r="Z463" s="1"/>
      <c r="AA463" s="3"/>
      <c r="AB463" s="1"/>
      <c r="AC463" s="3"/>
      <c r="AD463" s="1"/>
      <c r="AE463" s="3"/>
      <c r="AF463" s="1"/>
      <c r="AG463" s="3"/>
      <c r="AH463" s="1"/>
      <c r="AI463" s="3"/>
      <c r="AJ463" s="1"/>
      <c r="AK463" s="3"/>
      <c r="AL463" s="1"/>
      <c r="AM463" s="3"/>
      <c r="AN463" s="1"/>
    </row>
    <row r="464" spans="1:40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1"/>
      <c r="Q464" s="3"/>
      <c r="R464" s="1"/>
      <c r="S464" s="3"/>
      <c r="T464" s="1"/>
      <c r="U464" s="3"/>
      <c r="V464" s="1"/>
      <c r="W464" s="3"/>
      <c r="X464" s="1"/>
      <c r="Y464" s="3"/>
      <c r="Z464" s="1"/>
      <c r="AA464" s="3"/>
      <c r="AB464" s="1"/>
      <c r="AC464" s="3"/>
      <c r="AD464" s="1"/>
      <c r="AE464" s="3"/>
      <c r="AF464" s="1"/>
      <c r="AG464" s="3"/>
      <c r="AH464" s="1"/>
      <c r="AI464" s="3"/>
      <c r="AJ464" s="1"/>
      <c r="AK464" s="3"/>
      <c r="AL464" s="1"/>
      <c r="AM464" s="3"/>
      <c r="AN464" s="1"/>
    </row>
    <row r="465" spans="1:40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1"/>
      <c r="Q465" s="3"/>
      <c r="R465" s="1"/>
      <c r="S465" s="3"/>
      <c r="T465" s="1"/>
      <c r="U465" s="3"/>
      <c r="V465" s="1"/>
      <c r="W465" s="3"/>
      <c r="X465" s="1"/>
      <c r="Y465" s="3"/>
      <c r="Z465" s="1"/>
      <c r="AA465" s="3"/>
      <c r="AB465" s="1"/>
      <c r="AC465" s="3"/>
      <c r="AD465" s="1"/>
      <c r="AE465" s="3"/>
      <c r="AF465" s="1"/>
      <c r="AG465" s="3"/>
      <c r="AH465" s="1"/>
      <c r="AI465" s="3"/>
      <c r="AJ465" s="1"/>
      <c r="AK465" s="3"/>
      <c r="AL465" s="1"/>
      <c r="AM465" s="3"/>
      <c r="AN465" s="1"/>
    </row>
    <row r="466" spans="1:40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1"/>
      <c r="Q466" s="3"/>
      <c r="R466" s="1"/>
      <c r="S466" s="3"/>
      <c r="T466" s="1"/>
      <c r="U466" s="3"/>
      <c r="V466" s="1"/>
      <c r="W466" s="3"/>
      <c r="X466" s="1"/>
      <c r="Y466" s="3"/>
      <c r="Z466" s="1"/>
      <c r="AA466" s="3"/>
      <c r="AB466" s="1"/>
      <c r="AC466" s="3"/>
      <c r="AD466" s="1"/>
      <c r="AE466" s="3"/>
      <c r="AF466" s="1"/>
      <c r="AG466" s="3"/>
      <c r="AH466" s="1"/>
      <c r="AI466" s="3"/>
      <c r="AJ466" s="1"/>
      <c r="AK466" s="3"/>
      <c r="AL466" s="1"/>
      <c r="AM466" s="3"/>
      <c r="AN466" s="1"/>
    </row>
    <row r="467" spans="1:40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1"/>
      <c r="Q467" s="3"/>
      <c r="R467" s="1"/>
      <c r="S467" s="3"/>
      <c r="T467" s="1"/>
      <c r="U467" s="3"/>
      <c r="V467" s="1"/>
      <c r="W467" s="3"/>
      <c r="X467" s="1"/>
      <c r="Y467" s="3"/>
      <c r="Z467" s="1"/>
      <c r="AA467" s="3"/>
      <c r="AB467" s="1"/>
      <c r="AC467" s="3"/>
      <c r="AD467" s="1"/>
      <c r="AE467" s="3"/>
      <c r="AF467" s="1"/>
      <c r="AG467" s="3"/>
      <c r="AH467" s="1"/>
      <c r="AI467" s="3"/>
      <c r="AJ467" s="1"/>
      <c r="AK467" s="3"/>
      <c r="AL467" s="1"/>
      <c r="AM467" s="3"/>
      <c r="AN467" s="1"/>
    </row>
    <row r="468" spans="1:40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1"/>
      <c r="Q468" s="3"/>
      <c r="R468" s="1"/>
      <c r="S468" s="3"/>
      <c r="T468" s="1"/>
      <c r="U468" s="3"/>
      <c r="V468" s="1"/>
      <c r="W468" s="3"/>
      <c r="X468" s="1"/>
      <c r="Y468" s="3"/>
      <c r="Z468" s="1"/>
      <c r="AA468" s="3"/>
      <c r="AB468" s="1"/>
      <c r="AC468" s="3"/>
      <c r="AD468" s="1"/>
      <c r="AE468" s="3"/>
      <c r="AF468" s="1"/>
      <c r="AG468" s="3"/>
      <c r="AH468" s="1"/>
      <c r="AI468" s="3"/>
      <c r="AJ468" s="1"/>
      <c r="AK468" s="3"/>
      <c r="AL468" s="1"/>
      <c r="AM468" s="3"/>
      <c r="AN468" s="1"/>
    </row>
    <row r="469" spans="1:40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1"/>
      <c r="Q469" s="3"/>
      <c r="R469" s="1"/>
      <c r="S469" s="3"/>
      <c r="T469" s="1"/>
      <c r="U469" s="3"/>
      <c r="V469" s="1"/>
      <c r="W469" s="3"/>
      <c r="X469" s="1"/>
      <c r="Y469" s="3"/>
      <c r="Z469" s="1"/>
      <c r="AA469" s="3"/>
      <c r="AB469" s="1"/>
      <c r="AC469" s="3"/>
      <c r="AD469" s="1"/>
      <c r="AE469" s="3"/>
      <c r="AF469" s="1"/>
      <c r="AG469" s="3"/>
      <c r="AH469" s="1"/>
      <c r="AI469" s="3"/>
      <c r="AJ469" s="1"/>
      <c r="AK469" s="3"/>
      <c r="AL469" s="1"/>
      <c r="AM469" s="3"/>
      <c r="AN469" s="1"/>
    </row>
    <row r="470" spans="1:40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1"/>
      <c r="Q470" s="3"/>
      <c r="R470" s="1"/>
      <c r="S470" s="3"/>
      <c r="T470" s="1"/>
      <c r="U470" s="3"/>
      <c r="V470" s="1"/>
      <c r="W470" s="3"/>
      <c r="X470" s="1"/>
      <c r="Y470" s="3"/>
      <c r="Z470" s="1"/>
      <c r="AA470" s="3"/>
      <c r="AB470" s="1"/>
      <c r="AC470" s="3"/>
      <c r="AD470" s="1"/>
      <c r="AE470" s="3"/>
      <c r="AF470" s="1"/>
      <c r="AG470" s="3"/>
      <c r="AH470" s="1"/>
      <c r="AI470" s="3"/>
      <c r="AJ470" s="1"/>
      <c r="AK470" s="3"/>
      <c r="AL470" s="1"/>
      <c r="AM470" s="3"/>
      <c r="AN470" s="1"/>
    </row>
    <row r="471" spans="1:40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1"/>
      <c r="Q471" s="3"/>
      <c r="R471" s="1"/>
      <c r="S471" s="3"/>
      <c r="T471" s="1"/>
      <c r="U471" s="3"/>
      <c r="V471" s="1"/>
      <c r="W471" s="3"/>
      <c r="X471" s="1"/>
      <c r="Y471" s="3"/>
      <c r="Z471" s="1"/>
      <c r="AA471" s="3"/>
      <c r="AB471" s="1"/>
      <c r="AC471" s="3"/>
      <c r="AD471" s="1"/>
      <c r="AE471" s="3"/>
      <c r="AF471" s="1"/>
      <c r="AG471" s="3"/>
      <c r="AH471" s="1"/>
      <c r="AI471" s="3"/>
      <c r="AJ471" s="1"/>
      <c r="AK471" s="3"/>
      <c r="AL471" s="1"/>
      <c r="AM471" s="3"/>
      <c r="AN471" s="1"/>
    </row>
    <row r="472" spans="1:40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1"/>
      <c r="Q472" s="3"/>
      <c r="R472" s="1"/>
      <c r="S472" s="3"/>
      <c r="T472" s="1"/>
      <c r="U472" s="3"/>
      <c r="V472" s="1"/>
      <c r="W472" s="3"/>
      <c r="X472" s="1"/>
      <c r="Y472" s="3"/>
      <c r="Z472" s="1"/>
      <c r="AA472" s="3"/>
      <c r="AB472" s="1"/>
      <c r="AC472" s="3"/>
      <c r="AD472" s="1"/>
      <c r="AE472" s="3"/>
      <c r="AF472" s="1"/>
      <c r="AG472" s="3"/>
      <c r="AH472" s="1"/>
      <c r="AI472" s="3"/>
      <c r="AJ472" s="1"/>
      <c r="AK472" s="3"/>
      <c r="AL472" s="1"/>
      <c r="AM472" s="3"/>
      <c r="AN472" s="1"/>
    </row>
    <row r="473" spans="1:40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1"/>
      <c r="Q473" s="3"/>
      <c r="R473" s="1"/>
      <c r="S473" s="3"/>
      <c r="T473" s="1"/>
      <c r="U473" s="3"/>
      <c r="V473" s="1"/>
      <c r="W473" s="3"/>
      <c r="X473" s="1"/>
      <c r="Y473" s="3"/>
      <c r="Z473" s="1"/>
      <c r="AA473" s="3"/>
      <c r="AB473" s="1"/>
      <c r="AC473" s="3"/>
      <c r="AD473" s="1"/>
      <c r="AE473" s="3"/>
      <c r="AF473" s="1"/>
      <c r="AG473" s="3"/>
      <c r="AH473" s="1"/>
      <c r="AI473" s="3"/>
      <c r="AJ473" s="1"/>
      <c r="AK473" s="3"/>
      <c r="AL473" s="1"/>
      <c r="AM473" s="3"/>
      <c r="AN473" s="1"/>
    </row>
    <row r="474" spans="1:40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1"/>
      <c r="Q474" s="3"/>
      <c r="R474" s="1"/>
      <c r="S474" s="3"/>
      <c r="T474" s="1"/>
      <c r="U474" s="3"/>
      <c r="V474" s="1"/>
      <c r="W474" s="3"/>
      <c r="X474" s="1"/>
      <c r="Y474" s="3"/>
      <c r="Z474" s="1"/>
      <c r="AA474" s="3"/>
      <c r="AB474" s="1"/>
      <c r="AC474" s="3"/>
      <c r="AD474" s="1"/>
      <c r="AE474" s="3"/>
      <c r="AF474" s="1"/>
      <c r="AG474" s="3"/>
      <c r="AH474" s="1"/>
      <c r="AI474" s="3"/>
      <c r="AJ474" s="1"/>
      <c r="AK474" s="3"/>
      <c r="AL474" s="1"/>
      <c r="AM474" s="3"/>
      <c r="AN474" s="1"/>
    </row>
    <row r="475" spans="1:40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1"/>
      <c r="Q475" s="3"/>
      <c r="R475" s="1"/>
      <c r="S475" s="3"/>
      <c r="T475" s="1"/>
      <c r="U475" s="3"/>
      <c r="V475" s="1"/>
      <c r="W475" s="3"/>
      <c r="X475" s="1"/>
      <c r="Y475" s="3"/>
      <c r="Z475" s="1"/>
      <c r="AA475" s="3"/>
      <c r="AB475" s="1"/>
      <c r="AC475" s="3"/>
      <c r="AD475" s="1"/>
      <c r="AE475" s="3"/>
      <c r="AF475" s="1"/>
      <c r="AG475" s="3"/>
      <c r="AH475" s="1"/>
      <c r="AI475" s="3"/>
      <c r="AJ475" s="1"/>
      <c r="AK475" s="3"/>
      <c r="AL475" s="1"/>
      <c r="AM475" s="3"/>
      <c r="AN475" s="1"/>
    </row>
    <row r="476" spans="1:40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1"/>
      <c r="Q476" s="3"/>
      <c r="R476" s="1"/>
      <c r="S476" s="3"/>
      <c r="T476" s="1"/>
      <c r="U476" s="3"/>
      <c r="V476" s="1"/>
      <c r="W476" s="3"/>
      <c r="X476" s="1"/>
      <c r="Y476" s="3"/>
      <c r="Z476" s="1"/>
      <c r="AA476" s="3"/>
      <c r="AB476" s="1"/>
      <c r="AC476" s="3"/>
      <c r="AD476" s="1"/>
      <c r="AE476" s="3"/>
      <c r="AF476" s="1"/>
      <c r="AG476" s="3"/>
      <c r="AH476" s="1"/>
      <c r="AI476" s="3"/>
      <c r="AJ476" s="1"/>
      <c r="AK476" s="3"/>
      <c r="AL476" s="1"/>
      <c r="AM476" s="3"/>
      <c r="AN476" s="1"/>
    </row>
    <row r="477" spans="1:40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1"/>
      <c r="Q477" s="3"/>
      <c r="R477" s="1"/>
      <c r="S477" s="3"/>
      <c r="T477" s="1"/>
      <c r="U477" s="3"/>
      <c r="V477" s="1"/>
      <c r="W477" s="3"/>
      <c r="X477" s="1"/>
      <c r="Y477" s="3"/>
      <c r="Z477" s="1"/>
      <c r="AA477" s="3"/>
      <c r="AB477" s="1"/>
      <c r="AC477" s="3"/>
      <c r="AD477" s="1"/>
      <c r="AE477" s="3"/>
      <c r="AF477" s="1"/>
      <c r="AG477" s="3"/>
      <c r="AH477" s="1"/>
      <c r="AI477" s="3"/>
      <c r="AJ477" s="1"/>
      <c r="AK477" s="3"/>
      <c r="AL477" s="1"/>
      <c r="AM477" s="3"/>
      <c r="AN477" s="1"/>
    </row>
    <row r="478" spans="1:40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1"/>
      <c r="Q478" s="3"/>
      <c r="R478" s="1"/>
      <c r="S478" s="3"/>
      <c r="T478" s="1"/>
      <c r="U478" s="3"/>
      <c r="V478" s="1"/>
      <c r="W478" s="3"/>
      <c r="X478" s="1"/>
      <c r="Y478" s="3"/>
      <c r="Z478" s="1"/>
      <c r="AA478" s="3"/>
      <c r="AB478" s="1"/>
      <c r="AC478" s="3"/>
      <c r="AD478" s="1"/>
      <c r="AE478" s="3"/>
      <c r="AF478" s="1"/>
      <c r="AG478" s="3"/>
      <c r="AH478" s="1"/>
      <c r="AI478" s="3"/>
      <c r="AJ478" s="1"/>
      <c r="AK478" s="3"/>
      <c r="AL478" s="1"/>
      <c r="AM478" s="3"/>
      <c r="AN478" s="1"/>
    </row>
    <row r="479" spans="1:40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1"/>
      <c r="Q479" s="3"/>
      <c r="R479" s="1"/>
      <c r="S479" s="3"/>
      <c r="T479" s="1"/>
      <c r="U479" s="3"/>
      <c r="V479" s="1"/>
      <c r="W479" s="3"/>
      <c r="X479" s="1"/>
      <c r="Y479" s="3"/>
      <c r="Z479" s="1"/>
      <c r="AA479" s="3"/>
      <c r="AB479" s="1"/>
      <c r="AC479" s="3"/>
      <c r="AD479" s="1"/>
      <c r="AE479" s="3"/>
      <c r="AF479" s="1"/>
      <c r="AG479" s="3"/>
      <c r="AH479" s="1"/>
      <c r="AI479" s="3"/>
      <c r="AJ479" s="1"/>
      <c r="AK479" s="3"/>
      <c r="AL479" s="1"/>
      <c r="AM479" s="3"/>
      <c r="AN479" s="1"/>
    </row>
    <row r="480" spans="1:40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1"/>
      <c r="Q480" s="3"/>
      <c r="R480" s="1"/>
      <c r="S480" s="3"/>
      <c r="T480" s="1"/>
      <c r="U480" s="3"/>
      <c r="V480" s="1"/>
      <c r="W480" s="3"/>
      <c r="X480" s="1"/>
      <c r="Y480" s="3"/>
      <c r="Z480" s="1"/>
      <c r="AA480" s="3"/>
      <c r="AB480" s="1"/>
      <c r="AC480" s="3"/>
      <c r="AD480" s="1"/>
      <c r="AE480" s="3"/>
      <c r="AF480" s="1"/>
      <c r="AG480" s="3"/>
      <c r="AH480" s="1"/>
      <c r="AI480" s="3"/>
      <c r="AJ480" s="1"/>
      <c r="AK480" s="3"/>
      <c r="AL480" s="1"/>
      <c r="AM480" s="3"/>
      <c r="AN480" s="1"/>
    </row>
    <row r="481" spans="1:40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1"/>
      <c r="Q481" s="3"/>
      <c r="R481" s="1"/>
      <c r="S481" s="3"/>
      <c r="T481" s="1"/>
      <c r="U481" s="3"/>
      <c r="V481" s="1"/>
      <c r="W481" s="3"/>
      <c r="X481" s="1"/>
      <c r="Y481" s="3"/>
      <c r="Z481" s="1"/>
      <c r="AA481" s="3"/>
      <c r="AB481" s="1"/>
      <c r="AC481" s="3"/>
      <c r="AD481" s="1"/>
      <c r="AE481" s="3"/>
      <c r="AF481" s="1"/>
      <c r="AG481" s="3"/>
      <c r="AH481" s="1"/>
      <c r="AI481" s="3"/>
      <c r="AJ481" s="1"/>
      <c r="AK481" s="3"/>
      <c r="AL481" s="1"/>
      <c r="AM481" s="3"/>
      <c r="AN481" s="1"/>
    </row>
    <row r="482" spans="1:40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1"/>
      <c r="Q482" s="3"/>
      <c r="R482" s="1"/>
      <c r="S482" s="3"/>
      <c r="T482" s="1"/>
      <c r="U482" s="3"/>
      <c r="V482" s="1"/>
      <c r="W482" s="3"/>
      <c r="X482" s="1"/>
      <c r="Y482" s="3"/>
      <c r="Z482" s="1"/>
      <c r="AA482" s="3"/>
      <c r="AB482" s="1"/>
      <c r="AC482" s="3"/>
      <c r="AD482" s="1"/>
      <c r="AE482" s="3"/>
      <c r="AF482" s="1"/>
      <c r="AG482" s="3"/>
      <c r="AH482" s="1"/>
      <c r="AI482" s="3"/>
      <c r="AJ482" s="1"/>
      <c r="AK482" s="3"/>
      <c r="AL482" s="1"/>
      <c r="AM482" s="3"/>
      <c r="AN482" s="1"/>
    </row>
    <row r="483" spans="1:40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1"/>
      <c r="Q483" s="3"/>
      <c r="R483" s="1"/>
      <c r="S483" s="3"/>
      <c r="T483" s="1"/>
      <c r="U483" s="3"/>
      <c r="V483" s="1"/>
      <c r="W483" s="3"/>
      <c r="X483" s="1"/>
      <c r="Y483" s="3"/>
      <c r="Z483" s="1"/>
      <c r="AA483" s="3"/>
      <c r="AB483" s="1"/>
      <c r="AC483" s="3"/>
      <c r="AD483" s="1"/>
      <c r="AE483" s="3"/>
      <c r="AF483" s="1"/>
      <c r="AG483" s="3"/>
      <c r="AH483" s="1"/>
      <c r="AI483" s="3"/>
      <c r="AJ483" s="1"/>
      <c r="AK483" s="3"/>
      <c r="AL483" s="1"/>
      <c r="AM483" s="3"/>
      <c r="AN483" s="1"/>
    </row>
    <row r="484" spans="1:40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1"/>
      <c r="Q484" s="3"/>
      <c r="R484" s="1"/>
      <c r="S484" s="3"/>
      <c r="T484" s="1"/>
      <c r="U484" s="3"/>
      <c r="V484" s="1"/>
      <c r="W484" s="3"/>
      <c r="X484" s="1"/>
      <c r="Y484" s="3"/>
      <c r="Z484" s="1"/>
      <c r="AA484" s="3"/>
      <c r="AB484" s="1"/>
      <c r="AC484" s="3"/>
      <c r="AD484" s="1"/>
      <c r="AE484" s="3"/>
      <c r="AF484" s="1"/>
      <c r="AG484" s="3"/>
      <c r="AH484" s="1"/>
      <c r="AI484" s="3"/>
      <c r="AJ484" s="1"/>
      <c r="AK484" s="3"/>
      <c r="AL484" s="1"/>
      <c r="AM484" s="3"/>
      <c r="AN484" s="1"/>
    </row>
    <row r="485" spans="1:40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1"/>
      <c r="Q485" s="3"/>
      <c r="R485" s="1"/>
      <c r="S485" s="3"/>
      <c r="T485" s="1"/>
      <c r="U485" s="3"/>
      <c r="V485" s="1"/>
      <c r="W485" s="3"/>
      <c r="X485" s="1"/>
      <c r="Y485" s="3"/>
      <c r="Z485" s="1"/>
      <c r="AA485" s="3"/>
      <c r="AB485" s="1"/>
      <c r="AC485" s="3"/>
      <c r="AD485" s="1"/>
      <c r="AE485" s="3"/>
      <c r="AF485" s="1"/>
      <c r="AG485" s="3"/>
      <c r="AH485" s="1"/>
      <c r="AI485" s="3"/>
      <c r="AJ485" s="1"/>
      <c r="AK485" s="3"/>
      <c r="AL485" s="1"/>
      <c r="AM485" s="3"/>
      <c r="AN485" s="1"/>
    </row>
    <row r="486" spans="1:40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1"/>
      <c r="Q486" s="3"/>
      <c r="R486" s="1"/>
      <c r="S486" s="3"/>
      <c r="T486" s="1"/>
      <c r="U486" s="3"/>
      <c r="V486" s="1"/>
      <c r="W486" s="3"/>
      <c r="X486" s="1"/>
      <c r="Y486" s="3"/>
      <c r="Z486" s="1"/>
      <c r="AA486" s="3"/>
      <c r="AB486" s="1"/>
      <c r="AC486" s="3"/>
      <c r="AD486" s="1"/>
      <c r="AE486" s="3"/>
      <c r="AF486" s="1"/>
      <c r="AG486" s="3"/>
      <c r="AH486" s="1"/>
      <c r="AI486" s="3"/>
      <c r="AJ486" s="1"/>
      <c r="AK486" s="3"/>
      <c r="AL486" s="1"/>
      <c r="AM486" s="3"/>
      <c r="AN486" s="1"/>
    </row>
    <row r="487" spans="1:40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1"/>
      <c r="Q487" s="3"/>
      <c r="R487" s="1"/>
      <c r="S487" s="3"/>
      <c r="T487" s="1"/>
      <c r="U487" s="3"/>
      <c r="V487" s="1"/>
      <c r="W487" s="3"/>
      <c r="X487" s="1"/>
      <c r="Y487" s="3"/>
      <c r="Z487" s="1"/>
      <c r="AA487" s="3"/>
      <c r="AB487" s="1"/>
      <c r="AC487" s="3"/>
      <c r="AD487" s="1"/>
      <c r="AE487" s="3"/>
      <c r="AF487" s="1"/>
      <c r="AG487" s="3"/>
      <c r="AH487" s="1"/>
      <c r="AI487" s="3"/>
      <c r="AJ487" s="1"/>
      <c r="AK487" s="3"/>
      <c r="AL487" s="1"/>
      <c r="AM487" s="3"/>
      <c r="AN487" s="1"/>
    </row>
    <row r="488" spans="1:40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1"/>
      <c r="Q488" s="3"/>
      <c r="R488" s="1"/>
      <c r="S488" s="3"/>
      <c r="T488" s="1"/>
      <c r="U488" s="3"/>
      <c r="V488" s="1"/>
      <c r="W488" s="3"/>
      <c r="X488" s="1"/>
      <c r="Y488" s="3"/>
      <c r="Z488" s="1"/>
      <c r="AA488" s="3"/>
      <c r="AB488" s="1"/>
      <c r="AC488" s="3"/>
      <c r="AD488" s="1"/>
      <c r="AE488" s="3"/>
      <c r="AF488" s="1"/>
      <c r="AG488" s="3"/>
      <c r="AH488" s="1"/>
      <c r="AI488" s="3"/>
      <c r="AJ488" s="1"/>
      <c r="AK488" s="3"/>
      <c r="AL488" s="1"/>
      <c r="AM488" s="3"/>
      <c r="AN488" s="1"/>
    </row>
    <row r="489" spans="1:40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1"/>
      <c r="Q489" s="3"/>
      <c r="R489" s="1"/>
      <c r="S489" s="3"/>
      <c r="T489" s="1"/>
      <c r="U489" s="3"/>
      <c r="V489" s="1"/>
      <c r="W489" s="3"/>
      <c r="X489" s="1"/>
      <c r="Y489" s="3"/>
      <c r="Z489" s="1"/>
      <c r="AA489" s="3"/>
      <c r="AB489" s="1"/>
      <c r="AC489" s="3"/>
      <c r="AD489" s="1"/>
      <c r="AE489" s="3"/>
      <c r="AF489" s="1"/>
      <c r="AG489" s="3"/>
      <c r="AH489" s="1"/>
      <c r="AI489" s="3"/>
      <c r="AJ489" s="1"/>
      <c r="AK489" s="3"/>
      <c r="AL489" s="1"/>
      <c r="AM489" s="3"/>
      <c r="AN489" s="1"/>
    </row>
    <row r="490" spans="1:40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1"/>
      <c r="Q490" s="3"/>
      <c r="R490" s="1"/>
      <c r="S490" s="3"/>
      <c r="T490" s="1"/>
      <c r="U490" s="3"/>
      <c r="V490" s="1"/>
      <c r="W490" s="3"/>
      <c r="X490" s="1"/>
      <c r="Y490" s="3"/>
      <c r="Z490" s="1"/>
      <c r="AA490" s="3"/>
      <c r="AB490" s="1"/>
      <c r="AC490" s="3"/>
      <c r="AD490" s="1"/>
      <c r="AE490" s="3"/>
      <c r="AF490" s="1"/>
      <c r="AG490" s="3"/>
      <c r="AH490" s="1"/>
      <c r="AI490" s="3"/>
      <c r="AJ490" s="1"/>
      <c r="AK490" s="3"/>
      <c r="AL490" s="1"/>
      <c r="AM490" s="3"/>
      <c r="AN490" s="1"/>
    </row>
    <row r="491" spans="1:40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1"/>
      <c r="Q491" s="3"/>
      <c r="R491" s="1"/>
      <c r="S491" s="3"/>
      <c r="T491" s="1"/>
      <c r="U491" s="3"/>
      <c r="V491" s="1"/>
      <c r="W491" s="3"/>
      <c r="X491" s="1"/>
      <c r="Y491" s="3"/>
      <c r="Z491" s="1"/>
      <c r="AA491" s="3"/>
      <c r="AB491" s="1"/>
      <c r="AC491" s="3"/>
      <c r="AD491" s="1"/>
      <c r="AE491" s="3"/>
      <c r="AF491" s="1"/>
      <c r="AG491" s="3"/>
      <c r="AH491" s="1"/>
      <c r="AI491" s="3"/>
      <c r="AJ491" s="1"/>
      <c r="AK491" s="3"/>
      <c r="AL491" s="1"/>
      <c r="AM491" s="3"/>
      <c r="AN491" s="1"/>
    </row>
    <row r="492" spans="1:40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1"/>
      <c r="Q492" s="3"/>
      <c r="R492" s="1"/>
      <c r="S492" s="3"/>
      <c r="T492" s="1"/>
      <c r="U492" s="3"/>
      <c r="V492" s="1"/>
      <c r="W492" s="3"/>
      <c r="X492" s="1"/>
      <c r="Y492" s="3"/>
      <c r="Z492" s="1"/>
      <c r="AA492" s="3"/>
      <c r="AB492" s="1"/>
      <c r="AC492" s="3"/>
      <c r="AD492" s="1"/>
      <c r="AE492" s="3"/>
      <c r="AF492" s="1"/>
      <c r="AG492" s="3"/>
      <c r="AH492" s="1"/>
      <c r="AI492" s="3"/>
      <c r="AJ492" s="1"/>
      <c r="AK492" s="3"/>
      <c r="AL492" s="1"/>
      <c r="AM492" s="3"/>
      <c r="AN492" s="1"/>
    </row>
    <row r="493" spans="1:40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1"/>
      <c r="Q493" s="3"/>
      <c r="R493" s="1"/>
      <c r="S493" s="3"/>
      <c r="T493" s="1"/>
      <c r="U493" s="3"/>
      <c r="V493" s="1"/>
      <c r="W493" s="3"/>
      <c r="X493" s="1"/>
      <c r="Y493" s="3"/>
      <c r="Z493" s="1"/>
      <c r="AA493" s="3"/>
      <c r="AB493" s="1"/>
      <c r="AC493" s="3"/>
      <c r="AD493" s="1"/>
      <c r="AE493" s="3"/>
      <c r="AF493" s="1"/>
      <c r="AG493" s="3"/>
      <c r="AH493" s="1"/>
      <c r="AI493" s="3"/>
      <c r="AJ493" s="1"/>
      <c r="AK493" s="3"/>
      <c r="AL493" s="1"/>
      <c r="AM493" s="3"/>
      <c r="AN493" s="1"/>
    </row>
    <row r="494" spans="1:40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1"/>
      <c r="Q494" s="3"/>
      <c r="R494" s="1"/>
      <c r="S494" s="3"/>
      <c r="T494" s="1"/>
      <c r="U494" s="3"/>
      <c r="V494" s="1"/>
      <c r="W494" s="3"/>
      <c r="X494" s="1"/>
      <c r="Y494" s="3"/>
      <c r="Z494" s="1"/>
      <c r="AA494" s="3"/>
      <c r="AB494" s="1"/>
      <c r="AC494" s="3"/>
      <c r="AD494" s="1"/>
      <c r="AE494" s="3"/>
      <c r="AF494" s="1"/>
      <c r="AG494" s="3"/>
      <c r="AH494" s="1"/>
      <c r="AI494" s="3"/>
      <c r="AJ494" s="1"/>
      <c r="AK494" s="3"/>
      <c r="AL494" s="1"/>
      <c r="AM494" s="3"/>
      <c r="AN494" s="1"/>
    </row>
    <row r="495" spans="1:40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1"/>
      <c r="Q495" s="3"/>
      <c r="R495" s="1"/>
      <c r="S495" s="3"/>
      <c r="T495" s="1"/>
      <c r="U495" s="3"/>
      <c r="V495" s="1"/>
      <c r="W495" s="3"/>
      <c r="X495" s="1"/>
      <c r="Y495" s="3"/>
      <c r="Z495" s="1"/>
      <c r="AA495" s="3"/>
      <c r="AB495" s="1"/>
      <c r="AC495" s="3"/>
      <c r="AD495" s="1"/>
      <c r="AE495" s="3"/>
      <c r="AF495" s="1"/>
      <c r="AG495" s="3"/>
      <c r="AH495" s="1"/>
      <c r="AI495" s="3"/>
      <c r="AJ495" s="1"/>
      <c r="AK495" s="3"/>
      <c r="AL495" s="1"/>
      <c r="AM495" s="3"/>
      <c r="AN495" s="1"/>
    </row>
    <row r="496" spans="1:40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1"/>
      <c r="Q496" s="3"/>
      <c r="R496" s="1"/>
      <c r="S496" s="3"/>
      <c r="T496" s="1"/>
      <c r="U496" s="3"/>
      <c r="V496" s="1"/>
      <c r="W496" s="3"/>
      <c r="X496" s="1"/>
      <c r="Y496" s="3"/>
      <c r="Z496" s="1"/>
      <c r="AA496" s="3"/>
      <c r="AB496" s="1"/>
      <c r="AC496" s="3"/>
      <c r="AD496" s="1"/>
      <c r="AE496" s="3"/>
      <c r="AF496" s="1"/>
      <c r="AG496" s="3"/>
      <c r="AH496" s="1"/>
      <c r="AI496" s="3"/>
      <c r="AJ496" s="1"/>
      <c r="AK496" s="3"/>
      <c r="AL496" s="1"/>
      <c r="AM496" s="3"/>
      <c r="AN496" s="1"/>
    </row>
    <row r="497" spans="1:40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1"/>
      <c r="Q497" s="3"/>
      <c r="R497" s="1"/>
      <c r="S497" s="3"/>
      <c r="T497" s="1"/>
      <c r="U497" s="3"/>
      <c r="V497" s="1"/>
      <c r="W497" s="3"/>
      <c r="X497" s="1"/>
      <c r="Y497" s="3"/>
      <c r="Z497" s="1"/>
      <c r="AA497" s="3"/>
      <c r="AB497" s="1"/>
      <c r="AC497" s="3"/>
      <c r="AD497" s="1"/>
      <c r="AE497" s="3"/>
      <c r="AF497" s="1"/>
      <c r="AG497" s="3"/>
      <c r="AH497" s="1"/>
      <c r="AI497" s="3"/>
      <c r="AJ497" s="1"/>
      <c r="AK497" s="3"/>
      <c r="AL497" s="1"/>
      <c r="AM497" s="3"/>
      <c r="AN497" s="1"/>
    </row>
    <row r="498" spans="1:40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1"/>
      <c r="Q498" s="3"/>
      <c r="R498" s="1"/>
      <c r="S498" s="3"/>
      <c r="T498" s="1"/>
      <c r="U498" s="3"/>
      <c r="V498" s="1"/>
      <c r="W498" s="3"/>
      <c r="X498" s="1"/>
      <c r="Y498" s="3"/>
      <c r="Z498" s="1"/>
      <c r="AA498" s="3"/>
      <c r="AB498" s="1"/>
      <c r="AC498" s="3"/>
      <c r="AD498" s="1"/>
      <c r="AE498" s="3"/>
      <c r="AF498" s="1"/>
      <c r="AG498" s="3"/>
      <c r="AH498" s="1"/>
      <c r="AI498" s="3"/>
      <c r="AJ498" s="1"/>
      <c r="AK498" s="3"/>
      <c r="AL498" s="1"/>
      <c r="AM498" s="3"/>
      <c r="AN498" s="1"/>
    </row>
    <row r="499" spans="1:40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1"/>
      <c r="Q499" s="3"/>
      <c r="R499" s="1"/>
      <c r="S499" s="3"/>
      <c r="T499" s="1"/>
      <c r="U499" s="3"/>
      <c r="V499" s="1"/>
      <c r="W499" s="3"/>
      <c r="X499" s="1"/>
      <c r="Y499" s="3"/>
      <c r="Z499" s="1"/>
      <c r="AA499" s="3"/>
      <c r="AB499" s="1"/>
      <c r="AC499" s="3"/>
      <c r="AD499" s="1"/>
      <c r="AE499" s="3"/>
      <c r="AF499" s="1"/>
      <c r="AG499" s="3"/>
      <c r="AH499" s="1"/>
      <c r="AI499" s="3"/>
      <c r="AJ499" s="1"/>
      <c r="AK499" s="3"/>
      <c r="AL499" s="1"/>
      <c r="AM499" s="3"/>
      <c r="AN499" s="1"/>
    </row>
    <row r="500" spans="1:4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1"/>
      <c r="Q500" s="3"/>
      <c r="R500" s="1"/>
      <c r="S500" s="3"/>
      <c r="T500" s="1"/>
      <c r="U500" s="3"/>
      <c r="V500" s="1"/>
      <c r="W500" s="3"/>
      <c r="X500" s="1"/>
      <c r="Y500" s="3"/>
      <c r="Z500" s="1"/>
      <c r="AA500" s="3"/>
      <c r="AB500" s="1"/>
      <c r="AC500" s="3"/>
      <c r="AD500" s="1"/>
      <c r="AE500" s="3"/>
      <c r="AF500" s="1"/>
      <c r="AG500" s="3"/>
      <c r="AH500" s="1"/>
      <c r="AI500" s="3"/>
      <c r="AJ500" s="1"/>
      <c r="AK500" s="3"/>
      <c r="AL500" s="1"/>
      <c r="AM500" s="3"/>
      <c r="AN500" s="1"/>
    </row>
    <row r="501" spans="1:40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1"/>
      <c r="Q501" s="3"/>
      <c r="R501" s="1"/>
      <c r="S501" s="3"/>
      <c r="T501" s="1"/>
      <c r="U501" s="3"/>
      <c r="V501" s="1"/>
      <c r="W501" s="3"/>
      <c r="X501" s="1"/>
      <c r="Y501" s="3"/>
      <c r="Z501" s="1"/>
      <c r="AA501" s="3"/>
      <c r="AB501" s="1"/>
      <c r="AC501" s="3"/>
      <c r="AD501" s="1"/>
      <c r="AE501" s="3"/>
      <c r="AF501" s="1"/>
      <c r="AG501" s="3"/>
      <c r="AH501" s="1"/>
      <c r="AI501" s="3"/>
      <c r="AJ501" s="1"/>
      <c r="AK501" s="3"/>
      <c r="AL501" s="1"/>
      <c r="AM501" s="3"/>
      <c r="AN501" s="1"/>
    </row>
    <row r="502" spans="1:40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1"/>
      <c r="Q502" s="3"/>
      <c r="R502" s="1"/>
      <c r="S502" s="3"/>
      <c r="T502" s="1"/>
      <c r="U502" s="3"/>
      <c r="V502" s="1"/>
      <c r="W502" s="3"/>
      <c r="X502" s="1"/>
      <c r="Y502" s="3"/>
      <c r="Z502" s="1"/>
      <c r="AA502" s="3"/>
      <c r="AB502" s="1"/>
      <c r="AC502" s="3"/>
      <c r="AD502" s="1"/>
      <c r="AE502" s="3"/>
      <c r="AF502" s="1"/>
      <c r="AG502" s="3"/>
      <c r="AH502" s="1"/>
      <c r="AI502" s="3"/>
      <c r="AJ502" s="1"/>
      <c r="AK502" s="3"/>
      <c r="AL502" s="1"/>
      <c r="AM502" s="3"/>
      <c r="AN502" s="1"/>
    </row>
    <row r="503" spans="1:40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1"/>
      <c r="Q503" s="3"/>
      <c r="R503" s="1"/>
      <c r="S503" s="3"/>
      <c r="T503" s="1"/>
      <c r="U503" s="3"/>
      <c r="V503" s="1"/>
      <c r="W503" s="3"/>
      <c r="X503" s="1"/>
      <c r="Y503" s="3"/>
      <c r="Z503" s="1"/>
      <c r="AA503" s="3"/>
      <c r="AB503" s="1"/>
      <c r="AC503" s="3"/>
      <c r="AD503" s="1"/>
      <c r="AE503" s="3"/>
      <c r="AF503" s="1"/>
      <c r="AG503" s="3"/>
      <c r="AH503" s="1"/>
      <c r="AI503" s="3"/>
      <c r="AJ503" s="1"/>
      <c r="AK503" s="3"/>
      <c r="AL503" s="1"/>
      <c r="AM503" s="3"/>
      <c r="AN503" s="1"/>
    </row>
    <row r="504" spans="1:40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1"/>
      <c r="Q504" s="3"/>
      <c r="R504" s="1"/>
      <c r="S504" s="3"/>
      <c r="T504" s="1"/>
      <c r="U504" s="3"/>
      <c r="V504" s="1"/>
      <c r="W504" s="3"/>
      <c r="X504" s="1"/>
      <c r="Y504" s="3"/>
      <c r="Z504" s="1"/>
      <c r="AA504" s="3"/>
      <c r="AB504" s="1"/>
      <c r="AC504" s="3"/>
      <c r="AD504" s="1"/>
      <c r="AE504" s="3"/>
      <c r="AF504" s="1"/>
      <c r="AG504" s="3"/>
      <c r="AH504" s="1"/>
      <c r="AI504" s="3"/>
      <c r="AJ504" s="1"/>
      <c r="AK504" s="3"/>
      <c r="AL504" s="1"/>
      <c r="AM504" s="3"/>
      <c r="AN504" s="1"/>
    </row>
    <row r="505" spans="1:40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1"/>
      <c r="Q505" s="3"/>
      <c r="R505" s="1"/>
      <c r="S505" s="3"/>
      <c r="T505" s="1"/>
      <c r="U505" s="3"/>
      <c r="V505" s="1"/>
      <c r="W505" s="3"/>
      <c r="X505" s="1"/>
      <c r="Y505" s="3"/>
      <c r="Z505" s="1"/>
      <c r="AA505" s="3"/>
      <c r="AB505" s="1"/>
      <c r="AC505" s="3"/>
      <c r="AD505" s="1"/>
      <c r="AE505" s="3"/>
      <c r="AF505" s="1"/>
      <c r="AG505" s="3"/>
      <c r="AH505" s="1"/>
      <c r="AI505" s="3"/>
      <c r="AJ505" s="1"/>
      <c r="AK505" s="3"/>
      <c r="AL505" s="1"/>
      <c r="AM505" s="3"/>
      <c r="AN505" s="1"/>
    </row>
    <row r="506" spans="1:40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1"/>
      <c r="Q506" s="3"/>
      <c r="R506" s="1"/>
      <c r="S506" s="3"/>
      <c r="T506" s="1"/>
      <c r="U506" s="3"/>
      <c r="V506" s="1"/>
      <c r="W506" s="3"/>
      <c r="X506" s="1"/>
      <c r="Y506" s="3"/>
      <c r="Z506" s="1"/>
      <c r="AA506" s="3"/>
      <c r="AB506" s="1"/>
      <c r="AC506" s="3"/>
      <c r="AD506" s="1"/>
      <c r="AE506" s="3"/>
      <c r="AF506" s="1"/>
      <c r="AG506" s="3"/>
      <c r="AH506" s="1"/>
      <c r="AI506" s="3"/>
      <c r="AJ506" s="1"/>
      <c r="AK506" s="3"/>
      <c r="AL506" s="1"/>
      <c r="AM506" s="3"/>
      <c r="AN506" s="1"/>
    </row>
    <row r="507" spans="1:40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1"/>
      <c r="Q507" s="3"/>
      <c r="R507" s="1"/>
      <c r="S507" s="3"/>
      <c r="T507" s="1"/>
      <c r="U507" s="3"/>
      <c r="V507" s="1"/>
      <c r="W507" s="3"/>
      <c r="X507" s="1"/>
      <c r="Y507" s="3"/>
      <c r="Z507" s="1"/>
      <c r="AA507" s="3"/>
      <c r="AB507" s="1"/>
      <c r="AC507" s="3"/>
      <c r="AD507" s="1"/>
      <c r="AE507" s="3"/>
      <c r="AF507" s="1"/>
      <c r="AG507" s="3"/>
      <c r="AH507" s="1"/>
      <c r="AI507" s="3"/>
      <c r="AJ507" s="1"/>
      <c r="AK507" s="3"/>
      <c r="AL507" s="1"/>
      <c r="AM507" s="3"/>
      <c r="AN507" s="1"/>
    </row>
    <row r="508" spans="1:40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1"/>
      <c r="Q508" s="3"/>
      <c r="R508" s="1"/>
      <c r="S508" s="3"/>
      <c r="T508" s="1"/>
      <c r="U508" s="3"/>
      <c r="V508" s="1"/>
      <c r="W508" s="3"/>
      <c r="X508" s="1"/>
      <c r="Y508" s="3"/>
      <c r="Z508" s="1"/>
      <c r="AA508" s="3"/>
      <c r="AB508" s="1"/>
      <c r="AC508" s="3"/>
      <c r="AD508" s="1"/>
      <c r="AE508" s="3"/>
      <c r="AF508" s="1"/>
      <c r="AG508" s="3"/>
      <c r="AH508" s="1"/>
      <c r="AI508" s="3"/>
      <c r="AJ508" s="1"/>
      <c r="AK508" s="3"/>
      <c r="AL508" s="1"/>
      <c r="AM508" s="3"/>
      <c r="AN508" s="1"/>
    </row>
    <row r="509" spans="1:40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1"/>
      <c r="Q509" s="3"/>
      <c r="R509" s="1"/>
      <c r="S509" s="3"/>
      <c r="T509" s="1"/>
      <c r="U509" s="3"/>
      <c r="V509" s="1"/>
      <c r="W509" s="3"/>
      <c r="X509" s="1"/>
      <c r="Y509" s="3"/>
      <c r="Z509" s="1"/>
      <c r="AA509" s="3"/>
      <c r="AB509" s="1"/>
      <c r="AC509" s="3"/>
      <c r="AD509" s="1"/>
      <c r="AE509" s="3"/>
      <c r="AF509" s="1"/>
      <c r="AG509" s="3"/>
      <c r="AH509" s="1"/>
      <c r="AI509" s="3"/>
      <c r="AJ509" s="1"/>
      <c r="AK509" s="3"/>
      <c r="AL509" s="1"/>
      <c r="AM509" s="3"/>
      <c r="AN509" s="1"/>
    </row>
    <row r="510" spans="1:4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1"/>
      <c r="Q510" s="3"/>
      <c r="R510" s="1"/>
      <c r="S510" s="3"/>
      <c r="T510" s="1"/>
      <c r="U510" s="3"/>
      <c r="V510" s="1"/>
      <c r="W510" s="3"/>
      <c r="X510" s="1"/>
      <c r="Y510" s="3"/>
      <c r="Z510" s="1"/>
      <c r="AA510" s="3"/>
      <c r="AB510" s="1"/>
      <c r="AC510" s="3"/>
      <c r="AD510" s="1"/>
      <c r="AE510" s="3"/>
      <c r="AF510" s="1"/>
      <c r="AG510" s="3"/>
      <c r="AH510" s="1"/>
      <c r="AI510" s="3"/>
      <c r="AJ510" s="1"/>
      <c r="AK510" s="3"/>
      <c r="AL510" s="1"/>
      <c r="AM510" s="3"/>
      <c r="AN510" s="1"/>
    </row>
    <row r="511" spans="1:40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1"/>
      <c r="Q511" s="3"/>
      <c r="R511" s="1"/>
      <c r="S511" s="3"/>
      <c r="T511" s="1"/>
      <c r="U511" s="3"/>
      <c r="V511" s="1"/>
      <c r="W511" s="3"/>
      <c r="X511" s="1"/>
      <c r="Y511" s="3"/>
      <c r="Z511" s="1"/>
      <c r="AA511" s="3"/>
      <c r="AB511" s="1"/>
      <c r="AC511" s="3"/>
      <c r="AD511" s="1"/>
      <c r="AE511" s="3"/>
      <c r="AF511" s="1"/>
      <c r="AG511" s="3"/>
      <c r="AH511" s="1"/>
      <c r="AI511" s="3"/>
      <c r="AJ511" s="1"/>
      <c r="AK511" s="3"/>
      <c r="AL511" s="1"/>
      <c r="AM511" s="3"/>
      <c r="AN511" s="1"/>
    </row>
    <row r="512" spans="1:40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1"/>
      <c r="Q512" s="3"/>
      <c r="R512" s="1"/>
      <c r="S512" s="3"/>
      <c r="T512" s="1"/>
      <c r="U512" s="3"/>
      <c r="V512" s="1"/>
      <c r="W512" s="3"/>
      <c r="X512" s="1"/>
      <c r="Y512" s="3"/>
      <c r="Z512" s="1"/>
      <c r="AA512" s="3"/>
      <c r="AB512" s="1"/>
      <c r="AC512" s="3"/>
      <c r="AD512" s="1"/>
      <c r="AE512" s="3"/>
      <c r="AF512" s="1"/>
      <c r="AG512" s="3"/>
      <c r="AH512" s="1"/>
      <c r="AI512" s="3"/>
      <c r="AJ512" s="1"/>
      <c r="AK512" s="3"/>
      <c r="AL512" s="1"/>
      <c r="AM512" s="3"/>
      <c r="AN512" s="1"/>
    </row>
    <row r="513" spans="1:40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1"/>
      <c r="Q513" s="3"/>
      <c r="R513" s="1"/>
      <c r="S513" s="3"/>
      <c r="T513" s="1"/>
      <c r="U513" s="3"/>
      <c r="V513" s="1"/>
      <c r="W513" s="3"/>
      <c r="X513" s="1"/>
      <c r="Y513" s="3"/>
      <c r="Z513" s="1"/>
      <c r="AA513" s="3"/>
      <c r="AB513" s="1"/>
      <c r="AC513" s="3"/>
      <c r="AD513" s="1"/>
      <c r="AE513" s="3"/>
      <c r="AF513" s="1"/>
      <c r="AG513" s="3"/>
      <c r="AH513" s="1"/>
      <c r="AI513" s="3"/>
      <c r="AJ513" s="1"/>
      <c r="AK513" s="3"/>
      <c r="AL513" s="1"/>
      <c r="AM513" s="3"/>
      <c r="AN513" s="1"/>
    </row>
    <row r="514" spans="1:40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1"/>
      <c r="Q514" s="3"/>
      <c r="R514" s="1"/>
      <c r="S514" s="3"/>
      <c r="T514" s="1"/>
      <c r="U514" s="3"/>
      <c r="V514" s="1"/>
      <c r="W514" s="3"/>
      <c r="X514" s="1"/>
      <c r="Y514" s="3"/>
      <c r="Z514" s="1"/>
      <c r="AA514" s="3"/>
      <c r="AB514" s="1"/>
      <c r="AC514" s="3"/>
      <c r="AD514" s="1"/>
      <c r="AE514" s="3"/>
      <c r="AF514" s="1"/>
      <c r="AG514" s="3"/>
      <c r="AH514" s="1"/>
      <c r="AI514" s="3"/>
      <c r="AJ514" s="1"/>
      <c r="AK514" s="3"/>
      <c r="AL514" s="1"/>
      <c r="AM514" s="3"/>
      <c r="AN514" s="1"/>
    </row>
    <row r="515" spans="1:40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1"/>
      <c r="Q515" s="3"/>
      <c r="R515" s="1"/>
      <c r="S515" s="3"/>
      <c r="T515" s="1"/>
      <c r="U515" s="3"/>
      <c r="V515" s="1"/>
      <c r="W515" s="3"/>
      <c r="X515" s="1"/>
      <c r="Y515" s="3"/>
      <c r="Z515" s="1"/>
      <c r="AA515" s="3"/>
      <c r="AB515" s="1"/>
      <c r="AC515" s="3"/>
      <c r="AD515" s="1"/>
      <c r="AE515" s="3"/>
      <c r="AF515" s="1"/>
      <c r="AG515" s="3"/>
      <c r="AH515" s="1"/>
      <c r="AI515" s="3"/>
      <c r="AJ515" s="1"/>
      <c r="AK515" s="3"/>
      <c r="AL515" s="1"/>
      <c r="AM515" s="3"/>
      <c r="AN515" s="1"/>
    </row>
    <row r="516" spans="1:40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1"/>
      <c r="Q516" s="3"/>
      <c r="R516" s="1"/>
      <c r="S516" s="3"/>
      <c r="T516" s="1"/>
      <c r="U516" s="3"/>
      <c r="V516" s="1"/>
      <c r="W516" s="3"/>
      <c r="X516" s="1"/>
      <c r="Y516" s="3"/>
      <c r="Z516" s="1"/>
      <c r="AA516" s="3"/>
      <c r="AB516" s="1"/>
      <c r="AC516" s="3"/>
      <c r="AD516" s="1"/>
      <c r="AE516" s="3"/>
      <c r="AF516" s="1"/>
      <c r="AG516" s="3"/>
      <c r="AH516" s="1"/>
      <c r="AI516" s="3"/>
      <c r="AJ516" s="1"/>
      <c r="AK516" s="3"/>
      <c r="AL516" s="1"/>
      <c r="AM516" s="3"/>
      <c r="AN516" s="1"/>
    </row>
    <row r="517" spans="1:40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1"/>
      <c r="Q517" s="3"/>
      <c r="R517" s="1"/>
      <c r="S517" s="3"/>
      <c r="T517" s="1"/>
      <c r="U517" s="3"/>
      <c r="V517" s="1"/>
      <c r="W517" s="3"/>
      <c r="X517" s="1"/>
      <c r="Y517" s="3"/>
      <c r="Z517" s="1"/>
      <c r="AA517" s="3"/>
      <c r="AB517" s="1"/>
      <c r="AC517" s="3"/>
      <c r="AD517" s="1"/>
      <c r="AE517" s="3"/>
      <c r="AF517" s="1"/>
      <c r="AG517" s="3"/>
      <c r="AH517" s="1"/>
      <c r="AI517" s="3"/>
      <c r="AJ517" s="1"/>
      <c r="AK517" s="3"/>
      <c r="AL517" s="1"/>
      <c r="AM517" s="3"/>
      <c r="AN517" s="1"/>
    </row>
    <row r="518" spans="1:40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1"/>
      <c r="Q518" s="3"/>
      <c r="R518" s="1"/>
      <c r="S518" s="3"/>
      <c r="T518" s="1"/>
      <c r="U518" s="3"/>
      <c r="V518" s="1"/>
      <c r="W518" s="3"/>
      <c r="X518" s="1"/>
      <c r="Y518" s="3"/>
      <c r="Z518" s="1"/>
      <c r="AA518" s="3"/>
      <c r="AB518" s="1"/>
      <c r="AC518" s="3"/>
      <c r="AD518" s="1"/>
      <c r="AE518" s="3"/>
      <c r="AF518" s="1"/>
      <c r="AG518" s="3"/>
      <c r="AH518" s="1"/>
      <c r="AI518" s="3"/>
      <c r="AJ518" s="1"/>
      <c r="AK518" s="3"/>
      <c r="AL518" s="1"/>
      <c r="AM518" s="3"/>
      <c r="AN518" s="1"/>
    </row>
    <row r="519" spans="1:40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1"/>
      <c r="Q519" s="3"/>
      <c r="R519" s="1"/>
      <c r="S519" s="3"/>
      <c r="T519" s="1"/>
      <c r="U519" s="3"/>
      <c r="V519" s="1"/>
      <c r="W519" s="3"/>
      <c r="X519" s="1"/>
      <c r="Y519" s="3"/>
      <c r="Z519" s="1"/>
      <c r="AA519" s="3"/>
      <c r="AB519" s="1"/>
      <c r="AC519" s="3"/>
      <c r="AD519" s="1"/>
      <c r="AE519" s="3"/>
      <c r="AF519" s="1"/>
      <c r="AG519" s="3"/>
      <c r="AH519" s="1"/>
      <c r="AI519" s="3"/>
      <c r="AJ519" s="1"/>
      <c r="AK519" s="3"/>
      <c r="AL519" s="1"/>
      <c r="AM519" s="3"/>
      <c r="AN519" s="1"/>
    </row>
    <row r="520" spans="1:4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1"/>
      <c r="Q520" s="3"/>
      <c r="R520" s="1"/>
      <c r="S520" s="3"/>
      <c r="T520" s="1"/>
      <c r="U520" s="3"/>
      <c r="V520" s="1"/>
      <c r="W520" s="3"/>
      <c r="X520" s="1"/>
      <c r="Y520" s="3"/>
      <c r="Z520" s="1"/>
      <c r="AA520" s="3"/>
      <c r="AB520" s="1"/>
      <c r="AC520" s="3"/>
      <c r="AD520" s="1"/>
      <c r="AE520" s="3"/>
      <c r="AF520" s="1"/>
      <c r="AG520" s="3"/>
      <c r="AH520" s="1"/>
      <c r="AI520" s="3"/>
      <c r="AJ520" s="1"/>
      <c r="AK520" s="3"/>
      <c r="AL520" s="1"/>
      <c r="AM520" s="3"/>
      <c r="AN520" s="1"/>
    </row>
    <row r="521" spans="1:40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1"/>
      <c r="Q521" s="3"/>
      <c r="R521" s="1"/>
      <c r="S521" s="3"/>
      <c r="T521" s="1"/>
      <c r="U521" s="3"/>
      <c r="V521" s="1"/>
      <c r="W521" s="3"/>
      <c r="X521" s="1"/>
      <c r="Y521" s="3"/>
      <c r="Z521" s="1"/>
      <c r="AA521" s="3"/>
      <c r="AB521" s="1"/>
      <c r="AC521" s="3"/>
      <c r="AD521" s="1"/>
      <c r="AE521" s="3"/>
      <c r="AF521" s="1"/>
      <c r="AG521" s="3"/>
      <c r="AH521" s="1"/>
      <c r="AI521" s="3"/>
      <c r="AJ521" s="1"/>
      <c r="AK521" s="3"/>
      <c r="AL521" s="1"/>
      <c r="AM521" s="3"/>
      <c r="AN521" s="1"/>
    </row>
    <row r="522" spans="1:40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1"/>
      <c r="Q522" s="3"/>
      <c r="R522" s="1"/>
      <c r="S522" s="3"/>
      <c r="T522" s="1"/>
      <c r="U522" s="3"/>
      <c r="V522" s="1"/>
      <c r="W522" s="3"/>
      <c r="X522" s="1"/>
      <c r="Y522" s="3"/>
      <c r="Z522" s="1"/>
      <c r="AA522" s="3"/>
      <c r="AB522" s="1"/>
      <c r="AC522" s="3"/>
      <c r="AD522" s="1"/>
      <c r="AE522" s="3"/>
      <c r="AF522" s="1"/>
      <c r="AG522" s="3"/>
      <c r="AH522" s="1"/>
      <c r="AI522" s="3"/>
      <c r="AJ522" s="1"/>
      <c r="AK522" s="3"/>
      <c r="AL522" s="1"/>
      <c r="AM522" s="3"/>
      <c r="AN522" s="1"/>
    </row>
    <row r="523" spans="1:40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1"/>
      <c r="Q523" s="3"/>
      <c r="R523" s="1"/>
      <c r="S523" s="3"/>
      <c r="T523" s="1"/>
      <c r="U523" s="3"/>
      <c r="V523" s="1"/>
      <c r="W523" s="3"/>
      <c r="X523" s="1"/>
      <c r="Y523" s="3"/>
      <c r="Z523" s="1"/>
      <c r="AA523" s="3"/>
      <c r="AB523" s="1"/>
      <c r="AC523" s="3"/>
      <c r="AD523" s="1"/>
      <c r="AE523" s="3"/>
      <c r="AF523" s="1"/>
      <c r="AG523" s="3"/>
      <c r="AH523" s="1"/>
      <c r="AI523" s="3"/>
      <c r="AJ523" s="1"/>
      <c r="AK523" s="3"/>
      <c r="AL523" s="1"/>
      <c r="AM523" s="3"/>
      <c r="AN523" s="1"/>
    </row>
    <row r="524" spans="1:40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1"/>
      <c r="Q524" s="3"/>
      <c r="R524" s="1"/>
      <c r="S524" s="3"/>
      <c r="T524" s="1"/>
      <c r="U524" s="3"/>
      <c r="V524" s="1"/>
      <c r="W524" s="3"/>
      <c r="X524" s="1"/>
      <c r="Y524" s="3"/>
      <c r="Z524" s="1"/>
      <c r="AA524" s="3"/>
      <c r="AB524" s="1"/>
      <c r="AC524" s="3"/>
      <c r="AD524" s="1"/>
      <c r="AE524" s="3"/>
      <c r="AF524" s="1"/>
      <c r="AG524" s="3"/>
      <c r="AH524" s="1"/>
      <c r="AI524" s="3"/>
      <c r="AJ524" s="1"/>
      <c r="AK524" s="3"/>
      <c r="AL524" s="1"/>
      <c r="AM524" s="3"/>
      <c r="AN524" s="1"/>
    </row>
    <row r="525" spans="1:40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1"/>
      <c r="Q525" s="3"/>
      <c r="R525" s="1"/>
      <c r="S525" s="3"/>
      <c r="T525" s="1"/>
      <c r="U525" s="3"/>
      <c r="V525" s="1"/>
      <c r="W525" s="3"/>
      <c r="X525" s="1"/>
      <c r="Y525" s="3"/>
      <c r="Z525" s="1"/>
      <c r="AA525" s="3"/>
      <c r="AB525" s="1"/>
      <c r="AC525" s="3"/>
      <c r="AD525" s="1"/>
      <c r="AE525" s="3"/>
      <c r="AF525" s="1"/>
      <c r="AG525" s="3"/>
      <c r="AH525" s="1"/>
      <c r="AI525" s="3"/>
      <c r="AJ525" s="1"/>
      <c r="AK525" s="3"/>
      <c r="AL525" s="1"/>
      <c r="AM525" s="3"/>
      <c r="AN525" s="1"/>
    </row>
    <row r="526" spans="1:40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1"/>
      <c r="Q526" s="3"/>
      <c r="R526" s="1"/>
      <c r="S526" s="3"/>
      <c r="T526" s="1"/>
      <c r="U526" s="3"/>
      <c r="V526" s="1"/>
      <c r="W526" s="3"/>
      <c r="X526" s="1"/>
      <c r="Y526" s="3"/>
      <c r="Z526" s="1"/>
      <c r="AA526" s="3"/>
      <c r="AB526" s="1"/>
      <c r="AC526" s="3"/>
      <c r="AD526" s="1"/>
      <c r="AE526" s="3"/>
      <c r="AF526" s="1"/>
      <c r="AG526" s="3"/>
      <c r="AH526" s="1"/>
      <c r="AI526" s="3"/>
      <c r="AJ526" s="1"/>
      <c r="AK526" s="3"/>
      <c r="AL526" s="1"/>
      <c r="AM526" s="3"/>
      <c r="AN526" s="1"/>
    </row>
    <row r="527" spans="1:40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1"/>
      <c r="Q527" s="3"/>
      <c r="R527" s="1"/>
      <c r="S527" s="3"/>
      <c r="T527" s="1"/>
      <c r="U527" s="3"/>
      <c r="V527" s="1"/>
      <c r="W527" s="3"/>
      <c r="X527" s="1"/>
      <c r="Y527" s="3"/>
      <c r="Z527" s="1"/>
      <c r="AA527" s="3"/>
      <c r="AB527" s="1"/>
      <c r="AC527" s="3"/>
      <c r="AD527" s="1"/>
      <c r="AE527" s="3"/>
      <c r="AF527" s="1"/>
      <c r="AG527" s="3"/>
      <c r="AH527" s="1"/>
      <c r="AI527" s="3"/>
      <c r="AJ527" s="1"/>
      <c r="AK527" s="3"/>
      <c r="AL527" s="1"/>
      <c r="AM527" s="3"/>
      <c r="AN527" s="1"/>
    </row>
    <row r="528" spans="1:40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1"/>
      <c r="Q528" s="3"/>
      <c r="R528" s="1"/>
      <c r="S528" s="3"/>
      <c r="T528" s="1"/>
      <c r="U528" s="3"/>
      <c r="V528" s="1"/>
      <c r="W528" s="3"/>
      <c r="X528" s="1"/>
      <c r="Y528" s="3"/>
      <c r="Z528" s="1"/>
      <c r="AA528" s="3"/>
      <c r="AB528" s="1"/>
      <c r="AC528" s="3"/>
      <c r="AD528" s="1"/>
      <c r="AE528" s="3"/>
      <c r="AF528" s="1"/>
      <c r="AG528" s="3"/>
      <c r="AH528" s="1"/>
      <c r="AI528" s="3"/>
      <c r="AJ528" s="1"/>
      <c r="AK528" s="3"/>
      <c r="AL528" s="1"/>
      <c r="AM528" s="3"/>
      <c r="AN528" s="1"/>
    </row>
    <row r="529" spans="1:40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1"/>
      <c r="Q529" s="3"/>
      <c r="R529" s="1"/>
      <c r="S529" s="3"/>
      <c r="T529" s="1"/>
      <c r="U529" s="3"/>
      <c r="V529" s="1"/>
      <c r="W529" s="3"/>
      <c r="X529" s="1"/>
      <c r="Y529" s="3"/>
      <c r="Z529" s="1"/>
      <c r="AA529" s="3"/>
      <c r="AB529" s="1"/>
      <c r="AC529" s="3"/>
      <c r="AD529" s="1"/>
      <c r="AE529" s="3"/>
      <c r="AF529" s="1"/>
      <c r="AG529" s="3"/>
      <c r="AH529" s="1"/>
      <c r="AI529" s="3"/>
      <c r="AJ529" s="1"/>
      <c r="AK529" s="3"/>
      <c r="AL529" s="1"/>
      <c r="AM529" s="3"/>
      <c r="AN529" s="1"/>
    </row>
    <row r="530" spans="1:4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1"/>
      <c r="Q530" s="3"/>
      <c r="R530" s="1"/>
      <c r="S530" s="3"/>
      <c r="T530" s="1"/>
      <c r="U530" s="3"/>
      <c r="V530" s="1"/>
      <c r="W530" s="3"/>
      <c r="X530" s="1"/>
      <c r="Y530" s="3"/>
      <c r="Z530" s="1"/>
      <c r="AA530" s="3"/>
      <c r="AB530" s="1"/>
      <c r="AC530" s="3"/>
      <c r="AD530" s="1"/>
      <c r="AE530" s="3"/>
      <c r="AF530" s="1"/>
      <c r="AG530" s="3"/>
      <c r="AH530" s="1"/>
      <c r="AI530" s="3"/>
      <c r="AJ530" s="1"/>
      <c r="AK530" s="3"/>
      <c r="AL530" s="1"/>
      <c r="AM530" s="3"/>
      <c r="AN530" s="1"/>
    </row>
    <row r="531" spans="1:40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1"/>
      <c r="Q531" s="3"/>
      <c r="R531" s="1"/>
      <c r="S531" s="3"/>
      <c r="T531" s="1"/>
      <c r="U531" s="3"/>
      <c r="V531" s="1"/>
      <c r="W531" s="3"/>
      <c r="X531" s="1"/>
      <c r="Y531" s="3"/>
      <c r="Z531" s="1"/>
      <c r="AA531" s="3"/>
      <c r="AB531" s="1"/>
      <c r="AC531" s="3"/>
      <c r="AD531" s="1"/>
      <c r="AE531" s="3"/>
      <c r="AF531" s="1"/>
      <c r="AG531" s="3"/>
      <c r="AH531" s="1"/>
      <c r="AI531" s="3"/>
      <c r="AJ531" s="1"/>
      <c r="AK531" s="3"/>
      <c r="AL531" s="1"/>
      <c r="AM531" s="3"/>
      <c r="AN531" s="1"/>
    </row>
    <row r="532" spans="1:40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1"/>
      <c r="Q532" s="3"/>
      <c r="R532" s="1"/>
      <c r="S532" s="3"/>
      <c r="T532" s="1"/>
      <c r="U532" s="3"/>
      <c r="V532" s="1"/>
      <c r="W532" s="3"/>
      <c r="X532" s="1"/>
      <c r="Y532" s="3"/>
      <c r="Z532" s="1"/>
      <c r="AA532" s="3"/>
      <c r="AB532" s="1"/>
      <c r="AC532" s="3"/>
      <c r="AD532" s="1"/>
      <c r="AE532" s="3"/>
      <c r="AF532" s="1"/>
      <c r="AG532" s="3"/>
      <c r="AH532" s="1"/>
      <c r="AI532" s="3"/>
      <c r="AJ532" s="1"/>
      <c r="AK532" s="3"/>
      <c r="AL532" s="1"/>
      <c r="AM532" s="3"/>
      <c r="AN532" s="1"/>
    </row>
    <row r="533" spans="1:40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1"/>
      <c r="Q533" s="3"/>
      <c r="R533" s="1"/>
      <c r="S533" s="3"/>
      <c r="T533" s="1"/>
      <c r="U533" s="3"/>
      <c r="V533" s="1"/>
      <c r="W533" s="3"/>
      <c r="X533" s="1"/>
      <c r="Y533" s="3"/>
      <c r="Z533" s="1"/>
      <c r="AA533" s="3"/>
      <c r="AB533" s="1"/>
      <c r="AC533" s="3"/>
      <c r="AD533" s="1"/>
      <c r="AE533" s="3"/>
      <c r="AF533" s="1"/>
      <c r="AG533" s="3"/>
      <c r="AH533" s="1"/>
      <c r="AI533" s="3"/>
      <c r="AJ533" s="1"/>
      <c r="AK533" s="3"/>
      <c r="AL533" s="1"/>
      <c r="AM533" s="3"/>
      <c r="AN533" s="1"/>
    </row>
    <row r="534" spans="1:40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1"/>
      <c r="Q534" s="3"/>
      <c r="R534" s="1"/>
      <c r="S534" s="3"/>
      <c r="T534" s="1"/>
      <c r="U534" s="3"/>
      <c r="V534" s="1"/>
      <c r="W534" s="3"/>
      <c r="X534" s="1"/>
      <c r="Y534" s="3"/>
      <c r="Z534" s="1"/>
      <c r="AA534" s="3"/>
      <c r="AB534" s="1"/>
      <c r="AC534" s="3"/>
      <c r="AD534" s="1"/>
      <c r="AE534" s="3"/>
      <c r="AF534" s="1"/>
      <c r="AG534" s="3"/>
      <c r="AH534" s="1"/>
      <c r="AI534" s="3"/>
      <c r="AJ534" s="1"/>
      <c r="AK534" s="3"/>
      <c r="AL534" s="1"/>
      <c r="AM534" s="3"/>
      <c r="AN534" s="1"/>
    </row>
    <row r="535" spans="1:40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1"/>
      <c r="Q535" s="3"/>
      <c r="R535" s="1"/>
      <c r="S535" s="3"/>
      <c r="T535" s="1"/>
      <c r="U535" s="3"/>
      <c r="V535" s="1"/>
      <c r="W535" s="3"/>
      <c r="X535" s="1"/>
      <c r="Y535" s="3"/>
      <c r="Z535" s="1"/>
      <c r="AA535" s="3"/>
      <c r="AB535" s="1"/>
      <c r="AC535" s="3"/>
      <c r="AD535" s="1"/>
      <c r="AE535" s="3"/>
      <c r="AF535" s="1"/>
      <c r="AG535" s="3"/>
      <c r="AH535" s="1"/>
      <c r="AI535" s="3"/>
      <c r="AJ535" s="1"/>
      <c r="AK535" s="3"/>
      <c r="AL535" s="1"/>
      <c r="AM535" s="3"/>
      <c r="AN535" s="1"/>
    </row>
    <row r="536" spans="1:40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1"/>
      <c r="Q536" s="3"/>
      <c r="R536" s="1"/>
      <c r="S536" s="3"/>
      <c r="T536" s="1"/>
      <c r="U536" s="3"/>
      <c r="V536" s="1"/>
      <c r="W536" s="3"/>
      <c r="X536" s="1"/>
      <c r="Y536" s="3"/>
      <c r="Z536" s="1"/>
      <c r="AA536" s="3"/>
      <c r="AB536" s="1"/>
      <c r="AC536" s="3"/>
      <c r="AD536" s="1"/>
      <c r="AE536" s="3"/>
      <c r="AF536" s="1"/>
      <c r="AG536" s="3"/>
      <c r="AH536" s="1"/>
      <c r="AI536" s="3"/>
      <c r="AJ536" s="1"/>
      <c r="AK536" s="3"/>
      <c r="AL536" s="1"/>
      <c r="AM536" s="3"/>
      <c r="AN536" s="1"/>
    </row>
    <row r="537" spans="1:40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1"/>
      <c r="Q537" s="3"/>
      <c r="R537" s="1"/>
      <c r="S537" s="3"/>
      <c r="T537" s="1"/>
      <c r="U537" s="3"/>
      <c r="V537" s="1"/>
      <c r="W537" s="3"/>
      <c r="X537" s="1"/>
      <c r="Y537" s="3"/>
      <c r="Z537" s="1"/>
      <c r="AA537" s="3"/>
      <c r="AB537" s="1"/>
      <c r="AC537" s="3"/>
      <c r="AD537" s="1"/>
      <c r="AE537" s="3"/>
      <c r="AF537" s="1"/>
      <c r="AG537" s="3"/>
      <c r="AH537" s="1"/>
      <c r="AI537" s="3"/>
      <c r="AJ537" s="1"/>
      <c r="AK537" s="3"/>
      <c r="AL537" s="1"/>
      <c r="AM537" s="3"/>
      <c r="AN537" s="1"/>
    </row>
    <row r="538" spans="1:40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1"/>
      <c r="Q538" s="3"/>
      <c r="R538" s="1"/>
      <c r="S538" s="3"/>
      <c r="T538" s="1"/>
      <c r="U538" s="3"/>
      <c r="V538" s="1"/>
      <c r="W538" s="3"/>
      <c r="X538" s="1"/>
      <c r="Y538" s="3"/>
      <c r="Z538" s="1"/>
      <c r="AA538" s="3"/>
      <c r="AB538" s="1"/>
      <c r="AC538" s="3"/>
      <c r="AD538" s="1"/>
      <c r="AE538" s="3"/>
      <c r="AF538" s="1"/>
      <c r="AG538" s="3"/>
      <c r="AH538" s="1"/>
      <c r="AI538" s="3"/>
      <c r="AJ538" s="1"/>
      <c r="AK538" s="3"/>
      <c r="AL538" s="1"/>
      <c r="AM538" s="3"/>
      <c r="AN538" s="1"/>
    </row>
    <row r="539" spans="1:40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1"/>
      <c r="Q539" s="3"/>
      <c r="R539" s="1"/>
      <c r="S539" s="3"/>
      <c r="T539" s="1"/>
      <c r="U539" s="3"/>
      <c r="V539" s="1"/>
      <c r="W539" s="3"/>
      <c r="X539" s="1"/>
      <c r="Y539" s="3"/>
      <c r="Z539" s="1"/>
      <c r="AA539" s="3"/>
      <c r="AB539" s="1"/>
      <c r="AC539" s="3"/>
      <c r="AD539" s="1"/>
      <c r="AE539" s="3"/>
      <c r="AF539" s="1"/>
      <c r="AG539" s="3"/>
      <c r="AH539" s="1"/>
      <c r="AI539" s="3"/>
      <c r="AJ539" s="1"/>
      <c r="AK539" s="3"/>
      <c r="AL539" s="1"/>
      <c r="AM539" s="3"/>
      <c r="AN539" s="1"/>
    </row>
    <row r="540" spans="1:4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1"/>
      <c r="Q540" s="3"/>
      <c r="R540" s="1"/>
      <c r="S540" s="3"/>
      <c r="T540" s="1"/>
      <c r="U540" s="3"/>
      <c r="V540" s="1"/>
      <c r="W540" s="3"/>
      <c r="X540" s="1"/>
      <c r="Y540" s="3"/>
      <c r="Z540" s="1"/>
      <c r="AA540" s="3"/>
      <c r="AB540" s="1"/>
      <c r="AC540" s="3"/>
      <c r="AD540" s="1"/>
      <c r="AE540" s="3"/>
      <c r="AF540" s="1"/>
      <c r="AG540" s="3"/>
      <c r="AH540" s="1"/>
      <c r="AI540" s="3"/>
      <c r="AJ540" s="1"/>
      <c r="AK540" s="3"/>
      <c r="AL540" s="1"/>
      <c r="AM540" s="3"/>
      <c r="AN540" s="1"/>
    </row>
    <row r="541" spans="1:40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1"/>
      <c r="Q541" s="3"/>
      <c r="R541" s="1"/>
      <c r="S541" s="3"/>
      <c r="T541" s="1"/>
      <c r="U541" s="3"/>
      <c r="V541" s="1"/>
      <c r="W541" s="3"/>
      <c r="X541" s="1"/>
      <c r="Y541" s="3"/>
      <c r="Z541" s="1"/>
      <c r="AA541" s="3"/>
      <c r="AB541" s="1"/>
      <c r="AC541" s="3"/>
      <c r="AD541" s="1"/>
      <c r="AE541" s="3"/>
      <c r="AF541" s="1"/>
      <c r="AG541" s="3"/>
      <c r="AH541" s="1"/>
      <c r="AI541" s="3"/>
      <c r="AJ541" s="1"/>
      <c r="AK541" s="3"/>
      <c r="AL541" s="1"/>
      <c r="AM541" s="3"/>
      <c r="AN541" s="1"/>
    </row>
    <row r="542" spans="1:40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1"/>
      <c r="Q542" s="3"/>
      <c r="R542" s="1"/>
      <c r="S542" s="3"/>
      <c r="T542" s="1"/>
      <c r="U542" s="3"/>
      <c r="V542" s="1"/>
      <c r="W542" s="3"/>
      <c r="X542" s="1"/>
      <c r="Y542" s="3"/>
      <c r="Z542" s="1"/>
      <c r="AA542" s="3"/>
      <c r="AB542" s="1"/>
      <c r="AC542" s="3"/>
      <c r="AD542" s="1"/>
      <c r="AE542" s="3"/>
      <c r="AF542" s="1"/>
      <c r="AG542" s="3"/>
      <c r="AH542" s="1"/>
      <c r="AI542" s="3"/>
      <c r="AJ542" s="1"/>
      <c r="AK542" s="3"/>
      <c r="AL542" s="1"/>
      <c r="AM542" s="3"/>
      <c r="AN542" s="1"/>
    </row>
    <row r="543" spans="1:40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1"/>
      <c r="Q543" s="3"/>
      <c r="R543" s="1"/>
      <c r="S543" s="3"/>
      <c r="T543" s="1"/>
      <c r="U543" s="3"/>
      <c r="V543" s="1"/>
      <c r="W543" s="3"/>
      <c r="X543" s="1"/>
      <c r="Y543" s="3"/>
      <c r="Z543" s="1"/>
      <c r="AA543" s="3"/>
      <c r="AB543" s="1"/>
      <c r="AC543" s="3"/>
      <c r="AD543" s="1"/>
      <c r="AE543" s="3"/>
      <c r="AF543" s="1"/>
      <c r="AG543" s="3"/>
      <c r="AH543" s="1"/>
      <c r="AI543" s="3"/>
      <c r="AJ543" s="1"/>
      <c r="AK543" s="3"/>
      <c r="AL543" s="1"/>
      <c r="AM543" s="3"/>
      <c r="AN543" s="1"/>
    </row>
    <row r="544" spans="1:40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1"/>
      <c r="Q544" s="3"/>
      <c r="R544" s="1"/>
      <c r="S544" s="3"/>
      <c r="T544" s="1"/>
      <c r="U544" s="3"/>
      <c r="V544" s="1"/>
      <c r="W544" s="3"/>
      <c r="X544" s="1"/>
      <c r="Y544" s="3"/>
      <c r="Z544" s="1"/>
      <c r="AA544" s="3"/>
      <c r="AB544" s="1"/>
      <c r="AC544" s="3"/>
      <c r="AD544" s="1"/>
      <c r="AE544" s="3"/>
      <c r="AF544" s="1"/>
      <c r="AG544" s="3"/>
      <c r="AH544" s="1"/>
      <c r="AI544" s="3"/>
      <c r="AJ544" s="1"/>
      <c r="AK544" s="3"/>
      <c r="AL544" s="1"/>
      <c r="AM544" s="3"/>
      <c r="AN544" s="1"/>
    </row>
    <row r="545" spans="1:40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1"/>
      <c r="Q545" s="3"/>
      <c r="R545" s="1"/>
      <c r="S545" s="3"/>
      <c r="T545" s="1"/>
      <c r="U545" s="3"/>
      <c r="V545" s="1"/>
      <c r="W545" s="3"/>
      <c r="X545" s="1"/>
      <c r="Y545" s="3"/>
      <c r="Z545" s="1"/>
      <c r="AA545" s="3"/>
      <c r="AB545" s="1"/>
      <c r="AC545" s="3"/>
      <c r="AD545" s="1"/>
      <c r="AE545" s="3"/>
      <c r="AF545" s="1"/>
      <c r="AG545" s="3"/>
      <c r="AH545" s="1"/>
      <c r="AI545" s="3"/>
      <c r="AJ545" s="1"/>
      <c r="AK545" s="3"/>
      <c r="AL545" s="1"/>
      <c r="AM545" s="3"/>
      <c r="AN545" s="1"/>
    </row>
    <row r="546" spans="1:40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1"/>
      <c r="Q546" s="3"/>
      <c r="R546" s="1"/>
      <c r="S546" s="3"/>
      <c r="T546" s="1"/>
      <c r="U546" s="3"/>
      <c r="V546" s="1"/>
      <c r="W546" s="3"/>
      <c r="X546" s="1"/>
      <c r="Y546" s="3"/>
      <c r="Z546" s="1"/>
      <c r="AA546" s="3"/>
      <c r="AB546" s="1"/>
      <c r="AC546" s="3"/>
      <c r="AD546" s="1"/>
      <c r="AE546" s="3"/>
      <c r="AF546" s="1"/>
      <c r="AG546" s="3"/>
      <c r="AH546" s="1"/>
      <c r="AI546" s="3"/>
      <c r="AJ546" s="1"/>
      <c r="AK546" s="3"/>
      <c r="AL546" s="1"/>
      <c r="AM546" s="3"/>
      <c r="AN546" s="1"/>
    </row>
    <row r="547" spans="1:40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1"/>
      <c r="Q547" s="3"/>
      <c r="R547" s="1"/>
      <c r="S547" s="3"/>
      <c r="T547" s="1"/>
      <c r="U547" s="3"/>
      <c r="V547" s="1"/>
      <c r="W547" s="3"/>
      <c r="X547" s="1"/>
      <c r="Y547" s="3"/>
      <c r="Z547" s="1"/>
      <c r="AA547" s="3"/>
      <c r="AB547" s="1"/>
      <c r="AC547" s="3"/>
      <c r="AD547" s="1"/>
      <c r="AE547" s="3"/>
      <c r="AF547" s="1"/>
      <c r="AG547" s="3"/>
      <c r="AH547" s="1"/>
      <c r="AI547" s="3"/>
      <c r="AJ547" s="1"/>
      <c r="AK547" s="3"/>
      <c r="AL547" s="1"/>
      <c r="AM547" s="3"/>
      <c r="AN547" s="1"/>
    </row>
    <row r="548" spans="1:40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1"/>
      <c r="Q548" s="3"/>
      <c r="R548" s="1"/>
      <c r="S548" s="3"/>
      <c r="T548" s="1"/>
      <c r="U548" s="3"/>
      <c r="V548" s="1"/>
      <c r="W548" s="3"/>
      <c r="X548" s="1"/>
      <c r="Y548" s="3"/>
      <c r="Z548" s="1"/>
      <c r="AA548" s="3"/>
      <c r="AB548" s="1"/>
      <c r="AC548" s="3"/>
      <c r="AD548" s="1"/>
      <c r="AE548" s="3"/>
      <c r="AF548" s="1"/>
      <c r="AG548" s="3"/>
      <c r="AH548" s="1"/>
      <c r="AI548" s="3"/>
      <c r="AJ548" s="1"/>
      <c r="AK548" s="3"/>
      <c r="AL548" s="1"/>
      <c r="AM548" s="3"/>
      <c r="AN548" s="1"/>
    </row>
    <row r="549" spans="1:40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1"/>
      <c r="Q549" s="3"/>
      <c r="R549" s="1"/>
      <c r="S549" s="3"/>
      <c r="T549" s="1"/>
      <c r="U549" s="3"/>
      <c r="V549" s="1"/>
      <c r="W549" s="3"/>
      <c r="X549" s="1"/>
      <c r="Y549" s="3"/>
      <c r="Z549" s="1"/>
      <c r="AA549" s="3"/>
      <c r="AB549" s="1"/>
      <c r="AC549" s="3"/>
      <c r="AD549" s="1"/>
      <c r="AE549" s="3"/>
      <c r="AF549" s="1"/>
      <c r="AG549" s="3"/>
      <c r="AH549" s="1"/>
      <c r="AI549" s="3"/>
      <c r="AJ549" s="1"/>
      <c r="AK549" s="3"/>
      <c r="AL549" s="1"/>
      <c r="AM549" s="3"/>
      <c r="AN549" s="1"/>
    </row>
    <row r="550" spans="1:4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1"/>
      <c r="Q550" s="3"/>
      <c r="R550" s="1"/>
      <c r="S550" s="3"/>
      <c r="T550" s="1"/>
      <c r="U550" s="3"/>
      <c r="V550" s="1"/>
      <c r="W550" s="3"/>
      <c r="X550" s="1"/>
      <c r="Y550" s="3"/>
      <c r="Z550" s="1"/>
      <c r="AA550" s="3"/>
      <c r="AB550" s="1"/>
      <c r="AC550" s="3"/>
      <c r="AD550" s="1"/>
      <c r="AE550" s="3"/>
      <c r="AF550" s="1"/>
      <c r="AG550" s="3"/>
      <c r="AH550" s="1"/>
      <c r="AI550" s="3"/>
      <c r="AJ550" s="1"/>
      <c r="AK550" s="3"/>
      <c r="AL550" s="1"/>
      <c r="AM550" s="3"/>
      <c r="AN550" s="1"/>
    </row>
    <row r="551" spans="1:40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1"/>
      <c r="Q551" s="3"/>
      <c r="R551" s="1"/>
      <c r="S551" s="3"/>
      <c r="T551" s="1"/>
      <c r="U551" s="3"/>
      <c r="V551" s="1"/>
      <c r="W551" s="3"/>
      <c r="X551" s="1"/>
      <c r="Y551" s="3"/>
      <c r="Z551" s="1"/>
      <c r="AA551" s="3"/>
      <c r="AB551" s="1"/>
      <c r="AC551" s="3"/>
      <c r="AD551" s="1"/>
      <c r="AE551" s="3"/>
      <c r="AF551" s="1"/>
      <c r="AG551" s="3"/>
      <c r="AH551" s="1"/>
      <c r="AI551" s="3"/>
      <c r="AJ551" s="1"/>
      <c r="AK551" s="3"/>
      <c r="AL551" s="1"/>
      <c r="AM551" s="3"/>
      <c r="AN551" s="1"/>
    </row>
    <row r="552" spans="1:40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1"/>
      <c r="Q552" s="3"/>
      <c r="R552" s="1"/>
      <c r="S552" s="3"/>
      <c r="T552" s="1"/>
      <c r="U552" s="3"/>
      <c r="V552" s="1"/>
      <c r="W552" s="3"/>
      <c r="X552" s="1"/>
      <c r="Y552" s="3"/>
      <c r="Z552" s="1"/>
      <c r="AA552" s="3"/>
      <c r="AB552" s="1"/>
      <c r="AC552" s="3"/>
      <c r="AD552" s="1"/>
      <c r="AE552" s="3"/>
      <c r="AF552" s="1"/>
      <c r="AG552" s="3"/>
      <c r="AH552" s="1"/>
      <c r="AI552" s="3"/>
      <c r="AJ552" s="1"/>
      <c r="AK552" s="3"/>
      <c r="AL552" s="1"/>
      <c r="AM552" s="3"/>
      <c r="AN552" s="1"/>
    </row>
    <row r="553" spans="1:40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1"/>
      <c r="Q553" s="3"/>
      <c r="R553" s="1"/>
      <c r="S553" s="3"/>
      <c r="T553" s="1"/>
      <c r="U553" s="3"/>
      <c r="V553" s="1"/>
      <c r="W553" s="3"/>
      <c r="X553" s="1"/>
      <c r="Y553" s="3"/>
      <c r="Z553" s="1"/>
      <c r="AA553" s="3"/>
      <c r="AB553" s="1"/>
      <c r="AC553" s="3"/>
      <c r="AD553" s="1"/>
      <c r="AE553" s="3"/>
      <c r="AF553" s="1"/>
      <c r="AG553" s="3"/>
      <c r="AH553" s="1"/>
      <c r="AI553" s="3"/>
      <c r="AJ553" s="1"/>
      <c r="AK553" s="3"/>
      <c r="AL553" s="1"/>
      <c r="AM553" s="3"/>
      <c r="AN553" s="1"/>
    </row>
    <row r="554" spans="1:40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1"/>
      <c r="Q554" s="3"/>
      <c r="R554" s="1"/>
      <c r="S554" s="3"/>
      <c r="T554" s="1"/>
      <c r="U554" s="3"/>
      <c r="V554" s="1"/>
      <c r="W554" s="3"/>
      <c r="X554" s="1"/>
      <c r="Y554" s="3"/>
      <c r="Z554" s="1"/>
      <c r="AA554" s="3"/>
      <c r="AB554" s="1"/>
      <c r="AC554" s="3"/>
      <c r="AD554" s="1"/>
      <c r="AE554" s="3"/>
      <c r="AF554" s="1"/>
      <c r="AG554" s="3"/>
      <c r="AH554" s="1"/>
      <c r="AI554" s="3"/>
      <c r="AJ554" s="1"/>
      <c r="AK554" s="3"/>
      <c r="AL554" s="1"/>
      <c r="AM554" s="3"/>
      <c r="AN554" s="1"/>
    </row>
    <row r="555" spans="1:40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1"/>
      <c r="Q555" s="3"/>
      <c r="R555" s="1"/>
      <c r="S555" s="3"/>
      <c r="T555" s="1"/>
      <c r="U555" s="3"/>
      <c r="V555" s="1"/>
      <c r="W555" s="3"/>
      <c r="X555" s="1"/>
      <c r="Y555" s="3"/>
      <c r="Z555" s="1"/>
      <c r="AA555" s="3"/>
      <c r="AB555" s="1"/>
      <c r="AC555" s="3"/>
      <c r="AD555" s="1"/>
      <c r="AE555" s="3"/>
      <c r="AF555" s="1"/>
      <c r="AG555" s="3"/>
      <c r="AH555" s="1"/>
      <c r="AI555" s="3"/>
      <c r="AJ555" s="1"/>
      <c r="AK555" s="3"/>
      <c r="AL555" s="1"/>
      <c r="AM555" s="3"/>
      <c r="AN555" s="1"/>
    </row>
    <row r="556" spans="1:40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1"/>
      <c r="Q556" s="3"/>
      <c r="R556" s="1"/>
      <c r="S556" s="3"/>
      <c r="T556" s="1"/>
      <c r="U556" s="3"/>
      <c r="V556" s="1"/>
      <c r="W556" s="3"/>
      <c r="X556" s="1"/>
      <c r="Y556" s="3"/>
      <c r="Z556" s="1"/>
      <c r="AA556" s="3"/>
      <c r="AB556" s="1"/>
      <c r="AC556" s="3"/>
      <c r="AD556" s="1"/>
      <c r="AE556" s="3"/>
      <c r="AF556" s="1"/>
      <c r="AG556" s="3"/>
      <c r="AH556" s="1"/>
      <c r="AI556" s="3"/>
      <c r="AJ556" s="1"/>
      <c r="AK556" s="3"/>
      <c r="AL556" s="1"/>
      <c r="AM556" s="3"/>
      <c r="AN556" s="1"/>
    </row>
    <row r="557" spans="1:40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1"/>
      <c r="Q557" s="3"/>
      <c r="R557" s="1"/>
      <c r="S557" s="3"/>
      <c r="T557" s="1"/>
      <c r="U557" s="3"/>
      <c r="V557" s="1"/>
      <c r="W557" s="3"/>
      <c r="X557" s="1"/>
      <c r="Y557" s="3"/>
      <c r="Z557" s="1"/>
      <c r="AA557" s="3"/>
      <c r="AB557" s="1"/>
      <c r="AC557" s="3"/>
      <c r="AD557" s="1"/>
      <c r="AE557" s="3"/>
      <c r="AF557" s="1"/>
      <c r="AG557" s="3"/>
      <c r="AH557" s="1"/>
      <c r="AI557" s="3"/>
      <c r="AJ557" s="1"/>
      <c r="AK557" s="3"/>
      <c r="AL557" s="1"/>
      <c r="AM557" s="3"/>
      <c r="AN557" s="1"/>
    </row>
    <row r="558" spans="1:40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1"/>
      <c r="Q558" s="3"/>
      <c r="R558" s="1"/>
      <c r="S558" s="3"/>
      <c r="T558" s="1"/>
      <c r="U558" s="3"/>
      <c r="V558" s="1"/>
      <c r="W558" s="3"/>
      <c r="X558" s="1"/>
      <c r="Y558" s="3"/>
      <c r="Z558" s="1"/>
      <c r="AA558" s="3"/>
      <c r="AB558" s="1"/>
      <c r="AC558" s="3"/>
      <c r="AD558" s="1"/>
      <c r="AE558" s="3"/>
      <c r="AF558" s="1"/>
      <c r="AG558" s="3"/>
      <c r="AH558" s="1"/>
      <c r="AI558" s="3"/>
      <c r="AJ558" s="1"/>
      <c r="AK558" s="3"/>
      <c r="AL558" s="1"/>
      <c r="AM558" s="3"/>
      <c r="AN558" s="1"/>
    </row>
    <row r="559" spans="1:40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1"/>
      <c r="Q559" s="3"/>
      <c r="R559" s="1"/>
      <c r="S559" s="3"/>
      <c r="T559" s="1"/>
      <c r="U559" s="3"/>
      <c r="V559" s="1"/>
      <c r="W559" s="3"/>
      <c r="X559" s="1"/>
      <c r="Y559" s="3"/>
      <c r="Z559" s="1"/>
      <c r="AA559" s="3"/>
      <c r="AB559" s="1"/>
      <c r="AC559" s="3"/>
      <c r="AD559" s="1"/>
      <c r="AE559" s="3"/>
      <c r="AF559" s="1"/>
      <c r="AG559" s="3"/>
      <c r="AH559" s="1"/>
      <c r="AI559" s="3"/>
      <c r="AJ559" s="1"/>
      <c r="AK559" s="3"/>
      <c r="AL559" s="1"/>
      <c r="AM559" s="3"/>
      <c r="AN559" s="1"/>
    </row>
    <row r="560" spans="1:4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1"/>
      <c r="Q560" s="3"/>
      <c r="R560" s="1"/>
      <c r="S560" s="3"/>
      <c r="T560" s="1"/>
      <c r="U560" s="3"/>
      <c r="V560" s="1"/>
      <c r="W560" s="3"/>
      <c r="X560" s="1"/>
      <c r="Y560" s="3"/>
      <c r="Z560" s="1"/>
      <c r="AA560" s="3"/>
      <c r="AB560" s="1"/>
      <c r="AC560" s="3"/>
      <c r="AD560" s="1"/>
      <c r="AE560" s="3"/>
      <c r="AF560" s="1"/>
      <c r="AG560" s="3"/>
      <c r="AH560" s="1"/>
      <c r="AI560" s="3"/>
      <c r="AJ560" s="1"/>
      <c r="AK560" s="3"/>
      <c r="AL560" s="1"/>
      <c r="AM560" s="3"/>
      <c r="AN560" s="1"/>
    </row>
    <row r="561" spans="1:40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1"/>
      <c r="Q561" s="3"/>
      <c r="R561" s="1"/>
      <c r="S561" s="3"/>
      <c r="T561" s="1"/>
      <c r="U561" s="3"/>
      <c r="V561" s="1"/>
      <c r="W561" s="3"/>
      <c r="X561" s="1"/>
      <c r="Y561" s="3"/>
      <c r="Z561" s="1"/>
      <c r="AA561" s="3"/>
      <c r="AB561" s="1"/>
      <c r="AC561" s="3"/>
      <c r="AD561" s="1"/>
      <c r="AE561" s="3"/>
      <c r="AF561" s="1"/>
      <c r="AG561" s="3"/>
      <c r="AH561" s="1"/>
      <c r="AI561" s="3"/>
      <c r="AJ561" s="1"/>
      <c r="AK561" s="3"/>
      <c r="AL561" s="1"/>
      <c r="AM561" s="3"/>
      <c r="AN561" s="1"/>
    </row>
    <row r="562" spans="1:40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1"/>
      <c r="Q562" s="3"/>
      <c r="R562" s="1"/>
      <c r="S562" s="3"/>
      <c r="T562" s="1"/>
      <c r="U562" s="3"/>
      <c r="V562" s="1"/>
      <c r="W562" s="3"/>
      <c r="X562" s="1"/>
      <c r="Y562" s="3"/>
      <c r="Z562" s="1"/>
      <c r="AA562" s="3"/>
      <c r="AB562" s="1"/>
      <c r="AC562" s="3"/>
      <c r="AD562" s="1"/>
      <c r="AE562" s="3"/>
      <c r="AF562" s="1"/>
      <c r="AG562" s="3"/>
      <c r="AH562" s="1"/>
      <c r="AI562" s="3"/>
      <c r="AJ562" s="1"/>
      <c r="AK562" s="3"/>
      <c r="AL562" s="1"/>
      <c r="AM562" s="3"/>
      <c r="AN562" s="1"/>
    </row>
    <row r="563" spans="1:40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1"/>
      <c r="Q563" s="3"/>
      <c r="R563" s="1"/>
      <c r="S563" s="3"/>
      <c r="T563" s="1"/>
      <c r="U563" s="3"/>
      <c r="V563" s="1"/>
      <c r="W563" s="3"/>
      <c r="X563" s="1"/>
      <c r="Y563" s="3"/>
      <c r="Z563" s="1"/>
      <c r="AA563" s="3"/>
      <c r="AB563" s="1"/>
      <c r="AC563" s="3"/>
      <c r="AD563" s="1"/>
      <c r="AE563" s="3"/>
      <c r="AF563" s="1"/>
      <c r="AG563" s="3"/>
      <c r="AH563" s="1"/>
      <c r="AI563" s="3"/>
      <c r="AJ563" s="1"/>
      <c r="AK563" s="3"/>
      <c r="AL563" s="1"/>
      <c r="AM563" s="3"/>
      <c r="AN563" s="1"/>
    </row>
    <row r="564" spans="1:40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1"/>
      <c r="Q564" s="3"/>
      <c r="R564" s="1"/>
      <c r="S564" s="3"/>
      <c r="T564" s="1"/>
      <c r="U564" s="3"/>
      <c r="V564" s="1"/>
      <c r="W564" s="3"/>
      <c r="X564" s="1"/>
      <c r="Y564" s="3"/>
      <c r="Z564" s="1"/>
      <c r="AA564" s="3"/>
      <c r="AB564" s="1"/>
      <c r="AC564" s="3"/>
      <c r="AD564" s="1"/>
      <c r="AE564" s="3"/>
      <c r="AF564" s="1"/>
      <c r="AG564" s="3"/>
      <c r="AH564" s="1"/>
      <c r="AI564" s="3"/>
      <c r="AJ564" s="1"/>
      <c r="AK564" s="3"/>
      <c r="AL564" s="1"/>
      <c r="AM564" s="3"/>
      <c r="AN564" s="1"/>
    </row>
    <row r="565" spans="1:40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1"/>
      <c r="Q565" s="3"/>
      <c r="R565" s="1"/>
      <c r="S565" s="3"/>
      <c r="T565" s="1"/>
      <c r="U565" s="3"/>
      <c r="V565" s="1"/>
      <c r="W565" s="3"/>
      <c r="X565" s="1"/>
      <c r="Y565" s="3"/>
      <c r="Z565" s="1"/>
      <c r="AA565" s="3"/>
      <c r="AB565" s="1"/>
      <c r="AC565" s="3"/>
      <c r="AD565" s="1"/>
      <c r="AE565" s="3"/>
      <c r="AF565" s="1"/>
      <c r="AG565" s="3"/>
      <c r="AH565" s="1"/>
      <c r="AI565" s="3"/>
      <c r="AJ565" s="1"/>
      <c r="AK565" s="3"/>
      <c r="AL565" s="1"/>
      <c r="AM565" s="3"/>
      <c r="AN565" s="1"/>
    </row>
    <row r="566" spans="1:40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1"/>
      <c r="Q566" s="3"/>
      <c r="R566" s="1"/>
      <c r="S566" s="3"/>
      <c r="T566" s="1"/>
      <c r="U566" s="3"/>
      <c r="V566" s="1"/>
      <c r="W566" s="3"/>
      <c r="X566" s="1"/>
      <c r="Y566" s="3"/>
      <c r="Z566" s="1"/>
      <c r="AA566" s="3"/>
      <c r="AB566" s="1"/>
      <c r="AC566" s="3"/>
      <c r="AD566" s="1"/>
      <c r="AE566" s="3"/>
      <c r="AF566" s="1"/>
      <c r="AG566" s="3"/>
      <c r="AH566" s="1"/>
      <c r="AI566" s="3"/>
      <c r="AJ566" s="1"/>
      <c r="AK566" s="3"/>
      <c r="AL566" s="1"/>
      <c r="AM566" s="3"/>
      <c r="AN566" s="1"/>
    </row>
    <row r="567" spans="1:40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1"/>
      <c r="Q567" s="3"/>
      <c r="R567" s="1"/>
      <c r="S567" s="3"/>
      <c r="T567" s="1"/>
      <c r="U567" s="3"/>
      <c r="V567" s="1"/>
      <c r="W567" s="3"/>
      <c r="X567" s="1"/>
      <c r="Y567" s="3"/>
      <c r="Z567" s="1"/>
      <c r="AA567" s="3"/>
      <c r="AB567" s="1"/>
      <c r="AC567" s="3"/>
      <c r="AD567" s="1"/>
      <c r="AE567" s="3"/>
      <c r="AF567" s="1"/>
      <c r="AG567" s="3"/>
      <c r="AH567" s="1"/>
      <c r="AI567" s="3"/>
      <c r="AJ567" s="1"/>
      <c r="AK567" s="3"/>
      <c r="AL567" s="1"/>
      <c r="AM567" s="3"/>
      <c r="AN567" s="1"/>
    </row>
    <row r="568" spans="1:40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1"/>
      <c r="Q568" s="3"/>
      <c r="R568" s="1"/>
      <c r="S568" s="3"/>
      <c r="T568" s="1"/>
      <c r="U568" s="3"/>
      <c r="V568" s="1"/>
      <c r="W568" s="3"/>
      <c r="X568" s="1"/>
      <c r="Y568" s="3"/>
      <c r="Z568" s="1"/>
      <c r="AA568" s="3"/>
      <c r="AB568" s="1"/>
      <c r="AC568" s="3"/>
      <c r="AD568" s="1"/>
      <c r="AE568" s="3"/>
      <c r="AF568" s="1"/>
      <c r="AG568" s="3"/>
      <c r="AH568" s="1"/>
      <c r="AI568" s="3"/>
      <c r="AJ568" s="1"/>
      <c r="AK568" s="3"/>
      <c r="AL568" s="1"/>
      <c r="AM568" s="3"/>
      <c r="AN568" s="1"/>
    </row>
    <row r="569" spans="1:40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1"/>
      <c r="Q569" s="3"/>
      <c r="R569" s="1"/>
      <c r="S569" s="3"/>
      <c r="T569" s="1"/>
      <c r="U569" s="3"/>
      <c r="V569" s="1"/>
      <c r="W569" s="3"/>
      <c r="X569" s="1"/>
      <c r="Y569" s="3"/>
      <c r="Z569" s="1"/>
      <c r="AA569" s="3"/>
      <c r="AB569" s="1"/>
      <c r="AC569" s="3"/>
      <c r="AD569" s="1"/>
      <c r="AE569" s="3"/>
      <c r="AF569" s="1"/>
      <c r="AG569" s="3"/>
      <c r="AH569" s="1"/>
      <c r="AI569" s="3"/>
      <c r="AJ569" s="1"/>
      <c r="AK569" s="3"/>
      <c r="AL569" s="1"/>
      <c r="AM569" s="3"/>
      <c r="AN569" s="1"/>
    </row>
    <row r="570" spans="1:4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1"/>
      <c r="Q570" s="3"/>
      <c r="R570" s="1"/>
      <c r="S570" s="3"/>
      <c r="T570" s="1"/>
      <c r="U570" s="3"/>
      <c r="V570" s="1"/>
      <c r="W570" s="3"/>
      <c r="X570" s="1"/>
      <c r="Y570" s="3"/>
      <c r="Z570" s="1"/>
      <c r="AA570" s="3"/>
      <c r="AB570" s="1"/>
      <c r="AC570" s="3"/>
      <c r="AD570" s="1"/>
      <c r="AE570" s="3"/>
      <c r="AF570" s="1"/>
      <c r="AG570" s="3"/>
      <c r="AH570" s="1"/>
      <c r="AI570" s="3"/>
      <c r="AJ570" s="1"/>
      <c r="AK570" s="3"/>
      <c r="AL570" s="1"/>
      <c r="AM570" s="3"/>
      <c r="AN570" s="1"/>
    </row>
    <row r="571" spans="1:40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1"/>
      <c r="Q571" s="3"/>
      <c r="R571" s="1"/>
      <c r="S571" s="3"/>
      <c r="T571" s="1"/>
      <c r="U571" s="3"/>
      <c r="V571" s="1"/>
      <c r="W571" s="3"/>
      <c r="X571" s="1"/>
      <c r="Y571" s="3"/>
      <c r="Z571" s="1"/>
      <c r="AA571" s="3"/>
      <c r="AB571" s="1"/>
      <c r="AC571" s="3"/>
      <c r="AD571" s="1"/>
      <c r="AE571" s="3"/>
      <c r="AF571" s="1"/>
      <c r="AG571" s="3"/>
      <c r="AH571" s="1"/>
      <c r="AI571" s="3"/>
      <c r="AJ571" s="1"/>
      <c r="AK571" s="3"/>
      <c r="AL571" s="1"/>
      <c r="AM571" s="3"/>
      <c r="AN571" s="1"/>
    </row>
    <row r="572" spans="1:40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1"/>
      <c r="Q572" s="3"/>
      <c r="R572" s="1"/>
      <c r="S572" s="3"/>
      <c r="T572" s="1"/>
      <c r="U572" s="3"/>
      <c r="V572" s="1"/>
      <c r="W572" s="3"/>
      <c r="X572" s="1"/>
      <c r="Y572" s="3"/>
      <c r="Z572" s="1"/>
      <c r="AA572" s="3"/>
      <c r="AB572" s="1"/>
      <c r="AC572" s="3"/>
      <c r="AD572" s="1"/>
      <c r="AE572" s="3"/>
      <c r="AF572" s="1"/>
      <c r="AG572" s="3"/>
      <c r="AH572" s="1"/>
      <c r="AI572" s="3"/>
      <c r="AJ572" s="1"/>
      <c r="AK572" s="3"/>
      <c r="AL572" s="1"/>
      <c r="AM572" s="3"/>
      <c r="AN572" s="1"/>
    </row>
    <row r="573" spans="1:40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1"/>
      <c r="Q573" s="3"/>
      <c r="R573" s="1"/>
      <c r="S573" s="3"/>
      <c r="T573" s="1"/>
      <c r="U573" s="3"/>
      <c r="V573" s="1"/>
      <c r="W573" s="3"/>
      <c r="X573" s="1"/>
      <c r="Y573" s="3"/>
      <c r="Z573" s="1"/>
      <c r="AA573" s="3"/>
      <c r="AB573" s="1"/>
      <c r="AC573" s="3"/>
      <c r="AD573" s="1"/>
      <c r="AE573" s="3"/>
      <c r="AF573" s="1"/>
      <c r="AG573" s="3"/>
      <c r="AH573" s="1"/>
      <c r="AI573" s="3"/>
      <c r="AJ573" s="1"/>
      <c r="AK573" s="3"/>
      <c r="AL573" s="1"/>
      <c r="AM573" s="3"/>
      <c r="AN573" s="1"/>
    </row>
    <row r="574" spans="1:40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1"/>
      <c r="Q574" s="3"/>
      <c r="R574" s="1"/>
      <c r="S574" s="3"/>
      <c r="T574" s="1"/>
      <c r="U574" s="3"/>
      <c r="V574" s="1"/>
      <c r="W574" s="3"/>
      <c r="X574" s="1"/>
      <c r="Y574" s="3"/>
      <c r="Z574" s="1"/>
      <c r="AA574" s="3"/>
      <c r="AB574" s="1"/>
      <c r="AC574" s="3"/>
      <c r="AD574" s="1"/>
      <c r="AE574" s="3"/>
      <c r="AF574" s="1"/>
      <c r="AG574" s="3"/>
      <c r="AH574" s="1"/>
      <c r="AI574" s="3"/>
      <c r="AJ574" s="1"/>
      <c r="AK574" s="3"/>
      <c r="AL574" s="1"/>
      <c r="AM574" s="3"/>
      <c r="AN574" s="1"/>
    </row>
    <row r="575" spans="1:40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1"/>
      <c r="Q575" s="3"/>
      <c r="R575" s="1"/>
      <c r="S575" s="3"/>
      <c r="T575" s="1"/>
      <c r="U575" s="3"/>
      <c r="V575" s="1"/>
      <c r="W575" s="3"/>
      <c r="X575" s="1"/>
      <c r="Y575" s="3"/>
      <c r="Z575" s="1"/>
      <c r="AA575" s="3"/>
      <c r="AB575" s="1"/>
      <c r="AC575" s="3"/>
      <c r="AD575" s="1"/>
      <c r="AE575" s="3"/>
      <c r="AF575" s="1"/>
      <c r="AG575" s="3"/>
      <c r="AH575" s="1"/>
      <c r="AI575" s="3"/>
      <c r="AJ575" s="1"/>
      <c r="AK575" s="3"/>
      <c r="AL575" s="1"/>
      <c r="AM575" s="3"/>
      <c r="AN575" s="1"/>
    </row>
    <row r="576" spans="1:40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1"/>
      <c r="Q576" s="3"/>
      <c r="R576" s="1"/>
      <c r="S576" s="3"/>
      <c r="T576" s="1"/>
      <c r="U576" s="3"/>
      <c r="V576" s="1"/>
      <c r="W576" s="3"/>
      <c r="X576" s="1"/>
      <c r="Y576" s="3"/>
      <c r="Z576" s="1"/>
      <c r="AA576" s="3"/>
      <c r="AB576" s="1"/>
      <c r="AC576" s="3"/>
      <c r="AD576" s="1"/>
      <c r="AE576" s="3"/>
      <c r="AF576" s="1"/>
      <c r="AG576" s="3"/>
      <c r="AH576" s="1"/>
      <c r="AI576" s="3"/>
      <c r="AJ576" s="1"/>
      <c r="AK576" s="3"/>
      <c r="AL576" s="1"/>
      <c r="AM576" s="3"/>
      <c r="AN576" s="1"/>
    </row>
    <row r="577" spans="1:40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1"/>
      <c r="Q577" s="3"/>
      <c r="R577" s="1"/>
      <c r="S577" s="3"/>
      <c r="T577" s="1"/>
      <c r="U577" s="3"/>
      <c r="V577" s="1"/>
      <c r="W577" s="3"/>
      <c r="X577" s="1"/>
      <c r="Y577" s="3"/>
      <c r="Z577" s="1"/>
      <c r="AA577" s="3"/>
      <c r="AB577" s="1"/>
      <c r="AC577" s="3"/>
      <c r="AD577" s="1"/>
      <c r="AE577" s="3"/>
      <c r="AF577" s="1"/>
      <c r="AG577" s="3"/>
      <c r="AH577" s="1"/>
      <c r="AI577" s="3"/>
      <c r="AJ577" s="1"/>
      <c r="AK577" s="3"/>
      <c r="AL577" s="1"/>
      <c r="AM577" s="3"/>
      <c r="AN577" s="1"/>
    </row>
    <row r="578" spans="1:40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1"/>
      <c r="Q578" s="3"/>
      <c r="R578" s="1"/>
      <c r="S578" s="3"/>
      <c r="T578" s="1"/>
      <c r="U578" s="3"/>
      <c r="V578" s="1"/>
      <c r="W578" s="3"/>
      <c r="X578" s="1"/>
      <c r="Y578" s="3"/>
      <c r="Z578" s="1"/>
      <c r="AA578" s="3"/>
      <c r="AB578" s="1"/>
      <c r="AC578" s="3"/>
      <c r="AD578" s="1"/>
      <c r="AE578" s="3"/>
      <c r="AF578" s="1"/>
      <c r="AG578" s="3"/>
      <c r="AH578" s="1"/>
      <c r="AI578" s="3"/>
      <c r="AJ578" s="1"/>
      <c r="AK578" s="3"/>
      <c r="AL578" s="1"/>
      <c r="AM578" s="3"/>
      <c r="AN578" s="1"/>
    </row>
    <row r="579" spans="1:40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1"/>
      <c r="Q579" s="3"/>
      <c r="R579" s="1"/>
      <c r="S579" s="3"/>
      <c r="T579" s="1"/>
      <c r="U579" s="3"/>
      <c r="V579" s="1"/>
      <c r="W579" s="3"/>
      <c r="X579" s="1"/>
      <c r="Y579" s="3"/>
      <c r="Z579" s="1"/>
      <c r="AA579" s="3"/>
      <c r="AB579" s="1"/>
      <c r="AC579" s="3"/>
      <c r="AD579" s="1"/>
      <c r="AE579" s="3"/>
      <c r="AF579" s="1"/>
      <c r="AG579" s="3"/>
      <c r="AH579" s="1"/>
      <c r="AI579" s="3"/>
      <c r="AJ579" s="1"/>
      <c r="AK579" s="3"/>
      <c r="AL579" s="1"/>
      <c r="AM579" s="3"/>
      <c r="AN579" s="1"/>
    </row>
    <row r="580" spans="1:4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1"/>
      <c r="Q580" s="3"/>
      <c r="R580" s="1"/>
      <c r="S580" s="3"/>
      <c r="T580" s="1"/>
      <c r="U580" s="3"/>
      <c r="V580" s="1"/>
      <c r="W580" s="3"/>
      <c r="X580" s="1"/>
      <c r="Y580" s="3"/>
      <c r="Z580" s="1"/>
      <c r="AA580" s="3"/>
      <c r="AB580" s="1"/>
      <c r="AC580" s="3"/>
      <c r="AD580" s="1"/>
      <c r="AE580" s="3"/>
      <c r="AF580" s="1"/>
      <c r="AG580" s="3"/>
      <c r="AH580" s="1"/>
      <c r="AI580" s="3"/>
      <c r="AJ580" s="1"/>
      <c r="AK580" s="3"/>
      <c r="AL580" s="1"/>
      <c r="AM580" s="3"/>
      <c r="AN580" s="1"/>
    </row>
    <row r="581" spans="1:40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1"/>
      <c r="Q581" s="3"/>
      <c r="R581" s="1"/>
      <c r="S581" s="3"/>
      <c r="T581" s="1"/>
      <c r="U581" s="3"/>
      <c r="V581" s="1"/>
      <c r="W581" s="3"/>
      <c r="X581" s="1"/>
      <c r="Y581" s="3"/>
      <c r="Z581" s="1"/>
      <c r="AA581" s="3"/>
      <c r="AB581" s="1"/>
      <c r="AC581" s="3"/>
      <c r="AD581" s="1"/>
      <c r="AE581" s="3"/>
      <c r="AF581" s="1"/>
      <c r="AG581" s="3"/>
      <c r="AH581" s="1"/>
      <c r="AI581" s="3"/>
      <c r="AJ581" s="1"/>
      <c r="AK581" s="3"/>
      <c r="AL581" s="1"/>
      <c r="AM581" s="3"/>
      <c r="AN581" s="1"/>
    </row>
    <row r="582" spans="1:40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1"/>
      <c r="Q582" s="3"/>
      <c r="R582" s="1"/>
      <c r="S582" s="3"/>
      <c r="T582" s="1"/>
      <c r="U582" s="3"/>
      <c r="V582" s="1"/>
      <c r="W582" s="3"/>
      <c r="X582" s="1"/>
      <c r="Y582" s="3"/>
      <c r="Z582" s="1"/>
      <c r="AA582" s="3"/>
      <c r="AB582" s="1"/>
      <c r="AC582" s="3"/>
      <c r="AD582" s="1"/>
      <c r="AE582" s="3"/>
      <c r="AF582" s="1"/>
      <c r="AG582" s="3"/>
      <c r="AH582" s="1"/>
      <c r="AI582" s="3"/>
      <c r="AJ582" s="1"/>
      <c r="AK582" s="3"/>
      <c r="AL582" s="1"/>
      <c r="AM582" s="3"/>
      <c r="AN582" s="1"/>
    </row>
    <row r="583" spans="1:40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1"/>
      <c r="Q583" s="3"/>
      <c r="R583" s="1"/>
      <c r="S583" s="3"/>
      <c r="T583" s="1"/>
      <c r="U583" s="3"/>
      <c r="V583" s="1"/>
      <c r="W583" s="3"/>
      <c r="X583" s="1"/>
      <c r="Y583" s="3"/>
      <c r="Z583" s="1"/>
      <c r="AA583" s="3"/>
      <c r="AB583" s="1"/>
      <c r="AC583" s="3"/>
      <c r="AD583" s="1"/>
      <c r="AE583" s="3"/>
      <c r="AF583" s="1"/>
      <c r="AG583" s="3"/>
      <c r="AH583" s="1"/>
      <c r="AI583" s="3"/>
      <c r="AJ583" s="1"/>
      <c r="AK583" s="3"/>
      <c r="AL583" s="1"/>
      <c r="AM583" s="3"/>
      <c r="AN583" s="1"/>
    </row>
    <row r="584" spans="1:40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1"/>
      <c r="Q584" s="3"/>
      <c r="R584" s="1"/>
      <c r="S584" s="3"/>
      <c r="T584" s="1"/>
      <c r="U584" s="3"/>
      <c r="V584" s="1"/>
      <c r="W584" s="3"/>
      <c r="X584" s="1"/>
      <c r="Y584" s="3"/>
      <c r="Z584" s="1"/>
      <c r="AA584" s="3"/>
      <c r="AB584" s="1"/>
      <c r="AC584" s="3"/>
      <c r="AD584" s="1"/>
      <c r="AE584" s="3"/>
      <c r="AF584" s="1"/>
      <c r="AG584" s="3"/>
      <c r="AH584" s="1"/>
      <c r="AI584" s="3"/>
      <c r="AJ584" s="1"/>
      <c r="AK584" s="3"/>
      <c r="AL584" s="1"/>
      <c r="AM584" s="3"/>
      <c r="AN584" s="1"/>
    </row>
    <row r="585" spans="1:40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1"/>
      <c r="Q585" s="3"/>
      <c r="R585" s="1"/>
      <c r="S585" s="3"/>
      <c r="T585" s="1"/>
      <c r="U585" s="3"/>
      <c r="V585" s="1"/>
      <c r="W585" s="3"/>
      <c r="X585" s="1"/>
      <c r="Y585" s="3"/>
      <c r="Z585" s="1"/>
      <c r="AA585" s="3"/>
      <c r="AB585" s="1"/>
      <c r="AC585" s="3"/>
      <c r="AD585" s="1"/>
      <c r="AE585" s="3"/>
      <c r="AF585" s="1"/>
      <c r="AG585" s="3"/>
      <c r="AH585" s="1"/>
      <c r="AI585" s="3"/>
      <c r="AJ585" s="1"/>
      <c r="AK585" s="3"/>
      <c r="AL585" s="1"/>
      <c r="AM585" s="3"/>
      <c r="AN585" s="1"/>
    </row>
    <row r="586" spans="1:40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1"/>
      <c r="Q586" s="3"/>
      <c r="R586" s="1"/>
      <c r="S586" s="3"/>
      <c r="T586" s="1"/>
      <c r="U586" s="3"/>
      <c r="V586" s="1"/>
      <c r="W586" s="3"/>
      <c r="X586" s="1"/>
      <c r="Y586" s="3"/>
      <c r="Z586" s="1"/>
      <c r="AA586" s="3"/>
      <c r="AB586" s="1"/>
      <c r="AC586" s="3"/>
      <c r="AD586" s="1"/>
      <c r="AE586" s="3"/>
      <c r="AF586" s="1"/>
      <c r="AG586" s="3"/>
      <c r="AH586" s="1"/>
      <c r="AI586" s="3"/>
      <c r="AJ586" s="1"/>
      <c r="AK586" s="3"/>
      <c r="AL586" s="1"/>
      <c r="AM586" s="3"/>
      <c r="AN586" s="1"/>
    </row>
    <row r="587" spans="1:40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1"/>
      <c r="Q587" s="3"/>
      <c r="R587" s="1"/>
      <c r="S587" s="3"/>
      <c r="T587" s="1"/>
      <c r="U587" s="3"/>
      <c r="V587" s="1"/>
      <c r="W587" s="3"/>
      <c r="X587" s="1"/>
      <c r="Y587" s="3"/>
      <c r="Z587" s="1"/>
      <c r="AA587" s="3"/>
      <c r="AB587" s="1"/>
      <c r="AC587" s="3"/>
      <c r="AD587" s="1"/>
      <c r="AE587" s="3"/>
      <c r="AF587" s="1"/>
      <c r="AG587" s="3"/>
      <c r="AH587" s="1"/>
      <c r="AI587" s="3"/>
      <c r="AJ587" s="1"/>
      <c r="AK587" s="3"/>
      <c r="AL587" s="1"/>
      <c r="AM587" s="3"/>
      <c r="AN587" s="1"/>
    </row>
    <row r="588" spans="1:40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1"/>
      <c r="Q588" s="3"/>
      <c r="R588" s="1"/>
      <c r="S588" s="3"/>
      <c r="T588" s="1"/>
      <c r="U588" s="3"/>
      <c r="V588" s="1"/>
      <c r="W588" s="3"/>
      <c r="X588" s="1"/>
      <c r="Y588" s="3"/>
      <c r="Z588" s="1"/>
      <c r="AA588" s="3"/>
      <c r="AB588" s="1"/>
      <c r="AC588" s="3"/>
      <c r="AD588" s="1"/>
      <c r="AE588" s="3"/>
      <c r="AF588" s="1"/>
      <c r="AG588" s="3"/>
      <c r="AH588" s="1"/>
      <c r="AI588" s="3"/>
      <c r="AJ588" s="1"/>
      <c r="AK588" s="3"/>
      <c r="AL588" s="1"/>
      <c r="AM588" s="3"/>
      <c r="AN588" s="1"/>
    </row>
    <row r="589" spans="1:40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1"/>
      <c r="Q589" s="3"/>
      <c r="R589" s="1"/>
      <c r="S589" s="3"/>
      <c r="T589" s="1"/>
      <c r="U589" s="3"/>
      <c r="V589" s="1"/>
      <c r="W589" s="3"/>
      <c r="X589" s="1"/>
      <c r="Y589" s="3"/>
      <c r="Z589" s="1"/>
      <c r="AA589" s="3"/>
      <c r="AB589" s="1"/>
      <c r="AC589" s="3"/>
      <c r="AD589" s="1"/>
      <c r="AE589" s="3"/>
      <c r="AF589" s="1"/>
      <c r="AG589" s="3"/>
      <c r="AH589" s="1"/>
      <c r="AI589" s="3"/>
      <c r="AJ589" s="1"/>
      <c r="AK589" s="3"/>
      <c r="AL589" s="1"/>
      <c r="AM589" s="3"/>
      <c r="AN589" s="1"/>
    </row>
    <row r="590" spans="1:4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1"/>
      <c r="Q590" s="3"/>
      <c r="R590" s="1"/>
      <c r="S590" s="3"/>
      <c r="T590" s="1"/>
      <c r="U590" s="3"/>
      <c r="V590" s="1"/>
      <c r="W590" s="3"/>
      <c r="X590" s="1"/>
      <c r="Y590" s="3"/>
      <c r="Z590" s="1"/>
      <c r="AA590" s="3"/>
      <c r="AB590" s="1"/>
      <c r="AC590" s="3"/>
      <c r="AD590" s="1"/>
      <c r="AE590" s="3"/>
      <c r="AF590" s="1"/>
      <c r="AG590" s="3"/>
      <c r="AH590" s="1"/>
      <c r="AI590" s="3"/>
      <c r="AJ590" s="1"/>
      <c r="AK590" s="3"/>
      <c r="AL590" s="1"/>
      <c r="AM590" s="3"/>
      <c r="AN590" s="1"/>
    </row>
    <row r="591" spans="1:40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1"/>
      <c r="Q591" s="3"/>
      <c r="R591" s="1"/>
      <c r="S591" s="3"/>
      <c r="T591" s="1"/>
      <c r="U591" s="3"/>
      <c r="V591" s="1"/>
      <c r="W591" s="3"/>
      <c r="X591" s="1"/>
      <c r="Y591" s="3"/>
      <c r="Z591" s="1"/>
      <c r="AA591" s="3"/>
      <c r="AB591" s="1"/>
      <c r="AC591" s="3"/>
      <c r="AD591" s="1"/>
      <c r="AE591" s="3"/>
      <c r="AF591" s="1"/>
      <c r="AG591" s="3"/>
      <c r="AH591" s="1"/>
      <c r="AI591" s="3"/>
      <c r="AJ591" s="1"/>
      <c r="AK591" s="3"/>
      <c r="AL591" s="1"/>
      <c r="AM591" s="3"/>
      <c r="AN591" s="1"/>
    </row>
    <row r="592" spans="1:40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1"/>
      <c r="Q592" s="3"/>
      <c r="R592" s="1"/>
      <c r="S592" s="3"/>
      <c r="T592" s="1"/>
      <c r="U592" s="3"/>
      <c r="V592" s="1"/>
      <c r="W592" s="3"/>
      <c r="X592" s="1"/>
      <c r="Y592" s="3"/>
      <c r="Z592" s="1"/>
      <c r="AA592" s="3"/>
      <c r="AB592" s="1"/>
      <c r="AC592" s="3"/>
      <c r="AD592" s="1"/>
      <c r="AE592" s="3"/>
      <c r="AF592" s="1"/>
      <c r="AG592" s="3"/>
      <c r="AH592" s="1"/>
      <c r="AI592" s="3"/>
      <c r="AJ592" s="1"/>
      <c r="AK592" s="3"/>
      <c r="AL592" s="1"/>
      <c r="AM592" s="3"/>
      <c r="AN592" s="1"/>
    </row>
    <row r="593" spans="1:40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1"/>
      <c r="Q593" s="3"/>
      <c r="R593" s="1"/>
      <c r="S593" s="3"/>
      <c r="T593" s="1"/>
      <c r="U593" s="3"/>
      <c r="V593" s="1"/>
      <c r="W593" s="3"/>
      <c r="X593" s="1"/>
      <c r="Y593" s="3"/>
      <c r="Z593" s="1"/>
      <c r="AA593" s="3"/>
      <c r="AB593" s="1"/>
      <c r="AC593" s="3"/>
      <c r="AD593" s="1"/>
      <c r="AE593" s="3"/>
      <c r="AF593" s="1"/>
      <c r="AG593" s="3"/>
      <c r="AH593" s="1"/>
      <c r="AI593" s="3"/>
      <c r="AJ593" s="1"/>
      <c r="AK593" s="3"/>
      <c r="AL593" s="1"/>
      <c r="AM593" s="3"/>
      <c r="AN593" s="1"/>
    </row>
    <row r="594" spans="1:40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1"/>
      <c r="Q594" s="3"/>
      <c r="R594" s="1"/>
      <c r="S594" s="3"/>
      <c r="T594" s="1"/>
      <c r="U594" s="3"/>
      <c r="V594" s="1"/>
      <c r="W594" s="3"/>
      <c r="X594" s="1"/>
      <c r="Y594" s="3"/>
      <c r="Z594" s="1"/>
      <c r="AA594" s="3"/>
      <c r="AB594" s="1"/>
      <c r="AC594" s="3"/>
      <c r="AD594" s="1"/>
      <c r="AE594" s="3"/>
      <c r="AF594" s="1"/>
      <c r="AG594" s="3"/>
      <c r="AH594" s="1"/>
      <c r="AI594" s="3"/>
      <c r="AJ594" s="1"/>
      <c r="AK594" s="3"/>
      <c r="AL594" s="1"/>
      <c r="AM594" s="3"/>
      <c r="AN594" s="1"/>
    </row>
    <row r="595" spans="1:40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1"/>
      <c r="Q595" s="3"/>
      <c r="R595" s="1"/>
      <c r="S595" s="3"/>
      <c r="T595" s="1"/>
      <c r="U595" s="3"/>
      <c r="V595" s="1"/>
      <c r="W595" s="3"/>
      <c r="X595" s="1"/>
      <c r="Y595" s="3"/>
      <c r="Z595" s="1"/>
      <c r="AA595" s="3"/>
      <c r="AB595" s="1"/>
      <c r="AC595" s="3"/>
      <c r="AD595" s="1"/>
      <c r="AE595" s="3"/>
      <c r="AF595" s="1"/>
      <c r="AG595" s="3"/>
      <c r="AH595" s="1"/>
      <c r="AI595" s="3"/>
      <c r="AJ595" s="1"/>
      <c r="AK595" s="3"/>
      <c r="AL595" s="1"/>
      <c r="AM595" s="3"/>
      <c r="AN595" s="1"/>
    </row>
    <row r="596" spans="1:40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1"/>
      <c r="Q596" s="3"/>
      <c r="R596" s="1"/>
      <c r="S596" s="3"/>
      <c r="T596" s="1"/>
      <c r="U596" s="3"/>
      <c r="V596" s="1"/>
      <c r="W596" s="3"/>
      <c r="X596" s="1"/>
      <c r="Y596" s="3"/>
      <c r="Z596" s="1"/>
      <c r="AA596" s="3"/>
      <c r="AB596" s="1"/>
      <c r="AC596" s="3"/>
      <c r="AD596" s="1"/>
      <c r="AE596" s="3"/>
      <c r="AF596" s="1"/>
      <c r="AG596" s="3"/>
      <c r="AH596" s="1"/>
      <c r="AI596" s="3"/>
      <c r="AJ596" s="1"/>
      <c r="AK596" s="3"/>
      <c r="AL596" s="1"/>
      <c r="AM596" s="3"/>
      <c r="AN596" s="1"/>
    </row>
    <row r="597" spans="1:40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1"/>
      <c r="Q597" s="3"/>
      <c r="R597" s="1"/>
      <c r="S597" s="3"/>
      <c r="T597" s="1"/>
      <c r="U597" s="3"/>
      <c r="V597" s="1"/>
      <c r="W597" s="3"/>
      <c r="X597" s="1"/>
      <c r="Y597" s="3"/>
      <c r="Z597" s="1"/>
      <c r="AA597" s="3"/>
      <c r="AB597" s="1"/>
      <c r="AC597" s="3"/>
      <c r="AD597" s="1"/>
      <c r="AE597" s="3"/>
      <c r="AF597" s="1"/>
      <c r="AG597" s="3"/>
      <c r="AH597" s="1"/>
      <c r="AI597" s="3"/>
      <c r="AJ597" s="1"/>
      <c r="AK597" s="3"/>
      <c r="AL597" s="1"/>
      <c r="AM597" s="3"/>
      <c r="AN597" s="1"/>
    </row>
    <row r="598" spans="1:40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1"/>
      <c r="Q598" s="3"/>
      <c r="R598" s="1"/>
      <c r="S598" s="3"/>
      <c r="T598" s="1"/>
      <c r="U598" s="3"/>
      <c r="V598" s="1"/>
      <c r="W598" s="3"/>
      <c r="X598" s="1"/>
      <c r="Y598" s="3"/>
      <c r="Z598" s="1"/>
      <c r="AA598" s="3"/>
      <c r="AB598" s="1"/>
      <c r="AC598" s="3"/>
      <c r="AD598" s="1"/>
      <c r="AE598" s="3"/>
      <c r="AF598" s="1"/>
      <c r="AG598" s="3"/>
      <c r="AH598" s="1"/>
      <c r="AI598" s="3"/>
      <c r="AJ598" s="1"/>
      <c r="AK598" s="3"/>
      <c r="AL598" s="1"/>
      <c r="AM598" s="3"/>
      <c r="AN598" s="1"/>
    </row>
    <row r="599" spans="1:40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1"/>
      <c r="Q599" s="3"/>
      <c r="R599" s="1"/>
      <c r="S599" s="3"/>
      <c r="T599" s="1"/>
      <c r="U599" s="3"/>
      <c r="V599" s="1"/>
      <c r="W599" s="3"/>
      <c r="X599" s="1"/>
      <c r="Y599" s="3"/>
      <c r="Z599" s="1"/>
      <c r="AA599" s="3"/>
      <c r="AB599" s="1"/>
      <c r="AC599" s="3"/>
      <c r="AD599" s="1"/>
      <c r="AE599" s="3"/>
      <c r="AF599" s="1"/>
      <c r="AG599" s="3"/>
      <c r="AH599" s="1"/>
      <c r="AI599" s="3"/>
      <c r="AJ599" s="1"/>
      <c r="AK599" s="3"/>
      <c r="AL599" s="1"/>
      <c r="AM599" s="3"/>
      <c r="AN599" s="1"/>
    </row>
    <row r="600" spans="1:4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1"/>
      <c r="Q600" s="3"/>
      <c r="R600" s="1"/>
      <c r="S600" s="3"/>
      <c r="T600" s="1"/>
      <c r="U600" s="3"/>
      <c r="V600" s="1"/>
      <c r="W600" s="3"/>
      <c r="X600" s="1"/>
      <c r="Y600" s="3"/>
      <c r="Z600" s="1"/>
      <c r="AA600" s="3"/>
      <c r="AB600" s="1"/>
      <c r="AC600" s="3"/>
      <c r="AD600" s="1"/>
      <c r="AE600" s="3"/>
      <c r="AF600" s="1"/>
      <c r="AG600" s="3"/>
      <c r="AH600" s="1"/>
      <c r="AI600" s="3"/>
      <c r="AJ600" s="1"/>
      <c r="AK600" s="3"/>
      <c r="AL600" s="1"/>
      <c r="AM600" s="3"/>
      <c r="AN600" s="1"/>
    </row>
    <row r="601" spans="1:40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1"/>
      <c r="Q601" s="3"/>
      <c r="R601" s="1"/>
      <c r="S601" s="3"/>
      <c r="T601" s="1"/>
      <c r="U601" s="3"/>
      <c r="V601" s="1"/>
      <c r="W601" s="3"/>
      <c r="X601" s="1"/>
      <c r="Y601" s="3"/>
      <c r="Z601" s="1"/>
      <c r="AA601" s="3"/>
      <c r="AB601" s="1"/>
      <c r="AC601" s="3"/>
      <c r="AD601" s="1"/>
      <c r="AE601" s="3"/>
      <c r="AF601" s="1"/>
      <c r="AG601" s="3"/>
      <c r="AH601" s="1"/>
      <c r="AI601" s="3"/>
      <c r="AJ601" s="1"/>
      <c r="AK601" s="3"/>
      <c r="AL601" s="1"/>
      <c r="AM601" s="3"/>
      <c r="AN601" s="1"/>
    </row>
    <row r="602" spans="1:40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1"/>
      <c r="Q602" s="3"/>
      <c r="R602" s="1"/>
      <c r="S602" s="3"/>
      <c r="T602" s="1"/>
      <c r="U602" s="3"/>
      <c r="V602" s="1"/>
      <c r="W602" s="3"/>
      <c r="X602" s="1"/>
      <c r="Y602" s="3"/>
      <c r="Z602" s="1"/>
      <c r="AA602" s="3"/>
      <c r="AB602" s="1"/>
      <c r="AC602" s="3"/>
      <c r="AD602" s="1"/>
      <c r="AE602" s="3"/>
      <c r="AF602" s="1"/>
      <c r="AG602" s="3"/>
      <c r="AH602" s="1"/>
      <c r="AI602" s="3"/>
      <c r="AJ602" s="1"/>
      <c r="AK602" s="3"/>
      <c r="AL602" s="1"/>
      <c r="AM602" s="3"/>
      <c r="AN602" s="1"/>
    </row>
    <row r="603" spans="1:40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1"/>
      <c r="Q603" s="3"/>
      <c r="R603" s="1"/>
      <c r="S603" s="3"/>
      <c r="T603" s="1"/>
      <c r="U603" s="3"/>
      <c r="V603" s="1"/>
      <c r="W603" s="3"/>
      <c r="X603" s="1"/>
      <c r="Y603" s="3"/>
      <c r="Z603" s="1"/>
      <c r="AA603" s="3"/>
      <c r="AB603" s="1"/>
      <c r="AC603" s="3"/>
      <c r="AD603" s="1"/>
      <c r="AE603" s="3"/>
      <c r="AF603" s="1"/>
      <c r="AG603" s="3"/>
      <c r="AH603" s="1"/>
      <c r="AI603" s="3"/>
      <c r="AJ603" s="1"/>
      <c r="AK603" s="3"/>
      <c r="AL603" s="1"/>
      <c r="AM603" s="3"/>
      <c r="AN603" s="1"/>
    </row>
    <row r="604" spans="1:40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1"/>
      <c r="Q604" s="3"/>
      <c r="R604" s="1"/>
      <c r="S604" s="3"/>
      <c r="T604" s="1"/>
      <c r="U604" s="3"/>
      <c r="V604" s="1"/>
      <c r="W604" s="3"/>
      <c r="X604" s="1"/>
      <c r="Y604" s="3"/>
      <c r="Z604" s="1"/>
      <c r="AA604" s="3"/>
      <c r="AB604" s="1"/>
      <c r="AC604" s="3"/>
      <c r="AD604" s="1"/>
      <c r="AE604" s="3"/>
      <c r="AF604" s="1"/>
      <c r="AG604" s="3"/>
      <c r="AH604" s="1"/>
      <c r="AI604" s="3"/>
      <c r="AJ604" s="1"/>
      <c r="AK604" s="3"/>
      <c r="AL604" s="1"/>
      <c r="AM604" s="3"/>
      <c r="AN604" s="1"/>
    </row>
    <row r="605" spans="1:40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1"/>
      <c r="Q605" s="3"/>
      <c r="R605" s="1"/>
      <c r="S605" s="3"/>
      <c r="T605" s="1"/>
      <c r="U605" s="3"/>
      <c r="V605" s="1"/>
      <c r="W605" s="3"/>
      <c r="X605" s="1"/>
      <c r="Y605" s="3"/>
      <c r="Z605" s="1"/>
      <c r="AA605" s="3"/>
      <c r="AB605" s="1"/>
      <c r="AC605" s="3"/>
      <c r="AD605" s="1"/>
      <c r="AE605" s="3"/>
      <c r="AF605" s="1"/>
      <c r="AG605" s="3"/>
      <c r="AH605" s="1"/>
      <c r="AI605" s="3"/>
      <c r="AJ605" s="1"/>
      <c r="AK605" s="3"/>
      <c r="AL605" s="1"/>
      <c r="AM605" s="3"/>
      <c r="AN605" s="1"/>
    </row>
    <row r="606" spans="1:40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1"/>
      <c r="Q606" s="3"/>
      <c r="R606" s="1"/>
      <c r="S606" s="3"/>
      <c r="T606" s="1"/>
      <c r="U606" s="3"/>
      <c r="V606" s="1"/>
      <c r="W606" s="3"/>
      <c r="X606" s="1"/>
      <c r="Y606" s="3"/>
      <c r="Z606" s="1"/>
      <c r="AA606" s="3"/>
      <c r="AB606" s="1"/>
      <c r="AC606" s="3"/>
      <c r="AD606" s="1"/>
      <c r="AE606" s="3"/>
      <c r="AF606" s="1"/>
      <c r="AG606" s="3"/>
      <c r="AH606" s="1"/>
      <c r="AI606" s="3"/>
      <c r="AJ606" s="1"/>
      <c r="AK606" s="3"/>
      <c r="AL606" s="1"/>
      <c r="AM606" s="3"/>
      <c r="AN606" s="1"/>
    </row>
    <row r="607" spans="1:40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1"/>
      <c r="Q607" s="3"/>
      <c r="R607" s="1"/>
      <c r="S607" s="3"/>
      <c r="T607" s="1"/>
      <c r="U607" s="3"/>
      <c r="V607" s="1"/>
      <c r="W607" s="3"/>
      <c r="X607" s="1"/>
      <c r="Y607" s="3"/>
      <c r="Z607" s="1"/>
      <c r="AA607" s="3"/>
      <c r="AB607" s="1"/>
      <c r="AC607" s="3"/>
      <c r="AD607" s="1"/>
      <c r="AE607" s="3"/>
      <c r="AF607" s="1"/>
      <c r="AG607" s="3"/>
      <c r="AH607" s="1"/>
      <c r="AI607" s="3"/>
      <c r="AJ607" s="1"/>
      <c r="AK607" s="3"/>
      <c r="AL607" s="1"/>
      <c r="AM607" s="3"/>
      <c r="AN607" s="1"/>
    </row>
    <row r="608" spans="1:40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1"/>
      <c r="Q608" s="3"/>
      <c r="R608" s="1"/>
      <c r="S608" s="3"/>
      <c r="T608" s="1"/>
      <c r="U608" s="3"/>
      <c r="V608" s="1"/>
      <c r="W608" s="3"/>
      <c r="X608" s="1"/>
      <c r="Y608" s="3"/>
      <c r="Z608" s="1"/>
      <c r="AA608" s="3"/>
      <c r="AB608" s="1"/>
      <c r="AC608" s="3"/>
      <c r="AD608" s="1"/>
      <c r="AE608" s="3"/>
      <c r="AF608" s="1"/>
      <c r="AG608" s="3"/>
      <c r="AH608" s="1"/>
      <c r="AI608" s="3"/>
      <c r="AJ608" s="1"/>
      <c r="AK608" s="3"/>
      <c r="AL608" s="1"/>
      <c r="AM608" s="3"/>
      <c r="AN608" s="1"/>
    </row>
    <row r="609" spans="1:40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1"/>
      <c r="Q609" s="3"/>
      <c r="R609" s="1"/>
      <c r="S609" s="3"/>
      <c r="T609" s="1"/>
      <c r="U609" s="3"/>
      <c r="V609" s="1"/>
      <c r="W609" s="3"/>
      <c r="X609" s="1"/>
      <c r="Y609" s="3"/>
      <c r="Z609" s="1"/>
      <c r="AA609" s="3"/>
      <c r="AB609" s="1"/>
      <c r="AC609" s="3"/>
      <c r="AD609" s="1"/>
      <c r="AE609" s="3"/>
      <c r="AF609" s="1"/>
      <c r="AG609" s="3"/>
      <c r="AH609" s="1"/>
      <c r="AI609" s="3"/>
      <c r="AJ609" s="1"/>
      <c r="AK609" s="3"/>
      <c r="AL609" s="1"/>
      <c r="AM609" s="3"/>
      <c r="AN609" s="1"/>
    </row>
    <row r="610" spans="1:4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1"/>
      <c r="Q610" s="3"/>
      <c r="R610" s="1"/>
      <c r="S610" s="3"/>
      <c r="T610" s="1"/>
      <c r="U610" s="3"/>
      <c r="V610" s="1"/>
      <c r="W610" s="3"/>
      <c r="X610" s="1"/>
      <c r="Y610" s="3"/>
      <c r="Z610" s="1"/>
      <c r="AA610" s="3"/>
      <c r="AB610" s="1"/>
      <c r="AC610" s="3"/>
      <c r="AD610" s="1"/>
      <c r="AE610" s="3"/>
      <c r="AF610" s="1"/>
      <c r="AG610" s="3"/>
      <c r="AH610" s="1"/>
      <c r="AI610" s="3"/>
      <c r="AJ610" s="1"/>
      <c r="AK610" s="3"/>
      <c r="AL610" s="1"/>
      <c r="AM610" s="3"/>
      <c r="AN610" s="1"/>
    </row>
    <row r="611" spans="1:40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1"/>
      <c r="Q611" s="3"/>
      <c r="R611" s="1"/>
      <c r="S611" s="3"/>
      <c r="T611" s="1"/>
      <c r="U611" s="3"/>
      <c r="V611" s="1"/>
      <c r="W611" s="3"/>
      <c r="X611" s="1"/>
      <c r="Y611" s="3"/>
      <c r="Z611" s="1"/>
      <c r="AA611" s="3"/>
      <c r="AB611" s="1"/>
      <c r="AC611" s="3"/>
      <c r="AD611" s="1"/>
      <c r="AE611" s="3"/>
      <c r="AF611" s="1"/>
      <c r="AG611" s="3"/>
      <c r="AH611" s="1"/>
      <c r="AI611" s="3"/>
      <c r="AJ611" s="1"/>
      <c r="AK611" s="3"/>
      <c r="AL611" s="1"/>
      <c r="AM611" s="3"/>
      <c r="AN611" s="1"/>
    </row>
    <row r="612" spans="1:40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1"/>
      <c r="Q612" s="3"/>
      <c r="R612" s="1"/>
      <c r="S612" s="3"/>
      <c r="T612" s="1"/>
      <c r="U612" s="3"/>
      <c r="V612" s="1"/>
      <c r="W612" s="3"/>
      <c r="X612" s="1"/>
      <c r="Y612" s="3"/>
      <c r="Z612" s="1"/>
      <c r="AA612" s="3"/>
      <c r="AB612" s="1"/>
      <c r="AC612" s="3"/>
      <c r="AD612" s="1"/>
      <c r="AE612" s="3"/>
      <c r="AF612" s="1"/>
      <c r="AG612" s="3"/>
      <c r="AH612" s="1"/>
      <c r="AI612" s="3"/>
      <c r="AJ612" s="1"/>
      <c r="AK612" s="3"/>
      <c r="AL612" s="1"/>
      <c r="AM612" s="3"/>
      <c r="AN612" s="1"/>
    </row>
    <row r="613" spans="1:40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1"/>
      <c r="Q613" s="3"/>
      <c r="R613" s="1"/>
      <c r="S613" s="3"/>
      <c r="T613" s="1"/>
      <c r="U613" s="3"/>
      <c r="V613" s="1"/>
      <c r="W613" s="3"/>
      <c r="X613" s="1"/>
      <c r="Y613" s="3"/>
      <c r="Z613" s="1"/>
      <c r="AA613" s="3"/>
      <c r="AB613" s="1"/>
      <c r="AC613" s="3"/>
      <c r="AD613" s="1"/>
      <c r="AE613" s="3"/>
      <c r="AF613" s="1"/>
      <c r="AG613" s="3"/>
      <c r="AH613" s="1"/>
      <c r="AI613" s="3"/>
      <c r="AJ613" s="1"/>
      <c r="AK613" s="3"/>
      <c r="AL613" s="1"/>
      <c r="AM613" s="3"/>
      <c r="AN613" s="1"/>
    </row>
    <row r="614" spans="1:40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1"/>
      <c r="Q614" s="3"/>
      <c r="R614" s="1"/>
      <c r="S614" s="3"/>
      <c r="T614" s="1"/>
      <c r="U614" s="3"/>
      <c r="V614" s="1"/>
      <c r="W614" s="3"/>
      <c r="X614" s="1"/>
      <c r="Y614" s="3"/>
      <c r="Z614" s="1"/>
      <c r="AA614" s="3"/>
      <c r="AB614" s="1"/>
      <c r="AC614" s="3"/>
      <c r="AD614" s="1"/>
      <c r="AE614" s="3"/>
      <c r="AF614" s="1"/>
      <c r="AG614" s="3"/>
      <c r="AH614" s="1"/>
      <c r="AI614" s="3"/>
      <c r="AJ614" s="1"/>
      <c r="AK614" s="3"/>
      <c r="AL614" s="1"/>
      <c r="AM614" s="3"/>
      <c r="AN614" s="1"/>
    </row>
    <row r="615" spans="1:40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1"/>
      <c r="Q615" s="3"/>
      <c r="R615" s="1"/>
      <c r="S615" s="3"/>
      <c r="T615" s="1"/>
      <c r="U615" s="3"/>
      <c r="V615" s="1"/>
      <c r="W615" s="3"/>
      <c r="X615" s="1"/>
      <c r="Y615" s="3"/>
      <c r="Z615" s="1"/>
      <c r="AA615" s="3"/>
      <c r="AB615" s="1"/>
      <c r="AC615" s="3"/>
      <c r="AD615" s="1"/>
      <c r="AE615" s="3"/>
      <c r="AF615" s="1"/>
      <c r="AG615" s="3"/>
      <c r="AH615" s="1"/>
      <c r="AI615" s="3"/>
      <c r="AJ615" s="1"/>
      <c r="AK615" s="3"/>
      <c r="AL615" s="1"/>
      <c r="AM615" s="3"/>
      <c r="AN615" s="1"/>
    </row>
    <row r="616" spans="1:40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1"/>
      <c r="Q616" s="3"/>
      <c r="R616" s="1"/>
      <c r="S616" s="3"/>
      <c r="T616" s="1"/>
      <c r="U616" s="3"/>
      <c r="V616" s="1"/>
      <c r="W616" s="3"/>
      <c r="X616" s="1"/>
      <c r="Y616" s="3"/>
      <c r="Z616" s="1"/>
      <c r="AA616" s="3"/>
      <c r="AB616" s="1"/>
      <c r="AC616" s="3"/>
      <c r="AD616" s="1"/>
      <c r="AE616" s="3"/>
      <c r="AF616" s="1"/>
      <c r="AG616" s="3"/>
      <c r="AH616" s="1"/>
      <c r="AI616" s="3"/>
      <c r="AJ616" s="1"/>
      <c r="AK616" s="3"/>
      <c r="AL616" s="1"/>
      <c r="AM616" s="3"/>
      <c r="AN616" s="1"/>
    </row>
    <row r="617" spans="1:40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1"/>
      <c r="Q617" s="3"/>
      <c r="R617" s="1"/>
      <c r="S617" s="3"/>
      <c r="T617" s="1"/>
      <c r="U617" s="3"/>
      <c r="V617" s="1"/>
      <c r="W617" s="3"/>
      <c r="X617" s="1"/>
      <c r="Y617" s="3"/>
      <c r="Z617" s="1"/>
      <c r="AA617" s="3"/>
      <c r="AB617" s="1"/>
      <c r="AC617" s="3"/>
      <c r="AD617" s="1"/>
      <c r="AE617" s="3"/>
      <c r="AF617" s="1"/>
      <c r="AG617" s="3"/>
      <c r="AH617" s="1"/>
      <c r="AI617" s="3"/>
      <c r="AJ617" s="1"/>
      <c r="AK617" s="3"/>
      <c r="AL617" s="1"/>
      <c r="AM617" s="3"/>
      <c r="AN617" s="1"/>
    </row>
    <row r="618" spans="1:40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1"/>
      <c r="Q618" s="3"/>
      <c r="R618" s="1"/>
      <c r="S618" s="3"/>
      <c r="T618" s="1"/>
      <c r="U618" s="3"/>
      <c r="V618" s="1"/>
      <c r="W618" s="3"/>
      <c r="X618" s="1"/>
      <c r="Y618" s="3"/>
      <c r="Z618" s="1"/>
      <c r="AA618" s="3"/>
      <c r="AB618" s="1"/>
      <c r="AC618" s="3"/>
      <c r="AD618" s="1"/>
      <c r="AE618" s="3"/>
      <c r="AF618" s="1"/>
      <c r="AG618" s="3"/>
      <c r="AH618" s="1"/>
      <c r="AI618" s="3"/>
      <c r="AJ618" s="1"/>
      <c r="AK618" s="3"/>
      <c r="AL618" s="1"/>
      <c r="AM618" s="3"/>
      <c r="AN618" s="1"/>
    </row>
    <row r="619" spans="1:40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1"/>
      <c r="Q619" s="3"/>
      <c r="R619" s="1"/>
      <c r="S619" s="3"/>
      <c r="T619" s="1"/>
      <c r="U619" s="3"/>
      <c r="V619" s="1"/>
      <c r="W619" s="3"/>
      <c r="X619" s="1"/>
      <c r="Y619" s="3"/>
      <c r="Z619" s="1"/>
      <c r="AA619" s="3"/>
      <c r="AB619" s="1"/>
      <c r="AC619" s="3"/>
      <c r="AD619" s="1"/>
      <c r="AE619" s="3"/>
      <c r="AF619" s="1"/>
      <c r="AG619" s="3"/>
      <c r="AH619" s="1"/>
      <c r="AI619" s="3"/>
      <c r="AJ619" s="1"/>
      <c r="AK619" s="3"/>
      <c r="AL619" s="1"/>
      <c r="AM619" s="3"/>
      <c r="AN619" s="1"/>
    </row>
    <row r="620" spans="1:4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1"/>
      <c r="Q620" s="3"/>
      <c r="R620" s="1"/>
      <c r="S620" s="3"/>
      <c r="T620" s="1"/>
      <c r="U620" s="3"/>
      <c r="V620" s="1"/>
      <c r="W620" s="3"/>
      <c r="X620" s="1"/>
      <c r="Y620" s="3"/>
      <c r="Z620" s="1"/>
      <c r="AA620" s="3"/>
      <c r="AB620" s="1"/>
      <c r="AC620" s="3"/>
      <c r="AD620" s="1"/>
      <c r="AE620" s="3"/>
      <c r="AF620" s="1"/>
      <c r="AG620" s="3"/>
      <c r="AH620" s="1"/>
      <c r="AI620" s="3"/>
      <c r="AJ620" s="1"/>
      <c r="AK620" s="3"/>
      <c r="AL620" s="1"/>
      <c r="AM620" s="3"/>
      <c r="AN620" s="1"/>
    </row>
    <row r="621" spans="1:40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1"/>
      <c r="Q621" s="3"/>
      <c r="R621" s="1"/>
      <c r="S621" s="3"/>
      <c r="T621" s="1"/>
      <c r="U621" s="3"/>
      <c r="V621" s="1"/>
      <c r="W621" s="3"/>
      <c r="X621" s="1"/>
      <c r="Y621" s="3"/>
      <c r="Z621" s="1"/>
      <c r="AA621" s="3"/>
      <c r="AB621" s="1"/>
      <c r="AC621" s="3"/>
      <c r="AD621" s="1"/>
      <c r="AE621" s="3"/>
      <c r="AF621" s="1"/>
      <c r="AG621" s="3"/>
      <c r="AH621" s="1"/>
      <c r="AI621" s="3"/>
      <c r="AJ621" s="1"/>
      <c r="AK621" s="3"/>
      <c r="AL621" s="1"/>
      <c r="AM621" s="3"/>
      <c r="AN621" s="1"/>
    </row>
    <row r="622" spans="1:40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1"/>
      <c r="Q622" s="3"/>
      <c r="R622" s="1"/>
      <c r="S622" s="3"/>
      <c r="T622" s="1"/>
      <c r="U622" s="3"/>
      <c r="V622" s="1"/>
      <c r="W622" s="3"/>
      <c r="X622" s="1"/>
      <c r="Y622" s="3"/>
      <c r="Z622" s="1"/>
      <c r="AA622" s="3"/>
      <c r="AB622" s="1"/>
      <c r="AC622" s="3"/>
      <c r="AD622" s="1"/>
      <c r="AE622" s="3"/>
      <c r="AF622" s="1"/>
      <c r="AG622" s="3"/>
      <c r="AH622" s="1"/>
      <c r="AI622" s="3"/>
      <c r="AJ622" s="1"/>
      <c r="AK622" s="3"/>
      <c r="AL622" s="1"/>
      <c r="AM622" s="3"/>
      <c r="AN622" s="1"/>
    </row>
    <row r="623" spans="1:40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1"/>
      <c r="Q623" s="3"/>
      <c r="R623" s="1"/>
      <c r="S623" s="3"/>
      <c r="T623" s="1"/>
      <c r="U623" s="3"/>
      <c r="V623" s="1"/>
      <c r="W623" s="3"/>
      <c r="X623" s="1"/>
      <c r="Y623" s="3"/>
      <c r="Z623" s="1"/>
      <c r="AA623" s="3"/>
      <c r="AB623" s="1"/>
      <c r="AC623" s="3"/>
      <c r="AD623" s="1"/>
      <c r="AE623" s="3"/>
      <c r="AF623" s="1"/>
      <c r="AG623" s="3"/>
      <c r="AH623" s="1"/>
      <c r="AI623" s="3"/>
      <c r="AJ623" s="1"/>
      <c r="AK623" s="3"/>
      <c r="AL623" s="1"/>
      <c r="AM623" s="3"/>
      <c r="AN623" s="1"/>
    </row>
    <row r="624" spans="1:40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1"/>
      <c r="Q624" s="3"/>
      <c r="R624" s="1"/>
      <c r="S624" s="3"/>
      <c r="T624" s="1"/>
      <c r="U624" s="3"/>
      <c r="V624" s="1"/>
      <c r="W624" s="3"/>
      <c r="X624" s="1"/>
      <c r="Y624" s="3"/>
      <c r="Z624" s="1"/>
      <c r="AA624" s="3"/>
      <c r="AB624" s="1"/>
      <c r="AC624" s="3"/>
      <c r="AD624" s="1"/>
      <c r="AE624" s="3"/>
      <c r="AF624" s="1"/>
      <c r="AG624" s="3"/>
      <c r="AH624" s="1"/>
      <c r="AI624" s="3"/>
      <c r="AJ624" s="1"/>
      <c r="AK624" s="3"/>
      <c r="AL624" s="1"/>
      <c r="AM624" s="3"/>
      <c r="AN624" s="1"/>
    </row>
    <row r="625" spans="1:40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1"/>
      <c r="Q625" s="3"/>
      <c r="R625" s="1"/>
      <c r="S625" s="3"/>
      <c r="T625" s="1"/>
      <c r="U625" s="3"/>
      <c r="V625" s="1"/>
      <c r="W625" s="3"/>
      <c r="X625" s="1"/>
      <c r="Y625" s="3"/>
      <c r="Z625" s="1"/>
      <c r="AA625" s="3"/>
      <c r="AB625" s="1"/>
      <c r="AC625" s="3"/>
      <c r="AD625" s="1"/>
      <c r="AE625" s="3"/>
      <c r="AF625" s="1"/>
      <c r="AG625" s="3"/>
      <c r="AH625" s="1"/>
      <c r="AI625" s="3"/>
      <c r="AJ625" s="1"/>
      <c r="AK625" s="3"/>
      <c r="AL625" s="1"/>
      <c r="AM625" s="3"/>
      <c r="AN625" s="1"/>
    </row>
    <row r="626" spans="1:40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1"/>
      <c r="Q626" s="3"/>
      <c r="R626" s="1"/>
      <c r="S626" s="3"/>
      <c r="T626" s="1"/>
      <c r="U626" s="3"/>
      <c r="V626" s="1"/>
      <c r="W626" s="3"/>
      <c r="X626" s="1"/>
      <c r="Y626" s="3"/>
      <c r="Z626" s="1"/>
      <c r="AA626" s="3"/>
      <c r="AB626" s="1"/>
      <c r="AC626" s="3"/>
      <c r="AD626" s="1"/>
      <c r="AE626" s="3"/>
      <c r="AF626" s="1"/>
      <c r="AG626" s="3"/>
      <c r="AH626" s="1"/>
      <c r="AI626" s="3"/>
      <c r="AJ626" s="1"/>
      <c r="AK626" s="3"/>
      <c r="AL626" s="1"/>
      <c r="AM626" s="3"/>
      <c r="AN626" s="1"/>
    </row>
    <row r="627" spans="1:40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1"/>
      <c r="Q627" s="3"/>
      <c r="R627" s="1"/>
      <c r="S627" s="3"/>
      <c r="T627" s="1"/>
      <c r="U627" s="3"/>
      <c r="V627" s="1"/>
      <c r="W627" s="3"/>
      <c r="X627" s="1"/>
      <c r="Y627" s="3"/>
      <c r="Z627" s="1"/>
      <c r="AA627" s="3"/>
      <c r="AB627" s="1"/>
      <c r="AC627" s="3"/>
      <c r="AD627" s="1"/>
      <c r="AE627" s="3"/>
      <c r="AF627" s="1"/>
      <c r="AG627" s="3"/>
      <c r="AH627" s="1"/>
      <c r="AI627" s="3"/>
      <c r="AJ627" s="1"/>
      <c r="AK627" s="3"/>
      <c r="AL627" s="1"/>
      <c r="AM627" s="3"/>
      <c r="AN627" s="1"/>
    </row>
    <row r="628" spans="1:40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1"/>
      <c r="Q628" s="3"/>
      <c r="R628" s="1"/>
      <c r="S628" s="3"/>
      <c r="T628" s="1"/>
      <c r="U628" s="3"/>
      <c r="V628" s="1"/>
      <c r="W628" s="3"/>
      <c r="X628" s="1"/>
      <c r="Y628" s="3"/>
      <c r="Z628" s="1"/>
      <c r="AA628" s="3"/>
      <c r="AB628" s="1"/>
      <c r="AC628" s="3"/>
      <c r="AD628" s="1"/>
      <c r="AE628" s="3"/>
      <c r="AF628" s="1"/>
      <c r="AG628" s="3"/>
      <c r="AH628" s="1"/>
      <c r="AI628" s="3"/>
      <c r="AJ628" s="1"/>
      <c r="AK628" s="3"/>
      <c r="AL628" s="1"/>
      <c r="AM628" s="3"/>
      <c r="AN628" s="1"/>
    </row>
    <row r="629" spans="1:40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1"/>
      <c r="Q629" s="3"/>
      <c r="R629" s="1"/>
      <c r="S629" s="3"/>
      <c r="T629" s="1"/>
      <c r="U629" s="3"/>
      <c r="V629" s="1"/>
      <c r="W629" s="3"/>
      <c r="X629" s="1"/>
      <c r="Y629" s="3"/>
      <c r="Z629" s="1"/>
      <c r="AA629" s="3"/>
      <c r="AB629" s="1"/>
      <c r="AC629" s="3"/>
      <c r="AD629" s="1"/>
      <c r="AE629" s="3"/>
      <c r="AF629" s="1"/>
      <c r="AG629" s="3"/>
      <c r="AH629" s="1"/>
      <c r="AI629" s="3"/>
      <c r="AJ629" s="1"/>
      <c r="AK629" s="3"/>
      <c r="AL629" s="1"/>
      <c r="AM629" s="3"/>
      <c r="AN629" s="1"/>
    </row>
    <row r="630" spans="1:4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1"/>
      <c r="Q630" s="3"/>
      <c r="R630" s="1"/>
      <c r="S630" s="3"/>
      <c r="T630" s="1"/>
      <c r="U630" s="3"/>
      <c r="V630" s="1"/>
      <c r="W630" s="3"/>
      <c r="X630" s="1"/>
      <c r="Y630" s="3"/>
      <c r="Z630" s="1"/>
      <c r="AA630" s="3"/>
      <c r="AB630" s="1"/>
      <c r="AC630" s="3"/>
      <c r="AD630" s="1"/>
      <c r="AE630" s="3"/>
      <c r="AF630" s="1"/>
      <c r="AG630" s="3"/>
      <c r="AH630" s="1"/>
      <c r="AI630" s="3"/>
      <c r="AJ630" s="1"/>
      <c r="AK630" s="3"/>
      <c r="AL630" s="1"/>
      <c r="AM630" s="3"/>
      <c r="AN630" s="1"/>
    </row>
    <row r="631" spans="1:40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1"/>
      <c r="Q631" s="3"/>
      <c r="R631" s="1"/>
      <c r="S631" s="3"/>
      <c r="T631" s="1"/>
      <c r="U631" s="3"/>
      <c r="V631" s="1"/>
      <c r="W631" s="3"/>
      <c r="X631" s="1"/>
      <c r="Y631" s="3"/>
      <c r="Z631" s="1"/>
      <c r="AA631" s="3"/>
      <c r="AB631" s="1"/>
      <c r="AC631" s="3"/>
      <c r="AD631" s="1"/>
      <c r="AE631" s="3"/>
      <c r="AF631" s="1"/>
      <c r="AG631" s="3"/>
      <c r="AH631" s="1"/>
      <c r="AI631" s="3"/>
      <c r="AJ631" s="1"/>
      <c r="AK631" s="3"/>
      <c r="AL631" s="1"/>
      <c r="AM631" s="3"/>
      <c r="AN631" s="1"/>
    </row>
    <row r="632" spans="1:40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1"/>
      <c r="Q632" s="3"/>
      <c r="R632" s="1"/>
      <c r="S632" s="3"/>
      <c r="T632" s="1"/>
      <c r="U632" s="3"/>
      <c r="V632" s="1"/>
      <c r="W632" s="3"/>
      <c r="X632" s="1"/>
      <c r="Y632" s="3"/>
      <c r="Z632" s="1"/>
      <c r="AA632" s="3"/>
      <c r="AB632" s="1"/>
      <c r="AC632" s="3"/>
      <c r="AD632" s="1"/>
      <c r="AE632" s="3"/>
      <c r="AF632" s="1"/>
      <c r="AG632" s="3"/>
      <c r="AH632" s="1"/>
      <c r="AI632" s="3"/>
      <c r="AJ632" s="1"/>
      <c r="AK632" s="3"/>
      <c r="AL632" s="1"/>
      <c r="AM632" s="3"/>
      <c r="AN632" s="1"/>
    </row>
    <row r="633" spans="1:40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1"/>
      <c r="Q633" s="3"/>
      <c r="R633" s="1"/>
      <c r="S633" s="3"/>
      <c r="T633" s="1"/>
      <c r="U633" s="3"/>
      <c r="V633" s="1"/>
      <c r="W633" s="3"/>
      <c r="X633" s="1"/>
      <c r="Y633" s="3"/>
      <c r="Z633" s="1"/>
      <c r="AA633" s="3"/>
      <c r="AB633" s="1"/>
      <c r="AC633" s="3"/>
      <c r="AD633" s="1"/>
      <c r="AE633" s="3"/>
      <c r="AF633" s="1"/>
      <c r="AG633" s="3"/>
      <c r="AH633" s="1"/>
      <c r="AI633" s="3"/>
      <c r="AJ633" s="1"/>
      <c r="AK633" s="3"/>
      <c r="AL633" s="1"/>
      <c r="AM633" s="3"/>
      <c r="AN633" s="1"/>
    </row>
    <row r="634" spans="1:40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1"/>
      <c r="Q634" s="3"/>
      <c r="R634" s="1"/>
      <c r="S634" s="3"/>
      <c r="T634" s="1"/>
      <c r="U634" s="3"/>
      <c r="V634" s="1"/>
      <c r="W634" s="3"/>
      <c r="X634" s="1"/>
      <c r="Y634" s="3"/>
      <c r="Z634" s="1"/>
      <c r="AA634" s="3"/>
      <c r="AB634" s="1"/>
      <c r="AC634" s="3"/>
      <c r="AD634" s="1"/>
      <c r="AE634" s="3"/>
      <c r="AF634" s="1"/>
      <c r="AG634" s="3"/>
      <c r="AH634" s="1"/>
      <c r="AI634" s="3"/>
      <c r="AJ634" s="1"/>
      <c r="AK634" s="3"/>
      <c r="AL634" s="1"/>
      <c r="AM634" s="3"/>
      <c r="AN634" s="1"/>
    </row>
    <row r="635" spans="1:40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1"/>
      <c r="Q635" s="3"/>
      <c r="R635" s="1"/>
      <c r="S635" s="3"/>
      <c r="T635" s="1"/>
      <c r="U635" s="3"/>
      <c r="V635" s="1"/>
      <c r="W635" s="3"/>
      <c r="X635" s="1"/>
      <c r="Y635" s="3"/>
      <c r="Z635" s="1"/>
      <c r="AA635" s="3"/>
      <c r="AB635" s="1"/>
      <c r="AC635" s="3"/>
      <c r="AD635" s="1"/>
      <c r="AE635" s="3"/>
      <c r="AF635" s="1"/>
      <c r="AG635" s="3"/>
      <c r="AH635" s="1"/>
      <c r="AI635" s="3"/>
      <c r="AJ635" s="1"/>
      <c r="AK635" s="3"/>
      <c r="AL635" s="1"/>
      <c r="AM635" s="3"/>
      <c r="AN635" s="1"/>
    </row>
    <row r="636" spans="1:40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1"/>
      <c r="Q636" s="3"/>
      <c r="R636" s="1"/>
      <c r="S636" s="3"/>
      <c r="T636" s="1"/>
      <c r="U636" s="3"/>
      <c r="V636" s="1"/>
      <c r="W636" s="3"/>
      <c r="X636" s="1"/>
      <c r="Y636" s="3"/>
      <c r="Z636" s="1"/>
      <c r="AA636" s="3"/>
      <c r="AB636" s="1"/>
      <c r="AC636" s="3"/>
      <c r="AD636" s="1"/>
      <c r="AE636" s="3"/>
      <c r="AF636" s="1"/>
      <c r="AG636" s="3"/>
      <c r="AH636" s="1"/>
      <c r="AI636" s="3"/>
      <c r="AJ636" s="1"/>
      <c r="AK636" s="3"/>
      <c r="AL636" s="1"/>
      <c r="AM636" s="3"/>
      <c r="AN636" s="1"/>
    </row>
    <row r="637" spans="1:40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1"/>
      <c r="Q637" s="3"/>
      <c r="R637" s="1"/>
      <c r="S637" s="3"/>
      <c r="T637" s="1"/>
      <c r="U637" s="3"/>
      <c r="V637" s="1"/>
      <c r="W637" s="3"/>
      <c r="X637" s="1"/>
      <c r="Y637" s="3"/>
      <c r="Z637" s="1"/>
      <c r="AA637" s="3"/>
      <c r="AB637" s="1"/>
      <c r="AC637" s="3"/>
      <c r="AD637" s="1"/>
      <c r="AE637" s="3"/>
      <c r="AF637" s="1"/>
      <c r="AG637" s="3"/>
      <c r="AH637" s="1"/>
      <c r="AI637" s="3"/>
      <c r="AJ637" s="1"/>
      <c r="AK637" s="3"/>
      <c r="AL637" s="1"/>
      <c r="AM637" s="3"/>
      <c r="AN637" s="1"/>
    </row>
    <row r="638" spans="1:40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1"/>
      <c r="Q638" s="3"/>
      <c r="R638" s="1"/>
      <c r="S638" s="3"/>
      <c r="T638" s="1"/>
      <c r="U638" s="3"/>
      <c r="V638" s="1"/>
      <c r="W638" s="3"/>
      <c r="X638" s="1"/>
      <c r="Y638" s="3"/>
      <c r="Z638" s="1"/>
      <c r="AA638" s="3"/>
      <c r="AB638" s="1"/>
      <c r="AC638" s="3"/>
      <c r="AD638" s="1"/>
      <c r="AE638" s="3"/>
      <c r="AF638" s="1"/>
      <c r="AG638" s="3"/>
      <c r="AH638" s="1"/>
      <c r="AI638" s="3"/>
      <c r="AJ638" s="1"/>
      <c r="AK638" s="3"/>
      <c r="AL638" s="1"/>
      <c r="AM638" s="3"/>
      <c r="AN638" s="1"/>
    </row>
    <row r="639" spans="1:40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1"/>
      <c r="Q639" s="3"/>
      <c r="R639" s="1"/>
      <c r="S639" s="3"/>
      <c r="T639" s="1"/>
      <c r="U639" s="3"/>
      <c r="V639" s="1"/>
      <c r="W639" s="3"/>
      <c r="X639" s="1"/>
      <c r="Y639" s="3"/>
      <c r="Z639" s="1"/>
      <c r="AA639" s="3"/>
      <c r="AB639" s="1"/>
      <c r="AC639" s="3"/>
      <c r="AD639" s="1"/>
      <c r="AE639" s="3"/>
      <c r="AF639" s="1"/>
      <c r="AG639" s="3"/>
      <c r="AH639" s="1"/>
      <c r="AI639" s="3"/>
      <c r="AJ639" s="1"/>
      <c r="AK639" s="3"/>
      <c r="AL639" s="1"/>
      <c r="AM639" s="3"/>
      <c r="AN639" s="1"/>
    </row>
    <row r="640" spans="1:4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1"/>
      <c r="Q640" s="3"/>
      <c r="R640" s="1"/>
      <c r="S640" s="3"/>
      <c r="T640" s="1"/>
      <c r="U640" s="3"/>
      <c r="V640" s="1"/>
      <c r="W640" s="3"/>
      <c r="X640" s="1"/>
      <c r="Y640" s="3"/>
      <c r="Z640" s="1"/>
      <c r="AA640" s="3"/>
      <c r="AB640" s="1"/>
      <c r="AC640" s="3"/>
      <c r="AD640" s="1"/>
      <c r="AE640" s="3"/>
      <c r="AF640" s="1"/>
      <c r="AG640" s="3"/>
      <c r="AH640" s="1"/>
      <c r="AI640" s="3"/>
      <c r="AJ640" s="1"/>
      <c r="AK640" s="3"/>
      <c r="AL640" s="1"/>
      <c r="AM640" s="3"/>
      <c r="AN640" s="1"/>
    </row>
    <row r="641" spans="1:40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1"/>
      <c r="Q641" s="3"/>
      <c r="R641" s="1"/>
      <c r="S641" s="3"/>
      <c r="T641" s="1"/>
      <c r="U641" s="3"/>
      <c r="V641" s="1"/>
      <c r="W641" s="3"/>
      <c r="X641" s="1"/>
      <c r="Y641" s="3"/>
      <c r="Z641" s="1"/>
      <c r="AA641" s="3"/>
      <c r="AB641" s="1"/>
      <c r="AC641" s="3"/>
      <c r="AD641" s="1"/>
      <c r="AE641" s="3"/>
      <c r="AF641" s="1"/>
      <c r="AG641" s="3"/>
      <c r="AH641" s="1"/>
      <c r="AI641" s="3"/>
      <c r="AJ641" s="1"/>
      <c r="AK641" s="3"/>
      <c r="AL641" s="1"/>
      <c r="AM641" s="3"/>
      <c r="AN641" s="1"/>
    </row>
    <row r="642" spans="1:40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1"/>
      <c r="Q642" s="3"/>
      <c r="R642" s="1"/>
      <c r="S642" s="3"/>
      <c r="T642" s="1"/>
      <c r="U642" s="3"/>
      <c r="V642" s="1"/>
      <c r="W642" s="3"/>
      <c r="X642" s="1"/>
      <c r="Y642" s="3"/>
      <c r="Z642" s="1"/>
      <c r="AA642" s="3"/>
      <c r="AB642" s="1"/>
      <c r="AC642" s="3"/>
      <c r="AD642" s="1"/>
      <c r="AE642" s="3"/>
      <c r="AF642" s="1"/>
      <c r="AG642" s="3"/>
      <c r="AH642" s="1"/>
      <c r="AI642" s="3"/>
      <c r="AJ642" s="1"/>
      <c r="AK642" s="3"/>
      <c r="AL642" s="1"/>
      <c r="AM642" s="3"/>
      <c r="AN642" s="1"/>
    </row>
    <row r="643" spans="1:40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1"/>
      <c r="Q643" s="3"/>
      <c r="R643" s="1"/>
      <c r="S643" s="3"/>
      <c r="T643" s="1"/>
      <c r="U643" s="3"/>
      <c r="V643" s="1"/>
      <c r="W643" s="3"/>
      <c r="X643" s="1"/>
      <c r="Y643" s="3"/>
      <c r="Z643" s="1"/>
      <c r="AA643" s="3"/>
      <c r="AB643" s="1"/>
      <c r="AC643" s="3"/>
      <c r="AD643" s="1"/>
      <c r="AE643" s="3"/>
      <c r="AF643" s="1"/>
      <c r="AG643" s="3"/>
      <c r="AH643" s="1"/>
      <c r="AI643" s="3"/>
      <c r="AJ643" s="1"/>
      <c r="AK643" s="3"/>
      <c r="AL643" s="1"/>
      <c r="AM643" s="3"/>
      <c r="AN643" s="1"/>
    </row>
    <row r="644" spans="1:40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1"/>
      <c r="Q644" s="3"/>
      <c r="R644" s="1"/>
      <c r="S644" s="3"/>
      <c r="T644" s="1"/>
      <c r="U644" s="3"/>
      <c r="V644" s="1"/>
      <c r="W644" s="3"/>
      <c r="X644" s="1"/>
      <c r="Y644" s="3"/>
      <c r="Z644" s="1"/>
      <c r="AA644" s="3"/>
      <c r="AB644" s="1"/>
      <c r="AC644" s="3"/>
      <c r="AD644" s="1"/>
      <c r="AE644" s="3"/>
      <c r="AF644" s="1"/>
      <c r="AG644" s="3"/>
      <c r="AH644" s="1"/>
      <c r="AI644" s="3"/>
      <c r="AJ644" s="1"/>
      <c r="AK644" s="3"/>
      <c r="AL644" s="1"/>
      <c r="AM644" s="3"/>
      <c r="AN644" s="1"/>
    </row>
    <row r="645" spans="1:40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1"/>
      <c r="Q645" s="3"/>
      <c r="R645" s="1"/>
      <c r="S645" s="3"/>
      <c r="T645" s="1"/>
      <c r="U645" s="3"/>
      <c r="V645" s="1"/>
      <c r="W645" s="3"/>
      <c r="X645" s="1"/>
      <c r="Y645" s="3"/>
      <c r="Z645" s="1"/>
      <c r="AA645" s="3"/>
      <c r="AB645" s="1"/>
      <c r="AC645" s="3"/>
      <c r="AD645" s="1"/>
      <c r="AE645" s="3"/>
      <c r="AF645" s="1"/>
      <c r="AG645" s="3"/>
      <c r="AH645" s="1"/>
      <c r="AI645" s="3"/>
      <c r="AJ645" s="1"/>
      <c r="AK645" s="3"/>
      <c r="AL645" s="1"/>
      <c r="AM645" s="3"/>
      <c r="AN645" s="1"/>
    </row>
    <row r="646" spans="1:40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1"/>
      <c r="Q646" s="3"/>
      <c r="R646" s="1"/>
      <c r="S646" s="3"/>
      <c r="T646" s="1"/>
      <c r="U646" s="3"/>
      <c r="V646" s="1"/>
      <c r="W646" s="3"/>
      <c r="X646" s="1"/>
      <c r="Y646" s="3"/>
      <c r="Z646" s="1"/>
      <c r="AA646" s="3"/>
      <c r="AB646" s="1"/>
      <c r="AC646" s="3"/>
      <c r="AD646" s="1"/>
      <c r="AE646" s="3"/>
      <c r="AF646" s="1"/>
      <c r="AG646" s="3"/>
      <c r="AH646" s="1"/>
      <c r="AI646" s="3"/>
      <c r="AJ646" s="1"/>
      <c r="AK646" s="3"/>
      <c r="AL646" s="1"/>
      <c r="AM646" s="3"/>
      <c r="AN646" s="1"/>
    </row>
    <row r="647" spans="1:40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1"/>
      <c r="Q647" s="3"/>
      <c r="R647" s="1"/>
      <c r="S647" s="3"/>
      <c r="T647" s="1"/>
      <c r="U647" s="3"/>
      <c r="V647" s="1"/>
      <c r="W647" s="3"/>
      <c r="X647" s="1"/>
      <c r="Y647" s="3"/>
      <c r="Z647" s="1"/>
      <c r="AA647" s="3"/>
      <c r="AB647" s="1"/>
      <c r="AC647" s="3"/>
      <c r="AD647" s="1"/>
      <c r="AE647" s="3"/>
      <c r="AF647" s="1"/>
      <c r="AG647" s="3"/>
      <c r="AH647" s="1"/>
      <c r="AI647" s="3"/>
      <c r="AJ647" s="1"/>
      <c r="AK647" s="3"/>
      <c r="AL647" s="1"/>
      <c r="AM647" s="3"/>
      <c r="AN647" s="1"/>
    </row>
    <row r="648" spans="1:40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1"/>
      <c r="Q648" s="3"/>
      <c r="R648" s="1"/>
      <c r="S648" s="3"/>
      <c r="T648" s="1"/>
      <c r="U648" s="3"/>
      <c r="V648" s="1"/>
      <c r="W648" s="3"/>
      <c r="X648" s="1"/>
      <c r="Y648" s="3"/>
      <c r="Z648" s="1"/>
      <c r="AA648" s="3"/>
      <c r="AB648" s="1"/>
      <c r="AC648" s="3"/>
      <c r="AD648" s="1"/>
      <c r="AE648" s="3"/>
      <c r="AF648" s="1"/>
      <c r="AG648" s="3"/>
      <c r="AH648" s="1"/>
      <c r="AI648" s="3"/>
      <c r="AJ648" s="1"/>
      <c r="AK648" s="3"/>
      <c r="AL648" s="1"/>
      <c r="AM648" s="3"/>
      <c r="AN648" s="1"/>
    </row>
    <row r="649" spans="1:40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1"/>
      <c r="Q649" s="3"/>
      <c r="R649" s="1"/>
      <c r="S649" s="3"/>
      <c r="T649" s="1"/>
      <c r="U649" s="3"/>
      <c r="V649" s="1"/>
      <c r="W649" s="3"/>
      <c r="X649" s="1"/>
      <c r="Y649" s="3"/>
      <c r="Z649" s="1"/>
      <c r="AA649" s="3"/>
      <c r="AB649" s="1"/>
      <c r="AC649" s="3"/>
      <c r="AD649" s="1"/>
      <c r="AE649" s="3"/>
      <c r="AF649" s="1"/>
      <c r="AG649" s="3"/>
      <c r="AH649" s="1"/>
      <c r="AI649" s="3"/>
      <c r="AJ649" s="1"/>
      <c r="AK649" s="3"/>
      <c r="AL649" s="1"/>
      <c r="AM649" s="3"/>
      <c r="AN649" s="1"/>
    </row>
    <row r="650" spans="1:4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1"/>
      <c r="Q650" s="3"/>
      <c r="R650" s="1"/>
      <c r="S650" s="3"/>
      <c r="T650" s="1"/>
      <c r="U650" s="3"/>
      <c r="V650" s="1"/>
      <c r="W650" s="3"/>
      <c r="X650" s="1"/>
      <c r="Y650" s="3"/>
      <c r="Z650" s="1"/>
      <c r="AA650" s="3"/>
      <c r="AB650" s="1"/>
      <c r="AC650" s="3"/>
      <c r="AD650" s="1"/>
      <c r="AE650" s="3"/>
      <c r="AF650" s="1"/>
      <c r="AG650" s="3"/>
      <c r="AH650" s="1"/>
      <c r="AI650" s="3"/>
      <c r="AJ650" s="1"/>
      <c r="AK650" s="3"/>
      <c r="AL650" s="1"/>
      <c r="AM650" s="3"/>
      <c r="AN650" s="1"/>
    </row>
    <row r="651" spans="1:40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1"/>
      <c r="Q651" s="3"/>
      <c r="R651" s="1"/>
      <c r="S651" s="3"/>
      <c r="T651" s="1"/>
      <c r="U651" s="3"/>
      <c r="V651" s="1"/>
      <c r="W651" s="3"/>
      <c r="X651" s="1"/>
      <c r="Y651" s="3"/>
      <c r="Z651" s="1"/>
      <c r="AA651" s="3"/>
      <c r="AB651" s="1"/>
      <c r="AC651" s="3"/>
      <c r="AD651" s="1"/>
      <c r="AE651" s="3"/>
      <c r="AF651" s="1"/>
      <c r="AG651" s="3"/>
      <c r="AH651" s="1"/>
      <c r="AI651" s="3"/>
      <c r="AJ651" s="1"/>
      <c r="AK651" s="3"/>
      <c r="AL651" s="1"/>
      <c r="AM651" s="3"/>
      <c r="AN651" s="1"/>
    </row>
    <row r="652" spans="1:40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1"/>
      <c r="Q652" s="3"/>
      <c r="R652" s="1"/>
      <c r="S652" s="3"/>
      <c r="T652" s="1"/>
      <c r="U652" s="3"/>
      <c r="V652" s="1"/>
      <c r="W652" s="3"/>
      <c r="X652" s="1"/>
      <c r="Y652" s="3"/>
      <c r="Z652" s="1"/>
      <c r="AA652" s="3"/>
      <c r="AB652" s="1"/>
      <c r="AC652" s="3"/>
      <c r="AD652" s="1"/>
      <c r="AE652" s="3"/>
      <c r="AF652" s="1"/>
      <c r="AG652" s="3"/>
      <c r="AH652" s="1"/>
      <c r="AI652" s="3"/>
      <c r="AJ652" s="1"/>
      <c r="AK652" s="3"/>
      <c r="AL652" s="1"/>
      <c r="AM652" s="3"/>
      <c r="AN652" s="1"/>
    </row>
    <row r="653" spans="1:40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1"/>
      <c r="Q653" s="3"/>
      <c r="R653" s="1"/>
      <c r="S653" s="3"/>
      <c r="T653" s="1"/>
      <c r="U653" s="3"/>
      <c r="V653" s="1"/>
      <c r="W653" s="3"/>
      <c r="X653" s="1"/>
      <c r="Y653" s="3"/>
      <c r="Z653" s="1"/>
      <c r="AA653" s="3"/>
      <c r="AB653" s="1"/>
      <c r="AC653" s="3"/>
      <c r="AD653" s="1"/>
      <c r="AE653" s="3"/>
      <c r="AF653" s="1"/>
      <c r="AG653" s="3"/>
      <c r="AH653" s="1"/>
      <c r="AI653" s="3"/>
      <c r="AJ653" s="1"/>
      <c r="AK653" s="3"/>
      <c r="AL653" s="1"/>
      <c r="AM653" s="3"/>
      <c r="AN653" s="1"/>
    </row>
    <row r="654" spans="1:40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1"/>
      <c r="Q654" s="3"/>
      <c r="R654" s="1"/>
      <c r="S654" s="3"/>
      <c r="T654" s="1"/>
      <c r="U654" s="3"/>
      <c r="V654" s="1"/>
      <c r="W654" s="3"/>
      <c r="X654" s="1"/>
      <c r="Y654" s="3"/>
      <c r="Z654" s="1"/>
      <c r="AA654" s="3"/>
      <c r="AB654" s="1"/>
      <c r="AC654" s="3"/>
      <c r="AD654" s="1"/>
      <c r="AE654" s="3"/>
      <c r="AF654" s="1"/>
      <c r="AG654" s="3"/>
      <c r="AH654" s="1"/>
      <c r="AI654" s="3"/>
      <c r="AJ654" s="1"/>
      <c r="AK654" s="3"/>
      <c r="AL654" s="1"/>
      <c r="AM654" s="3"/>
      <c r="AN654" s="1"/>
    </row>
    <row r="655" spans="1:40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1"/>
      <c r="Q655" s="3"/>
      <c r="R655" s="1"/>
      <c r="S655" s="3"/>
      <c r="T655" s="1"/>
      <c r="U655" s="3"/>
      <c r="V655" s="1"/>
      <c r="W655" s="3"/>
      <c r="X655" s="1"/>
      <c r="Y655" s="3"/>
      <c r="Z655" s="1"/>
      <c r="AA655" s="3"/>
      <c r="AB655" s="1"/>
      <c r="AC655" s="3"/>
      <c r="AD655" s="1"/>
      <c r="AE655" s="3"/>
      <c r="AF655" s="1"/>
      <c r="AG655" s="3"/>
      <c r="AH655" s="1"/>
      <c r="AI655" s="3"/>
      <c r="AJ655" s="1"/>
      <c r="AK655" s="3"/>
      <c r="AL655" s="1"/>
      <c r="AM655" s="3"/>
      <c r="AN655" s="1"/>
    </row>
    <row r="656" spans="1:40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1"/>
      <c r="Q656" s="3"/>
      <c r="R656" s="1"/>
      <c r="S656" s="3"/>
      <c r="T656" s="1"/>
      <c r="U656" s="3"/>
      <c r="V656" s="1"/>
      <c r="W656" s="3"/>
      <c r="X656" s="1"/>
      <c r="Y656" s="3"/>
      <c r="Z656" s="1"/>
      <c r="AA656" s="3"/>
      <c r="AB656" s="1"/>
      <c r="AC656" s="3"/>
      <c r="AD656" s="1"/>
      <c r="AE656" s="3"/>
      <c r="AF656" s="1"/>
      <c r="AG656" s="3"/>
      <c r="AH656" s="1"/>
      <c r="AI656" s="3"/>
      <c r="AJ656" s="1"/>
      <c r="AK656" s="3"/>
      <c r="AL656" s="1"/>
      <c r="AM656" s="3"/>
      <c r="AN656" s="1"/>
    </row>
    <row r="657" spans="1:40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1"/>
      <c r="Q657" s="3"/>
      <c r="R657" s="1"/>
      <c r="S657" s="3"/>
      <c r="T657" s="1"/>
      <c r="U657" s="3"/>
      <c r="V657" s="1"/>
      <c r="W657" s="3"/>
      <c r="X657" s="1"/>
      <c r="Y657" s="3"/>
      <c r="Z657" s="1"/>
      <c r="AA657" s="3"/>
      <c r="AB657" s="1"/>
      <c r="AC657" s="3"/>
      <c r="AD657" s="1"/>
      <c r="AE657" s="3"/>
      <c r="AF657" s="1"/>
      <c r="AG657" s="3"/>
      <c r="AH657" s="1"/>
      <c r="AI657" s="3"/>
      <c r="AJ657" s="1"/>
      <c r="AK657" s="3"/>
      <c r="AL657" s="1"/>
      <c r="AM657" s="3"/>
      <c r="AN657" s="1"/>
    </row>
    <row r="658" spans="1:40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1"/>
      <c r="Q658" s="3"/>
      <c r="R658" s="1"/>
      <c r="S658" s="3"/>
      <c r="T658" s="1"/>
      <c r="U658" s="3"/>
      <c r="V658" s="1"/>
      <c r="W658" s="3"/>
      <c r="X658" s="1"/>
      <c r="Y658" s="3"/>
      <c r="Z658" s="1"/>
      <c r="AA658" s="3"/>
      <c r="AB658" s="1"/>
      <c r="AC658" s="3"/>
      <c r="AD658" s="1"/>
      <c r="AE658" s="3"/>
      <c r="AF658" s="1"/>
      <c r="AG658" s="3"/>
      <c r="AH658" s="1"/>
      <c r="AI658" s="3"/>
      <c r="AJ658" s="1"/>
      <c r="AK658" s="3"/>
      <c r="AL658" s="1"/>
      <c r="AM658" s="3"/>
      <c r="AN658" s="1"/>
    </row>
    <row r="659" spans="1:40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1"/>
      <c r="Q659" s="3"/>
      <c r="R659" s="1"/>
      <c r="S659" s="3"/>
      <c r="T659" s="1"/>
      <c r="U659" s="3"/>
      <c r="V659" s="1"/>
      <c r="W659" s="3"/>
      <c r="X659" s="1"/>
      <c r="Y659" s="3"/>
      <c r="Z659" s="1"/>
      <c r="AA659" s="3"/>
      <c r="AB659" s="1"/>
      <c r="AC659" s="3"/>
      <c r="AD659" s="1"/>
      <c r="AE659" s="3"/>
      <c r="AF659" s="1"/>
      <c r="AG659" s="3"/>
      <c r="AH659" s="1"/>
      <c r="AI659" s="3"/>
      <c r="AJ659" s="1"/>
      <c r="AK659" s="3"/>
      <c r="AL659" s="1"/>
      <c r="AM659" s="3"/>
      <c r="AN659" s="1"/>
    </row>
    <row r="660" spans="1:4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1"/>
      <c r="Q660" s="3"/>
      <c r="R660" s="1"/>
      <c r="S660" s="3"/>
      <c r="T660" s="1"/>
      <c r="U660" s="3"/>
      <c r="V660" s="1"/>
      <c r="W660" s="3"/>
      <c r="X660" s="1"/>
      <c r="Y660" s="3"/>
      <c r="Z660" s="1"/>
      <c r="AA660" s="3"/>
      <c r="AB660" s="1"/>
      <c r="AC660" s="3"/>
      <c r="AD660" s="1"/>
      <c r="AE660" s="3"/>
      <c r="AF660" s="1"/>
      <c r="AG660" s="3"/>
      <c r="AH660" s="1"/>
      <c r="AI660" s="3"/>
      <c r="AJ660" s="1"/>
      <c r="AK660" s="3"/>
      <c r="AL660" s="1"/>
      <c r="AM660" s="3"/>
      <c r="AN660" s="1"/>
    </row>
    <row r="661" spans="1:40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1"/>
      <c r="Q661" s="3"/>
      <c r="R661" s="1"/>
      <c r="S661" s="3"/>
      <c r="T661" s="1"/>
      <c r="U661" s="3"/>
      <c r="V661" s="1"/>
      <c r="W661" s="3"/>
      <c r="X661" s="1"/>
      <c r="Y661" s="3"/>
      <c r="Z661" s="1"/>
      <c r="AA661" s="3"/>
      <c r="AB661" s="1"/>
      <c r="AC661" s="3"/>
      <c r="AD661" s="1"/>
      <c r="AE661" s="3"/>
      <c r="AF661" s="1"/>
      <c r="AG661" s="3"/>
      <c r="AH661" s="1"/>
      <c r="AI661" s="3"/>
      <c r="AJ661" s="1"/>
      <c r="AK661" s="3"/>
      <c r="AL661" s="1"/>
      <c r="AM661" s="3"/>
      <c r="AN661" s="1"/>
    </row>
    <row r="662" spans="1:40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1"/>
      <c r="Q662" s="3"/>
      <c r="R662" s="1"/>
      <c r="S662" s="3"/>
      <c r="T662" s="1"/>
      <c r="U662" s="3"/>
      <c r="V662" s="1"/>
      <c r="W662" s="3"/>
      <c r="X662" s="1"/>
      <c r="Y662" s="3"/>
      <c r="Z662" s="1"/>
      <c r="AA662" s="3"/>
      <c r="AB662" s="1"/>
      <c r="AC662" s="3"/>
      <c r="AD662" s="1"/>
      <c r="AE662" s="3"/>
      <c r="AF662" s="1"/>
      <c r="AG662" s="3"/>
      <c r="AH662" s="1"/>
      <c r="AI662" s="3"/>
      <c r="AJ662" s="1"/>
      <c r="AK662" s="3"/>
      <c r="AL662" s="1"/>
      <c r="AM662" s="3"/>
      <c r="AN662" s="1"/>
    </row>
    <row r="663" spans="1:40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1"/>
      <c r="Q663" s="3"/>
      <c r="R663" s="1"/>
      <c r="S663" s="3"/>
      <c r="T663" s="1"/>
      <c r="U663" s="3"/>
      <c r="V663" s="1"/>
      <c r="W663" s="3"/>
      <c r="X663" s="1"/>
      <c r="Y663" s="3"/>
      <c r="Z663" s="1"/>
      <c r="AA663" s="3"/>
      <c r="AB663" s="1"/>
      <c r="AC663" s="3"/>
      <c r="AD663" s="1"/>
      <c r="AE663" s="3"/>
      <c r="AF663" s="1"/>
      <c r="AG663" s="3"/>
      <c r="AH663" s="1"/>
      <c r="AI663" s="3"/>
      <c r="AJ663" s="1"/>
      <c r="AK663" s="3"/>
      <c r="AL663" s="1"/>
      <c r="AM663" s="3"/>
      <c r="AN663" s="1"/>
    </row>
    <row r="664" spans="1:40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1"/>
      <c r="Q664" s="3"/>
      <c r="R664" s="1"/>
      <c r="S664" s="3"/>
      <c r="T664" s="1"/>
      <c r="U664" s="3"/>
      <c r="V664" s="1"/>
      <c r="W664" s="3"/>
      <c r="X664" s="1"/>
      <c r="Y664" s="3"/>
      <c r="Z664" s="1"/>
      <c r="AA664" s="3"/>
      <c r="AB664" s="1"/>
      <c r="AC664" s="3"/>
      <c r="AD664" s="1"/>
      <c r="AE664" s="3"/>
      <c r="AF664" s="1"/>
      <c r="AG664" s="3"/>
      <c r="AH664" s="1"/>
      <c r="AI664" s="3"/>
      <c r="AJ664" s="1"/>
      <c r="AK664" s="3"/>
      <c r="AL664" s="1"/>
      <c r="AM664" s="3"/>
      <c r="AN664" s="1"/>
    </row>
    <row r="665" spans="1:40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1"/>
      <c r="Q665" s="3"/>
      <c r="R665" s="1"/>
      <c r="S665" s="3"/>
      <c r="T665" s="1"/>
      <c r="U665" s="3"/>
      <c r="V665" s="1"/>
      <c r="W665" s="3"/>
      <c r="X665" s="1"/>
      <c r="Y665" s="3"/>
      <c r="Z665" s="1"/>
      <c r="AA665" s="3"/>
      <c r="AB665" s="1"/>
      <c r="AC665" s="3"/>
      <c r="AD665" s="1"/>
      <c r="AE665" s="3"/>
      <c r="AF665" s="1"/>
      <c r="AG665" s="3"/>
      <c r="AH665" s="1"/>
      <c r="AI665" s="3"/>
      <c r="AJ665" s="1"/>
      <c r="AK665" s="3"/>
      <c r="AL665" s="1"/>
      <c r="AM665" s="3"/>
      <c r="AN665" s="1"/>
    </row>
    <row r="666" spans="1:40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1"/>
      <c r="Q666" s="3"/>
      <c r="R666" s="1"/>
      <c r="S666" s="3"/>
      <c r="T666" s="1"/>
      <c r="U666" s="3"/>
      <c r="V666" s="1"/>
      <c r="W666" s="3"/>
      <c r="X666" s="1"/>
      <c r="Y666" s="3"/>
      <c r="Z666" s="1"/>
      <c r="AA666" s="3"/>
      <c r="AB666" s="1"/>
      <c r="AC666" s="3"/>
      <c r="AD666" s="1"/>
      <c r="AE666" s="3"/>
      <c r="AF666" s="1"/>
      <c r="AG666" s="3"/>
      <c r="AH666" s="1"/>
      <c r="AI666" s="3"/>
      <c r="AJ666" s="1"/>
      <c r="AK666" s="3"/>
      <c r="AL666" s="1"/>
      <c r="AM666" s="3"/>
      <c r="AN666" s="1"/>
    </row>
    <row r="667" spans="1:40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1"/>
      <c r="Q667" s="3"/>
      <c r="R667" s="1"/>
      <c r="S667" s="3"/>
      <c r="T667" s="1"/>
      <c r="U667" s="3"/>
      <c r="V667" s="1"/>
      <c r="W667" s="3"/>
      <c r="X667" s="1"/>
      <c r="Y667" s="3"/>
      <c r="Z667" s="1"/>
      <c r="AA667" s="3"/>
      <c r="AB667" s="1"/>
      <c r="AC667" s="3"/>
      <c r="AD667" s="1"/>
      <c r="AE667" s="3"/>
      <c r="AF667" s="1"/>
      <c r="AG667" s="3"/>
      <c r="AH667" s="1"/>
      <c r="AI667" s="3"/>
      <c r="AJ667" s="1"/>
      <c r="AK667" s="3"/>
      <c r="AL667" s="1"/>
      <c r="AM667" s="3"/>
      <c r="AN667" s="1"/>
    </row>
    <row r="668" spans="1:40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1"/>
      <c r="Q668" s="3"/>
      <c r="R668" s="1"/>
      <c r="S668" s="3"/>
      <c r="T668" s="1"/>
      <c r="U668" s="3"/>
      <c r="V668" s="1"/>
      <c r="W668" s="3"/>
      <c r="X668" s="1"/>
      <c r="Y668" s="3"/>
      <c r="Z668" s="1"/>
      <c r="AA668" s="3"/>
      <c r="AB668" s="1"/>
      <c r="AC668" s="3"/>
      <c r="AD668" s="1"/>
      <c r="AE668" s="3"/>
      <c r="AF668" s="1"/>
      <c r="AG668" s="3"/>
      <c r="AH668" s="1"/>
      <c r="AI668" s="3"/>
      <c r="AJ668" s="1"/>
      <c r="AK668" s="3"/>
      <c r="AL668" s="1"/>
      <c r="AM668" s="3"/>
      <c r="AN668" s="1"/>
    </row>
    <row r="669" spans="1:40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1"/>
      <c r="Q669" s="3"/>
      <c r="R669" s="1"/>
      <c r="S669" s="3"/>
      <c r="T669" s="1"/>
      <c r="U669" s="3"/>
      <c r="V669" s="1"/>
      <c r="W669" s="3"/>
      <c r="X669" s="1"/>
      <c r="Y669" s="3"/>
      <c r="Z669" s="1"/>
      <c r="AA669" s="3"/>
      <c r="AB669" s="1"/>
      <c r="AC669" s="3"/>
      <c r="AD669" s="1"/>
      <c r="AE669" s="3"/>
      <c r="AF669" s="1"/>
      <c r="AG669" s="3"/>
      <c r="AH669" s="1"/>
      <c r="AI669" s="3"/>
      <c r="AJ669" s="1"/>
      <c r="AK669" s="3"/>
      <c r="AL669" s="1"/>
      <c r="AM669" s="3"/>
      <c r="AN669" s="1"/>
    </row>
    <row r="670" spans="1:4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1"/>
      <c r="Q670" s="3"/>
      <c r="R670" s="1"/>
      <c r="S670" s="3"/>
      <c r="T670" s="1"/>
      <c r="U670" s="3"/>
      <c r="V670" s="1"/>
      <c r="W670" s="3"/>
      <c r="X670" s="1"/>
      <c r="Y670" s="3"/>
      <c r="Z670" s="1"/>
      <c r="AA670" s="3"/>
      <c r="AB670" s="1"/>
      <c r="AC670" s="3"/>
      <c r="AD670" s="1"/>
      <c r="AE670" s="3"/>
      <c r="AF670" s="1"/>
      <c r="AG670" s="3"/>
      <c r="AH670" s="1"/>
      <c r="AI670" s="3"/>
      <c r="AJ670" s="1"/>
      <c r="AK670" s="3"/>
      <c r="AL670" s="1"/>
      <c r="AM670" s="3"/>
      <c r="AN670" s="1"/>
    </row>
    <row r="671" spans="1:40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1"/>
      <c r="Q671" s="3"/>
      <c r="R671" s="1"/>
      <c r="S671" s="3"/>
      <c r="T671" s="1"/>
      <c r="U671" s="3"/>
      <c r="V671" s="1"/>
      <c r="W671" s="3"/>
      <c r="X671" s="1"/>
      <c r="Y671" s="3"/>
      <c r="Z671" s="1"/>
      <c r="AA671" s="3"/>
      <c r="AB671" s="1"/>
      <c r="AC671" s="3"/>
      <c r="AD671" s="1"/>
      <c r="AE671" s="3"/>
      <c r="AF671" s="1"/>
      <c r="AG671" s="3"/>
      <c r="AH671" s="1"/>
      <c r="AI671" s="3"/>
      <c r="AJ671" s="1"/>
      <c r="AK671" s="3"/>
      <c r="AL671" s="1"/>
      <c r="AM671" s="3"/>
      <c r="AN671" s="1"/>
    </row>
    <row r="672" spans="1:40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1"/>
      <c r="Q672" s="3"/>
      <c r="R672" s="1"/>
      <c r="S672" s="3"/>
      <c r="T672" s="1"/>
      <c r="U672" s="3"/>
      <c r="V672" s="1"/>
      <c r="W672" s="3"/>
      <c r="X672" s="1"/>
      <c r="Y672" s="3"/>
      <c r="Z672" s="1"/>
      <c r="AA672" s="3"/>
      <c r="AB672" s="1"/>
      <c r="AC672" s="3"/>
      <c r="AD672" s="1"/>
      <c r="AE672" s="3"/>
      <c r="AF672" s="1"/>
      <c r="AG672" s="3"/>
      <c r="AH672" s="1"/>
      <c r="AI672" s="3"/>
      <c r="AJ672" s="1"/>
      <c r="AK672" s="3"/>
      <c r="AL672" s="1"/>
      <c r="AM672" s="3"/>
      <c r="AN672" s="1"/>
    </row>
    <row r="673" spans="1:40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1"/>
      <c r="Q673" s="3"/>
      <c r="R673" s="1"/>
      <c r="S673" s="3"/>
      <c r="T673" s="1"/>
      <c r="U673" s="3"/>
      <c r="V673" s="1"/>
      <c r="W673" s="3"/>
      <c r="X673" s="1"/>
      <c r="Y673" s="3"/>
      <c r="Z673" s="1"/>
      <c r="AA673" s="3"/>
      <c r="AB673" s="1"/>
      <c r="AC673" s="3"/>
      <c r="AD673" s="1"/>
      <c r="AE673" s="3"/>
      <c r="AF673" s="1"/>
      <c r="AG673" s="3"/>
      <c r="AH673" s="1"/>
      <c r="AI673" s="3"/>
      <c r="AJ673" s="1"/>
      <c r="AK673" s="3"/>
      <c r="AL673" s="1"/>
      <c r="AM673" s="3"/>
      <c r="AN673" s="1"/>
    </row>
    <row r="674" spans="1:40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1"/>
      <c r="Q674" s="3"/>
      <c r="R674" s="1"/>
      <c r="S674" s="3"/>
      <c r="T674" s="1"/>
      <c r="U674" s="3"/>
      <c r="V674" s="1"/>
      <c r="W674" s="3"/>
      <c r="X674" s="1"/>
      <c r="Y674" s="3"/>
      <c r="Z674" s="1"/>
      <c r="AA674" s="3"/>
      <c r="AB674" s="1"/>
      <c r="AC674" s="3"/>
      <c r="AD674" s="1"/>
      <c r="AE674" s="3"/>
      <c r="AF674" s="1"/>
      <c r="AG674" s="3"/>
      <c r="AH674" s="1"/>
      <c r="AI674" s="3"/>
      <c r="AJ674" s="1"/>
      <c r="AK674" s="3"/>
      <c r="AL674" s="1"/>
      <c r="AM674" s="3"/>
      <c r="AN674" s="1"/>
    </row>
    <row r="675" spans="1:40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1"/>
      <c r="Q675" s="3"/>
      <c r="R675" s="1"/>
      <c r="S675" s="3"/>
      <c r="T675" s="1"/>
      <c r="U675" s="3"/>
      <c r="V675" s="1"/>
      <c r="W675" s="3"/>
      <c r="X675" s="1"/>
      <c r="Y675" s="3"/>
      <c r="Z675" s="1"/>
      <c r="AA675" s="3"/>
      <c r="AB675" s="1"/>
      <c r="AC675" s="3"/>
      <c r="AD675" s="1"/>
      <c r="AE675" s="3"/>
      <c r="AF675" s="1"/>
      <c r="AG675" s="3"/>
      <c r="AH675" s="1"/>
      <c r="AI675" s="3"/>
      <c r="AJ675" s="1"/>
      <c r="AK675" s="3"/>
      <c r="AL675" s="1"/>
      <c r="AM675" s="3"/>
      <c r="AN675" s="1"/>
    </row>
    <row r="676" spans="1:40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1"/>
      <c r="Q676" s="3"/>
      <c r="R676" s="1"/>
      <c r="S676" s="3"/>
      <c r="T676" s="1"/>
      <c r="U676" s="3"/>
      <c r="V676" s="1"/>
      <c r="W676" s="3"/>
      <c r="X676" s="1"/>
      <c r="Y676" s="3"/>
      <c r="Z676" s="1"/>
      <c r="AA676" s="3"/>
      <c r="AB676" s="1"/>
      <c r="AC676" s="3"/>
      <c r="AD676" s="1"/>
      <c r="AE676" s="3"/>
      <c r="AF676" s="1"/>
      <c r="AG676" s="3"/>
      <c r="AH676" s="1"/>
      <c r="AI676" s="3"/>
      <c r="AJ676" s="1"/>
      <c r="AK676" s="3"/>
      <c r="AL676" s="1"/>
      <c r="AM676" s="3"/>
      <c r="AN676" s="1"/>
    </row>
    <row r="677" spans="1:40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1"/>
      <c r="Q677" s="3"/>
      <c r="R677" s="1"/>
      <c r="S677" s="3"/>
      <c r="T677" s="1"/>
      <c r="U677" s="3"/>
      <c r="V677" s="1"/>
      <c r="W677" s="3"/>
      <c r="X677" s="1"/>
      <c r="Y677" s="3"/>
      <c r="Z677" s="1"/>
      <c r="AA677" s="3"/>
      <c r="AB677" s="1"/>
      <c r="AC677" s="3"/>
      <c r="AD677" s="1"/>
      <c r="AE677" s="3"/>
      <c r="AF677" s="1"/>
      <c r="AG677" s="3"/>
      <c r="AH677" s="1"/>
      <c r="AI677" s="3"/>
      <c r="AJ677" s="1"/>
      <c r="AK677" s="3"/>
      <c r="AL677" s="1"/>
      <c r="AM677" s="3"/>
      <c r="AN677" s="1"/>
    </row>
    <row r="678" spans="1:40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1"/>
      <c r="Q678" s="3"/>
      <c r="R678" s="1"/>
      <c r="S678" s="3"/>
      <c r="T678" s="1"/>
      <c r="U678" s="3"/>
      <c r="V678" s="1"/>
      <c r="W678" s="3"/>
      <c r="X678" s="1"/>
      <c r="Y678" s="3"/>
      <c r="Z678" s="1"/>
      <c r="AA678" s="3"/>
      <c r="AB678" s="1"/>
      <c r="AC678" s="3"/>
      <c r="AD678" s="1"/>
      <c r="AE678" s="3"/>
      <c r="AF678" s="1"/>
      <c r="AG678" s="3"/>
      <c r="AH678" s="1"/>
      <c r="AI678" s="3"/>
      <c r="AJ678" s="1"/>
      <c r="AK678" s="3"/>
      <c r="AL678" s="1"/>
      <c r="AM678" s="3"/>
      <c r="AN678" s="1"/>
    </row>
    <row r="679" spans="1:40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1"/>
      <c r="Q679" s="3"/>
      <c r="R679" s="1"/>
      <c r="S679" s="3"/>
      <c r="T679" s="1"/>
      <c r="U679" s="3"/>
      <c r="V679" s="1"/>
      <c r="W679" s="3"/>
      <c r="X679" s="1"/>
      <c r="Y679" s="3"/>
      <c r="Z679" s="1"/>
      <c r="AA679" s="3"/>
      <c r="AB679" s="1"/>
      <c r="AC679" s="3"/>
      <c r="AD679" s="1"/>
      <c r="AE679" s="3"/>
      <c r="AF679" s="1"/>
      <c r="AG679" s="3"/>
      <c r="AH679" s="1"/>
      <c r="AI679" s="3"/>
      <c r="AJ679" s="1"/>
      <c r="AK679" s="3"/>
      <c r="AL679" s="1"/>
      <c r="AM679" s="3"/>
      <c r="AN679" s="1"/>
    </row>
    <row r="680" spans="1:4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1"/>
      <c r="Q680" s="3"/>
      <c r="R680" s="1"/>
      <c r="S680" s="3"/>
      <c r="T680" s="1"/>
      <c r="U680" s="3"/>
      <c r="V680" s="1"/>
      <c r="W680" s="3"/>
      <c r="X680" s="1"/>
      <c r="Y680" s="3"/>
      <c r="Z680" s="1"/>
      <c r="AA680" s="3"/>
      <c r="AB680" s="1"/>
      <c r="AC680" s="3"/>
      <c r="AD680" s="1"/>
      <c r="AE680" s="3"/>
      <c r="AF680" s="1"/>
      <c r="AG680" s="3"/>
      <c r="AH680" s="1"/>
      <c r="AI680" s="3"/>
      <c r="AJ680" s="1"/>
      <c r="AK680" s="3"/>
      <c r="AL680" s="1"/>
      <c r="AM680" s="3"/>
      <c r="AN680" s="1"/>
    </row>
    <row r="681" spans="1:40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1"/>
      <c r="Q681" s="3"/>
      <c r="R681" s="1"/>
      <c r="S681" s="3"/>
      <c r="T681" s="1"/>
      <c r="U681" s="3"/>
      <c r="V681" s="1"/>
      <c r="W681" s="3"/>
      <c r="X681" s="1"/>
      <c r="Y681" s="3"/>
      <c r="Z681" s="1"/>
      <c r="AA681" s="3"/>
      <c r="AB681" s="1"/>
      <c r="AC681" s="3"/>
      <c r="AD681" s="1"/>
      <c r="AE681" s="3"/>
      <c r="AF681" s="1"/>
      <c r="AG681" s="3"/>
      <c r="AH681" s="1"/>
      <c r="AI681" s="3"/>
      <c r="AJ681" s="1"/>
      <c r="AK681" s="3"/>
      <c r="AL681" s="1"/>
      <c r="AM681" s="3"/>
      <c r="AN681" s="1"/>
    </row>
    <row r="682" spans="1:40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1"/>
      <c r="Q682" s="3"/>
      <c r="R682" s="1"/>
      <c r="S682" s="3"/>
      <c r="T682" s="1"/>
      <c r="U682" s="3"/>
      <c r="V682" s="1"/>
      <c r="W682" s="3"/>
      <c r="X682" s="1"/>
      <c r="Y682" s="3"/>
      <c r="Z682" s="1"/>
      <c r="AA682" s="3"/>
      <c r="AB682" s="1"/>
      <c r="AC682" s="3"/>
      <c r="AD682" s="1"/>
      <c r="AE682" s="3"/>
      <c r="AF682" s="1"/>
      <c r="AG682" s="3"/>
      <c r="AH682" s="1"/>
      <c r="AI682" s="3"/>
      <c r="AJ682" s="1"/>
      <c r="AK682" s="3"/>
      <c r="AL682" s="1"/>
      <c r="AM682" s="3"/>
      <c r="AN682" s="1"/>
    </row>
    <row r="683" spans="1:40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1"/>
      <c r="Q683" s="3"/>
      <c r="R683" s="1"/>
      <c r="S683" s="3"/>
      <c r="T683" s="1"/>
      <c r="U683" s="3"/>
      <c r="V683" s="1"/>
      <c r="W683" s="3"/>
      <c r="X683" s="1"/>
      <c r="Y683" s="3"/>
      <c r="Z683" s="1"/>
      <c r="AA683" s="3"/>
      <c r="AB683" s="1"/>
      <c r="AC683" s="3"/>
      <c r="AD683" s="1"/>
      <c r="AE683" s="3"/>
      <c r="AF683" s="1"/>
      <c r="AG683" s="3"/>
      <c r="AH683" s="1"/>
      <c r="AI683" s="3"/>
      <c r="AJ683" s="1"/>
      <c r="AK683" s="3"/>
      <c r="AL683" s="1"/>
      <c r="AM683" s="3"/>
      <c r="AN683" s="1"/>
    </row>
    <row r="684" spans="1:40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1"/>
      <c r="Q684" s="3"/>
      <c r="R684" s="1"/>
      <c r="S684" s="3"/>
      <c r="T684" s="1"/>
      <c r="U684" s="3"/>
      <c r="V684" s="1"/>
      <c r="W684" s="3"/>
      <c r="X684" s="1"/>
      <c r="Y684" s="3"/>
      <c r="Z684" s="1"/>
      <c r="AA684" s="3"/>
      <c r="AB684" s="1"/>
      <c r="AC684" s="3"/>
      <c r="AD684" s="1"/>
      <c r="AE684" s="3"/>
      <c r="AF684" s="1"/>
      <c r="AG684" s="3"/>
      <c r="AH684" s="1"/>
      <c r="AI684" s="3"/>
      <c r="AJ684" s="1"/>
      <c r="AK684" s="3"/>
      <c r="AL684" s="1"/>
      <c r="AM684" s="3"/>
      <c r="AN684" s="1"/>
    </row>
    <row r="685" spans="1:40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1"/>
      <c r="Q685" s="3"/>
      <c r="R685" s="1"/>
      <c r="S685" s="3"/>
      <c r="T685" s="1"/>
      <c r="U685" s="3"/>
      <c r="V685" s="1"/>
      <c r="W685" s="3"/>
      <c r="X685" s="1"/>
      <c r="Y685" s="3"/>
      <c r="Z685" s="1"/>
      <c r="AA685" s="3"/>
      <c r="AB685" s="1"/>
      <c r="AC685" s="3"/>
      <c r="AD685" s="1"/>
      <c r="AE685" s="3"/>
      <c r="AF685" s="1"/>
      <c r="AG685" s="3"/>
      <c r="AH685" s="1"/>
      <c r="AI685" s="3"/>
      <c r="AJ685" s="1"/>
      <c r="AK685" s="3"/>
      <c r="AL685" s="1"/>
      <c r="AM685" s="3"/>
      <c r="AN685" s="1"/>
    </row>
    <row r="686" spans="1:40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1"/>
      <c r="Q686" s="3"/>
      <c r="R686" s="1"/>
      <c r="S686" s="3"/>
      <c r="T686" s="1"/>
      <c r="U686" s="3"/>
      <c r="V686" s="1"/>
      <c r="W686" s="3"/>
      <c r="X686" s="1"/>
      <c r="Y686" s="3"/>
      <c r="Z686" s="1"/>
      <c r="AA686" s="3"/>
      <c r="AB686" s="1"/>
      <c r="AC686" s="3"/>
      <c r="AD686" s="1"/>
      <c r="AE686" s="3"/>
      <c r="AF686" s="1"/>
      <c r="AG686" s="3"/>
      <c r="AH686" s="1"/>
      <c r="AI686" s="3"/>
      <c r="AJ686" s="1"/>
      <c r="AK686" s="3"/>
      <c r="AL686" s="1"/>
      <c r="AM686" s="3"/>
      <c r="AN686" s="1"/>
    </row>
    <row r="687" spans="1:40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1"/>
      <c r="Q687" s="3"/>
      <c r="R687" s="1"/>
      <c r="S687" s="3"/>
      <c r="T687" s="1"/>
      <c r="U687" s="3"/>
      <c r="V687" s="1"/>
      <c r="W687" s="3"/>
      <c r="X687" s="1"/>
      <c r="Y687" s="3"/>
      <c r="Z687" s="1"/>
      <c r="AA687" s="3"/>
      <c r="AB687" s="1"/>
      <c r="AC687" s="3"/>
      <c r="AD687" s="1"/>
      <c r="AE687" s="3"/>
      <c r="AF687" s="1"/>
      <c r="AG687" s="3"/>
      <c r="AH687" s="1"/>
      <c r="AI687" s="3"/>
      <c r="AJ687" s="1"/>
      <c r="AK687" s="3"/>
      <c r="AL687" s="1"/>
      <c r="AM687" s="3"/>
      <c r="AN687" s="1"/>
    </row>
    <row r="688" spans="1:40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1"/>
      <c r="Q688" s="3"/>
      <c r="R688" s="1"/>
      <c r="S688" s="3"/>
      <c r="T688" s="1"/>
      <c r="U688" s="3"/>
      <c r="V688" s="1"/>
      <c r="W688" s="3"/>
      <c r="X688" s="1"/>
      <c r="Y688" s="3"/>
      <c r="Z688" s="1"/>
      <c r="AA688" s="3"/>
      <c r="AB688" s="1"/>
      <c r="AC688" s="3"/>
      <c r="AD688" s="1"/>
      <c r="AE688" s="3"/>
      <c r="AF688" s="1"/>
      <c r="AG688" s="3"/>
      <c r="AH688" s="1"/>
      <c r="AI688" s="3"/>
      <c r="AJ688" s="1"/>
      <c r="AK688" s="3"/>
      <c r="AL688" s="1"/>
      <c r="AM688" s="3"/>
      <c r="AN688" s="1"/>
    </row>
    <row r="689" spans="1:40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1"/>
      <c r="Q689" s="3"/>
      <c r="R689" s="1"/>
      <c r="S689" s="3"/>
      <c r="T689" s="1"/>
      <c r="U689" s="3"/>
      <c r="V689" s="1"/>
      <c r="W689" s="3"/>
      <c r="X689" s="1"/>
      <c r="Y689" s="3"/>
      <c r="Z689" s="1"/>
      <c r="AA689" s="3"/>
      <c r="AB689" s="1"/>
      <c r="AC689" s="3"/>
      <c r="AD689" s="1"/>
      <c r="AE689" s="3"/>
      <c r="AF689" s="1"/>
      <c r="AG689" s="3"/>
      <c r="AH689" s="1"/>
      <c r="AI689" s="3"/>
      <c r="AJ689" s="1"/>
      <c r="AK689" s="3"/>
      <c r="AL689" s="1"/>
      <c r="AM689" s="3"/>
      <c r="AN689" s="1"/>
    </row>
    <row r="690" spans="1:4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1"/>
      <c r="Q690" s="3"/>
      <c r="R690" s="1"/>
      <c r="S690" s="3"/>
      <c r="T690" s="1"/>
      <c r="U690" s="3"/>
      <c r="V690" s="1"/>
      <c r="W690" s="3"/>
      <c r="X690" s="1"/>
      <c r="Y690" s="3"/>
      <c r="Z690" s="1"/>
      <c r="AA690" s="3"/>
      <c r="AB690" s="1"/>
      <c r="AC690" s="3"/>
      <c r="AD690" s="1"/>
      <c r="AE690" s="3"/>
      <c r="AF690" s="1"/>
      <c r="AG690" s="3"/>
      <c r="AH690" s="1"/>
      <c r="AI690" s="3"/>
      <c r="AJ690" s="1"/>
      <c r="AK690" s="3"/>
      <c r="AL690" s="1"/>
      <c r="AM690" s="3"/>
      <c r="AN690" s="1"/>
    </row>
    <row r="691" spans="1:40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1"/>
      <c r="Q691" s="3"/>
      <c r="R691" s="1"/>
      <c r="S691" s="3"/>
      <c r="T691" s="1"/>
      <c r="U691" s="3"/>
      <c r="V691" s="1"/>
      <c r="W691" s="3"/>
      <c r="X691" s="1"/>
      <c r="Y691" s="3"/>
      <c r="Z691" s="1"/>
      <c r="AA691" s="3"/>
      <c r="AB691" s="1"/>
      <c r="AC691" s="3"/>
      <c r="AD691" s="1"/>
      <c r="AE691" s="3"/>
      <c r="AF691" s="1"/>
      <c r="AG691" s="3"/>
      <c r="AH691" s="1"/>
      <c r="AI691" s="3"/>
      <c r="AJ691" s="1"/>
      <c r="AK691" s="3"/>
      <c r="AL691" s="1"/>
      <c r="AM691" s="3"/>
      <c r="AN691" s="1"/>
    </row>
    <row r="692" spans="1:40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1"/>
      <c r="Q692" s="3"/>
      <c r="R692" s="1"/>
      <c r="S692" s="3"/>
      <c r="T692" s="1"/>
      <c r="U692" s="3"/>
      <c r="V692" s="1"/>
      <c r="W692" s="3"/>
      <c r="X692" s="1"/>
      <c r="Y692" s="3"/>
      <c r="Z692" s="1"/>
      <c r="AA692" s="3"/>
      <c r="AB692" s="1"/>
      <c r="AC692" s="3"/>
      <c r="AD692" s="1"/>
      <c r="AE692" s="3"/>
      <c r="AF692" s="1"/>
      <c r="AG692" s="3"/>
      <c r="AH692" s="1"/>
      <c r="AI692" s="3"/>
      <c r="AJ692" s="1"/>
      <c r="AK692" s="3"/>
      <c r="AL692" s="1"/>
      <c r="AM692" s="3"/>
      <c r="AN692" s="1"/>
    </row>
    <row r="693" spans="1:40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1"/>
      <c r="Q693" s="3"/>
      <c r="R693" s="1"/>
      <c r="S693" s="3"/>
      <c r="T693" s="1"/>
      <c r="U693" s="3"/>
      <c r="V693" s="1"/>
      <c r="W693" s="3"/>
      <c r="X693" s="1"/>
      <c r="Y693" s="3"/>
      <c r="Z693" s="1"/>
      <c r="AA693" s="3"/>
      <c r="AB693" s="1"/>
      <c r="AC693" s="3"/>
      <c r="AD693" s="1"/>
      <c r="AE693" s="3"/>
      <c r="AF693" s="1"/>
      <c r="AG693" s="3"/>
      <c r="AH693" s="1"/>
      <c r="AI693" s="3"/>
      <c r="AJ693" s="1"/>
      <c r="AK693" s="3"/>
      <c r="AL693" s="1"/>
      <c r="AM693" s="3"/>
      <c r="AN693" s="1"/>
    </row>
    <row r="694" spans="1:40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1"/>
      <c r="Q694" s="3"/>
      <c r="R694" s="1"/>
      <c r="S694" s="3"/>
      <c r="T694" s="1"/>
      <c r="U694" s="3"/>
      <c r="V694" s="1"/>
      <c r="W694" s="3"/>
      <c r="X694" s="1"/>
      <c r="Y694" s="3"/>
      <c r="Z694" s="1"/>
      <c r="AA694" s="3"/>
      <c r="AB694" s="1"/>
      <c r="AC694" s="3"/>
      <c r="AD694" s="1"/>
      <c r="AE694" s="3"/>
      <c r="AF694" s="1"/>
      <c r="AG694" s="3"/>
      <c r="AH694" s="1"/>
      <c r="AI694" s="3"/>
      <c r="AJ694" s="1"/>
      <c r="AK694" s="3"/>
      <c r="AL694" s="1"/>
      <c r="AM694" s="3"/>
      <c r="AN694" s="1"/>
    </row>
    <row r="695" spans="1:40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1"/>
      <c r="Q695" s="3"/>
      <c r="R695" s="1"/>
      <c r="S695" s="3"/>
      <c r="T695" s="1"/>
      <c r="U695" s="3"/>
      <c r="V695" s="1"/>
      <c r="W695" s="3"/>
      <c r="X695" s="1"/>
      <c r="Y695" s="3"/>
      <c r="Z695" s="1"/>
      <c r="AA695" s="3"/>
      <c r="AB695" s="1"/>
      <c r="AC695" s="3"/>
      <c r="AD695" s="1"/>
      <c r="AE695" s="3"/>
      <c r="AF695" s="1"/>
      <c r="AG695" s="3"/>
      <c r="AH695" s="1"/>
      <c r="AI695" s="3"/>
      <c r="AJ695" s="1"/>
      <c r="AK695" s="3"/>
      <c r="AL695" s="1"/>
      <c r="AM695" s="3"/>
      <c r="AN695" s="1"/>
    </row>
    <row r="696" spans="1:40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1"/>
      <c r="Q696" s="3"/>
      <c r="R696" s="1"/>
      <c r="S696" s="3"/>
      <c r="T696" s="1"/>
      <c r="U696" s="3"/>
      <c r="V696" s="1"/>
      <c r="W696" s="3"/>
      <c r="X696" s="1"/>
      <c r="Y696" s="3"/>
      <c r="Z696" s="1"/>
      <c r="AA696" s="3"/>
      <c r="AB696" s="1"/>
      <c r="AC696" s="3"/>
      <c r="AD696" s="1"/>
      <c r="AE696" s="3"/>
      <c r="AF696" s="1"/>
      <c r="AG696" s="3"/>
      <c r="AH696" s="1"/>
      <c r="AI696" s="3"/>
      <c r="AJ696" s="1"/>
      <c r="AK696" s="3"/>
      <c r="AL696" s="1"/>
      <c r="AM696" s="3"/>
      <c r="AN696" s="1"/>
    </row>
    <row r="697" spans="1:40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1"/>
      <c r="Q697" s="3"/>
      <c r="R697" s="1"/>
      <c r="S697" s="3"/>
      <c r="T697" s="1"/>
      <c r="U697" s="3"/>
      <c r="V697" s="1"/>
      <c r="W697" s="3"/>
      <c r="X697" s="1"/>
      <c r="Y697" s="3"/>
      <c r="Z697" s="1"/>
      <c r="AA697" s="3"/>
      <c r="AB697" s="1"/>
      <c r="AC697" s="3"/>
      <c r="AD697" s="1"/>
      <c r="AE697" s="3"/>
      <c r="AF697" s="1"/>
      <c r="AG697" s="3"/>
      <c r="AH697" s="1"/>
      <c r="AI697" s="3"/>
      <c r="AJ697" s="1"/>
      <c r="AK697" s="3"/>
      <c r="AL697" s="1"/>
      <c r="AM697" s="3"/>
      <c r="AN697" s="1"/>
    </row>
    <row r="698" spans="1:40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1"/>
      <c r="Q698" s="3"/>
      <c r="R698" s="1"/>
      <c r="S698" s="3"/>
      <c r="T698" s="1"/>
      <c r="U698" s="3"/>
      <c r="V698" s="1"/>
      <c r="W698" s="3"/>
      <c r="X698" s="1"/>
      <c r="Y698" s="3"/>
      <c r="Z698" s="1"/>
      <c r="AA698" s="3"/>
      <c r="AB698" s="1"/>
      <c r="AC698" s="3"/>
      <c r="AD698" s="1"/>
      <c r="AE698" s="3"/>
      <c r="AF698" s="1"/>
      <c r="AG698" s="3"/>
      <c r="AH698" s="1"/>
      <c r="AI698" s="3"/>
      <c r="AJ698" s="1"/>
      <c r="AK698" s="3"/>
      <c r="AL698" s="1"/>
      <c r="AM698" s="3"/>
      <c r="AN698" s="1"/>
    </row>
    <row r="699" spans="1:40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1"/>
      <c r="Q699" s="3"/>
      <c r="R699" s="1"/>
      <c r="S699" s="3"/>
      <c r="T699" s="1"/>
      <c r="U699" s="3"/>
      <c r="V699" s="1"/>
      <c r="W699" s="3"/>
      <c r="X699" s="1"/>
      <c r="Y699" s="3"/>
      <c r="Z699" s="1"/>
      <c r="AA699" s="3"/>
      <c r="AB699" s="1"/>
      <c r="AC699" s="3"/>
      <c r="AD699" s="1"/>
      <c r="AE699" s="3"/>
      <c r="AF699" s="1"/>
      <c r="AG699" s="3"/>
      <c r="AH699" s="1"/>
      <c r="AI699" s="3"/>
      <c r="AJ699" s="1"/>
      <c r="AK699" s="3"/>
      <c r="AL699" s="1"/>
      <c r="AM699" s="3"/>
      <c r="AN699" s="1"/>
    </row>
    <row r="700" spans="1:4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1"/>
      <c r="Q700" s="3"/>
      <c r="R700" s="1"/>
      <c r="S700" s="3"/>
      <c r="T700" s="1"/>
      <c r="U700" s="3"/>
      <c r="V700" s="1"/>
      <c r="W700" s="3"/>
      <c r="X700" s="1"/>
      <c r="Y700" s="3"/>
      <c r="Z700" s="1"/>
      <c r="AA700" s="3"/>
      <c r="AB700" s="1"/>
      <c r="AC700" s="3"/>
      <c r="AD700" s="1"/>
      <c r="AE700" s="3"/>
      <c r="AF700" s="1"/>
      <c r="AG700" s="3"/>
      <c r="AH700" s="1"/>
      <c r="AI700" s="3"/>
      <c r="AJ700" s="1"/>
      <c r="AK700" s="3"/>
      <c r="AL700" s="1"/>
      <c r="AM700" s="3"/>
      <c r="AN700" s="1"/>
    </row>
    <row r="701" spans="1:40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1"/>
      <c r="Q701" s="3"/>
      <c r="R701" s="1"/>
      <c r="S701" s="3"/>
      <c r="T701" s="1"/>
      <c r="U701" s="3"/>
      <c r="V701" s="1"/>
      <c r="W701" s="3"/>
      <c r="X701" s="1"/>
      <c r="Y701" s="3"/>
      <c r="Z701" s="1"/>
      <c r="AA701" s="3"/>
      <c r="AB701" s="1"/>
      <c r="AC701" s="3"/>
      <c r="AD701" s="1"/>
      <c r="AE701" s="3"/>
      <c r="AF701" s="1"/>
      <c r="AG701" s="3"/>
      <c r="AH701" s="1"/>
      <c r="AI701" s="3"/>
      <c r="AJ701" s="1"/>
      <c r="AK701" s="3"/>
      <c r="AL701" s="1"/>
      <c r="AM701" s="3"/>
      <c r="AN701" s="1"/>
    </row>
    <row r="702" spans="1:40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1"/>
      <c r="Q702" s="3"/>
      <c r="R702" s="1"/>
      <c r="S702" s="3"/>
      <c r="T702" s="1"/>
      <c r="U702" s="3"/>
      <c r="V702" s="1"/>
      <c r="W702" s="3"/>
      <c r="X702" s="1"/>
      <c r="Y702" s="3"/>
      <c r="Z702" s="1"/>
      <c r="AA702" s="3"/>
      <c r="AB702" s="1"/>
      <c r="AC702" s="3"/>
      <c r="AD702" s="1"/>
      <c r="AE702" s="3"/>
      <c r="AF702" s="1"/>
      <c r="AG702" s="3"/>
      <c r="AH702" s="1"/>
      <c r="AI702" s="3"/>
      <c r="AJ702" s="1"/>
      <c r="AK702" s="3"/>
      <c r="AL702" s="1"/>
      <c r="AM702" s="3"/>
      <c r="AN702" s="1"/>
    </row>
    <row r="703" spans="1:40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1"/>
      <c r="Q703" s="3"/>
      <c r="R703" s="1"/>
      <c r="S703" s="3"/>
      <c r="T703" s="1"/>
      <c r="U703" s="3"/>
      <c r="V703" s="1"/>
      <c r="W703" s="3"/>
      <c r="X703" s="1"/>
      <c r="Y703" s="3"/>
      <c r="Z703" s="1"/>
      <c r="AA703" s="3"/>
      <c r="AB703" s="1"/>
      <c r="AC703" s="3"/>
      <c r="AD703" s="1"/>
      <c r="AE703" s="3"/>
      <c r="AF703" s="1"/>
      <c r="AG703" s="3"/>
      <c r="AH703" s="1"/>
      <c r="AI703" s="3"/>
      <c r="AJ703" s="1"/>
      <c r="AK703" s="3"/>
      <c r="AL703" s="1"/>
      <c r="AM703" s="3"/>
      <c r="AN703" s="1"/>
    </row>
    <row r="704" spans="1:40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1"/>
      <c r="Q704" s="3"/>
      <c r="R704" s="1"/>
      <c r="S704" s="3"/>
      <c r="T704" s="1"/>
      <c r="U704" s="3"/>
      <c r="V704" s="1"/>
      <c r="W704" s="3"/>
      <c r="X704" s="1"/>
      <c r="Y704" s="3"/>
      <c r="Z704" s="1"/>
      <c r="AA704" s="3"/>
      <c r="AB704" s="1"/>
      <c r="AC704" s="3"/>
      <c r="AD704" s="1"/>
      <c r="AE704" s="3"/>
      <c r="AF704" s="1"/>
      <c r="AG704" s="3"/>
      <c r="AH704" s="1"/>
      <c r="AI704" s="3"/>
      <c r="AJ704" s="1"/>
      <c r="AK704" s="3"/>
      <c r="AL704" s="1"/>
      <c r="AM704" s="3"/>
      <c r="AN704" s="1"/>
    </row>
    <row r="705" spans="1:40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1"/>
      <c r="Q705" s="3"/>
      <c r="R705" s="1"/>
      <c r="S705" s="3"/>
      <c r="T705" s="1"/>
      <c r="U705" s="3"/>
      <c r="V705" s="1"/>
      <c r="W705" s="3"/>
      <c r="X705" s="1"/>
      <c r="Y705" s="3"/>
      <c r="Z705" s="1"/>
      <c r="AA705" s="3"/>
      <c r="AB705" s="1"/>
      <c r="AC705" s="3"/>
      <c r="AD705" s="1"/>
      <c r="AE705" s="3"/>
      <c r="AF705" s="1"/>
      <c r="AG705" s="3"/>
      <c r="AH705" s="1"/>
      <c r="AI705" s="3"/>
      <c r="AJ705" s="1"/>
      <c r="AK705" s="3"/>
      <c r="AL705" s="1"/>
      <c r="AM705" s="3"/>
      <c r="AN705" s="1"/>
    </row>
    <row r="706" spans="1:40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1"/>
      <c r="Q706" s="3"/>
      <c r="R706" s="1"/>
      <c r="S706" s="3"/>
      <c r="T706" s="1"/>
      <c r="U706" s="3"/>
      <c r="V706" s="1"/>
      <c r="W706" s="3"/>
      <c r="X706" s="1"/>
      <c r="Y706" s="3"/>
      <c r="Z706" s="1"/>
      <c r="AA706" s="3"/>
      <c r="AB706" s="1"/>
      <c r="AC706" s="3"/>
      <c r="AD706" s="1"/>
      <c r="AE706" s="3"/>
      <c r="AF706" s="1"/>
      <c r="AG706" s="3"/>
      <c r="AH706" s="1"/>
      <c r="AI706" s="3"/>
      <c r="AJ706" s="1"/>
      <c r="AK706" s="3"/>
      <c r="AL706" s="1"/>
      <c r="AM706" s="3"/>
      <c r="AN706" s="1"/>
    </row>
    <row r="707" spans="1:40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1"/>
      <c r="Q707" s="3"/>
      <c r="R707" s="1"/>
      <c r="S707" s="3"/>
      <c r="T707" s="1"/>
      <c r="U707" s="3"/>
      <c r="V707" s="1"/>
      <c r="W707" s="3"/>
      <c r="X707" s="1"/>
      <c r="Y707" s="3"/>
      <c r="Z707" s="1"/>
      <c r="AA707" s="3"/>
      <c r="AB707" s="1"/>
      <c r="AC707" s="3"/>
      <c r="AD707" s="1"/>
      <c r="AE707" s="3"/>
      <c r="AF707" s="1"/>
      <c r="AG707" s="3"/>
      <c r="AH707" s="1"/>
      <c r="AI707" s="3"/>
      <c r="AJ707" s="1"/>
      <c r="AK707" s="3"/>
      <c r="AL707" s="1"/>
      <c r="AM707" s="3"/>
      <c r="AN707" s="1"/>
    </row>
    <row r="708" spans="1:40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1"/>
      <c r="Q708" s="3"/>
      <c r="R708" s="1"/>
      <c r="S708" s="3"/>
      <c r="T708" s="1"/>
      <c r="U708" s="3"/>
      <c r="V708" s="1"/>
      <c r="W708" s="3"/>
      <c r="X708" s="1"/>
      <c r="Y708" s="3"/>
      <c r="Z708" s="1"/>
      <c r="AA708" s="3"/>
      <c r="AB708" s="1"/>
      <c r="AC708" s="3"/>
      <c r="AD708" s="1"/>
      <c r="AE708" s="3"/>
      <c r="AF708" s="1"/>
      <c r="AG708" s="3"/>
      <c r="AH708" s="1"/>
      <c r="AI708" s="3"/>
      <c r="AJ708" s="1"/>
      <c r="AK708" s="3"/>
      <c r="AL708" s="1"/>
      <c r="AM708" s="3"/>
      <c r="AN708" s="1"/>
    </row>
    <row r="709" spans="1:40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1"/>
      <c r="Q709" s="3"/>
      <c r="R709" s="1"/>
      <c r="S709" s="3"/>
      <c r="T709" s="1"/>
      <c r="U709" s="3"/>
      <c r="V709" s="1"/>
      <c r="W709" s="3"/>
      <c r="X709" s="1"/>
      <c r="Y709" s="3"/>
      <c r="Z709" s="1"/>
      <c r="AA709" s="3"/>
      <c r="AB709" s="1"/>
      <c r="AC709" s="3"/>
      <c r="AD709" s="1"/>
      <c r="AE709" s="3"/>
      <c r="AF709" s="1"/>
      <c r="AG709" s="3"/>
      <c r="AH709" s="1"/>
      <c r="AI709" s="3"/>
      <c r="AJ709" s="1"/>
      <c r="AK709" s="3"/>
      <c r="AL709" s="1"/>
      <c r="AM709" s="3"/>
      <c r="AN709" s="1"/>
    </row>
    <row r="710" spans="1:4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1"/>
      <c r="Q710" s="3"/>
      <c r="R710" s="1"/>
      <c r="S710" s="3"/>
      <c r="T710" s="1"/>
      <c r="U710" s="3"/>
      <c r="V710" s="1"/>
      <c r="W710" s="3"/>
      <c r="X710" s="1"/>
      <c r="Y710" s="3"/>
      <c r="Z710" s="1"/>
      <c r="AA710" s="3"/>
      <c r="AB710" s="1"/>
      <c r="AC710" s="3"/>
      <c r="AD710" s="1"/>
      <c r="AE710" s="3"/>
      <c r="AF710" s="1"/>
      <c r="AG710" s="3"/>
      <c r="AH710" s="1"/>
      <c r="AI710" s="3"/>
      <c r="AJ710" s="1"/>
      <c r="AK710" s="3"/>
      <c r="AL710" s="1"/>
      <c r="AM710" s="3"/>
      <c r="AN710" s="1"/>
    </row>
    <row r="711" spans="1:40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1"/>
      <c r="Q711" s="3"/>
      <c r="R711" s="1"/>
      <c r="S711" s="3"/>
      <c r="T711" s="1"/>
      <c r="U711" s="3"/>
      <c r="V711" s="1"/>
      <c r="W711" s="3"/>
      <c r="X711" s="1"/>
      <c r="Y711" s="3"/>
      <c r="Z711" s="1"/>
      <c r="AA711" s="3"/>
      <c r="AB711" s="1"/>
      <c r="AC711" s="3"/>
      <c r="AD711" s="1"/>
      <c r="AE711" s="3"/>
      <c r="AF711" s="1"/>
      <c r="AG711" s="3"/>
      <c r="AH711" s="1"/>
      <c r="AI711" s="3"/>
      <c r="AJ711" s="1"/>
      <c r="AK711" s="3"/>
      <c r="AL711" s="1"/>
      <c r="AM711" s="3"/>
      <c r="AN711" s="1"/>
    </row>
    <row r="712" spans="1:40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1"/>
      <c r="Q712" s="3"/>
      <c r="R712" s="1"/>
      <c r="S712" s="3"/>
      <c r="T712" s="1"/>
      <c r="U712" s="3"/>
      <c r="V712" s="1"/>
      <c r="W712" s="3"/>
      <c r="X712" s="1"/>
      <c r="Y712" s="3"/>
      <c r="Z712" s="1"/>
      <c r="AA712" s="3"/>
      <c r="AB712" s="1"/>
      <c r="AC712" s="3"/>
      <c r="AD712" s="1"/>
      <c r="AE712" s="3"/>
      <c r="AF712" s="1"/>
      <c r="AG712" s="3"/>
      <c r="AH712" s="1"/>
      <c r="AI712" s="3"/>
      <c r="AJ712" s="1"/>
      <c r="AK712" s="3"/>
      <c r="AL712" s="1"/>
      <c r="AM712" s="3"/>
      <c r="AN712" s="1"/>
    </row>
    <row r="713" spans="1:40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1"/>
      <c r="Q713" s="3"/>
      <c r="R713" s="1"/>
      <c r="S713" s="3"/>
      <c r="T713" s="1"/>
      <c r="U713" s="3"/>
      <c r="V713" s="1"/>
      <c r="W713" s="3"/>
      <c r="X713" s="1"/>
      <c r="Y713" s="3"/>
      <c r="Z713" s="1"/>
      <c r="AA713" s="3"/>
      <c r="AB713" s="1"/>
      <c r="AC713" s="3"/>
      <c r="AD713" s="1"/>
      <c r="AE713" s="3"/>
      <c r="AF713" s="1"/>
      <c r="AG713" s="3"/>
      <c r="AH713" s="1"/>
      <c r="AI713" s="3"/>
      <c r="AJ713" s="1"/>
      <c r="AK713" s="3"/>
      <c r="AL713" s="1"/>
      <c r="AM713" s="3"/>
      <c r="AN713" s="1"/>
    </row>
    <row r="714" spans="1:40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1"/>
      <c r="Q714" s="3"/>
      <c r="R714" s="1"/>
      <c r="S714" s="3"/>
      <c r="T714" s="1"/>
      <c r="U714" s="3"/>
      <c r="V714" s="1"/>
      <c r="W714" s="3"/>
      <c r="X714" s="1"/>
      <c r="Y714" s="3"/>
      <c r="Z714" s="1"/>
      <c r="AA714" s="3"/>
      <c r="AB714" s="1"/>
      <c r="AC714" s="3"/>
      <c r="AD714" s="1"/>
      <c r="AE714" s="3"/>
      <c r="AF714" s="1"/>
      <c r="AG714" s="3"/>
      <c r="AH714" s="1"/>
      <c r="AI714" s="3"/>
      <c r="AJ714" s="1"/>
      <c r="AK714" s="3"/>
      <c r="AL714" s="1"/>
      <c r="AM714" s="3"/>
      <c r="AN714" s="1"/>
    </row>
    <row r="715" spans="1:40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1"/>
      <c r="Q715" s="3"/>
      <c r="R715" s="1"/>
      <c r="S715" s="3"/>
      <c r="T715" s="1"/>
      <c r="U715" s="3"/>
      <c r="V715" s="1"/>
      <c r="W715" s="3"/>
      <c r="X715" s="1"/>
      <c r="Y715" s="3"/>
      <c r="Z715" s="1"/>
      <c r="AA715" s="3"/>
      <c r="AB715" s="1"/>
      <c r="AC715" s="3"/>
      <c r="AD715" s="1"/>
      <c r="AE715" s="3"/>
      <c r="AF715" s="1"/>
      <c r="AG715" s="3"/>
      <c r="AH715" s="1"/>
      <c r="AI715" s="3"/>
      <c r="AJ715" s="1"/>
      <c r="AK715" s="3"/>
      <c r="AL715" s="1"/>
      <c r="AM715" s="3"/>
      <c r="AN715" s="1"/>
    </row>
    <row r="716" spans="1:40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1"/>
      <c r="Q716" s="3"/>
      <c r="R716" s="1"/>
      <c r="S716" s="3"/>
      <c r="T716" s="1"/>
      <c r="U716" s="3"/>
      <c r="V716" s="1"/>
      <c r="W716" s="3"/>
      <c r="X716" s="1"/>
      <c r="Y716" s="3"/>
      <c r="Z716" s="1"/>
      <c r="AA716" s="3"/>
      <c r="AB716" s="1"/>
      <c r="AC716" s="3"/>
      <c r="AD716" s="1"/>
      <c r="AE716" s="3"/>
      <c r="AF716" s="1"/>
      <c r="AG716" s="3"/>
      <c r="AH716" s="1"/>
      <c r="AI716" s="3"/>
      <c r="AJ716" s="1"/>
      <c r="AK716" s="3"/>
      <c r="AL716" s="1"/>
      <c r="AM716" s="3"/>
      <c r="AN716" s="1"/>
    </row>
    <row r="717" spans="1:40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1"/>
      <c r="Q717" s="3"/>
      <c r="R717" s="1"/>
      <c r="S717" s="3"/>
      <c r="T717" s="1"/>
      <c r="U717" s="3"/>
      <c r="V717" s="1"/>
      <c r="W717" s="3"/>
      <c r="X717" s="1"/>
      <c r="Y717" s="3"/>
      <c r="Z717" s="1"/>
      <c r="AA717" s="3"/>
      <c r="AB717" s="1"/>
      <c r="AC717" s="3"/>
      <c r="AD717" s="1"/>
      <c r="AE717" s="3"/>
      <c r="AF717" s="1"/>
      <c r="AG717" s="3"/>
      <c r="AH717" s="1"/>
      <c r="AI717" s="3"/>
      <c r="AJ717" s="1"/>
      <c r="AK717" s="3"/>
      <c r="AL717" s="1"/>
      <c r="AM717" s="3"/>
      <c r="AN717" s="1"/>
    </row>
    <row r="718" spans="1:40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1"/>
      <c r="Q718" s="3"/>
      <c r="R718" s="1"/>
      <c r="S718" s="3"/>
      <c r="T718" s="1"/>
      <c r="U718" s="3"/>
      <c r="V718" s="1"/>
      <c r="W718" s="3"/>
      <c r="X718" s="1"/>
      <c r="Y718" s="3"/>
      <c r="Z718" s="1"/>
      <c r="AA718" s="3"/>
      <c r="AB718" s="1"/>
      <c r="AC718" s="3"/>
      <c r="AD718" s="1"/>
      <c r="AE718" s="3"/>
      <c r="AF718" s="1"/>
      <c r="AG718" s="3"/>
      <c r="AH718" s="1"/>
      <c r="AI718" s="3"/>
      <c r="AJ718" s="1"/>
      <c r="AK718" s="3"/>
      <c r="AL718" s="1"/>
      <c r="AM718" s="3"/>
      <c r="AN718" s="1"/>
    </row>
    <row r="719" spans="1:40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1"/>
      <c r="Q719" s="3"/>
      <c r="R719" s="1"/>
      <c r="S719" s="3"/>
      <c r="T719" s="1"/>
      <c r="U719" s="3"/>
      <c r="V719" s="1"/>
      <c r="W719" s="3"/>
      <c r="X719" s="1"/>
      <c r="Y719" s="3"/>
      <c r="Z719" s="1"/>
      <c r="AA719" s="3"/>
      <c r="AB719" s="1"/>
      <c r="AC719" s="3"/>
      <c r="AD719" s="1"/>
      <c r="AE719" s="3"/>
      <c r="AF719" s="1"/>
      <c r="AG719" s="3"/>
      <c r="AH719" s="1"/>
      <c r="AI719" s="3"/>
      <c r="AJ719" s="1"/>
      <c r="AK719" s="3"/>
      <c r="AL719" s="1"/>
      <c r="AM719" s="3"/>
      <c r="AN719" s="1"/>
    </row>
    <row r="720" spans="1:4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1"/>
      <c r="Q720" s="3"/>
      <c r="R720" s="1"/>
      <c r="S720" s="3"/>
      <c r="T720" s="1"/>
      <c r="U720" s="3"/>
      <c r="V720" s="1"/>
      <c r="W720" s="3"/>
      <c r="X720" s="1"/>
      <c r="Y720" s="3"/>
      <c r="Z720" s="1"/>
      <c r="AA720" s="3"/>
      <c r="AB720" s="1"/>
      <c r="AC720" s="3"/>
      <c r="AD720" s="1"/>
      <c r="AE720" s="3"/>
      <c r="AF720" s="1"/>
      <c r="AG720" s="3"/>
      <c r="AH720" s="1"/>
      <c r="AI720" s="3"/>
      <c r="AJ720" s="1"/>
      <c r="AK720" s="3"/>
      <c r="AL720" s="1"/>
      <c r="AM720" s="3"/>
      <c r="AN720" s="1"/>
    </row>
    <row r="721" spans="1:40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1"/>
      <c r="Q721" s="3"/>
      <c r="R721" s="1"/>
      <c r="S721" s="3"/>
      <c r="T721" s="1"/>
      <c r="U721" s="3"/>
      <c r="V721" s="1"/>
      <c r="W721" s="3"/>
      <c r="X721" s="1"/>
      <c r="Y721" s="3"/>
      <c r="Z721" s="1"/>
      <c r="AA721" s="3"/>
      <c r="AB721" s="1"/>
      <c r="AC721" s="3"/>
      <c r="AD721" s="1"/>
      <c r="AE721" s="3"/>
      <c r="AF721" s="1"/>
      <c r="AG721" s="3"/>
      <c r="AH721" s="1"/>
      <c r="AI721" s="3"/>
      <c r="AJ721" s="1"/>
      <c r="AK721" s="3"/>
      <c r="AL721" s="1"/>
      <c r="AM721" s="3"/>
      <c r="AN721" s="1"/>
    </row>
    <row r="722" spans="1:40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1"/>
      <c r="Q722" s="3"/>
      <c r="R722" s="1"/>
      <c r="S722" s="3"/>
      <c r="T722" s="1"/>
      <c r="U722" s="3"/>
      <c r="V722" s="1"/>
      <c r="W722" s="3"/>
      <c r="X722" s="1"/>
      <c r="Y722" s="3"/>
      <c r="Z722" s="1"/>
      <c r="AA722" s="3"/>
      <c r="AB722" s="1"/>
      <c r="AC722" s="3"/>
      <c r="AD722" s="1"/>
      <c r="AE722" s="3"/>
      <c r="AF722" s="1"/>
      <c r="AG722" s="3"/>
      <c r="AH722" s="1"/>
      <c r="AI722" s="3"/>
      <c r="AJ722" s="1"/>
      <c r="AK722" s="3"/>
      <c r="AL722" s="1"/>
      <c r="AM722" s="3"/>
      <c r="AN722" s="1"/>
    </row>
    <row r="723" spans="1:40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1"/>
      <c r="Q723" s="3"/>
      <c r="R723" s="1"/>
      <c r="S723" s="3"/>
      <c r="T723" s="1"/>
      <c r="U723" s="3"/>
      <c r="V723" s="1"/>
      <c r="W723" s="3"/>
      <c r="X723" s="1"/>
      <c r="Y723" s="3"/>
      <c r="Z723" s="1"/>
      <c r="AA723" s="3"/>
      <c r="AB723" s="1"/>
      <c r="AC723" s="3"/>
      <c r="AD723" s="1"/>
      <c r="AE723" s="3"/>
      <c r="AF723" s="1"/>
      <c r="AG723" s="3"/>
      <c r="AH723" s="1"/>
      <c r="AI723" s="3"/>
      <c r="AJ723" s="1"/>
      <c r="AK723" s="3"/>
      <c r="AL723" s="1"/>
      <c r="AM723" s="3"/>
      <c r="AN723" s="1"/>
    </row>
    <row r="724" spans="1:40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1"/>
      <c r="Q724" s="3"/>
      <c r="R724" s="1"/>
      <c r="S724" s="3"/>
      <c r="T724" s="1"/>
      <c r="U724" s="3"/>
      <c r="V724" s="1"/>
      <c r="W724" s="3"/>
      <c r="X724" s="1"/>
      <c r="Y724" s="3"/>
      <c r="Z724" s="1"/>
      <c r="AA724" s="3"/>
      <c r="AB724" s="1"/>
      <c r="AC724" s="3"/>
      <c r="AD724" s="1"/>
      <c r="AE724" s="3"/>
      <c r="AF724" s="1"/>
      <c r="AG724" s="3"/>
      <c r="AH724" s="1"/>
      <c r="AI724" s="3"/>
      <c r="AJ724" s="1"/>
      <c r="AK724" s="3"/>
      <c r="AL724" s="1"/>
      <c r="AM724" s="3"/>
      <c r="AN724" s="1"/>
    </row>
    <row r="725" spans="1:40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1"/>
      <c r="Q725" s="3"/>
      <c r="R725" s="1"/>
      <c r="S725" s="3"/>
      <c r="T725" s="1"/>
      <c r="U725" s="3"/>
      <c r="V725" s="1"/>
      <c r="W725" s="3"/>
      <c r="X725" s="1"/>
      <c r="Y725" s="3"/>
      <c r="Z725" s="1"/>
      <c r="AA725" s="3"/>
      <c r="AB725" s="1"/>
      <c r="AC725" s="3"/>
      <c r="AD725" s="1"/>
      <c r="AE725" s="3"/>
      <c r="AF725" s="1"/>
      <c r="AG725" s="3"/>
      <c r="AH725" s="1"/>
      <c r="AI725" s="3"/>
      <c r="AJ725" s="1"/>
      <c r="AK725" s="3"/>
      <c r="AL725" s="1"/>
      <c r="AM725" s="3"/>
      <c r="AN725" s="1"/>
    </row>
    <row r="726" spans="1:40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1"/>
      <c r="Q726" s="3"/>
      <c r="R726" s="1"/>
      <c r="S726" s="3"/>
      <c r="T726" s="1"/>
      <c r="U726" s="3"/>
      <c r="V726" s="1"/>
      <c r="W726" s="3"/>
      <c r="X726" s="1"/>
      <c r="Y726" s="3"/>
      <c r="Z726" s="1"/>
      <c r="AA726" s="3"/>
      <c r="AB726" s="1"/>
      <c r="AC726" s="3"/>
      <c r="AD726" s="1"/>
      <c r="AE726" s="3"/>
      <c r="AF726" s="1"/>
      <c r="AG726" s="3"/>
      <c r="AH726" s="1"/>
      <c r="AI726" s="3"/>
      <c r="AJ726" s="1"/>
      <c r="AK726" s="3"/>
      <c r="AL726" s="1"/>
      <c r="AM726" s="3"/>
      <c r="AN726" s="1"/>
    </row>
    <row r="727" spans="1:40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1"/>
      <c r="Q727" s="3"/>
      <c r="R727" s="1"/>
      <c r="S727" s="3"/>
      <c r="T727" s="1"/>
      <c r="U727" s="3"/>
      <c r="V727" s="1"/>
      <c r="W727" s="3"/>
      <c r="X727" s="1"/>
      <c r="Y727" s="3"/>
      <c r="Z727" s="1"/>
      <c r="AA727" s="3"/>
      <c r="AB727" s="1"/>
      <c r="AC727" s="3"/>
      <c r="AD727" s="1"/>
      <c r="AE727" s="3"/>
      <c r="AF727" s="1"/>
      <c r="AG727" s="3"/>
      <c r="AH727" s="1"/>
      <c r="AI727" s="3"/>
      <c r="AJ727" s="1"/>
      <c r="AK727" s="3"/>
      <c r="AL727" s="1"/>
      <c r="AM727" s="3"/>
      <c r="AN727" s="1"/>
    </row>
    <row r="728" spans="1:40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1"/>
      <c r="Q728" s="3"/>
      <c r="R728" s="1"/>
      <c r="S728" s="3"/>
      <c r="T728" s="1"/>
      <c r="U728" s="3"/>
      <c r="V728" s="1"/>
      <c r="W728" s="3"/>
      <c r="X728" s="1"/>
      <c r="Y728" s="3"/>
      <c r="Z728" s="1"/>
      <c r="AA728" s="3"/>
      <c r="AB728" s="1"/>
      <c r="AC728" s="3"/>
      <c r="AD728" s="1"/>
      <c r="AE728" s="3"/>
      <c r="AF728" s="1"/>
      <c r="AG728" s="3"/>
      <c r="AH728" s="1"/>
      <c r="AI728" s="3"/>
      <c r="AJ728" s="1"/>
      <c r="AK728" s="3"/>
      <c r="AL728" s="1"/>
      <c r="AM728" s="3"/>
      <c r="AN728" s="1"/>
    </row>
    <row r="729" spans="1:40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1"/>
      <c r="Q729" s="3"/>
      <c r="R729" s="1"/>
      <c r="S729" s="3"/>
      <c r="T729" s="1"/>
      <c r="U729" s="3"/>
      <c r="V729" s="1"/>
      <c r="W729" s="3"/>
      <c r="X729" s="1"/>
      <c r="Y729" s="3"/>
      <c r="Z729" s="1"/>
      <c r="AA729" s="3"/>
      <c r="AB729" s="1"/>
      <c r="AC729" s="3"/>
      <c r="AD729" s="1"/>
      <c r="AE729" s="3"/>
      <c r="AF729" s="1"/>
      <c r="AG729" s="3"/>
      <c r="AH729" s="1"/>
      <c r="AI729" s="3"/>
      <c r="AJ729" s="1"/>
      <c r="AK729" s="3"/>
      <c r="AL729" s="1"/>
      <c r="AM729" s="3"/>
      <c r="AN729" s="1"/>
    </row>
    <row r="730" spans="1:4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1"/>
      <c r="Q730" s="3"/>
      <c r="R730" s="1"/>
      <c r="S730" s="3"/>
      <c r="T730" s="1"/>
      <c r="U730" s="3"/>
      <c r="V730" s="1"/>
      <c r="W730" s="3"/>
      <c r="X730" s="1"/>
      <c r="Y730" s="3"/>
      <c r="Z730" s="1"/>
      <c r="AA730" s="3"/>
      <c r="AB730" s="1"/>
      <c r="AC730" s="3"/>
      <c r="AD730" s="1"/>
      <c r="AE730" s="3"/>
      <c r="AF730" s="1"/>
      <c r="AG730" s="3"/>
      <c r="AH730" s="1"/>
      <c r="AI730" s="3"/>
      <c r="AJ730" s="1"/>
      <c r="AK730" s="3"/>
      <c r="AL730" s="1"/>
      <c r="AM730" s="3"/>
      <c r="AN730" s="1"/>
    </row>
    <row r="731" spans="1:40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1"/>
      <c r="Q731" s="3"/>
      <c r="R731" s="1"/>
      <c r="S731" s="3"/>
      <c r="T731" s="1"/>
      <c r="U731" s="3"/>
      <c r="V731" s="1"/>
      <c r="W731" s="3"/>
      <c r="X731" s="1"/>
      <c r="Y731" s="3"/>
      <c r="Z731" s="1"/>
      <c r="AA731" s="3"/>
      <c r="AB731" s="1"/>
      <c r="AC731" s="3"/>
      <c r="AD731" s="1"/>
      <c r="AE731" s="3"/>
      <c r="AF731" s="1"/>
      <c r="AG731" s="3"/>
      <c r="AH731" s="1"/>
      <c r="AI731" s="3"/>
      <c r="AJ731" s="1"/>
      <c r="AK731" s="3"/>
      <c r="AL731" s="1"/>
      <c r="AM731" s="3"/>
      <c r="AN731" s="1"/>
    </row>
    <row r="732" spans="1:40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1"/>
      <c r="Q732" s="3"/>
      <c r="R732" s="1"/>
      <c r="S732" s="3"/>
      <c r="T732" s="1"/>
      <c r="U732" s="3"/>
      <c r="V732" s="1"/>
      <c r="W732" s="3"/>
      <c r="X732" s="1"/>
      <c r="Y732" s="3"/>
      <c r="Z732" s="1"/>
      <c r="AA732" s="3"/>
      <c r="AB732" s="1"/>
      <c r="AC732" s="3"/>
      <c r="AD732" s="1"/>
      <c r="AE732" s="3"/>
      <c r="AF732" s="1"/>
      <c r="AG732" s="3"/>
      <c r="AH732" s="1"/>
      <c r="AI732" s="3"/>
      <c r="AJ732" s="1"/>
      <c r="AK732" s="3"/>
      <c r="AL732" s="1"/>
      <c r="AM732" s="3"/>
      <c r="AN732" s="1"/>
    </row>
    <row r="733" spans="1:40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1"/>
      <c r="Q733" s="3"/>
      <c r="R733" s="1"/>
      <c r="S733" s="3"/>
      <c r="T733" s="1"/>
      <c r="U733" s="3"/>
      <c r="V733" s="1"/>
      <c r="W733" s="3"/>
      <c r="X733" s="1"/>
      <c r="Y733" s="3"/>
      <c r="Z733" s="1"/>
      <c r="AA733" s="3"/>
      <c r="AB733" s="1"/>
      <c r="AC733" s="3"/>
      <c r="AD733" s="1"/>
      <c r="AE733" s="3"/>
      <c r="AF733" s="1"/>
      <c r="AG733" s="3"/>
      <c r="AH733" s="1"/>
      <c r="AI733" s="3"/>
      <c r="AJ733" s="1"/>
      <c r="AK733" s="3"/>
      <c r="AL733" s="1"/>
      <c r="AM733" s="3"/>
      <c r="AN733" s="1"/>
    </row>
    <row r="734" spans="1:40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1"/>
      <c r="Q734" s="3"/>
      <c r="R734" s="1"/>
      <c r="S734" s="3"/>
      <c r="T734" s="1"/>
      <c r="U734" s="3"/>
      <c r="V734" s="1"/>
      <c r="W734" s="3"/>
      <c r="X734" s="1"/>
      <c r="Y734" s="3"/>
      <c r="Z734" s="1"/>
      <c r="AA734" s="3"/>
      <c r="AB734" s="1"/>
      <c r="AC734" s="3"/>
      <c r="AD734" s="1"/>
      <c r="AE734" s="3"/>
      <c r="AF734" s="1"/>
      <c r="AG734" s="3"/>
      <c r="AH734" s="1"/>
      <c r="AI734" s="3"/>
      <c r="AJ734" s="1"/>
      <c r="AK734" s="3"/>
      <c r="AL734" s="1"/>
      <c r="AM734" s="3"/>
      <c r="AN734" s="1"/>
    </row>
    <row r="735" spans="1:40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1"/>
      <c r="Q735" s="3"/>
      <c r="R735" s="1"/>
      <c r="S735" s="3"/>
      <c r="T735" s="1"/>
      <c r="U735" s="3"/>
      <c r="V735" s="1"/>
      <c r="W735" s="3"/>
      <c r="X735" s="1"/>
      <c r="Y735" s="3"/>
      <c r="Z735" s="1"/>
      <c r="AA735" s="3"/>
      <c r="AB735" s="1"/>
      <c r="AC735" s="3"/>
      <c r="AD735" s="1"/>
      <c r="AE735" s="3"/>
      <c r="AF735" s="1"/>
      <c r="AG735" s="3"/>
      <c r="AH735" s="1"/>
      <c r="AI735" s="3"/>
      <c r="AJ735" s="1"/>
      <c r="AK735" s="3"/>
      <c r="AL735" s="1"/>
      <c r="AM735" s="3"/>
      <c r="AN735" s="1"/>
    </row>
    <row r="736" spans="1:40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1"/>
      <c r="Q736" s="3"/>
      <c r="R736" s="1"/>
      <c r="S736" s="3"/>
      <c r="T736" s="1"/>
      <c r="U736" s="3"/>
      <c r="V736" s="1"/>
      <c r="W736" s="3"/>
      <c r="X736" s="1"/>
      <c r="Y736" s="3"/>
      <c r="Z736" s="1"/>
      <c r="AA736" s="3"/>
      <c r="AB736" s="1"/>
      <c r="AC736" s="3"/>
      <c r="AD736" s="1"/>
      <c r="AE736" s="3"/>
      <c r="AF736" s="1"/>
      <c r="AG736" s="3"/>
      <c r="AH736" s="1"/>
      <c r="AI736" s="3"/>
      <c r="AJ736" s="1"/>
      <c r="AK736" s="3"/>
      <c r="AL736" s="1"/>
      <c r="AM736" s="3"/>
      <c r="AN736" s="1"/>
    </row>
    <row r="737" spans="1:40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1"/>
      <c r="Q737" s="3"/>
      <c r="R737" s="1"/>
      <c r="S737" s="3"/>
      <c r="T737" s="1"/>
      <c r="U737" s="3"/>
      <c r="V737" s="1"/>
      <c r="W737" s="3"/>
      <c r="X737" s="1"/>
      <c r="Y737" s="3"/>
      <c r="Z737" s="1"/>
      <c r="AA737" s="3"/>
      <c r="AB737" s="1"/>
      <c r="AC737" s="3"/>
      <c r="AD737" s="1"/>
      <c r="AE737" s="3"/>
      <c r="AF737" s="1"/>
      <c r="AG737" s="3"/>
      <c r="AH737" s="1"/>
      <c r="AI737" s="3"/>
      <c r="AJ737" s="1"/>
      <c r="AK737" s="3"/>
      <c r="AL737" s="1"/>
      <c r="AM737" s="3"/>
      <c r="AN737" s="1"/>
    </row>
    <row r="738" spans="1:40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1"/>
      <c r="Q738" s="3"/>
      <c r="R738" s="1"/>
      <c r="S738" s="3"/>
      <c r="T738" s="1"/>
      <c r="U738" s="3"/>
      <c r="V738" s="1"/>
      <c r="W738" s="3"/>
      <c r="X738" s="1"/>
      <c r="Y738" s="3"/>
      <c r="Z738" s="1"/>
      <c r="AA738" s="3"/>
      <c r="AB738" s="1"/>
      <c r="AC738" s="3"/>
      <c r="AD738" s="1"/>
      <c r="AE738" s="3"/>
      <c r="AF738" s="1"/>
      <c r="AG738" s="3"/>
      <c r="AH738" s="1"/>
      <c r="AI738" s="3"/>
      <c r="AJ738" s="1"/>
      <c r="AK738" s="3"/>
      <c r="AL738" s="1"/>
      <c r="AM738" s="3"/>
      <c r="AN738" s="1"/>
    </row>
    <row r="739" spans="1:40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1"/>
      <c r="Q739" s="3"/>
      <c r="R739" s="1"/>
      <c r="S739" s="3"/>
      <c r="T739" s="1"/>
      <c r="U739" s="3"/>
      <c r="V739" s="1"/>
      <c r="W739" s="3"/>
      <c r="X739" s="1"/>
      <c r="Y739" s="3"/>
      <c r="Z739" s="1"/>
      <c r="AA739" s="3"/>
      <c r="AB739" s="1"/>
      <c r="AC739" s="3"/>
      <c r="AD739" s="1"/>
      <c r="AE739" s="3"/>
      <c r="AF739" s="1"/>
      <c r="AG739" s="3"/>
      <c r="AH739" s="1"/>
      <c r="AI739" s="3"/>
      <c r="AJ739" s="1"/>
      <c r="AK739" s="3"/>
      <c r="AL739" s="1"/>
      <c r="AM739" s="3"/>
      <c r="AN739" s="1"/>
    </row>
    <row r="740" spans="1:4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1"/>
      <c r="Q740" s="3"/>
      <c r="R740" s="1"/>
      <c r="S740" s="3"/>
      <c r="T740" s="1"/>
      <c r="U740" s="3"/>
      <c r="V740" s="1"/>
      <c r="W740" s="3"/>
      <c r="X740" s="1"/>
      <c r="Y740" s="3"/>
      <c r="Z740" s="1"/>
      <c r="AA740" s="3"/>
      <c r="AB740" s="1"/>
      <c r="AC740" s="3"/>
      <c r="AD740" s="1"/>
      <c r="AE740" s="3"/>
      <c r="AF740" s="1"/>
      <c r="AG740" s="3"/>
      <c r="AH740" s="1"/>
      <c r="AI740" s="3"/>
      <c r="AJ740" s="1"/>
      <c r="AK740" s="3"/>
      <c r="AL740" s="1"/>
      <c r="AM740" s="3"/>
      <c r="AN740" s="1"/>
    </row>
    <row r="741" spans="1:40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1"/>
      <c r="Q741" s="3"/>
      <c r="R741" s="1"/>
      <c r="S741" s="3"/>
      <c r="T741" s="1"/>
      <c r="U741" s="3"/>
      <c r="V741" s="1"/>
      <c r="W741" s="3"/>
      <c r="X741" s="1"/>
      <c r="Y741" s="3"/>
      <c r="Z741" s="1"/>
      <c r="AA741" s="3"/>
      <c r="AB741" s="1"/>
      <c r="AC741" s="3"/>
      <c r="AD741" s="1"/>
      <c r="AE741" s="3"/>
      <c r="AF741" s="1"/>
      <c r="AG741" s="3"/>
      <c r="AH741" s="1"/>
      <c r="AI741" s="3"/>
      <c r="AJ741" s="1"/>
      <c r="AK741" s="3"/>
      <c r="AL741" s="1"/>
      <c r="AM741" s="3"/>
      <c r="AN741" s="1"/>
    </row>
    <row r="742" spans="1:40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1"/>
      <c r="Q742" s="3"/>
      <c r="R742" s="1"/>
      <c r="S742" s="3"/>
      <c r="T742" s="1"/>
      <c r="U742" s="3"/>
      <c r="V742" s="1"/>
      <c r="W742" s="3"/>
      <c r="X742" s="1"/>
      <c r="Y742" s="3"/>
      <c r="Z742" s="1"/>
      <c r="AA742" s="3"/>
      <c r="AB742" s="1"/>
      <c r="AC742" s="3"/>
      <c r="AD742" s="1"/>
      <c r="AE742" s="3"/>
      <c r="AF742" s="1"/>
      <c r="AG742" s="3"/>
      <c r="AH742" s="1"/>
      <c r="AI742" s="3"/>
      <c r="AJ742" s="1"/>
      <c r="AK742" s="3"/>
      <c r="AL742" s="1"/>
      <c r="AM742" s="3"/>
      <c r="AN742" s="1"/>
    </row>
    <row r="743" spans="1:40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1"/>
      <c r="Q743" s="3"/>
      <c r="R743" s="1"/>
      <c r="S743" s="3"/>
      <c r="T743" s="1"/>
      <c r="U743" s="3"/>
      <c r="V743" s="1"/>
      <c r="W743" s="3"/>
      <c r="X743" s="1"/>
      <c r="Y743" s="3"/>
      <c r="Z743" s="1"/>
      <c r="AA743" s="3"/>
      <c r="AB743" s="1"/>
      <c r="AC743" s="3"/>
      <c r="AD743" s="1"/>
      <c r="AE743" s="3"/>
      <c r="AF743" s="1"/>
      <c r="AG743" s="3"/>
      <c r="AH743" s="1"/>
      <c r="AI743" s="3"/>
      <c r="AJ743" s="1"/>
      <c r="AK743" s="3"/>
      <c r="AL743" s="1"/>
      <c r="AM743" s="3"/>
      <c r="AN743" s="1"/>
    </row>
    <row r="744" spans="1:40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1"/>
      <c r="Q744" s="3"/>
      <c r="R744" s="1"/>
      <c r="S744" s="3"/>
      <c r="T744" s="1"/>
      <c r="U744" s="3"/>
      <c r="V744" s="1"/>
      <c r="W744" s="3"/>
      <c r="X744" s="1"/>
      <c r="Y744" s="3"/>
      <c r="Z744" s="1"/>
      <c r="AA744" s="3"/>
      <c r="AB744" s="1"/>
      <c r="AC744" s="3"/>
      <c r="AD744" s="1"/>
      <c r="AE744" s="3"/>
      <c r="AF744" s="1"/>
      <c r="AG744" s="3"/>
      <c r="AH744" s="1"/>
      <c r="AI744" s="3"/>
      <c r="AJ744" s="1"/>
      <c r="AK744" s="3"/>
      <c r="AL744" s="1"/>
      <c r="AM744" s="3"/>
      <c r="AN744" s="1"/>
    </row>
    <row r="745" spans="1:40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1"/>
      <c r="Q745" s="3"/>
      <c r="R745" s="1"/>
      <c r="S745" s="3"/>
      <c r="T745" s="1"/>
      <c r="U745" s="3"/>
      <c r="V745" s="1"/>
      <c r="W745" s="3"/>
      <c r="X745" s="1"/>
      <c r="Y745" s="3"/>
      <c r="Z745" s="1"/>
      <c r="AA745" s="3"/>
      <c r="AB745" s="1"/>
      <c r="AC745" s="3"/>
      <c r="AD745" s="1"/>
      <c r="AE745" s="3"/>
      <c r="AF745" s="1"/>
      <c r="AG745" s="3"/>
      <c r="AH745" s="1"/>
      <c r="AI745" s="3"/>
      <c r="AJ745" s="1"/>
      <c r="AK745" s="3"/>
      <c r="AL745" s="1"/>
      <c r="AM745" s="3"/>
      <c r="AN745" s="1"/>
    </row>
    <row r="746" spans="1:40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1"/>
      <c r="Q746" s="3"/>
      <c r="R746" s="1"/>
      <c r="S746" s="3"/>
      <c r="T746" s="1"/>
      <c r="U746" s="3"/>
      <c r="V746" s="1"/>
      <c r="W746" s="3"/>
      <c r="X746" s="1"/>
      <c r="Y746" s="3"/>
      <c r="Z746" s="1"/>
      <c r="AA746" s="3"/>
      <c r="AB746" s="1"/>
      <c r="AC746" s="3"/>
      <c r="AD746" s="1"/>
      <c r="AE746" s="3"/>
      <c r="AF746" s="1"/>
      <c r="AG746" s="3"/>
      <c r="AH746" s="1"/>
      <c r="AI746" s="3"/>
      <c r="AJ746" s="1"/>
      <c r="AK746" s="3"/>
      <c r="AL746" s="1"/>
      <c r="AM746" s="3"/>
      <c r="AN746" s="1"/>
    </row>
    <row r="747" spans="1:40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1"/>
      <c r="Q747" s="3"/>
      <c r="R747" s="1"/>
      <c r="S747" s="3"/>
      <c r="T747" s="1"/>
      <c r="U747" s="3"/>
      <c r="V747" s="1"/>
      <c r="W747" s="3"/>
      <c r="X747" s="1"/>
      <c r="Y747" s="3"/>
      <c r="Z747" s="1"/>
      <c r="AA747" s="3"/>
      <c r="AB747" s="1"/>
      <c r="AC747" s="3"/>
      <c r="AD747" s="1"/>
      <c r="AE747" s="3"/>
      <c r="AF747" s="1"/>
      <c r="AG747" s="3"/>
      <c r="AH747" s="1"/>
      <c r="AI747" s="3"/>
      <c r="AJ747" s="1"/>
      <c r="AK747" s="3"/>
      <c r="AL747" s="1"/>
      <c r="AM747" s="3"/>
      <c r="AN747" s="1"/>
    </row>
    <row r="748" spans="1:40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1"/>
      <c r="Q748" s="3"/>
      <c r="R748" s="1"/>
      <c r="S748" s="3"/>
      <c r="T748" s="1"/>
      <c r="U748" s="3"/>
      <c r="V748" s="1"/>
      <c r="W748" s="3"/>
      <c r="X748" s="1"/>
      <c r="Y748" s="3"/>
      <c r="Z748" s="1"/>
      <c r="AA748" s="3"/>
      <c r="AB748" s="1"/>
      <c r="AC748" s="3"/>
      <c r="AD748" s="1"/>
      <c r="AE748" s="3"/>
      <c r="AF748" s="1"/>
      <c r="AG748" s="3"/>
      <c r="AH748" s="1"/>
      <c r="AI748" s="3"/>
      <c r="AJ748" s="1"/>
      <c r="AK748" s="3"/>
      <c r="AL748" s="1"/>
      <c r="AM748" s="3"/>
      <c r="AN748" s="1"/>
    </row>
    <row r="749" spans="1:40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1"/>
      <c r="Q749" s="3"/>
      <c r="R749" s="1"/>
      <c r="S749" s="3"/>
      <c r="T749" s="1"/>
      <c r="U749" s="3"/>
      <c r="V749" s="1"/>
      <c r="W749" s="3"/>
      <c r="X749" s="1"/>
      <c r="Y749" s="3"/>
      <c r="Z749" s="1"/>
      <c r="AA749" s="3"/>
      <c r="AB749" s="1"/>
      <c r="AC749" s="3"/>
      <c r="AD749" s="1"/>
      <c r="AE749" s="3"/>
      <c r="AF749" s="1"/>
      <c r="AG749" s="3"/>
      <c r="AH749" s="1"/>
      <c r="AI749" s="3"/>
      <c r="AJ749" s="1"/>
      <c r="AK749" s="3"/>
      <c r="AL749" s="1"/>
      <c r="AM749" s="3"/>
      <c r="AN749" s="1"/>
    </row>
    <row r="750" spans="1:4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1"/>
      <c r="Q750" s="3"/>
      <c r="R750" s="1"/>
      <c r="S750" s="3"/>
      <c r="T750" s="1"/>
      <c r="U750" s="3"/>
      <c r="V750" s="1"/>
      <c r="W750" s="3"/>
      <c r="X750" s="1"/>
      <c r="Y750" s="3"/>
      <c r="Z750" s="1"/>
      <c r="AA750" s="3"/>
      <c r="AB750" s="1"/>
      <c r="AC750" s="3"/>
      <c r="AD750" s="1"/>
      <c r="AE750" s="3"/>
      <c r="AF750" s="1"/>
      <c r="AG750" s="3"/>
      <c r="AH750" s="1"/>
      <c r="AI750" s="3"/>
      <c r="AJ750" s="1"/>
      <c r="AK750" s="3"/>
      <c r="AL750" s="1"/>
      <c r="AM750" s="3"/>
      <c r="AN750" s="1"/>
    </row>
    <row r="751" spans="1:40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1"/>
      <c r="Q751" s="3"/>
      <c r="R751" s="1"/>
      <c r="S751" s="3"/>
      <c r="T751" s="1"/>
      <c r="U751" s="3"/>
      <c r="V751" s="1"/>
      <c r="W751" s="3"/>
      <c r="X751" s="1"/>
      <c r="Y751" s="3"/>
      <c r="Z751" s="1"/>
      <c r="AA751" s="3"/>
      <c r="AB751" s="1"/>
      <c r="AC751" s="3"/>
      <c r="AD751" s="1"/>
      <c r="AE751" s="3"/>
      <c r="AF751" s="1"/>
      <c r="AG751" s="3"/>
      <c r="AH751" s="1"/>
      <c r="AI751" s="3"/>
      <c r="AJ751" s="1"/>
      <c r="AK751" s="3"/>
      <c r="AL751" s="1"/>
      <c r="AM751" s="3"/>
      <c r="AN751" s="1"/>
    </row>
    <row r="752" spans="1:40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1"/>
      <c r="Q752" s="3"/>
      <c r="R752" s="1"/>
      <c r="S752" s="3"/>
      <c r="T752" s="1"/>
      <c r="U752" s="3"/>
      <c r="V752" s="1"/>
      <c r="W752" s="3"/>
      <c r="X752" s="1"/>
      <c r="Y752" s="3"/>
      <c r="Z752" s="1"/>
      <c r="AA752" s="3"/>
      <c r="AB752" s="1"/>
      <c r="AC752" s="3"/>
      <c r="AD752" s="1"/>
      <c r="AE752" s="3"/>
      <c r="AF752" s="1"/>
      <c r="AG752" s="3"/>
      <c r="AH752" s="1"/>
      <c r="AI752" s="3"/>
      <c r="AJ752" s="1"/>
      <c r="AK752" s="3"/>
      <c r="AL752" s="1"/>
      <c r="AM752" s="3"/>
      <c r="AN752" s="1"/>
    </row>
    <row r="753" spans="1:40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1"/>
      <c r="Q753" s="3"/>
      <c r="R753" s="1"/>
      <c r="S753" s="3"/>
      <c r="T753" s="1"/>
      <c r="U753" s="3"/>
      <c r="V753" s="1"/>
      <c r="W753" s="3"/>
      <c r="X753" s="1"/>
      <c r="Y753" s="3"/>
      <c r="Z753" s="1"/>
      <c r="AA753" s="3"/>
      <c r="AB753" s="1"/>
      <c r="AC753" s="3"/>
      <c r="AD753" s="1"/>
      <c r="AE753" s="3"/>
      <c r="AF753" s="1"/>
      <c r="AG753" s="3"/>
      <c r="AH753" s="1"/>
      <c r="AI753" s="3"/>
      <c r="AJ753" s="1"/>
      <c r="AK753" s="3"/>
      <c r="AL753" s="1"/>
      <c r="AM753" s="3"/>
      <c r="AN753" s="1"/>
    </row>
    <row r="754" spans="1:40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1"/>
      <c r="Q754" s="3"/>
      <c r="R754" s="1"/>
      <c r="S754" s="3"/>
      <c r="T754" s="1"/>
      <c r="U754" s="3"/>
      <c r="V754" s="1"/>
      <c r="W754" s="3"/>
      <c r="X754" s="1"/>
      <c r="Y754" s="3"/>
      <c r="Z754" s="1"/>
      <c r="AA754" s="3"/>
      <c r="AB754" s="1"/>
      <c r="AC754" s="3"/>
      <c r="AD754" s="1"/>
      <c r="AE754" s="3"/>
      <c r="AF754" s="1"/>
      <c r="AG754" s="3"/>
      <c r="AH754" s="1"/>
      <c r="AI754" s="3"/>
      <c r="AJ754" s="1"/>
      <c r="AK754" s="3"/>
      <c r="AL754" s="1"/>
      <c r="AM754" s="3"/>
      <c r="AN754" s="1"/>
    </row>
    <row r="755" spans="1:40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1"/>
      <c r="Q755" s="3"/>
      <c r="R755" s="1"/>
      <c r="S755" s="3"/>
      <c r="T755" s="1"/>
      <c r="U755" s="3"/>
      <c r="V755" s="1"/>
      <c r="W755" s="3"/>
      <c r="X755" s="1"/>
      <c r="Y755" s="3"/>
      <c r="Z755" s="1"/>
      <c r="AA755" s="3"/>
      <c r="AB755" s="1"/>
      <c r="AC755" s="3"/>
      <c r="AD755" s="1"/>
      <c r="AE755" s="3"/>
      <c r="AF755" s="1"/>
      <c r="AG755" s="3"/>
      <c r="AH755" s="1"/>
      <c r="AI755" s="3"/>
      <c r="AJ755" s="1"/>
      <c r="AK755" s="3"/>
      <c r="AL755" s="1"/>
      <c r="AM755" s="3"/>
      <c r="AN755" s="1"/>
    </row>
    <row r="756" spans="1:40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1"/>
      <c r="Q756" s="3"/>
      <c r="R756" s="1"/>
      <c r="S756" s="3"/>
      <c r="T756" s="1"/>
      <c r="U756" s="3"/>
      <c r="V756" s="1"/>
      <c r="W756" s="3"/>
      <c r="X756" s="1"/>
      <c r="Y756" s="3"/>
      <c r="Z756" s="1"/>
      <c r="AA756" s="3"/>
      <c r="AB756" s="1"/>
      <c r="AC756" s="3"/>
      <c r="AD756" s="1"/>
      <c r="AE756" s="3"/>
      <c r="AF756" s="1"/>
      <c r="AG756" s="3"/>
      <c r="AH756" s="1"/>
      <c r="AI756" s="3"/>
      <c r="AJ756" s="1"/>
      <c r="AK756" s="3"/>
      <c r="AL756" s="1"/>
      <c r="AM756" s="3"/>
      <c r="AN756" s="1"/>
    </row>
    <row r="757" spans="1:40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1"/>
      <c r="Q757" s="3"/>
      <c r="R757" s="1"/>
      <c r="S757" s="3"/>
      <c r="T757" s="1"/>
      <c r="U757" s="3"/>
      <c r="V757" s="1"/>
      <c r="W757" s="3"/>
      <c r="X757" s="1"/>
      <c r="Y757" s="3"/>
      <c r="Z757" s="1"/>
      <c r="AA757" s="3"/>
      <c r="AB757" s="1"/>
      <c r="AC757" s="3"/>
      <c r="AD757" s="1"/>
      <c r="AE757" s="3"/>
      <c r="AF757" s="1"/>
      <c r="AG757" s="3"/>
      <c r="AH757" s="1"/>
      <c r="AI757" s="3"/>
      <c r="AJ757" s="1"/>
      <c r="AK757" s="3"/>
      <c r="AL757" s="1"/>
      <c r="AM757" s="3"/>
      <c r="AN757" s="1"/>
    </row>
    <row r="758" spans="1:40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1"/>
      <c r="Q758" s="3"/>
      <c r="R758" s="1"/>
      <c r="S758" s="3"/>
      <c r="T758" s="1"/>
      <c r="U758" s="3"/>
      <c r="V758" s="1"/>
      <c r="W758" s="3"/>
      <c r="X758" s="1"/>
      <c r="Y758" s="3"/>
      <c r="Z758" s="1"/>
      <c r="AA758" s="3"/>
      <c r="AB758" s="1"/>
      <c r="AC758" s="3"/>
      <c r="AD758" s="1"/>
      <c r="AE758" s="3"/>
      <c r="AF758" s="1"/>
      <c r="AG758" s="3"/>
      <c r="AH758" s="1"/>
      <c r="AI758" s="3"/>
      <c r="AJ758" s="1"/>
      <c r="AK758" s="3"/>
      <c r="AL758" s="1"/>
      <c r="AM758" s="3"/>
      <c r="AN758" s="1"/>
    </row>
    <row r="759" spans="1:40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1"/>
      <c r="Q759" s="3"/>
      <c r="R759" s="1"/>
      <c r="S759" s="3"/>
      <c r="T759" s="1"/>
      <c r="U759" s="3"/>
      <c r="V759" s="1"/>
      <c r="W759" s="3"/>
      <c r="X759" s="1"/>
      <c r="Y759" s="3"/>
      <c r="Z759" s="1"/>
      <c r="AA759" s="3"/>
      <c r="AB759" s="1"/>
      <c r="AC759" s="3"/>
      <c r="AD759" s="1"/>
      <c r="AE759" s="3"/>
      <c r="AF759" s="1"/>
      <c r="AG759" s="3"/>
      <c r="AH759" s="1"/>
      <c r="AI759" s="3"/>
      <c r="AJ759" s="1"/>
      <c r="AK759" s="3"/>
      <c r="AL759" s="1"/>
      <c r="AM759" s="3"/>
      <c r="AN759" s="1"/>
    </row>
    <row r="760" spans="1:4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1"/>
      <c r="Q760" s="3"/>
      <c r="R760" s="1"/>
      <c r="S760" s="3"/>
      <c r="T760" s="1"/>
      <c r="U760" s="3"/>
      <c r="V760" s="1"/>
      <c r="W760" s="3"/>
      <c r="X760" s="1"/>
      <c r="Y760" s="3"/>
      <c r="Z760" s="1"/>
      <c r="AA760" s="3"/>
      <c r="AB760" s="1"/>
      <c r="AC760" s="3"/>
      <c r="AD760" s="1"/>
      <c r="AE760" s="3"/>
      <c r="AF760" s="1"/>
      <c r="AG760" s="3"/>
      <c r="AH760" s="1"/>
      <c r="AI760" s="3"/>
      <c r="AJ760" s="1"/>
      <c r="AK760" s="3"/>
      <c r="AL760" s="1"/>
      <c r="AM760" s="3"/>
      <c r="AN760" s="1"/>
    </row>
    <row r="761" spans="1:40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1"/>
      <c r="Q761" s="3"/>
      <c r="R761" s="1"/>
      <c r="S761" s="3"/>
      <c r="T761" s="1"/>
      <c r="U761" s="3"/>
      <c r="V761" s="1"/>
      <c r="W761" s="3"/>
      <c r="X761" s="1"/>
      <c r="Y761" s="3"/>
      <c r="Z761" s="1"/>
      <c r="AA761" s="3"/>
      <c r="AB761" s="1"/>
      <c r="AC761" s="3"/>
      <c r="AD761" s="1"/>
      <c r="AE761" s="3"/>
      <c r="AF761" s="1"/>
      <c r="AG761" s="3"/>
      <c r="AH761" s="1"/>
      <c r="AI761" s="3"/>
      <c r="AJ761" s="1"/>
      <c r="AK761" s="3"/>
      <c r="AL761" s="1"/>
      <c r="AM761" s="3"/>
      <c r="AN761" s="1"/>
    </row>
    <row r="762" spans="1:40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1"/>
      <c r="Q762" s="3"/>
      <c r="R762" s="1"/>
      <c r="S762" s="3"/>
      <c r="T762" s="1"/>
      <c r="U762" s="3"/>
      <c r="V762" s="1"/>
      <c r="W762" s="3"/>
      <c r="X762" s="1"/>
      <c r="Y762" s="3"/>
      <c r="Z762" s="1"/>
      <c r="AA762" s="3"/>
      <c r="AB762" s="1"/>
      <c r="AC762" s="3"/>
      <c r="AD762" s="1"/>
      <c r="AE762" s="3"/>
      <c r="AF762" s="1"/>
      <c r="AG762" s="3"/>
      <c r="AH762" s="1"/>
      <c r="AI762" s="3"/>
      <c r="AJ762" s="1"/>
      <c r="AK762" s="3"/>
      <c r="AL762" s="1"/>
      <c r="AM762" s="3"/>
      <c r="AN762" s="1"/>
    </row>
    <row r="763" spans="1:40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1"/>
      <c r="Q763" s="3"/>
      <c r="R763" s="1"/>
      <c r="S763" s="3"/>
      <c r="T763" s="1"/>
      <c r="U763" s="3"/>
      <c r="V763" s="1"/>
      <c r="W763" s="3"/>
      <c r="X763" s="1"/>
      <c r="Y763" s="3"/>
      <c r="Z763" s="1"/>
      <c r="AA763" s="3"/>
      <c r="AB763" s="1"/>
      <c r="AC763" s="3"/>
      <c r="AD763" s="1"/>
      <c r="AE763" s="3"/>
      <c r="AF763" s="1"/>
      <c r="AG763" s="3"/>
      <c r="AH763" s="1"/>
      <c r="AI763" s="3"/>
      <c r="AJ763" s="1"/>
      <c r="AK763" s="3"/>
      <c r="AL763" s="1"/>
      <c r="AM763" s="3"/>
      <c r="AN763" s="1"/>
    </row>
    <row r="764" spans="1:40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1"/>
      <c r="Q764" s="3"/>
      <c r="R764" s="1"/>
      <c r="S764" s="3"/>
      <c r="T764" s="1"/>
      <c r="U764" s="3"/>
      <c r="V764" s="1"/>
      <c r="W764" s="3"/>
      <c r="X764" s="1"/>
      <c r="Y764" s="3"/>
      <c r="Z764" s="1"/>
      <c r="AA764" s="3"/>
      <c r="AB764" s="1"/>
      <c r="AC764" s="3"/>
      <c r="AD764" s="1"/>
      <c r="AE764" s="3"/>
      <c r="AF764" s="1"/>
      <c r="AG764" s="3"/>
      <c r="AH764" s="1"/>
      <c r="AI764" s="3"/>
      <c r="AJ764" s="1"/>
      <c r="AK764" s="3"/>
      <c r="AL764" s="1"/>
      <c r="AM764" s="3"/>
      <c r="AN764" s="1"/>
    </row>
    <row r="765" spans="1:40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1"/>
      <c r="Q765" s="3"/>
      <c r="R765" s="1"/>
      <c r="S765" s="3"/>
      <c r="T765" s="1"/>
      <c r="U765" s="3"/>
      <c r="V765" s="1"/>
      <c r="W765" s="3"/>
      <c r="X765" s="1"/>
      <c r="Y765" s="3"/>
      <c r="Z765" s="1"/>
      <c r="AA765" s="3"/>
      <c r="AB765" s="1"/>
      <c r="AC765" s="3"/>
      <c r="AD765" s="1"/>
      <c r="AE765" s="3"/>
      <c r="AF765" s="1"/>
      <c r="AG765" s="3"/>
      <c r="AH765" s="1"/>
      <c r="AI765" s="3"/>
      <c r="AJ765" s="1"/>
      <c r="AK765" s="3"/>
      <c r="AL765" s="1"/>
      <c r="AM765" s="3"/>
      <c r="AN765" s="1"/>
    </row>
    <row r="766" spans="1:40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1"/>
      <c r="Q766" s="3"/>
      <c r="R766" s="1"/>
      <c r="S766" s="3"/>
      <c r="T766" s="1"/>
      <c r="U766" s="3"/>
      <c r="V766" s="1"/>
      <c r="W766" s="3"/>
      <c r="X766" s="1"/>
      <c r="Y766" s="3"/>
      <c r="Z766" s="1"/>
      <c r="AA766" s="3"/>
      <c r="AB766" s="1"/>
      <c r="AC766" s="3"/>
      <c r="AD766" s="1"/>
      <c r="AE766" s="3"/>
      <c r="AF766" s="1"/>
      <c r="AG766" s="3"/>
      <c r="AH766" s="1"/>
      <c r="AI766" s="3"/>
      <c r="AJ766" s="1"/>
      <c r="AK766" s="3"/>
      <c r="AL766" s="1"/>
      <c r="AM766" s="3"/>
      <c r="AN766" s="1"/>
    </row>
    <row r="767" spans="1:40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1"/>
      <c r="Q767" s="3"/>
      <c r="R767" s="1"/>
      <c r="S767" s="3"/>
      <c r="T767" s="1"/>
      <c r="U767" s="3"/>
      <c r="V767" s="1"/>
      <c r="W767" s="3"/>
      <c r="X767" s="1"/>
      <c r="Y767" s="3"/>
      <c r="Z767" s="1"/>
      <c r="AA767" s="3"/>
      <c r="AB767" s="1"/>
      <c r="AC767" s="3"/>
      <c r="AD767" s="1"/>
      <c r="AE767" s="3"/>
      <c r="AF767" s="1"/>
      <c r="AG767" s="3"/>
      <c r="AH767" s="1"/>
      <c r="AI767" s="3"/>
      <c r="AJ767" s="1"/>
      <c r="AK767" s="3"/>
      <c r="AL767" s="1"/>
      <c r="AM767" s="3"/>
      <c r="AN767" s="1"/>
    </row>
    <row r="768" spans="1:40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1"/>
      <c r="Q768" s="3"/>
      <c r="R768" s="1"/>
      <c r="S768" s="3"/>
      <c r="T768" s="1"/>
      <c r="U768" s="3"/>
      <c r="V768" s="1"/>
      <c r="W768" s="3"/>
      <c r="X768" s="1"/>
      <c r="Y768" s="3"/>
      <c r="Z768" s="1"/>
      <c r="AA768" s="3"/>
      <c r="AB768" s="1"/>
      <c r="AC768" s="3"/>
      <c r="AD768" s="1"/>
      <c r="AE768" s="3"/>
      <c r="AF768" s="1"/>
      <c r="AG768" s="3"/>
      <c r="AH768" s="1"/>
      <c r="AI768" s="3"/>
      <c r="AJ768" s="1"/>
      <c r="AK768" s="3"/>
      <c r="AL768" s="1"/>
      <c r="AM768" s="3"/>
      <c r="AN768" s="1"/>
    </row>
    <row r="769" spans="1:40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1"/>
      <c r="Q769" s="3"/>
      <c r="R769" s="1"/>
      <c r="S769" s="3"/>
      <c r="T769" s="1"/>
      <c r="U769" s="3"/>
      <c r="V769" s="1"/>
      <c r="W769" s="3"/>
      <c r="X769" s="1"/>
      <c r="Y769" s="3"/>
      <c r="Z769" s="1"/>
      <c r="AA769" s="3"/>
      <c r="AB769" s="1"/>
      <c r="AC769" s="3"/>
      <c r="AD769" s="1"/>
      <c r="AE769" s="3"/>
      <c r="AF769" s="1"/>
      <c r="AG769" s="3"/>
      <c r="AH769" s="1"/>
      <c r="AI769" s="3"/>
      <c r="AJ769" s="1"/>
      <c r="AK769" s="3"/>
      <c r="AL769" s="1"/>
      <c r="AM769" s="3"/>
      <c r="AN769" s="1"/>
    </row>
    <row r="770" spans="1:4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1"/>
      <c r="Q770" s="3"/>
      <c r="R770" s="1"/>
      <c r="S770" s="3"/>
      <c r="T770" s="1"/>
      <c r="U770" s="3"/>
      <c r="V770" s="1"/>
      <c r="W770" s="3"/>
      <c r="X770" s="1"/>
      <c r="Y770" s="3"/>
      <c r="Z770" s="1"/>
      <c r="AA770" s="3"/>
      <c r="AB770" s="1"/>
      <c r="AC770" s="3"/>
      <c r="AD770" s="1"/>
      <c r="AE770" s="3"/>
      <c r="AF770" s="1"/>
      <c r="AG770" s="3"/>
      <c r="AH770" s="1"/>
      <c r="AI770" s="3"/>
      <c r="AJ770" s="1"/>
      <c r="AK770" s="3"/>
      <c r="AL770" s="1"/>
      <c r="AM770" s="3"/>
      <c r="AN770" s="1"/>
    </row>
    <row r="771" spans="1:40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1"/>
      <c r="Q771" s="3"/>
      <c r="R771" s="1"/>
      <c r="S771" s="3"/>
      <c r="T771" s="1"/>
      <c r="U771" s="3"/>
      <c r="V771" s="1"/>
      <c r="W771" s="3"/>
      <c r="X771" s="1"/>
      <c r="Y771" s="3"/>
      <c r="Z771" s="1"/>
      <c r="AA771" s="3"/>
      <c r="AB771" s="1"/>
      <c r="AC771" s="3"/>
      <c r="AD771" s="1"/>
      <c r="AE771" s="3"/>
      <c r="AF771" s="1"/>
      <c r="AG771" s="3"/>
      <c r="AH771" s="1"/>
      <c r="AI771" s="3"/>
      <c r="AJ771" s="1"/>
      <c r="AK771" s="3"/>
      <c r="AL771" s="1"/>
      <c r="AM771" s="3"/>
      <c r="AN771" s="1"/>
    </row>
    <row r="772" spans="1:40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1"/>
      <c r="Q772" s="3"/>
      <c r="R772" s="1"/>
      <c r="S772" s="3"/>
      <c r="T772" s="1"/>
      <c r="U772" s="3"/>
      <c r="V772" s="1"/>
      <c r="W772" s="3"/>
      <c r="X772" s="1"/>
      <c r="Y772" s="3"/>
      <c r="Z772" s="1"/>
      <c r="AA772" s="3"/>
      <c r="AB772" s="1"/>
      <c r="AC772" s="3"/>
      <c r="AD772" s="1"/>
      <c r="AE772" s="3"/>
      <c r="AF772" s="1"/>
      <c r="AG772" s="3"/>
      <c r="AH772" s="1"/>
      <c r="AI772" s="3"/>
      <c r="AJ772" s="1"/>
      <c r="AK772" s="3"/>
      <c r="AL772" s="1"/>
      <c r="AM772" s="3"/>
      <c r="AN772" s="1"/>
    </row>
    <row r="773" spans="1:40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1"/>
      <c r="Q773" s="3"/>
      <c r="R773" s="1"/>
      <c r="S773" s="3"/>
      <c r="T773" s="1"/>
      <c r="U773" s="3"/>
      <c r="V773" s="1"/>
      <c r="W773" s="3"/>
      <c r="X773" s="1"/>
      <c r="Y773" s="3"/>
      <c r="Z773" s="1"/>
      <c r="AA773" s="3"/>
      <c r="AB773" s="1"/>
      <c r="AC773" s="3"/>
      <c r="AD773" s="1"/>
      <c r="AE773" s="3"/>
      <c r="AF773" s="1"/>
      <c r="AG773" s="3"/>
      <c r="AH773" s="1"/>
      <c r="AI773" s="3"/>
      <c r="AJ773" s="1"/>
      <c r="AK773" s="3"/>
      <c r="AL773" s="1"/>
      <c r="AM773" s="3"/>
      <c r="AN773" s="1"/>
    </row>
    <row r="774" spans="1:40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1"/>
      <c r="Q774" s="3"/>
      <c r="R774" s="1"/>
      <c r="S774" s="3"/>
      <c r="T774" s="1"/>
      <c r="U774" s="3"/>
      <c r="V774" s="1"/>
      <c r="W774" s="3"/>
      <c r="X774" s="1"/>
      <c r="Y774" s="3"/>
      <c r="Z774" s="1"/>
      <c r="AA774" s="3"/>
      <c r="AB774" s="1"/>
      <c r="AC774" s="3"/>
      <c r="AD774" s="1"/>
      <c r="AE774" s="3"/>
      <c r="AF774" s="1"/>
      <c r="AG774" s="3"/>
      <c r="AH774" s="1"/>
      <c r="AI774" s="3"/>
      <c r="AJ774" s="1"/>
      <c r="AK774" s="3"/>
      <c r="AL774" s="1"/>
      <c r="AM774" s="3"/>
      <c r="AN774" s="1"/>
    </row>
    <row r="775" spans="1:40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1"/>
      <c r="Q775" s="3"/>
      <c r="R775" s="1"/>
      <c r="S775" s="3"/>
      <c r="T775" s="1"/>
      <c r="U775" s="3"/>
      <c r="V775" s="1"/>
      <c r="W775" s="3"/>
      <c r="X775" s="1"/>
      <c r="Y775" s="3"/>
      <c r="Z775" s="1"/>
      <c r="AA775" s="3"/>
      <c r="AB775" s="1"/>
      <c r="AC775" s="3"/>
      <c r="AD775" s="1"/>
      <c r="AE775" s="3"/>
      <c r="AF775" s="1"/>
      <c r="AG775" s="3"/>
      <c r="AH775" s="1"/>
      <c r="AI775" s="3"/>
      <c r="AJ775" s="1"/>
      <c r="AK775" s="3"/>
      <c r="AL775" s="1"/>
      <c r="AM775" s="3"/>
      <c r="AN775" s="1"/>
    </row>
    <row r="776" spans="1:40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1"/>
      <c r="Q776" s="3"/>
      <c r="R776" s="1"/>
      <c r="S776" s="3"/>
      <c r="T776" s="1"/>
      <c r="U776" s="3"/>
      <c r="V776" s="1"/>
      <c r="W776" s="3"/>
      <c r="X776" s="1"/>
      <c r="Y776" s="3"/>
      <c r="Z776" s="1"/>
      <c r="AA776" s="3"/>
      <c r="AB776" s="1"/>
      <c r="AC776" s="3"/>
      <c r="AD776" s="1"/>
      <c r="AE776" s="3"/>
      <c r="AF776" s="1"/>
      <c r="AG776" s="3"/>
      <c r="AH776" s="1"/>
      <c r="AI776" s="3"/>
      <c r="AJ776" s="1"/>
      <c r="AK776" s="3"/>
      <c r="AL776" s="1"/>
      <c r="AM776" s="3"/>
      <c r="AN776" s="1"/>
    </row>
    <row r="777" spans="1:40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1"/>
      <c r="Q777" s="3"/>
      <c r="R777" s="1"/>
      <c r="S777" s="3"/>
      <c r="T777" s="1"/>
      <c r="U777" s="3"/>
      <c r="V777" s="1"/>
      <c r="W777" s="3"/>
      <c r="X777" s="1"/>
      <c r="Y777" s="3"/>
      <c r="Z777" s="1"/>
      <c r="AA777" s="3"/>
      <c r="AB777" s="1"/>
      <c r="AC777" s="3"/>
      <c r="AD777" s="1"/>
      <c r="AE777" s="3"/>
      <c r="AF777" s="1"/>
      <c r="AG777" s="3"/>
      <c r="AH777" s="1"/>
      <c r="AI777" s="3"/>
      <c r="AJ777" s="1"/>
      <c r="AK777" s="3"/>
      <c r="AL777" s="1"/>
      <c r="AM777" s="3"/>
      <c r="AN777" s="1"/>
    </row>
    <row r="778" spans="1:40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1"/>
      <c r="Q778" s="3"/>
      <c r="R778" s="1"/>
      <c r="S778" s="3"/>
      <c r="T778" s="1"/>
      <c r="U778" s="3"/>
      <c r="V778" s="1"/>
      <c r="W778" s="3"/>
      <c r="X778" s="1"/>
      <c r="Y778" s="3"/>
      <c r="Z778" s="1"/>
      <c r="AA778" s="3"/>
      <c r="AB778" s="1"/>
      <c r="AC778" s="3"/>
      <c r="AD778" s="1"/>
      <c r="AE778" s="3"/>
      <c r="AF778" s="1"/>
      <c r="AG778" s="3"/>
      <c r="AH778" s="1"/>
      <c r="AI778" s="3"/>
      <c r="AJ778" s="1"/>
      <c r="AK778" s="3"/>
      <c r="AL778" s="1"/>
      <c r="AM778" s="3"/>
      <c r="AN778" s="1"/>
    </row>
    <row r="779" spans="1:40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1"/>
      <c r="Q779" s="3"/>
      <c r="R779" s="1"/>
      <c r="S779" s="3"/>
      <c r="T779" s="1"/>
      <c r="U779" s="3"/>
      <c r="V779" s="1"/>
      <c r="W779" s="3"/>
      <c r="X779" s="1"/>
      <c r="Y779" s="3"/>
      <c r="Z779" s="1"/>
      <c r="AA779" s="3"/>
      <c r="AB779" s="1"/>
      <c r="AC779" s="3"/>
      <c r="AD779" s="1"/>
      <c r="AE779" s="3"/>
      <c r="AF779" s="1"/>
      <c r="AG779" s="3"/>
      <c r="AH779" s="1"/>
      <c r="AI779" s="3"/>
      <c r="AJ779" s="1"/>
      <c r="AK779" s="3"/>
      <c r="AL779" s="1"/>
      <c r="AM779" s="3"/>
      <c r="AN779" s="1"/>
    </row>
    <row r="780" spans="1:4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1"/>
      <c r="Q780" s="3"/>
      <c r="R780" s="1"/>
      <c r="S780" s="3"/>
      <c r="T780" s="1"/>
      <c r="U780" s="3"/>
      <c r="V780" s="1"/>
      <c r="W780" s="3"/>
      <c r="X780" s="1"/>
      <c r="Y780" s="3"/>
      <c r="Z780" s="1"/>
      <c r="AA780" s="3"/>
      <c r="AB780" s="1"/>
      <c r="AC780" s="3"/>
      <c r="AD780" s="1"/>
      <c r="AE780" s="3"/>
      <c r="AF780" s="1"/>
      <c r="AG780" s="3"/>
      <c r="AH780" s="1"/>
      <c r="AI780" s="3"/>
      <c r="AJ780" s="1"/>
      <c r="AK780" s="3"/>
      <c r="AL780" s="1"/>
      <c r="AM780" s="3"/>
      <c r="AN780" s="1"/>
    </row>
    <row r="781" spans="1:40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1"/>
      <c r="Q781" s="3"/>
      <c r="R781" s="1"/>
      <c r="S781" s="3"/>
      <c r="T781" s="1"/>
      <c r="U781" s="3"/>
      <c r="V781" s="1"/>
      <c r="W781" s="3"/>
      <c r="X781" s="1"/>
      <c r="Y781" s="3"/>
      <c r="Z781" s="1"/>
      <c r="AA781" s="3"/>
      <c r="AB781" s="1"/>
      <c r="AC781" s="3"/>
      <c r="AD781" s="1"/>
      <c r="AE781" s="3"/>
      <c r="AF781" s="1"/>
      <c r="AG781" s="3"/>
      <c r="AH781" s="1"/>
      <c r="AI781" s="3"/>
      <c r="AJ781" s="1"/>
      <c r="AK781" s="3"/>
      <c r="AL781" s="1"/>
      <c r="AM781" s="3"/>
      <c r="AN781" s="1"/>
    </row>
    <row r="782" spans="1:40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1"/>
      <c r="Q782" s="3"/>
      <c r="R782" s="1"/>
      <c r="S782" s="3"/>
      <c r="T782" s="1"/>
      <c r="U782" s="3"/>
      <c r="V782" s="1"/>
      <c r="W782" s="3"/>
      <c r="X782" s="1"/>
      <c r="Y782" s="3"/>
      <c r="Z782" s="1"/>
      <c r="AA782" s="3"/>
      <c r="AB782" s="1"/>
      <c r="AC782" s="3"/>
      <c r="AD782" s="1"/>
      <c r="AE782" s="3"/>
      <c r="AF782" s="1"/>
      <c r="AG782" s="3"/>
      <c r="AH782" s="1"/>
      <c r="AI782" s="3"/>
      <c r="AJ782" s="1"/>
      <c r="AK782" s="3"/>
      <c r="AL782" s="1"/>
      <c r="AM782" s="3"/>
      <c r="AN782" s="1"/>
    </row>
    <row r="783" spans="1:40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1"/>
      <c r="Q783" s="3"/>
      <c r="R783" s="1"/>
      <c r="S783" s="3"/>
      <c r="T783" s="1"/>
      <c r="U783" s="3"/>
      <c r="V783" s="1"/>
      <c r="W783" s="3"/>
      <c r="X783" s="1"/>
      <c r="Y783" s="3"/>
      <c r="Z783" s="1"/>
      <c r="AA783" s="3"/>
      <c r="AB783" s="1"/>
      <c r="AC783" s="3"/>
      <c r="AD783" s="1"/>
      <c r="AE783" s="3"/>
      <c r="AF783" s="1"/>
      <c r="AG783" s="3"/>
      <c r="AH783" s="1"/>
      <c r="AI783" s="3"/>
      <c r="AJ783" s="1"/>
      <c r="AK783" s="3"/>
      <c r="AL783" s="1"/>
      <c r="AM783" s="3"/>
      <c r="AN783" s="1"/>
    </row>
    <row r="784" spans="1:40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1"/>
      <c r="Q784" s="3"/>
      <c r="R784" s="1"/>
      <c r="S784" s="3"/>
      <c r="T784" s="1"/>
      <c r="U784" s="3"/>
      <c r="V784" s="1"/>
      <c r="W784" s="3"/>
      <c r="X784" s="1"/>
      <c r="Y784" s="3"/>
      <c r="Z784" s="1"/>
      <c r="AA784" s="3"/>
      <c r="AB784" s="1"/>
      <c r="AC784" s="3"/>
      <c r="AD784" s="1"/>
      <c r="AE784" s="3"/>
      <c r="AF784" s="1"/>
      <c r="AG784" s="3"/>
      <c r="AH784" s="1"/>
      <c r="AI784" s="3"/>
      <c r="AJ784" s="1"/>
      <c r="AK784" s="3"/>
      <c r="AL784" s="1"/>
      <c r="AM784" s="3"/>
      <c r="AN784" s="1"/>
    </row>
    <row r="785" spans="1:40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1"/>
      <c r="Q785" s="3"/>
      <c r="R785" s="1"/>
      <c r="S785" s="3"/>
      <c r="T785" s="1"/>
      <c r="U785" s="3"/>
      <c r="V785" s="1"/>
      <c r="W785" s="3"/>
      <c r="X785" s="1"/>
      <c r="Y785" s="3"/>
      <c r="Z785" s="1"/>
      <c r="AA785" s="3"/>
      <c r="AB785" s="1"/>
      <c r="AC785" s="3"/>
      <c r="AD785" s="1"/>
      <c r="AE785" s="3"/>
      <c r="AF785" s="1"/>
      <c r="AG785" s="3"/>
      <c r="AH785" s="1"/>
      <c r="AI785" s="3"/>
      <c r="AJ785" s="1"/>
      <c r="AK785" s="3"/>
      <c r="AL785" s="1"/>
      <c r="AM785" s="3"/>
      <c r="AN785" s="1"/>
    </row>
    <row r="786" spans="1:40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1"/>
      <c r="Q786" s="3"/>
      <c r="R786" s="1"/>
      <c r="S786" s="3"/>
      <c r="T786" s="1"/>
      <c r="U786" s="3"/>
      <c r="V786" s="1"/>
      <c r="W786" s="3"/>
      <c r="X786" s="1"/>
      <c r="Y786" s="3"/>
      <c r="Z786" s="1"/>
      <c r="AA786" s="3"/>
      <c r="AB786" s="1"/>
      <c r="AC786" s="3"/>
      <c r="AD786" s="1"/>
      <c r="AE786" s="3"/>
      <c r="AF786" s="1"/>
      <c r="AG786" s="3"/>
      <c r="AH786" s="1"/>
      <c r="AI786" s="3"/>
      <c r="AJ786" s="1"/>
      <c r="AK786" s="3"/>
      <c r="AL786" s="1"/>
      <c r="AM786" s="3"/>
      <c r="AN786" s="1"/>
    </row>
    <row r="787" spans="1:40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1"/>
      <c r="Q787" s="3"/>
      <c r="R787" s="1"/>
      <c r="S787" s="3"/>
      <c r="T787" s="1"/>
      <c r="U787" s="3"/>
      <c r="V787" s="1"/>
      <c r="W787" s="3"/>
      <c r="X787" s="1"/>
      <c r="Y787" s="3"/>
      <c r="Z787" s="1"/>
      <c r="AA787" s="3"/>
      <c r="AB787" s="1"/>
      <c r="AC787" s="3"/>
      <c r="AD787" s="1"/>
      <c r="AE787" s="3"/>
      <c r="AF787" s="1"/>
      <c r="AG787" s="3"/>
      <c r="AH787" s="1"/>
      <c r="AI787" s="3"/>
      <c r="AJ787" s="1"/>
      <c r="AK787" s="3"/>
      <c r="AL787" s="1"/>
      <c r="AM787" s="3"/>
      <c r="AN787" s="1"/>
    </row>
    <row r="788" spans="1:40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1"/>
      <c r="Q788" s="3"/>
      <c r="R788" s="1"/>
      <c r="S788" s="3"/>
      <c r="T788" s="1"/>
      <c r="U788" s="3"/>
      <c r="V788" s="1"/>
      <c r="W788" s="3"/>
      <c r="X788" s="1"/>
      <c r="Y788" s="3"/>
      <c r="Z788" s="1"/>
      <c r="AA788" s="3"/>
      <c r="AB788" s="1"/>
      <c r="AC788" s="3"/>
      <c r="AD788" s="1"/>
      <c r="AE788" s="3"/>
      <c r="AF788" s="1"/>
      <c r="AG788" s="3"/>
      <c r="AH788" s="1"/>
      <c r="AI788" s="3"/>
      <c r="AJ788" s="1"/>
      <c r="AK788" s="3"/>
      <c r="AL788" s="1"/>
      <c r="AM788" s="3"/>
      <c r="AN788" s="1"/>
    </row>
    <row r="789" spans="1:40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1"/>
      <c r="Q789" s="3"/>
      <c r="R789" s="1"/>
      <c r="S789" s="3"/>
      <c r="T789" s="1"/>
      <c r="U789" s="3"/>
      <c r="V789" s="1"/>
      <c r="W789" s="3"/>
      <c r="X789" s="1"/>
      <c r="Y789" s="3"/>
      <c r="Z789" s="1"/>
      <c r="AA789" s="3"/>
      <c r="AB789" s="1"/>
      <c r="AC789" s="3"/>
      <c r="AD789" s="1"/>
      <c r="AE789" s="3"/>
      <c r="AF789" s="1"/>
      <c r="AG789" s="3"/>
      <c r="AH789" s="1"/>
      <c r="AI789" s="3"/>
      <c r="AJ789" s="1"/>
      <c r="AK789" s="3"/>
      <c r="AL789" s="1"/>
      <c r="AM789" s="3"/>
      <c r="AN789" s="1"/>
    </row>
    <row r="790" spans="1:4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1"/>
      <c r="Q790" s="3"/>
      <c r="R790" s="1"/>
      <c r="S790" s="3"/>
      <c r="T790" s="1"/>
      <c r="U790" s="3"/>
      <c r="V790" s="1"/>
      <c r="W790" s="3"/>
      <c r="X790" s="1"/>
      <c r="Y790" s="3"/>
      <c r="Z790" s="1"/>
      <c r="AA790" s="3"/>
      <c r="AB790" s="1"/>
      <c r="AC790" s="3"/>
      <c r="AD790" s="1"/>
      <c r="AE790" s="3"/>
      <c r="AF790" s="1"/>
      <c r="AG790" s="3"/>
      <c r="AH790" s="1"/>
      <c r="AI790" s="3"/>
      <c r="AJ790" s="1"/>
      <c r="AK790" s="3"/>
      <c r="AL790" s="1"/>
      <c r="AM790" s="3"/>
      <c r="AN790" s="1"/>
    </row>
    <row r="791" spans="1:40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1"/>
      <c r="Q791" s="3"/>
      <c r="R791" s="1"/>
      <c r="S791" s="3"/>
      <c r="T791" s="1"/>
      <c r="U791" s="3"/>
      <c r="V791" s="1"/>
      <c r="W791" s="3"/>
      <c r="X791" s="1"/>
      <c r="Y791" s="3"/>
      <c r="Z791" s="1"/>
      <c r="AA791" s="3"/>
      <c r="AB791" s="1"/>
      <c r="AC791" s="3"/>
      <c r="AD791" s="1"/>
      <c r="AE791" s="3"/>
      <c r="AF791" s="1"/>
      <c r="AG791" s="3"/>
      <c r="AH791" s="1"/>
      <c r="AI791" s="3"/>
      <c r="AJ791" s="1"/>
      <c r="AK791" s="3"/>
      <c r="AL791" s="1"/>
      <c r="AM791" s="3"/>
      <c r="AN791" s="1"/>
    </row>
    <row r="792" spans="1:40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1"/>
      <c r="Q792" s="3"/>
      <c r="R792" s="1"/>
      <c r="S792" s="3"/>
      <c r="T792" s="1"/>
      <c r="U792" s="3"/>
      <c r="V792" s="1"/>
      <c r="W792" s="3"/>
      <c r="X792" s="1"/>
      <c r="Y792" s="3"/>
      <c r="Z792" s="1"/>
      <c r="AA792" s="3"/>
      <c r="AB792" s="1"/>
      <c r="AC792" s="3"/>
      <c r="AD792" s="1"/>
      <c r="AE792" s="3"/>
      <c r="AF792" s="1"/>
      <c r="AG792" s="3"/>
      <c r="AH792" s="1"/>
      <c r="AI792" s="3"/>
      <c r="AJ792" s="1"/>
      <c r="AK792" s="3"/>
      <c r="AL792" s="1"/>
      <c r="AM792" s="3"/>
      <c r="AN792" s="1"/>
    </row>
    <row r="793" spans="1:40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1"/>
      <c r="Q793" s="3"/>
      <c r="R793" s="1"/>
      <c r="S793" s="3"/>
      <c r="T793" s="1"/>
      <c r="U793" s="3"/>
      <c r="V793" s="1"/>
      <c r="W793" s="3"/>
      <c r="X793" s="1"/>
      <c r="Y793" s="3"/>
      <c r="Z793" s="1"/>
      <c r="AA793" s="3"/>
      <c r="AB793" s="1"/>
      <c r="AC793" s="3"/>
      <c r="AD793" s="1"/>
      <c r="AE793" s="3"/>
      <c r="AF793" s="1"/>
      <c r="AG793" s="3"/>
      <c r="AH793" s="1"/>
      <c r="AI793" s="3"/>
      <c r="AJ793" s="1"/>
      <c r="AK793" s="3"/>
      <c r="AL793" s="1"/>
      <c r="AM793" s="3"/>
      <c r="AN793" s="1"/>
    </row>
    <row r="794" spans="1:40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1"/>
      <c r="Q794" s="3"/>
      <c r="R794" s="1"/>
      <c r="S794" s="3"/>
      <c r="T794" s="1"/>
      <c r="U794" s="3"/>
      <c r="V794" s="1"/>
      <c r="W794" s="3"/>
      <c r="X794" s="1"/>
      <c r="Y794" s="3"/>
      <c r="Z794" s="1"/>
      <c r="AA794" s="3"/>
      <c r="AB794" s="1"/>
      <c r="AC794" s="3"/>
      <c r="AD794" s="1"/>
      <c r="AE794" s="3"/>
      <c r="AF794" s="1"/>
      <c r="AG794" s="3"/>
      <c r="AH794" s="1"/>
      <c r="AI794" s="3"/>
      <c r="AJ794" s="1"/>
      <c r="AK794" s="3"/>
      <c r="AL794" s="1"/>
      <c r="AM794" s="3"/>
      <c r="AN794" s="1"/>
    </row>
    <row r="795" spans="1:40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1"/>
      <c r="Q795" s="3"/>
      <c r="R795" s="1"/>
      <c r="S795" s="3"/>
      <c r="T795" s="1"/>
      <c r="U795" s="3"/>
      <c r="V795" s="1"/>
      <c r="W795" s="3"/>
      <c r="X795" s="1"/>
      <c r="Y795" s="3"/>
      <c r="Z795" s="1"/>
      <c r="AA795" s="3"/>
      <c r="AB795" s="1"/>
      <c r="AC795" s="3"/>
      <c r="AD795" s="1"/>
      <c r="AE795" s="3"/>
      <c r="AF795" s="1"/>
      <c r="AG795" s="3"/>
      <c r="AH795" s="1"/>
      <c r="AI795" s="3"/>
      <c r="AJ795" s="1"/>
      <c r="AK795" s="3"/>
      <c r="AL795" s="1"/>
      <c r="AM795" s="3"/>
      <c r="AN795" s="1"/>
    </row>
    <row r="796" spans="1:40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1"/>
      <c r="Q796" s="3"/>
      <c r="R796" s="1"/>
      <c r="S796" s="3"/>
      <c r="T796" s="1"/>
      <c r="U796" s="3"/>
      <c r="V796" s="1"/>
      <c r="W796" s="3"/>
      <c r="X796" s="1"/>
      <c r="Y796" s="3"/>
      <c r="Z796" s="1"/>
      <c r="AA796" s="3"/>
      <c r="AB796" s="1"/>
      <c r="AC796" s="3"/>
      <c r="AD796" s="1"/>
      <c r="AE796" s="3"/>
      <c r="AF796" s="1"/>
      <c r="AG796" s="3"/>
      <c r="AH796" s="1"/>
      <c r="AI796" s="3"/>
      <c r="AJ796" s="1"/>
      <c r="AK796" s="3"/>
      <c r="AL796" s="1"/>
      <c r="AM796" s="3"/>
      <c r="AN796" s="1"/>
    </row>
    <row r="797" spans="1:40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1"/>
      <c r="Q797" s="3"/>
      <c r="R797" s="1"/>
      <c r="S797" s="3"/>
      <c r="T797" s="1"/>
      <c r="U797" s="3"/>
      <c r="V797" s="1"/>
      <c r="W797" s="3"/>
      <c r="X797" s="1"/>
      <c r="Y797" s="3"/>
      <c r="Z797" s="1"/>
      <c r="AA797" s="3"/>
      <c r="AB797" s="1"/>
      <c r="AC797" s="3"/>
      <c r="AD797" s="1"/>
      <c r="AE797" s="3"/>
      <c r="AF797" s="1"/>
      <c r="AG797" s="3"/>
      <c r="AH797" s="1"/>
      <c r="AI797" s="3"/>
      <c r="AJ797" s="1"/>
      <c r="AK797" s="3"/>
      <c r="AL797" s="1"/>
      <c r="AM797" s="3"/>
      <c r="AN797" s="1"/>
    </row>
    <row r="798" spans="1:40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1"/>
      <c r="Q798" s="3"/>
      <c r="R798" s="1"/>
      <c r="S798" s="3"/>
      <c r="T798" s="1"/>
      <c r="U798" s="3"/>
      <c r="V798" s="1"/>
      <c r="W798" s="3"/>
      <c r="X798" s="1"/>
      <c r="Y798" s="3"/>
      <c r="Z798" s="1"/>
      <c r="AA798" s="3"/>
      <c r="AB798" s="1"/>
      <c r="AC798" s="3"/>
      <c r="AD798" s="1"/>
      <c r="AE798" s="3"/>
      <c r="AF798" s="1"/>
      <c r="AG798" s="3"/>
      <c r="AH798" s="1"/>
      <c r="AI798" s="3"/>
      <c r="AJ798" s="1"/>
      <c r="AK798" s="3"/>
      <c r="AL798" s="1"/>
      <c r="AM798" s="3"/>
      <c r="AN798" s="1"/>
    </row>
    <row r="799" spans="1:40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1"/>
      <c r="Q799" s="3"/>
      <c r="R799" s="1"/>
      <c r="S799" s="3"/>
      <c r="T799" s="1"/>
      <c r="U799" s="3"/>
      <c r="V799" s="1"/>
      <c r="W799" s="3"/>
      <c r="X799" s="1"/>
      <c r="Y799" s="3"/>
      <c r="Z799" s="1"/>
      <c r="AA799" s="3"/>
      <c r="AB799" s="1"/>
      <c r="AC799" s="3"/>
      <c r="AD799" s="1"/>
      <c r="AE799" s="3"/>
      <c r="AF799" s="1"/>
      <c r="AG799" s="3"/>
      <c r="AH799" s="1"/>
      <c r="AI799" s="3"/>
      <c r="AJ799" s="1"/>
      <c r="AK799" s="3"/>
      <c r="AL799" s="1"/>
      <c r="AM799" s="3"/>
      <c r="AN799" s="1"/>
    </row>
    <row r="800" spans="1:4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1"/>
      <c r="Q800" s="3"/>
      <c r="R800" s="1"/>
      <c r="S800" s="3"/>
      <c r="T800" s="1"/>
      <c r="U800" s="3"/>
      <c r="V800" s="1"/>
      <c r="W800" s="3"/>
      <c r="X800" s="1"/>
      <c r="Y800" s="3"/>
      <c r="Z800" s="1"/>
      <c r="AA800" s="3"/>
      <c r="AB800" s="1"/>
      <c r="AC800" s="3"/>
      <c r="AD800" s="1"/>
      <c r="AE800" s="3"/>
      <c r="AF800" s="1"/>
      <c r="AG800" s="3"/>
      <c r="AH800" s="1"/>
      <c r="AI800" s="3"/>
      <c r="AJ800" s="1"/>
      <c r="AK800" s="3"/>
      <c r="AL800" s="1"/>
      <c r="AM800" s="3"/>
      <c r="AN800" s="1"/>
    </row>
    <row r="801" spans="1:40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1"/>
      <c r="Q801" s="3"/>
      <c r="R801" s="1"/>
      <c r="S801" s="3"/>
      <c r="T801" s="1"/>
      <c r="U801" s="3"/>
      <c r="V801" s="1"/>
      <c r="W801" s="3"/>
      <c r="X801" s="1"/>
      <c r="Y801" s="3"/>
      <c r="Z801" s="1"/>
      <c r="AA801" s="3"/>
      <c r="AB801" s="1"/>
      <c r="AC801" s="3"/>
      <c r="AD801" s="1"/>
      <c r="AE801" s="3"/>
      <c r="AF801" s="1"/>
      <c r="AG801" s="3"/>
      <c r="AH801" s="1"/>
      <c r="AI801" s="3"/>
      <c r="AJ801" s="1"/>
      <c r="AK801" s="3"/>
      <c r="AL801" s="1"/>
      <c r="AM801" s="3"/>
      <c r="AN801" s="1"/>
    </row>
    <row r="802" spans="1:40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1"/>
      <c r="Q802" s="3"/>
      <c r="R802" s="1"/>
      <c r="S802" s="3"/>
      <c r="T802" s="1"/>
      <c r="U802" s="3"/>
      <c r="V802" s="1"/>
      <c r="W802" s="3"/>
      <c r="X802" s="1"/>
      <c r="Y802" s="3"/>
      <c r="Z802" s="1"/>
      <c r="AA802" s="3"/>
      <c r="AB802" s="1"/>
      <c r="AC802" s="3"/>
      <c r="AD802" s="1"/>
      <c r="AE802" s="3"/>
      <c r="AF802" s="1"/>
      <c r="AG802" s="3"/>
      <c r="AH802" s="1"/>
      <c r="AI802" s="3"/>
      <c r="AJ802" s="1"/>
      <c r="AK802" s="3"/>
      <c r="AL802" s="1"/>
      <c r="AM802" s="3"/>
      <c r="AN802" s="1"/>
    </row>
    <row r="803" spans="1:40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1"/>
      <c r="Q803" s="3"/>
      <c r="R803" s="1"/>
      <c r="S803" s="3"/>
      <c r="T803" s="1"/>
      <c r="U803" s="3"/>
      <c r="V803" s="1"/>
      <c r="W803" s="3"/>
      <c r="X803" s="1"/>
      <c r="Y803" s="3"/>
      <c r="Z803" s="1"/>
      <c r="AA803" s="3"/>
      <c r="AB803" s="1"/>
      <c r="AC803" s="3"/>
      <c r="AD803" s="1"/>
      <c r="AE803" s="3"/>
      <c r="AF803" s="1"/>
      <c r="AG803" s="3"/>
      <c r="AH803" s="1"/>
      <c r="AI803" s="3"/>
      <c r="AJ803" s="1"/>
      <c r="AK803" s="3"/>
      <c r="AL803" s="1"/>
      <c r="AM803" s="3"/>
      <c r="AN803" s="1"/>
    </row>
    <row r="804" spans="1:40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1"/>
      <c r="Q804" s="3"/>
      <c r="R804" s="1"/>
      <c r="S804" s="3"/>
      <c r="T804" s="1"/>
      <c r="U804" s="3"/>
      <c r="V804" s="1"/>
      <c r="W804" s="3"/>
      <c r="X804" s="1"/>
      <c r="Y804" s="3"/>
      <c r="Z804" s="1"/>
      <c r="AA804" s="3"/>
      <c r="AB804" s="1"/>
      <c r="AC804" s="3"/>
      <c r="AD804" s="1"/>
      <c r="AE804" s="3"/>
      <c r="AF804" s="1"/>
      <c r="AG804" s="3"/>
      <c r="AH804" s="1"/>
      <c r="AI804" s="3"/>
      <c r="AJ804" s="1"/>
      <c r="AK804" s="3"/>
      <c r="AL804" s="1"/>
      <c r="AM804" s="3"/>
      <c r="AN804" s="1"/>
    </row>
    <row r="805" spans="1:40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1"/>
      <c r="Q805" s="3"/>
      <c r="R805" s="1"/>
      <c r="S805" s="3"/>
      <c r="T805" s="1"/>
      <c r="U805" s="3"/>
      <c r="V805" s="1"/>
      <c r="W805" s="3"/>
      <c r="X805" s="1"/>
      <c r="Y805" s="3"/>
      <c r="Z805" s="1"/>
      <c r="AA805" s="3"/>
      <c r="AB805" s="1"/>
      <c r="AC805" s="3"/>
      <c r="AD805" s="1"/>
      <c r="AE805" s="3"/>
      <c r="AF805" s="1"/>
      <c r="AG805" s="3"/>
      <c r="AH805" s="1"/>
      <c r="AI805" s="3"/>
      <c r="AJ805" s="1"/>
      <c r="AK805" s="3"/>
      <c r="AL805" s="1"/>
      <c r="AM805" s="3"/>
      <c r="AN805" s="1"/>
    </row>
    <row r="806" spans="1:40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1"/>
      <c r="Q806" s="3"/>
      <c r="R806" s="1"/>
      <c r="S806" s="3"/>
      <c r="T806" s="1"/>
      <c r="U806" s="3"/>
      <c r="V806" s="1"/>
      <c r="W806" s="3"/>
      <c r="X806" s="1"/>
      <c r="Y806" s="3"/>
      <c r="Z806" s="1"/>
      <c r="AA806" s="3"/>
      <c r="AB806" s="1"/>
      <c r="AC806" s="3"/>
      <c r="AD806" s="1"/>
      <c r="AE806" s="3"/>
      <c r="AF806" s="1"/>
      <c r="AG806" s="3"/>
      <c r="AH806" s="1"/>
      <c r="AI806" s="3"/>
      <c r="AJ806" s="1"/>
      <c r="AK806" s="3"/>
      <c r="AL806" s="1"/>
      <c r="AM806" s="3"/>
      <c r="AN806" s="1"/>
    </row>
    <row r="807" spans="1:40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1"/>
      <c r="Q807" s="3"/>
      <c r="R807" s="1"/>
      <c r="S807" s="3"/>
      <c r="T807" s="1"/>
      <c r="U807" s="3"/>
      <c r="V807" s="1"/>
      <c r="W807" s="3"/>
      <c r="X807" s="1"/>
      <c r="Y807" s="3"/>
      <c r="Z807" s="1"/>
      <c r="AA807" s="3"/>
      <c r="AB807" s="1"/>
      <c r="AC807" s="3"/>
      <c r="AD807" s="1"/>
      <c r="AE807" s="3"/>
      <c r="AF807" s="1"/>
      <c r="AG807" s="3"/>
      <c r="AH807" s="1"/>
      <c r="AI807" s="3"/>
      <c r="AJ807" s="1"/>
      <c r="AK807" s="3"/>
      <c r="AL807" s="1"/>
      <c r="AM807" s="3"/>
      <c r="AN807" s="1"/>
    </row>
    <row r="808" spans="1:40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1"/>
      <c r="Q808" s="3"/>
      <c r="R808" s="1"/>
      <c r="S808" s="3"/>
      <c r="T808" s="1"/>
      <c r="U808" s="3"/>
      <c r="V808" s="1"/>
      <c r="W808" s="3"/>
      <c r="X808" s="1"/>
      <c r="Y808" s="3"/>
      <c r="Z808" s="1"/>
      <c r="AA808" s="3"/>
      <c r="AB808" s="1"/>
      <c r="AC808" s="3"/>
      <c r="AD808" s="1"/>
      <c r="AE808" s="3"/>
      <c r="AF808" s="1"/>
      <c r="AG808" s="3"/>
      <c r="AH808" s="1"/>
      <c r="AI808" s="3"/>
      <c r="AJ808" s="1"/>
      <c r="AK808" s="3"/>
      <c r="AL808" s="1"/>
      <c r="AM808" s="3"/>
      <c r="AN808" s="1"/>
    </row>
    <row r="809" spans="1:40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1"/>
      <c r="Q809" s="3"/>
      <c r="R809" s="1"/>
      <c r="S809" s="3"/>
      <c r="T809" s="1"/>
      <c r="U809" s="3"/>
      <c r="V809" s="1"/>
      <c r="W809" s="3"/>
      <c r="X809" s="1"/>
      <c r="Y809" s="3"/>
      <c r="Z809" s="1"/>
      <c r="AA809" s="3"/>
      <c r="AB809" s="1"/>
      <c r="AC809" s="3"/>
      <c r="AD809" s="1"/>
      <c r="AE809" s="3"/>
      <c r="AF809" s="1"/>
      <c r="AG809" s="3"/>
      <c r="AH809" s="1"/>
      <c r="AI809" s="3"/>
      <c r="AJ809" s="1"/>
      <c r="AK809" s="3"/>
      <c r="AL809" s="1"/>
      <c r="AM809" s="3"/>
      <c r="AN809" s="1"/>
    </row>
    <row r="810" spans="1:4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1"/>
      <c r="Q810" s="3"/>
      <c r="R810" s="1"/>
      <c r="S810" s="3"/>
      <c r="T810" s="1"/>
      <c r="U810" s="3"/>
      <c r="V810" s="1"/>
      <c r="W810" s="3"/>
      <c r="X810" s="1"/>
      <c r="Y810" s="3"/>
      <c r="Z810" s="1"/>
      <c r="AA810" s="3"/>
      <c r="AB810" s="1"/>
      <c r="AC810" s="3"/>
      <c r="AD810" s="1"/>
      <c r="AE810" s="3"/>
      <c r="AF810" s="1"/>
      <c r="AG810" s="3"/>
      <c r="AH810" s="1"/>
      <c r="AI810" s="3"/>
      <c r="AJ810" s="1"/>
      <c r="AK810" s="3"/>
      <c r="AL810" s="1"/>
      <c r="AM810" s="3"/>
      <c r="AN810" s="1"/>
    </row>
    <row r="811" spans="1:40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1"/>
      <c r="Q811" s="3"/>
      <c r="R811" s="1"/>
      <c r="S811" s="3"/>
      <c r="T811" s="1"/>
      <c r="U811" s="3"/>
      <c r="V811" s="1"/>
      <c r="W811" s="3"/>
      <c r="X811" s="1"/>
      <c r="Y811" s="3"/>
      <c r="Z811" s="1"/>
      <c r="AA811" s="3"/>
      <c r="AB811" s="1"/>
      <c r="AC811" s="3"/>
      <c r="AD811" s="1"/>
      <c r="AE811" s="3"/>
      <c r="AF811" s="1"/>
      <c r="AG811" s="3"/>
      <c r="AH811" s="1"/>
      <c r="AI811" s="3"/>
      <c r="AJ811" s="1"/>
      <c r="AK811" s="3"/>
      <c r="AL811" s="1"/>
      <c r="AM811" s="3"/>
      <c r="AN811" s="1"/>
    </row>
    <row r="812" spans="1:40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1"/>
      <c r="Q812" s="3"/>
      <c r="R812" s="1"/>
      <c r="S812" s="3"/>
      <c r="T812" s="1"/>
      <c r="U812" s="3"/>
      <c r="V812" s="1"/>
      <c r="W812" s="3"/>
      <c r="X812" s="1"/>
      <c r="Y812" s="3"/>
      <c r="Z812" s="1"/>
      <c r="AA812" s="3"/>
      <c r="AB812" s="1"/>
      <c r="AC812" s="3"/>
      <c r="AD812" s="1"/>
      <c r="AE812" s="3"/>
      <c r="AF812" s="1"/>
      <c r="AG812" s="3"/>
      <c r="AH812" s="1"/>
      <c r="AI812" s="3"/>
      <c r="AJ812" s="1"/>
      <c r="AK812" s="3"/>
      <c r="AL812" s="1"/>
      <c r="AM812" s="3"/>
      <c r="AN812" s="1"/>
    </row>
    <row r="813" spans="1:40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1"/>
      <c r="Q813" s="3"/>
      <c r="R813" s="1"/>
      <c r="S813" s="3"/>
      <c r="T813" s="1"/>
      <c r="U813" s="3"/>
      <c r="V813" s="1"/>
      <c r="W813" s="3"/>
      <c r="X813" s="1"/>
      <c r="Y813" s="3"/>
      <c r="Z813" s="1"/>
      <c r="AA813" s="3"/>
      <c r="AB813" s="1"/>
      <c r="AC813" s="3"/>
      <c r="AD813" s="1"/>
      <c r="AE813" s="3"/>
      <c r="AF813" s="1"/>
      <c r="AG813" s="3"/>
      <c r="AH813" s="1"/>
      <c r="AI813" s="3"/>
      <c r="AJ813" s="1"/>
      <c r="AK813" s="3"/>
      <c r="AL813" s="1"/>
      <c r="AM813" s="3"/>
      <c r="AN813" s="1"/>
    </row>
    <row r="814" spans="1:40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1"/>
      <c r="Q814" s="3"/>
      <c r="R814" s="1"/>
      <c r="S814" s="3"/>
      <c r="T814" s="1"/>
      <c r="U814" s="3"/>
      <c r="V814" s="1"/>
      <c r="W814" s="3"/>
      <c r="X814" s="1"/>
      <c r="Y814" s="3"/>
      <c r="Z814" s="1"/>
      <c r="AA814" s="3"/>
      <c r="AB814" s="1"/>
      <c r="AC814" s="3"/>
      <c r="AD814" s="1"/>
      <c r="AE814" s="3"/>
      <c r="AF814" s="1"/>
      <c r="AG814" s="3"/>
      <c r="AH814" s="1"/>
      <c r="AI814" s="3"/>
      <c r="AJ814" s="1"/>
      <c r="AK814" s="3"/>
      <c r="AL814" s="1"/>
      <c r="AM814" s="3"/>
      <c r="AN814" s="1"/>
    </row>
    <row r="815" spans="1:40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1"/>
      <c r="Q815" s="3"/>
      <c r="R815" s="1"/>
      <c r="S815" s="3"/>
      <c r="T815" s="1"/>
      <c r="U815" s="3"/>
      <c r="V815" s="1"/>
      <c r="W815" s="3"/>
      <c r="X815" s="1"/>
      <c r="Y815" s="3"/>
      <c r="Z815" s="1"/>
      <c r="AA815" s="3"/>
      <c r="AB815" s="1"/>
      <c r="AC815" s="3"/>
      <c r="AD815" s="1"/>
      <c r="AE815" s="3"/>
      <c r="AF815" s="1"/>
      <c r="AG815" s="3"/>
      <c r="AH815" s="1"/>
      <c r="AI815" s="3"/>
      <c r="AJ815" s="1"/>
      <c r="AK815" s="3"/>
      <c r="AL815" s="1"/>
      <c r="AM815" s="3"/>
      <c r="AN815" s="1"/>
    </row>
    <row r="816" spans="1:40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1"/>
      <c r="Q816" s="3"/>
      <c r="R816" s="1"/>
      <c r="S816" s="3"/>
      <c r="T816" s="1"/>
      <c r="U816" s="3"/>
      <c r="V816" s="1"/>
      <c r="W816" s="3"/>
      <c r="X816" s="1"/>
      <c r="Y816" s="3"/>
      <c r="Z816" s="1"/>
      <c r="AA816" s="3"/>
      <c r="AB816" s="1"/>
      <c r="AC816" s="3"/>
      <c r="AD816" s="1"/>
      <c r="AE816" s="3"/>
      <c r="AF816" s="1"/>
      <c r="AG816" s="3"/>
      <c r="AH816" s="1"/>
      <c r="AI816" s="3"/>
      <c r="AJ816" s="1"/>
      <c r="AK816" s="3"/>
      <c r="AL816" s="1"/>
      <c r="AM816" s="3"/>
      <c r="AN816" s="1"/>
    </row>
    <row r="817" spans="1:40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1"/>
      <c r="Q817" s="3"/>
      <c r="R817" s="1"/>
      <c r="S817" s="3"/>
      <c r="T817" s="1"/>
      <c r="U817" s="3"/>
      <c r="V817" s="1"/>
      <c r="W817" s="3"/>
      <c r="X817" s="1"/>
      <c r="Y817" s="3"/>
      <c r="Z817" s="1"/>
      <c r="AA817" s="3"/>
      <c r="AB817" s="1"/>
      <c r="AC817" s="3"/>
      <c r="AD817" s="1"/>
      <c r="AE817" s="3"/>
      <c r="AF817" s="1"/>
      <c r="AG817" s="3"/>
      <c r="AH817" s="1"/>
      <c r="AI817" s="3"/>
      <c r="AJ817" s="1"/>
      <c r="AK817" s="3"/>
      <c r="AL817" s="1"/>
      <c r="AM817" s="3"/>
      <c r="AN817" s="1"/>
    </row>
    <row r="818" spans="1:40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1"/>
      <c r="Q818" s="3"/>
      <c r="R818" s="1"/>
      <c r="S818" s="3"/>
      <c r="T818" s="1"/>
      <c r="U818" s="3"/>
      <c r="V818" s="1"/>
      <c r="W818" s="3"/>
      <c r="X818" s="1"/>
      <c r="Y818" s="3"/>
      <c r="Z818" s="1"/>
      <c r="AA818" s="3"/>
      <c r="AB818" s="1"/>
      <c r="AC818" s="3"/>
      <c r="AD818" s="1"/>
      <c r="AE818" s="3"/>
      <c r="AF818" s="1"/>
      <c r="AG818" s="3"/>
      <c r="AH818" s="1"/>
      <c r="AI818" s="3"/>
      <c r="AJ818" s="1"/>
      <c r="AK818" s="3"/>
      <c r="AL818" s="1"/>
      <c r="AM818" s="3"/>
      <c r="AN818" s="1"/>
    </row>
    <row r="819" spans="1:40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1"/>
      <c r="Q819" s="3"/>
      <c r="R819" s="1"/>
      <c r="S819" s="3"/>
      <c r="T819" s="1"/>
      <c r="U819" s="3"/>
      <c r="V819" s="1"/>
      <c r="W819" s="3"/>
      <c r="X819" s="1"/>
      <c r="Y819" s="3"/>
      <c r="Z819" s="1"/>
      <c r="AA819" s="3"/>
      <c r="AB819" s="1"/>
      <c r="AC819" s="3"/>
      <c r="AD819" s="1"/>
      <c r="AE819" s="3"/>
      <c r="AF819" s="1"/>
      <c r="AG819" s="3"/>
      <c r="AH819" s="1"/>
      <c r="AI819" s="3"/>
      <c r="AJ819" s="1"/>
      <c r="AK819" s="3"/>
      <c r="AL819" s="1"/>
      <c r="AM819" s="3"/>
      <c r="AN819" s="1"/>
    </row>
    <row r="820" spans="1:4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1"/>
      <c r="Q820" s="3"/>
      <c r="R820" s="1"/>
      <c r="S820" s="3"/>
      <c r="T820" s="1"/>
      <c r="U820" s="3"/>
      <c r="V820" s="1"/>
      <c r="W820" s="3"/>
      <c r="X820" s="1"/>
      <c r="Y820" s="3"/>
      <c r="Z820" s="1"/>
      <c r="AA820" s="3"/>
      <c r="AB820" s="1"/>
      <c r="AC820" s="3"/>
      <c r="AD820" s="1"/>
      <c r="AE820" s="3"/>
      <c r="AF820" s="1"/>
      <c r="AG820" s="3"/>
      <c r="AH820" s="1"/>
      <c r="AI820" s="3"/>
      <c r="AJ820" s="1"/>
      <c r="AK820" s="3"/>
      <c r="AL820" s="1"/>
      <c r="AM820" s="3"/>
      <c r="AN820" s="1"/>
    </row>
    <row r="821" spans="1:40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1"/>
      <c r="Q821" s="3"/>
      <c r="R821" s="1"/>
      <c r="S821" s="3"/>
      <c r="T821" s="1"/>
      <c r="U821" s="3"/>
      <c r="V821" s="1"/>
      <c r="W821" s="3"/>
      <c r="X821" s="1"/>
      <c r="Y821" s="3"/>
      <c r="Z821" s="1"/>
      <c r="AA821" s="3"/>
      <c r="AB821" s="1"/>
      <c r="AC821" s="3"/>
      <c r="AD821" s="1"/>
      <c r="AE821" s="3"/>
      <c r="AF821" s="1"/>
      <c r="AG821" s="3"/>
      <c r="AH821" s="1"/>
      <c r="AI821" s="3"/>
      <c r="AJ821" s="1"/>
      <c r="AK821" s="3"/>
      <c r="AL821" s="1"/>
      <c r="AM821" s="3"/>
      <c r="AN821" s="1"/>
    </row>
    <row r="822" spans="1:40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1"/>
      <c r="Q822" s="3"/>
      <c r="R822" s="1"/>
      <c r="S822" s="3"/>
      <c r="T822" s="1"/>
      <c r="U822" s="3"/>
      <c r="V822" s="1"/>
      <c r="W822" s="3"/>
      <c r="X822" s="1"/>
      <c r="Y822" s="3"/>
      <c r="Z822" s="1"/>
      <c r="AA822" s="3"/>
      <c r="AB822" s="1"/>
      <c r="AC822" s="3"/>
      <c r="AD822" s="1"/>
      <c r="AE822" s="3"/>
      <c r="AF822" s="1"/>
      <c r="AG822" s="3"/>
      <c r="AH822" s="1"/>
      <c r="AI822" s="3"/>
      <c r="AJ822" s="1"/>
      <c r="AK822" s="3"/>
      <c r="AL822" s="1"/>
      <c r="AM822" s="3"/>
      <c r="AN822" s="1"/>
    </row>
    <row r="823" spans="1:40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1"/>
      <c r="Q823" s="3"/>
      <c r="R823" s="1"/>
      <c r="S823" s="3"/>
      <c r="T823" s="1"/>
      <c r="U823" s="3"/>
      <c r="V823" s="1"/>
      <c r="W823" s="3"/>
      <c r="X823" s="1"/>
      <c r="Y823" s="3"/>
      <c r="Z823" s="1"/>
      <c r="AA823" s="3"/>
      <c r="AB823" s="1"/>
      <c r="AC823" s="3"/>
      <c r="AD823" s="1"/>
      <c r="AE823" s="3"/>
      <c r="AF823" s="1"/>
      <c r="AG823" s="3"/>
      <c r="AH823" s="1"/>
      <c r="AI823" s="3"/>
      <c r="AJ823" s="1"/>
      <c r="AK823" s="3"/>
      <c r="AL823" s="1"/>
      <c r="AM823" s="3"/>
      <c r="AN823" s="1"/>
    </row>
    <row r="824" spans="1:40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1"/>
      <c r="Q824" s="3"/>
      <c r="R824" s="1"/>
      <c r="S824" s="3"/>
      <c r="T824" s="1"/>
      <c r="U824" s="3"/>
      <c r="V824" s="1"/>
      <c r="W824" s="3"/>
      <c r="X824" s="1"/>
      <c r="Y824" s="3"/>
      <c r="Z824" s="1"/>
      <c r="AA824" s="3"/>
      <c r="AB824" s="1"/>
      <c r="AC824" s="3"/>
      <c r="AD824" s="1"/>
      <c r="AE824" s="3"/>
      <c r="AF824" s="1"/>
      <c r="AG824" s="3"/>
      <c r="AH824" s="1"/>
      <c r="AI824" s="3"/>
      <c r="AJ824" s="1"/>
      <c r="AK824" s="3"/>
      <c r="AL824" s="1"/>
      <c r="AM824" s="3"/>
      <c r="AN824" s="1"/>
    </row>
    <row r="825" spans="1:40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1"/>
      <c r="Q825" s="3"/>
      <c r="R825" s="1"/>
      <c r="S825" s="3"/>
      <c r="T825" s="1"/>
      <c r="U825" s="3"/>
      <c r="V825" s="1"/>
      <c r="W825" s="3"/>
      <c r="X825" s="1"/>
      <c r="Y825" s="3"/>
      <c r="Z825" s="1"/>
      <c r="AA825" s="3"/>
      <c r="AB825" s="1"/>
      <c r="AC825" s="3"/>
      <c r="AD825" s="1"/>
      <c r="AE825" s="3"/>
      <c r="AF825" s="1"/>
      <c r="AG825" s="3"/>
      <c r="AH825" s="1"/>
      <c r="AI825" s="3"/>
      <c r="AJ825" s="1"/>
      <c r="AK825" s="3"/>
      <c r="AL825" s="1"/>
      <c r="AM825" s="3"/>
      <c r="AN825" s="1"/>
    </row>
    <row r="826" spans="1:40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1"/>
      <c r="Q826" s="3"/>
      <c r="R826" s="1"/>
      <c r="S826" s="3"/>
      <c r="T826" s="1"/>
      <c r="U826" s="3"/>
      <c r="V826" s="1"/>
      <c r="W826" s="3"/>
      <c r="X826" s="1"/>
      <c r="Y826" s="3"/>
      <c r="Z826" s="1"/>
      <c r="AA826" s="3"/>
      <c r="AB826" s="1"/>
      <c r="AC826" s="3"/>
      <c r="AD826" s="1"/>
      <c r="AE826" s="3"/>
      <c r="AF826" s="1"/>
      <c r="AG826" s="3"/>
      <c r="AH826" s="1"/>
      <c r="AI826" s="3"/>
      <c r="AJ826" s="1"/>
      <c r="AK826" s="3"/>
      <c r="AL826" s="1"/>
      <c r="AM826" s="3"/>
      <c r="AN826" s="1"/>
    </row>
    <row r="827" spans="1:40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1"/>
      <c r="Q827" s="3"/>
      <c r="R827" s="1"/>
      <c r="S827" s="3"/>
      <c r="T827" s="1"/>
      <c r="U827" s="3"/>
      <c r="V827" s="1"/>
      <c r="W827" s="3"/>
      <c r="X827" s="1"/>
      <c r="Y827" s="3"/>
      <c r="Z827" s="1"/>
      <c r="AA827" s="3"/>
      <c r="AB827" s="1"/>
      <c r="AC827" s="3"/>
      <c r="AD827" s="1"/>
      <c r="AE827" s="3"/>
      <c r="AF827" s="1"/>
      <c r="AG827" s="3"/>
      <c r="AH827" s="1"/>
      <c r="AI827" s="3"/>
      <c r="AJ827" s="1"/>
      <c r="AK827" s="3"/>
      <c r="AL827" s="1"/>
      <c r="AM827" s="3"/>
      <c r="AN827" s="1"/>
    </row>
    <row r="828" spans="1:40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1"/>
      <c r="Q828" s="3"/>
      <c r="R828" s="1"/>
      <c r="S828" s="3"/>
      <c r="T828" s="1"/>
      <c r="U828" s="3"/>
      <c r="V828" s="1"/>
      <c r="W828" s="3"/>
      <c r="X828" s="1"/>
      <c r="Y828" s="3"/>
      <c r="Z828" s="1"/>
      <c r="AA828" s="3"/>
      <c r="AB828" s="1"/>
      <c r="AC828" s="3"/>
      <c r="AD828" s="1"/>
      <c r="AE828" s="3"/>
      <c r="AF828" s="1"/>
      <c r="AG828" s="3"/>
      <c r="AH828" s="1"/>
      <c r="AI828" s="3"/>
      <c r="AJ828" s="1"/>
      <c r="AK828" s="3"/>
      <c r="AL828" s="1"/>
      <c r="AM828" s="3"/>
      <c r="AN828" s="1"/>
    </row>
    <row r="829" spans="1:40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1"/>
      <c r="Q829" s="3"/>
      <c r="R829" s="1"/>
      <c r="S829" s="3"/>
      <c r="T829" s="1"/>
      <c r="U829" s="3"/>
      <c r="V829" s="1"/>
      <c r="W829" s="3"/>
      <c r="X829" s="1"/>
      <c r="Y829" s="3"/>
      <c r="Z829" s="1"/>
      <c r="AA829" s="3"/>
      <c r="AB829" s="1"/>
      <c r="AC829" s="3"/>
      <c r="AD829" s="1"/>
      <c r="AE829" s="3"/>
      <c r="AF829" s="1"/>
      <c r="AG829" s="3"/>
      <c r="AH829" s="1"/>
      <c r="AI829" s="3"/>
      <c r="AJ829" s="1"/>
      <c r="AK829" s="3"/>
      <c r="AL829" s="1"/>
      <c r="AM829" s="3"/>
      <c r="AN829" s="1"/>
    </row>
    <row r="830" spans="1:4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1"/>
      <c r="Q830" s="3"/>
      <c r="R830" s="1"/>
      <c r="S830" s="3"/>
      <c r="T830" s="1"/>
      <c r="U830" s="3"/>
      <c r="V830" s="1"/>
      <c r="W830" s="3"/>
      <c r="X830" s="1"/>
      <c r="Y830" s="3"/>
      <c r="Z830" s="1"/>
      <c r="AA830" s="3"/>
      <c r="AB830" s="1"/>
      <c r="AC830" s="3"/>
      <c r="AD830" s="1"/>
      <c r="AE830" s="3"/>
      <c r="AF830" s="1"/>
      <c r="AG830" s="3"/>
      <c r="AH830" s="1"/>
      <c r="AI830" s="3"/>
      <c r="AJ830" s="1"/>
      <c r="AK830" s="3"/>
      <c r="AL830" s="1"/>
      <c r="AM830" s="3"/>
      <c r="AN830" s="1"/>
    </row>
    <row r="831" spans="1:40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1"/>
      <c r="Q831" s="3"/>
      <c r="R831" s="1"/>
      <c r="S831" s="3"/>
      <c r="T831" s="1"/>
      <c r="U831" s="3"/>
      <c r="V831" s="1"/>
      <c r="W831" s="3"/>
      <c r="X831" s="1"/>
      <c r="Y831" s="3"/>
      <c r="Z831" s="1"/>
      <c r="AA831" s="3"/>
      <c r="AB831" s="1"/>
      <c r="AC831" s="3"/>
      <c r="AD831" s="1"/>
      <c r="AE831" s="3"/>
      <c r="AF831" s="1"/>
      <c r="AG831" s="3"/>
      <c r="AH831" s="1"/>
      <c r="AI831" s="3"/>
      <c r="AJ831" s="1"/>
      <c r="AK831" s="3"/>
      <c r="AL831" s="1"/>
      <c r="AM831" s="3"/>
      <c r="AN831" s="1"/>
    </row>
    <row r="832" spans="1:40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1"/>
      <c r="Q832" s="3"/>
      <c r="R832" s="1"/>
      <c r="S832" s="3"/>
      <c r="T832" s="1"/>
      <c r="U832" s="3"/>
      <c r="V832" s="1"/>
      <c r="W832" s="3"/>
      <c r="X832" s="1"/>
      <c r="Y832" s="3"/>
      <c r="Z832" s="1"/>
      <c r="AA832" s="3"/>
      <c r="AB832" s="1"/>
      <c r="AC832" s="3"/>
      <c r="AD832" s="1"/>
      <c r="AE832" s="3"/>
      <c r="AF832" s="1"/>
      <c r="AG832" s="3"/>
      <c r="AH832" s="1"/>
      <c r="AI832" s="3"/>
      <c r="AJ832" s="1"/>
      <c r="AK832" s="3"/>
      <c r="AL832" s="1"/>
      <c r="AM832" s="3"/>
      <c r="AN832" s="1"/>
    </row>
    <row r="833" spans="1:40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1"/>
      <c r="Q833" s="3"/>
      <c r="R833" s="1"/>
      <c r="S833" s="3"/>
      <c r="T833" s="1"/>
      <c r="U833" s="3"/>
      <c r="V833" s="1"/>
      <c r="W833" s="3"/>
      <c r="X833" s="1"/>
      <c r="Y833" s="3"/>
      <c r="Z833" s="1"/>
      <c r="AA833" s="3"/>
      <c r="AB833" s="1"/>
      <c r="AC833" s="3"/>
      <c r="AD833" s="1"/>
      <c r="AE833" s="3"/>
      <c r="AF833" s="1"/>
      <c r="AG833" s="3"/>
      <c r="AH833" s="1"/>
      <c r="AI833" s="3"/>
      <c r="AJ833" s="1"/>
      <c r="AK833" s="3"/>
      <c r="AL833" s="1"/>
      <c r="AM833" s="3"/>
      <c r="AN833" s="1"/>
    </row>
    <row r="834" spans="1:40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1"/>
      <c r="Q834" s="3"/>
      <c r="R834" s="1"/>
      <c r="S834" s="3"/>
      <c r="T834" s="1"/>
      <c r="U834" s="3"/>
      <c r="V834" s="1"/>
      <c r="W834" s="3"/>
      <c r="X834" s="1"/>
      <c r="Y834" s="3"/>
      <c r="Z834" s="1"/>
      <c r="AA834" s="3"/>
      <c r="AB834" s="1"/>
      <c r="AC834" s="3"/>
      <c r="AD834" s="1"/>
      <c r="AE834" s="3"/>
      <c r="AF834" s="1"/>
      <c r="AG834" s="3"/>
      <c r="AH834" s="1"/>
      <c r="AI834" s="3"/>
      <c r="AJ834" s="1"/>
      <c r="AK834" s="3"/>
      <c r="AL834" s="1"/>
      <c r="AM834" s="3"/>
      <c r="AN834" s="1"/>
    </row>
    <row r="835" spans="1:40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1"/>
      <c r="Q835" s="3"/>
      <c r="R835" s="1"/>
      <c r="S835" s="3"/>
      <c r="T835" s="1"/>
      <c r="U835" s="3"/>
      <c r="V835" s="1"/>
      <c r="W835" s="3"/>
      <c r="X835" s="1"/>
      <c r="Y835" s="3"/>
      <c r="Z835" s="1"/>
      <c r="AA835" s="3"/>
      <c r="AB835" s="1"/>
      <c r="AC835" s="3"/>
      <c r="AD835" s="1"/>
      <c r="AE835" s="3"/>
      <c r="AF835" s="1"/>
      <c r="AG835" s="3"/>
      <c r="AH835" s="1"/>
      <c r="AI835" s="3"/>
      <c r="AJ835" s="1"/>
      <c r="AK835" s="3"/>
      <c r="AL835" s="1"/>
      <c r="AM835" s="3"/>
      <c r="AN835" s="1"/>
    </row>
    <row r="836" spans="1:40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1"/>
      <c r="Q836" s="3"/>
      <c r="R836" s="1"/>
      <c r="S836" s="3"/>
      <c r="T836" s="1"/>
      <c r="U836" s="3"/>
      <c r="V836" s="1"/>
      <c r="W836" s="3"/>
      <c r="X836" s="1"/>
      <c r="Y836" s="3"/>
      <c r="Z836" s="1"/>
      <c r="AA836" s="3"/>
      <c r="AB836" s="1"/>
      <c r="AC836" s="3"/>
      <c r="AD836" s="1"/>
      <c r="AE836" s="3"/>
      <c r="AF836" s="1"/>
      <c r="AG836" s="3"/>
      <c r="AH836" s="1"/>
      <c r="AI836" s="3"/>
      <c r="AJ836" s="1"/>
      <c r="AK836" s="3"/>
      <c r="AL836" s="1"/>
      <c r="AM836" s="3"/>
      <c r="AN836" s="1"/>
    </row>
    <row r="837" spans="1:40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1"/>
      <c r="Q837" s="3"/>
      <c r="R837" s="1"/>
      <c r="S837" s="3"/>
      <c r="T837" s="1"/>
      <c r="U837" s="3"/>
      <c r="V837" s="1"/>
      <c r="W837" s="3"/>
      <c r="X837" s="1"/>
      <c r="Y837" s="3"/>
      <c r="Z837" s="1"/>
      <c r="AA837" s="3"/>
      <c r="AB837" s="1"/>
      <c r="AC837" s="3"/>
      <c r="AD837" s="1"/>
      <c r="AE837" s="3"/>
      <c r="AF837" s="1"/>
      <c r="AG837" s="3"/>
      <c r="AH837" s="1"/>
      <c r="AI837" s="3"/>
      <c r="AJ837" s="1"/>
      <c r="AK837" s="3"/>
      <c r="AL837" s="1"/>
      <c r="AM837" s="3"/>
      <c r="AN837" s="1"/>
    </row>
    <row r="838" spans="1:40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1"/>
      <c r="Q838" s="3"/>
      <c r="R838" s="1"/>
      <c r="S838" s="3"/>
      <c r="T838" s="1"/>
      <c r="U838" s="3"/>
      <c r="V838" s="1"/>
      <c r="W838" s="3"/>
      <c r="X838" s="1"/>
      <c r="Y838" s="3"/>
      <c r="Z838" s="1"/>
      <c r="AA838" s="3"/>
      <c r="AB838" s="1"/>
      <c r="AC838" s="3"/>
      <c r="AD838" s="1"/>
      <c r="AE838" s="3"/>
      <c r="AF838" s="1"/>
      <c r="AG838" s="3"/>
      <c r="AH838" s="1"/>
      <c r="AI838" s="3"/>
      <c r="AJ838" s="1"/>
      <c r="AK838" s="3"/>
      <c r="AL838" s="1"/>
      <c r="AM838" s="3"/>
      <c r="AN838" s="1"/>
    </row>
    <row r="839" spans="1:40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1"/>
      <c r="Q839" s="3"/>
      <c r="R839" s="1"/>
      <c r="S839" s="3"/>
      <c r="T839" s="1"/>
      <c r="U839" s="3"/>
      <c r="V839" s="1"/>
      <c r="W839" s="3"/>
      <c r="X839" s="1"/>
      <c r="Y839" s="3"/>
      <c r="Z839" s="1"/>
      <c r="AA839" s="3"/>
      <c r="AB839" s="1"/>
      <c r="AC839" s="3"/>
      <c r="AD839" s="1"/>
      <c r="AE839" s="3"/>
      <c r="AF839" s="1"/>
      <c r="AG839" s="3"/>
      <c r="AH839" s="1"/>
      <c r="AI839" s="3"/>
      <c r="AJ839" s="1"/>
      <c r="AK839" s="3"/>
      <c r="AL839" s="1"/>
      <c r="AM839" s="3"/>
      <c r="AN839" s="1"/>
    </row>
    <row r="840" spans="1:4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1"/>
      <c r="Q840" s="3"/>
      <c r="R840" s="1"/>
      <c r="S840" s="3"/>
      <c r="T840" s="1"/>
      <c r="U840" s="3"/>
      <c r="V840" s="1"/>
      <c r="W840" s="3"/>
      <c r="X840" s="1"/>
      <c r="Y840" s="3"/>
      <c r="Z840" s="1"/>
      <c r="AA840" s="3"/>
      <c r="AB840" s="1"/>
      <c r="AC840" s="3"/>
      <c r="AD840" s="1"/>
      <c r="AE840" s="3"/>
      <c r="AF840" s="1"/>
      <c r="AG840" s="3"/>
      <c r="AH840" s="1"/>
      <c r="AI840" s="3"/>
      <c r="AJ840" s="1"/>
      <c r="AK840" s="3"/>
      <c r="AL840" s="1"/>
      <c r="AM840" s="3"/>
      <c r="AN840" s="1"/>
    </row>
    <row r="841" spans="1:40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1"/>
      <c r="Q841" s="3"/>
      <c r="R841" s="1"/>
      <c r="S841" s="3"/>
      <c r="T841" s="1"/>
      <c r="U841" s="3"/>
      <c r="V841" s="1"/>
      <c r="W841" s="3"/>
      <c r="X841" s="1"/>
      <c r="Y841" s="3"/>
      <c r="Z841" s="1"/>
      <c r="AA841" s="3"/>
      <c r="AB841" s="1"/>
      <c r="AC841" s="3"/>
      <c r="AD841" s="1"/>
      <c r="AE841" s="3"/>
      <c r="AF841" s="1"/>
      <c r="AG841" s="3"/>
      <c r="AH841" s="1"/>
      <c r="AI841" s="3"/>
      <c r="AJ841" s="1"/>
      <c r="AK841" s="3"/>
      <c r="AL841" s="1"/>
      <c r="AM841" s="3"/>
      <c r="AN841" s="1"/>
    </row>
    <row r="842" spans="1:40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1"/>
      <c r="Q842" s="3"/>
      <c r="R842" s="1"/>
      <c r="S842" s="3"/>
      <c r="T842" s="1"/>
      <c r="U842" s="3"/>
      <c r="V842" s="1"/>
      <c r="W842" s="3"/>
      <c r="X842" s="1"/>
      <c r="Y842" s="3"/>
      <c r="Z842" s="1"/>
      <c r="AA842" s="3"/>
      <c r="AB842" s="1"/>
      <c r="AC842" s="3"/>
      <c r="AD842" s="1"/>
      <c r="AE842" s="3"/>
      <c r="AF842" s="1"/>
      <c r="AG842" s="3"/>
      <c r="AH842" s="1"/>
      <c r="AI842" s="3"/>
      <c r="AJ842" s="1"/>
      <c r="AK842" s="3"/>
      <c r="AL842" s="1"/>
      <c r="AM842" s="3"/>
      <c r="AN842" s="1"/>
    </row>
    <row r="843" spans="1:40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1"/>
      <c r="Q843" s="3"/>
      <c r="R843" s="1"/>
      <c r="S843" s="3"/>
      <c r="T843" s="1"/>
      <c r="U843" s="3"/>
      <c r="V843" s="1"/>
      <c r="W843" s="3"/>
      <c r="X843" s="1"/>
      <c r="Y843" s="3"/>
      <c r="Z843" s="1"/>
      <c r="AA843" s="3"/>
      <c r="AB843" s="1"/>
      <c r="AC843" s="3"/>
      <c r="AD843" s="1"/>
      <c r="AE843" s="3"/>
      <c r="AF843" s="1"/>
      <c r="AG843" s="3"/>
      <c r="AH843" s="1"/>
      <c r="AI843" s="3"/>
      <c r="AJ843" s="1"/>
      <c r="AK843" s="3"/>
      <c r="AL843" s="1"/>
      <c r="AM843" s="3"/>
      <c r="AN843" s="1"/>
    </row>
    <row r="844" spans="1:40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1"/>
      <c r="Q844" s="3"/>
      <c r="R844" s="1"/>
      <c r="S844" s="3"/>
      <c r="T844" s="1"/>
      <c r="U844" s="3"/>
      <c r="V844" s="1"/>
      <c r="W844" s="3"/>
      <c r="X844" s="1"/>
      <c r="Y844" s="3"/>
      <c r="Z844" s="1"/>
      <c r="AA844" s="3"/>
      <c r="AB844" s="1"/>
      <c r="AC844" s="3"/>
      <c r="AD844" s="1"/>
      <c r="AE844" s="3"/>
      <c r="AF844" s="1"/>
      <c r="AG844" s="3"/>
      <c r="AH844" s="1"/>
      <c r="AI844" s="3"/>
      <c r="AJ844" s="1"/>
      <c r="AK844" s="3"/>
      <c r="AL844" s="1"/>
      <c r="AM844" s="3"/>
      <c r="AN844" s="1"/>
    </row>
    <row r="845" spans="1:40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1"/>
      <c r="Q845" s="3"/>
      <c r="R845" s="1"/>
      <c r="S845" s="3"/>
      <c r="T845" s="1"/>
      <c r="U845" s="3"/>
      <c r="V845" s="1"/>
      <c r="W845" s="3"/>
      <c r="X845" s="1"/>
      <c r="Y845" s="3"/>
      <c r="Z845" s="1"/>
      <c r="AA845" s="3"/>
      <c r="AB845" s="1"/>
      <c r="AC845" s="3"/>
      <c r="AD845" s="1"/>
      <c r="AE845" s="3"/>
      <c r="AF845" s="1"/>
      <c r="AG845" s="3"/>
      <c r="AH845" s="1"/>
      <c r="AI845" s="3"/>
      <c r="AJ845" s="1"/>
      <c r="AK845" s="3"/>
      <c r="AL845" s="1"/>
      <c r="AM845" s="3"/>
      <c r="AN845" s="1"/>
    </row>
    <row r="846" spans="1:40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1"/>
      <c r="Q846" s="3"/>
      <c r="R846" s="1"/>
      <c r="S846" s="3"/>
      <c r="T846" s="1"/>
      <c r="U846" s="3"/>
      <c r="V846" s="1"/>
      <c r="W846" s="3"/>
      <c r="X846" s="1"/>
      <c r="Y846" s="3"/>
      <c r="Z846" s="1"/>
      <c r="AA846" s="3"/>
      <c r="AB846" s="1"/>
      <c r="AC846" s="3"/>
      <c r="AD846" s="1"/>
      <c r="AE846" s="3"/>
      <c r="AF846" s="1"/>
      <c r="AG846" s="3"/>
      <c r="AH846" s="1"/>
      <c r="AI846" s="3"/>
      <c r="AJ846" s="1"/>
      <c r="AK846" s="3"/>
      <c r="AL846" s="1"/>
      <c r="AM846" s="3"/>
      <c r="AN846" s="1"/>
    </row>
    <row r="847" spans="1:40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1"/>
      <c r="Q847" s="3"/>
      <c r="R847" s="1"/>
      <c r="S847" s="3"/>
      <c r="T847" s="1"/>
      <c r="U847" s="3"/>
      <c r="V847" s="1"/>
      <c r="W847" s="3"/>
      <c r="X847" s="1"/>
      <c r="Y847" s="3"/>
      <c r="Z847" s="1"/>
      <c r="AA847" s="3"/>
      <c r="AB847" s="1"/>
      <c r="AC847" s="3"/>
      <c r="AD847" s="1"/>
      <c r="AE847" s="3"/>
      <c r="AF847" s="1"/>
      <c r="AG847" s="3"/>
      <c r="AH847" s="1"/>
      <c r="AI847" s="3"/>
      <c r="AJ847" s="1"/>
      <c r="AK847" s="3"/>
      <c r="AL847" s="1"/>
      <c r="AM847" s="3"/>
      <c r="AN847" s="1"/>
    </row>
    <row r="848" spans="1:40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1"/>
      <c r="Q848" s="3"/>
      <c r="R848" s="1"/>
      <c r="S848" s="3"/>
      <c r="T848" s="1"/>
      <c r="U848" s="3"/>
      <c r="V848" s="1"/>
      <c r="W848" s="3"/>
      <c r="X848" s="1"/>
      <c r="Y848" s="3"/>
      <c r="Z848" s="1"/>
      <c r="AA848" s="3"/>
      <c r="AB848" s="1"/>
      <c r="AC848" s="3"/>
      <c r="AD848" s="1"/>
      <c r="AE848" s="3"/>
      <c r="AF848" s="1"/>
      <c r="AG848" s="3"/>
      <c r="AH848" s="1"/>
      <c r="AI848" s="3"/>
      <c r="AJ848" s="1"/>
      <c r="AK848" s="3"/>
      <c r="AL848" s="1"/>
      <c r="AM848" s="3"/>
      <c r="AN848" s="1"/>
    </row>
    <row r="849" spans="1:40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1"/>
      <c r="Q849" s="3"/>
      <c r="R849" s="1"/>
      <c r="S849" s="3"/>
      <c r="T849" s="1"/>
      <c r="U849" s="3"/>
      <c r="V849" s="1"/>
      <c r="W849" s="3"/>
      <c r="X849" s="1"/>
      <c r="Y849" s="3"/>
      <c r="Z849" s="1"/>
      <c r="AA849" s="3"/>
      <c r="AB849" s="1"/>
      <c r="AC849" s="3"/>
      <c r="AD849" s="1"/>
      <c r="AE849" s="3"/>
      <c r="AF849" s="1"/>
      <c r="AG849" s="3"/>
      <c r="AH849" s="1"/>
      <c r="AI849" s="3"/>
      <c r="AJ849" s="1"/>
      <c r="AK849" s="3"/>
      <c r="AL849" s="1"/>
      <c r="AM849" s="3"/>
      <c r="AN849" s="1"/>
    </row>
    <row r="850" spans="1:4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1"/>
      <c r="Q850" s="3"/>
      <c r="R850" s="1"/>
      <c r="S850" s="3"/>
      <c r="T850" s="1"/>
      <c r="U850" s="3"/>
      <c r="V850" s="1"/>
      <c r="W850" s="3"/>
      <c r="X850" s="1"/>
      <c r="Y850" s="3"/>
      <c r="Z850" s="1"/>
      <c r="AA850" s="3"/>
      <c r="AB850" s="1"/>
      <c r="AC850" s="3"/>
      <c r="AD850" s="1"/>
      <c r="AE850" s="3"/>
      <c r="AF850" s="1"/>
      <c r="AG850" s="3"/>
      <c r="AH850" s="1"/>
      <c r="AI850" s="3"/>
      <c r="AJ850" s="1"/>
      <c r="AK850" s="3"/>
      <c r="AL850" s="1"/>
      <c r="AM850" s="3"/>
      <c r="AN850" s="1"/>
    </row>
    <row r="851" spans="1:40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1"/>
      <c r="Q851" s="3"/>
      <c r="R851" s="1"/>
      <c r="S851" s="3"/>
      <c r="T851" s="1"/>
      <c r="U851" s="3"/>
      <c r="V851" s="1"/>
      <c r="W851" s="3"/>
      <c r="X851" s="1"/>
      <c r="Y851" s="3"/>
      <c r="Z851" s="1"/>
      <c r="AA851" s="3"/>
      <c r="AB851" s="1"/>
      <c r="AC851" s="3"/>
      <c r="AD851" s="1"/>
      <c r="AE851" s="3"/>
      <c r="AF851" s="1"/>
      <c r="AG851" s="3"/>
      <c r="AH851" s="1"/>
      <c r="AI851" s="3"/>
      <c r="AJ851" s="1"/>
      <c r="AK851" s="3"/>
      <c r="AL851" s="1"/>
      <c r="AM851" s="3"/>
      <c r="AN851" s="1"/>
    </row>
    <row r="852" spans="1:40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1"/>
      <c r="Q852" s="3"/>
      <c r="R852" s="1"/>
      <c r="S852" s="3"/>
      <c r="T852" s="1"/>
      <c r="U852" s="3"/>
      <c r="V852" s="1"/>
      <c r="W852" s="3"/>
      <c r="X852" s="1"/>
      <c r="Y852" s="3"/>
      <c r="Z852" s="1"/>
      <c r="AA852" s="3"/>
      <c r="AB852" s="1"/>
      <c r="AC852" s="3"/>
      <c r="AD852" s="1"/>
      <c r="AE852" s="3"/>
      <c r="AF852" s="1"/>
      <c r="AG852" s="3"/>
      <c r="AH852" s="1"/>
      <c r="AI852" s="3"/>
      <c r="AJ852" s="1"/>
      <c r="AK852" s="3"/>
      <c r="AL852" s="1"/>
      <c r="AM852" s="3"/>
      <c r="AN852" s="1"/>
    </row>
    <row r="853" spans="1:40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1"/>
      <c r="Q853" s="3"/>
      <c r="R853" s="1"/>
      <c r="S853" s="3"/>
      <c r="T853" s="1"/>
      <c r="U853" s="3"/>
      <c r="V853" s="1"/>
      <c r="W853" s="3"/>
      <c r="X853" s="1"/>
      <c r="Y853" s="3"/>
      <c r="Z853" s="1"/>
      <c r="AA853" s="3"/>
      <c r="AB853" s="1"/>
      <c r="AC853" s="3"/>
      <c r="AD853" s="1"/>
      <c r="AE853" s="3"/>
      <c r="AF853" s="1"/>
      <c r="AG853" s="3"/>
      <c r="AH853" s="1"/>
      <c r="AI853" s="3"/>
      <c r="AJ853" s="1"/>
      <c r="AK853" s="3"/>
      <c r="AL853" s="1"/>
      <c r="AM853" s="3"/>
      <c r="AN853" s="1"/>
    </row>
    <row r="854" spans="1:40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1"/>
      <c r="Q854" s="3"/>
      <c r="R854" s="1"/>
      <c r="S854" s="3"/>
      <c r="T854" s="1"/>
      <c r="U854" s="3"/>
      <c r="V854" s="1"/>
      <c r="W854" s="3"/>
      <c r="X854" s="1"/>
      <c r="Y854" s="3"/>
      <c r="Z854" s="1"/>
      <c r="AA854" s="3"/>
      <c r="AB854" s="1"/>
      <c r="AC854" s="3"/>
      <c r="AD854" s="1"/>
      <c r="AE854" s="3"/>
      <c r="AF854" s="1"/>
      <c r="AG854" s="3"/>
      <c r="AH854" s="1"/>
      <c r="AI854" s="3"/>
      <c r="AJ854" s="1"/>
      <c r="AK854" s="3"/>
      <c r="AL854" s="1"/>
      <c r="AM854" s="3"/>
      <c r="AN854" s="1"/>
    </row>
    <row r="855" spans="1:40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1"/>
      <c r="Q855" s="3"/>
      <c r="R855" s="1"/>
      <c r="S855" s="3"/>
      <c r="T855" s="1"/>
      <c r="U855" s="3"/>
      <c r="V855" s="1"/>
      <c r="W855" s="3"/>
      <c r="X855" s="1"/>
      <c r="Y855" s="3"/>
      <c r="Z855" s="1"/>
      <c r="AA855" s="3"/>
      <c r="AB855" s="1"/>
      <c r="AC855" s="3"/>
      <c r="AD855" s="1"/>
      <c r="AE855" s="3"/>
      <c r="AF855" s="1"/>
      <c r="AG855" s="3"/>
      <c r="AH855" s="1"/>
      <c r="AI855" s="3"/>
      <c r="AJ855" s="1"/>
      <c r="AK855" s="3"/>
      <c r="AL855" s="1"/>
      <c r="AM855" s="3"/>
      <c r="AN855" s="1"/>
    </row>
    <row r="856" spans="1:40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1"/>
      <c r="Q856" s="3"/>
      <c r="R856" s="1"/>
      <c r="S856" s="3"/>
      <c r="T856" s="1"/>
      <c r="U856" s="3"/>
      <c r="V856" s="1"/>
      <c r="W856" s="3"/>
      <c r="X856" s="1"/>
      <c r="Y856" s="3"/>
      <c r="Z856" s="1"/>
      <c r="AA856" s="3"/>
      <c r="AB856" s="1"/>
      <c r="AC856" s="3"/>
      <c r="AD856" s="1"/>
      <c r="AE856" s="3"/>
      <c r="AF856" s="1"/>
      <c r="AG856" s="3"/>
      <c r="AH856" s="1"/>
      <c r="AI856" s="3"/>
      <c r="AJ856" s="1"/>
      <c r="AK856" s="3"/>
      <c r="AL856" s="1"/>
      <c r="AM856" s="3"/>
      <c r="AN856" s="1"/>
    </row>
    <row r="857" spans="1:40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1"/>
      <c r="Q857" s="3"/>
      <c r="R857" s="1"/>
      <c r="S857" s="3"/>
      <c r="T857" s="1"/>
      <c r="U857" s="3"/>
      <c r="V857" s="1"/>
      <c r="W857" s="3"/>
      <c r="X857" s="1"/>
      <c r="Y857" s="3"/>
      <c r="Z857" s="1"/>
      <c r="AA857" s="3"/>
      <c r="AB857" s="1"/>
      <c r="AC857" s="3"/>
      <c r="AD857" s="1"/>
      <c r="AE857" s="3"/>
      <c r="AF857" s="1"/>
      <c r="AG857" s="3"/>
      <c r="AH857" s="1"/>
      <c r="AI857" s="3"/>
      <c r="AJ857" s="1"/>
      <c r="AK857" s="3"/>
      <c r="AL857" s="1"/>
      <c r="AM857" s="3"/>
      <c r="AN857" s="1"/>
    </row>
    <row r="858" spans="1:40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1"/>
      <c r="Q858" s="3"/>
      <c r="R858" s="1"/>
      <c r="S858" s="3"/>
      <c r="T858" s="1"/>
      <c r="U858" s="3"/>
      <c r="V858" s="1"/>
      <c r="W858" s="3"/>
      <c r="X858" s="1"/>
      <c r="Y858" s="3"/>
      <c r="Z858" s="1"/>
      <c r="AA858" s="3"/>
      <c r="AB858" s="1"/>
      <c r="AC858" s="3"/>
      <c r="AD858" s="1"/>
      <c r="AE858" s="3"/>
      <c r="AF858" s="1"/>
      <c r="AG858" s="3"/>
      <c r="AH858" s="1"/>
      <c r="AI858" s="3"/>
      <c r="AJ858" s="1"/>
      <c r="AK858" s="3"/>
      <c r="AL858" s="1"/>
      <c r="AM858" s="3"/>
      <c r="AN858" s="1"/>
    </row>
    <row r="859" spans="1:40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1"/>
      <c r="Q859" s="3"/>
      <c r="R859" s="1"/>
      <c r="S859" s="3"/>
      <c r="T859" s="1"/>
      <c r="U859" s="3"/>
      <c r="V859" s="1"/>
      <c r="W859" s="3"/>
      <c r="X859" s="1"/>
      <c r="Y859" s="3"/>
      <c r="Z859" s="1"/>
      <c r="AA859" s="3"/>
      <c r="AB859" s="1"/>
      <c r="AC859" s="3"/>
      <c r="AD859" s="1"/>
      <c r="AE859" s="3"/>
      <c r="AF859" s="1"/>
      <c r="AG859" s="3"/>
      <c r="AH859" s="1"/>
      <c r="AI859" s="3"/>
      <c r="AJ859" s="1"/>
      <c r="AK859" s="3"/>
      <c r="AL859" s="1"/>
      <c r="AM859" s="3"/>
      <c r="AN859" s="1"/>
    </row>
    <row r="860" spans="1:4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1"/>
      <c r="Q860" s="3"/>
      <c r="R860" s="1"/>
      <c r="S860" s="3"/>
      <c r="T860" s="1"/>
      <c r="U860" s="3"/>
      <c r="V860" s="1"/>
      <c r="W860" s="3"/>
      <c r="X860" s="1"/>
      <c r="Y860" s="3"/>
      <c r="Z860" s="1"/>
      <c r="AA860" s="3"/>
      <c r="AB860" s="1"/>
      <c r="AC860" s="3"/>
      <c r="AD860" s="1"/>
      <c r="AE860" s="3"/>
      <c r="AF860" s="1"/>
      <c r="AG860" s="3"/>
      <c r="AH860" s="1"/>
      <c r="AI860" s="3"/>
      <c r="AJ860" s="1"/>
      <c r="AK860" s="3"/>
      <c r="AL860" s="1"/>
      <c r="AM860" s="3"/>
      <c r="AN860" s="1"/>
    </row>
    <row r="861" spans="1:40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1"/>
      <c r="Q861" s="3"/>
      <c r="R861" s="1"/>
      <c r="S861" s="3"/>
      <c r="T861" s="1"/>
      <c r="U861" s="3"/>
      <c r="V861" s="1"/>
      <c r="W861" s="3"/>
      <c r="X861" s="1"/>
      <c r="Y861" s="3"/>
      <c r="Z861" s="1"/>
      <c r="AA861" s="3"/>
      <c r="AB861" s="1"/>
      <c r="AC861" s="3"/>
      <c r="AD861" s="1"/>
      <c r="AE861" s="3"/>
      <c r="AF861" s="1"/>
      <c r="AG861" s="3"/>
      <c r="AH861" s="1"/>
      <c r="AI861" s="3"/>
      <c r="AJ861" s="1"/>
      <c r="AK861" s="3"/>
      <c r="AL861" s="1"/>
      <c r="AM861" s="3"/>
      <c r="AN861" s="1"/>
    </row>
    <row r="862" spans="1:40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1"/>
      <c r="Q862" s="3"/>
      <c r="R862" s="1"/>
      <c r="S862" s="3"/>
      <c r="T862" s="1"/>
      <c r="U862" s="3"/>
      <c r="V862" s="1"/>
      <c r="W862" s="3"/>
      <c r="X862" s="1"/>
      <c r="Y862" s="3"/>
      <c r="Z862" s="1"/>
      <c r="AA862" s="3"/>
      <c r="AB862" s="1"/>
      <c r="AC862" s="3"/>
      <c r="AD862" s="1"/>
      <c r="AE862" s="3"/>
      <c r="AF862" s="1"/>
      <c r="AG862" s="3"/>
      <c r="AH862" s="1"/>
      <c r="AI862" s="3"/>
      <c r="AJ862" s="1"/>
      <c r="AK862" s="3"/>
      <c r="AL862" s="1"/>
      <c r="AM862" s="3"/>
      <c r="AN862" s="1"/>
    </row>
    <row r="863" spans="1:40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1"/>
      <c r="Q863" s="3"/>
      <c r="R863" s="1"/>
      <c r="S863" s="3"/>
      <c r="T863" s="1"/>
      <c r="U863" s="3"/>
      <c r="V863" s="1"/>
      <c r="W863" s="3"/>
      <c r="X863" s="1"/>
      <c r="Y863" s="3"/>
      <c r="Z863" s="1"/>
      <c r="AA863" s="3"/>
      <c r="AB863" s="1"/>
      <c r="AC863" s="3"/>
      <c r="AD863" s="1"/>
      <c r="AE863" s="3"/>
      <c r="AF863" s="1"/>
      <c r="AG863" s="3"/>
      <c r="AH863" s="1"/>
      <c r="AI863" s="3"/>
      <c r="AJ863" s="1"/>
      <c r="AK863" s="3"/>
      <c r="AL863" s="1"/>
      <c r="AM863" s="3"/>
      <c r="AN863" s="1"/>
    </row>
    <row r="864" spans="1:40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1"/>
      <c r="Q864" s="3"/>
      <c r="R864" s="1"/>
      <c r="S864" s="3"/>
      <c r="T864" s="1"/>
      <c r="U864" s="3"/>
      <c r="V864" s="1"/>
      <c r="W864" s="3"/>
      <c r="X864" s="1"/>
      <c r="Y864" s="3"/>
      <c r="Z864" s="1"/>
      <c r="AA864" s="3"/>
      <c r="AB864" s="1"/>
      <c r="AC864" s="3"/>
      <c r="AD864" s="1"/>
      <c r="AE864" s="3"/>
      <c r="AF864" s="1"/>
      <c r="AG864" s="3"/>
      <c r="AH864" s="1"/>
      <c r="AI864" s="3"/>
      <c r="AJ864" s="1"/>
      <c r="AK864" s="3"/>
      <c r="AL864" s="1"/>
      <c r="AM864" s="3"/>
      <c r="AN864" s="1"/>
    </row>
    <row r="865" spans="1:40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1"/>
      <c r="Q865" s="3"/>
      <c r="R865" s="1"/>
      <c r="S865" s="3"/>
      <c r="T865" s="1"/>
      <c r="U865" s="3"/>
      <c r="V865" s="1"/>
      <c r="W865" s="3"/>
      <c r="X865" s="1"/>
      <c r="Y865" s="3"/>
      <c r="Z865" s="1"/>
      <c r="AA865" s="3"/>
      <c r="AB865" s="1"/>
      <c r="AC865" s="3"/>
      <c r="AD865" s="1"/>
      <c r="AE865" s="3"/>
      <c r="AF865" s="1"/>
      <c r="AG865" s="3"/>
      <c r="AH865" s="1"/>
      <c r="AI865" s="3"/>
      <c r="AJ865" s="1"/>
      <c r="AK865" s="3"/>
      <c r="AL865" s="1"/>
      <c r="AM865" s="3"/>
      <c r="AN865" s="1"/>
    </row>
    <row r="866" spans="1:40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1"/>
      <c r="Q866" s="3"/>
      <c r="R866" s="1"/>
      <c r="S866" s="3"/>
      <c r="T866" s="1"/>
      <c r="U866" s="3"/>
      <c r="V866" s="1"/>
      <c r="W866" s="3"/>
      <c r="X866" s="1"/>
      <c r="Y866" s="3"/>
      <c r="Z866" s="1"/>
      <c r="AA866" s="3"/>
      <c r="AB866" s="1"/>
      <c r="AC866" s="3"/>
      <c r="AD866" s="1"/>
      <c r="AE866" s="3"/>
      <c r="AF866" s="1"/>
      <c r="AG866" s="3"/>
      <c r="AH866" s="1"/>
      <c r="AI866" s="3"/>
      <c r="AJ866" s="1"/>
      <c r="AK866" s="3"/>
      <c r="AL866" s="1"/>
      <c r="AM866" s="3"/>
      <c r="AN866" s="1"/>
    </row>
    <row r="867" spans="1:40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1"/>
      <c r="Q867" s="3"/>
      <c r="R867" s="1"/>
      <c r="S867" s="3"/>
      <c r="T867" s="1"/>
      <c r="U867" s="3"/>
      <c r="V867" s="1"/>
      <c r="W867" s="3"/>
      <c r="X867" s="1"/>
      <c r="Y867" s="3"/>
      <c r="Z867" s="1"/>
      <c r="AA867" s="3"/>
      <c r="AB867" s="1"/>
      <c r="AC867" s="3"/>
      <c r="AD867" s="1"/>
      <c r="AE867" s="3"/>
      <c r="AF867" s="1"/>
      <c r="AG867" s="3"/>
      <c r="AH867" s="1"/>
      <c r="AI867" s="3"/>
      <c r="AJ867" s="1"/>
      <c r="AK867" s="3"/>
      <c r="AL867" s="1"/>
      <c r="AM867" s="3"/>
      <c r="AN867" s="1"/>
    </row>
    <row r="868" spans="1:40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1"/>
      <c r="Q868" s="3"/>
      <c r="R868" s="1"/>
      <c r="S868" s="3"/>
      <c r="T868" s="1"/>
      <c r="U868" s="3"/>
      <c r="V868" s="1"/>
      <c r="W868" s="3"/>
      <c r="X868" s="1"/>
      <c r="Y868" s="3"/>
      <c r="Z868" s="1"/>
      <c r="AA868" s="3"/>
      <c r="AB868" s="1"/>
      <c r="AC868" s="3"/>
      <c r="AD868" s="1"/>
      <c r="AE868" s="3"/>
      <c r="AF868" s="1"/>
      <c r="AG868" s="3"/>
      <c r="AH868" s="1"/>
      <c r="AI868" s="3"/>
      <c r="AJ868" s="1"/>
      <c r="AK868" s="3"/>
      <c r="AL868" s="1"/>
      <c r="AM868" s="3"/>
      <c r="AN868" s="1"/>
    </row>
    <row r="869" spans="1:40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1"/>
      <c r="Q869" s="3"/>
      <c r="R869" s="1"/>
      <c r="S869" s="3"/>
      <c r="T869" s="1"/>
      <c r="U869" s="3"/>
      <c r="V869" s="1"/>
      <c r="W869" s="3"/>
      <c r="X869" s="1"/>
      <c r="Y869" s="3"/>
      <c r="Z869" s="1"/>
      <c r="AA869" s="3"/>
      <c r="AB869" s="1"/>
      <c r="AC869" s="3"/>
      <c r="AD869" s="1"/>
      <c r="AE869" s="3"/>
      <c r="AF869" s="1"/>
      <c r="AG869" s="3"/>
      <c r="AH869" s="1"/>
      <c r="AI869" s="3"/>
      <c r="AJ869" s="1"/>
      <c r="AK869" s="3"/>
      <c r="AL869" s="1"/>
      <c r="AM869" s="3"/>
      <c r="AN869" s="1"/>
    </row>
    <row r="870" spans="1:4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1"/>
      <c r="Q870" s="3"/>
      <c r="R870" s="1"/>
      <c r="S870" s="3"/>
      <c r="T870" s="1"/>
      <c r="U870" s="3"/>
      <c r="V870" s="1"/>
      <c r="W870" s="3"/>
      <c r="X870" s="1"/>
      <c r="Y870" s="3"/>
      <c r="Z870" s="1"/>
      <c r="AA870" s="3"/>
      <c r="AB870" s="1"/>
      <c r="AC870" s="3"/>
      <c r="AD870" s="1"/>
      <c r="AE870" s="3"/>
      <c r="AF870" s="1"/>
      <c r="AG870" s="3"/>
      <c r="AH870" s="1"/>
      <c r="AI870" s="3"/>
      <c r="AJ870" s="1"/>
      <c r="AK870" s="3"/>
      <c r="AL870" s="1"/>
      <c r="AM870" s="3"/>
      <c r="AN870" s="1"/>
    </row>
    <row r="871" spans="1:40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1"/>
      <c r="Q871" s="3"/>
      <c r="R871" s="1"/>
      <c r="S871" s="3"/>
      <c r="T871" s="1"/>
      <c r="U871" s="3"/>
      <c r="V871" s="1"/>
      <c r="W871" s="3"/>
      <c r="X871" s="1"/>
      <c r="Y871" s="3"/>
      <c r="Z871" s="1"/>
      <c r="AA871" s="3"/>
      <c r="AB871" s="1"/>
      <c r="AC871" s="3"/>
      <c r="AD871" s="1"/>
      <c r="AE871" s="3"/>
      <c r="AF871" s="1"/>
      <c r="AG871" s="3"/>
      <c r="AH871" s="1"/>
      <c r="AI871" s="3"/>
      <c r="AJ871" s="1"/>
      <c r="AK871" s="3"/>
      <c r="AL871" s="1"/>
      <c r="AM871" s="3"/>
      <c r="AN871" s="1"/>
    </row>
    <row r="872" spans="1:40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1"/>
      <c r="Q872" s="3"/>
      <c r="R872" s="1"/>
      <c r="S872" s="3"/>
      <c r="T872" s="1"/>
      <c r="U872" s="3"/>
      <c r="V872" s="1"/>
      <c r="W872" s="3"/>
      <c r="X872" s="1"/>
      <c r="Y872" s="3"/>
      <c r="Z872" s="1"/>
      <c r="AA872" s="3"/>
      <c r="AB872" s="1"/>
      <c r="AC872" s="3"/>
      <c r="AD872" s="1"/>
      <c r="AE872" s="3"/>
      <c r="AF872" s="1"/>
      <c r="AG872" s="3"/>
      <c r="AH872" s="1"/>
      <c r="AI872" s="3"/>
      <c r="AJ872" s="1"/>
      <c r="AK872" s="3"/>
      <c r="AL872" s="1"/>
      <c r="AM872" s="3"/>
      <c r="AN872" s="1"/>
    </row>
    <row r="873" spans="1:40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1"/>
      <c r="Q873" s="3"/>
      <c r="R873" s="1"/>
      <c r="S873" s="3"/>
      <c r="T873" s="1"/>
      <c r="U873" s="3"/>
      <c r="V873" s="1"/>
      <c r="W873" s="3"/>
      <c r="X873" s="1"/>
      <c r="Y873" s="3"/>
      <c r="Z873" s="1"/>
      <c r="AA873" s="3"/>
      <c r="AB873" s="1"/>
      <c r="AC873" s="3"/>
      <c r="AD873" s="1"/>
      <c r="AE873" s="3"/>
      <c r="AF873" s="1"/>
      <c r="AG873" s="3"/>
      <c r="AH873" s="1"/>
      <c r="AI873" s="3"/>
      <c r="AJ873" s="1"/>
      <c r="AK873" s="3"/>
      <c r="AL873" s="1"/>
      <c r="AM873" s="3"/>
      <c r="AN873" s="1"/>
    </row>
    <row r="874" spans="1:40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1"/>
      <c r="Q874" s="3"/>
      <c r="R874" s="1"/>
      <c r="S874" s="3"/>
      <c r="T874" s="1"/>
      <c r="U874" s="3"/>
      <c r="V874" s="1"/>
      <c r="W874" s="3"/>
      <c r="X874" s="1"/>
      <c r="Y874" s="3"/>
      <c r="Z874" s="1"/>
      <c r="AA874" s="3"/>
      <c r="AB874" s="1"/>
      <c r="AC874" s="3"/>
      <c r="AD874" s="1"/>
      <c r="AE874" s="3"/>
      <c r="AF874" s="1"/>
      <c r="AG874" s="3"/>
      <c r="AH874" s="1"/>
      <c r="AI874" s="3"/>
      <c r="AJ874" s="1"/>
      <c r="AK874" s="3"/>
      <c r="AL874" s="1"/>
      <c r="AM874" s="3"/>
      <c r="AN874" s="1"/>
    </row>
    <row r="875" spans="1:40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1"/>
      <c r="Q875" s="3"/>
      <c r="R875" s="1"/>
      <c r="S875" s="3"/>
      <c r="T875" s="1"/>
      <c r="U875" s="3"/>
      <c r="V875" s="1"/>
      <c r="W875" s="3"/>
      <c r="X875" s="1"/>
      <c r="Y875" s="3"/>
      <c r="Z875" s="1"/>
      <c r="AA875" s="3"/>
      <c r="AB875" s="1"/>
      <c r="AC875" s="3"/>
      <c r="AD875" s="1"/>
      <c r="AE875" s="3"/>
      <c r="AF875" s="1"/>
      <c r="AG875" s="3"/>
      <c r="AH875" s="1"/>
      <c r="AI875" s="3"/>
      <c r="AJ875" s="1"/>
      <c r="AK875" s="3"/>
      <c r="AL875" s="1"/>
      <c r="AM875" s="3"/>
      <c r="AN875" s="1"/>
    </row>
    <row r="876" spans="1:40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1"/>
      <c r="Q876" s="3"/>
      <c r="R876" s="1"/>
      <c r="S876" s="3"/>
      <c r="T876" s="1"/>
      <c r="U876" s="3"/>
      <c r="V876" s="1"/>
      <c r="W876" s="3"/>
      <c r="X876" s="1"/>
      <c r="Y876" s="3"/>
      <c r="Z876" s="1"/>
      <c r="AA876" s="3"/>
      <c r="AB876" s="1"/>
      <c r="AC876" s="3"/>
      <c r="AD876" s="1"/>
      <c r="AE876" s="3"/>
      <c r="AF876" s="1"/>
      <c r="AG876" s="3"/>
      <c r="AH876" s="1"/>
      <c r="AI876" s="3"/>
      <c r="AJ876" s="1"/>
      <c r="AK876" s="3"/>
      <c r="AL876" s="1"/>
      <c r="AM876" s="3"/>
      <c r="AN876" s="1"/>
    </row>
    <row r="877" spans="1:40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1"/>
      <c r="Q877" s="3"/>
      <c r="R877" s="1"/>
      <c r="S877" s="3"/>
      <c r="T877" s="1"/>
      <c r="U877" s="3"/>
      <c r="V877" s="1"/>
      <c r="W877" s="3"/>
      <c r="X877" s="1"/>
      <c r="Y877" s="3"/>
      <c r="Z877" s="1"/>
      <c r="AA877" s="3"/>
      <c r="AB877" s="1"/>
      <c r="AC877" s="3"/>
      <c r="AD877" s="1"/>
      <c r="AE877" s="3"/>
      <c r="AF877" s="1"/>
      <c r="AG877" s="3"/>
      <c r="AH877" s="1"/>
      <c r="AI877" s="3"/>
      <c r="AJ877" s="1"/>
      <c r="AK877" s="3"/>
      <c r="AL877" s="1"/>
      <c r="AM877" s="3"/>
      <c r="AN877" s="1"/>
    </row>
    <row r="878" spans="1:40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1"/>
      <c r="Q878" s="3"/>
      <c r="R878" s="1"/>
      <c r="S878" s="3"/>
      <c r="T878" s="1"/>
      <c r="U878" s="3"/>
      <c r="V878" s="1"/>
      <c r="W878" s="3"/>
      <c r="X878" s="1"/>
      <c r="Y878" s="3"/>
      <c r="Z878" s="1"/>
      <c r="AA878" s="3"/>
      <c r="AB878" s="1"/>
      <c r="AC878" s="3"/>
      <c r="AD878" s="1"/>
      <c r="AE878" s="3"/>
      <c r="AF878" s="1"/>
      <c r="AG878" s="3"/>
      <c r="AH878" s="1"/>
      <c r="AI878" s="3"/>
      <c r="AJ878" s="1"/>
      <c r="AK878" s="3"/>
      <c r="AL878" s="1"/>
      <c r="AM878" s="3"/>
      <c r="AN878" s="1"/>
    </row>
    <row r="879" spans="1:40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1"/>
      <c r="Q879" s="3"/>
      <c r="R879" s="1"/>
      <c r="S879" s="3"/>
      <c r="T879" s="1"/>
      <c r="U879" s="3"/>
      <c r="V879" s="1"/>
      <c r="W879" s="3"/>
      <c r="X879" s="1"/>
      <c r="Y879" s="3"/>
      <c r="Z879" s="1"/>
      <c r="AA879" s="3"/>
      <c r="AB879" s="1"/>
      <c r="AC879" s="3"/>
      <c r="AD879" s="1"/>
      <c r="AE879" s="3"/>
      <c r="AF879" s="1"/>
      <c r="AG879" s="3"/>
      <c r="AH879" s="1"/>
      <c r="AI879" s="3"/>
      <c r="AJ879" s="1"/>
      <c r="AK879" s="3"/>
      <c r="AL879" s="1"/>
      <c r="AM879" s="3"/>
      <c r="AN879" s="1"/>
    </row>
    <row r="880" spans="1:4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1"/>
      <c r="Q880" s="3"/>
      <c r="R880" s="1"/>
      <c r="S880" s="3"/>
      <c r="T880" s="1"/>
      <c r="U880" s="3"/>
      <c r="V880" s="1"/>
      <c r="W880" s="3"/>
      <c r="X880" s="1"/>
      <c r="Y880" s="3"/>
      <c r="Z880" s="1"/>
      <c r="AA880" s="3"/>
      <c r="AB880" s="1"/>
      <c r="AC880" s="3"/>
      <c r="AD880" s="1"/>
      <c r="AE880" s="3"/>
      <c r="AF880" s="1"/>
      <c r="AG880" s="3"/>
      <c r="AH880" s="1"/>
      <c r="AI880" s="3"/>
      <c r="AJ880" s="1"/>
      <c r="AK880" s="3"/>
      <c r="AL880" s="1"/>
      <c r="AM880" s="3"/>
      <c r="AN880" s="1"/>
    </row>
    <row r="881" spans="1:40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1"/>
      <c r="Q881" s="3"/>
      <c r="R881" s="1"/>
      <c r="S881" s="3"/>
      <c r="T881" s="1"/>
      <c r="U881" s="3"/>
      <c r="V881" s="1"/>
      <c r="W881" s="3"/>
      <c r="X881" s="1"/>
      <c r="Y881" s="3"/>
      <c r="Z881" s="1"/>
      <c r="AA881" s="3"/>
      <c r="AB881" s="1"/>
      <c r="AC881" s="3"/>
      <c r="AD881" s="1"/>
      <c r="AE881" s="3"/>
      <c r="AF881" s="1"/>
      <c r="AG881" s="3"/>
      <c r="AH881" s="1"/>
      <c r="AI881" s="3"/>
      <c r="AJ881" s="1"/>
      <c r="AK881" s="3"/>
      <c r="AL881" s="1"/>
      <c r="AM881" s="3"/>
      <c r="AN881" s="1"/>
    </row>
    <row r="882" spans="1:40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1"/>
      <c r="Q882" s="3"/>
      <c r="R882" s="1"/>
      <c r="S882" s="3"/>
      <c r="T882" s="1"/>
      <c r="U882" s="3"/>
      <c r="V882" s="1"/>
      <c r="W882" s="3"/>
      <c r="X882" s="1"/>
      <c r="Y882" s="3"/>
      <c r="Z882" s="1"/>
      <c r="AA882" s="3"/>
      <c r="AB882" s="1"/>
      <c r="AC882" s="3"/>
      <c r="AD882" s="1"/>
      <c r="AE882" s="3"/>
      <c r="AF882" s="1"/>
      <c r="AG882" s="3"/>
      <c r="AH882" s="1"/>
      <c r="AI882" s="3"/>
      <c r="AJ882" s="1"/>
      <c r="AK882" s="3"/>
      <c r="AL882" s="1"/>
      <c r="AM882" s="3"/>
      <c r="AN882" s="1"/>
    </row>
    <row r="883" spans="1:40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1"/>
      <c r="Q883" s="3"/>
      <c r="R883" s="1"/>
      <c r="S883" s="3"/>
      <c r="T883" s="1"/>
      <c r="U883" s="3"/>
      <c r="V883" s="1"/>
      <c r="W883" s="3"/>
      <c r="X883" s="1"/>
      <c r="Y883" s="3"/>
      <c r="Z883" s="1"/>
      <c r="AA883" s="3"/>
      <c r="AB883" s="1"/>
      <c r="AC883" s="3"/>
      <c r="AD883" s="1"/>
      <c r="AE883" s="3"/>
      <c r="AF883" s="1"/>
      <c r="AG883" s="3"/>
      <c r="AH883" s="1"/>
      <c r="AI883" s="3"/>
      <c r="AJ883" s="1"/>
      <c r="AK883" s="3"/>
      <c r="AL883" s="1"/>
      <c r="AM883" s="3"/>
      <c r="AN883" s="1"/>
    </row>
    <row r="884" spans="1:40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1"/>
      <c r="Q884" s="3"/>
      <c r="R884" s="1"/>
      <c r="S884" s="3"/>
      <c r="T884" s="1"/>
      <c r="U884" s="3"/>
      <c r="V884" s="1"/>
      <c r="W884" s="3"/>
      <c r="X884" s="1"/>
      <c r="Y884" s="3"/>
      <c r="Z884" s="1"/>
      <c r="AA884" s="3"/>
      <c r="AB884" s="1"/>
      <c r="AC884" s="3"/>
      <c r="AD884" s="1"/>
      <c r="AE884" s="3"/>
      <c r="AF884" s="1"/>
      <c r="AG884" s="3"/>
      <c r="AH884" s="1"/>
      <c r="AI884" s="3"/>
      <c r="AJ884" s="1"/>
      <c r="AK884" s="3"/>
      <c r="AL884" s="1"/>
      <c r="AM884" s="3"/>
      <c r="AN884" s="1"/>
    </row>
    <row r="885" spans="1:40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1"/>
      <c r="Q885" s="3"/>
      <c r="R885" s="1"/>
      <c r="S885" s="3"/>
      <c r="T885" s="1"/>
      <c r="U885" s="3"/>
      <c r="V885" s="1"/>
      <c r="W885" s="3"/>
      <c r="X885" s="1"/>
      <c r="Y885" s="3"/>
      <c r="Z885" s="1"/>
      <c r="AA885" s="3"/>
      <c r="AB885" s="1"/>
      <c r="AC885" s="3"/>
      <c r="AD885" s="1"/>
      <c r="AE885" s="3"/>
      <c r="AF885" s="1"/>
      <c r="AG885" s="3"/>
      <c r="AH885" s="1"/>
      <c r="AI885" s="3"/>
      <c r="AJ885" s="1"/>
      <c r="AK885" s="3"/>
      <c r="AL885" s="1"/>
      <c r="AM885" s="3"/>
      <c r="AN885" s="1"/>
    </row>
    <row r="886" spans="1:40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1"/>
      <c r="Q886" s="3"/>
      <c r="R886" s="1"/>
      <c r="S886" s="3"/>
      <c r="T886" s="1"/>
      <c r="U886" s="3"/>
      <c r="V886" s="1"/>
      <c r="W886" s="3"/>
      <c r="X886" s="1"/>
      <c r="Y886" s="3"/>
      <c r="Z886" s="1"/>
      <c r="AA886" s="3"/>
      <c r="AB886" s="1"/>
      <c r="AC886" s="3"/>
      <c r="AD886" s="1"/>
      <c r="AE886" s="3"/>
      <c r="AF886" s="1"/>
      <c r="AG886" s="3"/>
      <c r="AH886" s="1"/>
      <c r="AI886" s="3"/>
      <c r="AJ886" s="1"/>
      <c r="AK886" s="3"/>
      <c r="AL886" s="1"/>
      <c r="AM886" s="3"/>
      <c r="AN886" s="1"/>
    </row>
    <row r="887" spans="1:40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1"/>
      <c r="Q887" s="3"/>
      <c r="R887" s="1"/>
      <c r="S887" s="3"/>
      <c r="T887" s="1"/>
      <c r="U887" s="3"/>
      <c r="V887" s="1"/>
      <c r="W887" s="3"/>
      <c r="X887" s="1"/>
      <c r="Y887" s="3"/>
      <c r="Z887" s="1"/>
      <c r="AA887" s="3"/>
      <c r="AB887" s="1"/>
      <c r="AC887" s="3"/>
      <c r="AD887" s="1"/>
      <c r="AE887" s="3"/>
      <c r="AF887" s="1"/>
      <c r="AG887" s="3"/>
      <c r="AH887" s="1"/>
      <c r="AI887" s="3"/>
      <c r="AJ887" s="1"/>
      <c r="AK887" s="3"/>
      <c r="AL887" s="1"/>
      <c r="AM887" s="3"/>
      <c r="AN887" s="1"/>
    </row>
    <row r="888" spans="1:40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1"/>
      <c r="Q888" s="3"/>
      <c r="R888" s="1"/>
      <c r="S888" s="3"/>
      <c r="T888" s="1"/>
      <c r="U888" s="3"/>
      <c r="V888" s="1"/>
      <c r="W888" s="3"/>
      <c r="X888" s="1"/>
      <c r="Y888" s="3"/>
      <c r="Z888" s="1"/>
      <c r="AA888" s="3"/>
      <c r="AB888" s="1"/>
      <c r="AC888" s="3"/>
      <c r="AD888" s="1"/>
      <c r="AE888" s="3"/>
      <c r="AF888" s="1"/>
      <c r="AG888" s="3"/>
      <c r="AH888" s="1"/>
      <c r="AI888" s="3"/>
      <c r="AJ888" s="1"/>
      <c r="AK888" s="3"/>
      <c r="AL888" s="1"/>
      <c r="AM888" s="3"/>
      <c r="AN888" s="1"/>
    </row>
    <row r="889" spans="1:40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1"/>
      <c r="Q889" s="3"/>
      <c r="R889" s="1"/>
      <c r="S889" s="3"/>
      <c r="T889" s="1"/>
      <c r="U889" s="3"/>
      <c r="V889" s="1"/>
      <c r="W889" s="3"/>
      <c r="X889" s="1"/>
      <c r="Y889" s="3"/>
      <c r="Z889" s="1"/>
      <c r="AA889" s="3"/>
      <c r="AB889" s="1"/>
      <c r="AC889" s="3"/>
      <c r="AD889" s="1"/>
      <c r="AE889" s="3"/>
      <c r="AF889" s="1"/>
      <c r="AG889" s="3"/>
      <c r="AH889" s="1"/>
      <c r="AI889" s="3"/>
      <c r="AJ889" s="1"/>
      <c r="AK889" s="3"/>
      <c r="AL889" s="1"/>
      <c r="AM889" s="3"/>
      <c r="AN889" s="1"/>
    </row>
    <row r="890" spans="1:4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1"/>
      <c r="Q890" s="3"/>
      <c r="R890" s="1"/>
      <c r="S890" s="3"/>
      <c r="T890" s="1"/>
      <c r="U890" s="3"/>
      <c r="V890" s="1"/>
      <c r="W890" s="3"/>
      <c r="X890" s="1"/>
      <c r="Y890" s="3"/>
      <c r="Z890" s="1"/>
      <c r="AA890" s="3"/>
      <c r="AB890" s="1"/>
      <c r="AC890" s="3"/>
      <c r="AD890" s="1"/>
      <c r="AE890" s="3"/>
      <c r="AF890" s="1"/>
      <c r="AG890" s="3"/>
      <c r="AH890" s="1"/>
      <c r="AI890" s="3"/>
      <c r="AJ890" s="1"/>
      <c r="AK890" s="3"/>
      <c r="AL890" s="1"/>
      <c r="AM890" s="3"/>
      <c r="AN890" s="1"/>
    </row>
    <row r="891" spans="1:40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1"/>
      <c r="Q891" s="3"/>
      <c r="R891" s="1"/>
      <c r="S891" s="3"/>
      <c r="T891" s="1"/>
      <c r="U891" s="3"/>
      <c r="V891" s="1"/>
      <c r="W891" s="3"/>
      <c r="X891" s="1"/>
      <c r="Y891" s="3"/>
      <c r="Z891" s="1"/>
      <c r="AA891" s="3"/>
      <c r="AB891" s="1"/>
      <c r="AC891" s="3"/>
      <c r="AD891" s="1"/>
      <c r="AE891" s="3"/>
      <c r="AF891" s="1"/>
      <c r="AG891" s="3"/>
      <c r="AH891" s="1"/>
      <c r="AI891" s="3"/>
      <c r="AJ891" s="1"/>
      <c r="AK891" s="3"/>
      <c r="AL891" s="1"/>
      <c r="AM891" s="3"/>
      <c r="AN891" s="1"/>
    </row>
    <row r="892" spans="1:40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1"/>
      <c r="Q892" s="3"/>
      <c r="R892" s="1"/>
      <c r="S892" s="3"/>
      <c r="T892" s="1"/>
      <c r="U892" s="3"/>
      <c r="V892" s="1"/>
      <c r="W892" s="3"/>
      <c r="X892" s="1"/>
      <c r="Y892" s="3"/>
      <c r="Z892" s="1"/>
      <c r="AA892" s="3"/>
      <c r="AB892" s="1"/>
      <c r="AC892" s="3"/>
      <c r="AD892" s="1"/>
      <c r="AE892" s="3"/>
      <c r="AF892" s="1"/>
      <c r="AG892" s="3"/>
      <c r="AH892" s="1"/>
      <c r="AI892" s="3"/>
      <c r="AJ892" s="1"/>
      <c r="AK892" s="3"/>
      <c r="AL892" s="1"/>
      <c r="AM892" s="3"/>
      <c r="AN892" s="1"/>
    </row>
    <row r="893" spans="1:40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1"/>
      <c r="Q893" s="3"/>
      <c r="R893" s="1"/>
      <c r="S893" s="3"/>
      <c r="T893" s="1"/>
      <c r="U893" s="3"/>
      <c r="V893" s="1"/>
      <c r="W893" s="3"/>
      <c r="X893" s="1"/>
      <c r="Y893" s="3"/>
      <c r="Z893" s="1"/>
      <c r="AA893" s="3"/>
      <c r="AB893" s="1"/>
      <c r="AC893" s="3"/>
      <c r="AD893" s="1"/>
      <c r="AE893" s="3"/>
      <c r="AF893" s="1"/>
      <c r="AG893" s="3"/>
      <c r="AH893" s="1"/>
      <c r="AI893" s="3"/>
      <c r="AJ893" s="1"/>
      <c r="AK893" s="3"/>
      <c r="AL893" s="1"/>
      <c r="AM893" s="3"/>
      <c r="AN893" s="1"/>
    </row>
    <row r="894" spans="1:40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1"/>
      <c r="Q894" s="3"/>
      <c r="R894" s="1"/>
      <c r="S894" s="3"/>
      <c r="T894" s="1"/>
      <c r="U894" s="3"/>
      <c r="V894" s="1"/>
      <c r="W894" s="3"/>
      <c r="X894" s="1"/>
      <c r="Y894" s="3"/>
      <c r="Z894" s="1"/>
      <c r="AA894" s="3"/>
      <c r="AB894" s="1"/>
      <c r="AC894" s="3"/>
      <c r="AD894" s="1"/>
      <c r="AE894" s="3"/>
      <c r="AF894" s="1"/>
      <c r="AG894" s="3"/>
      <c r="AH894" s="1"/>
      <c r="AI894" s="3"/>
      <c r="AJ894" s="1"/>
      <c r="AK894" s="3"/>
      <c r="AL894" s="1"/>
      <c r="AM894" s="3"/>
      <c r="AN894" s="1"/>
    </row>
    <row r="895" spans="1:40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1"/>
      <c r="Q895" s="3"/>
      <c r="R895" s="1"/>
      <c r="S895" s="3"/>
      <c r="T895" s="1"/>
      <c r="U895" s="3"/>
      <c r="V895" s="1"/>
      <c r="W895" s="3"/>
      <c r="X895" s="1"/>
      <c r="Y895" s="3"/>
      <c r="Z895" s="1"/>
      <c r="AA895" s="3"/>
      <c r="AB895" s="1"/>
      <c r="AC895" s="3"/>
      <c r="AD895" s="1"/>
      <c r="AE895" s="3"/>
      <c r="AF895" s="1"/>
      <c r="AG895" s="3"/>
      <c r="AH895" s="1"/>
      <c r="AI895" s="3"/>
      <c r="AJ895" s="1"/>
      <c r="AK895" s="3"/>
      <c r="AL895" s="1"/>
      <c r="AM895" s="3"/>
      <c r="AN895" s="1"/>
    </row>
    <row r="896" spans="1:40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1"/>
      <c r="Q896" s="3"/>
      <c r="R896" s="1"/>
      <c r="S896" s="3"/>
      <c r="T896" s="1"/>
      <c r="U896" s="3"/>
      <c r="V896" s="1"/>
      <c r="W896" s="3"/>
      <c r="X896" s="1"/>
      <c r="Y896" s="3"/>
      <c r="Z896" s="1"/>
      <c r="AA896" s="3"/>
      <c r="AB896" s="1"/>
      <c r="AC896" s="3"/>
      <c r="AD896" s="1"/>
      <c r="AE896" s="3"/>
      <c r="AF896" s="1"/>
      <c r="AG896" s="3"/>
      <c r="AH896" s="1"/>
      <c r="AI896" s="3"/>
      <c r="AJ896" s="1"/>
      <c r="AK896" s="3"/>
      <c r="AL896" s="1"/>
      <c r="AM896" s="3"/>
      <c r="AN896" s="1"/>
    </row>
    <row r="897" spans="1:40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1"/>
      <c r="Q897" s="3"/>
      <c r="R897" s="1"/>
      <c r="S897" s="3"/>
      <c r="T897" s="1"/>
      <c r="U897" s="3"/>
      <c r="V897" s="1"/>
      <c r="W897" s="3"/>
      <c r="X897" s="1"/>
      <c r="Y897" s="3"/>
      <c r="Z897" s="1"/>
      <c r="AA897" s="3"/>
      <c r="AB897" s="1"/>
      <c r="AC897" s="3"/>
      <c r="AD897" s="1"/>
      <c r="AE897" s="3"/>
      <c r="AF897" s="1"/>
      <c r="AG897" s="3"/>
      <c r="AH897" s="1"/>
      <c r="AI897" s="3"/>
      <c r="AJ897" s="1"/>
      <c r="AK897" s="3"/>
      <c r="AL897" s="1"/>
      <c r="AM897" s="3"/>
      <c r="AN897" s="1"/>
    </row>
    <row r="898" spans="1:40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1"/>
      <c r="Q898" s="3"/>
      <c r="R898" s="1"/>
      <c r="S898" s="3"/>
      <c r="T898" s="1"/>
      <c r="U898" s="3"/>
      <c r="V898" s="1"/>
      <c r="W898" s="3"/>
      <c r="X898" s="1"/>
      <c r="Y898" s="3"/>
      <c r="Z898" s="1"/>
      <c r="AA898" s="3"/>
      <c r="AB898" s="1"/>
      <c r="AC898" s="3"/>
      <c r="AD898" s="1"/>
      <c r="AE898" s="3"/>
      <c r="AF898" s="1"/>
      <c r="AG898" s="3"/>
      <c r="AH898" s="1"/>
      <c r="AI898" s="3"/>
      <c r="AJ898" s="1"/>
      <c r="AK898" s="3"/>
      <c r="AL898" s="1"/>
      <c r="AM898" s="3"/>
      <c r="AN898" s="1"/>
    </row>
    <row r="899" spans="1:40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1"/>
      <c r="Q899" s="3"/>
      <c r="R899" s="1"/>
      <c r="S899" s="3"/>
      <c r="T899" s="1"/>
      <c r="U899" s="3"/>
      <c r="V899" s="1"/>
      <c r="W899" s="3"/>
      <c r="X899" s="1"/>
      <c r="Y899" s="3"/>
      <c r="Z899" s="1"/>
      <c r="AA899" s="3"/>
      <c r="AB899" s="1"/>
      <c r="AC899" s="3"/>
      <c r="AD899" s="1"/>
      <c r="AE899" s="3"/>
      <c r="AF899" s="1"/>
      <c r="AG899" s="3"/>
      <c r="AH899" s="1"/>
      <c r="AI899" s="3"/>
      <c r="AJ899" s="1"/>
      <c r="AK899" s="3"/>
      <c r="AL899" s="1"/>
      <c r="AM899" s="3"/>
      <c r="AN899" s="1"/>
    </row>
    <row r="900" spans="1:4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1"/>
      <c r="Q900" s="3"/>
      <c r="R900" s="1"/>
      <c r="S900" s="3"/>
      <c r="T900" s="1"/>
      <c r="U900" s="3"/>
      <c r="V900" s="1"/>
      <c r="W900" s="3"/>
      <c r="X900" s="1"/>
      <c r="Y900" s="3"/>
      <c r="Z900" s="1"/>
      <c r="AA900" s="3"/>
      <c r="AB900" s="1"/>
      <c r="AC900" s="3"/>
      <c r="AD900" s="1"/>
      <c r="AE900" s="3"/>
      <c r="AF900" s="1"/>
      <c r="AG900" s="3"/>
      <c r="AH900" s="1"/>
      <c r="AI900" s="3"/>
      <c r="AJ900" s="1"/>
      <c r="AK900" s="3"/>
      <c r="AL900" s="1"/>
      <c r="AM900" s="3"/>
      <c r="AN900" s="1"/>
    </row>
    <row r="901" spans="1:40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1"/>
      <c r="Q901" s="3"/>
      <c r="R901" s="1"/>
      <c r="S901" s="3"/>
      <c r="T901" s="1"/>
      <c r="U901" s="3"/>
      <c r="V901" s="1"/>
      <c r="W901" s="3"/>
      <c r="X901" s="1"/>
      <c r="Y901" s="3"/>
      <c r="Z901" s="1"/>
      <c r="AA901" s="3"/>
      <c r="AB901" s="1"/>
      <c r="AC901" s="3"/>
      <c r="AD901" s="1"/>
      <c r="AE901" s="3"/>
      <c r="AF901" s="1"/>
      <c r="AG901" s="3"/>
      <c r="AH901" s="1"/>
      <c r="AI901" s="3"/>
      <c r="AJ901" s="1"/>
      <c r="AK901" s="3"/>
      <c r="AL901" s="1"/>
      <c r="AM901" s="3"/>
      <c r="AN901" s="1"/>
    </row>
    <row r="902" spans="1:40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1"/>
      <c r="Q902" s="3"/>
      <c r="R902" s="1"/>
      <c r="S902" s="3"/>
      <c r="T902" s="1"/>
      <c r="U902" s="3"/>
      <c r="V902" s="1"/>
      <c r="W902" s="3"/>
      <c r="X902" s="1"/>
      <c r="Y902" s="3"/>
      <c r="Z902" s="1"/>
      <c r="AA902" s="3"/>
      <c r="AB902" s="1"/>
      <c r="AC902" s="3"/>
      <c r="AD902" s="1"/>
      <c r="AE902" s="3"/>
      <c r="AF902" s="1"/>
      <c r="AG902" s="3"/>
      <c r="AH902" s="1"/>
      <c r="AI902" s="3"/>
      <c r="AJ902" s="1"/>
      <c r="AK902" s="3"/>
      <c r="AL902" s="1"/>
      <c r="AM902" s="3"/>
      <c r="AN902" s="1"/>
    </row>
    <row r="903" spans="1:40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1"/>
      <c r="Q903" s="3"/>
      <c r="R903" s="1"/>
      <c r="S903" s="3"/>
      <c r="T903" s="1"/>
      <c r="U903" s="3"/>
      <c r="V903" s="1"/>
      <c r="W903" s="3"/>
      <c r="X903" s="1"/>
      <c r="Y903" s="3"/>
      <c r="Z903" s="1"/>
      <c r="AA903" s="3"/>
      <c r="AB903" s="1"/>
      <c r="AC903" s="3"/>
      <c r="AD903" s="1"/>
      <c r="AE903" s="3"/>
      <c r="AF903" s="1"/>
      <c r="AG903" s="3"/>
      <c r="AH903" s="1"/>
      <c r="AI903" s="3"/>
      <c r="AJ903" s="1"/>
      <c r="AK903" s="3"/>
      <c r="AL903" s="1"/>
      <c r="AM903" s="3"/>
      <c r="AN903" s="1"/>
    </row>
    <row r="904" spans="1:40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1"/>
      <c r="Q904" s="3"/>
      <c r="R904" s="1"/>
      <c r="S904" s="3"/>
      <c r="T904" s="1"/>
      <c r="U904" s="3"/>
      <c r="V904" s="1"/>
      <c r="W904" s="3"/>
      <c r="X904" s="1"/>
      <c r="Y904" s="3"/>
      <c r="Z904" s="1"/>
      <c r="AA904" s="3"/>
      <c r="AB904" s="1"/>
      <c r="AC904" s="3"/>
      <c r="AD904" s="1"/>
      <c r="AE904" s="3"/>
      <c r="AF904" s="1"/>
      <c r="AG904" s="3"/>
      <c r="AH904" s="1"/>
      <c r="AI904" s="3"/>
      <c r="AJ904" s="1"/>
      <c r="AK904" s="3"/>
      <c r="AL904" s="1"/>
      <c r="AM904" s="3"/>
      <c r="AN904" s="1"/>
    </row>
    <row r="905" spans="1:40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1"/>
      <c r="Q905" s="3"/>
      <c r="R905" s="1"/>
      <c r="S905" s="3"/>
      <c r="T905" s="1"/>
      <c r="U905" s="3"/>
      <c r="V905" s="1"/>
      <c r="W905" s="3"/>
      <c r="X905" s="1"/>
      <c r="Y905" s="3"/>
      <c r="Z905" s="1"/>
      <c r="AA905" s="3"/>
      <c r="AB905" s="1"/>
      <c r="AC905" s="3"/>
      <c r="AD905" s="1"/>
      <c r="AE905" s="3"/>
      <c r="AF905" s="1"/>
      <c r="AG905" s="3"/>
      <c r="AH905" s="1"/>
      <c r="AI905" s="3"/>
      <c r="AJ905" s="1"/>
      <c r="AK905" s="3"/>
      <c r="AL905" s="1"/>
      <c r="AM905" s="3"/>
      <c r="AN905" s="1"/>
    </row>
    <row r="906" spans="1:40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1"/>
      <c r="Q906" s="3"/>
      <c r="R906" s="1"/>
      <c r="S906" s="3"/>
      <c r="T906" s="1"/>
      <c r="U906" s="3"/>
      <c r="V906" s="1"/>
      <c r="W906" s="3"/>
      <c r="X906" s="1"/>
      <c r="Y906" s="3"/>
      <c r="Z906" s="1"/>
      <c r="AA906" s="3"/>
      <c r="AB906" s="1"/>
      <c r="AC906" s="3"/>
      <c r="AD906" s="1"/>
      <c r="AE906" s="3"/>
      <c r="AF906" s="1"/>
      <c r="AG906" s="3"/>
      <c r="AH906" s="1"/>
      <c r="AI906" s="3"/>
      <c r="AJ906" s="1"/>
      <c r="AK906" s="3"/>
      <c r="AL906" s="1"/>
      <c r="AM906" s="3"/>
      <c r="AN906" s="1"/>
    </row>
    <row r="907" spans="1:40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1"/>
      <c r="Q907" s="3"/>
      <c r="R907" s="1"/>
      <c r="S907" s="3"/>
      <c r="T907" s="1"/>
      <c r="U907" s="3"/>
      <c r="V907" s="1"/>
      <c r="W907" s="3"/>
      <c r="X907" s="1"/>
      <c r="Y907" s="3"/>
      <c r="Z907" s="1"/>
      <c r="AA907" s="3"/>
      <c r="AB907" s="1"/>
      <c r="AC907" s="3"/>
      <c r="AD907" s="1"/>
      <c r="AE907" s="3"/>
      <c r="AF907" s="1"/>
      <c r="AG907" s="3"/>
      <c r="AH907" s="1"/>
      <c r="AI907" s="3"/>
      <c r="AJ907" s="1"/>
      <c r="AK907" s="3"/>
      <c r="AL907" s="1"/>
      <c r="AM907" s="3"/>
      <c r="AN907" s="1"/>
    </row>
    <row r="908" spans="1:40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1"/>
      <c r="Q908" s="3"/>
      <c r="R908" s="1"/>
      <c r="S908" s="3"/>
      <c r="T908" s="1"/>
      <c r="U908" s="3"/>
      <c r="V908" s="1"/>
      <c r="W908" s="3"/>
      <c r="X908" s="1"/>
      <c r="Y908" s="3"/>
      <c r="Z908" s="1"/>
      <c r="AA908" s="3"/>
      <c r="AB908" s="1"/>
      <c r="AC908" s="3"/>
      <c r="AD908" s="1"/>
      <c r="AE908" s="3"/>
      <c r="AF908" s="1"/>
      <c r="AG908" s="3"/>
      <c r="AH908" s="1"/>
      <c r="AI908" s="3"/>
      <c r="AJ908" s="1"/>
      <c r="AK908" s="3"/>
      <c r="AL908" s="1"/>
      <c r="AM908" s="3"/>
      <c r="AN908" s="1"/>
    </row>
    <row r="909" spans="1:40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1"/>
      <c r="Q909" s="3"/>
      <c r="R909" s="1"/>
      <c r="S909" s="3"/>
      <c r="T909" s="1"/>
      <c r="U909" s="3"/>
      <c r="V909" s="1"/>
      <c r="W909" s="3"/>
      <c r="X909" s="1"/>
      <c r="Y909" s="3"/>
      <c r="Z909" s="1"/>
      <c r="AA909" s="3"/>
      <c r="AB909" s="1"/>
      <c r="AC909" s="3"/>
      <c r="AD909" s="1"/>
      <c r="AE909" s="3"/>
      <c r="AF909" s="1"/>
      <c r="AG909" s="3"/>
      <c r="AH909" s="1"/>
      <c r="AI909" s="3"/>
      <c r="AJ909" s="1"/>
      <c r="AK909" s="3"/>
      <c r="AL909" s="1"/>
      <c r="AM909" s="3"/>
      <c r="AN909" s="1"/>
    </row>
    <row r="910" spans="1:4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1"/>
      <c r="Q910" s="3"/>
      <c r="R910" s="1"/>
      <c r="S910" s="3"/>
      <c r="T910" s="1"/>
      <c r="U910" s="3"/>
      <c r="V910" s="1"/>
      <c r="W910" s="3"/>
      <c r="X910" s="1"/>
      <c r="Y910" s="3"/>
      <c r="Z910" s="1"/>
      <c r="AA910" s="3"/>
      <c r="AB910" s="1"/>
      <c r="AC910" s="3"/>
      <c r="AD910" s="1"/>
      <c r="AE910" s="3"/>
      <c r="AF910" s="1"/>
      <c r="AG910" s="3"/>
      <c r="AH910" s="1"/>
      <c r="AI910" s="3"/>
      <c r="AJ910" s="1"/>
      <c r="AK910" s="3"/>
      <c r="AL910" s="1"/>
      <c r="AM910" s="3"/>
      <c r="AN910" s="1"/>
    </row>
    <row r="911" spans="1:40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1"/>
      <c r="Q911" s="3"/>
      <c r="R911" s="1"/>
      <c r="S911" s="3"/>
      <c r="T911" s="1"/>
      <c r="U911" s="3"/>
      <c r="V911" s="1"/>
      <c r="W911" s="3"/>
      <c r="X911" s="1"/>
      <c r="Y911" s="3"/>
      <c r="Z911" s="1"/>
      <c r="AA911" s="3"/>
      <c r="AB911" s="1"/>
      <c r="AC911" s="3"/>
      <c r="AD911" s="1"/>
      <c r="AE911" s="3"/>
      <c r="AF911" s="1"/>
      <c r="AG911" s="3"/>
      <c r="AH911" s="1"/>
      <c r="AI911" s="3"/>
      <c r="AJ911" s="1"/>
      <c r="AK911" s="3"/>
      <c r="AL911" s="1"/>
      <c r="AM911" s="3"/>
      <c r="AN911" s="1"/>
    </row>
    <row r="912" spans="1:40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1"/>
      <c r="Q912" s="3"/>
      <c r="R912" s="1"/>
      <c r="S912" s="3"/>
      <c r="T912" s="1"/>
      <c r="U912" s="3"/>
      <c r="V912" s="1"/>
      <c r="W912" s="3"/>
      <c r="X912" s="1"/>
      <c r="Y912" s="3"/>
      <c r="Z912" s="1"/>
      <c r="AA912" s="3"/>
      <c r="AB912" s="1"/>
      <c r="AC912" s="3"/>
      <c r="AD912" s="1"/>
      <c r="AE912" s="3"/>
      <c r="AF912" s="1"/>
      <c r="AG912" s="3"/>
      <c r="AH912" s="1"/>
      <c r="AI912" s="3"/>
      <c r="AJ912" s="1"/>
      <c r="AK912" s="3"/>
      <c r="AL912" s="1"/>
      <c r="AM912" s="3"/>
      <c r="AN912" s="1"/>
    </row>
    <row r="913" spans="1:40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1"/>
      <c r="Q913" s="3"/>
      <c r="R913" s="1"/>
      <c r="S913" s="3"/>
      <c r="T913" s="1"/>
      <c r="U913" s="3"/>
      <c r="V913" s="1"/>
      <c r="W913" s="3"/>
      <c r="X913" s="1"/>
      <c r="Y913" s="3"/>
      <c r="Z913" s="1"/>
      <c r="AA913" s="3"/>
      <c r="AB913" s="1"/>
      <c r="AC913" s="3"/>
      <c r="AD913" s="1"/>
      <c r="AE913" s="3"/>
      <c r="AF913" s="1"/>
      <c r="AG913" s="3"/>
      <c r="AH913" s="1"/>
      <c r="AI913" s="3"/>
      <c r="AJ913" s="1"/>
      <c r="AK913" s="3"/>
      <c r="AL913" s="1"/>
      <c r="AM913" s="3"/>
      <c r="AN913" s="1"/>
    </row>
    <row r="914" spans="1:40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1"/>
      <c r="Q914" s="3"/>
      <c r="R914" s="1"/>
      <c r="S914" s="3"/>
      <c r="T914" s="1"/>
      <c r="U914" s="3"/>
      <c r="V914" s="1"/>
      <c r="W914" s="3"/>
      <c r="X914" s="1"/>
      <c r="Y914" s="3"/>
      <c r="Z914" s="1"/>
      <c r="AA914" s="3"/>
      <c r="AB914" s="1"/>
      <c r="AC914" s="3"/>
      <c r="AD914" s="1"/>
      <c r="AE914" s="3"/>
      <c r="AF914" s="1"/>
      <c r="AG914" s="3"/>
      <c r="AH914" s="1"/>
      <c r="AI914" s="3"/>
      <c r="AJ914" s="1"/>
      <c r="AK914" s="3"/>
      <c r="AL914" s="1"/>
      <c r="AM914" s="3"/>
      <c r="AN914" s="1"/>
    </row>
    <row r="915" spans="1:40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1"/>
      <c r="Q915" s="3"/>
      <c r="R915" s="1"/>
      <c r="S915" s="3"/>
      <c r="T915" s="1"/>
      <c r="U915" s="3"/>
      <c r="V915" s="1"/>
      <c r="W915" s="3"/>
      <c r="X915" s="1"/>
      <c r="Y915" s="3"/>
      <c r="Z915" s="1"/>
      <c r="AA915" s="3"/>
      <c r="AB915" s="1"/>
      <c r="AC915" s="3"/>
      <c r="AD915" s="1"/>
      <c r="AE915" s="3"/>
      <c r="AF915" s="1"/>
      <c r="AG915" s="3"/>
      <c r="AH915" s="1"/>
      <c r="AI915" s="3"/>
      <c r="AJ915" s="1"/>
      <c r="AK915" s="3"/>
      <c r="AL915" s="1"/>
      <c r="AM915" s="3"/>
      <c r="AN915" s="1"/>
    </row>
    <row r="916" spans="1:40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1"/>
      <c r="Q916" s="3"/>
      <c r="R916" s="1"/>
      <c r="S916" s="3"/>
      <c r="T916" s="1"/>
      <c r="U916" s="3"/>
      <c r="V916" s="1"/>
      <c r="W916" s="3"/>
      <c r="X916" s="1"/>
      <c r="Y916" s="3"/>
      <c r="Z916" s="1"/>
      <c r="AA916" s="3"/>
      <c r="AB916" s="1"/>
      <c r="AC916" s="3"/>
      <c r="AD916" s="1"/>
      <c r="AE916" s="3"/>
      <c r="AF916" s="1"/>
      <c r="AG916" s="3"/>
      <c r="AH916" s="1"/>
      <c r="AI916" s="3"/>
      <c r="AJ916" s="1"/>
      <c r="AK916" s="3"/>
      <c r="AL916" s="1"/>
      <c r="AM916" s="3"/>
      <c r="AN916" s="1"/>
    </row>
    <row r="917" spans="1:40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1"/>
      <c r="Q917" s="3"/>
      <c r="R917" s="1"/>
      <c r="S917" s="3"/>
      <c r="T917" s="1"/>
      <c r="U917" s="3"/>
      <c r="V917" s="1"/>
      <c r="W917" s="3"/>
      <c r="X917" s="1"/>
      <c r="Y917" s="3"/>
      <c r="Z917" s="1"/>
      <c r="AA917" s="3"/>
      <c r="AB917" s="1"/>
      <c r="AC917" s="3"/>
      <c r="AD917" s="1"/>
      <c r="AE917" s="3"/>
      <c r="AF917" s="1"/>
      <c r="AG917" s="3"/>
      <c r="AH917" s="1"/>
      <c r="AI917" s="3"/>
      <c r="AJ917" s="1"/>
      <c r="AK917" s="3"/>
      <c r="AL917" s="1"/>
      <c r="AM917" s="3"/>
      <c r="AN917" s="1"/>
    </row>
    <row r="918" spans="1:40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1"/>
      <c r="Q918" s="3"/>
      <c r="R918" s="1"/>
      <c r="S918" s="3"/>
      <c r="T918" s="1"/>
      <c r="U918" s="3"/>
      <c r="V918" s="1"/>
      <c r="W918" s="3"/>
      <c r="X918" s="1"/>
      <c r="Y918" s="3"/>
      <c r="Z918" s="1"/>
      <c r="AA918" s="3"/>
      <c r="AB918" s="1"/>
      <c r="AC918" s="3"/>
      <c r="AD918" s="1"/>
      <c r="AE918" s="3"/>
      <c r="AF918" s="1"/>
      <c r="AG918" s="3"/>
      <c r="AH918" s="1"/>
      <c r="AI918" s="3"/>
      <c r="AJ918" s="1"/>
      <c r="AK918" s="3"/>
      <c r="AL918" s="1"/>
      <c r="AM918" s="3"/>
      <c r="AN918" s="1"/>
    </row>
    <row r="919" spans="1:40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1"/>
      <c r="Q919" s="3"/>
      <c r="R919" s="1"/>
      <c r="S919" s="3"/>
      <c r="T919" s="1"/>
      <c r="U919" s="3"/>
      <c r="V919" s="1"/>
      <c r="W919" s="3"/>
      <c r="X919" s="1"/>
      <c r="Y919" s="3"/>
      <c r="Z919" s="1"/>
      <c r="AA919" s="3"/>
      <c r="AB919" s="1"/>
      <c r="AC919" s="3"/>
      <c r="AD919" s="1"/>
      <c r="AE919" s="3"/>
      <c r="AF919" s="1"/>
      <c r="AG919" s="3"/>
      <c r="AH919" s="1"/>
      <c r="AI919" s="3"/>
      <c r="AJ919" s="1"/>
      <c r="AK919" s="3"/>
      <c r="AL919" s="1"/>
      <c r="AM919" s="3"/>
      <c r="AN919" s="1"/>
    </row>
    <row r="920" spans="1:4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1"/>
      <c r="Q920" s="3"/>
      <c r="R920" s="1"/>
      <c r="S920" s="3"/>
      <c r="T920" s="1"/>
      <c r="U920" s="3"/>
      <c r="V920" s="1"/>
      <c r="W920" s="3"/>
      <c r="X920" s="1"/>
      <c r="Y920" s="3"/>
      <c r="Z920" s="1"/>
      <c r="AA920" s="3"/>
      <c r="AB920" s="1"/>
      <c r="AC920" s="3"/>
      <c r="AD920" s="1"/>
      <c r="AE920" s="3"/>
      <c r="AF920" s="1"/>
      <c r="AG920" s="3"/>
      <c r="AH920" s="1"/>
      <c r="AI920" s="3"/>
      <c r="AJ920" s="1"/>
      <c r="AK920" s="3"/>
      <c r="AL920" s="1"/>
      <c r="AM920" s="3"/>
      <c r="AN920" s="1"/>
    </row>
    <row r="921" spans="1:40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1"/>
      <c r="Q921" s="3"/>
      <c r="R921" s="1"/>
      <c r="S921" s="3"/>
      <c r="T921" s="1"/>
      <c r="U921" s="3"/>
      <c r="V921" s="1"/>
      <c r="W921" s="3"/>
      <c r="X921" s="1"/>
      <c r="Y921" s="3"/>
      <c r="Z921" s="1"/>
      <c r="AA921" s="3"/>
      <c r="AB921" s="1"/>
      <c r="AC921" s="3"/>
      <c r="AD921" s="1"/>
      <c r="AE921" s="3"/>
      <c r="AF921" s="1"/>
      <c r="AG921" s="3"/>
      <c r="AH921" s="1"/>
      <c r="AI921" s="3"/>
      <c r="AJ921" s="1"/>
      <c r="AK921" s="3"/>
      <c r="AL921" s="1"/>
      <c r="AM921" s="3"/>
      <c r="AN921" s="1"/>
    </row>
    <row r="922" spans="1:40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1"/>
      <c r="Q922" s="3"/>
      <c r="R922" s="1"/>
      <c r="S922" s="3"/>
      <c r="T922" s="1"/>
      <c r="U922" s="3"/>
      <c r="V922" s="1"/>
      <c r="W922" s="3"/>
      <c r="X922" s="1"/>
      <c r="Y922" s="3"/>
      <c r="Z922" s="1"/>
      <c r="AA922" s="3"/>
      <c r="AB922" s="1"/>
      <c r="AC922" s="3"/>
      <c r="AD922" s="1"/>
      <c r="AE922" s="3"/>
      <c r="AF922" s="1"/>
      <c r="AG922" s="3"/>
      <c r="AH922" s="1"/>
      <c r="AI922" s="3"/>
      <c r="AJ922" s="1"/>
      <c r="AK922" s="3"/>
      <c r="AL922" s="1"/>
      <c r="AM922" s="3"/>
      <c r="AN922" s="1"/>
    </row>
    <row r="923" spans="1:40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1"/>
      <c r="Q923" s="3"/>
      <c r="R923" s="1"/>
      <c r="S923" s="3"/>
      <c r="T923" s="1"/>
      <c r="U923" s="3"/>
      <c r="V923" s="1"/>
      <c r="W923" s="3"/>
      <c r="X923" s="1"/>
      <c r="Y923" s="3"/>
      <c r="Z923" s="1"/>
      <c r="AA923" s="3"/>
      <c r="AB923" s="1"/>
      <c r="AC923" s="3"/>
      <c r="AD923" s="1"/>
      <c r="AE923" s="3"/>
      <c r="AF923" s="1"/>
      <c r="AG923" s="3"/>
      <c r="AH923" s="1"/>
      <c r="AI923" s="3"/>
      <c r="AJ923" s="1"/>
      <c r="AK923" s="3"/>
      <c r="AL923" s="1"/>
      <c r="AM923" s="3"/>
      <c r="AN923" s="1"/>
    </row>
    <row r="924" spans="1:40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1"/>
      <c r="Q924" s="3"/>
      <c r="R924" s="1"/>
      <c r="S924" s="3"/>
      <c r="T924" s="1"/>
      <c r="U924" s="3"/>
      <c r="V924" s="1"/>
      <c r="W924" s="3"/>
      <c r="X924" s="1"/>
      <c r="Y924" s="3"/>
      <c r="Z924" s="1"/>
      <c r="AA924" s="3"/>
      <c r="AB924" s="1"/>
      <c r="AC924" s="3"/>
      <c r="AD924" s="1"/>
      <c r="AE924" s="3"/>
      <c r="AF924" s="1"/>
      <c r="AG924" s="3"/>
      <c r="AH924" s="1"/>
      <c r="AI924" s="3"/>
      <c r="AJ924" s="1"/>
      <c r="AK924" s="3"/>
      <c r="AL924" s="1"/>
      <c r="AM924" s="3"/>
      <c r="AN924" s="1"/>
    </row>
    <row r="925" spans="1:40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1"/>
      <c r="Q925" s="3"/>
      <c r="R925" s="1"/>
      <c r="S925" s="3"/>
      <c r="T925" s="1"/>
      <c r="U925" s="3"/>
      <c r="V925" s="1"/>
      <c r="W925" s="3"/>
      <c r="X925" s="1"/>
      <c r="Y925" s="3"/>
      <c r="Z925" s="1"/>
      <c r="AA925" s="3"/>
      <c r="AB925" s="1"/>
      <c r="AC925" s="3"/>
      <c r="AD925" s="1"/>
      <c r="AE925" s="3"/>
      <c r="AF925" s="1"/>
      <c r="AG925" s="3"/>
      <c r="AH925" s="1"/>
      <c r="AI925" s="3"/>
      <c r="AJ925" s="1"/>
      <c r="AK925" s="3"/>
      <c r="AL925" s="1"/>
      <c r="AM925" s="3"/>
      <c r="AN925" s="1"/>
    </row>
    <row r="926" spans="1:40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1"/>
      <c r="Q926" s="3"/>
      <c r="R926" s="1"/>
      <c r="S926" s="3"/>
      <c r="T926" s="1"/>
      <c r="U926" s="3"/>
      <c r="V926" s="1"/>
      <c r="W926" s="3"/>
      <c r="X926" s="1"/>
      <c r="Y926" s="3"/>
      <c r="Z926" s="1"/>
      <c r="AA926" s="3"/>
      <c r="AB926" s="1"/>
      <c r="AC926" s="3"/>
      <c r="AD926" s="1"/>
      <c r="AE926" s="3"/>
      <c r="AF926" s="1"/>
      <c r="AG926" s="3"/>
      <c r="AH926" s="1"/>
      <c r="AI926" s="3"/>
      <c r="AJ926" s="1"/>
      <c r="AK926" s="3"/>
      <c r="AL926" s="1"/>
      <c r="AM926" s="3"/>
      <c r="AN926" s="1"/>
    </row>
    <row r="927" spans="1:40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1"/>
      <c r="Q927" s="3"/>
      <c r="R927" s="1"/>
      <c r="S927" s="3"/>
      <c r="T927" s="1"/>
      <c r="U927" s="3"/>
      <c r="V927" s="1"/>
      <c r="W927" s="3"/>
      <c r="X927" s="1"/>
      <c r="Y927" s="3"/>
      <c r="Z927" s="1"/>
      <c r="AA927" s="3"/>
      <c r="AB927" s="1"/>
      <c r="AC927" s="3"/>
      <c r="AD927" s="1"/>
      <c r="AE927" s="3"/>
      <c r="AF927" s="1"/>
      <c r="AG927" s="3"/>
      <c r="AH927" s="1"/>
      <c r="AI927" s="3"/>
      <c r="AJ927" s="1"/>
      <c r="AK927" s="3"/>
      <c r="AL927" s="1"/>
      <c r="AM927" s="3"/>
      <c r="AN927" s="1"/>
    </row>
    <row r="928" spans="1:40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1"/>
      <c r="Q928" s="3"/>
      <c r="R928" s="1"/>
      <c r="S928" s="3"/>
      <c r="T928" s="1"/>
      <c r="U928" s="3"/>
      <c r="V928" s="1"/>
      <c r="W928" s="3"/>
      <c r="X928" s="1"/>
      <c r="Y928" s="3"/>
      <c r="Z928" s="1"/>
      <c r="AA928" s="3"/>
      <c r="AB928" s="1"/>
      <c r="AC928" s="3"/>
      <c r="AD928" s="1"/>
      <c r="AE928" s="3"/>
      <c r="AF928" s="1"/>
      <c r="AG928" s="3"/>
      <c r="AH928" s="1"/>
      <c r="AI928" s="3"/>
      <c r="AJ928" s="1"/>
      <c r="AK928" s="3"/>
      <c r="AL928" s="1"/>
      <c r="AM928" s="3"/>
      <c r="AN928" s="1"/>
    </row>
    <row r="929" spans="1:40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1"/>
      <c r="Q929" s="3"/>
      <c r="R929" s="1"/>
      <c r="S929" s="3"/>
      <c r="T929" s="1"/>
      <c r="U929" s="3"/>
      <c r="V929" s="1"/>
      <c r="W929" s="3"/>
      <c r="X929" s="1"/>
      <c r="Y929" s="3"/>
      <c r="Z929" s="1"/>
      <c r="AA929" s="3"/>
      <c r="AB929" s="1"/>
      <c r="AC929" s="3"/>
      <c r="AD929" s="1"/>
      <c r="AE929" s="3"/>
      <c r="AF929" s="1"/>
      <c r="AG929" s="3"/>
      <c r="AH929" s="1"/>
      <c r="AI929" s="3"/>
      <c r="AJ929" s="1"/>
      <c r="AK929" s="3"/>
      <c r="AL929" s="1"/>
      <c r="AM929" s="3"/>
      <c r="AN929" s="1"/>
    </row>
    <row r="930" spans="1:4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1"/>
      <c r="Q930" s="3"/>
      <c r="R930" s="1"/>
      <c r="S930" s="3"/>
      <c r="T930" s="1"/>
      <c r="U930" s="3"/>
      <c r="V930" s="1"/>
      <c r="W930" s="3"/>
      <c r="X930" s="1"/>
      <c r="Y930" s="3"/>
      <c r="Z930" s="1"/>
      <c r="AA930" s="3"/>
      <c r="AB930" s="1"/>
      <c r="AC930" s="3"/>
      <c r="AD930" s="1"/>
      <c r="AE930" s="3"/>
      <c r="AF930" s="1"/>
      <c r="AG930" s="3"/>
      <c r="AH930" s="1"/>
      <c r="AI930" s="3"/>
      <c r="AJ930" s="1"/>
      <c r="AK930" s="3"/>
      <c r="AL930" s="1"/>
      <c r="AM930" s="3"/>
      <c r="AN930" s="1"/>
    </row>
    <row r="931" spans="1:40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1"/>
      <c r="Q931" s="3"/>
      <c r="R931" s="1"/>
      <c r="S931" s="3"/>
      <c r="T931" s="1"/>
      <c r="U931" s="3"/>
      <c r="V931" s="1"/>
      <c r="W931" s="3"/>
      <c r="X931" s="1"/>
      <c r="Y931" s="3"/>
      <c r="Z931" s="1"/>
      <c r="AA931" s="3"/>
      <c r="AB931" s="1"/>
      <c r="AC931" s="3"/>
      <c r="AD931" s="1"/>
      <c r="AE931" s="3"/>
      <c r="AF931" s="1"/>
      <c r="AG931" s="3"/>
      <c r="AH931" s="1"/>
      <c r="AI931" s="3"/>
      <c r="AJ931" s="1"/>
      <c r="AK931" s="3"/>
      <c r="AL931" s="1"/>
      <c r="AM931" s="3"/>
      <c r="AN931" s="1"/>
    </row>
    <row r="932" spans="1:40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1"/>
      <c r="Q932" s="3"/>
      <c r="R932" s="1"/>
      <c r="S932" s="3"/>
      <c r="T932" s="1"/>
      <c r="U932" s="3"/>
      <c r="V932" s="1"/>
      <c r="W932" s="3"/>
      <c r="X932" s="1"/>
      <c r="Y932" s="3"/>
      <c r="Z932" s="1"/>
      <c r="AA932" s="3"/>
      <c r="AB932" s="1"/>
      <c r="AC932" s="3"/>
      <c r="AD932" s="1"/>
      <c r="AE932" s="3"/>
      <c r="AF932" s="1"/>
      <c r="AG932" s="3"/>
      <c r="AH932" s="1"/>
      <c r="AI932" s="3"/>
      <c r="AJ932" s="1"/>
      <c r="AK932" s="3"/>
      <c r="AL932" s="1"/>
      <c r="AM932" s="3"/>
      <c r="AN932" s="1"/>
    </row>
    <row r="933" spans="1:40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1"/>
      <c r="Q933" s="3"/>
      <c r="R933" s="1"/>
      <c r="S933" s="3"/>
      <c r="T933" s="1"/>
      <c r="U933" s="3"/>
      <c r="V933" s="1"/>
      <c r="W933" s="3"/>
      <c r="X933" s="1"/>
      <c r="Y933" s="3"/>
      <c r="Z933" s="1"/>
      <c r="AA933" s="3"/>
      <c r="AB933" s="1"/>
      <c r="AC933" s="3"/>
      <c r="AD933" s="1"/>
      <c r="AE933" s="3"/>
      <c r="AF933" s="1"/>
      <c r="AG933" s="3"/>
      <c r="AH933" s="1"/>
      <c r="AI933" s="3"/>
      <c r="AJ933" s="1"/>
      <c r="AK933" s="3"/>
      <c r="AL933" s="1"/>
      <c r="AM933" s="3"/>
      <c r="AN933" s="1"/>
    </row>
    <row r="934" spans="1:40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1"/>
      <c r="Q934" s="3"/>
      <c r="R934" s="1"/>
      <c r="S934" s="3"/>
      <c r="T934" s="1"/>
      <c r="U934" s="3"/>
      <c r="V934" s="1"/>
      <c r="W934" s="3"/>
      <c r="X934" s="1"/>
      <c r="Y934" s="3"/>
      <c r="Z934" s="1"/>
      <c r="AA934" s="3"/>
      <c r="AB934" s="1"/>
      <c r="AC934" s="3"/>
      <c r="AD934" s="1"/>
      <c r="AE934" s="3"/>
      <c r="AF934" s="1"/>
      <c r="AG934" s="3"/>
      <c r="AH934" s="1"/>
      <c r="AI934" s="3"/>
      <c r="AJ934" s="1"/>
      <c r="AK934" s="3"/>
      <c r="AL934" s="1"/>
      <c r="AM934" s="3"/>
      <c r="AN934" s="1"/>
    </row>
    <row r="935" spans="1:40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1"/>
      <c r="Q935" s="3"/>
      <c r="R935" s="1"/>
      <c r="S935" s="3"/>
      <c r="T935" s="1"/>
      <c r="U935" s="3"/>
      <c r="V935" s="1"/>
      <c r="W935" s="3"/>
      <c r="X935" s="1"/>
      <c r="Y935" s="3"/>
      <c r="Z935" s="1"/>
      <c r="AA935" s="3"/>
      <c r="AB935" s="1"/>
      <c r="AC935" s="3"/>
      <c r="AD935" s="1"/>
      <c r="AE935" s="3"/>
      <c r="AF935" s="1"/>
      <c r="AG935" s="3"/>
      <c r="AH935" s="1"/>
      <c r="AI935" s="3"/>
      <c r="AJ935" s="1"/>
      <c r="AK935" s="3"/>
      <c r="AL935" s="1"/>
      <c r="AM935" s="3"/>
      <c r="AN935" s="1"/>
    </row>
    <row r="936" spans="1:40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1"/>
      <c r="Q936" s="3"/>
      <c r="R936" s="1"/>
      <c r="S936" s="3"/>
      <c r="T936" s="1"/>
      <c r="U936" s="3"/>
      <c r="V936" s="1"/>
      <c r="W936" s="3"/>
      <c r="X936" s="1"/>
      <c r="Y936" s="3"/>
      <c r="Z936" s="1"/>
      <c r="AA936" s="3"/>
      <c r="AB936" s="1"/>
      <c r="AC936" s="3"/>
      <c r="AD936" s="1"/>
      <c r="AE936" s="3"/>
      <c r="AF936" s="1"/>
      <c r="AG936" s="3"/>
      <c r="AH936" s="1"/>
      <c r="AI936" s="3"/>
      <c r="AJ936" s="1"/>
      <c r="AK936" s="3"/>
      <c r="AL936" s="1"/>
      <c r="AM936" s="3"/>
      <c r="AN936" s="1"/>
    </row>
    <row r="937" spans="1:40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1"/>
      <c r="Q937" s="3"/>
      <c r="R937" s="1"/>
      <c r="S937" s="3"/>
      <c r="T937" s="1"/>
      <c r="U937" s="3"/>
      <c r="V937" s="1"/>
      <c r="W937" s="3"/>
      <c r="X937" s="1"/>
      <c r="Y937" s="3"/>
      <c r="Z937" s="1"/>
      <c r="AA937" s="3"/>
      <c r="AB937" s="1"/>
      <c r="AC937" s="3"/>
      <c r="AD937" s="1"/>
      <c r="AE937" s="3"/>
      <c r="AF937" s="1"/>
      <c r="AG937" s="3"/>
      <c r="AH937" s="1"/>
      <c r="AI937" s="3"/>
      <c r="AJ937" s="1"/>
      <c r="AK937" s="3"/>
      <c r="AL937" s="1"/>
      <c r="AM937" s="3"/>
      <c r="AN937" s="1"/>
    </row>
    <row r="938" spans="1:40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1"/>
      <c r="Q938" s="3"/>
      <c r="R938" s="1"/>
      <c r="S938" s="3"/>
      <c r="T938" s="1"/>
      <c r="U938" s="3"/>
      <c r="V938" s="1"/>
      <c r="W938" s="3"/>
      <c r="X938" s="1"/>
      <c r="Y938" s="3"/>
      <c r="Z938" s="1"/>
      <c r="AA938" s="3"/>
      <c r="AB938" s="1"/>
      <c r="AC938" s="3"/>
      <c r="AD938" s="1"/>
      <c r="AE938" s="3"/>
      <c r="AF938" s="1"/>
      <c r="AG938" s="3"/>
      <c r="AH938" s="1"/>
      <c r="AI938" s="3"/>
      <c r="AJ938" s="1"/>
      <c r="AK938" s="3"/>
      <c r="AL938" s="1"/>
      <c r="AM938" s="3"/>
      <c r="AN938" s="1"/>
    </row>
    <row r="939" spans="1:40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1"/>
      <c r="Q939" s="3"/>
      <c r="R939" s="1"/>
      <c r="S939" s="3"/>
      <c r="T939" s="1"/>
      <c r="U939" s="3"/>
      <c r="V939" s="1"/>
      <c r="W939" s="3"/>
      <c r="X939" s="1"/>
      <c r="Y939" s="3"/>
      <c r="Z939" s="1"/>
      <c r="AA939" s="3"/>
      <c r="AB939" s="1"/>
      <c r="AC939" s="3"/>
      <c r="AD939" s="1"/>
      <c r="AE939" s="3"/>
      <c r="AF939" s="1"/>
      <c r="AG939" s="3"/>
      <c r="AH939" s="1"/>
      <c r="AI939" s="3"/>
      <c r="AJ939" s="1"/>
      <c r="AK939" s="3"/>
      <c r="AL939" s="1"/>
      <c r="AM939" s="3"/>
      <c r="AN939" s="1"/>
    </row>
    <row r="940" spans="1:4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1"/>
      <c r="Q940" s="3"/>
      <c r="R940" s="1"/>
      <c r="S940" s="3"/>
      <c r="T940" s="1"/>
      <c r="U940" s="3"/>
      <c r="V940" s="1"/>
      <c r="W940" s="3"/>
      <c r="X940" s="1"/>
      <c r="Y940" s="3"/>
      <c r="Z940" s="1"/>
      <c r="AA940" s="3"/>
      <c r="AB940" s="1"/>
      <c r="AC940" s="3"/>
      <c r="AD940" s="1"/>
      <c r="AE940" s="3"/>
      <c r="AF940" s="1"/>
      <c r="AG940" s="3"/>
      <c r="AH940" s="1"/>
      <c r="AI940" s="3"/>
      <c r="AJ940" s="1"/>
      <c r="AK940" s="3"/>
      <c r="AL940" s="1"/>
      <c r="AM940" s="3"/>
      <c r="AN940" s="1"/>
    </row>
    <row r="941" spans="1:40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1"/>
      <c r="Q941" s="3"/>
      <c r="R941" s="1"/>
      <c r="S941" s="3"/>
      <c r="T941" s="1"/>
      <c r="U941" s="3"/>
      <c r="V941" s="1"/>
      <c r="W941" s="3"/>
      <c r="X941" s="1"/>
      <c r="Y941" s="3"/>
      <c r="Z941" s="1"/>
      <c r="AA941" s="3"/>
      <c r="AB941" s="1"/>
      <c r="AC941" s="3"/>
      <c r="AD941" s="1"/>
      <c r="AE941" s="3"/>
      <c r="AF941" s="1"/>
      <c r="AG941" s="3"/>
      <c r="AH941" s="1"/>
      <c r="AI941" s="3"/>
      <c r="AJ941" s="1"/>
      <c r="AK941" s="3"/>
      <c r="AL941" s="1"/>
      <c r="AM941" s="3"/>
      <c r="AN941" s="1"/>
    </row>
    <row r="942" spans="1:40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1"/>
      <c r="Q942" s="3"/>
      <c r="R942" s="1"/>
      <c r="S942" s="3"/>
      <c r="T942" s="1"/>
      <c r="U942" s="3"/>
      <c r="V942" s="1"/>
      <c r="W942" s="3"/>
      <c r="X942" s="1"/>
      <c r="Y942" s="3"/>
      <c r="Z942" s="1"/>
      <c r="AA942" s="3"/>
      <c r="AB942" s="1"/>
      <c r="AC942" s="3"/>
      <c r="AD942" s="1"/>
      <c r="AE942" s="3"/>
      <c r="AF942" s="1"/>
      <c r="AG942" s="3"/>
      <c r="AH942" s="1"/>
      <c r="AI942" s="3"/>
      <c r="AJ942" s="1"/>
      <c r="AK942" s="3"/>
      <c r="AL942" s="1"/>
      <c r="AM942" s="3"/>
      <c r="AN942" s="1"/>
    </row>
    <row r="943" spans="1:40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1"/>
      <c r="Q943" s="3"/>
      <c r="R943" s="1"/>
      <c r="S943" s="3"/>
      <c r="T943" s="1"/>
      <c r="U943" s="3"/>
      <c r="V943" s="1"/>
      <c r="W943" s="3"/>
      <c r="X943" s="1"/>
      <c r="Y943" s="3"/>
      <c r="Z943" s="1"/>
      <c r="AA943" s="3"/>
      <c r="AB943" s="1"/>
      <c r="AC943" s="3"/>
      <c r="AD943" s="1"/>
      <c r="AE943" s="3"/>
      <c r="AF943" s="1"/>
      <c r="AG943" s="3"/>
      <c r="AH943" s="1"/>
      <c r="AI943" s="3"/>
      <c r="AJ943" s="1"/>
      <c r="AK943" s="3"/>
      <c r="AL943" s="1"/>
      <c r="AM943" s="3"/>
      <c r="AN943" s="1"/>
    </row>
    <row r="944" spans="1:40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1"/>
      <c r="Q944" s="3"/>
      <c r="R944" s="1"/>
      <c r="S944" s="3"/>
      <c r="T944" s="1"/>
      <c r="U944" s="3"/>
      <c r="V944" s="1"/>
      <c r="W944" s="3"/>
      <c r="X944" s="1"/>
      <c r="Y944" s="3"/>
      <c r="Z944" s="1"/>
      <c r="AA944" s="3"/>
      <c r="AB944" s="1"/>
      <c r="AC944" s="3"/>
      <c r="AD944" s="1"/>
      <c r="AE944" s="3"/>
      <c r="AF944" s="1"/>
      <c r="AG944" s="3"/>
      <c r="AH944" s="1"/>
      <c r="AI944" s="3"/>
      <c r="AJ944" s="1"/>
      <c r="AK944" s="3"/>
      <c r="AL944" s="1"/>
      <c r="AM944" s="3"/>
      <c r="AN944" s="1"/>
    </row>
    <row r="945" spans="1:40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1"/>
      <c r="Q945" s="3"/>
      <c r="R945" s="1"/>
      <c r="S945" s="3"/>
      <c r="T945" s="1"/>
      <c r="U945" s="3"/>
      <c r="V945" s="1"/>
      <c r="W945" s="3"/>
      <c r="X945" s="1"/>
      <c r="Y945" s="3"/>
      <c r="Z945" s="1"/>
      <c r="AA945" s="3"/>
      <c r="AB945" s="1"/>
      <c r="AC945" s="3"/>
      <c r="AD945" s="1"/>
      <c r="AE945" s="3"/>
      <c r="AF945" s="1"/>
      <c r="AG945" s="3"/>
      <c r="AH945" s="1"/>
      <c r="AI945" s="3"/>
      <c r="AJ945" s="1"/>
      <c r="AK945" s="3"/>
      <c r="AL945" s="1"/>
      <c r="AM945" s="3"/>
      <c r="AN945" s="1"/>
    </row>
    <row r="946" spans="1:40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1"/>
      <c r="Q946" s="3"/>
      <c r="R946" s="1"/>
      <c r="S946" s="3"/>
      <c r="T946" s="1"/>
      <c r="U946" s="3"/>
      <c r="V946" s="1"/>
      <c r="W946" s="3"/>
      <c r="X946" s="1"/>
      <c r="Y946" s="3"/>
      <c r="Z946" s="1"/>
      <c r="AA946" s="3"/>
      <c r="AB946" s="1"/>
      <c r="AC946" s="3"/>
      <c r="AD946" s="1"/>
      <c r="AE946" s="3"/>
      <c r="AF946" s="1"/>
      <c r="AG946" s="3"/>
      <c r="AH946" s="1"/>
      <c r="AI946" s="3"/>
      <c r="AJ946" s="1"/>
      <c r="AK946" s="3"/>
      <c r="AL946" s="1"/>
      <c r="AM946" s="3"/>
      <c r="AN946" s="1"/>
    </row>
    <row r="947" spans="1:40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1"/>
      <c r="Q947" s="3"/>
      <c r="R947" s="1"/>
      <c r="S947" s="3"/>
      <c r="T947" s="1"/>
      <c r="U947" s="3"/>
      <c r="V947" s="1"/>
      <c r="W947" s="3"/>
      <c r="X947" s="1"/>
      <c r="Y947" s="3"/>
      <c r="Z947" s="1"/>
      <c r="AA947" s="3"/>
      <c r="AB947" s="1"/>
      <c r="AC947" s="3"/>
      <c r="AD947" s="1"/>
      <c r="AE947" s="3"/>
      <c r="AF947" s="1"/>
      <c r="AG947" s="3"/>
      <c r="AH947" s="1"/>
      <c r="AI947" s="3"/>
      <c r="AJ947" s="1"/>
      <c r="AK947" s="3"/>
      <c r="AL947" s="1"/>
      <c r="AM947" s="3"/>
      <c r="AN947" s="1"/>
    </row>
    <row r="948" spans="1:40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1"/>
      <c r="Q948" s="3"/>
      <c r="R948" s="1"/>
      <c r="S948" s="3"/>
      <c r="T948" s="1"/>
      <c r="U948" s="3"/>
      <c r="V948" s="1"/>
      <c r="W948" s="3"/>
      <c r="X948" s="1"/>
      <c r="Y948" s="3"/>
      <c r="Z948" s="1"/>
      <c r="AA948" s="3"/>
      <c r="AB948" s="1"/>
      <c r="AC948" s="3"/>
      <c r="AD948" s="1"/>
      <c r="AE948" s="3"/>
      <c r="AF948" s="1"/>
      <c r="AG948" s="3"/>
      <c r="AH948" s="1"/>
      <c r="AI948" s="3"/>
      <c r="AJ948" s="1"/>
      <c r="AK948" s="3"/>
      <c r="AL948" s="1"/>
      <c r="AM948" s="3"/>
      <c r="AN948" s="1"/>
    </row>
    <row r="949" spans="1:40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1"/>
      <c r="Q949" s="3"/>
      <c r="R949" s="1"/>
      <c r="S949" s="3"/>
      <c r="T949" s="1"/>
      <c r="U949" s="3"/>
      <c r="V949" s="1"/>
      <c r="W949" s="3"/>
      <c r="X949" s="1"/>
      <c r="Y949" s="3"/>
      <c r="Z949" s="1"/>
      <c r="AA949" s="3"/>
      <c r="AB949" s="1"/>
      <c r="AC949" s="3"/>
      <c r="AD949" s="1"/>
      <c r="AE949" s="3"/>
      <c r="AF949" s="1"/>
      <c r="AG949" s="3"/>
      <c r="AH949" s="1"/>
      <c r="AI949" s="3"/>
      <c r="AJ949" s="1"/>
      <c r="AK949" s="3"/>
      <c r="AL949" s="1"/>
      <c r="AM949" s="3"/>
      <c r="AN949" s="1"/>
    </row>
    <row r="950" spans="1:4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1"/>
      <c r="Q950" s="3"/>
      <c r="R950" s="1"/>
      <c r="S950" s="3"/>
      <c r="T950" s="1"/>
      <c r="U950" s="3"/>
      <c r="V950" s="1"/>
      <c r="W950" s="3"/>
      <c r="X950" s="1"/>
      <c r="Y950" s="3"/>
      <c r="Z950" s="1"/>
      <c r="AA950" s="3"/>
      <c r="AB950" s="1"/>
      <c r="AC950" s="3"/>
      <c r="AD950" s="1"/>
      <c r="AE950" s="3"/>
      <c r="AF950" s="1"/>
      <c r="AG950" s="3"/>
      <c r="AH950" s="1"/>
      <c r="AI950" s="3"/>
      <c r="AJ950" s="1"/>
      <c r="AK950" s="3"/>
      <c r="AL950" s="1"/>
      <c r="AM950" s="3"/>
      <c r="AN950" s="1"/>
    </row>
    <row r="951" spans="1:40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1"/>
      <c r="Q951" s="3"/>
      <c r="R951" s="1"/>
      <c r="S951" s="3"/>
      <c r="T951" s="1"/>
      <c r="U951" s="3"/>
      <c r="V951" s="1"/>
      <c r="W951" s="3"/>
      <c r="X951" s="1"/>
      <c r="Y951" s="3"/>
      <c r="Z951" s="1"/>
      <c r="AA951" s="3"/>
      <c r="AB951" s="1"/>
      <c r="AC951" s="3"/>
      <c r="AD951" s="1"/>
      <c r="AE951" s="3"/>
      <c r="AF951" s="1"/>
      <c r="AG951" s="3"/>
      <c r="AH951" s="1"/>
      <c r="AI951" s="3"/>
      <c r="AJ951" s="1"/>
      <c r="AK951" s="3"/>
      <c r="AL951" s="1"/>
      <c r="AM951" s="3"/>
      <c r="AN951" s="1"/>
    </row>
    <row r="952" spans="1:40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1"/>
      <c r="Q952" s="3"/>
      <c r="R952" s="1"/>
      <c r="S952" s="3"/>
      <c r="T952" s="1"/>
      <c r="U952" s="3"/>
      <c r="V952" s="1"/>
      <c r="W952" s="3"/>
      <c r="X952" s="1"/>
      <c r="Y952" s="3"/>
      <c r="Z952" s="1"/>
      <c r="AA952" s="3"/>
      <c r="AB952" s="1"/>
      <c r="AC952" s="3"/>
      <c r="AD952" s="1"/>
      <c r="AE952" s="3"/>
      <c r="AF952" s="1"/>
      <c r="AG952" s="3"/>
      <c r="AH952" s="1"/>
      <c r="AI952" s="3"/>
      <c r="AJ952" s="1"/>
      <c r="AK952" s="3"/>
      <c r="AL952" s="1"/>
      <c r="AM952" s="3"/>
      <c r="AN952" s="1"/>
    </row>
    <row r="953" spans="1:40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1"/>
      <c r="Q953" s="3"/>
      <c r="R953" s="1"/>
      <c r="S953" s="3"/>
      <c r="T953" s="1"/>
      <c r="U953" s="3"/>
      <c r="V953" s="1"/>
      <c r="W953" s="3"/>
      <c r="X953" s="1"/>
      <c r="Y953" s="3"/>
      <c r="Z953" s="1"/>
      <c r="AA953" s="3"/>
      <c r="AB953" s="1"/>
      <c r="AC953" s="3"/>
      <c r="AD953" s="1"/>
      <c r="AE953" s="3"/>
      <c r="AF953" s="1"/>
      <c r="AG953" s="3"/>
      <c r="AH953" s="1"/>
      <c r="AI953" s="3"/>
      <c r="AJ953" s="1"/>
      <c r="AK953" s="3"/>
      <c r="AL953" s="1"/>
      <c r="AM953" s="3"/>
      <c r="AN953" s="1"/>
    </row>
    <row r="954" spans="1:40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1"/>
      <c r="Q954" s="3"/>
      <c r="R954" s="1"/>
      <c r="S954" s="3"/>
      <c r="T954" s="1"/>
      <c r="U954" s="3"/>
      <c r="V954" s="1"/>
      <c r="W954" s="3"/>
      <c r="X954" s="1"/>
      <c r="Y954" s="3"/>
      <c r="Z954" s="1"/>
      <c r="AA954" s="3"/>
      <c r="AB954" s="1"/>
      <c r="AC954" s="3"/>
      <c r="AD954" s="1"/>
      <c r="AE954" s="3"/>
      <c r="AF954" s="1"/>
      <c r="AG954" s="3"/>
      <c r="AH954" s="1"/>
      <c r="AI954" s="3"/>
      <c r="AJ954" s="1"/>
      <c r="AK954" s="3"/>
      <c r="AL954" s="1"/>
      <c r="AM954" s="3"/>
      <c r="AN954" s="1"/>
    </row>
    <row r="955" spans="1:40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1"/>
      <c r="Q955" s="3"/>
      <c r="R955" s="1"/>
      <c r="S955" s="3"/>
      <c r="T955" s="1"/>
      <c r="U955" s="3"/>
      <c r="V955" s="1"/>
      <c r="W955" s="3"/>
      <c r="X955" s="1"/>
      <c r="Y955" s="3"/>
      <c r="Z955" s="1"/>
      <c r="AA955" s="3"/>
      <c r="AB955" s="1"/>
      <c r="AC955" s="3"/>
      <c r="AD955" s="1"/>
      <c r="AE955" s="3"/>
      <c r="AF955" s="1"/>
      <c r="AG955" s="3"/>
      <c r="AH955" s="1"/>
      <c r="AI955" s="3"/>
      <c r="AJ955" s="1"/>
      <c r="AK955" s="3"/>
      <c r="AL955" s="1"/>
      <c r="AM955" s="3"/>
      <c r="AN955" s="1"/>
    </row>
    <row r="956" spans="1:40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1"/>
      <c r="Q956" s="3"/>
      <c r="R956" s="1"/>
      <c r="S956" s="3"/>
      <c r="T956" s="1"/>
      <c r="U956" s="3"/>
      <c r="V956" s="1"/>
      <c r="W956" s="3"/>
      <c r="X956" s="1"/>
      <c r="Y956" s="3"/>
      <c r="Z956" s="1"/>
      <c r="AA956" s="3"/>
      <c r="AB956" s="1"/>
      <c r="AC956" s="3"/>
      <c r="AD956" s="1"/>
      <c r="AE956" s="3"/>
      <c r="AF956" s="1"/>
      <c r="AG956" s="3"/>
      <c r="AH956" s="1"/>
      <c r="AI956" s="3"/>
      <c r="AJ956" s="1"/>
      <c r="AK956" s="3"/>
      <c r="AL956" s="1"/>
      <c r="AM956" s="3"/>
      <c r="AN956" s="1"/>
    </row>
    <row r="957" spans="1:40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1"/>
      <c r="Q957" s="3"/>
      <c r="R957" s="1"/>
      <c r="S957" s="3"/>
      <c r="T957" s="1"/>
      <c r="U957" s="3"/>
      <c r="V957" s="1"/>
      <c r="W957" s="3"/>
      <c r="X957" s="1"/>
      <c r="Y957" s="3"/>
      <c r="Z957" s="1"/>
      <c r="AA957" s="3"/>
      <c r="AB957" s="1"/>
      <c r="AC957" s="3"/>
      <c r="AD957" s="1"/>
      <c r="AE957" s="3"/>
      <c r="AF957" s="1"/>
      <c r="AG957" s="3"/>
      <c r="AH957" s="1"/>
      <c r="AI957" s="3"/>
      <c r="AJ957" s="1"/>
      <c r="AK957" s="3"/>
      <c r="AL957" s="1"/>
      <c r="AM957" s="3"/>
      <c r="AN957" s="1"/>
    </row>
    <row r="958" spans="1:40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1"/>
      <c r="Q958" s="3"/>
      <c r="R958" s="1"/>
      <c r="S958" s="3"/>
      <c r="T958" s="1"/>
      <c r="U958" s="3"/>
      <c r="V958" s="1"/>
      <c r="W958" s="3"/>
      <c r="X958" s="1"/>
      <c r="Y958" s="3"/>
      <c r="Z958" s="1"/>
      <c r="AA958" s="3"/>
      <c r="AB958" s="1"/>
      <c r="AC958" s="3"/>
      <c r="AD958" s="1"/>
      <c r="AE958" s="3"/>
      <c r="AF958" s="1"/>
      <c r="AG958" s="3"/>
      <c r="AH958" s="1"/>
      <c r="AI958" s="3"/>
      <c r="AJ958" s="1"/>
      <c r="AK958" s="3"/>
      <c r="AL958" s="1"/>
      <c r="AM958" s="3"/>
      <c r="AN958" s="1"/>
    </row>
    <row r="959" spans="1:40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1"/>
      <c r="Q959" s="3"/>
      <c r="R959" s="1"/>
      <c r="S959" s="3"/>
      <c r="T959" s="1"/>
      <c r="U959" s="3"/>
      <c r="V959" s="1"/>
      <c r="W959" s="3"/>
      <c r="X959" s="1"/>
      <c r="Y959" s="3"/>
      <c r="Z959" s="1"/>
      <c r="AA959" s="3"/>
      <c r="AB959" s="1"/>
      <c r="AC959" s="3"/>
      <c r="AD959" s="1"/>
      <c r="AE959" s="3"/>
      <c r="AF959" s="1"/>
      <c r="AG959" s="3"/>
      <c r="AH959" s="1"/>
      <c r="AI959" s="3"/>
      <c r="AJ959" s="1"/>
      <c r="AK959" s="3"/>
      <c r="AL959" s="1"/>
      <c r="AM959" s="3"/>
      <c r="AN959" s="1"/>
    </row>
    <row r="960" spans="1:4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1"/>
      <c r="Q960" s="3"/>
      <c r="R960" s="1"/>
      <c r="S960" s="3"/>
      <c r="T960" s="1"/>
      <c r="U960" s="3"/>
      <c r="V960" s="1"/>
      <c r="W960" s="3"/>
      <c r="X960" s="1"/>
      <c r="Y960" s="3"/>
      <c r="Z960" s="1"/>
      <c r="AA960" s="3"/>
      <c r="AB960" s="1"/>
      <c r="AC960" s="3"/>
      <c r="AD960" s="1"/>
      <c r="AE960" s="3"/>
      <c r="AF960" s="1"/>
      <c r="AG960" s="3"/>
      <c r="AH960" s="1"/>
      <c r="AI960" s="3"/>
      <c r="AJ960" s="1"/>
      <c r="AK960" s="3"/>
      <c r="AL960" s="1"/>
      <c r="AM960" s="3"/>
      <c r="AN960" s="1"/>
    </row>
    <row r="961" spans="1:40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1"/>
      <c r="Q961" s="3"/>
      <c r="R961" s="1"/>
      <c r="S961" s="3"/>
      <c r="T961" s="1"/>
      <c r="U961" s="3"/>
      <c r="V961" s="1"/>
      <c r="W961" s="3"/>
      <c r="X961" s="1"/>
      <c r="Y961" s="3"/>
      <c r="Z961" s="1"/>
      <c r="AA961" s="3"/>
      <c r="AB961" s="1"/>
      <c r="AC961" s="3"/>
      <c r="AD961" s="1"/>
      <c r="AE961" s="3"/>
      <c r="AF961" s="1"/>
      <c r="AG961" s="3"/>
      <c r="AH961" s="1"/>
      <c r="AI961" s="3"/>
      <c r="AJ961" s="1"/>
      <c r="AK961" s="3"/>
      <c r="AL961" s="1"/>
      <c r="AM961" s="3"/>
      <c r="AN961" s="1"/>
    </row>
    <row r="962" spans="1:40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1"/>
      <c r="Q962" s="3"/>
      <c r="R962" s="1"/>
      <c r="S962" s="3"/>
      <c r="T962" s="1"/>
      <c r="U962" s="3"/>
      <c r="V962" s="1"/>
      <c r="W962" s="3"/>
      <c r="X962" s="1"/>
      <c r="Y962" s="3"/>
      <c r="Z962" s="1"/>
      <c r="AA962" s="3"/>
      <c r="AB962" s="1"/>
      <c r="AC962" s="3"/>
      <c r="AD962" s="1"/>
      <c r="AE962" s="3"/>
      <c r="AF962" s="1"/>
      <c r="AG962" s="3"/>
      <c r="AH962" s="1"/>
      <c r="AI962" s="3"/>
      <c r="AJ962" s="1"/>
      <c r="AK962" s="3"/>
      <c r="AL962" s="1"/>
      <c r="AM962" s="3"/>
      <c r="AN962" s="1"/>
    </row>
    <row r="963" spans="1:40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1"/>
      <c r="Q963" s="3"/>
      <c r="R963" s="1"/>
      <c r="S963" s="3"/>
      <c r="T963" s="1"/>
      <c r="U963" s="3"/>
      <c r="V963" s="1"/>
      <c r="W963" s="3"/>
      <c r="X963" s="1"/>
      <c r="Y963" s="3"/>
      <c r="Z963" s="1"/>
      <c r="AA963" s="3"/>
      <c r="AB963" s="1"/>
      <c r="AC963" s="3"/>
      <c r="AD963" s="1"/>
      <c r="AE963" s="3"/>
      <c r="AF963" s="1"/>
      <c r="AG963" s="3"/>
      <c r="AH963" s="1"/>
      <c r="AI963" s="3"/>
      <c r="AJ963" s="1"/>
      <c r="AK963" s="3"/>
      <c r="AL963" s="1"/>
      <c r="AM963" s="3"/>
      <c r="AN963" s="1"/>
    </row>
    <row r="964" spans="1:40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1"/>
      <c r="Q964" s="3"/>
      <c r="R964" s="1"/>
      <c r="S964" s="3"/>
      <c r="T964" s="1"/>
      <c r="U964" s="3"/>
      <c r="V964" s="1"/>
      <c r="W964" s="3"/>
      <c r="X964" s="1"/>
      <c r="Y964" s="3"/>
      <c r="Z964" s="1"/>
      <c r="AA964" s="3"/>
      <c r="AB964" s="1"/>
      <c r="AC964" s="3"/>
      <c r="AD964" s="1"/>
      <c r="AE964" s="3"/>
      <c r="AF964" s="1"/>
      <c r="AG964" s="3"/>
      <c r="AH964" s="1"/>
      <c r="AI964" s="3"/>
      <c r="AJ964" s="1"/>
      <c r="AK964" s="3"/>
      <c r="AL964" s="1"/>
      <c r="AM964" s="3"/>
      <c r="AN964" s="1"/>
    </row>
    <row r="965" spans="1:40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1"/>
      <c r="Q965" s="3"/>
      <c r="R965" s="1"/>
      <c r="S965" s="3"/>
      <c r="T965" s="1"/>
      <c r="U965" s="3"/>
      <c r="V965" s="1"/>
      <c r="W965" s="3"/>
      <c r="X965" s="1"/>
      <c r="Y965" s="3"/>
      <c r="Z965" s="1"/>
      <c r="AA965" s="3"/>
      <c r="AB965" s="1"/>
      <c r="AC965" s="3"/>
      <c r="AD965" s="1"/>
      <c r="AE965" s="3"/>
      <c r="AF965" s="1"/>
      <c r="AG965" s="3"/>
      <c r="AH965" s="1"/>
      <c r="AI965" s="3"/>
      <c r="AJ965" s="1"/>
      <c r="AK965" s="3"/>
      <c r="AL965" s="1"/>
      <c r="AM965" s="3"/>
      <c r="AN965" s="1"/>
    </row>
    <row r="966" spans="1:40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1"/>
      <c r="Q966" s="3"/>
      <c r="R966" s="1"/>
      <c r="S966" s="3"/>
      <c r="T966" s="1"/>
      <c r="U966" s="3"/>
      <c r="V966" s="1"/>
      <c r="W966" s="3"/>
      <c r="X966" s="1"/>
      <c r="Y966" s="3"/>
      <c r="Z966" s="1"/>
      <c r="AA966" s="3"/>
      <c r="AB966" s="1"/>
      <c r="AC966" s="3"/>
      <c r="AD966" s="1"/>
      <c r="AE966" s="3"/>
      <c r="AF966" s="1"/>
      <c r="AG966" s="3"/>
      <c r="AH966" s="1"/>
      <c r="AI966" s="3"/>
      <c r="AJ966" s="1"/>
      <c r="AK966" s="3"/>
      <c r="AL966" s="1"/>
      <c r="AM966" s="3"/>
      <c r="AN966" s="1"/>
    </row>
    <row r="967" spans="1:40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1"/>
      <c r="Q967" s="3"/>
      <c r="R967" s="1"/>
      <c r="S967" s="3"/>
      <c r="T967" s="1"/>
      <c r="U967" s="3"/>
      <c r="V967" s="1"/>
      <c r="W967" s="3"/>
      <c r="X967" s="1"/>
      <c r="Y967" s="3"/>
      <c r="Z967" s="1"/>
      <c r="AA967" s="3"/>
      <c r="AB967" s="1"/>
      <c r="AC967" s="3"/>
      <c r="AD967" s="1"/>
      <c r="AE967" s="3"/>
      <c r="AF967" s="1"/>
      <c r="AG967" s="3"/>
      <c r="AH967" s="1"/>
      <c r="AI967" s="3"/>
      <c r="AJ967" s="1"/>
      <c r="AK967" s="3"/>
      <c r="AL967" s="1"/>
      <c r="AM967" s="3"/>
      <c r="AN967" s="1"/>
    </row>
    <row r="968" spans="1:40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1"/>
      <c r="Q968" s="3"/>
      <c r="R968" s="1"/>
      <c r="S968" s="3"/>
      <c r="T968" s="1"/>
      <c r="U968" s="3"/>
      <c r="V968" s="1"/>
      <c r="W968" s="3"/>
      <c r="X968" s="1"/>
      <c r="Y968" s="3"/>
      <c r="Z968" s="1"/>
      <c r="AA968" s="3"/>
      <c r="AB968" s="1"/>
      <c r="AC968" s="3"/>
      <c r="AD968" s="1"/>
      <c r="AE968" s="3"/>
      <c r="AF968" s="1"/>
      <c r="AG968" s="3"/>
      <c r="AH968" s="1"/>
      <c r="AI968" s="3"/>
      <c r="AJ968" s="1"/>
      <c r="AK968" s="3"/>
      <c r="AL968" s="1"/>
      <c r="AM968" s="3"/>
      <c r="AN968" s="1"/>
    </row>
    <row r="969" spans="1:40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1"/>
      <c r="Q969" s="3"/>
      <c r="R969" s="1"/>
      <c r="S969" s="3"/>
      <c r="T969" s="1"/>
      <c r="U969" s="3"/>
      <c r="V969" s="1"/>
      <c r="W969" s="3"/>
      <c r="X969" s="1"/>
      <c r="Y969" s="3"/>
      <c r="Z969" s="1"/>
      <c r="AA969" s="3"/>
      <c r="AB969" s="1"/>
      <c r="AC969" s="3"/>
      <c r="AD969" s="1"/>
      <c r="AE969" s="3"/>
      <c r="AF969" s="1"/>
      <c r="AG969" s="3"/>
      <c r="AH969" s="1"/>
      <c r="AI969" s="3"/>
      <c r="AJ969" s="1"/>
      <c r="AK969" s="3"/>
      <c r="AL969" s="1"/>
      <c r="AM969" s="3"/>
      <c r="AN969" s="1"/>
    </row>
    <row r="970" spans="1:4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1"/>
      <c r="Q970" s="3"/>
      <c r="R970" s="1"/>
      <c r="S970" s="3"/>
      <c r="T970" s="1"/>
      <c r="U970" s="3"/>
      <c r="V970" s="1"/>
      <c r="W970" s="3"/>
      <c r="X970" s="1"/>
      <c r="Y970" s="3"/>
      <c r="Z970" s="1"/>
      <c r="AA970" s="3"/>
      <c r="AB970" s="1"/>
      <c r="AC970" s="3"/>
      <c r="AD970" s="1"/>
      <c r="AE970" s="3"/>
      <c r="AF970" s="1"/>
      <c r="AG970" s="3"/>
      <c r="AH970" s="1"/>
      <c r="AI970" s="3"/>
      <c r="AJ970" s="1"/>
      <c r="AK970" s="3"/>
      <c r="AL970" s="1"/>
      <c r="AM970" s="3"/>
      <c r="AN970" s="1"/>
    </row>
    <row r="971" spans="1:40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1"/>
      <c r="Q971" s="3"/>
      <c r="R971" s="1"/>
      <c r="S971" s="3"/>
      <c r="T971" s="1"/>
      <c r="U971" s="3"/>
      <c r="V971" s="1"/>
      <c r="W971" s="3"/>
      <c r="X971" s="1"/>
      <c r="Y971" s="3"/>
      <c r="Z971" s="1"/>
      <c r="AA971" s="3"/>
      <c r="AB971" s="1"/>
      <c r="AC971" s="3"/>
      <c r="AD971" s="1"/>
      <c r="AE971" s="3"/>
      <c r="AF971" s="1"/>
      <c r="AG971" s="3"/>
      <c r="AH971" s="1"/>
      <c r="AI971" s="3"/>
      <c r="AJ971" s="1"/>
      <c r="AK971" s="3"/>
      <c r="AL971" s="1"/>
      <c r="AM971" s="3"/>
      <c r="AN971" s="1"/>
    </row>
    <row r="972" spans="1:40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1"/>
      <c r="Q972" s="3"/>
      <c r="R972" s="1"/>
      <c r="S972" s="3"/>
      <c r="T972" s="1"/>
      <c r="U972" s="3"/>
      <c r="V972" s="1"/>
      <c r="W972" s="3"/>
      <c r="X972" s="1"/>
      <c r="Y972" s="3"/>
      <c r="Z972" s="1"/>
      <c r="AA972" s="3"/>
      <c r="AB972" s="1"/>
      <c r="AC972" s="3"/>
      <c r="AD972" s="1"/>
      <c r="AE972" s="3"/>
      <c r="AF972" s="1"/>
      <c r="AG972" s="3"/>
      <c r="AH972" s="1"/>
      <c r="AI972" s="3"/>
      <c r="AJ972" s="1"/>
      <c r="AK972" s="3"/>
      <c r="AL972" s="1"/>
      <c r="AM972" s="3"/>
      <c r="AN972" s="1"/>
    </row>
    <row r="973" spans="1:40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1"/>
      <c r="Q973" s="3"/>
      <c r="R973" s="1"/>
      <c r="S973" s="3"/>
      <c r="T973" s="1"/>
      <c r="U973" s="3"/>
      <c r="V973" s="1"/>
      <c r="W973" s="3"/>
      <c r="X973" s="1"/>
      <c r="Y973" s="3"/>
      <c r="Z973" s="1"/>
      <c r="AA973" s="3"/>
      <c r="AB973" s="1"/>
      <c r="AC973" s="3"/>
      <c r="AD973" s="1"/>
      <c r="AE973" s="3"/>
      <c r="AF973" s="1"/>
      <c r="AG973" s="3"/>
      <c r="AH973" s="1"/>
      <c r="AI973" s="3"/>
      <c r="AJ973" s="1"/>
      <c r="AK973" s="3"/>
      <c r="AL973" s="1"/>
      <c r="AM973" s="3"/>
      <c r="AN973" s="1"/>
    </row>
    <row r="974" spans="1:40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1"/>
      <c r="Q974" s="3"/>
      <c r="R974" s="1"/>
      <c r="S974" s="3"/>
      <c r="T974" s="1"/>
      <c r="U974" s="3"/>
      <c r="V974" s="1"/>
      <c r="W974" s="3"/>
      <c r="X974" s="1"/>
      <c r="Y974" s="3"/>
      <c r="Z974" s="1"/>
      <c r="AA974" s="3"/>
      <c r="AB974" s="1"/>
      <c r="AC974" s="3"/>
      <c r="AD974" s="1"/>
      <c r="AE974" s="3"/>
      <c r="AF974" s="1"/>
      <c r="AG974" s="3"/>
      <c r="AH974" s="1"/>
      <c r="AI974" s="3"/>
      <c r="AJ974" s="1"/>
      <c r="AK974" s="3"/>
      <c r="AL974" s="1"/>
      <c r="AM974" s="3"/>
      <c r="AN974" s="1"/>
    </row>
    <row r="975" spans="1:40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1"/>
      <c r="Q975" s="3"/>
      <c r="R975" s="1"/>
      <c r="S975" s="3"/>
      <c r="T975" s="1"/>
      <c r="U975" s="3"/>
      <c r="V975" s="1"/>
      <c r="W975" s="3"/>
      <c r="X975" s="1"/>
      <c r="Y975" s="3"/>
      <c r="Z975" s="1"/>
      <c r="AA975" s="3"/>
      <c r="AB975" s="1"/>
      <c r="AC975" s="3"/>
      <c r="AD975" s="1"/>
      <c r="AE975" s="3"/>
      <c r="AF975" s="1"/>
      <c r="AG975" s="3"/>
      <c r="AH975" s="1"/>
      <c r="AI975" s="3"/>
      <c r="AJ975" s="1"/>
      <c r="AK975" s="3"/>
      <c r="AL975" s="1"/>
      <c r="AM975" s="3"/>
      <c r="AN975" s="1"/>
    </row>
    <row r="976" spans="1:40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1"/>
      <c r="Q976" s="3"/>
      <c r="R976" s="1"/>
      <c r="S976" s="3"/>
      <c r="T976" s="1"/>
      <c r="U976" s="3"/>
      <c r="V976" s="1"/>
      <c r="W976" s="3"/>
      <c r="X976" s="1"/>
      <c r="Y976" s="3"/>
      <c r="Z976" s="1"/>
      <c r="AA976" s="3"/>
      <c r="AB976" s="1"/>
      <c r="AC976" s="3"/>
      <c r="AD976" s="1"/>
      <c r="AE976" s="3"/>
      <c r="AF976" s="1"/>
      <c r="AG976" s="3"/>
      <c r="AH976" s="1"/>
      <c r="AI976" s="3"/>
      <c r="AJ976" s="1"/>
      <c r="AK976" s="3"/>
      <c r="AL976" s="1"/>
      <c r="AM976" s="3"/>
      <c r="AN976" s="1"/>
    </row>
    <row r="977" spans="1:40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1"/>
      <c r="Q977" s="3"/>
      <c r="R977" s="1"/>
      <c r="S977" s="3"/>
      <c r="T977" s="1"/>
      <c r="U977" s="3"/>
      <c r="V977" s="1"/>
      <c r="W977" s="3"/>
      <c r="X977" s="1"/>
      <c r="Y977" s="3"/>
      <c r="Z977" s="1"/>
      <c r="AA977" s="3"/>
      <c r="AB977" s="1"/>
      <c r="AC977" s="3"/>
      <c r="AD977" s="1"/>
      <c r="AE977" s="3"/>
      <c r="AF977" s="1"/>
      <c r="AG977" s="3"/>
      <c r="AH977" s="1"/>
      <c r="AI977" s="3"/>
      <c r="AJ977" s="1"/>
      <c r="AK977" s="3"/>
      <c r="AL977" s="1"/>
      <c r="AM977" s="3"/>
      <c r="AN977" s="1"/>
    </row>
    <row r="978" spans="1:40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1"/>
      <c r="Q978" s="3"/>
      <c r="R978" s="1"/>
      <c r="S978" s="3"/>
      <c r="T978" s="1"/>
      <c r="U978" s="3"/>
      <c r="V978" s="1"/>
      <c r="W978" s="3"/>
      <c r="X978" s="1"/>
      <c r="Y978" s="3"/>
      <c r="Z978" s="1"/>
      <c r="AA978" s="3"/>
      <c r="AB978" s="1"/>
      <c r="AC978" s="3"/>
      <c r="AD978" s="1"/>
      <c r="AE978" s="3"/>
      <c r="AF978" s="1"/>
      <c r="AG978" s="3"/>
      <c r="AH978" s="1"/>
      <c r="AI978" s="3"/>
      <c r="AJ978" s="1"/>
      <c r="AK978" s="3"/>
      <c r="AL978" s="1"/>
      <c r="AM978" s="3"/>
      <c r="AN978" s="1"/>
    </row>
    <row r="979" spans="1:40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1"/>
      <c r="Q979" s="3"/>
      <c r="R979" s="1"/>
      <c r="S979" s="3"/>
      <c r="T979" s="1"/>
      <c r="U979" s="3"/>
      <c r="V979" s="1"/>
      <c r="W979" s="3"/>
      <c r="X979" s="1"/>
      <c r="Y979" s="3"/>
      <c r="Z979" s="1"/>
      <c r="AA979" s="3"/>
      <c r="AB979" s="1"/>
      <c r="AC979" s="3"/>
      <c r="AD979" s="1"/>
      <c r="AE979" s="3"/>
      <c r="AF979" s="1"/>
      <c r="AG979" s="3"/>
      <c r="AH979" s="1"/>
      <c r="AI979" s="3"/>
      <c r="AJ979" s="1"/>
      <c r="AK979" s="3"/>
      <c r="AL979" s="1"/>
      <c r="AM979" s="3"/>
      <c r="AN979" s="1"/>
    </row>
    <row r="980" spans="1:4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1"/>
      <c r="Q980" s="3"/>
      <c r="R980" s="1"/>
      <c r="S980" s="3"/>
      <c r="T980" s="1"/>
      <c r="U980" s="3"/>
      <c r="V980" s="1"/>
      <c r="W980" s="3"/>
      <c r="X980" s="1"/>
      <c r="Y980" s="3"/>
      <c r="Z980" s="1"/>
      <c r="AA980" s="3"/>
      <c r="AB980" s="1"/>
      <c r="AC980" s="3"/>
      <c r="AD980" s="1"/>
      <c r="AE980" s="3"/>
      <c r="AF980" s="1"/>
      <c r="AG980" s="3"/>
      <c r="AH980" s="1"/>
      <c r="AI980" s="3"/>
      <c r="AJ980" s="1"/>
      <c r="AK980" s="3"/>
      <c r="AL980" s="1"/>
      <c r="AM980" s="3"/>
      <c r="AN980" s="1"/>
    </row>
    <row r="981" spans="1:40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1"/>
      <c r="Q981" s="3"/>
      <c r="R981" s="1"/>
      <c r="S981" s="3"/>
      <c r="T981" s="1"/>
      <c r="U981" s="3"/>
      <c r="V981" s="1"/>
      <c r="W981" s="3"/>
      <c r="X981" s="1"/>
      <c r="Y981" s="3"/>
      <c r="Z981" s="1"/>
      <c r="AA981" s="3"/>
      <c r="AB981" s="1"/>
      <c r="AC981" s="3"/>
      <c r="AD981" s="1"/>
      <c r="AE981" s="3"/>
      <c r="AF981" s="1"/>
      <c r="AG981" s="3"/>
      <c r="AH981" s="1"/>
      <c r="AI981" s="3"/>
      <c r="AJ981" s="1"/>
      <c r="AK981" s="3"/>
      <c r="AL981" s="1"/>
      <c r="AM981" s="3"/>
      <c r="AN981" s="1"/>
    </row>
    <row r="982" spans="1:40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1"/>
      <c r="Q982" s="3"/>
      <c r="R982" s="1"/>
      <c r="S982" s="3"/>
      <c r="T982" s="1"/>
      <c r="U982" s="3"/>
      <c r="V982" s="1"/>
      <c r="W982" s="3"/>
      <c r="X982" s="1"/>
      <c r="Y982" s="3"/>
      <c r="Z982" s="1"/>
      <c r="AA982" s="3"/>
      <c r="AB982" s="1"/>
      <c r="AC982" s="3"/>
      <c r="AD982" s="1"/>
      <c r="AE982" s="3"/>
      <c r="AF982" s="1"/>
      <c r="AG982" s="3"/>
      <c r="AH982" s="1"/>
      <c r="AI982" s="3"/>
      <c r="AJ982" s="1"/>
      <c r="AK982" s="3"/>
      <c r="AL982" s="1"/>
      <c r="AM982" s="3"/>
      <c r="AN982" s="1"/>
    </row>
    <row r="983" spans="1:40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1"/>
      <c r="Q983" s="3"/>
      <c r="R983" s="1"/>
      <c r="S983" s="3"/>
      <c r="T983" s="1"/>
      <c r="U983" s="3"/>
      <c r="V983" s="1"/>
      <c r="W983" s="3"/>
      <c r="X983" s="1"/>
      <c r="Y983" s="3"/>
      <c r="Z983" s="1"/>
      <c r="AA983" s="3"/>
      <c r="AB983" s="1"/>
      <c r="AC983" s="3"/>
      <c r="AD983" s="1"/>
      <c r="AE983" s="3"/>
      <c r="AF983" s="1"/>
      <c r="AG983" s="3"/>
      <c r="AH983" s="1"/>
      <c r="AI983" s="3"/>
      <c r="AJ983" s="1"/>
      <c r="AK983" s="3"/>
      <c r="AL983" s="1"/>
      <c r="AM983" s="3"/>
      <c r="AN983" s="1"/>
    </row>
    <row r="984" spans="1:40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1"/>
      <c r="Q984" s="3"/>
      <c r="R984" s="1"/>
      <c r="S984" s="3"/>
      <c r="T984" s="1"/>
      <c r="U984" s="3"/>
      <c r="V984" s="1"/>
      <c r="W984" s="3"/>
      <c r="X984" s="1"/>
      <c r="Y984" s="3"/>
      <c r="Z984" s="1"/>
      <c r="AA984" s="3"/>
      <c r="AB984" s="1"/>
      <c r="AC984" s="3"/>
      <c r="AD984" s="1"/>
      <c r="AE984" s="3"/>
      <c r="AF984" s="1"/>
      <c r="AG984" s="3"/>
      <c r="AH984" s="1"/>
      <c r="AI984" s="3"/>
      <c r="AJ984" s="1"/>
      <c r="AK984" s="3"/>
      <c r="AL984" s="1"/>
      <c r="AM984" s="3"/>
      <c r="AN984" s="1"/>
    </row>
    <row r="985" spans="1:40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1"/>
      <c r="Q985" s="3"/>
      <c r="R985" s="1"/>
      <c r="S985" s="3"/>
      <c r="T985" s="1"/>
      <c r="U985" s="3"/>
      <c r="V985" s="1"/>
      <c r="W985" s="3"/>
      <c r="X985" s="1"/>
      <c r="Y985" s="3"/>
      <c r="Z985" s="1"/>
      <c r="AA985" s="3"/>
      <c r="AB985" s="1"/>
      <c r="AC985" s="3"/>
      <c r="AD985" s="1"/>
      <c r="AE985" s="3"/>
      <c r="AF985" s="1"/>
      <c r="AG985" s="3"/>
      <c r="AH985" s="1"/>
      <c r="AI985" s="3"/>
      <c r="AJ985" s="1"/>
      <c r="AK985" s="3"/>
      <c r="AL985" s="1"/>
      <c r="AM985" s="3"/>
      <c r="AN985" s="1"/>
    </row>
    <row r="986" spans="1:40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1"/>
      <c r="Q986" s="3"/>
      <c r="R986" s="1"/>
      <c r="S986" s="3"/>
      <c r="T986" s="1"/>
      <c r="U986" s="3"/>
      <c r="V986" s="1"/>
      <c r="W986" s="3"/>
      <c r="X986" s="1"/>
      <c r="Y986" s="3"/>
      <c r="Z986" s="1"/>
      <c r="AA986" s="3"/>
      <c r="AB986" s="1"/>
      <c r="AC986" s="3"/>
      <c r="AD986" s="1"/>
      <c r="AE986" s="3"/>
      <c r="AF986" s="1"/>
      <c r="AG986" s="3"/>
      <c r="AH986" s="1"/>
      <c r="AI986" s="3"/>
      <c r="AJ986" s="1"/>
      <c r="AK986" s="3"/>
      <c r="AL986" s="1"/>
      <c r="AM986" s="3"/>
      <c r="AN986" s="1"/>
    </row>
    <row r="987" spans="1:40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1"/>
      <c r="Q987" s="3"/>
      <c r="R987" s="1"/>
      <c r="S987" s="3"/>
      <c r="T987" s="1"/>
      <c r="U987" s="3"/>
      <c r="V987" s="1"/>
      <c r="W987" s="3"/>
      <c r="X987" s="1"/>
      <c r="Y987" s="3"/>
      <c r="Z987" s="1"/>
      <c r="AA987" s="3"/>
      <c r="AB987" s="1"/>
      <c r="AC987" s="3"/>
      <c r="AD987" s="1"/>
      <c r="AE987" s="3"/>
      <c r="AF987" s="1"/>
      <c r="AG987" s="3"/>
      <c r="AH987" s="1"/>
      <c r="AI987" s="3"/>
      <c r="AJ987" s="1"/>
      <c r="AK987" s="3"/>
      <c r="AL987" s="1"/>
      <c r="AM987" s="3"/>
      <c r="AN987" s="1"/>
    </row>
    <row r="988" spans="1:40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1"/>
      <c r="Q988" s="3"/>
      <c r="R988" s="1"/>
      <c r="S988" s="3"/>
      <c r="T988" s="1"/>
      <c r="U988" s="3"/>
      <c r="V988" s="1"/>
      <c r="W988" s="3"/>
      <c r="X988" s="1"/>
      <c r="Y988" s="3"/>
      <c r="Z988" s="1"/>
      <c r="AA988" s="3"/>
      <c r="AB988" s="1"/>
      <c r="AC988" s="3"/>
      <c r="AD988" s="1"/>
      <c r="AE988" s="3"/>
      <c r="AF988" s="1"/>
      <c r="AG988" s="3"/>
      <c r="AH988" s="1"/>
      <c r="AI988" s="3"/>
      <c r="AJ988" s="1"/>
      <c r="AK988" s="3"/>
      <c r="AL988" s="1"/>
      <c r="AM988" s="3"/>
      <c r="AN988" s="1"/>
    </row>
    <row r="989" spans="1:40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1"/>
      <c r="Q989" s="3"/>
      <c r="R989" s="1"/>
      <c r="S989" s="3"/>
      <c r="T989" s="1"/>
      <c r="U989" s="3"/>
      <c r="V989" s="1"/>
      <c r="W989" s="3"/>
      <c r="X989" s="1"/>
      <c r="Y989" s="3"/>
      <c r="Z989" s="1"/>
      <c r="AA989" s="3"/>
      <c r="AB989" s="1"/>
      <c r="AC989" s="3"/>
      <c r="AD989" s="1"/>
      <c r="AE989" s="3"/>
      <c r="AF989" s="1"/>
      <c r="AG989" s="3"/>
      <c r="AH989" s="1"/>
      <c r="AI989" s="3"/>
      <c r="AJ989" s="1"/>
      <c r="AK989" s="3"/>
      <c r="AL989" s="1"/>
      <c r="AM989" s="3"/>
      <c r="AN989" s="1"/>
    </row>
    <row r="990" spans="1:4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1"/>
      <c r="Q990" s="3"/>
      <c r="R990" s="1"/>
      <c r="S990" s="3"/>
      <c r="T990" s="1"/>
      <c r="U990" s="3"/>
      <c r="V990" s="1"/>
      <c r="W990" s="3"/>
      <c r="X990" s="1"/>
      <c r="Y990" s="3"/>
      <c r="Z990" s="1"/>
      <c r="AA990" s="3"/>
      <c r="AB990" s="1"/>
      <c r="AC990" s="3"/>
      <c r="AD990" s="1"/>
      <c r="AE990" s="3"/>
      <c r="AF990" s="1"/>
      <c r="AG990" s="3"/>
      <c r="AH990" s="1"/>
      <c r="AI990" s="3"/>
      <c r="AJ990" s="1"/>
      <c r="AK990" s="3"/>
      <c r="AL990" s="1"/>
      <c r="AM990" s="3"/>
      <c r="AN990" s="1"/>
    </row>
    <row r="991" spans="1:40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1"/>
      <c r="Q991" s="3"/>
      <c r="R991" s="1"/>
      <c r="S991" s="3"/>
      <c r="T991" s="1"/>
      <c r="U991" s="3"/>
      <c r="V991" s="1"/>
      <c r="W991" s="3"/>
      <c r="X991" s="1"/>
      <c r="Y991" s="3"/>
      <c r="Z991" s="1"/>
      <c r="AA991" s="3"/>
      <c r="AB991" s="1"/>
      <c r="AC991" s="3"/>
      <c r="AD991" s="1"/>
      <c r="AE991" s="3"/>
      <c r="AF991" s="1"/>
      <c r="AG991" s="3"/>
      <c r="AH991" s="1"/>
      <c r="AI991" s="3"/>
      <c r="AJ991" s="1"/>
      <c r="AK991" s="3"/>
      <c r="AL991" s="1"/>
      <c r="AM991" s="3"/>
      <c r="AN991" s="1"/>
    </row>
    <row r="992" spans="1:40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1"/>
      <c r="Q992" s="3"/>
      <c r="R992" s="1"/>
      <c r="S992" s="3"/>
      <c r="T992" s="1"/>
      <c r="U992" s="3"/>
      <c r="V992" s="1"/>
      <c r="W992" s="3"/>
      <c r="X992" s="1"/>
      <c r="Y992" s="3"/>
      <c r="Z992" s="1"/>
      <c r="AA992" s="3"/>
      <c r="AB992" s="1"/>
      <c r="AC992" s="3"/>
      <c r="AD992" s="1"/>
      <c r="AE992" s="3"/>
      <c r="AF992" s="1"/>
      <c r="AG992" s="3"/>
      <c r="AH992" s="1"/>
      <c r="AI992" s="3"/>
      <c r="AJ992" s="1"/>
      <c r="AK992" s="3"/>
      <c r="AL992" s="1"/>
      <c r="AM992" s="3"/>
      <c r="AN992" s="1"/>
    </row>
    <row r="993" spans="1:40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1"/>
      <c r="Q993" s="3"/>
      <c r="R993" s="1"/>
      <c r="S993" s="3"/>
      <c r="T993" s="1"/>
      <c r="U993" s="3"/>
      <c r="V993" s="1"/>
      <c r="W993" s="3"/>
      <c r="X993" s="1"/>
      <c r="Y993" s="3"/>
      <c r="Z993" s="1"/>
      <c r="AA993" s="3"/>
      <c r="AB993" s="1"/>
      <c r="AC993" s="3"/>
      <c r="AD993" s="1"/>
      <c r="AE993" s="3"/>
      <c r="AF993" s="1"/>
      <c r="AG993" s="3"/>
      <c r="AH993" s="1"/>
      <c r="AI993" s="3"/>
      <c r="AJ993" s="1"/>
      <c r="AK993" s="3"/>
      <c r="AL993" s="1"/>
      <c r="AM993" s="3"/>
      <c r="AN993" s="1"/>
    </row>
    <row r="994" spans="1:40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1"/>
      <c r="Q994" s="3"/>
      <c r="R994" s="1"/>
      <c r="S994" s="3"/>
      <c r="T994" s="1"/>
      <c r="U994" s="3"/>
      <c r="V994" s="1"/>
      <c r="W994" s="3"/>
      <c r="X994" s="1"/>
      <c r="Y994" s="3"/>
      <c r="Z994" s="1"/>
      <c r="AA994" s="3"/>
      <c r="AB994" s="1"/>
      <c r="AC994" s="3"/>
      <c r="AD994" s="1"/>
      <c r="AE994" s="3"/>
      <c r="AF994" s="1"/>
      <c r="AG994" s="3"/>
      <c r="AH994" s="1"/>
      <c r="AI994" s="3"/>
      <c r="AJ994" s="1"/>
      <c r="AK994" s="3"/>
      <c r="AL994" s="1"/>
      <c r="AM994" s="3"/>
      <c r="AN994" s="1"/>
    </row>
    <row r="995" spans="1:40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1"/>
      <c r="Q995" s="3"/>
      <c r="R995" s="1"/>
      <c r="S995" s="3"/>
      <c r="T995" s="1"/>
      <c r="U995" s="3"/>
      <c r="V995" s="1"/>
      <c r="W995" s="3"/>
      <c r="X995" s="1"/>
      <c r="Y995" s="3"/>
      <c r="Z995" s="1"/>
      <c r="AA995" s="3"/>
      <c r="AB995" s="1"/>
      <c r="AC995" s="3"/>
      <c r="AD995" s="1"/>
      <c r="AE995" s="3"/>
      <c r="AF995" s="1"/>
      <c r="AG995" s="3"/>
      <c r="AH995" s="1"/>
      <c r="AI995" s="3"/>
      <c r="AJ995" s="1"/>
      <c r="AK995" s="3"/>
      <c r="AL995" s="1"/>
      <c r="AM995" s="3"/>
      <c r="AN995" s="1"/>
    </row>
    <row r="996" spans="1:40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1"/>
      <c r="Q996" s="3"/>
      <c r="R996" s="1"/>
      <c r="S996" s="3"/>
      <c r="T996" s="1"/>
      <c r="U996" s="3"/>
      <c r="V996" s="1"/>
      <c r="W996" s="3"/>
      <c r="X996" s="1"/>
      <c r="Y996" s="3"/>
      <c r="Z996" s="1"/>
      <c r="AA996" s="3"/>
      <c r="AB996" s="1"/>
      <c r="AC996" s="3"/>
      <c r="AD996" s="1"/>
      <c r="AE996" s="3"/>
      <c r="AF996" s="1"/>
      <c r="AG996" s="3"/>
      <c r="AH996" s="1"/>
      <c r="AI996" s="3"/>
      <c r="AJ996" s="1"/>
      <c r="AK996" s="3"/>
      <c r="AL996" s="1"/>
      <c r="AM996" s="3"/>
      <c r="AN996" s="1"/>
    </row>
    <row r="997" spans="1:40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1"/>
      <c r="Q997" s="3"/>
      <c r="R997" s="1"/>
      <c r="S997" s="3"/>
      <c r="T997" s="1"/>
      <c r="U997" s="3"/>
      <c r="V997" s="1"/>
      <c r="W997" s="3"/>
      <c r="X997" s="1"/>
      <c r="Y997" s="3"/>
      <c r="Z997" s="1"/>
      <c r="AA997" s="3"/>
      <c r="AB997" s="1"/>
      <c r="AC997" s="3"/>
      <c r="AD997" s="1"/>
      <c r="AE997" s="3"/>
      <c r="AF997" s="1"/>
      <c r="AG997" s="3"/>
      <c r="AH997" s="1"/>
      <c r="AI997" s="3"/>
      <c r="AJ997" s="1"/>
      <c r="AK997" s="3"/>
      <c r="AL997" s="1"/>
      <c r="AM997" s="3"/>
      <c r="AN997" s="1"/>
    </row>
    <row r="998" spans="1:40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1"/>
      <c r="Q998" s="3"/>
      <c r="R998" s="1"/>
      <c r="S998" s="3"/>
      <c r="T998" s="1"/>
      <c r="U998" s="3"/>
      <c r="V998" s="1"/>
      <c r="W998" s="3"/>
      <c r="X998" s="1"/>
      <c r="Y998" s="3"/>
      <c r="Z998" s="1"/>
      <c r="AA998" s="3"/>
      <c r="AB998" s="1"/>
      <c r="AC998" s="3"/>
      <c r="AD998" s="1"/>
      <c r="AE998" s="3"/>
      <c r="AF998" s="1"/>
      <c r="AG998" s="3"/>
      <c r="AH998" s="1"/>
      <c r="AI998" s="3"/>
      <c r="AJ998" s="1"/>
      <c r="AK998" s="3"/>
      <c r="AL998" s="1"/>
      <c r="AM998" s="3"/>
      <c r="AN998" s="1"/>
    </row>
    <row r="999" spans="1:40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1"/>
      <c r="Q999" s="3"/>
      <c r="R999" s="1"/>
      <c r="S999" s="3"/>
      <c r="T999" s="1"/>
      <c r="U999" s="3"/>
      <c r="V999" s="1"/>
      <c r="W999" s="3"/>
      <c r="X999" s="1"/>
      <c r="Y999" s="3"/>
      <c r="Z999" s="1"/>
      <c r="AA999" s="3"/>
      <c r="AB999" s="1"/>
      <c r="AC999" s="3"/>
      <c r="AD999" s="1"/>
      <c r="AE999" s="3"/>
      <c r="AF999" s="1"/>
      <c r="AG999" s="3"/>
      <c r="AH999" s="1"/>
      <c r="AI999" s="3"/>
      <c r="AJ999" s="1"/>
      <c r="AK999" s="3"/>
      <c r="AL999" s="1"/>
      <c r="AM999" s="3"/>
      <c r="AN999" s="1"/>
    </row>
    <row r="1000" spans="1:4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1"/>
      <c r="Q1000" s="3"/>
      <c r="R1000" s="1"/>
      <c r="S1000" s="3"/>
      <c r="T1000" s="1"/>
      <c r="U1000" s="3"/>
      <c r="V1000" s="1"/>
      <c r="W1000" s="3"/>
      <c r="X1000" s="1"/>
      <c r="Y1000" s="3"/>
      <c r="Z1000" s="1"/>
      <c r="AA1000" s="3"/>
      <c r="AB1000" s="1"/>
      <c r="AC1000" s="3"/>
      <c r="AD1000" s="1"/>
      <c r="AE1000" s="3"/>
      <c r="AF1000" s="1"/>
      <c r="AG1000" s="3"/>
      <c r="AH1000" s="1"/>
      <c r="AI1000" s="3"/>
      <c r="AJ1000" s="1"/>
      <c r="AK1000" s="3"/>
      <c r="AL1000" s="1"/>
      <c r="AM1000" s="3"/>
      <c r="AN1000" s="1"/>
    </row>
  </sheetData>
  <conditionalFormatting sqref="L8:L250">
    <cfRule type="cellIs" dxfId="28" priority="3" operator="equal">
      <formula>"tidak lulus"</formula>
    </cfRule>
    <cfRule type="cellIs" dxfId="27" priority="4" operator="equal">
      <formula>"remidi cpmk"</formula>
    </cfRule>
    <cfRule type="cellIs" dxfId="26" priority="5" operator="equal">
      <formula>"LULUS"</formula>
    </cfRule>
  </conditionalFormatting>
  <conditionalFormatting sqref="M7:AN7">
    <cfRule type="containsText" dxfId="25" priority="2" operator="containsText" text="CPMK">
      <formula>NOT(ISERROR(SEARCH(("CPMK"),(M7))))</formula>
    </cfRule>
  </conditionalFormatting>
  <conditionalFormatting sqref="M8:AN250">
    <cfRule type="cellIs" dxfId="24" priority="1" operator="lessThan">
      <formula>60</formula>
    </cfRule>
  </conditionalFormatting>
  <conditionalFormatting sqref="N8:N250">
    <cfRule type="cellIs" dxfId="23" priority="6" operator="equal">
      <formula>1</formula>
    </cfRule>
  </conditionalFormatting>
  <conditionalFormatting sqref="N8:AN155 O9:O250 Q9:Q250 S9:S250 U9:U250 W9:W250 Y9:Y250 AA9:AA250 AC9:AC250">
    <cfRule type="cellIs" dxfId="22" priority="20" operator="equal">
      <formula>3</formula>
    </cfRule>
    <cfRule type="cellIs" dxfId="21" priority="21" operator="equal">
      <formula>4</formula>
    </cfRule>
  </conditionalFormatting>
  <conditionalFormatting sqref="P8:P155">
    <cfRule type="cellIs" dxfId="20" priority="7" operator="equal">
      <formula>1</formula>
    </cfRule>
  </conditionalFormatting>
  <conditionalFormatting sqref="R8:R155">
    <cfRule type="cellIs" dxfId="19" priority="8" operator="equal">
      <formula>1</formula>
    </cfRule>
  </conditionalFormatting>
  <conditionalFormatting sqref="T8:T155">
    <cfRule type="cellIs" dxfId="18" priority="9" operator="equal">
      <formula>1</formula>
    </cfRule>
  </conditionalFormatting>
  <conditionalFormatting sqref="V8:V155">
    <cfRule type="cellIs" dxfId="17" priority="10" operator="equal">
      <formula>1</formula>
    </cfRule>
  </conditionalFormatting>
  <conditionalFormatting sqref="X8:X155">
    <cfRule type="cellIs" dxfId="16" priority="11" operator="equal">
      <formula>1</formula>
    </cfRule>
  </conditionalFormatting>
  <conditionalFormatting sqref="Z8:Z155">
    <cfRule type="cellIs" dxfId="15" priority="12" operator="equal">
      <formula>1</formula>
    </cfRule>
  </conditionalFormatting>
  <conditionalFormatting sqref="AB8:AB155">
    <cfRule type="cellIs" dxfId="14" priority="13" operator="equal">
      <formula>1</formula>
    </cfRule>
  </conditionalFormatting>
  <conditionalFormatting sqref="AD8:AD155">
    <cfRule type="cellIs" dxfId="13" priority="14" operator="equal">
      <formula>1</formula>
    </cfRule>
  </conditionalFormatting>
  <conditionalFormatting sqref="AF8:AF155">
    <cfRule type="cellIs" dxfId="12" priority="15" operator="equal">
      <formula>1</formula>
    </cfRule>
  </conditionalFormatting>
  <conditionalFormatting sqref="AH8:AH155">
    <cfRule type="cellIs" dxfId="11" priority="16" operator="equal">
      <formula>1</formula>
    </cfRule>
  </conditionalFormatting>
  <conditionalFormatting sqref="AJ8:AJ155">
    <cfRule type="cellIs" dxfId="10" priority="17" operator="equal">
      <formula>1</formula>
    </cfRule>
  </conditionalFormatting>
  <conditionalFormatting sqref="AL8:AL155">
    <cfRule type="cellIs" dxfId="9" priority="18" operator="equal">
      <formula>1</formula>
    </cfRule>
  </conditionalFormatting>
  <conditionalFormatting sqref="AN8:AN155">
    <cfRule type="cellIs" dxfId="8" priority="19" operator="equal">
      <formula>1</formula>
    </cfRule>
  </conditionalFormatting>
  <pageMargins left="0.7" right="0.7" top="0.75" bottom="0.75" header="0" footer="0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W1000"/>
  <sheetViews>
    <sheetView showGridLines="0" workbookViewId="0"/>
  </sheetViews>
  <sheetFormatPr defaultColWidth="14.42578125" defaultRowHeight="15" customHeight="1"/>
  <cols>
    <col min="1" max="1" width="6.42578125" customWidth="1"/>
    <col min="2" max="2" width="15.5703125" customWidth="1"/>
    <col min="3" max="3" width="34.28515625" customWidth="1"/>
    <col min="4" max="4" width="11.28515625" customWidth="1"/>
    <col min="5" max="13" width="7.28515625" hidden="1" customWidth="1"/>
    <col min="14" max="18" width="8.28515625" hidden="1" customWidth="1"/>
    <col min="19" max="19" width="11.85546875" customWidth="1"/>
    <col min="20" max="20" width="9.5703125" customWidth="1"/>
    <col min="21" max="45" width="7.28515625" customWidth="1"/>
    <col min="46" max="49" width="8.7109375" customWidth="1"/>
  </cols>
  <sheetData>
    <row r="1" spans="1:49" ht="14.25" customHeight="1"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49" ht="14.25" customHeight="1"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49" ht="14.25" customHeight="1"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49" ht="14.25" customHeight="1"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41" t="str">
        <f>IF(SUM(T7:CI7)=100%,"","TOTAL BOBOT NILAI ("&amp;SUM(T7:CI7)*100&amp;"%) TIDAK SAMA DENGAN 100% ")</f>
        <v/>
      </c>
    </row>
    <row r="5" spans="1:49" ht="14.25" customHeight="1"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 t="s">
        <v>274</v>
      </c>
      <c r="T5" s="56">
        <v>1</v>
      </c>
      <c r="U5" s="56">
        <v>2</v>
      </c>
      <c r="V5" s="56">
        <v>3</v>
      </c>
      <c r="W5" s="56" t="s">
        <v>276</v>
      </c>
      <c r="X5" s="56" t="s">
        <v>277</v>
      </c>
      <c r="Y5" s="56" t="s">
        <v>278</v>
      </c>
      <c r="Z5" s="56" t="s">
        <v>279</v>
      </c>
      <c r="AA5" s="56">
        <v>4</v>
      </c>
      <c r="AB5" s="56">
        <v>5</v>
      </c>
      <c r="AC5" s="56">
        <v>6</v>
      </c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</row>
    <row r="6" spans="1:49" ht="14.25" customHeight="1">
      <c r="A6" s="137" t="s">
        <v>194</v>
      </c>
      <c r="B6" s="138" t="s">
        <v>195</v>
      </c>
      <c r="C6" s="138" t="s">
        <v>196</v>
      </c>
      <c r="D6" s="141" t="s">
        <v>280</v>
      </c>
      <c r="E6" s="62" t="s">
        <v>106</v>
      </c>
      <c r="F6" s="62" t="s">
        <v>109</v>
      </c>
      <c r="G6" s="62" t="s">
        <v>113</v>
      </c>
      <c r="H6" s="62" t="s">
        <v>117</v>
      </c>
      <c r="I6" s="62" t="s">
        <v>121</v>
      </c>
      <c r="J6" s="62" t="s">
        <v>124</v>
      </c>
      <c r="K6" s="62" t="s">
        <v>127</v>
      </c>
      <c r="L6" s="62" t="s">
        <v>130</v>
      </c>
      <c r="M6" s="62" t="s">
        <v>133</v>
      </c>
      <c r="N6" s="62" t="s">
        <v>135</v>
      </c>
      <c r="O6" s="62" t="s">
        <v>137</v>
      </c>
      <c r="P6" s="62" t="s">
        <v>139</v>
      </c>
      <c r="Q6" s="62" t="s">
        <v>141</v>
      </c>
      <c r="R6" s="62" t="s">
        <v>143</v>
      </c>
      <c r="S6" s="3" t="s">
        <v>198</v>
      </c>
      <c r="T6" s="63" t="s">
        <v>106</v>
      </c>
      <c r="U6" s="63" t="s">
        <v>109</v>
      </c>
      <c r="V6" s="63" t="s">
        <v>113</v>
      </c>
      <c r="W6" s="63" t="s">
        <v>117</v>
      </c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3"/>
      <c r="AT6" s="3"/>
      <c r="AU6" s="3"/>
      <c r="AV6" s="3"/>
      <c r="AW6" s="3"/>
    </row>
    <row r="7" spans="1:49" ht="14.25" customHeight="1">
      <c r="A7" s="132"/>
      <c r="B7" s="132"/>
      <c r="C7" s="132"/>
      <c r="D7" s="132"/>
      <c r="E7" s="62">
        <f t="shared" ref="E7:R7" si="0">SUMIFS($T$7:$BZ$7,$T$6:$BZ$6,E6)</f>
        <v>0</v>
      </c>
      <c r="F7" s="62">
        <f t="shared" si="0"/>
        <v>0</v>
      </c>
      <c r="G7" s="62">
        <f t="shared" si="0"/>
        <v>0.5</v>
      </c>
      <c r="H7" s="62">
        <f t="shared" si="0"/>
        <v>0.5</v>
      </c>
      <c r="I7" s="62">
        <f t="shared" si="0"/>
        <v>0</v>
      </c>
      <c r="J7" s="62">
        <f t="shared" si="0"/>
        <v>0</v>
      </c>
      <c r="K7" s="62">
        <f t="shared" si="0"/>
        <v>0</v>
      </c>
      <c r="L7" s="62">
        <f t="shared" si="0"/>
        <v>0</v>
      </c>
      <c r="M7" s="62">
        <f t="shared" si="0"/>
        <v>0</v>
      </c>
      <c r="N7" s="62">
        <f t="shared" si="0"/>
        <v>0</v>
      </c>
      <c r="O7" s="62">
        <f t="shared" si="0"/>
        <v>0</v>
      </c>
      <c r="P7" s="62">
        <f t="shared" si="0"/>
        <v>0</v>
      </c>
      <c r="Q7" s="62">
        <f t="shared" si="0"/>
        <v>0</v>
      </c>
      <c r="R7" s="62">
        <f t="shared" si="0"/>
        <v>0</v>
      </c>
      <c r="S7" s="3" t="s">
        <v>273</v>
      </c>
      <c r="T7" s="48">
        <v>0</v>
      </c>
      <c r="U7" s="48">
        <v>0</v>
      </c>
      <c r="V7" s="48">
        <v>0.5</v>
      </c>
      <c r="W7" s="48">
        <v>0.5</v>
      </c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3"/>
      <c r="AT7" s="3"/>
      <c r="AU7" s="3"/>
      <c r="AV7" s="3"/>
      <c r="AW7" s="3"/>
    </row>
    <row r="8" spans="1:49" ht="14.25" customHeight="1">
      <c r="A8" s="51">
        <v>1</v>
      </c>
      <c r="B8" s="64">
        <v>21120120140099</v>
      </c>
      <c r="C8" s="3" t="s">
        <v>199</v>
      </c>
      <c r="D8" s="54">
        <v>100</v>
      </c>
      <c r="E8" s="54">
        <f t="shared" ref="E8:R8" si="1">IFERROR(($T8*IF($T$6=E$6,$T$7,0)+$U8*IF($U$6=E$6,$U$7,0)+$V8*IF($V$6=E$6,$V$7,0)+$W8*IF($W$6=E$6,$W$7,0)+$X8*IF($X$6=E$6,$X$7,0)+$Y8*IF($Y$6=E$6,$Y$7,0)+$Z8*IF($Z$6=E$6,$Z$7,0)+$AA8*IF($AA$6=E$6,$AA$7,0)+$AB8*IF($AB$6=E$6,$AB$7,0)+$AC8*IF($AC$6=E$6,$AC$7,0)+$AD8*IF($AD$6=E$6,$AD$7,0)+$AE8*IF($AE$6=E$6,$AE$7,0)+$AF8*IF($AF$6=E$6,$AF$7,0)+$AG8*IF($AG$6=E$6,$AG$7,0)+$AH8*IF($AH$6=E$6,$AH$7,0)+$AI8*IF($AI$6=E$6,$AI$7,0)+$AJ8*IF($AJ$6=E$6,$AJ$7,0)+$AK8*IF($AK$6=E$6,$AK$7,0)+$AL8*IF($AL$6=E$6,$AL$7,0)+$AM8*IF($AM$6=E$6,$AM$7,0)+$AN8*IF($AN$6=E$6,$AN$7,0)+$AO8*IF($AO$6=E$6,$AO$7,0)+$AP8*IF($AP$6=E$6,$AP$7,0)+$AQ8*IF($AQ$6=E$6,$AQ$7,0)+$AR8*IF($AR$6=E$6,$AR$7,0)+$AS8*IF($AS$6=E$6,$AS$7,0)+$AT8*IF($AT$6=E$6,$AT$7,0)+$AU8*IF($AU$6=E$6,$AU$7,0)+$AV8*IF($AV$6=E$6,$AV$7,0)+$AW8*IF($AW$6=E$6,$AW$7,0)+$AX8*IF($AX$6=E$6,$AX$7,0)+$AY8*IF($AY$6=E$6,$AY$7,0)+$AZ8*IF($AZ$6=E$6,$AZ$7,0))/E$7,0)</f>
        <v>0</v>
      </c>
      <c r="F8" s="54">
        <f t="shared" si="1"/>
        <v>0</v>
      </c>
      <c r="G8" s="54">
        <f t="shared" si="1"/>
        <v>100</v>
      </c>
      <c r="H8" s="54">
        <f t="shared" si="1"/>
        <v>100</v>
      </c>
      <c r="I8" s="54">
        <f t="shared" si="1"/>
        <v>0</v>
      </c>
      <c r="J8" s="54">
        <f t="shared" si="1"/>
        <v>0</v>
      </c>
      <c r="K8" s="54">
        <f t="shared" si="1"/>
        <v>0</v>
      </c>
      <c r="L8" s="54">
        <f t="shared" si="1"/>
        <v>0</v>
      </c>
      <c r="M8" s="54">
        <f t="shared" si="1"/>
        <v>0</v>
      </c>
      <c r="N8" s="54">
        <f t="shared" si="1"/>
        <v>0</v>
      </c>
      <c r="O8" s="54">
        <f t="shared" si="1"/>
        <v>0</v>
      </c>
      <c r="P8" s="54">
        <f t="shared" si="1"/>
        <v>0</v>
      </c>
      <c r="Q8" s="54">
        <f t="shared" si="1"/>
        <v>0</v>
      </c>
      <c r="R8" s="54">
        <f t="shared" si="1"/>
        <v>0</v>
      </c>
      <c r="S8" s="140" t="s">
        <v>200</v>
      </c>
      <c r="T8" s="68"/>
      <c r="U8" s="68"/>
      <c r="V8" s="55">
        <v>100</v>
      </c>
      <c r="W8" s="56">
        <v>100</v>
      </c>
      <c r="X8" s="56"/>
      <c r="Y8" s="55"/>
      <c r="Z8" s="56"/>
      <c r="AA8" s="55"/>
      <c r="AB8" s="56"/>
      <c r="AC8" s="55"/>
      <c r="AD8" s="56"/>
      <c r="AE8" s="55"/>
      <c r="AF8" s="56"/>
      <c r="AG8" s="55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3"/>
      <c r="AT8" s="3"/>
      <c r="AU8" s="3"/>
      <c r="AV8" s="3"/>
      <c r="AW8" s="3"/>
    </row>
    <row r="9" spans="1:49" ht="14.25" customHeight="1">
      <c r="A9" s="51">
        <v>2</v>
      </c>
      <c r="B9" s="3">
        <v>21120120140100</v>
      </c>
      <c r="C9" s="3" t="s">
        <v>201</v>
      </c>
      <c r="D9" s="54">
        <v>85</v>
      </c>
      <c r="E9" s="54">
        <f t="shared" ref="E9:R9" si="2">IFERROR(($T9*IF($T$6=E$6,$T$7,0)+$U9*IF($U$6=E$6,$U$7,0)+$V9*IF($V$6=E$6,$V$7,0)+$W9*IF($W$6=E$6,$W$7,0)+$X9*IF($X$6=E$6,$X$7,0)+$Y9*IF($Y$6=E$6,$Y$7,0)+$Z9*IF($Z$6=E$6,$Z$7,0)+$AA9*IF($AA$6=E$6,$AA$7,0)+$AB9*IF($AB$6=E$6,$AB$7,0)+$AC9*IF($AC$6=E$6,$AC$7,0)+$AD9*IF($AD$6=E$6,$AD$7,0)+$AE9*IF($AE$6=E$6,$AE$7,0)+$AF9*IF($AF$6=E$6,$AF$7,0)+$AG9*IF($AG$6=E$6,$AG$7,0)+$AH9*IF($AH$6=E$6,$AH$7,0)+$AI9*IF($AI$6=E$6,$AI$7,0)+$AJ9*IF($AJ$6=E$6,$AJ$7,0)+$AK9*IF($AK$6=E$6,$AK$7,0)+$AL9*IF($AL$6=E$6,$AL$7,0)+$AM9*IF($AM$6=E$6,$AM$7,0)+$AN9*IF($AN$6=E$6,$AN$7,0)+$AO9*IF($AO$6=E$6,$AO$7,0)+$AP9*IF($AP$6=E$6,$AP$7,0)+$AQ9*IF($AQ$6=E$6,$AQ$7,0)+$AR9*IF($AR$6=E$6,$AR$7,0)+$AS9*IF($AS$6=E$6,$AS$7,0)+$AT9*IF($AT$6=E$6,$AT$7,0)+$AU9*IF($AU$6=E$6,$AU$7,0)+$AV9*IF($AV$6=E$6,$AV$7,0)+$AW9*IF($AW$6=E$6,$AW$7,0)+$AX9*IF($AX$6=E$6,$AX$7,0)+$AY9*IF($AY$6=E$6,$AY$7,0)+$AZ9*IF($AZ$6=E$6,$AZ$7,0))/E$7,0)</f>
        <v>0</v>
      </c>
      <c r="F9" s="54">
        <f t="shared" si="2"/>
        <v>0</v>
      </c>
      <c r="G9" s="54">
        <f t="shared" si="2"/>
        <v>85</v>
      </c>
      <c r="H9" s="54">
        <f t="shared" si="2"/>
        <v>85</v>
      </c>
      <c r="I9" s="54">
        <f t="shared" si="2"/>
        <v>0</v>
      </c>
      <c r="J9" s="54">
        <f t="shared" si="2"/>
        <v>0</v>
      </c>
      <c r="K9" s="54">
        <f t="shared" si="2"/>
        <v>0</v>
      </c>
      <c r="L9" s="54">
        <f t="shared" si="2"/>
        <v>0</v>
      </c>
      <c r="M9" s="54">
        <f t="shared" si="2"/>
        <v>0</v>
      </c>
      <c r="N9" s="54">
        <f t="shared" si="2"/>
        <v>0</v>
      </c>
      <c r="O9" s="54">
        <f t="shared" si="2"/>
        <v>0</v>
      </c>
      <c r="P9" s="54">
        <f t="shared" si="2"/>
        <v>0</v>
      </c>
      <c r="Q9" s="54">
        <f t="shared" si="2"/>
        <v>0</v>
      </c>
      <c r="R9" s="54">
        <f t="shared" si="2"/>
        <v>0</v>
      </c>
      <c r="S9" s="135"/>
      <c r="T9" s="68"/>
      <c r="U9" s="68"/>
      <c r="V9" s="55">
        <v>85</v>
      </c>
      <c r="W9" s="56">
        <v>85</v>
      </c>
      <c r="X9" s="56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3"/>
      <c r="AT9" s="3"/>
      <c r="AU9" s="3"/>
      <c r="AV9" s="3"/>
      <c r="AW9" s="3"/>
    </row>
    <row r="10" spans="1:49" ht="14.25" customHeight="1">
      <c r="A10" s="51">
        <v>3</v>
      </c>
      <c r="B10" s="3">
        <v>21120120140108</v>
      </c>
      <c r="C10" s="3" t="s">
        <v>202</v>
      </c>
      <c r="D10" s="54">
        <v>25</v>
      </c>
      <c r="E10" s="54">
        <f t="shared" ref="E10:R10" si="3">IFERROR(($T10*IF($T$6=E$6,$T$7,0)+$U10*IF($U$6=E$6,$U$7,0)+$V10*IF($V$6=E$6,$V$7,0)+$W10*IF($W$6=E$6,$W$7,0)+$X10*IF($X$6=E$6,$X$7,0)+$Y10*IF($Y$6=E$6,$Y$7,0)+$Z10*IF($Z$6=E$6,$Z$7,0)+$AA10*IF($AA$6=E$6,$AA$7,0)+$AB10*IF($AB$6=E$6,$AB$7,0)+$AC10*IF($AC$6=E$6,$AC$7,0)+$AD10*IF($AD$6=E$6,$AD$7,0)+$AE10*IF($AE$6=E$6,$AE$7,0)+$AF10*IF($AF$6=E$6,$AF$7,0)+$AG10*IF($AG$6=E$6,$AG$7,0)+$AH10*IF($AH$6=E$6,$AH$7,0)+$AI10*IF($AI$6=E$6,$AI$7,0)+$AJ10*IF($AJ$6=E$6,$AJ$7,0)+$AK10*IF($AK$6=E$6,$AK$7,0)+$AL10*IF($AL$6=E$6,$AL$7,0)+$AM10*IF($AM$6=E$6,$AM$7,0)+$AN10*IF($AN$6=E$6,$AN$7,0)+$AO10*IF($AO$6=E$6,$AO$7,0)+$AP10*IF($AP$6=E$6,$AP$7,0)+$AQ10*IF($AQ$6=E$6,$AQ$7,0)+$AR10*IF($AR$6=E$6,$AR$7,0)+$AS10*IF($AS$6=E$6,$AS$7,0)+$AT10*IF($AT$6=E$6,$AT$7,0)+$AU10*IF($AU$6=E$6,$AU$7,0)+$AV10*IF($AV$6=E$6,$AV$7,0)+$AW10*IF($AW$6=E$6,$AW$7,0)+$AX10*IF($AX$6=E$6,$AX$7,0)+$AY10*IF($AY$6=E$6,$AY$7,0)+$AZ10*IF($AZ$6=E$6,$AZ$7,0))/E$7,0)</f>
        <v>0</v>
      </c>
      <c r="F10" s="54">
        <f t="shared" si="3"/>
        <v>0</v>
      </c>
      <c r="G10" s="54">
        <f t="shared" si="3"/>
        <v>25</v>
      </c>
      <c r="H10" s="54">
        <f t="shared" si="3"/>
        <v>25</v>
      </c>
      <c r="I10" s="54">
        <f t="shared" si="3"/>
        <v>0</v>
      </c>
      <c r="J10" s="54">
        <f t="shared" si="3"/>
        <v>0</v>
      </c>
      <c r="K10" s="54">
        <f t="shared" si="3"/>
        <v>0</v>
      </c>
      <c r="L10" s="54">
        <f t="shared" si="3"/>
        <v>0</v>
      </c>
      <c r="M10" s="54">
        <f t="shared" si="3"/>
        <v>0</v>
      </c>
      <c r="N10" s="54">
        <f t="shared" si="3"/>
        <v>0</v>
      </c>
      <c r="O10" s="54">
        <f t="shared" si="3"/>
        <v>0</v>
      </c>
      <c r="P10" s="54">
        <f t="shared" si="3"/>
        <v>0</v>
      </c>
      <c r="Q10" s="54">
        <f t="shared" si="3"/>
        <v>0</v>
      </c>
      <c r="R10" s="54">
        <f t="shared" si="3"/>
        <v>0</v>
      </c>
      <c r="S10" s="135"/>
      <c r="T10" s="68"/>
      <c r="U10" s="68"/>
      <c r="V10" s="55">
        <v>25</v>
      </c>
      <c r="W10" s="55">
        <v>25</v>
      </c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6"/>
      <c r="AJ10" s="56"/>
      <c r="AK10" s="56"/>
      <c r="AL10" s="56"/>
      <c r="AM10" s="56"/>
      <c r="AN10" s="56"/>
      <c r="AO10" s="56"/>
      <c r="AP10" s="56"/>
      <c r="AQ10" s="56"/>
      <c r="AR10" s="56"/>
      <c r="AS10" s="3"/>
      <c r="AT10" s="3"/>
      <c r="AU10" s="3"/>
      <c r="AV10" s="3"/>
      <c r="AW10" s="3"/>
    </row>
    <row r="11" spans="1:49" ht="14.25" customHeight="1">
      <c r="A11" s="51">
        <v>4</v>
      </c>
      <c r="B11" s="3">
        <v>21120120140111</v>
      </c>
      <c r="C11" s="3" t="s">
        <v>203</v>
      </c>
      <c r="D11" s="54">
        <v>95</v>
      </c>
      <c r="E11" s="54">
        <f t="shared" ref="E11:R11" si="4">IFERROR(($T11*IF($T$6=E$6,$T$7,0)+$U11*IF($U$6=E$6,$U$7,0)+$V11*IF($V$6=E$6,$V$7,0)+$W11*IF($W$6=E$6,$W$7,0)+$X11*IF($X$6=E$6,$X$7,0)+$Y11*IF($Y$6=E$6,$Y$7,0)+$Z11*IF($Z$6=E$6,$Z$7,0)+$AA11*IF($AA$6=E$6,$AA$7,0)+$AB11*IF($AB$6=E$6,$AB$7,0)+$AC11*IF($AC$6=E$6,$AC$7,0)+$AD11*IF($AD$6=E$6,$AD$7,0)+$AE11*IF($AE$6=E$6,$AE$7,0)+$AF11*IF($AF$6=E$6,$AF$7,0)+$AG11*IF($AG$6=E$6,$AG$7,0)+$AH11*IF($AH$6=E$6,$AH$7,0)+$AI11*IF($AI$6=E$6,$AI$7,0)+$AJ11*IF($AJ$6=E$6,$AJ$7,0)+$AK11*IF($AK$6=E$6,$AK$7,0)+$AL11*IF($AL$6=E$6,$AL$7,0)+$AM11*IF($AM$6=E$6,$AM$7,0)+$AN11*IF($AN$6=E$6,$AN$7,0)+$AO11*IF($AO$6=E$6,$AO$7,0)+$AP11*IF($AP$6=E$6,$AP$7,0)+$AQ11*IF($AQ$6=E$6,$AQ$7,0)+$AR11*IF($AR$6=E$6,$AR$7,0)+$AS11*IF($AS$6=E$6,$AS$7,0)+$AT11*IF($AT$6=E$6,$AT$7,0)+$AU11*IF($AU$6=E$6,$AU$7,0)+$AV11*IF($AV$6=E$6,$AV$7,0)+$AW11*IF($AW$6=E$6,$AW$7,0)+$AX11*IF($AX$6=E$6,$AX$7,0)+$AY11*IF($AY$6=E$6,$AY$7,0)+$AZ11*IF($AZ$6=E$6,$AZ$7,0))/E$7,0)</f>
        <v>0</v>
      </c>
      <c r="F11" s="54">
        <f t="shared" si="4"/>
        <v>0</v>
      </c>
      <c r="G11" s="54">
        <f t="shared" si="4"/>
        <v>95</v>
      </c>
      <c r="H11" s="54">
        <f t="shared" si="4"/>
        <v>95</v>
      </c>
      <c r="I11" s="54">
        <f t="shared" si="4"/>
        <v>0</v>
      </c>
      <c r="J11" s="54">
        <f t="shared" si="4"/>
        <v>0</v>
      </c>
      <c r="K11" s="54">
        <f t="shared" si="4"/>
        <v>0</v>
      </c>
      <c r="L11" s="54">
        <f t="shared" si="4"/>
        <v>0</v>
      </c>
      <c r="M11" s="54">
        <f t="shared" si="4"/>
        <v>0</v>
      </c>
      <c r="N11" s="54">
        <f t="shared" si="4"/>
        <v>0</v>
      </c>
      <c r="O11" s="54">
        <f t="shared" si="4"/>
        <v>0</v>
      </c>
      <c r="P11" s="54">
        <f t="shared" si="4"/>
        <v>0</v>
      </c>
      <c r="Q11" s="54">
        <f t="shared" si="4"/>
        <v>0</v>
      </c>
      <c r="R11" s="54">
        <f t="shared" si="4"/>
        <v>0</v>
      </c>
      <c r="S11" s="135"/>
      <c r="T11" s="68"/>
      <c r="U11" s="68"/>
      <c r="V11" s="56">
        <v>95</v>
      </c>
      <c r="W11" s="55">
        <v>95</v>
      </c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3"/>
      <c r="AT11" s="3"/>
      <c r="AU11" s="3"/>
      <c r="AV11" s="3"/>
      <c r="AW11" s="3"/>
    </row>
    <row r="12" spans="1:49" ht="14.25" customHeight="1">
      <c r="A12" s="51">
        <v>5</v>
      </c>
      <c r="B12" s="3">
        <v>21120120140112</v>
      </c>
      <c r="C12" s="3" t="s">
        <v>204</v>
      </c>
      <c r="D12" s="54">
        <v>95</v>
      </c>
      <c r="E12" s="54">
        <f t="shared" ref="E12:R12" si="5">IFERROR(($T12*IF($T$6=E$6,$T$7,0)+$U12*IF($U$6=E$6,$U$7,0)+$V12*IF($V$6=E$6,$V$7,0)+$W12*IF($W$6=E$6,$W$7,0)+$X12*IF($X$6=E$6,$X$7,0)+$Y12*IF($Y$6=E$6,$Y$7,0)+$Z12*IF($Z$6=E$6,$Z$7,0)+$AA12*IF($AA$6=E$6,$AA$7,0)+$AB12*IF($AB$6=E$6,$AB$7,0)+$AC12*IF($AC$6=E$6,$AC$7,0)+$AD12*IF($AD$6=E$6,$AD$7,0)+$AE12*IF($AE$6=E$6,$AE$7,0)+$AF12*IF($AF$6=E$6,$AF$7,0)+$AG12*IF($AG$6=E$6,$AG$7,0)+$AH12*IF($AH$6=E$6,$AH$7,0)+$AI12*IF($AI$6=E$6,$AI$7,0)+$AJ12*IF($AJ$6=E$6,$AJ$7,0)+$AK12*IF($AK$6=E$6,$AK$7,0)+$AL12*IF($AL$6=E$6,$AL$7,0)+$AM12*IF($AM$6=E$6,$AM$7,0)+$AN12*IF($AN$6=E$6,$AN$7,0)+$AO12*IF($AO$6=E$6,$AO$7,0)+$AP12*IF($AP$6=E$6,$AP$7,0)+$AQ12*IF($AQ$6=E$6,$AQ$7,0)+$AR12*IF($AR$6=E$6,$AR$7,0)+$AS12*IF($AS$6=E$6,$AS$7,0)+$AT12*IF($AT$6=E$6,$AT$7,0)+$AU12*IF($AU$6=E$6,$AU$7,0)+$AV12*IF($AV$6=E$6,$AV$7,0)+$AW12*IF($AW$6=E$6,$AW$7,0)+$AX12*IF($AX$6=E$6,$AX$7,0)+$AY12*IF($AY$6=E$6,$AY$7,0)+$AZ12*IF($AZ$6=E$6,$AZ$7,0))/E$7,0)</f>
        <v>0</v>
      </c>
      <c r="F12" s="54">
        <f t="shared" si="5"/>
        <v>0</v>
      </c>
      <c r="G12" s="54">
        <f t="shared" si="5"/>
        <v>95</v>
      </c>
      <c r="H12" s="54">
        <f t="shared" si="5"/>
        <v>95</v>
      </c>
      <c r="I12" s="54">
        <f t="shared" si="5"/>
        <v>0</v>
      </c>
      <c r="J12" s="54">
        <f t="shared" si="5"/>
        <v>0</v>
      </c>
      <c r="K12" s="54">
        <f t="shared" si="5"/>
        <v>0</v>
      </c>
      <c r="L12" s="54">
        <f t="shared" si="5"/>
        <v>0</v>
      </c>
      <c r="M12" s="54">
        <f t="shared" si="5"/>
        <v>0</v>
      </c>
      <c r="N12" s="54">
        <f t="shared" si="5"/>
        <v>0</v>
      </c>
      <c r="O12" s="54">
        <f t="shared" si="5"/>
        <v>0</v>
      </c>
      <c r="P12" s="54">
        <f t="shared" si="5"/>
        <v>0</v>
      </c>
      <c r="Q12" s="54">
        <f t="shared" si="5"/>
        <v>0</v>
      </c>
      <c r="R12" s="54">
        <f t="shared" si="5"/>
        <v>0</v>
      </c>
      <c r="S12" s="135"/>
      <c r="T12" s="68"/>
      <c r="U12" s="68"/>
      <c r="V12" s="56">
        <v>95</v>
      </c>
      <c r="W12" s="55">
        <v>95</v>
      </c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3"/>
      <c r="AT12" s="3"/>
      <c r="AU12" s="3"/>
      <c r="AV12" s="3"/>
      <c r="AW12" s="3"/>
    </row>
    <row r="13" spans="1:49" ht="14.25" customHeight="1">
      <c r="A13" s="51">
        <v>6</v>
      </c>
      <c r="B13" s="3">
        <v>21120120140114</v>
      </c>
      <c r="C13" s="3" t="s">
        <v>205</v>
      </c>
      <c r="D13" s="54">
        <v>35</v>
      </c>
      <c r="E13" s="54">
        <f t="shared" ref="E13:R13" si="6">IFERROR(($T13*IF($T$6=E$6,$T$7,0)+$U13*IF($U$6=E$6,$U$7,0)+$V13*IF($V$6=E$6,$V$7,0)+$W13*IF($W$6=E$6,$W$7,0)+$X13*IF($X$6=E$6,$X$7,0)+$Y13*IF($Y$6=E$6,$Y$7,0)+$Z13*IF($Z$6=E$6,$Z$7,0)+$AA13*IF($AA$6=E$6,$AA$7,0)+$AB13*IF($AB$6=E$6,$AB$7,0)+$AC13*IF($AC$6=E$6,$AC$7,0)+$AD13*IF($AD$6=E$6,$AD$7,0)+$AE13*IF($AE$6=E$6,$AE$7,0)+$AF13*IF($AF$6=E$6,$AF$7,0)+$AG13*IF($AG$6=E$6,$AG$7,0)+$AH13*IF($AH$6=E$6,$AH$7,0)+$AI13*IF($AI$6=E$6,$AI$7,0)+$AJ13*IF($AJ$6=E$6,$AJ$7,0)+$AK13*IF($AK$6=E$6,$AK$7,0)+$AL13*IF($AL$6=E$6,$AL$7,0)+$AM13*IF($AM$6=E$6,$AM$7,0)+$AN13*IF($AN$6=E$6,$AN$7,0)+$AO13*IF($AO$6=E$6,$AO$7,0)+$AP13*IF($AP$6=E$6,$AP$7,0)+$AQ13*IF($AQ$6=E$6,$AQ$7,0)+$AR13*IF($AR$6=E$6,$AR$7,0)+$AS13*IF($AS$6=E$6,$AS$7,0)+$AT13*IF($AT$6=E$6,$AT$7,0)+$AU13*IF($AU$6=E$6,$AU$7,0)+$AV13*IF($AV$6=E$6,$AV$7,0)+$AW13*IF($AW$6=E$6,$AW$7,0)+$AX13*IF($AX$6=E$6,$AX$7,0)+$AY13*IF($AY$6=E$6,$AY$7,0)+$AZ13*IF($AZ$6=E$6,$AZ$7,0))/E$7,0)</f>
        <v>0</v>
      </c>
      <c r="F13" s="54">
        <f t="shared" si="6"/>
        <v>0</v>
      </c>
      <c r="G13" s="54">
        <f t="shared" si="6"/>
        <v>35</v>
      </c>
      <c r="H13" s="54">
        <f t="shared" si="6"/>
        <v>35</v>
      </c>
      <c r="I13" s="54">
        <f t="shared" si="6"/>
        <v>0</v>
      </c>
      <c r="J13" s="54">
        <f t="shared" si="6"/>
        <v>0</v>
      </c>
      <c r="K13" s="54">
        <f t="shared" si="6"/>
        <v>0</v>
      </c>
      <c r="L13" s="54">
        <f t="shared" si="6"/>
        <v>0</v>
      </c>
      <c r="M13" s="54">
        <f t="shared" si="6"/>
        <v>0</v>
      </c>
      <c r="N13" s="54">
        <f t="shared" si="6"/>
        <v>0</v>
      </c>
      <c r="O13" s="54">
        <f t="shared" si="6"/>
        <v>0</v>
      </c>
      <c r="P13" s="54">
        <f t="shared" si="6"/>
        <v>0</v>
      </c>
      <c r="Q13" s="54">
        <f t="shared" si="6"/>
        <v>0</v>
      </c>
      <c r="R13" s="54">
        <f t="shared" si="6"/>
        <v>0</v>
      </c>
      <c r="S13" s="135"/>
      <c r="T13" s="68"/>
      <c r="U13" s="68"/>
      <c r="V13" s="56">
        <v>35</v>
      </c>
      <c r="W13" s="55">
        <v>35</v>
      </c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3"/>
      <c r="AT13" s="3"/>
      <c r="AU13" s="3"/>
      <c r="AV13" s="3"/>
      <c r="AW13" s="3"/>
    </row>
    <row r="14" spans="1:49" ht="14.25" customHeight="1">
      <c r="A14" s="51">
        <v>7</v>
      </c>
      <c r="B14" s="3">
        <v>21120120140121</v>
      </c>
      <c r="C14" s="3" t="s">
        <v>206</v>
      </c>
      <c r="D14" s="54">
        <v>45</v>
      </c>
      <c r="E14" s="54">
        <f t="shared" ref="E14:R14" si="7">IFERROR(($T14*IF($T$6=E$6,$T$7,0)+$U14*IF($U$6=E$6,$U$7,0)+$V14*IF($V$6=E$6,$V$7,0)+$W14*IF($W$6=E$6,$W$7,0)+$X14*IF($X$6=E$6,$X$7,0)+$Y14*IF($Y$6=E$6,$Y$7,0)+$Z14*IF($Z$6=E$6,$Z$7,0)+$AA14*IF($AA$6=E$6,$AA$7,0)+$AB14*IF($AB$6=E$6,$AB$7,0)+$AC14*IF($AC$6=E$6,$AC$7,0)+$AD14*IF($AD$6=E$6,$AD$7,0)+$AE14*IF($AE$6=E$6,$AE$7,0)+$AF14*IF($AF$6=E$6,$AF$7,0)+$AG14*IF($AG$6=E$6,$AG$7,0)+$AH14*IF($AH$6=E$6,$AH$7,0)+$AI14*IF($AI$6=E$6,$AI$7,0)+$AJ14*IF($AJ$6=E$6,$AJ$7,0)+$AK14*IF($AK$6=E$6,$AK$7,0)+$AL14*IF($AL$6=E$6,$AL$7,0)+$AM14*IF($AM$6=E$6,$AM$7,0)+$AN14*IF($AN$6=E$6,$AN$7,0)+$AO14*IF($AO$6=E$6,$AO$7,0)+$AP14*IF($AP$6=E$6,$AP$7,0)+$AQ14*IF($AQ$6=E$6,$AQ$7,0)+$AR14*IF($AR$6=E$6,$AR$7,0)+$AS14*IF($AS$6=E$6,$AS$7,0)+$AT14*IF($AT$6=E$6,$AT$7,0)+$AU14*IF($AU$6=E$6,$AU$7,0)+$AV14*IF($AV$6=E$6,$AV$7,0)+$AW14*IF($AW$6=E$6,$AW$7,0)+$AX14*IF($AX$6=E$6,$AX$7,0)+$AY14*IF($AY$6=E$6,$AY$7,0)+$AZ14*IF($AZ$6=E$6,$AZ$7,0))/E$7,0)</f>
        <v>0</v>
      </c>
      <c r="F14" s="54">
        <f t="shared" si="7"/>
        <v>0</v>
      </c>
      <c r="G14" s="54">
        <f t="shared" si="7"/>
        <v>45</v>
      </c>
      <c r="H14" s="54">
        <f t="shared" si="7"/>
        <v>45</v>
      </c>
      <c r="I14" s="54">
        <f t="shared" si="7"/>
        <v>0</v>
      </c>
      <c r="J14" s="54">
        <f t="shared" si="7"/>
        <v>0</v>
      </c>
      <c r="K14" s="54">
        <f t="shared" si="7"/>
        <v>0</v>
      </c>
      <c r="L14" s="54">
        <f t="shared" si="7"/>
        <v>0</v>
      </c>
      <c r="M14" s="54">
        <f t="shared" si="7"/>
        <v>0</v>
      </c>
      <c r="N14" s="54">
        <f t="shared" si="7"/>
        <v>0</v>
      </c>
      <c r="O14" s="54">
        <f t="shared" si="7"/>
        <v>0</v>
      </c>
      <c r="P14" s="54">
        <f t="shared" si="7"/>
        <v>0</v>
      </c>
      <c r="Q14" s="54">
        <f t="shared" si="7"/>
        <v>0</v>
      </c>
      <c r="R14" s="54">
        <f t="shared" si="7"/>
        <v>0</v>
      </c>
      <c r="S14" s="135"/>
      <c r="T14" s="68"/>
      <c r="U14" s="68"/>
      <c r="V14" s="56">
        <v>45</v>
      </c>
      <c r="W14" s="55">
        <v>45</v>
      </c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3"/>
      <c r="AT14" s="3"/>
      <c r="AU14" s="3"/>
      <c r="AV14" s="3"/>
      <c r="AW14" s="3"/>
    </row>
    <row r="15" spans="1:49" ht="14.25" customHeight="1">
      <c r="A15" s="51">
        <v>8</v>
      </c>
      <c r="B15" s="3">
        <v>21120120140173</v>
      </c>
      <c r="C15" s="3" t="s">
        <v>207</v>
      </c>
      <c r="D15" s="54">
        <v>30</v>
      </c>
      <c r="E15" s="54">
        <f t="shared" ref="E15:R15" si="8">IFERROR(($T15*IF($T$6=E$6,$T$7,0)+$U15*IF($U$6=E$6,$U$7,0)+$V15*IF($V$6=E$6,$V$7,0)+$W15*IF($W$6=E$6,$W$7,0)+$X15*IF($X$6=E$6,$X$7,0)+$Y15*IF($Y$6=E$6,$Y$7,0)+$Z15*IF($Z$6=E$6,$Z$7,0)+$AA15*IF($AA$6=E$6,$AA$7,0)+$AB15*IF($AB$6=E$6,$AB$7,0)+$AC15*IF($AC$6=E$6,$AC$7,0)+$AD15*IF($AD$6=E$6,$AD$7,0)+$AE15*IF($AE$6=E$6,$AE$7,0)+$AF15*IF($AF$6=E$6,$AF$7,0)+$AG15*IF($AG$6=E$6,$AG$7,0)+$AH15*IF($AH$6=E$6,$AH$7,0)+$AI15*IF($AI$6=E$6,$AI$7,0)+$AJ15*IF($AJ$6=E$6,$AJ$7,0)+$AK15*IF($AK$6=E$6,$AK$7,0)+$AL15*IF($AL$6=E$6,$AL$7,0)+$AM15*IF($AM$6=E$6,$AM$7,0)+$AN15*IF($AN$6=E$6,$AN$7,0)+$AO15*IF($AO$6=E$6,$AO$7,0)+$AP15*IF($AP$6=E$6,$AP$7,0)+$AQ15*IF($AQ$6=E$6,$AQ$7,0)+$AR15*IF($AR$6=E$6,$AR$7,0)+$AS15*IF($AS$6=E$6,$AS$7,0)+$AT15*IF($AT$6=E$6,$AT$7,0)+$AU15*IF($AU$6=E$6,$AU$7,0)+$AV15*IF($AV$6=E$6,$AV$7,0)+$AW15*IF($AW$6=E$6,$AW$7,0)+$AX15*IF($AX$6=E$6,$AX$7,0)+$AY15*IF($AY$6=E$6,$AY$7,0)+$AZ15*IF($AZ$6=E$6,$AZ$7,0))/E$7,0)</f>
        <v>0</v>
      </c>
      <c r="F15" s="54">
        <f t="shared" si="8"/>
        <v>0</v>
      </c>
      <c r="G15" s="54">
        <f t="shared" si="8"/>
        <v>30</v>
      </c>
      <c r="H15" s="54">
        <f t="shared" si="8"/>
        <v>30</v>
      </c>
      <c r="I15" s="54">
        <f t="shared" si="8"/>
        <v>0</v>
      </c>
      <c r="J15" s="54">
        <f t="shared" si="8"/>
        <v>0</v>
      </c>
      <c r="K15" s="54">
        <f t="shared" si="8"/>
        <v>0</v>
      </c>
      <c r="L15" s="54">
        <f t="shared" si="8"/>
        <v>0</v>
      </c>
      <c r="M15" s="54">
        <f t="shared" si="8"/>
        <v>0</v>
      </c>
      <c r="N15" s="54">
        <f t="shared" si="8"/>
        <v>0</v>
      </c>
      <c r="O15" s="54">
        <f t="shared" si="8"/>
        <v>0</v>
      </c>
      <c r="P15" s="54">
        <f t="shared" si="8"/>
        <v>0</v>
      </c>
      <c r="Q15" s="54">
        <f t="shared" si="8"/>
        <v>0</v>
      </c>
      <c r="R15" s="54">
        <f t="shared" si="8"/>
        <v>0</v>
      </c>
      <c r="S15" s="135"/>
      <c r="T15" s="68"/>
      <c r="U15" s="68"/>
      <c r="V15" s="56">
        <v>30</v>
      </c>
      <c r="W15" s="55">
        <v>30</v>
      </c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3"/>
      <c r="AT15" s="3"/>
      <c r="AU15" s="3"/>
      <c r="AV15" s="3"/>
      <c r="AW15" s="3"/>
    </row>
    <row r="16" spans="1:49" ht="14.25" customHeight="1">
      <c r="A16" s="51">
        <v>9</v>
      </c>
      <c r="B16" s="3">
        <v>21120119130111</v>
      </c>
      <c r="C16" s="3" t="s">
        <v>208</v>
      </c>
      <c r="D16" s="54">
        <v>30</v>
      </c>
      <c r="E16" s="54">
        <f t="shared" ref="E16:R16" si="9">IFERROR(($T16*IF($T$6=E$6,$T$7,0)+$U16*IF($U$6=E$6,$U$7,0)+$V16*IF($V$6=E$6,$V$7,0)+$W16*IF($W$6=E$6,$W$7,0)+$X16*IF($X$6=E$6,$X$7,0)+$Y16*IF($Y$6=E$6,$Y$7,0)+$Z16*IF($Z$6=E$6,$Z$7,0)+$AA16*IF($AA$6=E$6,$AA$7,0)+$AB16*IF($AB$6=E$6,$AB$7,0)+$AC16*IF($AC$6=E$6,$AC$7,0)+$AD16*IF($AD$6=E$6,$AD$7,0)+$AE16*IF($AE$6=E$6,$AE$7,0)+$AF16*IF($AF$6=E$6,$AF$7,0)+$AG16*IF($AG$6=E$6,$AG$7,0)+$AH16*IF($AH$6=E$6,$AH$7,0)+$AI16*IF($AI$6=E$6,$AI$7,0)+$AJ16*IF($AJ$6=E$6,$AJ$7,0)+$AK16*IF($AK$6=E$6,$AK$7,0)+$AL16*IF($AL$6=E$6,$AL$7,0)+$AM16*IF($AM$6=E$6,$AM$7,0)+$AN16*IF($AN$6=E$6,$AN$7,0)+$AO16*IF($AO$6=E$6,$AO$7,0)+$AP16*IF($AP$6=E$6,$AP$7,0)+$AQ16*IF($AQ$6=E$6,$AQ$7,0)+$AR16*IF($AR$6=E$6,$AR$7,0)+$AS16*IF($AS$6=E$6,$AS$7,0)+$AT16*IF($AT$6=E$6,$AT$7,0)+$AU16*IF($AU$6=E$6,$AU$7,0)+$AV16*IF($AV$6=E$6,$AV$7,0)+$AW16*IF($AW$6=E$6,$AW$7,0)+$AX16*IF($AX$6=E$6,$AX$7,0)+$AY16*IF($AY$6=E$6,$AY$7,0)+$AZ16*IF($AZ$6=E$6,$AZ$7,0))/E$7,0)</f>
        <v>0</v>
      </c>
      <c r="F16" s="54">
        <f t="shared" si="9"/>
        <v>0</v>
      </c>
      <c r="G16" s="54">
        <f t="shared" si="9"/>
        <v>30</v>
      </c>
      <c r="H16" s="54">
        <f t="shared" si="9"/>
        <v>30</v>
      </c>
      <c r="I16" s="54">
        <f t="shared" si="9"/>
        <v>0</v>
      </c>
      <c r="J16" s="54">
        <f t="shared" si="9"/>
        <v>0</v>
      </c>
      <c r="K16" s="54">
        <f t="shared" si="9"/>
        <v>0</v>
      </c>
      <c r="L16" s="54">
        <f t="shared" si="9"/>
        <v>0</v>
      </c>
      <c r="M16" s="54">
        <f t="shared" si="9"/>
        <v>0</v>
      </c>
      <c r="N16" s="54">
        <f t="shared" si="9"/>
        <v>0</v>
      </c>
      <c r="O16" s="54">
        <f t="shared" si="9"/>
        <v>0</v>
      </c>
      <c r="P16" s="54">
        <f t="shared" si="9"/>
        <v>0</v>
      </c>
      <c r="Q16" s="54">
        <f t="shared" si="9"/>
        <v>0</v>
      </c>
      <c r="R16" s="54">
        <f t="shared" si="9"/>
        <v>0</v>
      </c>
      <c r="S16" s="135"/>
      <c r="T16" s="68"/>
      <c r="U16" s="68"/>
      <c r="V16" s="56">
        <v>30</v>
      </c>
      <c r="W16" s="55">
        <v>30</v>
      </c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3"/>
      <c r="AT16" s="3"/>
      <c r="AU16" s="3"/>
      <c r="AV16" s="3"/>
      <c r="AW16" s="3"/>
    </row>
    <row r="17" spans="1:49" ht="14.25" customHeight="1">
      <c r="A17" s="51">
        <v>10</v>
      </c>
      <c r="B17" s="3">
        <v>21120120130074</v>
      </c>
      <c r="C17" s="3" t="s">
        <v>209</v>
      </c>
      <c r="D17" s="54">
        <v>80</v>
      </c>
      <c r="E17" s="54">
        <f t="shared" ref="E17:R17" si="10">IFERROR(($T17*IF($T$6=E$6,$T$7,0)+$U17*IF($U$6=E$6,$U$7,0)+$V17*IF($V$6=E$6,$V$7,0)+$W17*IF($W$6=E$6,$W$7,0)+$X17*IF($X$6=E$6,$X$7,0)+$Y17*IF($Y$6=E$6,$Y$7,0)+$Z17*IF($Z$6=E$6,$Z$7,0)+$AA17*IF($AA$6=E$6,$AA$7,0)+$AB17*IF($AB$6=E$6,$AB$7,0)+$AC17*IF($AC$6=E$6,$AC$7,0)+$AD17*IF($AD$6=E$6,$AD$7,0)+$AE17*IF($AE$6=E$6,$AE$7,0)+$AF17*IF($AF$6=E$6,$AF$7,0)+$AG17*IF($AG$6=E$6,$AG$7,0)+$AH17*IF($AH$6=E$6,$AH$7,0)+$AI17*IF($AI$6=E$6,$AI$7,0)+$AJ17*IF($AJ$6=E$6,$AJ$7,0)+$AK17*IF($AK$6=E$6,$AK$7,0)+$AL17*IF($AL$6=E$6,$AL$7,0)+$AM17*IF($AM$6=E$6,$AM$7,0)+$AN17*IF($AN$6=E$6,$AN$7,0)+$AO17*IF($AO$6=E$6,$AO$7,0)+$AP17*IF($AP$6=E$6,$AP$7,0)+$AQ17*IF($AQ$6=E$6,$AQ$7,0)+$AR17*IF($AR$6=E$6,$AR$7,0)+$AS17*IF($AS$6=E$6,$AS$7,0)+$AT17*IF($AT$6=E$6,$AT$7,0)+$AU17*IF($AU$6=E$6,$AU$7,0)+$AV17*IF($AV$6=E$6,$AV$7,0)+$AW17*IF($AW$6=E$6,$AW$7,0)+$AX17*IF($AX$6=E$6,$AX$7,0)+$AY17*IF($AY$6=E$6,$AY$7,0)+$AZ17*IF($AZ$6=E$6,$AZ$7,0))/E$7,0)</f>
        <v>0</v>
      </c>
      <c r="F17" s="54">
        <f t="shared" si="10"/>
        <v>0</v>
      </c>
      <c r="G17" s="54">
        <f t="shared" si="10"/>
        <v>80</v>
      </c>
      <c r="H17" s="54">
        <f t="shared" si="10"/>
        <v>80</v>
      </c>
      <c r="I17" s="54">
        <f t="shared" si="10"/>
        <v>0</v>
      </c>
      <c r="J17" s="54">
        <f t="shared" si="10"/>
        <v>0</v>
      </c>
      <c r="K17" s="54">
        <f t="shared" si="10"/>
        <v>0</v>
      </c>
      <c r="L17" s="54">
        <f t="shared" si="10"/>
        <v>0</v>
      </c>
      <c r="M17" s="54">
        <f t="shared" si="10"/>
        <v>0</v>
      </c>
      <c r="N17" s="54">
        <f t="shared" si="10"/>
        <v>0</v>
      </c>
      <c r="O17" s="54">
        <f t="shared" si="10"/>
        <v>0</v>
      </c>
      <c r="P17" s="54">
        <f t="shared" si="10"/>
        <v>0</v>
      </c>
      <c r="Q17" s="54">
        <f t="shared" si="10"/>
        <v>0</v>
      </c>
      <c r="R17" s="54">
        <f t="shared" si="10"/>
        <v>0</v>
      </c>
      <c r="S17" s="135"/>
      <c r="T17" s="68"/>
      <c r="U17" s="68"/>
      <c r="V17" s="56">
        <v>80</v>
      </c>
      <c r="W17" s="55">
        <v>80</v>
      </c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3"/>
      <c r="AT17" s="3"/>
      <c r="AU17" s="3"/>
      <c r="AV17" s="3"/>
      <c r="AW17" s="3"/>
    </row>
    <row r="18" spans="1:49" ht="14.25" customHeight="1">
      <c r="A18" s="51">
        <v>11</v>
      </c>
      <c r="B18" s="3">
        <v>21120120130082</v>
      </c>
      <c r="C18" s="3" t="s">
        <v>210</v>
      </c>
      <c r="D18" s="54">
        <v>100</v>
      </c>
      <c r="E18" s="54">
        <f t="shared" ref="E18:R18" si="11">IFERROR(($T18*IF($T$6=E$6,$T$7,0)+$U18*IF($U$6=E$6,$U$7,0)+$V18*IF($V$6=E$6,$V$7,0)+$W18*IF($W$6=E$6,$W$7,0)+$X18*IF($X$6=E$6,$X$7,0)+$Y18*IF($Y$6=E$6,$Y$7,0)+$Z18*IF($Z$6=E$6,$Z$7,0)+$AA18*IF($AA$6=E$6,$AA$7,0)+$AB18*IF($AB$6=E$6,$AB$7,0)+$AC18*IF($AC$6=E$6,$AC$7,0)+$AD18*IF($AD$6=E$6,$AD$7,0)+$AE18*IF($AE$6=E$6,$AE$7,0)+$AF18*IF($AF$6=E$6,$AF$7,0)+$AG18*IF($AG$6=E$6,$AG$7,0)+$AH18*IF($AH$6=E$6,$AH$7,0)+$AI18*IF($AI$6=E$6,$AI$7,0)+$AJ18*IF($AJ$6=E$6,$AJ$7,0)+$AK18*IF($AK$6=E$6,$AK$7,0)+$AL18*IF($AL$6=E$6,$AL$7,0)+$AM18*IF($AM$6=E$6,$AM$7,0)+$AN18*IF($AN$6=E$6,$AN$7,0)+$AO18*IF($AO$6=E$6,$AO$7,0)+$AP18*IF($AP$6=E$6,$AP$7,0)+$AQ18*IF($AQ$6=E$6,$AQ$7,0)+$AR18*IF($AR$6=E$6,$AR$7,0)+$AS18*IF($AS$6=E$6,$AS$7,0)+$AT18*IF($AT$6=E$6,$AT$7,0)+$AU18*IF($AU$6=E$6,$AU$7,0)+$AV18*IF($AV$6=E$6,$AV$7,0)+$AW18*IF($AW$6=E$6,$AW$7,0)+$AX18*IF($AX$6=E$6,$AX$7,0)+$AY18*IF($AY$6=E$6,$AY$7,0)+$AZ18*IF($AZ$6=E$6,$AZ$7,0))/E$7,0)</f>
        <v>0</v>
      </c>
      <c r="F18" s="54">
        <f t="shared" si="11"/>
        <v>0</v>
      </c>
      <c r="G18" s="54">
        <f t="shared" si="11"/>
        <v>100</v>
      </c>
      <c r="H18" s="54">
        <f t="shared" si="11"/>
        <v>100</v>
      </c>
      <c r="I18" s="54">
        <f t="shared" si="11"/>
        <v>0</v>
      </c>
      <c r="J18" s="54">
        <f t="shared" si="11"/>
        <v>0</v>
      </c>
      <c r="K18" s="54">
        <f t="shared" si="11"/>
        <v>0</v>
      </c>
      <c r="L18" s="54">
        <f t="shared" si="11"/>
        <v>0</v>
      </c>
      <c r="M18" s="54">
        <f t="shared" si="11"/>
        <v>0</v>
      </c>
      <c r="N18" s="54">
        <f t="shared" si="11"/>
        <v>0</v>
      </c>
      <c r="O18" s="54">
        <f t="shared" si="11"/>
        <v>0</v>
      </c>
      <c r="P18" s="54">
        <f t="shared" si="11"/>
        <v>0</v>
      </c>
      <c r="Q18" s="54">
        <f t="shared" si="11"/>
        <v>0</v>
      </c>
      <c r="R18" s="54">
        <f t="shared" si="11"/>
        <v>0</v>
      </c>
      <c r="S18" s="135"/>
      <c r="T18" s="68"/>
      <c r="U18" s="68"/>
      <c r="V18" s="56">
        <v>100</v>
      </c>
      <c r="W18" s="55">
        <v>100</v>
      </c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3"/>
      <c r="AT18" s="3"/>
      <c r="AU18" s="3"/>
      <c r="AV18" s="3"/>
      <c r="AW18" s="3"/>
    </row>
    <row r="19" spans="1:49" ht="14.25" customHeight="1">
      <c r="A19" s="51">
        <v>12</v>
      </c>
      <c r="B19" s="3">
        <v>21120120130083</v>
      </c>
      <c r="C19" s="3" t="s">
        <v>211</v>
      </c>
      <c r="D19" s="54">
        <v>80</v>
      </c>
      <c r="E19" s="54">
        <f t="shared" ref="E19:R19" si="12">IFERROR(($T19*IF($T$6=E$6,$T$7,0)+$U19*IF($U$6=E$6,$U$7,0)+$V19*IF($V$6=E$6,$V$7,0)+$W19*IF($W$6=E$6,$W$7,0)+$X19*IF($X$6=E$6,$X$7,0)+$Y19*IF($Y$6=E$6,$Y$7,0)+$Z19*IF($Z$6=E$6,$Z$7,0)+$AA19*IF($AA$6=E$6,$AA$7,0)+$AB19*IF($AB$6=E$6,$AB$7,0)+$AC19*IF($AC$6=E$6,$AC$7,0)+$AD19*IF($AD$6=E$6,$AD$7,0)+$AE19*IF($AE$6=E$6,$AE$7,0)+$AF19*IF($AF$6=E$6,$AF$7,0)+$AG19*IF($AG$6=E$6,$AG$7,0)+$AH19*IF($AH$6=E$6,$AH$7,0)+$AI19*IF($AI$6=E$6,$AI$7,0)+$AJ19*IF($AJ$6=E$6,$AJ$7,0)+$AK19*IF($AK$6=E$6,$AK$7,0)+$AL19*IF($AL$6=E$6,$AL$7,0)+$AM19*IF($AM$6=E$6,$AM$7,0)+$AN19*IF($AN$6=E$6,$AN$7,0)+$AO19*IF($AO$6=E$6,$AO$7,0)+$AP19*IF($AP$6=E$6,$AP$7,0)+$AQ19*IF($AQ$6=E$6,$AQ$7,0)+$AR19*IF($AR$6=E$6,$AR$7,0)+$AS19*IF($AS$6=E$6,$AS$7,0)+$AT19*IF($AT$6=E$6,$AT$7,0)+$AU19*IF($AU$6=E$6,$AU$7,0)+$AV19*IF($AV$6=E$6,$AV$7,0)+$AW19*IF($AW$6=E$6,$AW$7,0)+$AX19*IF($AX$6=E$6,$AX$7,0)+$AY19*IF($AY$6=E$6,$AY$7,0)+$AZ19*IF($AZ$6=E$6,$AZ$7,0))/E$7,0)</f>
        <v>0</v>
      </c>
      <c r="F19" s="54">
        <f t="shared" si="12"/>
        <v>0</v>
      </c>
      <c r="G19" s="54">
        <f t="shared" si="12"/>
        <v>80</v>
      </c>
      <c r="H19" s="54">
        <f t="shared" si="12"/>
        <v>80</v>
      </c>
      <c r="I19" s="54">
        <f t="shared" si="12"/>
        <v>0</v>
      </c>
      <c r="J19" s="54">
        <f t="shared" si="12"/>
        <v>0</v>
      </c>
      <c r="K19" s="54">
        <f t="shared" si="12"/>
        <v>0</v>
      </c>
      <c r="L19" s="54">
        <f t="shared" si="12"/>
        <v>0</v>
      </c>
      <c r="M19" s="54">
        <f t="shared" si="12"/>
        <v>0</v>
      </c>
      <c r="N19" s="54">
        <f t="shared" si="12"/>
        <v>0</v>
      </c>
      <c r="O19" s="54">
        <f t="shared" si="12"/>
        <v>0</v>
      </c>
      <c r="P19" s="54">
        <f t="shared" si="12"/>
        <v>0</v>
      </c>
      <c r="Q19" s="54">
        <f t="shared" si="12"/>
        <v>0</v>
      </c>
      <c r="R19" s="54">
        <f t="shared" si="12"/>
        <v>0</v>
      </c>
      <c r="S19" s="135"/>
      <c r="T19" s="68"/>
      <c r="U19" s="68"/>
      <c r="V19" s="56">
        <v>80</v>
      </c>
      <c r="W19" s="55">
        <v>80</v>
      </c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3"/>
      <c r="AT19" s="3"/>
      <c r="AU19" s="3"/>
      <c r="AV19" s="3"/>
      <c r="AW19" s="3"/>
    </row>
    <row r="20" spans="1:49" ht="14.25" customHeight="1">
      <c r="A20" s="51">
        <v>13</v>
      </c>
      <c r="B20" s="3">
        <v>21120120130106</v>
      </c>
      <c r="C20" s="3" t="s">
        <v>212</v>
      </c>
      <c r="D20" s="54">
        <v>25</v>
      </c>
      <c r="E20" s="54">
        <f t="shared" ref="E20:R20" si="13">IFERROR(($T20*IF($T$6=E$6,$T$7,0)+$U20*IF($U$6=E$6,$U$7,0)+$V20*IF($V$6=E$6,$V$7,0)+$W20*IF($W$6=E$6,$W$7,0)+$X20*IF($X$6=E$6,$X$7,0)+$Y20*IF($Y$6=E$6,$Y$7,0)+$Z20*IF($Z$6=E$6,$Z$7,0)+$AA20*IF($AA$6=E$6,$AA$7,0)+$AB20*IF($AB$6=E$6,$AB$7,0)+$AC20*IF($AC$6=E$6,$AC$7,0)+$AD20*IF($AD$6=E$6,$AD$7,0)+$AE20*IF($AE$6=E$6,$AE$7,0)+$AF20*IF($AF$6=E$6,$AF$7,0)+$AG20*IF($AG$6=E$6,$AG$7,0)+$AH20*IF($AH$6=E$6,$AH$7,0)+$AI20*IF($AI$6=E$6,$AI$7,0)+$AJ20*IF($AJ$6=E$6,$AJ$7,0)+$AK20*IF($AK$6=E$6,$AK$7,0)+$AL20*IF($AL$6=E$6,$AL$7,0)+$AM20*IF($AM$6=E$6,$AM$7,0)+$AN20*IF($AN$6=E$6,$AN$7,0)+$AO20*IF($AO$6=E$6,$AO$7,0)+$AP20*IF($AP$6=E$6,$AP$7,0)+$AQ20*IF($AQ$6=E$6,$AQ$7,0)+$AR20*IF($AR$6=E$6,$AR$7,0)+$AS20*IF($AS$6=E$6,$AS$7,0)+$AT20*IF($AT$6=E$6,$AT$7,0)+$AU20*IF($AU$6=E$6,$AU$7,0)+$AV20*IF($AV$6=E$6,$AV$7,0)+$AW20*IF($AW$6=E$6,$AW$7,0)+$AX20*IF($AX$6=E$6,$AX$7,0)+$AY20*IF($AY$6=E$6,$AY$7,0)+$AZ20*IF($AZ$6=E$6,$AZ$7,0))/E$7,0)</f>
        <v>0</v>
      </c>
      <c r="F20" s="54">
        <f t="shared" si="13"/>
        <v>0</v>
      </c>
      <c r="G20" s="54">
        <f t="shared" si="13"/>
        <v>25</v>
      </c>
      <c r="H20" s="54">
        <f t="shared" si="13"/>
        <v>25</v>
      </c>
      <c r="I20" s="54">
        <f t="shared" si="13"/>
        <v>0</v>
      </c>
      <c r="J20" s="54">
        <f t="shared" si="13"/>
        <v>0</v>
      </c>
      <c r="K20" s="54">
        <f t="shared" si="13"/>
        <v>0</v>
      </c>
      <c r="L20" s="54">
        <f t="shared" si="13"/>
        <v>0</v>
      </c>
      <c r="M20" s="54">
        <f t="shared" si="13"/>
        <v>0</v>
      </c>
      <c r="N20" s="54">
        <f t="shared" si="13"/>
        <v>0</v>
      </c>
      <c r="O20" s="54">
        <f t="shared" si="13"/>
        <v>0</v>
      </c>
      <c r="P20" s="54">
        <f t="shared" si="13"/>
        <v>0</v>
      </c>
      <c r="Q20" s="54">
        <f t="shared" si="13"/>
        <v>0</v>
      </c>
      <c r="R20" s="54">
        <f t="shared" si="13"/>
        <v>0</v>
      </c>
      <c r="S20" s="135"/>
      <c r="T20" s="68"/>
      <c r="U20" s="68"/>
      <c r="V20" s="56">
        <v>25</v>
      </c>
      <c r="W20" s="55">
        <v>25</v>
      </c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3"/>
      <c r="AT20" s="3"/>
      <c r="AU20" s="3"/>
      <c r="AV20" s="3"/>
      <c r="AW20" s="3"/>
    </row>
    <row r="21" spans="1:49" ht="14.25" customHeight="1">
      <c r="A21" s="51">
        <v>14</v>
      </c>
      <c r="B21" s="3">
        <v>21120120130107</v>
      </c>
      <c r="C21" s="3" t="s">
        <v>213</v>
      </c>
      <c r="D21" s="54">
        <v>100</v>
      </c>
      <c r="E21" s="54">
        <f t="shared" ref="E21:R21" si="14">IFERROR(($T21*IF($T$6=E$6,$T$7,0)+$U21*IF($U$6=E$6,$U$7,0)+$V21*IF($V$6=E$6,$V$7,0)+$W21*IF($W$6=E$6,$W$7,0)+$X21*IF($X$6=E$6,$X$7,0)+$Y21*IF($Y$6=E$6,$Y$7,0)+$Z21*IF($Z$6=E$6,$Z$7,0)+$AA21*IF($AA$6=E$6,$AA$7,0)+$AB21*IF($AB$6=E$6,$AB$7,0)+$AC21*IF($AC$6=E$6,$AC$7,0)+$AD21*IF($AD$6=E$6,$AD$7,0)+$AE21*IF($AE$6=E$6,$AE$7,0)+$AF21*IF($AF$6=E$6,$AF$7,0)+$AG21*IF($AG$6=E$6,$AG$7,0)+$AH21*IF($AH$6=E$6,$AH$7,0)+$AI21*IF($AI$6=E$6,$AI$7,0)+$AJ21*IF($AJ$6=E$6,$AJ$7,0)+$AK21*IF($AK$6=E$6,$AK$7,0)+$AL21*IF($AL$6=E$6,$AL$7,0)+$AM21*IF($AM$6=E$6,$AM$7,0)+$AN21*IF($AN$6=E$6,$AN$7,0)+$AO21*IF($AO$6=E$6,$AO$7,0)+$AP21*IF($AP$6=E$6,$AP$7,0)+$AQ21*IF($AQ$6=E$6,$AQ$7,0)+$AR21*IF($AR$6=E$6,$AR$7,0)+$AS21*IF($AS$6=E$6,$AS$7,0)+$AT21*IF($AT$6=E$6,$AT$7,0)+$AU21*IF($AU$6=E$6,$AU$7,0)+$AV21*IF($AV$6=E$6,$AV$7,0)+$AW21*IF($AW$6=E$6,$AW$7,0)+$AX21*IF($AX$6=E$6,$AX$7,0)+$AY21*IF($AY$6=E$6,$AY$7,0)+$AZ21*IF($AZ$6=E$6,$AZ$7,0))/E$7,0)</f>
        <v>0</v>
      </c>
      <c r="F21" s="54">
        <f t="shared" si="14"/>
        <v>0</v>
      </c>
      <c r="G21" s="54">
        <f t="shared" si="14"/>
        <v>100</v>
      </c>
      <c r="H21" s="54">
        <f t="shared" si="14"/>
        <v>100</v>
      </c>
      <c r="I21" s="54">
        <f t="shared" si="14"/>
        <v>0</v>
      </c>
      <c r="J21" s="54">
        <f t="shared" si="14"/>
        <v>0</v>
      </c>
      <c r="K21" s="54">
        <f t="shared" si="14"/>
        <v>0</v>
      </c>
      <c r="L21" s="54">
        <f t="shared" si="14"/>
        <v>0</v>
      </c>
      <c r="M21" s="54">
        <f t="shared" si="14"/>
        <v>0</v>
      </c>
      <c r="N21" s="54">
        <f t="shared" si="14"/>
        <v>0</v>
      </c>
      <c r="O21" s="54">
        <f t="shared" si="14"/>
        <v>0</v>
      </c>
      <c r="P21" s="54">
        <f t="shared" si="14"/>
        <v>0</v>
      </c>
      <c r="Q21" s="54">
        <f t="shared" si="14"/>
        <v>0</v>
      </c>
      <c r="R21" s="54">
        <f t="shared" si="14"/>
        <v>0</v>
      </c>
      <c r="S21" s="135"/>
      <c r="T21" s="68"/>
      <c r="U21" s="68"/>
      <c r="V21" s="56">
        <v>100</v>
      </c>
      <c r="W21" s="55">
        <v>100</v>
      </c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3"/>
      <c r="AT21" s="3"/>
      <c r="AU21" s="3"/>
      <c r="AV21" s="3"/>
      <c r="AW21" s="3"/>
    </row>
    <row r="22" spans="1:49" ht="14.25" customHeight="1">
      <c r="A22" s="51">
        <v>15</v>
      </c>
      <c r="B22" s="3">
        <v>21120120130113</v>
      </c>
      <c r="C22" s="3" t="s">
        <v>214</v>
      </c>
      <c r="D22" s="54">
        <v>100</v>
      </c>
      <c r="E22" s="54">
        <f t="shared" ref="E22:R22" si="15">IFERROR(($T22*IF($T$6=E$6,$T$7,0)+$U22*IF($U$6=E$6,$U$7,0)+$V22*IF($V$6=E$6,$V$7,0)+$W22*IF($W$6=E$6,$W$7,0)+$X22*IF($X$6=E$6,$X$7,0)+$Y22*IF($Y$6=E$6,$Y$7,0)+$Z22*IF($Z$6=E$6,$Z$7,0)+$AA22*IF($AA$6=E$6,$AA$7,0)+$AB22*IF($AB$6=E$6,$AB$7,0)+$AC22*IF($AC$6=E$6,$AC$7,0)+$AD22*IF($AD$6=E$6,$AD$7,0)+$AE22*IF($AE$6=E$6,$AE$7,0)+$AF22*IF($AF$6=E$6,$AF$7,0)+$AG22*IF($AG$6=E$6,$AG$7,0)+$AH22*IF($AH$6=E$6,$AH$7,0)+$AI22*IF($AI$6=E$6,$AI$7,0)+$AJ22*IF($AJ$6=E$6,$AJ$7,0)+$AK22*IF($AK$6=E$6,$AK$7,0)+$AL22*IF($AL$6=E$6,$AL$7,0)+$AM22*IF($AM$6=E$6,$AM$7,0)+$AN22*IF($AN$6=E$6,$AN$7,0)+$AO22*IF($AO$6=E$6,$AO$7,0)+$AP22*IF($AP$6=E$6,$AP$7,0)+$AQ22*IF($AQ$6=E$6,$AQ$7,0)+$AR22*IF($AR$6=E$6,$AR$7,0)+$AS22*IF($AS$6=E$6,$AS$7,0)+$AT22*IF($AT$6=E$6,$AT$7,0)+$AU22*IF($AU$6=E$6,$AU$7,0)+$AV22*IF($AV$6=E$6,$AV$7,0)+$AW22*IF($AW$6=E$6,$AW$7,0)+$AX22*IF($AX$6=E$6,$AX$7,0)+$AY22*IF($AY$6=E$6,$AY$7,0)+$AZ22*IF($AZ$6=E$6,$AZ$7,0))/E$7,0)</f>
        <v>0</v>
      </c>
      <c r="F22" s="54">
        <f t="shared" si="15"/>
        <v>0</v>
      </c>
      <c r="G22" s="54">
        <f t="shared" si="15"/>
        <v>100</v>
      </c>
      <c r="H22" s="54">
        <f t="shared" si="15"/>
        <v>100</v>
      </c>
      <c r="I22" s="54">
        <f t="shared" si="15"/>
        <v>0</v>
      </c>
      <c r="J22" s="54">
        <f t="shared" si="15"/>
        <v>0</v>
      </c>
      <c r="K22" s="54">
        <f t="shared" si="15"/>
        <v>0</v>
      </c>
      <c r="L22" s="54">
        <f t="shared" si="15"/>
        <v>0</v>
      </c>
      <c r="M22" s="54">
        <f t="shared" si="15"/>
        <v>0</v>
      </c>
      <c r="N22" s="54">
        <f t="shared" si="15"/>
        <v>0</v>
      </c>
      <c r="O22" s="54">
        <f t="shared" si="15"/>
        <v>0</v>
      </c>
      <c r="P22" s="54">
        <f t="shared" si="15"/>
        <v>0</v>
      </c>
      <c r="Q22" s="54">
        <f t="shared" si="15"/>
        <v>0</v>
      </c>
      <c r="R22" s="54">
        <f t="shared" si="15"/>
        <v>0</v>
      </c>
      <c r="S22" s="135"/>
      <c r="T22" s="68"/>
      <c r="U22" s="68"/>
      <c r="V22" s="56">
        <v>100</v>
      </c>
      <c r="W22" s="55">
        <v>100</v>
      </c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3"/>
      <c r="AT22" s="3"/>
      <c r="AU22" s="3"/>
      <c r="AV22" s="3"/>
      <c r="AW22" s="3"/>
    </row>
    <row r="23" spans="1:49" ht="14.25" customHeight="1">
      <c r="A23" s="51">
        <v>16</v>
      </c>
      <c r="B23" s="3">
        <v>21120120130116</v>
      </c>
      <c r="C23" s="3" t="s">
        <v>215</v>
      </c>
      <c r="D23" s="54">
        <v>100</v>
      </c>
      <c r="E23" s="54">
        <f t="shared" ref="E23:R23" si="16">IFERROR(($T23*IF($T$6=E$6,$T$7,0)+$U23*IF($U$6=E$6,$U$7,0)+$V23*IF($V$6=E$6,$V$7,0)+$W23*IF($W$6=E$6,$W$7,0)+$X23*IF($X$6=E$6,$X$7,0)+$Y23*IF($Y$6=E$6,$Y$7,0)+$Z23*IF($Z$6=E$6,$Z$7,0)+$AA23*IF($AA$6=E$6,$AA$7,0)+$AB23*IF($AB$6=E$6,$AB$7,0)+$AC23*IF($AC$6=E$6,$AC$7,0)+$AD23*IF($AD$6=E$6,$AD$7,0)+$AE23*IF($AE$6=E$6,$AE$7,0)+$AF23*IF($AF$6=E$6,$AF$7,0)+$AG23*IF($AG$6=E$6,$AG$7,0)+$AH23*IF($AH$6=E$6,$AH$7,0)+$AI23*IF($AI$6=E$6,$AI$7,0)+$AJ23*IF($AJ$6=E$6,$AJ$7,0)+$AK23*IF($AK$6=E$6,$AK$7,0)+$AL23*IF($AL$6=E$6,$AL$7,0)+$AM23*IF($AM$6=E$6,$AM$7,0)+$AN23*IF($AN$6=E$6,$AN$7,0)+$AO23*IF($AO$6=E$6,$AO$7,0)+$AP23*IF($AP$6=E$6,$AP$7,0)+$AQ23*IF($AQ$6=E$6,$AQ$7,0)+$AR23*IF($AR$6=E$6,$AR$7,0)+$AS23*IF($AS$6=E$6,$AS$7,0)+$AT23*IF($AT$6=E$6,$AT$7,0)+$AU23*IF($AU$6=E$6,$AU$7,0)+$AV23*IF($AV$6=E$6,$AV$7,0)+$AW23*IF($AW$6=E$6,$AW$7,0)+$AX23*IF($AX$6=E$6,$AX$7,0)+$AY23*IF($AY$6=E$6,$AY$7,0)+$AZ23*IF($AZ$6=E$6,$AZ$7,0))/E$7,0)</f>
        <v>0</v>
      </c>
      <c r="F23" s="54">
        <f t="shared" si="16"/>
        <v>0</v>
      </c>
      <c r="G23" s="54">
        <f t="shared" si="16"/>
        <v>100</v>
      </c>
      <c r="H23" s="54">
        <f t="shared" si="16"/>
        <v>100</v>
      </c>
      <c r="I23" s="54">
        <f t="shared" si="16"/>
        <v>0</v>
      </c>
      <c r="J23" s="54">
        <f t="shared" si="16"/>
        <v>0</v>
      </c>
      <c r="K23" s="54">
        <f t="shared" si="16"/>
        <v>0</v>
      </c>
      <c r="L23" s="54">
        <f t="shared" si="16"/>
        <v>0</v>
      </c>
      <c r="M23" s="54">
        <f t="shared" si="16"/>
        <v>0</v>
      </c>
      <c r="N23" s="54">
        <f t="shared" si="16"/>
        <v>0</v>
      </c>
      <c r="O23" s="54">
        <f t="shared" si="16"/>
        <v>0</v>
      </c>
      <c r="P23" s="54">
        <f t="shared" si="16"/>
        <v>0</v>
      </c>
      <c r="Q23" s="54">
        <f t="shared" si="16"/>
        <v>0</v>
      </c>
      <c r="R23" s="54">
        <f t="shared" si="16"/>
        <v>0</v>
      </c>
      <c r="S23" s="135"/>
      <c r="T23" s="68"/>
      <c r="U23" s="68"/>
      <c r="V23" s="56">
        <v>100</v>
      </c>
      <c r="W23" s="55">
        <v>100</v>
      </c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3"/>
      <c r="AT23" s="3"/>
      <c r="AU23" s="3"/>
      <c r="AV23" s="3"/>
      <c r="AW23" s="3"/>
    </row>
    <row r="24" spans="1:49" ht="14.25" customHeight="1">
      <c r="A24" s="51">
        <v>17</v>
      </c>
      <c r="B24" s="3">
        <v>21120120130118</v>
      </c>
      <c r="C24" s="3" t="s">
        <v>216</v>
      </c>
      <c r="D24" s="54">
        <v>100</v>
      </c>
      <c r="E24" s="54">
        <f t="shared" ref="E24:R24" si="17">IFERROR(($T24*IF($T$6=E$6,$T$7,0)+$U24*IF($U$6=E$6,$U$7,0)+$V24*IF($V$6=E$6,$V$7,0)+$W24*IF($W$6=E$6,$W$7,0)+$X24*IF($X$6=E$6,$X$7,0)+$Y24*IF($Y$6=E$6,$Y$7,0)+$Z24*IF($Z$6=E$6,$Z$7,0)+$AA24*IF($AA$6=E$6,$AA$7,0)+$AB24*IF($AB$6=E$6,$AB$7,0)+$AC24*IF($AC$6=E$6,$AC$7,0)+$AD24*IF($AD$6=E$6,$AD$7,0)+$AE24*IF($AE$6=E$6,$AE$7,0)+$AF24*IF($AF$6=E$6,$AF$7,0)+$AG24*IF($AG$6=E$6,$AG$7,0)+$AH24*IF($AH$6=E$6,$AH$7,0)+$AI24*IF($AI$6=E$6,$AI$7,0)+$AJ24*IF($AJ$6=E$6,$AJ$7,0)+$AK24*IF($AK$6=E$6,$AK$7,0)+$AL24*IF($AL$6=E$6,$AL$7,0)+$AM24*IF($AM$6=E$6,$AM$7,0)+$AN24*IF($AN$6=E$6,$AN$7,0)+$AO24*IF($AO$6=E$6,$AO$7,0)+$AP24*IF($AP$6=E$6,$AP$7,0)+$AQ24*IF($AQ$6=E$6,$AQ$7,0)+$AR24*IF($AR$6=E$6,$AR$7,0)+$AS24*IF($AS$6=E$6,$AS$7,0)+$AT24*IF($AT$6=E$6,$AT$7,0)+$AU24*IF($AU$6=E$6,$AU$7,0)+$AV24*IF($AV$6=E$6,$AV$7,0)+$AW24*IF($AW$6=E$6,$AW$7,0)+$AX24*IF($AX$6=E$6,$AX$7,0)+$AY24*IF($AY$6=E$6,$AY$7,0)+$AZ24*IF($AZ$6=E$6,$AZ$7,0))/E$7,0)</f>
        <v>0</v>
      </c>
      <c r="F24" s="54">
        <f t="shared" si="17"/>
        <v>0</v>
      </c>
      <c r="G24" s="54">
        <f t="shared" si="17"/>
        <v>100</v>
      </c>
      <c r="H24" s="54">
        <f t="shared" si="17"/>
        <v>100</v>
      </c>
      <c r="I24" s="54">
        <f t="shared" si="17"/>
        <v>0</v>
      </c>
      <c r="J24" s="54">
        <f t="shared" si="17"/>
        <v>0</v>
      </c>
      <c r="K24" s="54">
        <f t="shared" si="17"/>
        <v>0</v>
      </c>
      <c r="L24" s="54">
        <f t="shared" si="17"/>
        <v>0</v>
      </c>
      <c r="M24" s="54">
        <f t="shared" si="17"/>
        <v>0</v>
      </c>
      <c r="N24" s="54">
        <f t="shared" si="17"/>
        <v>0</v>
      </c>
      <c r="O24" s="54">
        <f t="shared" si="17"/>
        <v>0</v>
      </c>
      <c r="P24" s="54">
        <f t="shared" si="17"/>
        <v>0</v>
      </c>
      <c r="Q24" s="54">
        <f t="shared" si="17"/>
        <v>0</v>
      </c>
      <c r="R24" s="54">
        <f t="shared" si="17"/>
        <v>0</v>
      </c>
      <c r="S24" s="135"/>
      <c r="T24" s="68"/>
      <c r="U24" s="68"/>
      <c r="V24" s="56">
        <v>100</v>
      </c>
      <c r="W24" s="55">
        <v>100</v>
      </c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3"/>
      <c r="AT24" s="3"/>
      <c r="AU24" s="3"/>
      <c r="AV24" s="3"/>
      <c r="AW24" s="3"/>
    </row>
    <row r="25" spans="1:49" ht="14.25" customHeight="1">
      <c r="A25" s="51">
        <v>18</v>
      </c>
      <c r="B25" s="3">
        <v>21120120130120</v>
      </c>
      <c r="C25" s="3" t="s">
        <v>217</v>
      </c>
      <c r="D25" s="54">
        <v>65</v>
      </c>
      <c r="E25" s="54">
        <f t="shared" ref="E25:R25" si="18">IFERROR(($T25*IF($T$6=E$6,$T$7,0)+$U25*IF($U$6=E$6,$U$7,0)+$V25*IF($V$6=E$6,$V$7,0)+$W25*IF($W$6=E$6,$W$7,0)+$X25*IF($X$6=E$6,$X$7,0)+$Y25*IF($Y$6=E$6,$Y$7,0)+$Z25*IF($Z$6=E$6,$Z$7,0)+$AA25*IF($AA$6=E$6,$AA$7,0)+$AB25*IF($AB$6=E$6,$AB$7,0)+$AC25*IF($AC$6=E$6,$AC$7,0)+$AD25*IF($AD$6=E$6,$AD$7,0)+$AE25*IF($AE$6=E$6,$AE$7,0)+$AF25*IF($AF$6=E$6,$AF$7,0)+$AG25*IF($AG$6=E$6,$AG$7,0)+$AH25*IF($AH$6=E$6,$AH$7,0)+$AI25*IF($AI$6=E$6,$AI$7,0)+$AJ25*IF($AJ$6=E$6,$AJ$7,0)+$AK25*IF($AK$6=E$6,$AK$7,0)+$AL25*IF($AL$6=E$6,$AL$7,0)+$AM25*IF($AM$6=E$6,$AM$7,0)+$AN25*IF($AN$6=E$6,$AN$7,0)+$AO25*IF($AO$6=E$6,$AO$7,0)+$AP25*IF($AP$6=E$6,$AP$7,0)+$AQ25*IF($AQ$6=E$6,$AQ$7,0)+$AR25*IF($AR$6=E$6,$AR$7,0)+$AS25*IF($AS$6=E$6,$AS$7,0)+$AT25*IF($AT$6=E$6,$AT$7,0)+$AU25*IF($AU$6=E$6,$AU$7,0)+$AV25*IF($AV$6=E$6,$AV$7,0)+$AW25*IF($AW$6=E$6,$AW$7,0)+$AX25*IF($AX$6=E$6,$AX$7,0)+$AY25*IF($AY$6=E$6,$AY$7,0)+$AZ25*IF($AZ$6=E$6,$AZ$7,0))/E$7,0)</f>
        <v>0</v>
      </c>
      <c r="F25" s="54">
        <f t="shared" si="18"/>
        <v>0</v>
      </c>
      <c r="G25" s="54">
        <f t="shared" si="18"/>
        <v>65</v>
      </c>
      <c r="H25" s="54">
        <f t="shared" si="18"/>
        <v>65</v>
      </c>
      <c r="I25" s="54">
        <f t="shared" si="18"/>
        <v>0</v>
      </c>
      <c r="J25" s="54">
        <f t="shared" si="18"/>
        <v>0</v>
      </c>
      <c r="K25" s="54">
        <f t="shared" si="18"/>
        <v>0</v>
      </c>
      <c r="L25" s="54">
        <f t="shared" si="18"/>
        <v>0</v>
      </c>
      <c r="M25" s="54">
        <f t="shared" si="18"/>
        <v>0</v>
      </c>
      <c r="N25" s="54">
        <f t="shared" si="18"/>
        <v>0</v>
      </c>
      <c r="O25" s="54">
        <f t="shared" si="18"/>
        <v>0</v>
      </c>
      <c r="P25" s="54">
        <f t="shared" si="18"/>
        <v>0</v>
      </c>
      <c r="Q25" s="54">
        <f t="shared" si="18"/>
        <v>0</v>
      </c>
      <c r="R25" s="54">
        <f t="shared" si="18"/>
        <v>0</v>
      </c>
      <c r="S25" s="135"/>
      <c r="T25" s="68"/>
      <c r="U25" s="68"/>
      <c r="V25" s="56">
        <v>65</v>
      </c>
      <c r="W25" s="55">
        <v>65</v>
      </c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3"/>
      <c r="AT25" s="3"/>
      <c r="AU25" s="3"/>
      <c r="AV25" s="3"/>
      <c r="AW25" s="3"/>
    </row>
    <row r="26" spans="1:49" ht="14.25" customHeight="1">
      <c r="A26" s="51">
        <v>19</v>
      </c>
      <c r="B26" s="3">
        <v>21120120130122</v>
      </c>
      <c r="C26" s="3" t="s">
        <v>218</v>
      </c>
      <c r="D26" s="54">
        <v>30</v>
      </c>
      <c r="E26" s="54">
        <f t="shared" ref="E26:R26" si="19">IFERROR(($T26*IF($T$6=E$6,$T$7,0)+$U26*IF($U$6=E$6,$U$7,0)+$V26*IF($V$6=E$6,$V$7,0)+$W26*IF($W$6=E$6,$W$7,0)+$X26*IF($X$6=E$6,$X$7,0)+$Y26*IF($Y$6=E$6,$Y$7,0)+$Z26*IF($Z$6=E$6,$Z$7,0)+$AA26*IF($AA$6=E$6,$AA$7,0)+$AB26*IF($AB$6=E$6,$AB$7,0)+$AC26*IF($AC$6=E$6,$AC$7,0)+$AD26*IF($AD$6=E$6,$AD$7,0)+$AE26*IF($AE$6=E$6,$AE$7,0)+$AF26*IF($AF$6=E$6,$AF$7,0)+$AG26*IF($AG$6=E$6,$AG$7,0)+$AH26*IF($AH$6=E$6,$AH$7,0)+$AI26*IF($AI$6=E$6,$AI$7,0)+$AJ26*IF($AJ$6=E$6,$AJ$7,0)+$AK26*IF($AK$6=E$6,$AK$7,0)+$AL26*IF($AL$6=E$6,$AL$7,0)+$AM26*IF($AM$6=E$6,$AM$7,0)+$AN26*IF($AN$6=E$6,$AN$7,0)+$AO26*IF($AO$6=E$6,$AO$7,0)+$AP26*IF($AP$6=E$6,$AP$7,0)+$AQ26*IF($AQ$6=E$6,$AQ$7,0)+$AR26*IF($AR$6=E$6,$AR$7,0)+$AS26*IF($AS$6=E$6,$AS$7,0)+$AT26*IF($AT$6=E$6,$AT$7,0)+$AU26*IF($AU$6=E$6,$AU$7,0)+$AV26*IF($AV$6=E$6,$AV$7,0)+$AW26*IF($AW$6=E$6,$AW$7,0)+$AX26*IF($AX$6=E$6,$AX$7,0)+$AY26*IF($AY$6=E$6,$AY$7,0)+$AZ26*IF($AZ$6=E$6,$AZ$7,0))/E$7,0)</f>
        <v>0</v>
      </c>
      <c r="F26" s="54">
        <f t="shared" si="19"/>
        <v>0</v>
      </c>
      <c r="G26" s="54">
        <f t="shared" si="19"/>
        <v>30</v>
      </c>
      <c r="H26" s="54">
        <f t="shared" si="19"/>
        <v>30</v>
      </c>
      <c r="I26" s="54">
        <f t="shared" si="19"/>
        <v>0</v>
      </c>
      <c r="J26" s="54">
        <f t="shared" si="19"/>
        <v>0</v>
      </c>
      <c r="K26" s="54">
        <f t="shared" si="19"/>
        <v>0</v>
      </c>
      <c r="L26" s="54">
        <f t="shared" si="19"/>
        <v>0</v>
      </c>
      <c r="M26" s="54">
        <f t="shared" si="19"/>
        <v>0</v>
      </c>
      <c r="N26" s="54">
        <f t="shared" si="19"/>
        <v>0</v>
      </c>
      <c r="O26" s="54">
        <f t="shared" si="19"/>
        <v>0</v>
      </c>
      <c r="P26" s="54">
        <f t="shared" si="19"/>
        <v>0</v>
      </c>
      <c r="Q26" s="54">
        <f t="shared" si="19"/>
        <v>0</v>
      </c>
      <c r="R26" s="54">
        <f t="shared" si="19"/>
        <v>0</v>
      </c>
      <c r="S26" s="135"/>
      <c r="T26" s="68"/>
      <c r="U26" s="68"/>
      <c r="V26" s="56">
        <v>30</v>
      </c>
      <c r="W26" s="55">
        <v>30</v>
      </c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3"/>
      <c r="AT26" s="3"/>
      <c r="AU26" s="3"/>
      <c r="AV26" s="3"/>
      <c r="AW26" s="3"/>
    </row>
    <row r="27" spans="1:49" ht="14.25" customHeight="1">
      <c r="A27" s="51">
        <v>20</v>
      </c>
      <c r="B27" s="3">
        <v>21120120140157</v>
      </c>
      <c r="C27" s="3" t="s">
        <v>219</v>
      </c>
      <c r="D27" s="54">
        <v>95</v>
      </c>
      <c r="E27" s="54">
        <f t="shared" ref="E27:R27" si="20">IFERROR(($T27*IF($T$6=E$6,$T$7,0)+$U27*IF($U$6=E$6,$U$7,0)+$V27*IF($V$6=E$6,$V$7,0)+$W27*IF($W$6=E$6,$W$7,0)+$X27*IF($X$6=E$6,$X$7,0)+$Y27*IF($Y$6=E$6,$Y$7,0)+$Z27*IF($Z$6=E$6,$Z$7,0)+$AA27*IF($AA$6=E$6,$AA$7,0)+$AB27*IF($AB$6=E$6,$AB$7,0)+$AC27*IF($AC$6=E$6,$AC$7,0)+$AD27*IF($AD$6=E$6,$AD$7,0)+$AE27*IF($AE$6=E$6,$AE$7,0)+$AF27*IF($AF$6=E$6,$AF$7,0)+$AG27*IF($AG$6=E$6,$AG$7,0)+$AH27*IF($AH$6=E$6,$AH$7,0)+$AI27*IF($AI$6=E$6,$AI$7,0)+$AJ27*IF($AJ$6=E$6,$AJ$7,0)+$AK27*IF($AK$6=E$6,$AK$7,0)+$AL27*IF($AL$6=E$6,$AL$7,0)+$AM27*IF($AM$6=E$6,$AM$7,0)+$AN27*IF($AN$6=E$6,$AN$7,0)+$AO27*IF($AO$6=E$6,$AO$7,0)+$AP27*IF($AP$6=E$6,$AP$7,0)+$AQ27*IF($AQ$6=E$6,$AQ$7,0)+$AR27*IF($AR$6=E$6,$AR$7,0)+$AS27*IF($AS$6=E$6,$AS$7,0)+$AT27*IF($AT$6=E$6,$AT$7,0)+$AU27*IF($AU$6=E$6,$AU$7,0)+$AV27*IF($AV$6=E$6,$AV$7,0)+$AW27*IF($AW$6=E$6,$AW$7,0)+$AX27*IF($AX$6=E$6,$AX$7,0)+$AY27*IF($AY$6=E$6,$AY$7,0)+$AZ27*IF($AZ$6=E$6,$AZ$7,0))/E$7,0)</f>
        <v>0</v>
      </c>
      <c r="F27" s="54">
        <f t="shared" si="20"/>
        <v>0</v>
      </c>
      <c r="G27" s="54">
        <f t="shared" si="20"/>
        <v>95</v>
      </c>
      <c r="H27" s="54">
        <f t="shared" si="20"/>
        <v>95</v>
      </c>
      <c r="I27" s="54">
        <f t="shared" si="20"/>
        <v>0</v>
      </c>
      <c r="J27" s="54">
        <f t="shared" si="20"/>
        <v>0</v>
      </c>
      <c r="K27" s="54">
        <f t="shared" si="20"/>
        <v>0</v>
      </c>
      <c r="L27" s="54">
        <f t="shared" si="20"/>
        <v>0</v>
      </c>
      <c r="M27" s="54">
        <f t="shared" si="20"/>
        <v>0</v>
      </c>
      <c r="N27" s="54">
        <f t="shared" si="20"/>
        <v>0</v>
      </c>
      <c r="O27" s="54">
        <f t="shared" si="20"/>
        <v>0</v>
      </c>
      <c r="P27" s="54">
        <f t="shared" si="20"/>
        <v>0</v>
      </c>
      <c r="Q27" s="54">
        <f t="shared" si="20"/>
        <v>0</v>
      </c>
      <c r="R27" s="54">
        <f t="shared" si="20"/>
        <v>0</v>
      </c>
      <c r="S27" s="135"/>
      <c r="T27" s="68"/>
      <c r="U27" s="68"/>
      <c r="V27" s="56">
        <v>95</v>
      </c>
      <c r="W27" s="55">
        <v>95</v>
      </c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3"/>
      <c r="AT27" s="3"/>
      <c r="AU27" s="3"/>
      <c r="AV27" s="3"/>
      <c r="AW27" s="3"/>
    </row>
    <row r="28" spans="1:49" ht="14.25" customHeight="1">
      <c r="A28" s="51">
        <v>21</v>
      </c>
      <c r="B28" s="3">
        <v>21120120140159</v>
      </c>
      <c r="C28" s="3" t="s">
        <v>220</v>
      </c>
      <c r="D28" s="54">
        <v>65</v>
      </c>
      <c r="E28" s="54">
        <f t="shared" ref="E28:R28" si="21">IFERROR(($T28*IF($T$6=E$6,$T$7,0)+$U28*IF($U$6=E$6,$U$7,0)+$V28*IF($V$6=E$6,$V$7,0)+$W28*IF($W$6=E$6,$W$7,0)+$X28*IF($X$6=E$6,$X$7,0)+$Y28*IF($Y$6=E$6,$Y$7,0)+$Z28*IF($Z$6=E$6,$Z$7,0)+$AA28*IF($AA$6=E$6,$AA$7,0)+$AB28*IF($AB$6=E$6,$AB$7,0)+$AC28*IF($AC$6=E$6,$AC$7,0)+$AD28*IF($AD$6=E$6,$AD$7,0)+$AE28*IF($AE$6=E$6,$AE$7,0)+$AF28*IF($AF$6=E$6,$AF$7,0)+$AG28*IF($AG$6=E$6,$AG$7,0)+$AH28*IF($AH$6=E$6,$AH$7,0)+$AI28*IF($AI$6=E$6,$AI$7,0)+$AJ28*IF($AJ$6=E$6,$AJ$7,0)+$AK28*IF($AK$6=E$6,$AK$7,0)+$AL28*IF($AL$6=E$6,$AL$7,0)+$AM28*IF($AM$6=E$6,$AM$7,0)+$AN28*IF($AN$6=E$6,$AN$7,0)+$AO28*IF($AO$6=E$6,$AO$7,0)+$AP28*IF($AP$6=E$6,$AP$7,0)+$AQ28*IF($AQ$6=E$6,$AQ$7,0)+$AR28*IF($AR$6=E$6,$AR$7,0)+$AS28*IF($AS$6=E$6,$AS$7,0)+$AT28*IF($AT$6=E$6,$AT$7,0)+$AU28*IF($AU$6=E$6,$AU$7,0)+$AV28*IF($AV$6=E$6,$AV$7,0)+$AW28*IF($AW$6=E$6,$AW$7,0)+$AX28*IF($AX$6=E$6,$AX$7,0)+$AY28*IF($AY$6=E$6,$AY$7,0)+$AZ28*IF($AZ$6=E$6,$AZ$7,0))/E$7,0)</f>
        <v>0</v>
      </c>
      <c r="F28" s="54">
        <f t="shared" si="21"/>
        <v>0</v>
      </c>
      <c r="G28" s="54">
        <f t="shared" si="21"/>
        <v>65</v>
      </c>
      <c r="H28" s="54">
        <f t="shared" si="21"/>
        <v>65</v>
      </c>
      <c r="I28" s="54">
        <f t="shared" si="21"/>
        <v>0</v>
      </c>
      <c r="J28" s="54">
        <f t="shared" si="21"/>
        <v>0</v>
      </c>
      <c r="K28" s="54">
        <f t="shared" si="21"/>
        <v>0</v>
      </c>
      <c r="L28" s="54">
        <f t="shared" si="21"/>
        <v>0</v>
      </c>
      <c r="M28" s="54">
        <f t="shared" si="21"/>
        <v>0</v>
      </c>
      <c r="N28" s="54">
        <f t="shared" si="21"/>
        <v>0</v>
      </c>
      <c r="O28" s="54">
        <f t="shared" si="21"/>
        <v>0</v>
      </c>
      <c r="P28" s="54">
        <f t="shared" si="21"/>
        <v>0</v>
      </c>
      <c r="Q28" s="54">
        <f t="shared" si="21"/>
        <v>0</v>
      </c>
      <c r="R28" s="54">
        <f t="shared" si="21"/>
        <v>0</v>
      </c>
      <c r="S28" s="135"/>
      <c r="T28" s="68"/>
      <c r="U28" s="68"/>
      <c r="V28" s="56">
        <v>65</v>
      </c>
      <c r="W28" s="55">
        <v>65</v>
      </c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3"/>
      <c r="AT28" s="3"/>
      <c r="AU28" s="3"/>
      <c r="AV28" s="3"/>
      <c r="AW28" s="3"/>
    </row>
    <row r="29" spans="1:49" ht="14.25" customHeight="1">
      <c r="A29" s="51">
        <v>22</v>
      </c>
      <c r="B29" s="3">
        <v>21120120140160</v>
      </c>
      <c r="C29" s="3" t="s">
        <v>221</v>
      </c>
      <c r="D29" s="54">
        <v>30</v>
      </c>
      <c r="E29" s="54">
        <f t="shared" ref="E29:R29" si="22">IFERROR(($T29*IF($T$6=E$6,$T$7,0)+$U29*IF($U$6=E$6,$U$7,0)+$V29*IF($V$6=E$6,$V$7,0)+$W29*IF($W$6=E$6,$W$7,0)+$X29*IF($X$6=E$6,$X$7,0)+$Y29*IF($Y$6=E$6,$Y$7,0)+$Z29*IF($Z$6=E$6,$Z$7,0)+$AA29*IF($AA$6=E$6,$AA$7,0)+$AB29*IF($AB$6=E$6,$AB$7,0)+$AC29*IF($AC$6=E$6,$AC$7,0)+$AD29*IF($AD$6=E$6,$AD$7,0)+$AE29*IF($AE$6=E$6,$AE$7,0)+$AF29*IF($AF$6=E$6,$AF$7,0)+$AG29*IF($AG$6=E$6,$AG$7,0)+$AH29*IF($AH$6=E$6,$AH$7,0)+$AI29*IF($AI$6=E$6,$AI$7,0)+$AJ29*IF($AJ$6=E$6,$AJ$7,0)+$AK29*IF($AK$6=E$6,$AK$7,0)+$AL29*IF($AL$6=E$6,$AL$7,0)+$AM29*IF($AM$6=E$6,$AM$7,0)+$AN29*IF($AN$6=E$6,$AN$7,0)+$AO29*IF($AO$6=E$6,$AO$7,0)+$AP29*IF($AP$6=E$6,$AP$7,0)+$AQ29*IF($AQ$6=E$6,$AQ$7,0)+$AR29*IF($AR$6=E$6,$AR$7,0)+$AS29*IF($AS$6=E$6,$AS$7,0)+$AT29*IF($AT$6=E$6,$AT$7,0)+$AU29*IF($AU$6=E$6,$AU$7,0)+$AV29*IF($AV$6=E$6,$AV$7,0)+$AW29*IF($AW$6=E$6,$AW$7,0)+$AX29*IF($AX$6=E$6,$AX$7,0)+$AY29*IF($AY$6=E$6,$AY$7,0)+$AZ29*IF($AZ$6=E$6,$AZ$7,0))/E$7,0)</f>
        <v>0</v>
      </c>
      <c r="F29" s="54">
        <f t="shared" si="22"/>
        <v>0</v>
      </c>
      <c r="G29" s="54">
        <f t="shared" si="22"/>
        <v>30</v>
      </c>
      <c r="H29" s="54">
        <f t="shared" si="22"/>
        <v>30</v>
      </c>
      <c r="I29" s="54">
        <f t="shared" si="22"/>
        <v>0</v>
      </c>
      <c r="J29" s="54">
        <f t="shared" si="22"/>
        <v>0</v>
      </c>
      <c r="K29" s="54">
        <f t="shared" si="22"/>
        <v>0</v>
      </c>
      <c r="L29" s="54">
        <f t="shared" si="22"/>
        <v>0</v>
      </c>
      <c r="M29" s="54">
        <f t="shared" si="22"/>
        <v>0</v>
      </c>
      <c r="N29" s="54">
        <f t="shared" si="22"/>
        <v>0</v>
      </c>
      <c r="O29" s="54">
        <f t="shared" si="22"/>
        <v>0</v>
      </c>
      <c r="P29" s="54">
        <f t="shared" si="22"/>
        <v>0</v>
      </c>
      <c r="Q29" s="54">
        <f t="shared" si="22"/>
        <v>0</v>
      </c>
      <c r="R29" s="54">
        <f t="shared" si="22"/>
        <v>0</v>
      </c>
      <c r="S29" s="135"/>
      <c r="T29" s="68"/>
      <c r="U29" s="68"/>
      <c r="V29" s="56">
        <v>30</v>
      </c>
      <c r="W29" s="55">
        <v>30</v>
      </c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3"/>
      <c r="AT29" s="3"/>
      <c r="AU29" s="3"/>
      <c r="AV29" s="3"/>
      <c r="AW29" s="3"/>
    </row>
    <row r="30" spans="1:49" ht="14.25" customHeight="1">
      <c r="A30" s="51">
        <v>23</v>
      </c>
      <c r="B30" s="3">
        <v>21120120140041</v>
      </c>
      <c r="C30" s="3" t="s">
        <v>222</v>
      </c>
      <c r="D30" s="54">
        <v>95</v>
      </c>
      <c r="E30" s="54">
        <f t="shared" ref="E30:R30" si="23">IFERROR(($T30*IF($T$6=E$6,$T$7,0)+$U30*IF($U$6=E$6,$U$7,0)+$V30*IF($V$6=E$6,$V$7,0)+$W30*IF($W$6=E$6,$W$7,0)+$X30*IF($X$6=E$6,$X$7,0)+$Y30*IF($Y$6=E$6,$Y$7,0)+$Z30*IF($Z$6=E$6,$Z$7,0)+$AA30*IF($AA$6=E$6,$AA$7,0)+$AB30*IF($AB$6=E$6,$AB$7,0)+$AC30*IF($AC$6=E$6,$AC$7,0)+$AD30*IF($AD$6=E$6,$AD$7,0)+$AE30*IF($AE$6=E$6,$AE$7,0)+$AF30*IF($AF$6=E$6,$AF$7,0)+$AG30*IF($AG$6=E$6,$AG$7,0)+$AH30*IF($AH$6=E$6,$AH$7,0)+$AI30*IF($AI$6=E$6,$AI$7,0)+$AJ30*IF($AJ$6=E$6,$AJ$7,0)+$AK30*IF($AK$6=E$6,$AK$7,0)+$AL30*IF($AL$6=E$6,$AL$7,0)+$AM30*IF($AM$6=E$6,$AM$7,0)+$AN30*IF($AN$6=E$6,$AN$7,0)+$AO30*IF($AO$6=E$6,$AO$7,0)+$AP30*IF($AP$6=E$6,$AP$7,0)+$AQ30*IF($AQ$6=E$6,$AQ$7,0)+$AR30*IF($AR$6=E$6,$AR$7,0)+$AS30*IF($AS$6=E$6,$AS$7,0)+$AT30*IF($AT$6=E$6,$AT$7,0)+$AU30*IF($AU$6=E$6,$AU$7,0)+$AV30*IF($AV$6=E$6,$AV$7,0)+$AW30*IF($AW$6=E$6,$AW$7,0)+$AX30*IF($AX$6=E$6,$AX$7,0)+$AY30*IF($AY$6=E$6,$AY$7,0)+$AZ30*IF($AZ$6=E$6,$AZ$7,0))/E$7,0)</f>
        <v>0</v>
      </c>
      <c r="F30" s="54">
        <f t="shared" si="23"/>
        <v>0</v>
      </c>
      <c r="G30" s="54">
        <f t="shared" si="23"/>
        <v>95</v>
      </c>
      <c r="H30" s="54">
        <f t="shared" si="23"/>
        <v>95</v>
      </c>
      <c r="I30" s="54">
        <f t="shared" si="23"/>
        <v>0</v>
      </c>
      <c r="J30" s="54">
        <f t="shared" si="23"/>
        <v>0</v>
      </c>
      <c r="K30" s="54">
        <f t="shared" si="23"/>
        <v>0</v>
      </c>
      <c r="L30" s="54">
        <f t="shared" si="23"/>
        <v>0</v>
      </c>
      <c r="M30" s="54">
        <f t="shared" si="23"/>
        <v>0</v>
      </c>
      <c r="N30" s="54">
        <f t="shared" si="23"/>
        <v>0</v>
      </c>
      <c r="O30" s="54">
        <f t="shared" si="23"/>
        <v>0</v>
      </c>
      <c r="P30" s="54">
        <f t="shared" si="23"/>
        <v>0</v>
      </c>
      <c r="Q30" s="54">
        <f t="shared" si="23"/>
        <v>0</v>
      </c>
      <c r="R30" s="54">
        <f t="shared" si="23"/>
        <v>0</v>
      </c>
      <c r="S30" s="135"/>
      <c r="T30" s="68"/>
      <c r="U30" s="68"/>
      <c r="V30" s="56">
        <v>95</v>
      </c>
      <c r="W30" s="55">
        <v>95</v>
      </c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3"/>
      <c r="AT30" s="3"/>
      <c r="AU30" s="3"/>
      <c r="AV30" s="3"/>
      <c r="AW30" s="3"/>
    </row>
    <row r="31" spans="1:49" ht="14.25" customHeight="1">
      <c r="A31" s="51">
        <v>24</v>
      </c>
      <c r="B31" s="3">
        <v>21120120140046</v>
      </c>
      <c r="C31" s="3" t="s">
        <v>223</v>
      </c>
      <c r="D31" s="54">
        <v>80</v>
      </c>
      <c r="E31" s="54">
        <f t="shared" ref="E31:R31" si="24">IFERROR(($T31*IF($T$6=E$6,$T$7,0)+$U31*IF($U$6=E$6,$U$7,0)+$V31*IF($V$6=E$6,$V$7,0)+$W31*IF($W$6=E$6,$W$7,0)+$X31*IF($X$6=E$6,$X$7,0)+$Y31*IF($Y$6=E$6,$Y$7,0)+$Z31*IF($Z$6=E$6,$Z$7,0)+$AA31*IF($AA$6=E$6,$AA$7,0)+$AB31*IF($AB$6=E$6,$AB$7,0)+$AC31*IF($AC$6=E$6,$AC$7,0)+$AD31*IF($AD$6=E$6,$AD$7,0)+$AE31*IF($AE$6=E$6,$AE$7,0)+$AF31*IF($AF$6=E$6,$AF$7,0)+$AG31*IF($AG$6=E$6,$AG$7,0)+$AH31*IF($AH$6=E$6,$AH$7,0)+$AI31*IF($AI$6=E$6,$AI$7,0)+$AJ31*IF($AJ$6=E$6,$AJ$7,0)+$AK31*IF($AK$6=E$6,$AK$7,0)+$AL31*IF($AL$6=E$6,$AL$7,0)+$AM31*IF($AM$6=E$6,$AM$7,0)+$AN31*IF($AN$6=E$6,$AN$7,0)+$AO31*IF($AO$6=E$6,$AO$7,0)+$AP31*IF($AP$6=E$6,$AP$7,0)+$AQ31*IF($AQ$6=E$6,$AQ$7,0)+$AR31*IF($AR$6=E$6,$AR$7,0)+$AS31*IF($AS$6=E$6,$AS$7,0)+$AT31*IF($AT$6=E$6,$AT$7,0)+$AU31*IF($AU$6=E$6,$AU$7,0)+$AV31*IF($AV$6=E$6,$AV$7,0)+$AW31*IF($AW$6=E$6,$AW$7,0)+$AX31*IF($AX$6=E$6,$AX$7,0)+$AY31*IF($AY$6=E$6,$AY$7,0)+$AZ31*IF($AZ$6=E$6,$AZ$7,0))/E$7,0)</f>
        <v>0</v>
      </c>
      <c r="F31" s="54">
        <f t="shared" si="24"/>
        <v>0</v>
      </c>
      <c r="G31" s="54">
        <f t="shared" si="24"/>
        <v>80</v>
      </c>
      <c r="H31" s="54">
        <f t="shared" si="24"/>
        <v>80</v>
      </c>
      <c r="I31" s="54">
        <f t="shared" si="24"/>
        <v>0</v>
      </c>
      <c r="J31" s="54">
        <f t="shared" si="24"/>
        <v>0</v>
      </c>
      <c r="K31" s="54">
        <f t="shared" si="24"/>
        <v>0</v>
      </c>
      <c r="L31" s="54">
        <f t="shared" si="24"/>
        <v>0</v>
      </c>
      <c r="M31" s="54">
        <f t="shared" si="24"/>
        <v>0</v>
      </c>
      <c r="N31" s="54">
        <f t="shared" si="24"/>
        <v>0</v>
      </c>
      <c r="O31" s="54">
        <f t="shared" si="24"/>
        <v>0</v>
      </c>
      <c r="P31" s="54">
        <f t="shared" si="24"/>
        <v>0</v>
      </c>
      <c r="Q31" s="54">
        <f t="shared" si="24"/>
        <v>0</v>
      </c>
      <c r="R31" s="54">
        <f t="shared" si="24"/>
        <v>0</v>
      </c>
      <c r="S31" s="135"/>
      <c r="T31" s="68"/>
      <c r="U31" s="68"/>
      <c r="V31" s="56">
        <v>80</v>
      </c>
      <c r="W31" s="55">
        <v>80</v>
      </c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3"/>
      <c r="AT31" s="3"/>
      <c r="AU31" s="3"/>
      <c r="AV31" s="3"/>
      <c r="AW31" s="3"/>
    </row>
    <row r="32" spans="1:49" ht="14.25" customHeight="1">
      <c r="A32" s="51">
        <v>25</v>
      </c>
      <c r="B32" s="3">
        <v>21120120140048</v>
      </c>
      <c r="C32" s="3" t="s">
        <v>224</v>
      </c>
      <c r="D32" s="54">
        <v>60</v>
      </c>
      <c r="E32" s="54">
        <f t="shared" ref="E32:R32" si="25">IFERROR(($T32*IF($T$6=E$6,$T$7,0)+$U32*IF($U$6=E$6,$U$7,0)+$V32*IF($V$6=E$6,$V$7,0)+$W32*IF($W$6=E$6,$W$7,0)+$X32*IF($X$6=E$6,$X$7,0)+$Y32*IF($Y$6=E$6,$Y$7,0)+$Z32*IF($Z$6=E$6,$Z$7,0)+$AA32*IF($AA$6=E$6,$AA$7,0)+$AB32*IF($AB$6=E$6,$AB$7,0)+$AC32*IF($AC$6=E$6,$AC$7,0)+$AD32*IF($AD$6=E$6,$AD$7,0)+$AE32*IF($AE$6=E$6,$AE$7,0)+$AF32*IF($AF$6=E$6,$AF$7,0)+$AG32*IF($AG$6=E$6,$AG$7,0)+$AH32*IF($AH$6=E$6,$AH$7,0)+$AI32*IF($AI$6=E$6,$AI$7,0)+$AJ32*IF($AJ$6=E$6,$AJ$7,0)+$AK32*IF($AK$6=E$6,$AK$7,0)+$AL32*IF($AL$6=E$6,$AL$7,0)+$AM32*IF($AM$6=E$6,$AM$7,0)+$AN32*IF($AN$6=E$6,$AN$7,0)+$AO32*IF($AO$6=E$6,$AO$7,0)+$AP32*IF($AP$6=E$6,$AP$7,0)+$AQ32*IF($AQ$6=E$6,$AQ$7,0)+$AR32*IF($AR$6=E$6,$AR$7,0)+$AS32*IF($AS$6=E$6,$AS$7,0)+$AT32*IF($AT$6=E$6,$AT$7,0)+$AU32*IF($AU$6=E$6,$AU$7,0)+$AV32*IF($AV$6=E$6,$AV$7,0)+$AW32*IF($AW$6=E$6,$AW$7,0)+$AX32*IF($AX$6=E$6,$AX$7,0)+$AY32*IF($AY$6=E$6,$AY$7,0)+$AZ32*IF($AZ$6=E$6,$AZ$7,0))/E$7,0)</f>
        <v>0</v>
      </c>
      <c r="F32" s="54">
        <f t="shared" si="25"/>
        <v>0</v>
      </c>
      <c r="G32" s="54">
        <f t="shared" si="25"/>
        <v>60</v>
      </c>
      <c r="H32" s="54">
        <f t="shared" si="25"/>
        <v>60</v>
      </c>
      <c r="I32" s="54">
        <f t="shared" si="25"/>
        <v>0</v>
      </c>
      <c r="J32" s="54">
        <f t="shared" si="25"/>
        <v>0</v>
      </c>
      <c r="K32" s="54">
        <f t="shared" si="25"/>
        <v>0</v>
      </c>
      <c r="L32" s="54">
        <f t="shared" si="25"/>
        <v>0</v>
      </c>
      <c r="M32" s="54">
        <f t="shared" si="25"/>
        <v>0</v>
      </c>
      <c r="N32" s="54">
        <f t="shared" si="25"/>
        <v>0</v>
      </c>
      <c r="O32" s="54">
        <f t="shared" si="25"/>
        <v>0</v>
      </c>
      <c r="P32" s="54">
        <f t="shared" si="25"/>
        <v>0</v>
      </c>
      <c r="Q32" s="54">
        <f t="shared" si="25"/>
        <v>0</v>
      </c>
      <c r="R32" s="54">
        <f t="shared" si="25"/>
        <v>0</v>
      </c>
      <c r="S32" s="135"/>
      <c r="T32" s="68"/>
      <c r="U32" s="68"/>
      <c r="V32" s="56">
        <v>60</v>
      </c>
      <c r="W32" s="55">
        <v>60</v>
      </c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3"/>
      <c r="AT32" s="3"/>
      <c r="AU32" s="3"/>
      <c r="AV32" s="3"/>
      <c r="AW32" s="3"/>
    </row>
    <row r="33" spans="1:49" ht="14.25" customHeight="1">
      <c r="A33" s="51">
        <v>26</v>
      </c>
      <c r="B33" s="3">
        <v>21120120140049</v>
      </c>
      <c r="C33" s="3" t="s">
        <v>225</v>
      </c>
      <c r="D33" s="54">
        <v>60</v>
      </c>
      <c r="E33" s="54">
        <f t="shared" ref="E33:R33" si="26">IFERROR(($T33*IF($T$6=E$6,$T$7,0)+$U33*IF($U$6=E$6,$U$7,0)+$V33*IF($V$6=E$6,$V$7,0)+$W33*IF($W$6=E$6,$W$7,0)+$X33*IF($X$6=E$6,$X$7,0)+$Y33*IF($Y$6=E$6,$Y$7,0)+$Z33*IF($Z$6=E$6,$Z$7,0)+$AA33*IF($AA$6=E$6,$AA$7,0)+$AB33*IF($AB$6=E$6,$AB$7,0)+$AC33*IF($AC$6=E$6,$AC$7,0)+$AD33*IF($AD$6=E$6,$AD$7,0)+$AE33*IF($AE$6=E$6,$AE$7,0)+$AF33*IF($AF$6=E$6,$AF$7,0)+$AG33*IF($AG$6=E$6,$AG$7,0)+$AH33*IF($AH$6=E$6,$AH$7,0)+$AI33*IF($AI$6=E$6,$AI$7,0)+$AJ33*IF($AJ$6=E$6,$AJ$7,0)+$AK33*IF($AK$6=E$6,$AK$7,0)+$AL33*IF($AL$6=E$6,$AL$7,0)+$AM33*IF($AM$6=E$6,$AM$7,0)+$AN33*IF($AN$6=E$6,$AN$7,0)+$AO33*IF($AO$6=E$6,$AO$7,0)+$AP33*IF($AP$6=E$6,$AP$7,0)+$AQ33*IF($AQ$6=E$6,$AQ$7,0)+$AR33*IF($AR$6=E$6,$AR$7,0)+$AS33*IF($AS$6=E$6,$AS$7,0)+$AT33*IF($AT$6=E$6,$AT$7,0)+$AU33*IF($AU$6=E$6,$AU$7,0)+$AV33*IF($AV$6=E$6,$AV$7,0)+$AW33*IF($AW$6=E$6,$AW$7,0)+$AX33*IF($AX$6=E$6,$AX$7,0)+$AY33*IF($AY$6=E$6,$AY$7,0)+$AZ33*IF($AZ$6=E$6,$AZ$7,0))/E$7,0)</f>
        <v>0</v>
      </c>
      <c r="F33" s="54">
        <f t="shared" si="26"/>
        <v>0</v>
      </c>
      <c r="G33" s="54">
        <f t="shared" si="26"/>
        <v>60</v>
      </c>
      <c r="H33" s="54">
        <f t="shared" si="26"/>
        <v>60</v>
      </c>
      <c r="I33" s="54">
        <f t="shared" si="26"/>
        <v>0</v>
      </c>
      <c r="J33" s="54">
        <f t="shared" si="26"/>
        <v>0</v>
      </c>
      <c r="K33" s="54">
        <f t="shared" si="26"/>
        <v>0</v>
      </c>
      <c r="L33" s="54">
        <f t="shared" si="26"/>
        <v>0</v>
      </c>
      <c r="M33" s="54">
        <f t="shared" si="26"/>
        <v>0</v>
      </c>
      <c r="N33" s="54">
        <f t="shared" si="26"/>
        <v>0</v>
      </c>
      <c r="O33" s="54">
        <f t="shared" si="26"/>
        <v>0</v>
      </c>
      <c r="P33" s="54">
        <f t="shared" si="26"/>
        <v>0</v>
      </c>
      <c r="Q33" s="54">
        <f t="shared" si="26"/>
        <v>0</v>
      </c>
      <c r="R33" s="54">
        <f t="shared" si="26"/>
        <v>0</v>
      </c>
      <c r="S33" s="135"/>
      <c r="T33" s="68"/>
      <c r="U33" s="68"/>
      <c r="V33" s="56">
        <v>60</v>
      </c>
      <c r="W33" s="55">
        <v>60</v>
      </c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3"/>
      <c r="AT33" s="3"/>
      <c r="AU33" s="3"/>
      <c r="AV33" s="3"/>
      <c r="AW33" s="3"/>
    </row>
    <row r="34" spans="1:49" ht="14.25" customHeight="1">
      <c r="A34" s="51">
        <v>27</v>
      </c>
      <c r="B34" s="3">
        <v>21120120140051</v>
      </c>
      <c r="C34" s="3" t="s">
        <v>226</v>
      </c>
      <c r="D34" s="54">
        <v>70</v>
      </c>
      <c r="E34" s="54">
        <f t="shared" ref="E34:R34" si="27">IFERROR(($T34*IF($T$6=E$6,$T$7,0)+$U34*IF($U$6=E$6,$U$7,0)+$V34*IF($V$6=E$6,$V$7,0)+$W34*IF($W$6=E$6,$W$7,0)+$X34*IF($X$6=E$6,$X$7,0)+$Y34*IF($Y$6=E$6,$Y$7,0)+$Z34*IF($Z$6=E$6,$Z$7,0)+$AA34*IF($AA$6=E$6,$AA$7,0)+$AB34*IF($AB$6=E$6,$AB$7,0)+$AC34*IF($AC$6=E$6,$AC$7,0)+$AD34*IF($AD$6=E$6,$AD$7,0)+$AE34*IF($AE$6=E$6,$AE$7,0)+$AF34*IF($AF$6=E$6,$AF$7,0)+$AG34*IF($AG$6=E$6,$AG$7,0)+$AH34*IF($AH$6=E$6,$AH$7,0)+$AI34*IF($AI$6=E$6,$AI$7,0)+$AJ34*IF($AJ$6=E$6,$AJ$7,0)+$AK34*IF($AK$6=E$6,$AK$7,0)+$AL34*IF($AL$6=E$6,$AL$7,0)+$AM34*IF($AM$6=E$6,$AM$7,0)+$AN34*IF($AN$6=E$6,$AN$7,0)+$AO34*IF($AO$6=E$6,$AO$7,0)+$AP34*IF($AP$6=E$6,$AP$7,0)+$AQ34*IF($AQ$6=E$6,$AQ$7,0)+$AR34*IF($AR$6=E$6,$AR$7,0)+$AS34*IF($AS$6=E$6,$AS$7,0)+$AT34*IF($AT$6=E$6,$AT$7,0)+$AU34*IF($AU$6=E$6,$AU$7,0)+$AV34*IF($AV$6=E$6,$AV$7,0)+$AW34*IF($AW$6=E$6,$AW$7,0)+$AX34*IF($AX$6=E$6,$AX$7,0)+$AY34*IF($AY$6=E$6,$AY$7,0)+$AZ34*IF($AZ$6=E$6,$AZ$7,0))/E$7,0)</f>
        <v>0</v>
      </c>
      <c r="F34" s="54">
        <f t="shared" si="27"/>
        <v>0</v>
      </c>
      <c r="G34" s="54">
        <f t="shared" si="27"/>
        <v>70</v>
      </c>
      <c r="H34" s="54">
        <f t="shared" si="27"/>
        <v>70</v>
      </c>
      <c r="I34" s="54">
        <f t="shared" si="27"/>
        <v>0</v>
      </c>
      <c r="J34" s="54">
        <f t="shared" si="27"/>
        <v>0</v>
      </c>
      <c r="K34" s="54">
        <f t="shared" si="27"/>
        <v>0</v>
      </c>
      <c r="L34" s="54">
        <f t="shared" si="27"/>
        <v>0</v>
      </c>
      <c r="M34" s="54">
        <f t="shared" si="27"/>
        <v>0</v>
      </c>
      <c r="N34" s="54">
        <f t="shared" si="27"/>
        <v>0</v>
      </c>
      <c r="O34" s="54">
        <f t="shared" si="27"/>
        <v>0</v>
      </c>
      <c r="P34" s="54">
        <f t="shared" si="27"/>
        <v>0</v>
      </c>
      <c r="Q34" s="54">
        <f t="shared" si="27"/>
        <v>0</v>
      </c>
      <c r="R34" s="54">
        <f t="shared" si="27"/>
        <v>0</v>
      </c>
      <c r="S34" s="135"/>
      <c r="T34" s="68"/>
      <c r="U34" s="68"/>
      <c r="V34" s="56">
        <v>70</v>
      </c>
      <c r="W34" s="55">
        <v>70</v>
      </c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3"/>
      <c r="AT34" s="3"/>
      <c r="AU34" s="3"/>
      <c r="AV34" s="3"/>
      <c r="AW34" s="3"/>
    </row>
    <row r="35" spans="1:49" ht="14.25" customHeight="1">
      <c r="A35" s="51">
        <v>28</v>
      </c>
      <c r="B35" s="3">
        <v>21120120140054</v>
      </c>
      <c r="C35" s="3" t="s">
        <v>227</v>
      </c>
      <c r="D35" s="54">
        <v>50</v>
      </c>
      <c r="E35" s="54">
        <f t="shared" ref="E35:R35" si="28">IFERROR(($T35*IF($T$6=E$6,$T$7,0)+$U35*IF($U$6=E$6,$U$7,0)+$V35*IF($V$6=E$6,$V$7,0)+$W35*IF($W$6=E$6,$W$7,0)+$X35*IF($X$6=E$6,$X$7,0)+$Y35*IF($Y$6=E$6,$Y$7,0)+$Z35*IF($Z$6=E$6,$Z$7,0)+$AA35*IF($AA$6=E$6,$AA$7,0)+$AB35*IF($AB$6=E$6,$AB$7,0)+$AC35*IF($AC$6=E$6,$AC$7,0)+$AD35*IF($AD$6=E$6,$AD$7,0)+$AE35*IF($AE$6=E$6,$AE$7,0)+$AF35*IF($AF$6=E$6,$AF$7,0)+$AG35*IF($AG$6=E$6,$AG$7,0)+$AH35*IF($AH$6=E$6,$AH$7,0)+$AI35*IF($AI$6=E$6,$AI$7,0)+$AJ35*IF($AJ$6=E$6,$AJ$7,0)+$AK35*IF($AK$6=E$6,$AK$7,0)+$AL35*IF($AL$6=E$6,$AL$7,0)+$AM35*IF($AM$6=E$6,$AM$7,0)+$AN35*IF($AN$6=E$6,$AN$7,0)+$AO35*IF($AO$6=E$6,$AO$7,0)+$AP35*IF($AP$6=E$6,$AP$7,0)+$AQ35*IF($AQ$6=E$6,$AQ$7,0)+$AR35*IF($AR$6=E$6,$AR$7,0)+$AS35*IF($AS$6=E$6,$AS$7,0)+$AT35*IF($AT$6=E$6,$AT$7,0)+$AU35*IF($AU$6=E$6,$AU$7,0)+$AV35*IF($AV$6=E$6,$AV$7,0)+$AW35*IF($AW$6=E$6,$AW$7,0)+$AX35*IF($AX$6=E$6,$AX$7,0)+$AY35*IF($AY$6=E$6,$AY$7,0)+$AZ35*IF($AZ$6=E$6,$AZ$7,0))/E$7,0)</f>
        <v>0</v>
      </c>
      <c r="F35" s="54">
        <f t="shared" si="28"/>
        <v>0</v>
      </c>
      <c r="G35" s="54">
        <f t="shared" si="28"/>
        <v>50</v>
      </c>
      <c r="H35" s="54">
        <f t="shared" si="28"/>
        <v>50</v>
      </c>
      <c r="I35" s="54">
        <f t="shared" si="28"/>
        <v>0</v>
      </c>
      <c r="J35" s="54">
        <f t="shared" si="28"/>
        <v>0</v>
      </c>
      <c r="K35" s="54">
        <f t="shared" si="28"/>
        <v>0</v>
      </c>
      <c r="L35" s="54">
        <f t="shared" si="28"/>
        <v>0</v>
      </c>
      <c r="M35" s="54">
        <f t="shared" si="28"/>
        <v>0</v>
      </c>
      <c r="N35" s="54">
        <f t="shared" si="28"/>
        <v>0</v>
      </c>
      <c r="O35" s="54">
        <f t="shared" si="28"/>
        <v>0</v>
      </c>
      <c r="P35" s="54">
        <f t="shared" si="28"/>
        <v>0</v>
      </c>
      <c r="Q35" s="54">
        <f t="shared" si="28"/>
        <v>0</v>
      </c>
      <c r="R35" s="54">
        <f t="shared" si="28"/>
        <v>0</v>
      </c>
      <c r="S35" s="135"/>
      <c r="T35" s="68"/>
      <c r="U35" s="68"/>
      <c r="V35" s="56">
        <v>50</v>
      </c>
      <c r="W35" s="55">
        <v>50</v>
      </c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3"/>
      <c r="AT35" s="3"/>
      <c r="AU35" s="3"/>
      <c r="AV35" s="3"/>
      <c r="AW35" s="3"/>
    </row>
    <row r="36" spans="1:49" ht="14.25" customHeight="1">
      <c r="A36" s="51">
        <v>29</v>
      </c>
      <c r="B36" s="3">
        <v>21120120140056</v>
      </c>
      <c r="C36" s="3" t="s">
        <v>228</v>
      </c>
      <c r="D36" s="54">
        <v>85</v>
      </c>
      <c r="E36" s="54">
        <f t="shared" ref="E36:R36" si="29">IFERROR(($T36*IF($T$6=E$6,$T$7,0)+$U36*IF($U$6=E$6,$U$7,0)+$V36*IF($V$6=E$6,$V$7,0)+$W36*IF($W$6=E$6,$W$7,0)+$X36*IF($X$6=E$6,$X$7,0)+$Y36*IF($Y$6=E$6,$Y$7,0)+$Z36*IF($Z$6=E$6,$Z$7,0)+$AA36*IF($AA$6=E$6,$AA$7,0)+$AB36*IF($AB$6=E$6,$AB$7,0)+$AC36*IF($AC$6=E$6,$AC$7,0)+$AD36*IF($AD$6=E$6,$AD$7,0)+$AE36*IF($AE$6=E$6,$AE$7,0)+$AF36*IF($AF$6=E$6,$AF$7,0)+$AG36*IF($AG$6=E$6,$AG$7,0)+$AH36*IF($AH$6=E$6,$AH$7,0)+$AI36*IF($AI$6=E$6,$AI$7,0)+$AJ36*IF($AJ$6=E$6,$AJ$7,0)+$AK36*IF($AK$6=E$6,$AK$7,0)+$AL36*IF($AL$6=E$6,$AL$7,0)+$AM36*IF($AM$6=E$6,$AM$7,0)+$AN36*IF($AN$6=E$6,$AN$7,0)+$AO36*IF($AO$6=E$6,$AO$7,0)+$AP36*IF($AP$6=E$6,$AP$7,0)+$AQ36*IF($AQ$6=E$6,$AQ$7,0)+$AR36*IF($AR$6=E$6,$AR$7,0)+$AS36*IF($AS$6=E$6,$AS$7,0)+$AT36*IF($AT$6=E$6,$AT$7,0)+$AU36*IF($AU$6=E$6,$AU$7,0)+$AV36*IF($AV$6=E$6,$AV$7,0)+$AW36*IF($AW$6=E$6,$AW$7,0)+$AX36*IF($AX$6=E$6,$AX$7,0)+$AY36*IF($AY$6=E$6,$AY$7,0)+$AZ36*IF($AZ$6=E$6,$AZ$7,0))/E$7,0)</f>
        <v>0</v>
      </c>
      <c r="F36" s="54">
        <f t="shared" si="29"/>
        <v>0</v>
      </c>
      <c r="G36" s="54">
        <f t="shared" si="29"/>
        <v>85</v>
      </c>
      <c r="H36" s="54">
        <f t="shared" si="29"/>
        <v>85</v>
      </c>
      <c r="I36" s="54">
        <f t="shared" si="29"/>
        <v>0</v>
      </c>
      <c r="J36" s="54">
        <f t="shared" si="29"/>
        <v>0</v>
      </c>
      <c r="K36" s="54">
        <f t="shared" si="29"/>
        <v>0</v>
      </c>
      <c r="L36" s="54">
        <f t="shared" si="29"/>
        <v>0</v>
      </c>
      <c r="M36" s="54">
        <f t="shared" si="29"/>
        <v>0</v>
      </c>
      <c r="N36" s="54">
        <f t="shared" si="29"/>
        <v>0</v>
      </c>
      <c r="O36" s="54">
        <f t="shared" si="29"/>
        <v>0</v>
      </c>
      <c r="P36" s="54">
        <f t="shared" si="29"/>
        <v>0</v>
      </c>
      <c r="Q36" s="54">
        <f t="shared" si="29"/>
        <v>0</v>
      </c>
      <c r="R36" s="54">
        <f t="shared" si="29"/>
        <v>0</v>
      </c>
      <c r="S36" s="135"/>
      <c r="T36" s="68"/>
      <c r="U36" s="68"/>
      <c r="V36" s="56">
        <v>85</v>
      </c>
      <c r="W36" s="55">
        <v>85</v>
      </c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3"/>
      <c r="AT36" s="3"/>
      <c r="AU36" s="3"/>
      <c r="AV36" s="3"/>
      <c r="AW36" s="3"/>
    </row>
    <row r="37" spans="1:49" ht="14.25" customHeight="1">
      <c r="A37" s="51">
        <v>30</v>
      </c>
      <c r="B37" s="3">
        <v>21120120140064</v>
      </c>
      <c r="C37" s="3" t="s">
        <v>229</v>
      </c>
      <c r="D37" s="54">
        <v>55</v>
      </c>
      <c r="E37" s="54">
        <f t="shared" ref="E37:R37" si="30">IFERROR(($T37*IF($T$6=E$6,$T$7,0)+$U37*IF($U$6=E$6,$U$7,0)+$V37*IF($V$6=E$6,$V$7,0)+$W37*IF($W$6=E$6,$W$7,0)+$X37*IF($X$6=E$6,$X$7,0)+$Y37*IF($Y$6=E$6,$Y$7,0)+$Z37*IF($Z$6=E$6,$Z$7,0)+$AA37*IF($AA$6=E$6,$AA$7,0)+$AB37*IF($AB$6=E$6,$AB$7,0)+$AC37*IF($AC$6=E$6,$AC$7,0)+$AD37*IF($AD$6=E$6,$AD$7,0)+$AE37*IF($AE$6=E$6,$AE$7,0)+$AF37*IF($AF$6=E$6,$AF$7,0)+$AG37*IF($AG$6=E$6,$AG$7,0)+$AH37*IF($AH$6=E$6,$AH$7,0)+$AI37*IF($AI$6=E$6,$AI$7,0)+$AJ37*IF($AJ$6=E$6,$AJ$7,0)+$AK37*IF($AK$6=E$6,$AK$7,0)+$AL37*IF($AL$6=E$6,$AL$7,0)+$AM37*IF($AM$6=E$6,$AM$7,0)+$AN37*IF($AN$6=E$6,$AN$7,0)+$AO37*IF($AO$6=E$6,$AO$7,0)+$AP37*IF($AP$6=E$6,$AP$7,0)+$AQ37*IF($AQ$6=E$6,$AQ$7,0)+$AR37*IF($AR$6=E$6,$AR$7,0)+$AS37*IF($AS$6=E$6,$AS$7,0)+$AT37*IF($AT$6=E$6,$AT$7,0)+$AU37*IF($AU$6=E$6,$AU$7,0)+$AV37*IF($AV$6=E$6,$AV$7,0)+$AW37*IF($AW$6=E$6,$AW$7,0)+$AX37*IF($AX$6=E$6,$AX$7,0)+$AY37*IF($AY$6=E$6,$AY$7,0)+$AZ37*IF($AZ$6=E$6,$AZ$7,0))/E$7,0)</f>
        <v>0</v>
      </c>
      <c r="F37" s="54">
        <f t="shared" si="30"/>
        <v>0</v>
      </c>
      <c r="G37" s="54">
        <f t="shared" si="30"/>
        <v>55</v>
      </c>
      <c r="H37" s="54">
        <f t="shared" si="30"/>
        <v>55</v>
      </c>
      <c r="I37" s="54">
        <f t="shared" si="30"/>
        <v>0</v>
      </c>
      <c r="J37" s="54">
        <f t="shared" si="30"/>
        <v>0</v>
      </c>
      <c r="K37" s="54">
        <f t="shared" si="30"/>
        <v>0</v>
      </c>
      <c r="L37" s="54">
        <f t="shared" si="30"/>
        <v>0</v>
      </c>
      <c r="M37" s="54">
        <f t="shared" si="30"/>
        <v>0</v>
      </c>
      <c r="N37" s="54">
        <f t="shared" si="30"/>
        <v>0</v>
      </c>
      <c r="O37" s="54">
        <f t="shared" si="30"/>
        <v>0</v>
      </c>
      <c r="P37" s="54">
        <f t="shared" si="30"/>
        <v>0</v>
      </c>
      <c r="Q37" s="54">
        <f t="shared" si="30"/>
        <v>0</v>
      </c>
      <c r="R37" s="54">
        <f t="shared" si="30"/>
        <v>0</v>
      </c>
      <c r="S37" s="135"/>
      <c r="T37" s="68"/>
      <c r="U37" s="68"/>
      <c r="V37" s="56">
        <v>55</v>
      </c>
      <c r="W37" s="55">
        <v>55</v>
      </c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3"/>
      <c r="AT37" s="3"/>
      <c r="AU37" s="3"/>
      <c r="AV37" s="3"/>
      <c r="AW37" s="3"/>
    </row>
    <row r="38" spans="1:49" ht="14.25" customHeight="1">
      <c r="A38" s="51">
        <v>31</v>
      </c>
      <c r="B38" s="3">
        <v>21120120140076</v>
      </c>
      <c r="C38" s="3" t="s">
        <v>230</v>
      </c>
      <c r="D38" s="54">
        <v>60</v>
      </c>
      <c r="E38" s="54">
        <f t="shared" ref="E38:R38" si="31">IFERROR(($T38*IF($T$6=E$6,$T$7,0)+$U38*IF($U$6=E$6,$U$7,0)+$V38*IF($V$6=E$6,$V$7,0)+$W38*IF($W$6=E$6,$W$7,0)+$X38*IF($X$6=E$6,$X$7,0)+$Y38*IF($Y$6=E$6,$Y$7,0)+$Z38*IF($Z$6=E$6,$Z$7,0)+$AA38*IF($AA$6=E$6,$AA$7,0)+$AB38*IF($AB$6=E$6,$AB$7,0)+$AC38*IF($AC$6=E$6,$AC$7,0)+$AD38*IF($AD$6=E$6,$AD$7,0)+$AE38*IF($AE$6=E$6,$AE$7,0)+$AF38*IF($AF$6=E$6,$AF$7,0)+$AG38*IF($AG$6=E$6,$AG$7,0)+$AH38*IF($AH$6=E$6,$AH$7,0)+$AI38*IF($AI$6=E$6,$AI$7,0)+$AJ38*IF($AJ$6=E$6,$AJ$7,0)+$AK38*IF($AK$6=E$6,$AK$7,0)+$AL38*IF($AL$6=E$6,$AL$7,0)+$AM38*IF($AM$6=E$6,$AM$7,0)+$AN38*IF($AN$6=E$6,$AN$7,0)+$AO38*IF($AO$6=E$6,$AO$7,0)+$AP38*IF($AP$6=E$6,$AP$7,0)+$AQ38*IF($AQ$6=E$6,$AQ$7,0)+$AR38*IF($AR$6=E$6,$AR$7,0)+$AS38*IF($AS$6=E$6,$AS$7,0)+$AT38*IF($AT$6=E$6,$AT$7,0)+$AU38*IF($AU$6=E$6,$AU$7,0)+$AV38*IF($AV$6=E$6,$AV$7,0)+$AW38*IF($AW$6=E$6,$AW$7,0)+$AX38*IF($AX$6=E$6,$AX$7,0)+$AY38*IF($AY$6=E$6,$AY$7,0)+$AZ38*IF($AZ$6=E$6,$AZ$7,0))/E$7,0)</f>
        <v>0</v>
      </c>
      <c r="F38" s="54">
        <f t="shared" si="31"/>
        <v>0</v>
      </c>
      <c r="G38" s="54">
        <f t="shared" si="31"/>
        <v>60</v>
      </c>
      <c r="H38" s="54">
        <f t="shared" si="31"/>
        <v>60</v>
      </c>
      <c r="I38" s="54">
        <f t="shared" si="31"/>
        <v>0</v>
      </c>
      <c r="J38" s="54">
        <f t="shared" si="31"/>
        <v>0</v>
      </c>
      <c r="K38" s="54">
        <f t="shared" si="31"/>
        <v>0</v>
      </c>
      <c r="L38" s="54">
        <f t="shared" si="31"/>
        <v>0</v>
      </c>
      <c r="M38" s="54">
        <f t="shared" si="31"/>
        <v>0</v>
      </c>
      <c r="N38" s="54">
        <f t="shared" si="31"/>
        <v>0</v>
      </c>
      <c r="O38" s="54">
        <f t="shared" si="31"/>
        <v>0</v>
      </c>
      <c r="P38" s="54">
        <f t="shared" si="31"/>
        <v>0</v>
      </c>
      <c r="Q38" s="54">
        <f t="shared" si="31"/>
        <v>0</v>
      </c>
      <c r="R38" s="54">
        <f t="shared" si="31"/>
        <v>0</v>
      </c>
      <c r="S38" s="135"/>
      <c r="T38" s="68"/>
      <c r="U38" s="68"/>
      <c r="V38" s="56">
        <v>60</v>
      </c>
      <c r="W38" s="55">
        <v>60</v>
      </c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3"/>
      <c r="AT38" s="3"/>
      <c r="AU38" s="3"/>
      <c r="AV38" s="3"/>
      <c r="AW38" s="3"/>
    </row>
    <row r="39" spans="1:49" ht="14.25" customHeight="1">
      <c r="A39" s="51">
        <v>32</v>
      </c>
      <c r="B39" s="3">
        <v>21120120140077</v>
      </c>
      <c r="C39" s="3" t="s">
        <v>231</v>
      </c>
      <c r="D39" s="54">
        <v>95</v>
      </c>
      <c r="E39" s="54">
        <f t="shared" ref="E39:R39" si="32">IFERROR(($T39*IF($T$6=E$6,$T$7,0)+$U39*IF($U$6=E$6,$U$7,0)+$V39*IF($V$6=E$6,$V$7,0)+$W39*IF($W$6=E$6,$W$7,0)+$X39*IF($X$6=E$6,$X$7,0)+$Y39*IF($Y$6=E$6,$Y$7,0)+$Z39*IF($Z$6=E$6,$Z$7,0)+$AA39*IF($AA$6=E$6,$AA$7,0)+$AB39*IF($AB$6=E$6,$AB$7,0)+$AC39*IF($AC$6=E$6,$AC$7,0)+$AD39*IF($AD$6=E$6,$AD$7,0)+$AE39*IF($AE$6=E$6,$AE$7,0)+$AF39*IF($AF$6=E$6,$AF$7,0)+$AG39*IF($AG$6=E$6,$AG$7,0)+$AH39*IF($AH$6=E$6,$AH$7,0)+$AI39*IF($AI$6=E$6,$AI$7,0)+$AJ39*IF($AJ$6=E$6,$AJ$7,0)+$AK39*IF($AK$6=E$6,$AK$7,0)+$AL39*IF($AL$6=E$6,$AL$7,0)+$AM39*IF($AM$6=E$6,$AM$7,0)+$AN39*IF($AN$6=E$6,$AN$7,0)+$AO39*IF($AO$6=E$6,$AO$7,0)+$AP39*IF($AP$6=E$6,$AP$7,0)+$AQ39*IF($AQ$6=E$6,$AQ$7,0)+$AR39*IF($AR$6=E$6,$AR$7,0)+$AS39*IF($AS$6=E$6,$AS$7,0)+$AT39*IF($AT$6=E$6,$AT$7,0)+$AU39*IF($AU$6=E$6,$AU$7,0)+$AV39*IF($AV$6=E$6,$AV$7,0)+$AW39*IF($AW$6=E$6,$AW$7,0)+$AX39*IF($AX$6=E$6,$AX$7,0)+$AY39*IF($AY$6=E$6,$AY$7,0)+$AZ39*IF($AZ$6=E$6,$AZ$7,0))/E$7,0)</f>
        <v>0</v>
      </c>
      <c r="F39" s="54">
        <f t="shared" si="32"/>
        <v>0</v>
      </c>
      <c r="G39" s="54">
        <f t="shared" si="32"/>
        <v>95</v>
      </c>
      <c r="H39" s="54">
        <f t="shared" si="32"/>
        <v>95</v>
      </c>
      <c r="I39" s="54">
        <f t="shared" si="32"/>
        <v>0</v>
      </c>
      <c r="J39" s="54">
        <f t="shared" si="32"/>
        <v>0</v>
      </c>
      <c r="K39" s="54">
        <f t="shared" si="32"/>
        <v>0</v>
      </c>
      <c r="L39" s="54">
        <f t="shared" si="32"/>
        <v>0</v>
      </c>
      <c r="M39" s="54">
        <f t="shared" si="32"/>
        <v>0</v>
      </c>
      <c r="N39" s="54">
        <f t="shared" si="32"/>
        <v>0</v>
      </c>
      <c r="O39" s="54">
        <f t="shared" si="32"/>
        <v>0</v>
      </c>
      <c r="P39" s="54">
        <f t="shared" si="32"/>
        <v>0</v>
      </c>
      <c r="Q39" s="54">
        <f t="shared" si="32"/>
        <v>0</v>
      </c>
      <c r="R39" s="54">
        <f t="shared" si="32"/>
        <v>0</v>
      </c>
      <c r="S39" s="135"/>
      <c r="T39" s="68"/>
      <c r="U39" s="68"/>
      <c r="V39" s="56">
        <v>95</v>
      </c>
      <c r="W39" s="55">
        <v>95</v>
      </c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3"/>
      <c r="AT39" s="3"/>
      <c r="AU39" s="3"/>
      <c r="AV39" s="3"/>
      <c r="AW39" s="3"/>
    </row>
    <row r="40" spans="1:49" ht="14.25" customHeight="1">
      <c r="A40" s="51">
        <v>33</v>
      </c>
      <c r="B40" s="3">
        <v>21120120140094</v>
      </c>
      <c r="C40" s="3" t="s">
        <v>232</v>
      </c>
      <c r="D40" s="54">
        <v>100</v>
      </c>
      <c r="E40" s="54">
        <f t="shared" ref="E40:R40" si="33">IFERROR(($T40*IF($T$6=E$6,$T$7,0)+$U40*IF($U$6=E$6,$U$7,0)+$V40*IF($V$6=E$6,$V$7,0)+$W40*IF($W$6=E$6,$W$7,0)+$X40*IF($X$6=E$6,$X$7,0)+$Y40*IF($Y$6=E$6,$Y$7,0)+$Z40*IF($Z$6=E$6,$Z$7,0)+$AA40*IF($AA$6=E$6,$AA$7,0)+$AB40*IF($AB$6=E$6,$AB$7,0)+$AC40*IF($AC$6=E$6,$AC$7,0)+$AD40*IF($AD$6=E$6,$AD$7,0)+$AE40*IF($AE$6=E$6,$AE$7,0)+$AF40*IF($AF$6=E$6,$AF$7,0)+$AG40*IF($AG$6=E$6,$AG$7,0)+$AH40*IF($AH$6=E$6,$AH$7,0)+$AI40*IF($AI$6=E$6,$AI$7,0)+$AJ40*IF($AJ$6=E$6,$AJ$7,0)+$AK40*IF($AK$6=E$6,$AK$7,0)+$AL40*IF($AL$6=E$6,$AL$7,0)+$AM40*IF($AM$6=E$6,$AM$7,0)+$AN40*IF($AN$6=E$6,$AN$7,0)+$AO40*IF($AO$6=E$6,$AO$7,0)+$AP40*IF($AP$6=E$6,$AP$7,0)+$AQ40*IF($AQ$6=E$6,$AQ$7,0)+$AR40*IF($AR$6=E$6,$AR$7,0)+$AS40*IF($AS$6=E$6,$AS$7,0)+$AT40*IF($AT$6=E$6,$AT$7,0)+$AU40*IF($AU$6=E$6,$AU$7,0)+$AV40*IF($AV$6=E$6,$AV$7,0)+$AW40*IF($AW$6=E$6,$AW$7,0)+$AX40*IF($AX$6=E$6,$AX$7,0)+$AY40*IF($AY$6=E$6,$AY$7,0)+$AZ40*IF($AZ$6=E$6,$AZ$7,0))/E$7,0)</f>
        <v>0</v>
      </c>
      <c r="F40" s="54">
        <f t="shared" si="33"/>
        <v>0</v>
      </c>
      <c r="G40" s="54">
        <f t="shared" si="33"/>
        <v>100</v>
      </c>
      <c r="H40" s="54">
        <f t="shared" si="33"/>
        <v>100</v>
      </c>
      <c r="I40" s="54">
        <f t="shared" si="33"/>
        <v>0</v>
      </c>
      <c r="J40" s="54">
        <f t="shared" si="33"/>
        <v>0</v>
      </c>
      <c r="K40" s="54">
        <f t="shared" si="33"/>
        <v>0</v>
      </c>
      <c r="L40" s="54">
        <f t="shared" si="33"/>
        <v>0</v>
      </c>
      <c r="M40" s="54">
        <f t="shared" si="33"/>
        <v>0</v>
      </c>
      <c r="N40" s="54">
        <f t="shared" si="33"/>
        <v>0</v>
      </c>
      <c r="O40" s="54">
        <f t="shared" si="33"/>
        <v>0</v>
      </c>
      <c r="P40" s="54">
        <f t="shared" si="33"/>
        <v>0</v>
      </c>
      <c r="Q40" s="54">
        <f t="shared" si="33"/>
        <v>0</v>
      </c>
      <c r="R40" s="54">
        <f t="shared" si="33"/>
        <v>0</v>
      </c>
      <c r="S40" s="135"/>
      <c r="T40" s="68"/>
      <c r="U40" s="68"/>
      <c r="V40" s="56">
        <v>100</v>
      </c>
      <c r="W40" s="55">
        <v>100</v>
      </c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3"/>
      <c r="AT40" s="3"/>
      <c r="AU40" s="3"/>
      <c r="AV40" s="3"/>
      <c r="AW40" s="3"/>
    </row>
    <row r="41" spans="1:49" ht="14.25" customHeight="1">
      <c r="A41" s="51">
        <v>34</v>
      </c>
      <c r="B41" s="3">
        <v>21120119100083</v>
      </c>
      <c r="C41" s="3" t="s">
        <v>233</v>
      </c>
      <c r="D41" s="54">
        <v>20</v>
      </c>
      <c r="E41" s="54">
        <f t="shared" ref="E41:R41" si="34">IFERROR(($T41*IF($T$6=E$6,$T$7,0)+$U41*IF($U$6=E$6,$U$7,0)+$V41*IF($V$6=E$6,$V$7,0)+$W41*IF($W$6=E$6,$W$7,0)+$X41*IF($X$6=E$6,$X$7,0)+$Y41*IF($Y$6=E$6,$Y$7,0)+$Z41*IF($Z$6=E$6,$Z$7,0)+$AA41*IF($AA$6=E$6,$AA$7,0)+$AB41*IF($AB$6=E$6,$AB$7,0)+$AC41*IF($AC$6=E$6,$AC$7,0)+$AD41*IF($AD$6=E$6,$AD$7,0)+$AE41*IF($AE$6=E$6,$AE$7,0)+$AF41*IF($AF$6=E$6,$AF$7,0)+$AG41*IF($AG$6=E$6,$AG$7,0)+$AH41*IF($AH$6=E$6,$AH$7,0)+$AI41*IF($AI$6=E$6,$AI$7,0)+$AJ41*IF($AJ$6=E$6,$AJ$7,0)+$AK41*IF($AK$6=E$6,$AK$7,0)+$AL41*IF($AL$6=E$6,$AL$7,0)+$AM41*IF($AM$6=E$6,$AM$7,0)+$AN41*IF($AN$6=E$6,$AN$7,0)+$AO41*IF($AO$6=E$6,$AO$7,0)+$AP41*IF($AP$6=E$6,$AP$7,0)+$AQ41*IF($AQ$6=E$6,$AQ$7,0)+$AR41*IF($AR$6=E$6,$AR$7,0)+$AS41*IF($AS$6=E$6,$AS$7,0)+$AT41*IF($AT$6=E$6,$AT$7,0)+$AU41*IF($AU$6=E$6,$AU$7,0)+$AV41*IF($AV$6=E$6,$AV$7,0)+$AW41*IF($AW$6=E$6,$AW$7,0)+$AX41*IF($AX$6=E$6,$AX$7,0)+$AY41*IF($AY$6=E$6,$AY$7,0)+$AZ41*IF($AZ$6=E$6,$AZ$7,0))/E$7,0)</f>
        <v>0</v>
      </c>
      <c r="F41" s="54">
        <f t="shared" si="34"/>
        <v>0</v>
      </c>
      <c r="G41" s="54">
        <f t="shared" si="34"/>
        <v>20</v>
      </c>
      <c r="H41" s="54">
        <f t="shared" si="34"/>
        <v>20</v>
      </c>
      <c r="I41" s="54">
        <f t="shared" si="34"/>
        <v>0</v>
      </c>
      <c r="J41" s="54">
        <f t="shared" si="34"/>
        <v>0</v>
      </c>
      <c r="K41" s="54">
        <f t="shared" si="34"/>
        <v>0</v>
      </c>
      <c r="L41" s="54">
        <f t="shared" si="34"/>
        <v>0</v>
      </c>
      <c r="M41" s="54">
        <f t="shared" si="34"/>
        <v>0</v>
      </c>
      <c r="N41" s="54">
        <f t="shared" si="34"/>
        <v>0</v>
      </c>
      <c r="O41" s="54">
        <f t="shared" si="34"/>
        <v>0</v>
      </c>
      <c r="P41" s="54">
        <f t="shared" si="34"/>
        <v>0</v>
      </c>
      <c r="Q41" s="54">
        <f t="shared" si="34"/>
        <v>0</v>
      </c>
      <c r="R41" s="54">
        <f t="shared" si="34"/>
        <v>0</v>
      </c>
      <c r="S41" s="135"/>
      <c r="T41" s="68"/>
      <c r="U41" s="68"/>
      <c r="V41" s="56">
        <v>20</v>
      </c>
      <c r="W41" s="55">
        <v>20</v>
      </c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3"/>
      <c r="AT41" s="3"/>
      <c r="AU41" s="3"/>
      <c r="AV41" s="3"/>
      <c r="AW41" s="3"/>
    </row>
    <row r="42" spans="1:49" ht="14.25" customHeight="1">
      <c r="A42" s="51">
        <v>35</v>
      </c>
      <c r="B42" s="3">
        <v>21120119120005</v>
      </c>
      <c r="C42" s="3" t="s">
        <v>234</v>
      </c>
      <c r="D42" s="54">
        <v>20</v>
      </c>
      <c r="E42" s="54">
        <f t="shared" ref="E42:R42" si="35">IFERROR(($T42*IF($T$6=E$6,$T$7,0)+$U42*IF($U$6=E$6,$U$7,0)+$V42*IF($V$6=E$6,$V$7,0)+$W42*IF($W$6=E$6,$W$7,0)+$X42*IF($X$6=E$6,$X$7,0)+$Y42*IF($Y$6=E$6,$Y$7,0)+$Z42*IF($Z$6=E$6,$Z$7,0)+$AA42*IF($AA$6=E$6,$AA$7,0)+$AB42*IF($AB$6=E$6,$AB$7,0)+$AC42*IF($AC$6=E$6,$AC$7,0)+$AD42*IF($AD$6=E$6,$AD$7,0)+$AE42*IF($AE$6=E$6,$AE$7,0)+$AF42*IF($AF$6=E$6,$AF$7,0)+$AG42*IF($AG$6=E$6,$AG$7,0)+$AH42*IF($AH$6=E$6,$AH$7,0)+$AI42*IF($AI$6=E$6,$AI$7,0)+$AJ42*IF($AJ$6=E$6,$AJ$7,0)+$AK42*IF($AK$6=E$6,$AK$7,0)+$AL42*IF($AL$6=E$6,$AL$7,0)+$AM42*IF($AM$6=E$6,$AM$7,0)+$AN42*IF($AN$6=E$6,$AN$7,0)+$AO42*IF($AO$6=E$6,$AO$7,0)+$AP42*IF($AP$6=E$6,$AP$7,0)+$AQ42*IF($AQ$6=E$6,$AQ$7,0)+$AR42*IF($AR$6=E$6,$AR$7,0)+$AS42*IF($AS$6=E$6,$AS$7,0)+$AT42*IF($AT$6=E$6,$AT$7,0)+$AU42*IF($AU$6=E$6,$AU$7,0)+$AV42*IF($AV$6=E$6,$AV$7,0)+$AW42*IF($AW$6=E$6,$AW$7,0)+$AX42*IF($AX$6=E$6,$AX$7,0)+$AY42*IF($AY$6=E$6,$AY$7,0)+$AZ42*IF($AZ$6=E$6,$AZ$7,0))/E$7,0)</f>
        <v>0</v>
      </c>
      <c r="F42" s="54">
        <f t="shared" si="35"/>
        <v>0</v>
      </c>
      <c r="G42" s="54">
        <f t="shared" si="35"/>
        <v>20</v>
      </c>
      <c r="H42" s="54">
        <f t="shared" si="35"/>
        <v>20</v>
      </c>
      <c r="I42" s="54">
        <f t="shared" si="35"/>
        <v>0</v>
      </c>
      <c r="J42" s="54">
        <f t="shared" si="35"/>
        <v>0</v>
      </c>
      <c r="K42" s="54">
        <f t="shared" si="35"/>
        <v>0</v>
      </c>
      <c r="L42" s="54">
        <f t="shared" si="35"/>
        <v>0</v>
      </c>
      <c r="M42" s="54">
        <f t="shared" si="35"/>
        <v>0</v>
      </c>
      <c r="N42" s="54">
        <f t="shared" si="35"/>
        <v>0</v>
      </c>
      <c r="O42" s="54">
        <f t="shared" si="35"/>
        <v>0</v>
      </c>
      <c r="P42" s="54">
        <f t="shared" si="35"/>
        <v>0</v>
      </c>
      <c r="Q42" s="54">
        <f t="shared" si="35"/>
        <v>0</v>
      </c>
      <c r="R42" s="54">
        <f t="shared" si="35"/>
        <v>0</v>
      </c>
      <c r="S42" s="135"/>
      <c r="T42" s="68"/>
      <c r="U42" s="68"/>
      <c r="V42" s="56">
        <v>20</v>
      </c>
      <c r="W42" s="55">
        <v>20</v>
      </c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3"/>
      <c r="AT42" s="3"/>
      <c r="AU42" s="3"/>
      <c r="AV42" s="3"/>
      <c r="AW42" s="3"/>
    </row>
    <row r="43" spans="1:49" ht="14.25" customHeight="1">
      <c r="A43" s="51">
        <v>36</v>
      </c>
      <c r="B43" s="3">
        <v>21120120120003</v>
      </c>
      <c r="C43" s="3" t="s">
        <v>235</v>
      </c>
      <c r="D43" s="54">
        <v>70</v>
      </c>
      <c r="E43" s="54">
        <f t="shared" ref="E43:R43" si="36">IFERROR(($T43*IF($T$6=E$6,$T$7,0)+$U43*IF($U$6=E$6,$U$7,0)+$V43*IF($V$6=E$6,$V$7,0)+$W43*IF($W$6=E$6,$W$7,0)+$X43*IF($X$6=E$6,$X$7,0)+$Y43*IF($Y$6=E$6,$Y$7,0)+$Z43*IF($Z$6=E$6,$Z$7,0)+$AA43*IF($AA$6=E$6,$AA$7,0)+$AB43*IF($AB$6=E$6,$AB$7,0)+$AC43*IF($AC$6=E$6,$AC$7,0)+$AD43*IF($AD$6=E$6,$AD$7,0)+$AE43*IF($AE$6=E$6,$AE$7,0)+$AF43*IF($AF$6=E$6,$AF$7,0)+$AG43*IF($AG$6=E$6,$AG$7,0)+$AH43*IF($AH$6=E$6,$AH$7,0)+$AI43*IF($AI$6=E$6,$AI$7,0)+$AJ43*IF($AJ$6=E$6,$AJ$7,0)+$AK43*IF($AK$6=E$6,$AK$7,0)+$AL43*IF($AL$6=E$6,$AL$7,0)+$AM43*IF($AM$6=E$6,$AM$7,0)+$AN43*IF($AN$6=E$6,$AN$7,0)+$AO43*IF($AO$6=E$6,$AO$7,0)+$AP43*IF($AP$6=E$6,$AP$7,0)+$AQ43*IF($AQ$6=E$6,$AQ$7,0)+$AR43*IF($AR$6=E$6,$AR$7,0)+$AS43*IF($AS$6=E$6,$AS$7,0)+$AT43*IF($AT$6=E$6,$AT$7,0)+$AU43*IF($AU$6=E$6,$AU$7,0)+$AV43*IF($AV$6=E$6,$AV$7,0)+$AW43*IF($AW$6=E$6,$AW$7,0)+$AX43*IF($AX$6=E$6,$AX$7,0)+$AY43*IF($AY$6=E$6,$AY$7,0)+$AZ43*IF($AZ$6=E$6,$AZ$7,0))/E$7,0)</f>
        <v>0</v>
      </c>
      <c r="F43" s="54">
        <f t="shared" si="36"/>
        <v>0</v>
      </c>
      <c r="G43" s="54">
        <f t="shared" si="36"/>
        <v>70</v>
      </c>
      <c r="H43" s="54">
        <f t="shared" si="36"/>
        <v>70</v>
      </c>
      <c r="I43" s="54">
        <f t="shared" si="36"/>
        <v>0</v>
      </c>
      <c r="J43" s="54">
        <f t="shared" si="36"/>
        <v>0</v>
      </c>
      <c r="K43" s="54">
        <f t="shared" si="36"/>
        <v>0</v>
      </c>
      <c r="L43" s="54">
        <f t="shared" si="36"/>
        <v>0</v>
      </c>
      <c r="M43" s="54">
        <f t="shared" si="36"/>
        <v>0</v>
      </c>
      <c r="N43" s="54">
        <f t="shared" si="36"/>
        <v>0</v>
      </c>
      <c r="O43" s="54">
        <f t="shared" si="36"/>
        <v>0</v>
      </c>
      <c r="P43" s="54">
        <f t="shared" si="36"/>
        <v>0</v>
      </c>
      <c r="Q43" s="54">
        <f t="shared" si="36"/>
        <v>0</v>
      </c>
      <c r="R43" s="54">
        <f t="shared" si="36"/>
        <v>0</v>
      </c>
      <c r="S43" s="135"/>
      <c r="T43" s="68"/>
      <c r="U43" s="68"/>
      <c r="V43" s="56">
        <v>70</v>
      </c>
      <c r="W43" s="55">
        <v>70</v>
      </c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3"/>
      <c r="AT43" s="3"/>
      <c r="AU43" s="3"/>
      <c r="AV43" s="3"/>
      <c r="AW43" s="3"/>
    </row>
    <row r="44" spans="1:49" ht="14.25" customHeight="1">
      <c r="A44" s="51">
        <v>37</v>
      </c>
      <c r="B44" s="3">
        <v>21120120120004</v>
      </c>
      <c r="C44" s="3" t="s">
        <v>236</v>
      </c>
      <c r="D44" s="54">
        <v>75</v>
      </c>
      <c r="E44" s="54">
        <f t="shared" ref="E44:R44" si="37">IFERROR(($T44*IF($T$6=E$6,$T$7,0)+$U44*IF($U$6=E$6,$U$7,0)+$V44*IF($V$6=E$6,$V$7,0)+$W44*IF($W$6=E$6,$W$7,0)+$X44*IF($X$6=E$6,$X$7,0)+$Y44*IF($Y$6=E$6,$Y$7,0)+$Z44*IF($Z$6=E$6,$Z$7,0)+$AA44*IF($AA$6=E$6,$AA$7,0)+$AB44*IF($AB$6=E$6,$AB$7,0)+$AC44*IF($AC$6=E$6,$AC$7,0)+$AD44*IF($AD$6=E$6,$AD$7,0)+$AE44*IF($AE$6=E$6,$AE$7,0)+$AF44*IF($AF$6=E$6,$AF$7,0)+$AG44*IF($AG$6=E$6,$AG$7,0)+$AH44*IF($AH$6=E$6,$AH$7,0)+$AI44*IF($AI$6=E$6,$AI$7,0)+$AJ44*IF($AJ$6=E$6,$AJ$7,0)+$AK44*IF($AK$6=E$6,$AK$7,0)+$AL44*IF($AL$6=E$6,$AL$7,0)+$AM44*IF($AM$6=E$6,$AM$7,0)+$AN44*IF($AN$6=E$6,$AN$7,0)+$AO44*IF($AO$6=E$6,$AO$7,0)+$AP44*IF($AP$6=E$6,$AP$7,0)+$AQ44*IF($AQ$6=E$6,$AQ$7,0)+$AR44*IF($AR$6=E$6,$AR$7,0)+$AS44*IF($AS$6=E$6,$AS$7,0)+$AT44*IF($AT$6=E$6,$AT$7,0)+$AU44*IF($AU$6=E$6,$AU$7,0)+$AV44*IF($AV$6=E$6,$AV$7,0)+$AW44*IF($AW$6=E$6,$AW$7,0)+$AX44*IF($AX$6=E$6,$AX$7,0)+$AY44*IF($AY$6=E$6,$AY$7,0)+$AZ44*IF($AZ$6=E$6,$AZ$7,0))/E$7,0)</f>
        <v>0</v>
      </c>
      <c r="F44" s="54">
        <f t="shared" si="37"/>
        <v>0</v>
      </c>
      <c r="G44" s="54">
        <f t="shared" si="37"/>
        <v>75</v>
      </c>
      <c r="H44" s="54">
        <f t="shared" si="37"/>
        <v>75</v>
      </c>
      <c r="I44" s="54">
        <f t="shared" si="37"/>
        <v>0</v>
      </c>
      <c r="J44" s="54">
        <f t="shared" si="37"/>
        <v>0</v>
      </c>
      <c r="K44" s="54">
        <f t="shared" si="37"/>
        <v>0</v>
      </c>
      <c r="L44" s="54">
        <f t="shared" si="37"/>
        <v>0</v>
      </c>
      <c r="M44" s="54">
        <f t="shared" si="37"/>
        <v>0</v>
      </c>
      <c r="N44" s="54">
        <f t="shared" si="37"/>
        <v>0</v>
      </c>
      <c r="O44" s="54">
        <f t="shared" si="37"/>
        <v>0</v>
      </c>
      <c r="P44" s="54">
        <f t="shared" si="37"/>
        <v>0</v>
      </c>
      <c r="Q44" s="54">
        <f t="shared" si="37"/>
        <v>0</v>
      </c>
      <c r="R44" s="54">
        <f t="shared" si="37"/>
        <v>0</v>
      </c>
      <c r="S44" s="135"/>
      <c r="T44" s="68"/>
      <c r="U44" s="68"/>
      <c r="V44" s="56">
        <v>75</v>
      </c>
      <c r="W44" s="55">
        <v>75</v>
      </c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3"/>
      <c r="AT44" s="3"/>
      <c r="AU44" s="3"/>
      <c r="AV44" s="3"/>
      <c r="AW44" s="3"/>
    </row>
    <row r="45" spans="1:49" ht="14.25" customHeight="1">
      <c r="A45" s="51">
        <v>38</v>
      </c>
      <c r="B45" s="3">
        <v>21120120120005</v>
      </c>
      <c r="C45" s="3" t="s">
        <v>237</v>
      </c>
      <c r="D45" s="54">
        <v>90</v>
      </c>
      <c r="E45" s="54">
        <f t="shared" ref="E45:R45" si="38">IFERROR(($T45*IF($T$6=E$6,$T$7,0)+$U45*IF($U$6=E$6,$U$7,0)+$V45*IF($V$6=E$6,$V$7,0)+$W45*IF($W$6=E$6,$W$7,0)+$X45*IF($X$6=E$6,$X$7,0)+$Y45*IF($Y$6=E$6,$Y$7,0)+$Z45*IF($Z$6=E$6,$Z$7,0)+$AA45*IF($AA$6=E$6,$AA$7,0)+$AB45*IF($AB$6=E$6,$AB$7,0)+$AC45*IF($AC$6=E$6,$AC$7,0)+$AD45*IF($AD$6=E$6,$AD$7,0)+$AE45*IF($AE$6=E$6,$AE$7,0)+$AF45*IF($AF$6=E$6,$AF$7,0)+$AG45*IF($AG$6=E$6,$AG$7,0)+$AH45*IF($AH$6=E$6,$AH$7,0)+$AI45*IF($AI$6=E$6,$AI$7,0)+$AJ45*IF($AJ$6=E$6,$AJ$7,0)+$AK45*IF($AK$6=E$6,$AK$7,0)+$AL45*IF($AL$6=E$6,$AL$7,0)+$AM45*IF($AM$6=E$6,$AM$7,0)+$AN45*IF($AN$6=E$6,$AN$7,0)+$AO45*IF($AO$6=E$6,$AO$7,0)+$AP45*IF($AP$6=E$6,$AP$7,0)+$AQ45*IF($AQ$6=E$6,$AQ$7,0)+$AR45*IF($AR$6=E$6,$AR$7,0)+$AS45*IF($AS$6=E$6,$AS$7,0)+$AT45*IF($AT$6=E$6,$AT$7,0)+$AU45*IF($AU$6=E$6,$AU$7,0)+$AV45*IF($AV$6=E$6,$AV$7,0)+$AW45*IF($AW$6=E$6,$AW$7,0)+$AX45*IF($AX$6=E$6,$AX$7,0)+$AY45*IF($AY$6=E$6,$AY$7,0)+$AZ45*IF($AZ$6=E$6,$AZ$7,0))/E$7,0)</f>
        <v>0</v>
      </c>
      <c r="F45" s="54">
        <f t="shared" si="38"/>
        <v>0</v>
      </c>
      <c r="G45" s="54">
        <f t="shared" si="38"/>
        <v>90</v>
      </c>
      <c r="H45" s="54">
        <f t="shared" si="38"/>
        <v>90</v>
      </c>
      <c r="I45" s="54">
        <f t="shared" si="38"/>
        <v>0</v>
      </c>
      <c r="J45" s="54">
        <f t="shared" si="38"/>
        <v>0</v>
      </c>
      <c r="K45" s="54">
        <f t="shared" si="38"/>
        <v>0</v>
      </c>
      <c r="L45" s="54">
        <f t="shared" si="38"/>
        <v>0</v>
      </c>
      <c r="M45" s="54">
        <f t="shared" si="38"/>
        <v>0</v>
      </c>
      <c r="N45" s="54">
        <f t="shared" si="38"/>
        <v>0</v>
      </c>
      <c r="O45" s="54">
        <f t="shared" si="38"/>
        <v>0</v>
      </c>
      <c r="P45" s="54">
        <f t="shared" si="38"/>
        <v>0</v>
      </c>
      <c r="Q45" s="54">
        <f t="shared" si="38"/>
        <v>0</v>
      </c>
      <c r="R45" s="54">
        <f t="shared" si="38"/>
        <v>0</v>
      </c>
      <c r="S45" s="135"/>
      <c r="T45" s="68"/>
      <c r="U45" s="68"/>
      <c r="V45" s="56">
        <v>90</v>
      </c>
      <c r="W45" s="55">
        <v>90</v>
      </c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3"/>
      <c r="AT45" s="3"/>
      <c r="AU45" s="3"/>
      <c r="AV45" s="3"/>
      <c r="AW45" s="3"/>
    </row>
    <row r="46" spans="1:49" ht="14.25" customHeight="1">
      <c r="A46" s="51">
        <v>39</v>
      </c>
      <c r="B46" s="3">
        <v>21120120120007</v>
      </c>
      <c r="C46" s="3" t="s">
        <v>238</v>
      </c>
      <c r="D46" s="54">
        <v>40</v>
      </c>
      <c r="E46" s="54">
        <f t="shared" ref="E46:R46" si="39">IFERROR(($T46*IF($T$6=E$6,$T$7,0)+$U46*IF($U$6=E$6,$U$7,0)+$V46*IF($V$6=E$6,$V$7,0)+$W46*IF($W$6=E$6,$W$7,0)+$X46*IF($X$6=E$6,$X$7,0)+$Y46*IF($Y$6=E$6,$Y$7,0)+$Z46*IF($Z$6=E$6,$Z$7,0)+$AA46*IF($AA$6=E$6,$AA$7,0)+$AB46*IF($AB$6=E$6,$AB$7,0)+$AC46*IF($AC$6=E$6,$AC$7,0)+$AD46*IF($AD$6=E$6,$AD$7,0)+$AE46*IF($AE$6=E$6,$AE$7,0)+$AF46*IF($AF$6=E$6,$AF$7,0)+$AG46*IF($AG$6=E$6,$AG$7,0)+$AH46*IF($AH$6=E$6,$AH$7,0)+$AI46*IF($AI$6=E$6,$AI$7,0)+$AJ46*IF($AJ$6=E$6,$AJ$7,0)+$AK46*IF($AK$6=E$6,$AK$7,0)+$AL46*IF($AL$6=E$6,$AL$7,0)+$AM46*IF($AM$6=E$6,$AM$7,0)+$AN46*IF($AN$6=E$6,$AN$7,0)+$AO46*IF($AO$6=E$6,$AO$7,0)+$AP46*IF($AP$6=E$6,$AP$7,0)+$AQ46*IF($AQ$6=E$6,$AQ$7,0)+$AR46*IF($AR$6=E$6,$AR$7,0)+$AS46*IF($AS$6=E$6,$AS$7,0)+$AT46*IF($AT$6=E$6,$AT$7,0)+$AU46*IF($AU$6=E$6,$AU$7,0)+$AV46*IF($AV$6=E$6,$AV$7,0)+$AW46*IF($AW$6=E$6,$AW$7,0)+$AX46*IF($AX$6=E$6,$AX$7,0)+$AY46*IF($AY$6=E$6,$AY$7,0)+$AZ46*IF($AZ$6=E$6,$AZ$7,0))/E$7,0)</f>
        <v>0</v>
      </c>
      <c r="F46" s="54">
        <f t="shared" si="39"/>
        <v>0</v>
      </c>
      <c r="G46" s="54">
        <f t="shared" si="39"/>
        <v>40</v>
      </c>
      <c r="H46" s="54">
        <f t="shared" si="39"/>
        <v>40</v>
      </c>
      <c r="I46" s="54">
        <f t="shared" si="39"/>
        <v>0</v>
      </c>
      <c r="J46" s="54">
        <f t="shared" si="39"/>
        <v>0</v>
      </c>
      <c r="K46" s="54">
        <f t="shared" si="39"/>
        <v>0</v>
      </c>
      <c r="L46" s="54">
        <f t="shared" si="39"/>
        <v>0</v>
      </c>
      <c r="M46" s="54">
        <f t="shared" si="39"/>
        <v>0</v>
      </c>
      <c r="N46" s="54">
        <f t="shared" si="39"/>
        <v>0</v>
      </c>
      <c r="O46" s="54">
        <f t="shared" si="39"/>
        <v>0</v>
      </c>
      <c r="P46" s="54">
        <f t="shared" si="39"/>
        <v>0</v>
      </c>
      <c r="Q46" s="54">
        <f t="shared" si="39"/>
        <v>0</v>
      </c>
      <c r="R46" s="54">
        <f t="shared" si="39"/>
        <v>0</v>
      </c>
      <c r="S46" s="135"/>
      <c r="T46" s="68"/>
      <c r="U46" s="68"/>
      <c r="V46" s="56">
        <v>40</v>
      </c>
      <c r="W46" s="55">
        <v>40</v>
      </c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3"/>
      <c r="AT46" s="3"/>
      <c r="AU46" s="3"/>
      <c r="AV46" s="3"/>
      <c r="AW46" s="3"/>
    </row>
    <row r="47" spans="1:49" ht="14.25" customHeight="1">
      <c r="A47" s="51">
        <v>40</v>
      </c>
      <c r="B47" s="3">
        <v>21120120120009</v>
      </c>
      <c r="C47" s="3" t="s">
        <v>239</v>
      </c>
      <c r="D47" s="54">
        <v>65</v>
      </c>
      <c r="E47" s="54">
        <f t="shared" ref="E47:R47" si="40">IFERROR(($T47*IF($T$6=E$6,$T$7,0)+$U47*IF($U$6=E$6,$U$7,0)+$V47*IF($V$6=E$6,$V$7,0)+$W47*IF($W$6=E$6,$W$7,0)+$X47*IF($X$6=E$6,$X$7,0)+$Y47*IF($Y$6=E$6,$Y$7,0)+$Z47*IF($Z$6=E$6,$Z$7,0)+$AA47*IF($AA$6=E$6,$AA$7,0)+$AB47*IF($AB$6=E$6,$AB$7,0)+$AC47*IF($AC$6=E$6,$AC$7,0)+$AD47*IF($AD$6=E$6,$AD$7,0)+$AE47*IF($AE$6=E$6,$AE$7,0)+$AF47*IF($AF$6=E$6,$AF$7,0)+$AG47*IF($AG$6=E$6,$AG$7,0)+$AH47*IF($AH$6=E$6,$AH$7,0)+$AI47*IF($AI$6=E$6,$AI$7,0)+$AJ47*IF($AJ$6=E$6,$AJ$7,0)+$AK47*IF($AK$6=E$6,$AK$7,0)+$AL47*IF($AL$6=E$6,$AL$7,0)+$AM47*IF($AM$6=E$6,$AM$7,0)+$AN47*IF($AN$6=E$6,$AN$7,0)+$AO47*IF($AO$6=E$6,$AO$7,0)+$AP47*IF($AP$6=E$6,$AP$7,0)+$AQ47*IF($AQ$6=E$6,$AQ$7,0)+$AR47*IF($AR$6=E$6,$AR$7,0)+$AS47*IF($AS$6=E$6,$AS$7,0)+$AT47*IF($AT$6=E$6,$AT$7,0)+$AU47*IF($AU$6=E$6,$AU$7,0)+$AV47*IF($AV$6=E$6,$AV$7,0)+$AW47*IF($AW$6=E$6,$AW$7,0)+$AX47*IF($AX$6=E$6,$AX$7,0)+$AY47*IF($AY$6=E$6,$AY$7,0)+$AZ47*IF($AZ$6=E$6,$AZ$7,0))/E$7,0)</f>
        <v>0</v>
      </c>
      <c r="F47" s="54">
        <f t="shared" si="40"/>
        <v>0</v>
      </c>
      <c r="G47" s="54">
        <f t="shared" si="40"/>
        <v>65</v>
      </c>
      <c r="H47" s="54">
        <f t="shared" si="40"/>
        <v>65</v>
      </c>
      <c r="I47" s="54">
        <f t="shared" si="40"/>
        <v>0</v>
      </c>
      <c r="J47" s="54">
        <f t="shared" si="40"/>
        <v>0</v>
      </c>
      <c r="K47" s="54">
        <f t="shared" si="40"/>
        <v>0</v>
      </c>
      <c r="L47" s="54">
        <f t="shared" si="40"/>
        <v>0</v>
      </c>
      <c r="M47" s="54">
        <f t="shared" si="40"/>
        <v>0</v>
      </c>
      <c r="N47" s="54">
        <f t="shared" si="40"/>
        <v>0</v>
      </c>
      <c r="O47" s="54">
        <f t="shared" si="40"/>
        <v>0</v>
      </c>
      <c r="P47" s="54">
        <f t="shared" si="40"/>
        <v>0</v>
      </c>
      <c r="Q47" s="54">
        <f t="shared" si="40"/>
        <v>0</v>
      </c>
      <c r="R47" s="54">
        <f t="shared" si="40"/>
        <v>0</v>
      </c>
      <c r="S47" s="135"/>
      <c r="T47" s="68"/>
      <c r="U47" s="68"/>
      <c r="V47" s="56">
        <v>65</v>
      </c>
      <c r="W47" s="55">
        <v>65</v>
      </c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3"/>
      <c r="AT47" s="3"/>
      <c r="AU47" s="3"/>
      <c r="AV47" s="3"/>
      <c r="AW47" s="3"/>
    </row>
    <row r="48" spans="1:49" ht="14.25" customHeight="1">
      <c r="A48" s="51">
        <v>41</v>
      </c>
      <c r="B48" s="3">
        <v>21120120120010</v>
      </c>
      <c r="C48" s="3" t="s">
        <v>240</v>
      </c>
      <c r="D48" s="54">
        <v>30</v>
      </c>
      <c r="E48" s="54">
        <f t="shared" ref="E48:R48" si="41">IFERROR(($T48*IF($T$6=E$6,$T$7,0)+$U48*IF($U$6=E$6,$U$7,0)+$V48*IF($V$6=E$6,$V$7,0)+$W48*IF($W$6=E$6,$W$7,0)+$X48*IF($X$6=E$6,$X$7,0)+$Y48*IF($Y$6=E$6,$Y$7,0)+$Z48*IF($Z$6=E$6,$Z$7,0)+$AA48*IF($AA$6=E$6,$AA$7,0)+$AB48*IF($AB$6=E$6,$AB$7,0)+$AC48*IF($AC$6=E$6,$AC$7,0)+$AD48*IF($AD$6=E$6,$AD$7,0)+$AE48*IF($AE$6=E$6,$AE$7,0)+$AF48*IF($AF$6=E$6,$AF$7,0)+$AG48*IF($AG$6=E$6,$AG$7,0)+$AH48*IF($AH$6=E$6,$AH$7,0)+$AI48*IF($AI$6=E$6,$AI$7,0)+$AJ48*IF($AJ$6=E$6,$AJ$7,0)+$AK48*IF($AK$6=E$6,$AK$7,0)+$AL48*IF($AL$6=E$6,$AL$7,0)+$AM48*IF($AM$6=E$6,$AM$7,0)+$AN48*IF($AN$6=E$6,$AN$7,0)+$AO48*IF($AO$6=E$6,$AO$7,0)+$AP48*IF($AP$6=E$6,$AP$7,0)+$AQ48*IF($AQ$6=E$6,$AQ$7,0)+$AR48*IF($AR$6=E$6,$AR$7,0)+$AS48*IF($AS$6=E$6,$AS$7,0)+$AT48*IF($AT$6=E$6,$AT$7,0)+$AU48*IF($AU$6=E$6,$AU$7,0)+$AV48*IF($AV$6=E$6,$AV$7,0)+$AW48*IF($AW$6=E$6,$AW$7,0)+$AX48*IF($AX$6=E$6,$AX$7,0)+$AY48*IF($AY$6=E$6,$AY$7,0)+$AZ48*IF($AZ$6=E$6,$AZ$7,0))/E$7,0)</f>
        <v>0</v>
      </c>
      <c r="F48" s="54">
        <f t="shared" si="41"/>
        <v>0</v>
      </c>
      <c r="G48" s="54">
        <f t="shared" si="41"/>
        <v>30</v>
      </c>
      <c r="H48" s="54">
        <f t="shared" si="41"/>
        <v>30</v>
      </c>
      <c r="I48" s="54">
        <f t="shared" si="41"/>
        <v>0</v>
      </c>
      <c r="J48" s="54">
        <f t="shared" si="41"/>
        <v>0</v>
      </c>
      <c r="K48" s="54">
        <f t="shared" si="41"/>
        <v>0</v>
      </c>
      <c r="L48" s="54">
        <f t="shared" si="41"/>
        <v>0</v>
      </c>
      <c r="M48" s="54">
        <f t="shared" si="41"/>
        <v>0</v>
      </c>
      <c r="N48" s="54">
        <f t="shared" si="41"/>
        <v>0</v>
      </c>
      <c r="O48" s="54">
        <f t="shared" si="41"/>
        <v>0</v>
      </c>
      <c r="P48" s="54">
        <f t="shared" si="41"/>
        <v>0</v>
      </c>
      <c r="Q48" s="54">
        <f t="shared" si="41"/>
        <v>0</v>
      </c>
      <c r="R48" s="54">
        <f t="shared" si="41"/>
        <v>0</v>
      </c>
      <c r="S48" s="135"/>
      <c r="T48" s="68"/>
      <c r="U48" s="68"/>
      <c r="V48" s="56">
        <v>30</v>
      </c>
      <c r="W48" s="55">
        <v>30</v>
      </c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3"/>
      <c r="AT48" s="3"/>
      <c r="AU48" s="3"/>
      <c r="AV48" s="3"/>
      <c r="AW48" s="3"/>
    </row>
    <row r="49" spans="1:49" ht="14.25" customHeight="1">
      <c r="A49" s="51">
        <v>42</v>
      </c>
      <c r="B49" s="3">
        <v>21120120120017</v>
      </c>
      <c r="C49" s="3" t="s">
        <v>241</v>
      </c>
      <c r="D49" s="54">
        <v>90</v>
      </c>
      <c r="E49" s="54">
        <f t="shared" ref="E49:R49" si="42">IFERROR(($T49*IF($T$6=E$6,$T$7,0)+$U49*IF($U$6=E$6,$U$7,0)+$V49*IF($V$6=E$6,$V$7,0)+$W49*IF($W$6=E$6,$W$7,0)+$X49*IF($X$6=E$6,$X$7,0)+$Y49*IF($Y$6=E$6,$Y$7,0)+$Z49*IF($Z$6=E$6,$Z$7,0)+$AA49*IF($AA$6=E$6,$AA$7,0)+$AB49*IF($AB$6=E$6,$AB$7,0)+$AC49*IF($AC$6=E$6,$AC$7,0)+$AD49*IF($AD$6=E$6,$AD$7,0)+$AE49*IF($AE$6=E$6,$AE$7,0)+$AF49*IF($AF$6=E$6,$AF$7,0)+$AG49*IF($AG$6=E$6,$AG$7,0)+$AH49*IF($AH$6=E$6,$AH$7,0)+$AI49*IF($AI$6=E$6,$AI$7,0)+$AJ49*IF($AJ$6=E$6,$AJ$7,0)+$AK49*IF($AK$6=E$6,$AK$7,0)+$AL49*IF($AL$6=E$6,$AL$7,0)+$AM49*IF($AM$6=E$6,$AM$7,0)+$AN49*IF($AN$6=E$6,$AN$7,0)+$AO49*IF($AO$6=E$6,$AO$7,0)+$AP49*IF($AP$6=E$6,$AP$7,0)+$AQ49*IF($AQ$6=E$6,$AQ$7,0)+$AR49*IF($AR$6=E$6,$AR$7,0)+$AS49*IF($AS$6=E$6,$AS$7,0)+$AT49*IF($AT$6=E$6,$AT$7,0)+$AU49*IF($AU$6=E$6,$AU$7,0)+$AV49*IF($AV$6=E$6,$AV$7,0)+$AW49*IF($AW$6=E$6,$AW$7,0)+$AX49*IF($AX$6=E$6,$AX$7,0)+$AY49*IF($AY$6=E$6,$AY$7,0)+$AZ49*IF($AZ$6=E$6,$AZ$7,0))/E$7,0)</f>
        <v>0</v>
      </c>
      <c r="F49" s="54">
        <f t="shared" si="42"/>
        <v>0</v>
      </c>
      <c r="G49" s="54">
        <f t="shared" si="42"/>
        <v>90</v>
      </c>
      <c r="H49" s="54">
        <f t="shared" si="42"/>
        <v>90</v>
      </c>
      <c r="I49" s="54">
        <f t="shared" si="42"/>
        <v>0</v>
      </c>
      <c r="J49" s="54">
        <f t="shared" si="42"/>
        <v>0</v>
      </c>
      <c r="K49" s="54">
        <f t="shared" si="42"/>
        <v>0</v>
      </c>
      <c r="L49" s="54">
        <f t="shared" si="42"/>
        <v>0</v>
      </c>
      <c r="M49" s="54">
        <f t="shared" si="42"/>
        <v>0</v>
      </c>
      <c r="N49" s="54">
        <f t="shared" si="42"/>
        <v>0</v>
      </c>
      <c r="O49" s="54">
        <f t="shared" si="42"/>
        <v>0</v>
      </c>
      <c r="P49" s="54">
        <f t="shared" si="42"/>
        <v>0</v>
      </c>
      <c r="Q49" s="54">
        <f t="shared" si="42"/>
        <v>0</v>
      </c>
      <c r="R49" s="54">
        <f t="shared" si="42"/>
        <v>0</v>
      </c>
      <c r="S49" s="135"/>
      <c r="T49" s="68"/>
      <c r="U49" s="68"/>
      <c r="V49" s="56">
        <v>90</v>
      </c>
      <c r="W49" s="55">
        <v>90</v>
      </c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3"/>
      <c r="AT49" s="3"/>
      <c r="AU49" s="3"/>
      <c r="AV49" s="3"/>
      <c r="AW49" s="3"/>
    </row>
    <row r="50" spans="1:49" ht="14.25" customHeight="1">
      <c r="A50" s="51">
        <v>43</v>
      </c>
      <c r="B50" s="3">
        <v>21120120120019</v>
      </c>
      <c r="C50" s="3" t="s">
        <v>242</v>
      </c>
      <c r="D50" s="54">
        <v>60</v>
      </c>
      <c r="E50" s="54">
        <f t="shared" ref="E50:R50" si="43">IFERROR(($T50*IF($T$6=E$6,$T$7,0)+$U50*IF($U$6=E$6,$U$7,0)+$V50*IF($V$6=E$6,$V$7,0)+$W50*IF($W$6=E$6,$W$7,0)+$X50*IF($X$6=E$6,$X$7,0)+$Y50*IF($Y$6=E$6,$Y$7,0)+$Z50*IF($Z$6=E$6,$Z$7,0)+$AA50*IF($AA$6=E$6,$AA$7,0)+$AB50*IF($AB$6=E$6,$AB$7,0)+$AC50*IF($AC$6=E$6,$AC$7,0)+$AD50*IF($AD$6=E$6,$AD$7,0)+$AE50*IF($AE$6=E$6,$AE$7,0)+$AF50*IF($AF$6=E$6,$AF$7,0)+$AG50*IF($AG$6=E$6,$AG$7,0)+$AH50*IF($AH$6=E$6,$AH$7,0)+$AI50*IF($AI$6=E$6,$AI$7,0)+$AJ50*IF($AJ$6=E$6,$AJ$7,0)+$AK50*IF($AK$6=E$6,$AK$7,0)+$AL50*IF($AL$6=E$6,$AL$7,0)+$AM50*IF($AM$6=E$6,$AM$7,0)+$AN50*IF($AN$6=E$6,$AN$7,0)+$AO50*IF($AO$6=E$6,$AO$7,0)+$AP50*IF($AP$6=E$6,$AP$7,0)+$AQ50*IF($AQ$6=E$6,$AQ$7,0)+$AR50*IF($AR$6=E$6,$AR$7,0)+$AS50*IF($AS$6=E$6,$AS$7,0)+$AT50*IF($AT$6=E$6,$AT$7,0)+$AU50*IF($AU$6=E$6,$AU$7,0)+$AV50*IF($AV$6=E$6,$AV$7,0)+$AW50*IF($AW$6=E$6,$AW$7,0)+$AX50*IF($AX$6=E$6,$AX$7,0)+$AY50*IF($AY$6=E$6,$AY$7,0)+$AZ50*IF($AZ$6=E$6,$AZ$7,0))/E$7,0)</f>
        <v>0</v>
      </c>
      <c r="F50" s="54">
        <f t="shared" si="43"/>
        <v>0</v>
      </c>
      <c r="G50" s="54">
        <f t="shared" si="43"/>
        <v>60</v>
      </c>
      <c r="H50" s="54">
        <f t="shared" si="43"/>
        <v>60</v>
      </c>
      <c r="I50" s="54">
        <f t="shared" si="43"/>
        <v>0</v>
      </c>
      <c r="J50" s="54">
        <f t="shared" si="43"/>
        <v>0</v>
      </c>
      <c r="K50" s="54">
        <f t="shared" si="43"/>
        <v>0</v>
      </c>
      <c r="L50" s="54">
        <f t="shared" si="43"/>
        <v>0</v>
      </c>
      <c r="M50" s="54">
        <f t="shared" si="43"/>
        <v>0</v>
      </c>
      <c r="N50" s="54">
        <f t="shared" si="43"/>
        <v>0</v>
      </c>
      <c r="O50" s="54">
        <f t="shared" si="43"/>
        <v>0</v>
      </c>
      <c r="P50" s="54">
        <f t="shared" si="43"/>
        <v>0</v>
      </c>
      <c r="Q50" s="54">
        <f t="shared" si="43"/>
        <v>0</v>
      </c>
      <c r="R50" s="54">
        <f t="shared" si="43"/>
        <v>0</v>
      </c>
      <c r="S50" s="135"/>
      <c r="T50" s="68"/>
      <c r="U50" s="68"/>
      <c r="V50" s="56">
        <v>60</v>
      </c>
      <c r="W50" s="55">
        <v>60</v>
      </c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3"/>
      <c r="AT50" s="3"/>
      <c r="AU50" s="3"/>
      <c r="AV50" s="3"/>
      <c r="AW50" s="3"/>
    </row>
    <row r="51" spans="1:49" ht="14.25" customHeight="1">
      <c r="A51" s="51">
        <v>44</v>
      </c>
      <c r="B51" s="3">
        <v>21120120120024</v>
      </c>
      <c r="C51" s="3" t="s">
        <v>243</v>
      </c>
      <c r="D51" s="54">
        <v>50</v>
      </c>
      <c r="E51" s="54">
        <f t="shared" ref="E51:R51" si="44">IFERROR(($T51*IF($T$6=E$6,$T$7,0)+$U51*IF($U$6=E$6,$U$7,0)+$V51*IF($V$6=E$6,$V$7,0)+$W51*IF($W$6=E$6,$W$7,0)+$X51*IF($X$6=E$6,$X$7,0)+$Y51*IF($Y$6=E$6,$Y$7,0)+$Z51*IF($Z$6=E$6,$Z$7,0)+$AA51*IF($AA$6=E$6,$AA$7,0)+$AB51*IF($AB$6=E$6,$AB$7,0)+$AC51*IF($AC$6=E$6,$AC$7,0)+$AD51*IF($AD$6=E$6,$AD$7,0)+$AE51*IF($AE$6=E$6,$AE$7,0)+$AF51*IF($AF$6=E$6,$AF$7,0)+$AG51*IF($AG$6=E$6,$AG$7,0)+$AH51*IF($AH$6=E$6,$AH$7,0)+$AI51*IF($AI$6=E$6,$AI$7,0)+$AJ51*IF($AJ$6=E$6,$AJ$7,0)+$AK51*IF($AK$6=E$6,$AK$7,0)+$AL51*IF($AL$6=E$6,$AL$7,0)+$AM51*IF($AM$6=E$6,$AM$7,0)+$AN51*IF($AN$6=E$6,$AN$7,0)+$AO51*IF($AO$6=E$6,$AO$7,0)+$AP51*IF($AP$6=E$6,$AP$7,0)+$AQ51*IF($AQ$6=E$6,$AQ$7,0)+$AR51*IF($AR$6=E$6,$AR$7,0)+$AS51*IF($AS$6=E$6,$AS$7,0)+$AT51*IF($AT$6=E$6,$AT$7,0)+$AU51*IF($AU$6=E$6,$AU$7,0)+$AV51*IF($AV$6=E$6,$AV$7,0)+$AW51*IF($AW$6=E$6,$AW$7,0)+$AX51*IF($AX$6=E$6,$AX$7,0)+$AY51*IF($AY$6=E$6,$AY$7,0)+$AZ51*IF($AZ$6=E$6,$AZ$7,0))/E$7,0)</f>
        <v>0</v>
      </c>
      <c r="F51" s="54">
        <f t="shared" si="44"/>
        <v>0</v>
      </c>
      <c r="G51" s="54">
        <f t="shared" si="44"/>
        <v>50</v>
      </c>
      <c r="H51" s="54">
        <f t="shared" si="44"/>
        <v>50</v>
      </c>
      <c r="I51" s="54">
        <f t="shared" si="44"/>
        <v>0</v>
      </c>
      <c r="J51" s="54">
        <f t="shared" si="44"/>
        <v>0</v>
      </c>
      <c r="K51" s="54">
        <f t="shared" si="44"/>
        <v>0</v>
      </c>
      <c r="L51" s="54">
        <f t="shared" si="44"/>
        <v>0</v>
      </c>
      <c r="M51" s="54">
        <f t="shared" si="44"/>
        <v>0</v>
      </c>
      <c r="N51" s="54">
        <f t="shared" si="44"/>
        <v>0</v>
      </c>
      <c r="O51" s="54">
        <f t="shared" si="44"/>
        <v>0</v>
      </c>
      <c r="P51" s="54">
        <f t="shared" si="44"/>
        <v>0</v>
      </c>
      <c r="Q51" s="54">
        <f t="shared" si="44"/>
        <v>0</v>
      </c>
      <c r="R51" s="54">
        <f t="shared" si="44"/>
        <v>0</v>
      </c>
      <c r="S51" s="135"/>
      <c r="T51" s="68"/>
      <c r="U51" s="68"/>
      <c r="V51" s="56">
        <v>50</v>
      </c>
      <c r="W51" s="55">
        <v>50</v>
      </c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3"/>
      <c r="AT51" s="3"/>
      <c r="AU51" s="3"/>
      <c r="AV51" s="3"/>
      <c r="AW51" s="3"/>
    </row>
    <row r="52" spans="1:49" ht="14.25" customHeight="1">
      <c r="A52" s="51">
        <v>45</v>
      </c>
      <c r="B52" s="3">
        <v>21120120120025</v>
      </c>
      <c r="C52" s="3" t="s">
        <v>244</v>
      </c>
      <c r="D52" s="54">
        <v>40</v>
      </c>
      <c r="E52" s="54">
        <f t="shared" ref="E52:R52" si="45">IFERROR(($T52*IF($T$6=E$6,$T$7,0)+$U52*IF($U$6=E$6,$U$7,0)+$V52*IF($V$6=E$6,$V$7,0)+$W52*IF($W$6=E$6,$W$7,0)+$X52*IF($X$6=E$6,$X$7,0)+$Y52*IF($Y$6=E$6,$Y$7,0)+$Z52*IF($Z$6=E$6,$Z$7,0)+$AA52*IF($AA$6=E$6,$AA$7,0)+$AB52*IF($AB$6=E$6,$AB$7,0)+$AC52*IF($AC$6=E$6,$AC$7,0)+$AD52*IF($AD$6=E$6,$AD$7,0)+$AE52*IF($AE$6=E$6,$AE$7,0)+$AF52*IF($AF$6=E$6,$AF$7,0)+$AG52*IF($AG$6=E$6,$AG$7,0)+$AH52*IF($AH$6=E$6,$AH$7,0)+$AI52*IF($AI$6=E$6,$AI$7,0)+$AJ52*IF($AJ$6=E$6,$AJ$7,0)+$AK52*IF($AK$6=E$6,$AK$7,0)+$AL52*IF($AL$6=E$6,$AL$7,0)+$AM52*IF($AM$6=E$6,$AM$7,0)+$AN52*IF($AN$6=E$6,$AN$7,0)+$AO52*IF($AO$6=E$6,$AO$7,0)+$AP52*IF($AP$6=E$6,$AP$7,0)+$AQ52*IF($AQ$6=E$6,$AQ$7,0)+$AR52*IF($AR$6=E$6,$AR$7,0)+$AS52*IF($AS$6=E$6,$AS$7,0)+$AT52*IF($AT$6=E$6,$AT$7,0)+$AU52*IF($AU$6=E$6,$AU$7,0)+$AV52*IF($AV$6=E$6,$AV$7,0)+$AW52*IF($AW$6=E$6,$AW$7,0)+$AX52*IF($AX$6=E$6,$AX$7,0)+$AY52*IF($AY$6=E$6,$AY$7,0)+$AZ52*IF($AZ$6=E$6,$AZ$7,0))/E$7,0)</f>
        <v>0</v>
      </c>
      <c r="F52" s="54">
        <f t="shared" si="45"/>
        <v>0</v>
      </c>
      <c r="G52" s="54">
        <f t="shared" si="45"/>
        <v>40</v>
      </c>
      <c r="H52" s="54">
        <f t="shared" si="45"/>
        <v>40</v>
      </c>
      <c r="I52" s="54">
        <f t="shared" si="45"/>
        <v>0</v>
      </c>
      <c r="J52" s="54">
        <f t="shared" si="45"/>
        <v>0</v>
      </c>
      <c r="K52" s="54">
        <f t="shared" si="45"/>
        <v>0</v>
      </c>
      <c r="L52" s="54">
        <f t="shared" si="45"/>
        <v>0</v>
      </c>
      <c r="M52" s="54">
        <f t="shared" si="45"/>
        <v>0</v>
      </c>
      <c r="N52" s="54">
        <f t="shared" si="45"/>
        <v>0</v>
      </c>
      <c r="O52" s="54">
        <f t="shared" si="45"/>
        <v>0</v>
      </c>
      <c r="P52" s="54">
        <f t="shared" si="45"/>
        <v>0</v>
      </c>
      <c r="Q52" s="54">
        <f t="shared" si="45"/>
        <v>0</v>
      </c>
      <c r="R52" s="54">
        <f t="shared" si="45"/>
        <v>0</v>
      </c>
      <c r="S52" s="135"/>
      <c r="T52" s="68"/>
      <c r="U52" s="68"/>
      <c r="V52" s="56">
        <v>40</v>
      </c>
      <c r="W52" s="55">
        <v>40</v>
      </c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3"/>
      <c r="AT52" s="3"/>
      <c r="AU52" s="3"/>
      <c r="AV52" s="3"/>
      <c r="AW52" s="3"/>
    </row>
    <row r="53" spans="1:49" ht="14.25" customHeight="1">
      <c r="A53" s="51">
        <v>46</v>
      </c>
      <c r="B53" s="3">
        <v>21120120120027</v>
      </c>
      <c r="C53" s="3" t="s">
        <v>245</v>
      </c>
      <c r="D53" s="54">
        <v>70</v>
      </c>
      <c r="E53" s="54">
        <f t="shared" ref="E53:R53" si="46">IFERROR(($T53*IF($T$6=E$6,$T$7,0)+$U53*IF($U$6=E$6,$U$7,0)+$V53*IF($V$6=E$6,$V$7,0)+$W53*IF($W$6=E$6,$W$7,0)+$X53*IF($X$6=E$6,$X$7,0)+$Y53*IF($Y$6=E$6,$Y$7,0)+$Z53*IF($Z$6=E$6,$Z$7,0)+$AA53*IF($AA$6=E$6,$AA$7,0)+$AB53*IF($AB$6=E$6,$AB$7,0)+$AC53*IF($AC$6=E$6,$AC$7,0)+$AD53*IF($AD$6=E$6,$AD$7,0)+$AE53*IF($AE$6=E$6,$AE$7,0)+$AF53*IF($AF$6=E$6,$AF$7,0)+$AG53*IF($AG$6=E$6,$AG$7,0)+$AH53*IF($AH$6=E$6,$AH$7,0)+$AI53*IF($AI$6=E$6,$AI$7,0)+$AJ53*IF($AJ$6=E$6,$AJ$7,0)+$AK53*IF($AK$6=E$6,$AK$7,0)+$AL53*IF($AL$6=E$6,$AL$7,0)+$AM53*IF($AM$6=E$6,$AM$7,0)+$AN53*IF($AN$6=E$6,$AN$7,0)+$AO53*IF($AO$6=E$6,$AO$7,0)+$AP53*IF($AP$6=E$6,$AP$7,0)+$AQ53*IF($AQ$6=E$6,$AQ$7,0)+$AR53*IF($AR$6=E$6,$AR$7,0)+$AS53*IF($AS$6=E$6,$AS$7,0)+$AT53*IF($AT$6=E$6,$AT$7,0)+$AU53*IF($AU$6=E$6,$AU$7,0)+$AV53*IF($AV$6=E$6,$AV$7,0)+$AW53*IF($AW$6=E$6,$AW$7,0)+$AX53*IF($AX$6=E$6,$AX$7,0)+$AY53*IF($AY$6=E$6,$AY$7,0)+$AZ53*IF($AZ$6=E$6,$AZ$7,0))/E$7,0)</f>
        <v>0</v>
      </c>
      <c r="F53" s="54">
        <f t="shared" si="46"/>
        <v>0</v>
      </c>
      <c r="G53" s="54">
        <f t="shared" si="46"/>
        <v>70</v>
      </c>
      <c r="H53" s="54">
        <f t="shared" si="46"/>
        <v>70</v>
      </c>
      <c r="I53" s="54">
        <f t="shared" si="46"/>
        <v>0</v>
      </c>
      <c r="J53" s="54">
        <f t="shared" si="46"/>
        <v>0</v>
      </c>
      <c r="K53" s="54">
        <f t="shared" si="46"/>
        <v>0</v>
      </c>
      <c r="L53" s="54">
        <f t="shared" si="46"/>
        <v>0</v>
      </c>
      <c r="M53" s="54">
        <f t="shared" si="46"/>
        <v>0</v>
      </c>
      <c r="N53" s="54">
        <f t="shared" si="46"/>
        <v>0</v>
      </c>
      <c r="O53" s="54">
        <f t="shared" si="46"/>
        <v>0</v>
      </c>
      <c r="P53" s="54">
        <f t="shared" si="46"/>
        <v>0</v>
      </c>
      <c r="Q53" s="54">
        <f t="shared" si="46"/>
        <v>0</v>
      </c>
      <c r="R53" s="54">
        <f t="shared" si="46"/>
        <v>0</v>
      </c>
      <c r="S53" s="135"/>
      <c r="T53" s="68"/>
      <c r="U53" s="68"/>
      <c r="V53" s="56">
        <v>70</v>
      </c>
      <c r="W53" s="55">
        <v>70</v>
      </c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3"/>
      <c r="AT53" s="3"/>
      <c r="AU53" s="3"/>
      <c r="AV53" s="3"/>
      <c r="AW53" s="3"/>
    </row>
    <row r="54" spans="1:49" ht="14.25" customHeight="1">
      <c r="A54" s="51">
        <v>47</v>
      </c>
      <c r="B54" s="3">
        <v>21120120140145</v>
      </c>
      <c r="C54" s="3" t="s">
        <v>246</v>
      </c>
      <c r="D54" s="54">
        <v>90</v>
      </c>
      <c r="E54" s="54">
        <f t="shared" ref="E54:R54" si="47">IFERROR(($T54*IF($T$6=E$6,$T$7,0)+$U54*IF($U$6=E$6,$U$7,0)+$V54*IF($V$6=E$6,$V$7,0)+$W54*IF($W$6=E$6,$W$7,0)+$X54*IF($X$6=E$6,$X$7,0)+$Y54*IF($Y$6=E$6,$Y$7,0)+$Z54*IF($Z$6=E$6,$Z$7,0)+$AA54*IF($AA$6=E$6,$AA$7,0)+$AB54*IF($AB$6=E$6,$AB$7,0)+$AC54*IF($AC$6=E$6,$AC$7,0)+$AD54*IF($AD$6=E$6,$AD$7,0)+$AE54*IF($AE$6=E$6,$AE$7,0)+$AF54*IF($AF$6=E$6,$AF$7,0)+$AG54*IF($AG$6=E$6,$AG$7,0)+$AH54*IF($AH$6=E$6,$AH$7,0)+$AI54*IF($AI$6=E$6,$AI$7,0)+$AJ54*IF($AJ$6=E$6,$AJ$7,0)+$AK54*IF($AK$6=E$6,$AK$7,0)+$AL54*IF($AL$6=E$6,$AL$7,0)+$AM54*IF($AM$6=E$6,$AM$7,0)+$AN54*IF($AN$6=E$6,$AN$7,0)+$AO54*IF($AO$6=E$6,$AO$7,0)+$AP54*IF($AP$6=E$6,$AP$7,0)+$AQ54*IF($AQ$6=E$6,$AQ$7,0)+$AR54*IF($AR$6=E$6,$AR$7,0)+$AS54*IF($AS$6=E$6,$AS$7,0)+$AT54*IF($AT$6=E$6,$AT$7,0)+$AU54*IF($AU$6=E$6,$AU$7,0)+$AV54*IF($AV$6=E$6,$AV$7,0)+$AW54*IF($AW$6=E$6,$AW$7,0)+$AX54*IF($AX$6=E$6,$AX$7,0)+$AY54*IF($AY$6=E$6,$AY$7,0)+$AZ54*IF($AZ$6=E$6,$AZ$7,0))/E$7,0)</f>
        <v>0</v>
      </c>
      <c r="F54" s="54">
        <f t="shared" si="47"/>
        <v>0</v>
      </c>
      <c r="G54" s="54">
        <f t="shared" si="47"/>
        <v>90</v>
      </c>
      <c r="H54" s="54">
        <f t="shared" si="47"/>
        <v>90</v>
      </c>
      <c r="I54" s="54">
        <f t="shared" si="47"/>
        <v>0</v>
      </c>
      <c r="J54" s="54">
        <f t="shared" si="47"/>
        <v>0</v>
      </c>
      <c r="K54" s="54">
        <f t="shared" si="47"/>
        <v>0</v>
      </c>
      <c r="L54" s="54">
        <f t="shared" si="47"/>
        <v>0</v>
      </c>
      <c r="M54" s="54">
        <f t="shared" si="47"/>
        <v>0</v>
      </c>
      <c r="N54" s="54">
        <f t="shared" si="47"/>
        <v>0</v>
      </c>
      <c r="O54" s="54">
        <f t="shared" si="47"/>
        <v>0</v>
      </c>
      <c r="P54" s="54">
        <f t="shared" si="47"/>
        <v>0</v>
      </c>
      <c r="Q54" s="54">
        <f t="shared" si="47"/>
        <v>0</v>
      </c>
      <c r="R54" s="54">
        <f t="shared" si="47"/>
        <v>0</v>
      </c>
      <c r="S54" s="135"/>
      <c r="T54" s="68"/>
      <c r="U54" s="68"/>
      <c r="V54" s="56">
        <v>90</v>
      </c>
      <c r="W54" s="55">
        <v>90</v>
      </c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3"/>
      <c r="AT54" s="3"/>
      <c r="AU54" s="3"/>
      <c r="AV54" s="3"/>
      <c r="AW54" s="3"/>
    </row>
    <row r="55" spans="1:49" ht="14.25" customHeight="1">
      <c r="A55" s="51">
        <v>48</v>
      </c>
      <c r="B55" s="3">
        <v>21120119140141</v>
      </c>
      <c r="C55" s="3" t="s">
        <v>247</v>
      </c>
      <c r="D55" s="54">
        <v>20</v>
      </c>
      <c r="E55" s="54">
        <f t="shared" ref="E55:R55" si="48">IFERROR(($T55*IF($T$6=E$6,$T$7,0)+$U55*IF($U$6=E$6,$U$7,0)+$V55*IF($V$6=E$6,$V$7,0)+$W55*IF($W$6=E$6,$W$7,0)+$X55*IF($X$6=E$6,$X$7,0)+$Y55*IF($Y$6=E$6,$Y$7,0)+$Z55*IF($Z$6=E$6,$Z$7,0)+$AA55*IF($AA$6=E$6,$AA$7,0)+$AB55*IF($AB$6=E$6,$AB$7,0)+$AC55*IF($AC$6=E$6,$AC$7,0)+$AD55*IF($AD$6=E$6,$AD$7,0)+$AE55*IF($AE$6=E$6,$AE$7,0)+$AF55*IF($AF$6=E$6,$AF$7,0)+$AG55*IF($AG$6=E$6,$AG$7,0)+$AH55*IF($AH$6=E$6,$AH$7,0)+$AI55*IF($AI$6=E$6,$AI$7,0)+$AJ55*IF($AJ$6=E$6,$AJ$7,0)+$AK55*IF($AK$6=E$6,$AK$7,0)+$AL55*IF($AL$6=E$6,$AL$7,0)+$AM55*IF($AM$6=E$6,$AM$7,0)+$AN55*IF($AN$6=E$6,$AN$7,0)+$AO55*IF($AO$6=E$6,$AO$7,0)+$AP55*IF($AP$6=E$6,$AP$7,0)+$AQ55*IF($AQ$6=E$6,$AQ$7,0)+$AR55*IF($AR$6=E$6,$AR$7,0)+$AS55*IF($AS$6=E$6,$AS$7,0)+$AT55*IF($AT$6=E$6,$AT$7,0)+$AU55*IF($AU$6=E$6,$AU$7,0)+$AV55*IF($AV$6=E$6,$AV$7,0)+$AW55*IF($AW$6=E$6,$AW$7,0)+$AX55*IF($AX$6=E$6,$AX$7,0)+$AY55*IF($AY$6=E$6,$AY$7,0)+$AZ55*IF($AZ$6=E$6,$AZ$7,0))/E$7,0)</f>
        <v>0</v>
      </c>
      <c r="F55" s="54">
        <f t="shared" si="48"/>
        <v>0</v>
      </c>
      <c r="G55" s="54">
        <f t="shared" si="48"/>
        <v>20</v>
      </c>
      <c r="H55" s="54">
        <f t="shared" si="48"/>
        <v>20</v>
      </c>
      <c r="I55" s="54">
        <f t="shared" si="48"/>
        <v>0</v>
      </c>
      <c r="J55" s="54">
        <f t="shared" si="48"/>
        <v>0</v>
      </c>
      <c r="K55" s="54">
        <f t="shared" si="48"/>
        <v>0</v>
      </c>
      <c r="L55" s="54">
        <f t="shared" si="48"/>
        <v>0</v>
      </c>
      <c r="M55" s="54">
        <f t="shared" si="48"/>
        <v>0</v>
      </c>
      <c r="N55" s="54">
        <f t="shared" si="48"/>
        <v>0</v>
      </c>
      <c r="O55" s="54">
        <f t="shared" si="48"/>
        <v>0</v>
      </c>
      <c r="P55" s="54">
        <f t="shared" si="48"/>
        <v>0</v>
      </c>
      <c r="Q55" s="54">
        <f t="shared" si="48"/>
        <v>0</v>
      </c>
      <c r="R55" s="54">
        <f t="shared" si="48"/>
        <v>0</v>
      </c>
      <c r="S55" s="135"/>
      <c r="T55" s="68"/>
      <c r="U55" s="68"/>
      <c r="V55" s="56">
        <v>20</v>
      </c>
      <c r="W55" s="55">
        <v>20</v>
      </c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3"/>
      <c r="AT55" s="3"/>
      <c r="AU55" s="3"/>
      <c r="AV55" s="3"/>
      <c r="AW55" s="3"/>
    </row>
    <row r="56" spans="1:49" ht="14.25" customHeight="1">
      <c r="A56" s="51">
        <v>49</v>
      </c>
      <c r="B56" s="3">
        <v>21120118140043</v>
      </c>
      <c r="C56" s="3" t="s">
        <v>248</v>
      </c>
      <c r="D56" s="54">
        <v>0</v>
      </c>
      <c r="E56" s="54">
        <f t="shared" ref="E56:R56" si="49">IFERROR(($T56*IF($T$6=E$6,$T$7,0)+$U56*IF($U$6=E$6,$U$7,0)+$V56*IF($V$6=E$6,$V$7,0)+$W56*IF($W$6=E$6,$W$7,0)+$X56*IF($X$6=E$6,$X$7,0)+$Y56*IF($Y$6=E$6,$Y$7,0)+$Z56*IF($Z$6=E$6,$Z$7,0)+$AA56*IF($AA$6=E$6,$AA$7,0)+$AB56*IF($AB$6=E$6,$AB$7,0)+$AC56*IF($AC$6=E$6,$AC$7,0)+$AD56*IF($AD$6=E$6,$AD$7,0)+$AE56*IF($AE$6=E$6,$AE$7,0)+$AF56*IF($AF$6=E$6,$AF$7,0)+$AG56*IF($AG$6=E$6,$AG$7,0)+$AH56*IF($AH$6=E$6,$AH$7,0)+$AI56*IF($AI$6=E$6,$AI$7,0)+$AJ56*IF($AJ$6=E$6,$AJ$7,0)+$AK56*IF($AK$6=E$6,$AK$7,0)+$AL56*IF($AL$6=E$6,$AL$7,0)+$AM56*IF($AM$6=E$6,$AM$7,0)+$AN56*IF($AN$6=E$6,$AN$7,0)+$AO56*IF($AO$6=E$6,$AO$7,0)+$AP56*IF($AP$6=E$6,$AP$7,0)+$AQ56*IF($AQ$6=E$6,$AQ$7,0)+$AR56*IF($AR$6=E$6,$AR$7,0)+$AS56*IF($AS$6=E$6,$AS$7,0)+$AT56*IF($AT$6=E$6,$AT$7,0)+$AU56*IF($AU$6=E$6,$AU$7,0)+$AV56*IF($AV$6=E$6,$AV$7,0)+$AW56*IF($AW$6=E$6,$AW$7,0)+$AX56*IF($AX$6=E$6,$AX$7,0)+$AY56*IF($AY$6=E$6,$AY$7,0)+$AZ56*IF($AZ$6=E$6,$AZ$7,0))/E$7,0)</f>
        <v>0</v>
      </c>
      <c r="F56" s="54">
        <f t="shared" si="49"/>
        <v>0</v>
      </c>
      <c r="G56" s="54">
        <f t="shared" si="49"/>
        <v>0</v>
      </c>
      <c r="H56" s="54">
        <f t="shared" si="49"/>
        <v>0</v>
      </c>
      <c r="I56" s="54">
        <f t="shared" si="49"/>
        <v>0</v>
      </c>
      <c r="J56" s="54">
        <f t="shared" si="49"/>
        <v>0</v>
      </c>
      <c r="K56" s="54">
        <f t="shared" si="49"/>
        <v>0</v>
      </c>
      <c r="L56" s="54">
        <f t="shared" si="49"/>
        <v>0</v>
      </c>
      <c r="M56" s="54">
        <f t="shared" si="49"/>
        <v>0</v>
      </c>
      <c r="N56" s="54">
        <f t="shared" si="49"/>
        <v>0</v>
      </c>
      <c r="O56" s="54">
        <f t="shared" si="49"/>
        <v>0</v>
      </c>
      <c r="P56" s="54">
        <f t="shared" si="49"/>
        <v>0</v>
      </c>
      <c r="Q56" s="54">
        <f t="shared" si="49"/>
        <v>0</v>
      </c>
      <c r="R56" s="54">
        <f t="shared" si="49"/>
        <v>0</v>
      </c>
      <c r="S56" s="135"/>
      <c r="T56" s="68"/>
      <c r="U56" s="68"/>
      <c r="V56" s="56">
        <v>0</v>
      </c>
      <c r="W56" s="55">
        <v>0</v>
      </c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3"/>
      <c r="AT56" s="3"/>
      <c r="AU56" s="3"/>
      <c r="AV56" s="3"/>
      <c r="AW56" s="3"/>
    </row>
    <row r="57" spans="1:49" ht="14.25" customHeight="1">
      <c r="A57" s="51">
        <v>50</v>
      </c>
      <c r="B57" s="3">
        <v>21120120120029</v>
      </c>
      <c r="C57" s="3" t="s">
        <v>249</v>
      </c>
      <c r="D57" s="54">
        <v>80</v>
      </c>
      <c r="E57" s="54">
        <f t="shared" ref="E57:R57" si="50">IFERROR(($T57*IF($T$6=E$6,$T$7,0)+$U57*IF($U$6=E$6,$U$7,0)+$V57*IF($V$6=E$6,$V$7,0)+$W57*IF($W$6=E$6,$W$7,0)+$X57*IF($X$6=E$6,$X$7,0)+$Y57*IF($Y$6=E$6,$Y$7,0)+$Z57*IF($Z$6=E$6,$Z$7,0)+$AA57*IF($AA$6=E$6,$AA$7,0)+$AB57*IF($AB$6=E$6,$AB$7,0)+$AC57*IF($AC$6=E$6,$AC$7,0)+$AD57*IF($AD$6=E$6,$AD$7,0)+$AE57*IF($AE$6=E$6,$AE$7,0)+$AF57*IF($AF$6=E$6,$AF$7,0)+$AG57*IF($AG$6=E$6,$AG$7,0)+$AH57*IF($AH$6=E$6,$AH$7,0)+$AI57*IF($AI$6=E$6,$AI$7,0)+$AJ57*IF($AJ$6=E$6,$AJ$7,0)+$AK57*IF($AK$6=E$6,$AK$7,0)+$AL57*IF($AL$6=E$6,$AL$7,0)+$AM57*IF($AM$6=E$6,$AM$7,0)+$AN57*IF($AN$6=E$6,$AN$7,0)+$AO57*IF($AO$6=E$6,$AO$7,0)+$AP57*IF($AP$6=E$6,$AP$7,0)+$AQ57*IF($AQ$6=E$6,$AQ$7,0)+$AR57*IF($AR$6=E$6,$AR$7,0)+$AS57*IF($AS$6=E$6,$AS$7,0)+$AT57*IF($AT$6=E$6,$AT$7,0)+$AU57*IF($AU$6=E$6,$AU$7,0)+$AV57*IF($AV$6=E$6,$AV$7,0)+$AW57*IF($AW$6=E$6,$AW$7,0)+$AX57*IF($AX$6=E$6,$AX$7,0)+$AY57*IF($AY$6=E$6,$AY$7,0)+$AZ57*IF($AZ$6=E$6,$AZ$7,0))/E$7,0)</f>
        <v>0</v>
      </c>
      <c r="F57" s="54">
        <f t="shared" si="50"/>
        <v>0</v>
      </c>
      <c r="G57" s="54">
        <f t="shared" si="50"/>
        <v>80</v>
      </c>
      <c r="H57" s="54">
        <f t="shared" si="50"/>
        <v>80</v>
      </c>
      <c r="I57" s="54">
        <f t="shared" si="50"/>
        <v>0</v>
      </c>
      <c r="J57" s="54">
        <f t="shared" si="50"/>
        <v>0</v>
      </c>
      <c r="K57" s="54">
        <f t="shared" si="50"/>
        <v>0</v>
      </c>
      <c r="L57" s="54">
        <f t="shared" si="50"/>
        <v>0</v>
      </c>
      <c r="M57" s="54">
        <f t="shared" si="50"/>
        <v>0</v>
      </c>
      <c r="N57" s="54">
        <f t="shared" si="50"/>
        <v>0</v>
      </c>
      <c r="O57" s="54">
        <f t="shared" si="50"/>
        <v>0</v>
      </c>
      <c r="P57" s="54">
        <f t="shared" si="50"/>
        <v>0</v>
      </c>
      <c r="Q57" s="54">
        <f t="shared" si="50"/>
        <v>0</v>
      </c>
      <c r="R57" s="54">
        <f t="shared" si="50"/>
        <v>0</v>
      </c>
      <c r="S57" s="135"/>
      <c r="T57" s="68"/>
      <c r="U57" s="68"/>
      <c r="V57" s="56">
        <v>80</v>
      </c>
      <c r="W57" s="55">
        <v>80</v>
      </c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3"/>
      <c r="AT57" s="3"/>
      <c r="AU57" s="3"/>
      <c r="AV57" s="3"/>
      <c r="AW57" s="3"/>
    </row>
    <row r="58" spans="1:49" ht="14.25" customHeight="1">
      <c r="A58" s="51">
        <v>51</v>
      </c>
      <c r="B58" s="3">
        <v>21120120120030</v>
      </c>
      <c r="C58" s="3" t="s">
        <v>250</v>
      </c>
      <c r="D58" s="54">
        <v>75</v>
      </c>
      <c r="E58" s="54">
        <f t="shared" ref="E58:R58" si="51">IFERROR(($T58*IF($T$6=E$6,$T$7,0)+$U58*IF($U$6=E$6,$U$7,0)+$V58*IF($V$6=E$6,$V$7,0)+$W58*IF($W$6=E$6,$W$7,0)+$X58*IF($X$6=E$6,$X$7,0)+$Y58*IF($Y$6=E$6,$Y$7,0)+$Z58*IF($Z$6=E$6,$Z$7,0)+$AA58*IF($AA$6=E$6,$AA$7,0)+$AB58*IF($AB$6=E$6,$AB$7,0)+$AC58*IF($AC$6=E$6,$AC$7,0)+$AD58*IF($AD$6=E$6,$AD$7,0)+$AE58*IF($AE$6=E$6,$AE$7,0)+$AF58*IF($AF$6=E$6,$AF$7,0)+$AG58*IF($AG$6=E$6,$AG$7,0)+$AH58*IF($AH$6=E$6,$AH$7,0)+$AI58*IF($AI$6=E$6,$AI$7,0)+$AJ58*IF($AJ$6=E$6,$AJ$7,0)+$AK58*IF($AK$6=E$6,$AK$7,0)+$AL58*IF($AL$6=E$6,$AL$7,0)+$AM58*IF($AM$6=E$6,$AM$7,0)+$AN58*IF($AN$6=E$6,$AN$7,0)+$AO58*IF($AO$6=E$6,$AO$7,0)+$AP58*IF($AP$6=E$6,$AP$7,0)+$AQ58*IF($AQ$6=E$6,$AQ$7,0)+$AR58*IF($AR$6=E$6,$AR$7,0)+$AS58*IF($AS$6=E$6,$AS$7,0)+$AT58*IF($AT$6=E$6,$AT$7,0)+$AU58*IF($AU$6=E$6,$AU$7,0)+$AV58*IF($AV$6=E$6,$AV$7,0)+$AW58*IF($AW$6=E$6,$AW$7,0)+$AX58*IF($AX$6=E$6,$AX$7,0)+$AY58*IF($AY$6=E$6,$AY$7,0)+$AZ58*IF($AZ$6=E$6,$AZ$7,0))/E$7,0)</f>
        <v>0</v>
      </c>
      <c r="F58" s="54">
        <f t="shared" si="51"/>
        <v>0</v>
      </c>
      <c r="G58" s="54">
        <f t="shared" si="51"/>
        <v>75</v>
      </c>
      <c r="H58" s="54">
        <f t="shared" si="51"/>
        <v>75</v>
      </c>
      <c r="I58" s="54">
        <f t="shared" si="51"/>
        <v>0</v>
      </c>
      <c r="J58" s="54">
        <f t="shared" si="51"/>
        <v>0</v>
      </c>
      <c r="K58" s="54">
        <f t="shared" si="51"/>
        <v>0</v>
      </c>
      <c r="L58" s="54">
        <f t="shared" si="51"/>
        <v>0</v>
      </c>
      <c r="M58" s="54">
        <f t="shared" si="51"/>
        <v>0</v>
      </c>
      <c r="N58" s="54">
        <f t="shared" si="51"/>
        <v>0</v>
      </c>
      <c r="O58" s="54">
        <f t="shared" si="51"/>
        <v>0</v>
      </c>
      <c r="P58" s="54">
        <f t="shared" si="51"/>
        <v>0</v>
      </c>
      <c r="Q58" s="54">
        <f t="shared" si="51"/>
        <v>0</v>
      </c>
      <c r="R58" s="54">
        <f t="shared" si="51"/>
        <v>0</v>
      </c>
      <c r="S58" s="135"/>
      <c r="T58" s="68"/>
      <c r="U58" s="68"/>
      <c r="V58" s="56">
        <v>75</v>
      </c>
      <c r="W58" s="55">
        <v>75</v>
      </c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3"/>
      <c r="AT58" s="3"/>
      <c r="AU58" s="3"/>
      <c r="AV58" s="3"/>
      <c r="AW58" s="3"/>
    </row>
    <row r="59" spans="1:49" ht="14.25" customHeight="1">
      <c r="A59" s="51">
        <v>52</v>
      </c>
      <c r="B59" s="3">
        <v>21120120120034</v>
      </c>
      <c r="C59" s="3" t="s">
        <v>251</v>
      </c>
      <c r="D59" s="54">
        <v>75</v>
      </c>
      <c r="E59" s="54">
        <f t="shared" ref="E59:R59" si="52">IFERROR(($T59*IF($T$6=E$6,$T$7,0)+$U59*IF($U$6=E$6,$U$7,0)+$V59*IF($V$6=E$6,$V$7,0)+$W59*IF($W$6=E$6,$W$7,0)+$X59*IF($X$6=E$6,$X$7,0)+$Y59*IF($Y$6=E$6,$Y$7,0)+$Z59*IF($Z$6=E$6,$Z$7,0)+$AA59*IF($AA$6=E$6,$AA$7,0)+$AB59*IF($AB$6=E$6,$AB$7,0)+$AC59*IF($AC$6=E$6,$AC$7,0)+$AD59*IF($AD$6=E$6,$AD$7,0)+$AE59*IF($AE$6=E$6,$AE$7,0)+$AF59*IF($AF$6=E$6,$AF$7,0)+$AG59*IF($AG$6=E$6,$AG$7,0)+$AH59*IF($AH$6=E$6,$AH$7,0)+$AI59*IF($AI$6=E$6,$AI$7,0)+$AJ59*IF($AJ$6=E$6,$AJ$7,0)+$AK59*IF($AK$6=E$6,$AK$7,0)+$AL59*IF($AL$6=E$6,$AL$7,0)+$AM59*IF($AM$6=E$6,$AM$7,0)+$AN59*IF($AN$6=E$6,$AN$7,0)+$AO59*IF($AO$6=E$6,$AO$7,0)+$AP59*IF($AP$6=E$6,$AP$7,0)+$AQ59*IF($AQ$6=E$6,$AQ$7,0)+$AR59*IF($AR$6=E$6,$AR$7,0)+$AS59*IF($AS$6=E$6,$AS$7,0)+$AT59*IF($AT$6=E$6,$AT$7,0)+$AU59*IF($AU$6=E$6,$AU$7,0)+$AV59*IF($AV$6=E$6,$AV$7,0)+$AW59*IF($AW$6=E$6,$AW$7,0)+$AX59*IF($AX$6=E$6,$AX$7,0)+$AY59*IF($AY$6=E$6,$AY$7,0)+$AZ59*IF($AZ$6=E$6,$AZ$7,0))/E$7,0)</f>
        <v>0</v>
      </c>
      <c r="F59" s="54">
        <f t="shared" si="52"/>
        <v>0</v>
      </c>
      <c r="G59" s="54">
        <f t="shared" si="52"/>
        <v>75</v>
      </c>
      <c r="H59" s="54">
        <f t="shared" si="52"/>
        <v>75</v>
      </c>
      <c r="I59" s="54">
        <f t="shared" si="52"/>
        <v>0</v>
      </c>
      <c r="J59" s="54">
        <f t="shared" si="52"/>
        <v>0</v>
      </c>
      <c r="K59" s="54">
        <f t="shared" si="52"/>
        <v>0</v>
      </c>
      <c r="L59" s="54">
        <f t="shared" si="52"/>
        <v>0</v>
      </c>
      <c r="M59" s="54">
        <f t="shared" si="52"/>
        <v>0</v>
      </c>
      <c r="N59" s="54">
        <f t="shared" si="52"/>
        <v>0</v>
      </c>
      <c r="O59" s="54">
        <f t="shared" si="52"/>
        <v>0</v>
      </c>
      <c r="P59" s="54">
        <f t="shared" si="52"/>
        <v>0</v>
      </c>
      <c r="Q59" s="54">
        <f t="shared" si="52"/>
        <v>0</v>
      </c>
      <c r="R59" s="54">
        <f t="shared" si="52"/>
        <v>0</v>
      </c>
      <c r="S59" s="135"/>
      <c r="T59" s="68"/>
      <c r="U59" s="68"/>
      <c r="V59" s="56">
        <v>75</v>
      </c>
      <c r="W59" s="55">
        <v>75</v>
      </c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3"/>
      <c r="AT59" s="3"/>
      <c r="AU59" s="3"/>
      <c r="AV59" s="3"/>
      <c r="AW59" s="3"/>
    </row>
    <row r="60" spans="1:49" ht="14.25" customHeight="1">
      <c r="A60" s="51">
        <v>53</v>
      </c>
      <c r="B60" s="3">
        <v>21120120130042</v>
      </c>
      <c r="C60" s="3" t="s">
        <v>252</v>
      </c>
      <c r="D60" s="54">
        <v>90</v>
      </c>
      <c r="E60" s="54">
        <f t="shared" ref="E60:R60" si="53">IFERROR(($T60*IF($T$6=E$6,$T$7,0)+$U60*IF($U$6=E$6,$U$7,0)+$V60*IF($V$6=E$6,$V$7,0)+$W60*IF($W$6=E$6,$W$7,0)+$X60*IF($X$6=E$6,$X$7,0)+$Y60*IF($Y$6=E$6,$Y$7,0)+$Z60*IF($Z$6=E$6,$Z$7,0)+$AA60*IF($AA$6=E$6,$AA$7,0)+$AB60*IF($AB$6=E$6,$AB$7,0)+$AC60*IF($AC$6=E$6,$AC$7,0)+$AD60*IF($AD$6=E$6,$AD$7,0)+$AE60*IF($AE$6=E$6,$AE$7,0)+$AF60*IF($AF$6=E$6,$AF$7,0)+$AG60*IF($AG$6=E$6,$AG$7,0)+$AH60*IF($AH$6=E$6,$AH$7,0)+$AI60*IF($AI$6=E$6,$AI$7,0)+$AJ60*IF($AJ$6=E$6,$AJ$7,0)+$AK60*IF($AK$6=E$6,$AK$7,0)+$AL60*IF($AL$6=E$6,$AL$7,0)+$AM60*IF($AM$6=E$6,$AM$7,0)+$AN60*IF($AN$6=E$6,$AN$7,0)+$AO60*IF($AO$6=E$6,$AO$7,0)+$AP60*IF($AP$6=E$6,$AP$7,0)+$AQ60*IF($AQ$6=E$6,$AQ$7,0)+$AR60*IF($AR$6=E$6,$AR$7,0)+$AS60*IF($AS$6=E$6,$AS$7,0)+$AT60*IF($AT$6=E$6,$AT$7,0)+$AU60*IF($AU$6=E$6,$AU$7,0)+$AV60*IF($AV$6=E$6,$AV$7,0)+$AW60*IF($AW$6=E$6,$AW$7,0)+$AX60*IF($AX$6=E$6,$AX$7,0)+$AY60*IF($AY$6=E$6,$AY$7,0)+$AZ60*IF($AZ$6=E$6,$AZ$7,0))/E$7,0)</f>
        <v>0</v>
      </c>
      <c r="F60" s="54">
        <f t="shared" si="53"/>
        <v>0</v>
      </c>
      <c r="G60" s="54">
        <f t="shared" si="53"/>
        <v>90</v>
      </c>
      <c r="H60" s="54">
        <f t="shared" si="53"/>
        <v>90</v>
      </c>
      <c r="I60" s="54">
        <f t="shared" si="53"/>
        <v>0</v>
      </c>
      <c r="J60" s="54">
        <f t="shared" si="53"/>
        <v>0</v>
      </c>
      <c r="K60" s="54">
        <f t="shared" si="53"/>
        <v>0</v>
      </c>
      <c r="L60" s="54">
        <f t="shared" si="53"/>
        <v>0</v>
      </c>
      <c r="M60" s="54">
        <f t="shared" si="53"/>
        <v>0</v>
      </c>
      <c r="N60" s="54">
        <f t="shared" si="53"/>
        <v>0</v>
      </c>
      <c r="O60" s="54">
        <f t="shared" si="53"/>
        <v>0</v>
      </c>
      <c r="P60" s="54">
        <f t="shared" si="53"/>
        <v>0</v>
      </c>
      <c r="Q60" s="54">
        <f t="shared" si="53"/>
        <v>0</v>
      </c>
      <c r="R60" s="54">
        <f t="shared" si="53"/>
        <v>0</v>
      </c>
      <c r="S60" s="135"/>
      <c r="T60" s="68"/>
      <c r="U60" s="68"/>
      <c r="V60" s="56">
        <v>90</v>
      </c>
      <c r="W60" s="55">
        <v>90</v>
      </c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3"/>
      <c r="AT60" s="3"/>
      <c r="AU60" s="3"/>
      <c r="AV60" s="3"/>
      <c r="AW60" s="3"/>
    </row>
    <row r="61" spans="1:49" ht="14.25" customHeight="1">
      <c r="A61" s="51">
        <v>54</v>
      </c>
      <c r="B61" s="3">
        <v>21120120130045</v>
      </c>
      <c r="C61" s="3" t="s">
        <v>253</v>
      </c>
      <c r="D61" s="54">
        <v>65</v>
      </c>
      <c r="E61" s="54">
        <f t="shared" ref="E61:R61" si="54">IFERROR(($T61*IF($T$6=E$6,$T$7,0)+$U61*IF($U$6=E$6,$U$7,0)+$V61*IF($V$6=E$6,$V$7,0)+$W61*IF($W$6=E$6,$W$7,0)+$X61*IF($X$6=E$6,$X$7,0)+$Y61*IF($Y$6=E$6,$Y$7,0)+$Z61*IF($Z$6=E$6,$Z$7,0)+$AA61*IF($AA$6=E$6,$AA$7,0)+$AB61*IF($AB$6=E$6,$AB$7,0)+$AC61*IF($AC$6=E$6,$AC$7,0)+$AD61*IF($AD$6=E$6,$AD$7,0)+$AE61*IF($AE$6=E$6,$AE$7,0)+$AF61*IF($AF$6=E$6,$AF$7,0)+$AG61*IF($AG$6=E$6,$AG$7,0)+$AH61*IF($AH$6=E$6,$AH$7,0)+$AI61*IF($AI$6=E$6,$AI$7,0)+$AJ61*IF($AJ$6=E$6,$AJ$7,0)+$AK61*IF($AK$6=E$6,$AK$7,0)+$AL61*IF($AL$6=E$6,$AL$7,0)+$AM61*IF($AM$6=E$6,$AM$7,0)+$AN61*IF($AN$6=E$6,$AN$7,0)+$AO61*IF($AO$6=E$6,$AO$7,0)+$AP61*IF($AP$6=E$6,$AP$7,0)+$AQ61*IF($AQ$6=E$6,$AQ$7,0)+$AR61*IF($AR$6=E$6,$AR$7,0)+$AS61*IF($AS$6=E$6,$AS$7,0)+$AT61*IF($AT$6=E$6,$AT$7,0)+$AU61*IF($AU$6=E$6,$AU$7,0)+$AV61*IF($AV$6=E$6,$AV$7,0)+$AW61*IF($AW$6=E$6,$AW$7,0)+$AX61*IF($AX$6=E$6,$AX$7,0)+$AY61*IF($AY$6=E$6,$AY$7,0)+$AZ61*IF($AZ$6=E$6,$AZ$7,0))/E$7,0)</f>
        <v>0</v>
      </c>
      <c r="F61" s="54">
        <f t="shared" si="54"/>
        <v>0</v>
      </c>
      <c r="G61" s="54">
        <f t="shared" si="54"/>
        <v>65</v>
      </c>
      <c r="H61" s="54">
        <f t="shared" si="54"/>
        <v>65</v>
      </c>
      <c r="I61" s="54">
        <f t="shared" si="54"/>
        <v>0</v>
      </c>
      <c r="J61" s="54">
        <f t="shared" si="54"/>
        <v>0</v>
      </c>
      <c r="K61" s="54">
        <f t="shared" si="54"/>
        <v>0</v>
      </c>
      <c r="L61" s="54">
        <f t="shared" si="54"/>
        <v>0</v>
      </c>
      <c r="M61" s="54">
        <f t="shared" si="54"/>
        <v>0</v>
      </c>
      <c r="N61" s="54">
        <f t="shared" si="54"/>
        <v>0</v>
      </c>
      <c r="O61" s="54">
        <f t="shared" si="54"/>
        <v>0</v>
      </c>
      <c r="P61" s="54">
        <f t="shared" si="54"/>
        <v>0</v>
      </c>
      <c r="Q61" s="54">
        <f t="shared" si="54"/>
        <v>0</v>
      </c>
      <c r="R61" s="54">
        <f t="shared" si="54"/>
        <v>0</v>
      </c>
      <c r="S61" s="135"/>
      <c r="T61" s="68"/>
      <c r="U61" s="68"/>
      <c r="V61" s="56">
        <v>65</v>
      </c>
      <c r="W61" s="55">
        <v>65</v>
      </c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3"/>
      <c r="AT61" s="3"/>
      <c r="AU61" s="3"/>
      <c r="AV61" s="3"/>
      <c r="AW61" s="3"/>
    </row>
    <row r="62" spans="1:49" ht="14.25" customHeight="1">
      <c r="A62" s="51">
        <v>55</v>
      </c>
      <c r="B62" s="3">
        <v>21120120130047</v>
      </c>
      <c r="C62" s="3" t="s">
        <v>254</v>
      </c>
      <c r="D62" s="54">
        <v>30</v>
      </c>
      <c r="E62" s="54">
        <f t="shared" ref="E62:R62" si="55">IFERROR(($T62*IF($T$6=E$6,$T$7,0)+$U62*IF($U$6=E$6,$U$7,0)+$V62*IF($V$6=E$6,$V$7,0)+$W62*IF($W$6=E$6,$W$7,0)+$X62*IF($X$6=E$6,$X$7,0)+$Y62*IF($Y$6=E$6,$Y$7,0)+$Z62*IF($Z$6=E$6,$Z$7,0)+$AA62*IF($AA$6=E$6,$AA$7,0)+$AB62*IF($AB$6=E$6,$AB$7,0)+$AC62*IF($AC$6=E$6,$AC$7,0)+$AD62*IF($AD$6=E$6,$AD$7,0)+$AE62*IF($AE$6=E$6,$AE$7,0)+$AF62*IF($AF$6=E$6,$AF$7,0)+$AG62*IF($AG$6=E$6,$AG$7,0)+$AH62*IF($AH$6=E$6,$AH$7,0)+$AI62*IF($AI$6=E$6,$AI$7,0)+$AJ62*IF($AJ$6=E$6,$AJ$7,0)+$AK62*IF($AK$6=E$6,$AK$7,0)+$AL62*IF($AL$6=E$6,$AL$7,0)+$AM62*IF($AM$6=E$6,$AM$7,0)+$AN62*IF($AN$6=E$6,$AN$7,0)+$AO62*IF($AO$6=E$6,$AO$7,0)+$AP62*IF($AP$6=E$6,$AP$7,0)+$AQ62*IF($AQ$6=E$6,$AQ$7,0)+$AR62*IF($AR$6=E$6,$AR$7,0)+$AS62*IF($AS$6=E$6,$AS$7,0)+$AT62*IF($AT$6=E$6,$AT$7,0)+$AU62*IF($AU$6=E$6,$AU$7,0)+$AV62*IF($AV$6=E$6,$AV$7,0)+$AW62*IF($AW$6=E$6,$AW$7,0)+$AX62*IF($AX$6=E$6,$AX$7,0)+$AY62*IF($AY$6=E$6,$AY$7,0)+$AZ62*IF($AZ$6=E$6,$AZ$7,0))/E$7,0)</f>
        <v>0</v>
      </c>
      <c r="F62" s="54">
        <f t="shared" si="55"/>
        <v>0</v>
      </c>
      <c r="G62" s="54">
        <f t="shared" si="55"/>
        <v>30</v>
      </c>
      <c r="H62" s="54">
        <f t="shared" si="55"/>
        <v>30</v>
      </c>
      <c r="I62" s="54">
        <f t="shared" si="55"/>
        <v>0</v>
      </c>
      <c r="J62" s="54">
        <f t="shared" si="55"/>
        <v>0</v>
      </c>
      <c r="K62" s="54">
        <f t="shared" si="55"/>
        <v>0</v>
      </c>
      <c r="L62" s="54">
        <f t="shared" si="55"/>
        <v>0</v>
      </c>
      <c r="M62" s="54">
        <f t="shared" si="55"/>
        <v>0</v>
      </c>
      <c r="N62" s="54">
        <f t="shared" si="55"/>
        <v>0</v>
      </c>
      <c r="O62" s="54">
        <f t="shared" si="55"/>
        <v>0</v>
      </c>
      <c r="P62" s="54">
        <f t="shared" si="55"/>
        <v>0</v>
      </c>
      <c r="Q62" s="54">
        <f t="shared" si="55"/>
        <v>0</v>
      </c>
      <c r="R62" s="54">
        <f t="shared" si="55"/>
        <v>0</v>
      </c>
      <c r="S62" s="135"/>
      <c r="T62" s="68"/>
      <c r="U62" s="68"/>
      <c r="V62" s="56">
        <v>30</v>
      </c>
      <c r="W62" s="55">
        <v>30</v>
      </c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3"/>
      <c r="AT62" s="3"/>
      <c r="AU62" s="3"/>
      <c r="AV62" s="3"/>
      <c r="AW62" s="3"/>
    </row>
    <row r="63" spans="1:49" ht="14.25" customHeight="1">
      <c r="A63" s="51">
        <v>56</v>
      </c>
      <c r="B63" s="3">
        <v>21120120130050</v>
      </c>
      <c r="C63" s="3" t="s">
        <v>255</v>
      </c>
      <c r="D63" s="54">
        <v>40</v>
      </c>
      <c r="E63" s="54">
        <f t="shared" ref="E63:R63" si="56">IFERROR(($T63*IF($T$6=E$6,$T$7,0)+$U63*IF($U$6=E$6,$U$7,0)+$V63*IF($V$6=E$6,$V$7,0)+$W63*IF($W$6=E$6,$W$7,0)+$X63*IF($X$6=E$6,$X$7,0)+$Y63*IF($Y$6=E$6,$Y$7,0)+$Z63*IF($Z$6=E$6,$Z$7,0)+$AA63*IF($AA$6=E$6,$AA$7,0)+$AB63*IF($AB$6=E$6,$AB$7,0)+$AC63*IF($AC$6=E$6,$AC$7,0)+$AD63*IF($AD$6=E$6,$AD$7,0)+$AE63*IF($AE$6=E$6,$AE$7,0)+$AF63*IF($AF$6=E$6,$AF$7,0)+$AG63*IF($AG$6=E$6,$AG$7,0)+$AH63*IF($AH$6=E$6,$AH$7,0)+$AI63*IF($AI$6=E$6,$AI$7,0)+$AJ63*IF($AJ$6=E$6,$AJ$7,0)+$AK63*IF($AK$6=E$6,$AK$7,0)+$AL63*IF($AL$6=E$6,$AL$7,0)+$AM63*IF($AM$6=E$6,$AM$7,0)+$AN63*IF($AN$6=E$6,$AN$7,0)+$AO63*IF($AO$6=E$6,$AO$7,0)+$AP63*IF($AP$6=E$6,$AP$7,0)+$AQ63*IF($AQ$6=E$6,$AQ$7,0)+$AR63*IF($AR$6=E$6,$AR$7,0)+$AS63*IF($AS$6=E$6,$AS$7,0)+$AT63*IF($AT$6=E$6,$AT$7,0)+$AU63*IF($AU$6=E$6,$AU$7,0)+$AV63*IF($AV$6=E$6,$AV$7,0)+$AW63*IF($AW$6=E$6,$AW$7,0)+$AX63*IF($AX$6=E$6,$AX$7,0)+$AY63*IF($AY$6=E$6,$AY$7,0)+$AZ63*IF($AZ$6=E$6,$AZ$7,0))/E$7,0)</f>
        <v>0</v>
      </c>
      <c r="F63" s="54">
        <f t="shared" si="56"/>
        <v>0</v>
      </c>
      <c r="G63" s="54">
        <f t="shared" si="56"/>
        <v>40</v>
      </c>
      <c r="H63" s="54">
        <f t="shared" si="56"/>
        <v>40</v>
      </c>
      <c r="I63" s="54">
        <f t="shared" si="56"/>
        <v>0</v>
      </c>
      <c r="J63" s="54">
        <f t="shared" si="56"/>
        <v>0</v>
      </c>
      <c r="K63" s="54">
        <f t="shared" si="56"/>
        <v>0</v>
      </c>
      <c r="L63" s="54">
        <f t="shared" si="56"/>
        <v>0</v>
      </c>
      <c r="M63" s="54">
        <f t="shared" si="56"/>
        <v>0</v>
      </c>
      <c r="N63" s="54">
        <f t="shared" si="56"/>
        <v>0</v>
      </c>
      <c r="O63" s="54">
        <f t="shared" si="56"/>
        <v>0</v>
      </c>
      <c r="P63" s="54">
        <f t="shared" si="56"/>
        <v>0</v>
      </c>
      <c r="Q63" s="54">
        <f t="shared" si="56"/>
        <v>0</v>
      </c>
      <c r="R63" s="54">
        <f t="shared" si="56"/>
        <v>0</v>
      </c>
      <c r="S63" s="135"/>
      <c r="T63" s="68"/>
      <c r="U63" s="68"/>
      <c r="V63" s="56">
        <v>40</v>
      </c>
      <c r="W63" s="55">
        <v>40</v>
      </c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3"/>
      <c r="AT63" s="3"/>
      <c r="AU63" s="3"/>
      <c r="AV63" s="3"/>
      <c r="AW63" s="3"/>
    </row>
    <row r="64" spans="1:49" ht="14.25" customHeight="1">
      <c r="A64" s="51">
        <v>57</v>
      </c>
      <c r="B64" s="3">
        <v>21120120130052</v>
      </c>
      <c r="C64" s="3" t="s">
        <v>256</v>
      </c>
      <c r="D64" s="54">
        <v>100</v>
      </c>
      <c r="E64" s="54">
        <f t="shared" ref="E64:R64" si="57">IFERROR(($T64*IF($T$6=E$6,$T$7,0)+$U64*IF($U$6=E$6,$U$7,0)+$V64*IF($V$6=E$6,$V$7,0)+$W64*IF($W$6=E$6,$W$7,0)+$X64*IF($X$6=E$6,$X$7,0)+$Y64*IF($Y$6=E$6,$Y$7,0)+$Z64*IF($Z$6=E$6,$Z$7,0)+$AA64*IF($AA$6=E$6,$AA$7,0)+$AB64*IF($AB$6=E$6,$AB$7,0)+$AC64*IF($AC$6=E$6,$AC$7,0)+$AD64*IF($AD$6=E$6,$AD$7,0)+$AE64*IF($AE$6=E$6,$AE$7,0)+$AF64*IF($AF$6=E$6,$AF$7,0)+$AG64*IF($AG$6=E$6,$AG$7,0)+$AH64*IF($AH$6=E$6,$AH$7,0)+$AI64*IF($AI$6=E$6,$AI$7,0)+$AJ64*IF($AJ$6=E$6,$AJ$7,0)+$AK64*IF($AK$6=E$6,$AK$7,0)+$AL64*IF($AL$6=E$6,$AL$7,0)+$AM64*IF($AM$6=E$6,$AM$7,0)+$AN64*IF($AN$6=E$6,$AN$7,0)+$AO64*IF($AO$6=E$6,$AO$7,0)+$AP64*IF($AP$6=E$6,$AP$7,0)+$AQ64*IF($AQ$6=E$6,$AQ$7,0)+$AR64*IF($AR$6=E$6,$AR$7,0)+$AS64*IF($AS$6=E$6,$AS$7,0)+$AT64*IF($AT$6=E$6,$AT$7,0)+$AU64*IF($AU$6=E$6,$AU$7,0)+$AV64*IF($AV$6=E$6,$AV$7,0)+$AW64*IF($AW$6=E$6,$AW$7,0)+$AX64*IF($AX$6=E$6,$AX$7,0)+$AY64*IF($AY$6=E$6,$AY$7,0)+$AZ64*IF($AZ$6=E$6,$AZ$7,0))/E$7,0)</f>
        <v>0</v>
      </c>
      <c r="F64" s="54">
        <f t="shared" si="57"/>
        <v>0</v>
      </c>
      <c r="G64" s="54">
        <f t="shared" si="57"/>
        <v>100</v>
      </c>
      <c r="H64" s="54">
        <f t="shared" si="57"/>
        <v>100</v>
      </c>
      <c r="I64" s="54">
        <f t="shared" si="57"/>
        <v>0</v>
      </c>
      <c r="J64" s="54">
        <f t="shared" si="57"/>
        <v>0</v>
      </c>
      <c r="K64" s="54">
        <f t="shared" si="57"/>
        <v>0</v>
      </c>
      <c r="L64" s="54">
        <f t="shared" si="57"/>
        <v>0</v>
      </c>
      <c r="M64" s="54">
        <f t="shared" si="57"/>
        <v>0</v>
      </c>
      <c r="N64" s="54">
        <f t="shared" si="57"/>
        <v>0</v>
      </c>
      <c r="O64" s="54">
        <f t="shared" si="57"/>
        <v>0</v>
      </c>
      <c r="P64" s="54">
        <f t="shared" si="57"/>
        <v>0</v>
      </c>
      <c r="Q64" s="54">
        <f t="shared" si="57"/>
        <v>0</v>
      </c>
      <c r="R64" s="54">
        <f t="shared" si="57"/>
        <v>0</v>
      </c>
      <c r="S64" s="135"/>
      <c r="T64" s="68"/>
      <c r="U64" s="68"/>
      <c r="V64" s="56">
        <v>100</v>
      </c>
      <c r="W64" s="55">
        <v>100</v>
      </c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3"/>
      <c r="AT64" s="3"/>
      <c r="AU64" s="3"/>
      <c r="AV64" s="3"/>
      <c r="AW64" s="3"/>
    </row>
    <row r="65" spans="1:49" ht="14.25" customHeight="1">
      <c r="A65" s="51">
        <v>58</v>
      </c>
      <c r="B65" s="3">
        <v>21120120130060</v>
      </c>
      <c r="C65" s="3" t="s">
        <v>257</v>
      </c>
      <c r="D65" s="54">
        <v>100</v>
      </c>
      <c r="E65" s="54">
        <f t="shared" ref="E65:R65" si="58">IFERROR(($T65*IF($T$6=E$6,$T$7,0)+$U65*IF($U$6=E$6,$U$7,0)+$V65*IF($V$6=E$6,$V$7,0)+$W65*IF($W$6=E$6,$W$7,0)+$X65*IF($X$6=E$6,$X$7,0)+$Y65*IF($Y$6=E$6,$Y$7,0)+$Z65*IF($Z$6=E$6,$Z$7,0)+$AA65*IF($AA$6=E$6,$AA$7,0)+$AB65*IF($AB$6=E$6,$AB$7,0)+$AC65*IF($AC$6=E$6,$AC$7,0)+$AD65*IF($AD$6=E$6,$AD$7,0)+$AE65*IF($AE$6=E$6,$AE$7,0)+$AF65*IF($AF$6=E$6,$AF$7,0)+$AG65*IF($AG$6=E$6,$AG$7,0)+$AH65*IF($AH$6=E$6,$AH$7,0)+$AI65*IF($AI$6=E$6,$AI$7,0)+$AJ65*IF($AJ$6=E$6,$AJ$7,0)+$AK65*IF($AK$6=E$6,$AK$7,0)+$AL65*IF($AL$6=E$6,$AL$7,0)+$AM65*IF($AM$6=E$6,$AM$7,0)+$AN65*IF($AN$6=E$6,$AN$7,0)+$AO65*IF($AO$6=E$6,$AO$7,0)+$AP65*IF($AP$6=E$6,$AP$7,0)+$AQ65*IF($AQ$6=E$6,$AQ$7,0)+$AR65*IF($AR$6=E$6,$AR$7,0)+$AS65*IF($AS$6=E$6,$AS$7,0)+$AT65*IF($AT$6=E$6,$AT$7,0)+$AU65*IF($AU$6=E$6,$AU$7,0)+$AV65*IF($AV$6=E$6,$AV$7,0)+$AW65*IF($AW$6=E$6,$AW$7,0)+$AX65*IF($AX$6=E$6,$AX$7,0)+$AY65*IF($AY$6=E$6,$AY$7,0)+$AZ65*IF($AZ$6=E$6,$AZ$7,0))/E$7,0)</f>
        <v>0</v>
      </c>
      <c r="F65" s="54">
        <f t="shared" si="58"/>
        <v>0</v>
      </c>
      <c r="G65" s="54">
        <f t="shared" si="58"/>
        <v>100</v>
      </c>
      <c r="H65" s="54">
        <f t="shared" si="58"/>
        <v>100</v>
      </c>
      <c r="I65" s="54">
        <f t="shared" si="58"/>
        <v>0</v>
      </c>
      <c r="J65" s="54">
        <f t="shared" si="58"/>
        <v>0</v>
      </c>
      <c r="K65" s="54">
        <f t="shared" si="58"/>
        <v>0</v>
      </c>
      <c r="L65" s="54">
        <f t="shared" si="58"/>
        <v>0</v>
      </c>
      <c r="M65" s="54">
        <f t="shared" si="58"/>
        <v>0</v>
      </c>
      <c r="N65" s="54">
        <f t="shared" si="58"/>
        <v>0</v>
      </c>
      <c r="O65" s="54">
        <f t="shared" si="58"/>
        <v>0</v>
      </c>
      <c r="P65" s="54">
        <f t="shared" si="58"/>
        <v>0</v>
      </c>
      <c r="Q65" s="54">
        <f t="shared" si="58"/>
        <v>0</v>
      </c>
      <c r="R65" s="54">
        <f t="shared" si="58"/>
        <v>0</v>
      </c>
      <c r="S65" s="135"/>
      <c r="T65" s="68"/>
      <c r="U65" s="68"/>
      <c r="V65" s="56">
        <v>100</v>
      </c>
      <c r="W65" s="55">
        <v>100</v>
      </c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3"/>
      <c r="AT65" s="3"/>
      <c r="AU65" s="3"/>
      <c r="AV65" s="3"/>
      <c r="AW65" s="3"/>
    </row>
    <row r="66" spans="1:49" ht="14.25" customHeight="1">
      <c r="A66" s="51">
        <v>59</v>
      </c>
      <c r="B66" s="3">
        <v>21120120130063</v>
      </c>
      <c r="C66" s="3" t="s">
        <v>258</v>
      </c>
      <c r="D66" s="54">
        <v>100</v>
      </c>
      <c r="E66" s="54">
        <f t="shared" ref="E66:R66" si="59">IFERROR(($T66*IF($T$6=E$6,$T$7,0)+$U66*IF($U$6=E$6,$U$7,0)+$V66*IF($V$6=E$6,$V$7,0)+$W66*IF($W$6=E$6,$W$7,0)+$X66*IF($X$6=E$6,$X$7,0)+$Y66*IF($Y$6=E$6,$Y$7,0)+$Z66*IF($Z$6=E$6,$Z$7,0)+$AA66*IF($AA$6=E$6,$AA$7,0)+$AB66*IF($AB$6=E$6,$AB$7,0)+$AC66*IF($AC$6=E$6,$AC$7,0)+$AD66*IF($AD$6=E$6,$AD$7,0)+$AE66*IF($AE$6=E$6,$AE$7,0)+$AF66*IF($AF$6=E$6,$AF$7,0)+$AG66*IF($AG$6=E$6,$AG$7,0)+$AH66*IF($AH$6=E$6,$AH$7,0)+$AI66*IF($AI$6=E$6,$AI$7,0)+$AJ66*IF($AJ$6=E$6,$AJ$7,0)+$AK66*IF($AK$6=E$6,$AK$7,0)+$AL66*IF($AL$6=E$6,$AL$7,0)+$AM66*IF($AM$6=E$6,$AM$7,0)+$AN66*IF($AN$6=E$6,$AN$7,0)+$AO66*IF($AO$6=E$6,$AO$7,0)+$AP66*IF($AP$6=E$6,$AP$7,0)+$AQ66*IF($AQ$6=E$6,$AQ$7,0)+$AR66*IF($AR$6=E$6,$AR$7,0)+$AS66*IF($AS$6=E$6,$AS$7,0)+$AT66*IF($AT$6=E$6,$AT$7,0)+$AU66*IF($AU$6=E$6,$AU$7,0)+$AV66*IF($AV$6=E$6,$AV$7,0)+$AW66*IF($AW$6=E$6,$AW$7,0)+$AX66*IF($AX$6=E$6,$AX$7,0)+$AY66*IF($AY$6=E$6,$AY$7,0)+$AZ66*IF($AZ$6=E$6,$AZ$7,0))/E$7,0)</f>
        <v>0</v>
      </c>
      <c r="F66" s="54">
        <f t="shared" si="59"/>
        <v>0</v>
      </c>
      <c r="G66" s="54">
        <f t="shared" si="59"/>
        <v>100</v>
      </c>
      <c r="H66" s="54">
        <f t="shared" si="59"/>
        <v>100</v>
      </c>
      <c r="I66" s="54">
        <f t="shared" si="59"/>
        <v>0</v>
      </c>
      <c r="J66" s="54">
        <f t="shared" si="59"/>
        <v>0</v>
      </c>
      <c r="K66" s="54">
        <f t="shared" si="59"/>
        <v>0</v>
      </c>
      <c r="L66" s="54">
        <f t="shared" si="59"/>
        <v>0</v>
      </c>
      <c r="M66" s="54">
        <f t="shared" si="59"/>
        <v>0</v>
      </c>
      <c r="N66" s="54">
        <f t="shared" si="59"/>
        <v>0</v>
      </c>
      <c r="O66" s="54">
        <f t="shared" si="59"/>
        <v>0</v>
      </c>
      <c r="P66" s="54">
        <f t="shared" si="59"/>
        <v>0</v>
      </c>
      <c r="Q66" s="54">
        <f t="shared" si="59"/>
        <v>0</v>
      </c>
      <c r="R66" s="54">
        <f t="shared" si="59"/>
        <v>0</v>
      </c>
      <c r="S66" s="135"/>
      <c r="T66" s="68"/>
      <c r="U66" s="68"/>
      <c r="V66" s="56">
        <v>100</v>
      </c>
      <c r="W66" s="55">
        <v>100</v>
      </c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3"/>
      <c r="AT66" s="3"/>
      <c r="AU66" s="3"/>
      <c r="AV66" s="3"/>
      <c r="AW66" s="3"/>
    </row>
    <row r="67" spans="1:49" ht="14.25" customHeight="1">
      <c r="A67" s="51">
        <v>60</v>
      </c>
      <c r="B67" s="3">
        <v>21120120140153</v>
      </c>
      <c r="C67" s="3" t="s">
        <v>259</v>
      </c>
      <c r="D67" s="54">
        <v>30</v>
      </c>
      <c r="E67" s="54">
        <f t="shared" ref="E67:R67" si="60">IFERROR(($T67*IF($T$6=E$6,$T$7,0)+$U67*IF($U$6=E$6,$U$7,0)+$V67*IF($V$6=E$6,$V$7,0)+$W67*IF($W$6=E$6,$W$7,0)+$X67*IF($X$6=E$6,$X$7,0)+$Y67*IF($Y$6=E$6,$Y$7,0)+$Z67*IF($Z$6=E$6,$Z$7,0)+$AA67*IF($AA$6=E$6,$AA$7,0)+$AB67*IF($AB$6=E$6,$AB$7,0)+$AC67*IF($AC$6=E$6,$AC$7,0)+$AD67*IF($AD$6=E$6,$AD$7,0)+$AE67*IF($AE$6=E$6,$AE$7,0)+$AF67*IF($AF$6=E$6,$AF$7,0)+$AG67*IF($AG$6=E$6,$AG$7,0)+$AH67*IF($AH$6=E$6,$AH$7,0)+$AI67*IF($AI$6=E$6,$AI$7,0)+$AJ67*IF($AJ$6=E$6,$AJ$7,0)+$AK67*IF($AK$6=E$6,$AK$7,0)+$AL67*IF($AL$6=E$6,$AL$7,0)+$AM67*IF($AM$6=E$6,$AM$7,0)+$AN67*IF($AN$6=E$6,$AN$7,0)+$AO67*IF($AO$6=E$6,$AO$7,0)+$AP67*IF($AP$6=E$6,$AP$7,0)+$AQ67*IF($AQ$6=E$6,$AQ$7,0)+$AR67*IF($AR$6=E$6,$AR$7,0)+$AS67*IF($AS$6=E$6,$AS$7,0)+$AT67*IF($AT$6=E$6,$AT$7,0)+$AU67*IF($AU$6=E$6,$AU$7,0)+$AV67*IF($AV$6=E$6,$AV$7,0)+$AW67*IF($AW$6=E$6,$AW$7,0)+$AX67*IF($AX$6=E$6,$AX$7,0)+$AY67*IF($AY$6=E$6,$AY$7,0)+$AZ67*IF($AZ$6=E$6,$AZ$7,0))/E$7,0)</f>
        <v>0</v>
      </c>
      <c r="F67" s="54">
        <f t="shared" si="60"/>
        <v>0</v>
      </c>
      <c r="G67" s="54">
        <f t="shared" si="60"/>
        <v>30</v>
      </c>
      <c r="H67" s="54">
        <f t="shared" si="60"/>
        <v>30</v>
      </c>
      <c r="I67" s="54">
        <f t="shared" si="60"/>
        <v>0</v>
      </c>
      <c r="J67" s="54">
        <f t="shared" si="60"/>
        <v>0</v>
      </c>
      <c r="K67" s="54">
        <f t="shared" si="60"/>
        <v>0</v>
      </c>
      <c r="L67" s="54">
        <f t="shared" si="60"/>
        <v>0</v>
      </c>
      <c r="M67" s="54">
        <f t="shared" si="60"/>
        <v>0</v>
      </c>
      <c r="N67" s="54">
        <f t="shared" si="60"/>
        <v>0</v>
      </c>
      <c r="O67" s="54">
        <f t="shared" si="60"/>
        <v>0</v>
      </c>
      <c r="P67" s="54">
        <f t="shared" si="60"/>
        <v>0</v>
      </c>
      <c r="Q67" s="54">
        <f t="shared" si="60"/>
        <v>0</v>
      </c>
      <c r="R67" s="54">
        <f t="shared" si="60"/>
        <v>0</v>
      </c>
      <c r="S67" s="135"/>
      <c r="T67" s="68"/>
      <c r="U67" s="68"/>
      <c r="V67" s="56">
        <v>30</v>
      </c>
      <c r="W67" s="55">
        <v>30</v>
      </c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3"/>
      <c r="AT67" s="3"/>
      <c r="AU67" s="3"/>
      <c r="AV67" s="3"/>
      <c r="AW67" s="3"/>
    </row>
    <row r="68" spans="1:49" ht="14.25" customHeight="1">
      <c r="A68" s="51">
        <v>61</v>
      </c>
      <c r="B68" s="3">
        <f>IF('FORM NILAI SIAP'!A68=0,"",'FORM NILAI SIAP'!A68)</f>
        <v>21120120140099</v>
      </c>
      <c r="C68" s="3" t="str">
        <f>IF('FORM NILAI SIAP'!B68=0,"",'FORM NILAI SIAP'!B68)</f>
        <v>DIMSA MUTIARA FIRSTAYODI</v>
      </c>
      <c r="D68" s="54">
        <v>100</v>
      </c>
      <c r="E68" s="54">
        <f t="shared" ref="E68:R68" si="61">IFERROR(($T68*IF($T$6=E$6,$T$7,0)+$U68*IF($U$6=E$6,$U$7,0)+$V68*IF($V$6=E$6,$V$7,0)+$W68*IF($W$6=E$6,$W$7,0)+$X68*IF($X$6=E$6,$X$7,0)+$Y68*IF($Y$6=E$6,$Y$7,0)+$Z68*IF($Z$6=E$6,$Z$7,0)+$AA68*IF($AA$6=E$6,$AA$7,0)+$AB68*IF($AB$6=E$6,$AB$7,0)+$AC68*IF($AC$6=E$6,$AC$7,0)+$AD68*IF($AD$6=E$6,$AD$7,0)+$AE68*IF($AE$6=E$6,$AE$7,0)+$AF68*IF($AF$6=E$6,$AF$7,0)+$AG68*IF($AG$6=E$6,$AG$7,0)+$AH68*IF($AH$6=E$6,$AH$7,0)+$AI68*IF($AI$6=E$6,$AI$7,0)+$AJ68*IF($AJ$6=E$6,$AJ$7,0)+$AK68*IF($AK$6=E$6,$AK$7,0)+$AL68*IF($AL$6=E$6,$AL$7,0)+$AM68*IF($AM$6=E$6,$AM$7,0)+$AN68*IF($AN$6=E$6,$AN$7,0)+$AO68*IF($AO$6=E$6,$AO$7,0)+$AP68*IF($AP$6=E$6,$AP$7,0)+$AQ68*IF($AQ$6=E$6,$AQ$7,0)+$AR68*IF($AR$6=E$6,$AR$7,0)+$AS68*IF($AS$6=E$6,$AS$7,0)+$AT68*IF($AT$6=E$6,$AT$7,0)+$AU68*IF($AU$6=E$6,$AU$7,0)+$AV68*IF($AV$6=E$6,$AV$7,0)+$AW68*IF($AW$6=E$6,$AW$7,0)+$AX68*IF($AX$6=E$6,$AX$7,0)+$AY68*IF($AY$6=E$6,$AY$7,0)+$AZ68*IF($AZ$6=E$6,$AZ$7,0))/E$7,0)</f>
        <v>0</v>
      </c>
      <c r="F68" s="54">
        <f t="shared" si="61"/>
        <v>0</v>
      </c>
      <c r="G68" s="54">
        <f t="shared" si="61"/>
        <v>100</v>
      </c>
      <c r="H68" s="54">
        <f t="shared" si="61"/>
        <v>100</v>
      </c>
      <c r="I68" s="54">
        <f t="shared" si="61"/>
        <v>0</v>
      </c>
      <c r="J68" s="54">
        <f t="shared" si="61"/>
        <v>0</v>
      </c>
      <c r="K68" s="54">
        <f t="shared" si="61"/>
        <v>0</v>
      </c>
      <c r="L68" s="54">
        <f t="shared" si="61"/>
        <v>0</v>
      </c>
      <c r="M68" s="54">
        <f t="shared" si="61"/>
        <v>0</v>
      </c>
      <c r="N68" s="54">
        <f t="shared" si="61"/>
        <v>0</v>
      </c>
      <c r="O68" s="54">
        <f t="shared" si="61"/>
        <v>0</v>
      </c>
      <c r="P68" s="54">
        <f t="shared" si="61"/>
        <v>0</v>
      </c>
      <c r="Q68" s="54">
        <f t="shared" si="61"/>
        <v>0</v>
      </c>
      <c r="R68" s="54">
        <f t="shared" si="61"/>
        <v>0</v>
      </c>
      <c r="S68" s="135"/>
      <c r="T68" s="68"/>
      <c r="U68" s="68"/>
      <c r="V68" s="56">
        <v>100</v>
      </c>
      <c r="W68" s="55">
        <v>100</v>
      </c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3"/>
      <c r="AT68" s="3"/>
      <c r="AU68" s="3"/>
      <c r="AV68" s="3"/>
      <c r="AW68" s="3"/>
    </row>
    <row r="69" spans="1:49" ht="14.25" customHeight="1">
      <c r="A69" s="51">
        <v>62</v>
      </c>
      <c r="B69" s="3">
        <f>IF('FORM NILAI SIAP'!A69=0,"",'FORM NILAI SIAP'!A69)</f>
        <v>21120120140099</v>
      </c>
      <c r="C69" s="3" t="str">
        <f>IF('FORM NILAI SIAP'!B69=0,"",'FORM NILAI SIAP'!B69)</f>
        <v>SUGIYATMI</v>
      </c>
      <c r="D69" s="54">
        <v>10</v>
      </c>
      <c r="E69" s="54">
        <f t="shared" ref="E69:R69" si="62">IFERROR(($T69*IF($T$6=E$6,$T$7,0)+$U69*IF($U$6=E$6,$U$7,0)+$V69*IF($V$6=E$6,$V$7,0)+$W69*IF($W$6=E$6,$W$7,0)+$X69*IF($X$6=E$6,$X$7,0)+$Y69*IF($Y$6=E$6,$Y$7,0)+$Z69*IF($Z$6=E$6,$Z$7,0)+$AA69*IF($AA$6=E$6,$AA$7,0)+$AB69*IF($AB$6=E$6,$AB$7,0)+$AC69*IF($AC$6=E$6,$AC$7,0)+$AD69*IF($AD$6=E$6,$AD$7,0)+$AE69*IF($AE$6=E$6,$AE$7,0)+$AF69*IF($AF$6=E$6,$AF$7,0)+$AG69*IF($AG$6=E$6,$AG$7,0)+$AH69*IF($AH$6=E$6,$AH$7,0)+$AI69*IF($AI$6=E$6,$AI$7,0)+$AJ69*IF($AJ$6=E$6,$AJ$7,0)+$AK69*IF($AK$6=E$6,$AK$7,0)+$AL69*IF($AL$6=E$6,$AL$7,0)+$AM69*IF($AM$6=E$6,$AM$7,0)+$AN69*IF($AN$6=E$6,$AN$7,0)+$AO69*IF($AO$6=E$6,$AO$7,0)+$AP69*IF($AP$6=E$6,$AP$7,0)+$AQ69*IF($AQ$6=E$6,$AQ$7,0)+$AR69*IF($AR$6=E$6,$AR$7,0)+$AS69*IF($AS$6=E$6,$AS$7,0)+$AT69*IF($AT$6=E$6,$AT$7,0)+$AU69*IF($AU$6=E$6,$AU$7,0)+$AV69*IF($AV$6=E$6,$AV$7,0)+$AW69*IF($AW$6=E$6,$AW$7,0)+$AX69*IF($AX$6=E$6,$AX$7,0)+$AY69*IF($AY$6=E$6,$AY$7,0)+$AZ69*IF($AZ$6=E$6,$AZ$7,0))/E$7,0)</f>
        <v>0</v>
      </c>
      <c r="F69" s="54">
        <f t="shared" si="62"/>
        <v>0</v>
      </c>
      <c r="G69" s="54">
        <f t="shared" si="62"/>
        <v>10</v>
      </c>
      <c r="H69" s="54">
        <f t="shared" si="62"/>
        <v>10</v>
      </c>
      <c r="I69" s="54">
        <f t="shared" si="62"/>
        <v>0</v>
      </c>
      <c r="J69" s="54">
        <f t="shared" si="62"/>
        <v>0</v>
      </c>
      <c r="K69" s="54">
        <f t="shared" si="62"/>
        <v>0</v>
      </c>
      <c r="L69" s="54">
        <f t="shared" si="62"/>
        <v>0</v>
      </c>
      <c r="M69" s="54">
        <f t="shared" si="62"/>
        <v>0</v>
      </c>
      <c r="N69" s="54">
        <f t="shared" si="62"/>
        <v>0</v>
      </c>
      <c r="O69" s="54">
        <f t="shared" si="62"/>
        <v>0</v>
      </c>
      <c r="P69" s="54">
        <f t="shared" si="62"/>
        <v>0</v>
      </c>
      <c r="Q69" s="54">
        <f t="shared" si="62"/>
        <v>0</v>
      </c>
      <c r="R69" s="54">
        <f t="shared" si="62"/>
        <v>0</v>
      </c>
      <c r="S69" s="135"/>
      <c r="T69" s="68"/>
      <c r="U69" s="68"/>
      <c r="V69" s="56">
        <v>10</v>
      </c>
      <c r="W69" s="55">
        <v>10</v>
      </c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3"/>
      <c r="AT69" s="3"/>
      <c r="AU69" s="3"/>
      <c r="AV69" s="3"/>
      <c r="AW69" s="3"/>
    </row>
    <row r="70" spans="1:49" ht="14.25" customHeight="1">
      <c r="A70" s="51">
        <v>63</v>
      </c>
      <c r="B70" s="3">
        <f>IF('FORM NILAI SIAP'!A70=0,"",'FORM NILAI SIAP'!A70)</f>
        <v>21120120140099</v>
      </c>
      <c r="C70" s="3" t="str">
        <f>IF('FORM NILAI SIAP'!B70=0,"",'FORM NILAI SIAP'!B70)</f>
        <v>KHANUUN MAULIDA PUSPITA HASYIM</v>
      </c>
      <c r="D70" s="54">
        <v>100</v>
      </c>
      <c r="E70" s="54">
        <f t="shared" ref="E70:R70" si="63">IFERROR(($T70*IF($T$6=E$6,$T$7,0)+$U70*IF($U$6=E$6,$U$7,0)+$V70*IF($V$6=E$6,$V$7,0)+$W70*IF($W$6=E$6,$W$7,0)+$X70*IF($X$6=E$6,$X$7,0)+$Y70*IF($Y$6=E$6,$Y$7,0)+$Z70*IF($Z$6=E$6,$Z$7,0)+$AA70*IF($AA$6=E$6,$AA$7,0)+$AB70*IF($AB$6=E$6,$AB$7,0)+$AC70*IF($AC$6=E$6,$AC$7,0)+$AD70*IF($AD$6=E$6,$AD$7,0)+$AE70*IF($AE$6=E$6,$AE$7,0)+$AF70*IF($AF$6=E$6,$AF$7,0)+$AG70*IF($AG$6=E$6,$AG$7,0)+$AH70*IF($AH$6=E$6,$AH$7,0)+$AI70*IF($AI$6=E$6,$AI$7,0)+$AJ70*IF($AJ$6=E$6,$AJ$7,0)+$AK70*IF($AK$6=E$6,$AK$7,0)+$AL70*IF($AL$6=E$6,$AL$7,0)+$AM70*IF($AM$6=E$6,$AM$7,0)+$AN70*IF($AN$6=E$6,$AN$7,0)+$AO70*IF($AO$6=E$6,$AO$7,0)+$AP70*IF($AP$6=E$6,$AP$7,0)+$AQ70*IF($AQ$6=E$6,$AQ$7,0)+$AR70*IF($AR$6=E$6,$AR$7,0)+$AS70*IF($AS$6=E$6,$AS$7,0)+$AT70*IF($AT$6=E$6,$AT$7,0)+$AU70*IF($AU$6=E$6,$AU$7,0)+$AV70*IF($AV$6=E$6,$AV$7,0)+$AW70*IF($AW$6=E$6,$AW$7,0)+$AX70*IF($AX$6=E$6,$AX$7,0)+$AY70*IF($AY$6=E$6,$AY$7,0)+$AZ70*IF($AZ$6=E$6,$AZ$7,0))/E$7,0)</f>
        <v>0</v>
      </c>
      <c r="F70" s="54">
        <f t="shared" si="63"/>
        <v>0</v>
      </c>
      <c r="G70" s="54">
        <f t="shared" si="63"/>
        <v>100</v>
      </c>
      <c r="H70" s="54">
        <f t="shared" si="63"/>
        <v>100</v>
      </c>
      <c r="I70" s="54">
        <f t="shared" si="63"/>
        <v>0</v>
      </c>
      <c r="J70" s="54">
        <f t="shared" si="63"/>
        <v>0</v>
      </c>
      <c r="K70" s="54">
        <f t="shared" si="63"/>
        <v>0</v>
      </c>
      <c r="L70" s="54">
        <f t="shared" si="63"/>
        <v>0</v>
      </c>
      <c r="M70" s="54">
        <f t="shared" si="63"/>
        <v>0</v>
      </c>
      <c r="N70" s="54">
        <f t="shared" si="63"/>
        <v>0</v>
      </c>
      <c r="O70" s="54">
        <f t="shared" si="63"/>
        <v>0</v>
      </c>
      <c r="P70" s="54">
        <f t="shared" si="63"/>
        <v>0</v>
      </c>
      <c r="Q70" s="54">
        <f t="shared" si="63"/>
        <v>0</v>
      </c>
      <c r="R70" s="54">
        <f t="shared" si="63"/>
        <v>0</v>
      </c>
      <c r="S70" s="135"/>
      <c r="T70" s="68"/>
      <c r="U70" s="68"/>
      <c r="V70" s="56">
        <v>100</v>
      </c>
      <c r="W70" s="55">
        <v>100</v>
      </c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3"/>
      <c r="AT70" s="3"/>
      <c r="AU70" s="3"/>
      <c r="AV70" s="3"/>
      <c r="AW70" s="3"/>
    </row>
    <row r="71" spans="1:49" ht="14.25" customHeight="1">
      <c r="A71" s="51">
        <v>64</v>
      </c>
      <c r="B71" s="3">
        <f>IF('FORM NILAI SIAP'!A71=0,"",'FORM NILAI SIAP'!A71)</f>
        <v>21120120140099</v>
      </c>
      <c r="C71" s="3" t="str">
        <f>IF('FORM NILAI SIAP'!B71=0,"",'FORM NILAI SIAP'!B71)</f>
        <v>DANIEL RITZ</v>
      </c>
      <c r="D71" s="54">
        <v>60</v>
      </c>
      <c r="E71" s="54">
        <f t="shared" ref="E71:R71" si="64">IFERROR(($T71*IF($T$6=E$6,$T$7,0)+$U71*IF($U$6=E$6,$U$7,0)+$V71*IF($V$6=E$6,$V$7,0)+$W71*IF($W$6=E$6,$W$7,0)+$X71*IF($X$6=E$6,$X$7,0)+$Y71*IF($Y$6=E$6,$Y$7,0)+$Z71*IF($Z$6=E$6,$Z$7,0)+$AA71*IF($AA$6=E$6,$AA$7,0)+$AB71*IF($AB$6=E$6,$AB$7,0)+$AC71*IF($AC$6=E$6,$AC$7,0)+$AD71*IF($AD$6=E$6,$AD$7,0)+$AE71*IF($AE$6=E$6,$AE$7,0)+$AF71*IF($AF$6=E$6,$AF$7,0)+$AG71*IF($AG$6=E$6,$AG$7,0)+$AH71*IF($AH$6=E$6,$AH$7,0)+$AI71*IF($AI$6=E$6,$AI$7,0)+$AJ71*IF($AJ$6=E$6,$AJ$7,0)+$AK71*IF($AK$6=E$6,$AK$7,0)+$AL71*IF($AL$6=E$6,$AL$7,0)+$AM71*IF($AM$6=E$6,$AM$7,0)+$AN71*IF($AN$6=E$6,$AN$7,0)+$AO71*IF($AO$6=E$6,$AO$7,0)+$AP71*IF($AP$6=E$6,$AP$7,0)+$AQ71*IF($AQ$6=E$6,$AQ$7,0)+$AR71*IF($AR$6=E$6,$AR$7,0)+$AS71*IF($AS$6=E$6,$AS$7,0)+$AT71*IF($AT$6=E$6,$AT$7,0)+$AU71*IF($AU$6=E$6,$AU$7,0)+$AV71*IF($AV$6=E$6,$AV$7,0)+$AW71*IF($AW$6=E$6,$AW$7,0)+$AX71*IF($AX$6=E$6,$AX$7,0)+$AY71*IF($AY$6=E$6,$AY$7,0)+$AZ71*IF($AZ$6=E$6,$AZ$7,0))/E$7,0)</f>
        <v>0</v>
      </c>
      <c r="F71" s="54">
        <f t="shared" si="64"/>
        <v>0</v>
      </c>
      <c r="G71" s="54">
        <f t="shared" si="64"/>
        <v>60</v>
      </c>
      <c r="H71" s="54">
        <f t="shared" si="64"/>
        <v>60</v>
      </c>
      <c r="I71" s="54">
        <f t="shared" si="64"/>
        <v>0</v>
      </c>
      <c r="J71" s="54">
        <f t="shared" si="64"/>
        <v>0</v>
      </c>
      <c r="K71" s="54">
        <f t="shared" si="64"/>
        <v>0</v>
      </c>
      <c r="L71" s="54">
        <f t="shared" si="64"/>
        <v>0</v>
      </c>
      <c r="M71" s="54">
        <f t="shared" si="64"/>
        <v>0</v>
      </c>
      <c r="N71" s="54">
        <f t="shared" si="64"/>
        <v>0</v>
      </c>
      <c r="O71" s="54">
        <f t="shared" si="64"/>
        <v>0</v>
      </c>
      <c r="P71" s="54">
        <f t="shared" si="64"/>
        <v>0</v>
      </c>
      <c r="Q71" s="54">
        <f t="shared" si="64"/>
        <v>0</v>
      </c>
      <c r="R71" s="54">
        <f t="shared" si="64"/>
        <v>0</v>
      </c>
      <c r="S71" s="135"/>
      <c r="T71" s="68"/>
      <c r="U71" s="68"/>
      <c r="V71" s="56">
        <v>60</v>
      </c>
      <c r="W71" s="55">
        <v>60</v>
      </c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3"/>
      <c r="AT71" s="3"/>
      <c r="AU71" s="3"/>
      <c r="AV71" s="3"/>
      <c r="AW71" s="3"/>
    </row>
    <row r="72" spans="1:49" ht="14.25" customHeight="1">
      <c r="A72" s="51">
        <v>65</v>
      </c>
      <c r="B72" s="3">
        <f>IF('FORM NILAI SIAP'!A72=0,"",'FORM NILAI SIAP'!A72)</f>
        <v>21120120140099</v>
      </c>
      <c r="C72" s="3" t="str">
        <f>IF('FORM NILAI SIAP'!B72=0,"",'FORM NILAI SIAP'!B72)</f>
        <v>REFANDA SURYA SAPUTRA</v>
      </c>
      <c r="D72" s="54">
        <v>100</v>
      </c>
      <c r="E72" s="54">
        <f t="shared" ref="E72:R72" si="65">IFERROR(($T72*IF($T$6=E$6,$T$7,0)+$U72*IF($U$6=E$6,$U$7,0)+$V72*IF($V$6=E$6,$V$7,0)+$W72*IF($W$6=E$6,$W$7,0)+$X72*IF($X$6=E$6,$X$7,0)+$Y72*IF($Y$6=E$6,$Y$7,0)+$Z72*IF($Z$6=E$6,$Z$7,0)+$AA72*IF($AA$6=E$6,$AA$7,0)+$AB72*IF($AB$6=E$6,$AB$7,0)+$AC72*IF($AC$6=E$6,$AC$7,0)+$AD72*IF($AD$6=E$6,$AD$7,0)+$AE72*IF($AE$6=E$6,$AE$7,0)+$AF72*IF($AF$6=E$6,$AF$7,0)+$AG72*IF($AG$6=E$6,$AG$7,0)+$AH72*IF($AH$6=E$6,$AH$7,0)+$AI72*IF($AI$6=E$6,$AI$7,0)+$AJ72*IF($AJ$6=E$6,$AJ$7,0)+$AK72*IF($AK$6=E$6,$AK$7,0)+$AL72*IF($AL$6=E$6,$AL$7,0)+$AM72*IF($AM$6=E$6,$AM$7,0)+$AN72*IF($AN$6=E$6,$AN$7,0)+$AO72*IF($AO$6=E$6,$AO$7,0)+$AP72*IF($AP$6=E$6,$AP$7,0)+$AQ72*IF($AQ$6=E$6,$AQ$7,0)+$AR72*IF($AR$6=E$6,$AR$7,0)+$AS72*IF($AS$6=E$6,$AS$7,0)+$AT72*IF($AT$6=E$6,$AT$7,0)+$AU72*IF($AU$6=E$6,$AU$7,0)+$AV72*IF($AV$6=E$6,$AV$7,0)+$AW72*IF($AW$6=E$6,$AW$7,0)+$AX72*IF($AX$6=E$6,$AX$7,0)+$AY72*IF($AY$6=E$6,$AY$7,0)+$AZ72*IF($AZ$6=E$6,$AZ$7,0))/E$7,0)</f>
        <v>0</v>
      </c>
      <c r="F72" s="54">
        <f t="shared" si="65"/>
        <v>0</v>
      </c>
      <c r="G72" s="54">
        <f t="shared" si="65"/>
        <v>100</v>
      </c>
      <c r="H72" s="54">
        <f t="shared" si="65"/>
        <v>100</v>
      </c>
      <c r="I72" s="54">
        <f t="shared" si="65"/>
        <v>0</v>
      </c>
      <c r="J72" s="54">
        <f t="shared" si="65"/>
        <v>0</v>
      </c>
      <c r="K72" s="54">
        <f t="shared" si="65"/>
        <v>0</v>
      </c>
      <c r="L72" s="54">
        <f t="shared" si="65"/>
        <v>0</v>
      </c>
      <c r="M72" s="54">
        <f t="shared" si="65"/>
        <v>0</v>
      </c>
      <c r="N72" s="54">
        <f t="shared" si="65"/>
        <v>0</v>
      </c>
      <c r="O72" s="54">
        <f t="shared" si="65"/>
        <v>0</v>
      </c>
      <c r="P72" s="54">
        <f t="shared" si="65"/>
        <v>0</v>
      </c>
      <c r="Q72" s="54">
        <f t="shared" si="65"/>
        <v>0</v>
      </c>
      <c r="R72" s="54">
        <f t="shared" si="65"/>
        <v>0</v>
      </c>
      <c r="S72" s="135"/>
      <c r="T72" s="68"/>
      <c r="U72" s="68"/>
      <c r="V72" s="56">
        <v>100</v>
      </c>
      <c r="W72" s="55">
        <v>100</v>
      </c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3"/>
      <c r="AT72" s="3"/>
      <c r="AU72" s="3"/>
      <c r="AV72" s="3"/>
      <c r="AW72" s="3"/>
    </row>
    <row r="73" spans="1:49" ht="14.25" customHeight="1">
      <c r="A73" s="51">
        <v>66</v>
      </c>
      <c r="B73" s="3">
        <f>IF('FORM NILAI SIAP'!A73=0,"",'FORM NILAI SIAP'!A73)</f>
        <v>21120120140099</v>
      </c>
      <c r="C73" s="3" t="str">
        <f>IF('FORM NILAI SIAP'!B73=0,"",'FORM NILAI SIAP'!B73)</f>
        <v>DIDAN HASAN MURTAQI</v>
      </c>
      <c r="D73" s="54">
        <v>65</v>
      </c>
      <c r="E73" s="54">
        <f t="shared" ref="E73:R73" si="66">IFERROR(($T73*IF($T$6=E$6,$T$7,0)+$U73*IF($U$6=E$6,$U$7,0)+$V73*IF($V$6=E$6,$V$7,0)+$W73*IF($W$6=E$6,$W$7,0)+$X73*IF($X$6=E$6,$X$7,0)+$Y73*IF($Y$6=E$6,$Y$7,0)+$Z73*IF($Z$6=E$6,$Z$7,0)+$AA73*IF($AA$6=E$6,$AA$7,0)+$AB73*IF($AB$6=E$6,$AB$7,0)+$AC73*IF($AC$6=E$6,$AC$7,0)+$AD73*IF($AD$6=E$6,$AD$7,0)+$AE73*IF($AE$6=E$6,$AE$7,0)+$AF73*IF($AF$6=E$6,$AF$7,0)+$AG73*IF($AG$6=E$6,$AG$7,0)+$AH73*IF($AH$6=E$6,$AH$7,0)+$AI73*IF($AI$6=E$6,$AI$7,0)+$AJ73*IF($AJ$6=E$6,$AJ$7,0)+$AK73*IF($AK$6=E$6,$AK$7,0)+$AL73*IF($AL$6=E$6,$AL$7,0)+$AM73*IF($AM$6=E$6,$AM$7,0)+$AN73*IF($AN$6=E$6,$AN$7,0)+$AO73*IF($AO$6=E$6,$AO$7,0)+$AP73*IF($AP$6=E$6,$AP$7,0)+$AQ73*IF($AQ$6=E$6,$AQ$7,0)+$AR73*IF($AR$6=E$6,$AR$7,0)+$AS73*IF($AS$6=E$6,$AS$7,0)+$AT73*IF($AT$6=E$6,$AT$7,0)+$AU73*IF($AU$6=E$6,$AU$7,0)+$AV73*IF($AV$6=E$6,$AV$7,0)+$AW73*IF($AW$6=E$6,$AW$7,0)+$AX73*IF($AX$6=E$6,$AX$7,0)+$AY73*IF($AY$6=E$6,$AY$7,0)+$AZ73*IF($AZ$6=E$6,$AZ$7,0))/E$7,0)</f>
        <v>0</v>
      </c>
      <c r="F73" s="54">
        <f t="shared" si="66"/>
        <v>0</v>
      </c>
      <c r="G73" s="54">
        <f t="shared" si="66"/>
        <v>65</v>
      </c>
      <c r="H73" s="54">
        <f t="shared" si="66"/>
        <v>65</v>
      </c>
      <c r="I73" s="54">
        <f t="shared" si="66"/>
        <v>0</v>
      </c>
      <c r="J73" s="54">
        <f t="shared" si="66"/>
        <v>0</v>
      </c>
      <c r="K73" s="54">
        <f t="shared" si="66"/>
        <v>0</v>
      </c>
      <c r="L73" s="54">
        <f t="shared" si="66"/>
        <v>0</v>
      </c>
      <c r="M73" s="54">
        <f t="shared" si="66"/>
        <v>0</v>
      </c>
      <c r="N73" s="54">
        <f t="shared" si="66"/>
        <v>0</v>
      </c>
      <c r="O73" s="54">
        <f t="shared" si="66"/>
        <v>0</v>
      </c>
      <c r="P73" s="54">
        <f t="shared" si="66"/>
        <v>0</v>
      </c>
      <c r="Q73" s="54">
        <f t="shared" si="66"/>
        <v>0</v>
      </c>
      <c r="R73" s="54">
        <f t="shared" si="66"/>
        <v>0</v>
      </c>
      <c r="S73" s="135"/>
      <c r="T73" s="68"/>
      <c r="U73" s="68"/>
      <c r="V73" s="56">
        <v>65</v>
      </c>
      <c r="W73" s="55">
        <v>65</v>
      </c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3"/>
      <c r="AT73" s="3"/>
      <c r="AU73" s="3"/>
      <c r="AV73" s="3"/>
      <c r="AW73" s="3"/>
    </row>
    <row r="74" spans="1:49" ht="14.25" customHeight="1">
      <c r="A74" s="51">
        <v>67</v>
      </c>
      <c r="B74" s="3">
        <f>IF('FORM NILAI SIAP'!A74=0,"",'FORM NILAI SIAP'!A74)</f>
        <v>21120120140099</v>
      </c>
      <c r="C74" s="3" t="str">
        <f>IF('FORM NILAI SIAP'!B74=0,"",'FORM NILAI SIAP'!B74)</f>
        <v>MUHAMMAD DZAKY NAUFAL</v>
      </c>
      <c r="D74" s="54">
        <v>30</v>
      </c>
      <c r="E74" s="54">
        <f t="shared" ref="E74:R74" si="67">IFERROR(($T74*IF($T$6=E$6,$T$7,0)+$U74*IF($U$6=E$6,$U$7,0)+$V74*IF($V$6=E$6,$V$7,0)+$W74*IF($W$6=E$6,$W$7,0)+$X74*IF($X$6=E$6,$X$7,0)+$Y74*IF($Y$6=E$6,$Y$7,0)+$Z74*IF($Z$6=E$6,$Z$7,0)+$AA74*IF($AA$6=E$6,$AA$7,0)+$AB74*IF($AB$6=E$6,$AB$7,0)+$AC74*IF($AC$6=E$6,$AC$7,0)+$AD74*IF($AD$6=E$6,$AD$7,0)+$AE74*IF($AE$6=E$6,$AE$7,0)+$AF74*IF($AF$6=E$6,$AF$7,0)+$AG74*IF($AG$6=E$6,$AG$7,0)+$AH74*IF($AH$6=E$6,$AH$7,0)+$AI74*IF($AI$6=E$6,$AI$7,0)+$AJ74*IF($AJ$6=E$6,$AJ$7,0)+$AK74*IF($AK$6=E$6,$AK$7,0)+$AL74*IF($AL$6=E$6,$AL$7,0)+$AM74*IF($AM$6=E$6,$AM$7,0)+$AN74*IF($AN$6=E$6,$AN$7,0)+$AO74*IF($AO$6=E$6,$AO$7,0)+$AP74*IF($AP$6=E$6,$AP$7,0)+$AQ74*IF($AQ$6=E$6,$AQ$7,0)+$AR74*IF($AR$6=E$6,$AR$7,0)+$AS74*IF($AS$6=E$6,$AS$7,0)+$AT74*IF($AT$6=E$6,$AT$7,0)+$AU74*IF($AU$6=E$6,$AU$7,0)+$AV74*IF($AV$6=E$6,$AV$7,0)+$AW74*IF($AW$6=E$6,$AW$7,0)+$AX74*IF($AX$6=E$6,$AX$7,0)+$AY74*IF($AY$6=E$6,$AY$7,0)+$AZ74*IF($AZ$6=E$6,$AZ$7,0))/E$7,0)</f>
        <v>0</v>
      </c>
      <c r="F74" s="54">
        <f t="shared" si="67"/>
        <v>0</v>
      </c>
      <c r="G74" s="54">
        <f t="shared" si="67"/>
        <v>30</v>
      </c>
      <c r="H74" s="54">
        <f t="shared" si="67"/>
        <v>30</v>
      </c>
      <c r="I74" s="54">
        <f t="shared" si="67"/>
        <v>0</v>
      </c>
      <c r="J74" s="54">
        <f t="shared" si="67"/>
        <v>0</v>
      </c>
      <c r="K74" s="54">
        <f t="shared" si="67"/>
        <v>0</v>
      </c>
      <c r="L74" s="54">
        <f t="shared" si="67"/>
        <v>0</v>
      </c>
      <c r="M74" s="54">
        <f t="shared" si="67"/>
        <v>0</v>
      </c>
      <c r="N74" s="54">
        <f t="shared" si="67"/>
        <v>0</v>
      </c>
      <c r="O74" s="54">
        <f t="shared" si="67"/>
        <v>0</v>
      </c>
      <c r="P74" s="54">
        <f t="shared" si="67"/>
        <v>0</v>
      </c>
      <c r="Q74" s="54">
        <f t="shared" si="67"/>
        <v>0</v>
      </c>
      <c r="R74" s="54">
        <f t="shared" si="67"/>
        <v>0</v>
      </c>
      <c r="S74" s="135"/>
      <c r="T74" s="68"/>
      <c r="U74" s="68"/>
      <c r="V74" s="56">
        <v>30</v>
      </c>
      <c r="W74" s="55">
        <v>30</v>
      </c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3"/>
      <c r="AT74" s="3"/>
      <c r="AU74" s="3"/>
      <c r="AV74" s="3"/>
      <c r="AW74" s="3"/>
    </row>
    <row r="75" spans="1:49" ht="14.25" customHeight="1">
      <c r="A75" s="51">
        <v>68</v>
      </c>
      <c r="B75" s="3">
        <f>IF('FORM NILAI SIAP'!A75=0,"",'FORM NILAI SIAP'!A75)</f>
        <v>21120120140099</v>
      </c>
      <c r="C75" s="3" t="str">
        <f>IF('FORM NILAI SIAP'!B75=0,"",'FORM NILAI SIAP'!B75)</f>
        <v>Mohammad Rifqi Satriamas</v>
      </c>
      <c r="D75" s="54">
        <v>30</v>
      </c>
      <c r="E75" s="54">
        <f t="shared" ref="E75:R75" si="68">IFERROR(($T75*IF($T$6=E$6,$T$7,0)+$U75*IF($U$6=E$6,$U$7,0)+$V75*IF($V$6=E$6,$V$7,0)+$W75*IF($W$6=E$6,$W$7,0)+$X75*IF($X$6=E$6,$X$7,0)+$Y75*IF($Y$6=E$6,$Y$7,0)+$Z75*IF($Z$6=E$6,$Z$7,0)+$AA75*IF($AA$6=E$6,$AA$7,0)+$AB75*IF($AB$6=E$6,$AB$7,0)+$AC75*IF($AC$6=E$6,$AC$7,0)+$AD75*IF($AD$6=E$6,$AD$7,0)+$AE75*IF($AE$6=E$6,$AE$7,0)+$AF75*IF($AF$6=E$6,$AF$7,0)+$AG75*IF($AG$6=E$6,$AG$7,0)+$AH75*IF($AH$6=E$6,$AH$7,0)+$AI75*IF($AI$6=E$6,$AI$7,0)+$AJ75*IF($AJ$6=E$6,$AJ$7,0)+$AK75*IF($AK$6=E$6,$AK$7,0)+$AL75*IF($AL$6=E$6,$AL$7,0)+$AM75*IF($AM$6=E$6,$AM$7,0)+$AN75*IF($AN$6=E$6,$AN$7,0)+$AO75*IF($AO$6=E$6,$AO$7,0)+$AP75*IF($AP$6=E$6,$AP$7,0)+$AQ75*IF($AQ$6=E$6,$AQ$7,0)+$AR75*IF($AR$6=E$6,$AR$7,0)+$AS75*IF($AS$6=E$6,$AS$7,0)+$AT75*IF($AT$6=E$6,$AT$7,0)+$AU75*IF($AU$6=E$6,$AU$7,0)+$AV75*IF($AV$6=E$6,$AV$7,0)+$AW75*IF($AW$6=E$6,$AW$7,0)+$AX75*IF($AX$6=E$6,$AX$7,0)+$AY75*IF($AY$6=E$6,$AY$7,0)+$AZ75*IF($AZ$6=E$6,$AZ$7,0))/E$7,0)</f>
        <v>0</v>
      </c>
      <c r="F75" s="54">
        <f t="shared" si="68"/>
        <v>0</v>
      </c>
      <c r="G75" s="54">
        <f t="shared" si="68"/>
        <v>30</v>
      </c>
      <c r="H75" s="54">
        <f t="shared" si="68"/>
        <v>30</v>
      </c>
      <c r="I75" s="54">
        <f t="shared" si="68"/>
        <v>0</v>
      </c>
      <c r="J75" s="54">
        <f t="shared" si="68"/>
        <v>0</v>
      </c>
      <c r="K75" s="54">
        <f t="shared" si="68"/>
        <v>0</v>
      </c>
      <c r="L75" s="54">
        <f t="shared" si="68"/>
        <v>0</v>
      </c>
      <c r="M75" s="54">
        <f t="shared" si="68"/>
        <v>0</v>
      </c>
      <c r="N75" s="54">
        <f t="shared" si="68"/>
        <v>0</v>
      </c>
      <c r="O75" s="54">
        <f t="shared" si="68"/>
        <v>0</v>
      </c>
      <c r="P75" s="54">
        <f t="shared" si="68"/>
        <v>0</v>
      </c>
      <c r="Q75" s="54">
        <f t="shared" si="68"/>
        <v>0</v>
      </c>
      <c r="R75" s="54">
        <f t="shared" si="68"/>
        <v>0</v>
      </c>
      <c r="S75" s="135"/>
      <c r="T75" s="68"/>
      <c r="U75" s="68"/>
      <c r="V75" s="56">
        <v>30</v>
      </c>
      <c r="W75" s="55">
        <v>30</v>
      </c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3"/>
      <c r="AT75" s="3"/>
      <c r="AU75" s="3"/>
      <c r="AV75" s="3"/>
      <c r="AW75" s="3"/>
    </row>
    <row r="76" spans="1:49" ht="14.25" customHeight="1">
      <c r="A76" s="51">
        <v>69</v>
      </c>
      <c r="B76" s="3">
        <f>IF('FORM NILAI SIAP'!A76=0,"",'FORM NILAI SIAP'!A76)</f>
        <v>21120120140099</v>
      </c>
      <c r="C76" s="3" t="str">
        <f>IF('FORM NILAI SIAP'!B76=0,"",'FORM NILAI SIAP'!B76)</f>
        <v>AFIF SYARIFUDDIN YAHYA</v>
      </c>
      <c r="D76" s="54">
        <v>0</v>
      </c>
      <c r="E76" s="54">
        <f t="shared" ref="E76:R76" si="69">IFERROR(($T76*IF($T$6=E$6,$T$7,0)+$U76*IF($U$6=E$6,$U$7,0)+$V76*IF($V$6=E$6,$V$7,0)+$W76*IF($W$6=E$6,$W$7,0)+$X76*IF($X$6=E$6,$X$7,0)+$Y76*IF($Y$6=E$6,$Y$7,0)+$Z76*IF($Z$6=E$6,$Z$7,0)+$AA76*IF($AA$6=E$6,$AA$7,0)+$AB76*IF($AB$6=E$6,$AB$7,0)+$AC76*IF($AC$6=E$6,$AC$7,0)+$AD76*IF($AD$6=E$6,$AD$7,0)+$AE76*IF($AE$6=E$6,$AE$7,0)+$AF76*IF($AF$6=E$6,$AF$7,0)+$AG76*IF($AG$6=E$6,$AG$7,0)+$AH76*IF($AH$6=E$6,$AH$7,0)+$AI76*IF($AI$6=E$6,$AI$7,0)+$AJ76*IF($AJ$6=E$6,$AJ$7,0)+$AK76*IF($AK$6=E$6,$AK$7,0)+$AL76*IF($AL$6=E$6,$AL$7,0)+$AM76*IF($AM$6=E$6,$AM$7,0)+$AN76*IF($AN$6=E$6,$AN$7,0)+$AO76*IF($AO$6=E$6,$AO$7,0)+$AP76*IF($AP$6=E$6,$AP$7,0)+$AQ76*IF($AQ$6=E$6,$AQ$7,0)+$AR76*IF($AR$6=E$6,$AR$7,0)+$AS76*IF($AS$6=E$6,$AS$7,0)+$AT76*IF($AT$6=E$6,$AT$7,0)+$AU76*IF($AU$6=E$6,$AU$7,0)+$AV76*IF($AV$6=E$6,$AV$7,0)+$AW76*IF($AW$6=E$6,$AW$7,0)+$AX76*IF($AX$6=E$6,$AX$7,0)+$AY76*IF($AY$6=E$6,$AY$7,0)+$AZ76*IF($AZ$6=E$6,$AZ$7,0))/E$7,0)</f>
        <v>0</v>
      </c>
      <c r="F76" s="54">
        <f t="shared" si="69"/>
        <v>0</v>
      </c>
      <c r="G76" s="54">
        <f t="shared" si="69"/>
        <v>0</v>
      </c>
      <c r="H76" s="54">
        <f t="shared" si="69"/>
        <v>0</v>
      </c>
      <c r="I76" s="54">
        <f t="shared" si="69"/>
        <v>0</v>
      </c>
      <c r="J76" s="54">
        <f t="shared" si="69"/>
        <v>0</v>
      </c>
      <c r="K76" s="54">
        <f t="shared" si="69"/>
        <v>0</v>
      </c>
      <c r="L76" s="54">
        <f t="shared" si="69"/>
        <v>0</v>
      </c>
      <c r="M76" s="54">
        <f t="shared" si="69"/>
        <v>0</v>
      </c>
      <c r="N76" s="54">
        <f t="shared" si="69"/>
        <v>0</v>
      </c>
      <c r="O76" s="54">
        <f t="shared" si="69"/>
        <v>0</v>
      </c>
      <c r="P76" s="54">
        <f t="shared" si="69"/>
        <v>0</v>
      </c>
      <c r="Q76" s="54">
        <f t="shared" si="69"/>
        <v>0</v>
      </c>
      <c r="R76" s="54">
        <f t="shared" si="69"/>
        <v>0</v>
      </c>
      <c r="S76" s="135"/>
      <c r="T76" s="68"/>
      <c r="U76" s="68"/>
      <c r="V76" s="56">
        <v>0</v>
      </c>
      <c r="W76" s="55">
        <v>0</v>
      </c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3"/>
      <c r="AT76" s="3"/>
      <c r="AU76" s="3"/>
      <c r="AV76" s="3"/>
      <c r="AW76" s="3"/>
    </row>
    <row r="77" spans="1:49" ht="14.25" customHeight="1">
      <c r="A77" s="51">
        <v>70</v>
      </c>
      <c r="B77" s="3">
        <f>IF('FORM NILAI SIAP'!A77=0,"",'FORM NILAI SIAP'!A77)</f>
        <v>21120120140099</v>
      </c>
      <c r="C77" s="3" t="str">
        <f>IF('FORM NILAI SIAP'!B77=0,"",'FORM NILAI SIAP'!B77)</f>
        <v>RIZAL FIRDAUS</v>
      </c>
      <c r="D77" s="54">
        <v>40</v>
      </c>
      <c r="E77" s="54">
        <f t="shared" ref="E77:R77" si="70">IFERROR(($T77*IF($T$6=E$6,$T$7,0)+$U77*IF($U$6=E$6,$U$7,0)+$V77*IF($V$6=E$6,$V$7,0)+$W77*IF($W$6=E$6,$W$7,0)+$X77*IF($X$6=E$6,$X$7,0)+$Y77*IF($Y$6=E$6,$Y$7,0)+$Z77*IF($Z$6=E$6,$Z$7,0)+$AA77*IF($AA$6=E$6,$AA$7,0)+$AB77*IF($AB$6=E$6,$AB$7,0)+$AC77*IF($AC$6=E$6,$AC$7,0)+$AD77*IF($AD$6=E$6,$AD$7,0)+$AE77*IF($AE$6=E$6,$AE$7,0)+$AF77*IF($AF$6=E$6,$AF$7,0)+$AG77*IF($AG$6=E$6,$AG$7,0)+$AH77*IF($AH$6=E$6,$AH$7,0)+$AI77*IF($AI$6=E$6,$AI$7,0)+$AJ77*IF($AJ$6=E$6,$AJ$7,0)+$AK77*IF($AK$6=E$6,$AK$7,0)+$AL77*IF($AL$6=E$6,$AL$7,0)+$AM77*IF($AM$6=E$6,$AM$7,0)+$AN77*IF($AN$6=E$6,$AN$7,0)+$AO77*IF($AO$6=E$6,$AO$7,0)+$AP77*IF($AP$6=E$6,$AP$7,0)+$AQ77*IF($AQ$6=E$6,$AQ$7,0)+$AR77*IF($AR$6=E$6,$AR$7,0)+$AS77*IF($AS$6=E$6,$AS$7,0)+$AT77*IF($AT$6=E$6,$AT$7,0)+$AU77*IF($AU$6=E$6,$AU$7,0)+$AV77*IF($AV$6=E$6,$AV$7,0)+$AW77*IF($AW$6=E$6,$AW$7,0)+$AX77*IF($AX$6=E$6,$AX$7,0)+$AY77*IF($AY$6=E$6,$AY$7,0)+$AZ77*IF($AZ$6=E$6,$AZ$7,0))/E$7,0)</f>
        <v>0</v>
      </c>
      <c r="F77" s="54">
        <f t="shared" si="70"/>
        <v>0</v>
      </c>
      <c r="G77" s="54">
        <f t="shared" si="70"/>
        <v>40</v>
      </c>
      <c r="H77" s="54">
        <f t="shared" si="70"/>
        <v>40</v>
      </c>
      <c r="I77" s="54">
        <f t="shared" si="70"/>
        <v>0</v>
      </c>
      <c r="J77" s="54">
        <f t="shared" si="70"/>
        <v>0</v>
      </c>
      <c r="K77" s="54">
        <f t="shared" si="70"/>
        <v>0</v>
      </c>
      <c r="L77" s="54">
        <f t="shared" si="70"/>
        <v>0</v>
      </c>
      <c r="M77" s="54">
        <f t="shared" si="70"/>
        <v>0</v>
      </c>
      <c r="N77" s="54">
        <f t="shared" si="70"/>
        <v>0</v>
      </c>
      <c r="O77" s="54">
        <f t="shared" si="70"/>
        <v>0</v>
      </c>
      <c r="P77" s="54">
        <f t="shared" si="70"/>
        <v>0</v>
      </c>
      <c r="Q77" s="54">
        <f t="shared" si="70"/>
        <v>0</v>
      </c>
      <c r="R77" s="54">
        <f t="shared" si="70"/>
        <v>0</v>
      </c>
      <c r="S77" s="135"/>
      <c r="T77" s="68"/>
      <c r="U77" s="68"/>
      <c r="V77" s="56">
        <v>40</v>
      </c>
      <c r="W77" s="55">
        <v>40</v>
      </c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3"/>
      <c r="AT77" s="3"/>
      <c r="AU77" s="3"/>
      <c r="AV77" s="3"/>
      <c r="AW77" s="3"/>
    </row>
    <row r="78" spans="1:49" ht="14.25" customHeight="1">
      <c r="A78" s="51">
        <v>71</v>
      </c>
      <c r="B78" s="3">
        <f>IF('FORM NILAI SIAP'!A78=0,"",'FORM NILAI SIAP'!A78)</f>
        <v>21120120140099</v>
      </c>
      <c r="C78" s="3" t="str">
        <f>IF('FORM NILAI SIAP'!B78=0,"",'FORM NILAI SIAP'!B78)</f>
        <v>DEBORA OKTARIA LUBIS</v>
      </c>
      <c r="D78" s="54">
        <v>90</v>
      </c>
      <c r="E78" s="54">
        <f t="shared" ref="E78:R78" si="71">IFERROR(($T78*IF($T$6=E$6,$T$7,0)+$U78*IF($U$6=E$6,$U$7,0)+$V78*IF($V$6=E$6,$V$7,0)+$W78*IF($W$6=E$6,$W$7,0)+$X78*IF($X$6=E$6,$X$7,0)+$Y78*IF($Y$6=E$6,$Y$7,0)+$Z78*IF($Z$6=E$6,$Z$7,0)+$AA78*IF($AA$6=E$6,$AA$7,0)+$AB78*IF($AB$6=E$6,$AB$7,0)+$AC78*IF($AC$6=E$6,$AC$7,0)+$AD78*IF($AD$6=E$6,$AD$7,0)+$AE78*IF($AE$6=E$6,$AE$7,0)+$AF78*IF($AF$6=E$6,$AF$7,0)+$AG78*IF($AG$6=E$6,$AG$7,0)+$AH78*IF($AH$6=E$6,$AH$7,0)+$AI78*IF($AI$6=E$6,$AI$7,0)+$AJ78*IF($AJ$6=E$6,$AJ$7,0)+$AK78*IF($AK$6=E$6,$AK$7,0)+$AL78*IF($AL$6=E$6,$AL$7,0)+$AM78*IF($AM$6=E$6,$AM$7,0)+$AN78*IF($AN$6=E$6,$AN$7,0)+$AO78*IF($AO$6=E$6,$AO$7,0)+$AP78*IF($AP$6=E$6,$AP$7,0)+$AQ78*IF($AQ$6=E$6,$AQ$7,0)+$AR78*IF($AR$6=E$6,$AR$7,0)+$AS78*IF($AS$6=E$6,$AS$7,0)+$AT78*IF($AT$6=E$6,$AT$7,0)+$AU78*IF($AU$6=E$6,$AU$7,0)+$AV78*IF($AV$6=E$6,$AV$7,0)+$AW78*IF($AW$6=E$6,$AW$7,0)+$AX78*IF($AX$6=E$6,$AX$7,0)+$AY78*IF($AY$6=E$6,$AY$7,0)+$AZ78*IF($AZ$6=E$6,$AZ$7,0))/E$7,0)</f>
        <v>0</v>
      </c>
      <c r="F78" s="54">
        <f t="shared" si="71"/>
        <v>0</v>
      </c>
      <c r="G78" s="54">
        <f t="shared" si="71"/>
        <v>90</v>
      </c>
      <c r="H78" s="54">
        <f t="shared" si="71"/>
        <v>90</v>
      </c>
      <c r="I78" s="54">
        <f t="shared" si="71"/>
        <v>0</v>
      </c>
      <c r="J78" s="54">
        <f t="shared" si="71"/>
        <v>0</v>
      </c>
      <c r="K78" s="54">
        <f t="shared" si="71"/>
        <v>0</v>
      </c>
      <c r="L78" s="54">
        <f t="shared" si="71"/>
        <v>0</v>
      </c>
      <c r="M78" s="54">
        <f t="shared" si="71"/>
        <v>0</v>
      </c>
      <c r="N78" s="54">
        <f t="shared" si="71"/>
        <v>0</v>
      </c>
      <c r="O78" s="54">
        <f t="shared" si="71"/>
        <v>0</v>
      </c>
      <c r="P78" s="54">
        <f t="shared" si="71"/>
        <v>0</v>
      </c>
      <c r="Q78" s="54">
        <f t="shared" si="71"/>
        <v>0</v>
      </c>
      <c r="R78" s="54">
        <f t="shared" si="71"/>
        <v>0</v>
      </c>
      <c r="S78" s="135"/>
      <c r="T78" s="68"/>
      <c r="U78" s="68"/>
      <c r="V78" s="56">
        <v>90</v>
      </c>
      <c r="W78" s="55">
        <v>90</v>
      </c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3"/>
      <c r="AT78" s="3"/>
      <c r="AU78" s="3"/>
      <c r="AV78" s="3"/>
      <c r="AW78" s="3"/>
    </row>
    <row r="79" spans="1:49" ht="14.25" customHeight="1">
      <c r="A79" s="51">
        <v>72</v>
      </c>
      <c r="B79" s="3">
        <f>IF('FORM NILAI SIAP'!A79=0,"",'FORM NILAI SIAP'!A79)</f>
        <v>21120120140099</v>
      </c>
      <c r="C79" s="3" t="str">
        <f>IF('FORM NILAI SIAP'!B79=0,"",'FORM NILAI SIAP'!B79)</f>
        <v>KIRANI JULI ANDINI</v>
      </c>
      <c r="D79" s="54">
        <v>80</v>
      </c>
      <c r="E79" s="54">
        <f t="shared" ref="E79:R79" si="72">IFERROR(($T79*IF($T$6=E$6,$T$7,0)+$U79*IF($U$6=E$6,$U$7,0)+$V79*IF($V$6=E$6,$V$7,0)+$W79*IF($W$6=E$6,$W$7,0)+$X79*IF($X$6=E$6,$X$7,0)+$Y79*IF($Y$6=E$6,$Y$7,0)+$Z79*IF($Z$6=E$6,$Z$7,0)+$AA79*IF($AA$6=E$6,$AA$7,0)+$AB79*IF($AB$6=E$6,$AB$7,0)+$AC79*IF($AC$6=E$6,$AC$7,0)+$AD79*IF($AD$6=E$6,$AD$7,0)+$AE79*IF($AE$6=E$6,$AE$7,0)+$AF79*IF($AF$6=E$6,$AF$7,0)+$AG79*IF($AG$6=E$6,$AG$7,0)+$AH79*IF($AH$6=E$6,$AH$7,0)+$AI79*IF($AI$6=E$6,$AI$7,0)+$AJ79*IF($AJ$6=E$6,$AJ$7,0)+$AK79*IF($AK$6=E$6,$AK$7,0)+$AL79*IF($AL$6=E$6,$AL$7,0)+$AM79*IF($AM$6=E$6,$AM$7,0)+$AN79*IF($AN$6=E$6,$AN$7,0)+$AO79*IF($AO$6=E$6,$AO$7,0)+$AP79*IF($AP$6=E$6,$AP$7,0)+$AQ79*IF($AQ$6=E$6,$AQ$7,0)+$AR79*IF($AR$6=E$6,$AR$7,0)+$AS79*IF($AS$6=E$6,$AS$7,0)+$AT79*IF($AT$6=E$6,$AT$7,0)+$AU79*IF($AU$6=E$6,$AU$7,0)+$AV79*IF($AV$6=E$6,$AV$7,0)+$AW79*IF($AW$6=E$6,$AW$7,0)+$AX79*IF($AX$6=E$6,$AX$7,0)+$AY79*IF($AY$6=E$6,$AY$7,0)+$AZ79*IF($AZ$6=E$6,$AZ$7,0))/E$7,0)</f>
        <v>0</v>
      </c>
      <c r="F79" s="54">
        <f t="shared" si="72"/>
        <v>0</v>
      </c>
      <c r="G79" s="54">
        <f t="shared" si="72"/>
        <v>80</v>
      </c>
      <c r="H79" s="54">
        <f t="shared" si="72"/>
        <v>80</v>
      </c>
      <c r="I79" s="54">
        <f t="shared" si="72"/>
        <v>0</v>
      </c>
      <c r="J79" s="54">
        <f t="shared" si="72"/>
        <v>0</v>
      </c>
      <c r="K79" s="54">
        <f t="shared" si="72"/>
        <v>0</v>
      </c>
      <c r="L79" s="54">
        <f t="shared" si="72"/>
        <v>0</v>
      </c>
      <c r="M79" s="54">
        <f t="shared" si="72"/>
        <v>0</v>
      </c>
      <c r="N79" s="54">
        <f t="shared" si="72"/>
        <v>0</v>
      </c>
      <c r="O79" s="54">
        <f t="shared" si="72"/>
        <v>0</v>
      </c>
      <c r="P79" s="54">
        <f t="shared" si="72"/>
        <v>0</v>
      </c>
      <c r="Q79" s="54">
        <f t="shared" si="72"/>
        <v>0</v>
      </c>
      <c r="R79" s="54">
        <f t="shared" si="72"/>
        <v>0</v>
      </c>
      <c r="S79" s="135"/>
      <c r="T79" s="68"/>
      <c r="U79" s="68"/>
      <c r="V79" s="56">
        <v>80</v>
      </c>
      <c r="W79" s="55">
        <v>80</v>
      </c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3"/>
      <c r="AT79" s="3"/>
      <c r="AU79" s="3"/>
      <c r="AV79" s="3"/>
      <c r="AW79" s="3"/>
    </row>
    <row r="80" spans="1:49" ht="14.25" customHeight="1">
      <c r="A80" s="51">
        <v>73</v>
      </c>
      <c r="B80" s="3">
        <f>IF('FORM NILAI SIAP'!A80=0,"",'FORM NILAI SIAP'!A80)</f>
        <v>21120120140099</v>
      </c>
      <c r="C80" s="3" t="str">
        <f>IF('FORM NILAI SIAP'!B80=0,"",'FORM NILAI SIAP'!B80)</f>
        <v>R. ADI WIJAYA SWASTAMA</v>
      </c>
      <c r="D80" s="54">
        <v>90</v>
      </c>
      <c r="E80" s="54">
        <f t="shared" ref="E80:R80" si="73">IFERROR(($T80*IF($T$6=E$6,$T$7,0)+$U80*IF($U$6=E$6,$U$7,0)+$V80*IF($V$6=E$6,$V$7,0)+$W80*IF($W$6=E$6,$W$7,0)+$X80*IF($X$6=E$6,$X$7,0)+$Y80*IF($Y$6=E$6,$Y$7,0)+$Z80*IF($Z$6=E$6,$Z$7,0)+$AA80*IF($AA$6=E$6,$AA$7,0)+$AB80*IF($AB$6=E$6,$AB$7,0)+$AC80*IF($AC$6=E$6,$AC$7,0)+$AD80*IF($AD$6=E$6,$AD$7,0)+$AE80*IF($AE$6=E$6,$AE$7,0)+$AF80*IF($AF$6=E$6,$AF$7,0)+$AG80*IF($AG$6=E$6,$AG$7,0)+$AH80*IF($AH$6=E$6,$AH$7,0)+$AI80*IF($AI$6=E$6,$AI$7,0)+$AJ80*IF($AJ$6=E$6,$AJ$7,0)+$AK80*IF($AK$6=E$6,$AK$7,0)+$AL80*IF($AL$6=E$6,$AL$7,0)+$AM80*IF($AM$6=E$6,$AM$7,0)+$AN80*IF($AN$6=E$6,$AN$7,0)+$AO80*IF($AO$6=E$6,$AO$7,0)+$AP80*IF($AP$6=E$6,$AP$7,0)+$AQ80*IF($AQ$6=E$6,$AQ$7,0)+$AR80*IF($AR$6=E$6,$AR$7,0)+$AS80*IF($AS$6=E$6,$AS$7,0)+$AT80*IF($AT$6=E$6,$AT$7,0)+$AU80*IF($AU$6=E$6,$AU$7,0)+$AV80*IF($AV$6=E$6,$AV$7,0)+$AW80*IF($AW$6=E$6,$AW$7,0)+$AX80*IF($AX$6=E$6,$AX$7,0)+$AY80*IF($AY$6=E$6,$AY$7,0)+$AZ80*IF($AZ$6=E$6,$AZ$7,0))/E$7,0)</f>
        <v>0</v>
      </c>
      <c r="F80" s="54">
        <f t="shared" si="73"/>
        <v>0</v>
      </c>
      <c r="G80" s="54">
        <f t="shared" si="73"/>
        <v>90</v>
      </c>
      <c r="H80" s="54">
        <f t="shared" si="73"/>
        <v>90</v>
      </c>
      <c r="I80" s="54">
        <f t="shared" si="73"/>
        <v>0</v>
      </c>
      <c r="J80" s="54">
        <f t="shared" si="73"/>
        <v>0</v>
      </c>
      <c r="K80" s="54">
        <f t="shared" si="73"/>
        <v>0</v>
      </c>
      <c r="L80" s="54">
        <f t="shared" si="73"/>
        <v>0</v>
      </c>
      <c r="M80" s="54">
        <f t="shared" si="73"/>
        <v>0</v>
      </c>
      <c r="N80" s="54">
        <f t="shared" si="73"/>
        <v>0</v>
      </c>
      <c r="O80" s="54">
        <f t="shared" si="73"/>
        <v>0</v>
      </c>
      <c r="P80" s="54">
        <f t="shared" si="73"/>
        <v>0</v>
      </c>
      <c r="Q80" s="54">
        <f t="shared" si="73"/>
        <v>0</v>
      </c>
      <c r="R80" s="54">
        <f t="shared" si="73"/>
        <v>0</v>
      </c>
      <c r="S80" s="135"/>
      <c r="T80" s="68"/>
      <c r="U80" s="68"/>
      <c r="V80" s="56">
        <v>90</v>
      </c>
      <c r="W80" s="55">
        <v>90</v>
      </c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3"/>
      <c r="AT80" s="3"/>
      <c r="AU80" s="3"/>
      <c r="AV80" s="3"/>
      <c r="AW80" s="3"/>
    </row>
    <row r="81" spans="1:49" ht="14.25" customHeight="1">
      <c r="A81" s="51">
        <v>74</v>
      </c>
      <c r="B81" s="3">
        <f>IF('FORM NILAI SIAP'!A81=0,"",'FORM NILAI SIAP'!A81)</f>
        <v>21120120140099</v>
      </c>
      <c r="C81" s="3" t="str">
        <f>IF('FORM NILAI SIAP'!B81=0,"",'FORM NILAI SIAP'!B81)</f>
        <v>PRAMUDITA PRABASWARA SUWARDANA SUDRAJAT</v>
      </c>
      <c r="D81" s="54">
        <v>60</v>
      </c>
      <c r="E81" s="54">
        <f t="shared" ref="E81:R81" si="74">IFERROR(($T81*IF($T$6=E$6,$T$7,0)+$U81*IF($U$6=E$6,$U$7,0)+$V81*IF($V$6=E$6,$V$7,0)+$W81*IF($W$6=E$6,$W$7,0)+$X81*IF($X$6=E$6,$X$7,0)+$Y81*IF($Y$6=E$6,$Y$7,0)+$Z81*IF($Z$6=E$6,$Z$7,0)+$AA81*IF($AA$6=E$6,$AA$7,0)+$AB81*IF($AB$6=E$6,$AB$7,0)+$AC81*IF($AC$6=E$6,$AC$7,0)+$AD81*IF($AD$6=E$6,$AD$7,0)+$AE81*IF($AE$6=E$6,$AE$7,0)+$AF81*IF($AF$6=E$6,$AF$7,0)+$AG81*IF($AG$6=E$6,$AG$7,0)+$AH81*IF($AH$6=E$6,$AH$7,0)+$AI81*IF($AI$6=E$6,$AI$7,0)+$AJ81*IF($AJ$6=E$6,$AJ$7,0)+$AK81*IF($AK$6=E$6,$AK$7,0)+$AL81*IF($AL$6=E$6,$AL$7,0)+$AM81*IF($AM$6=E$6,$AM$7,0)+$AN81*IF($AN$6=E$6,$AN$7,0)+$AO81*IF($AO$6=E$6,$AO$7,0)+$AP81*IF($AP$6=E$6,$AP$7,0)+$AQ81*IF($AQ$6=E$6,$AQ$7,0)+$AR81*IF($AR$6=E$6,$AR$7,0)+$AS81*IF($AS$6=E$6,$AS$7,0)+$AT81*IF($AT$6=E$6,$AT$7,0)+$AU81*IF($AU$6=E$6,$AU$7,0)+$AV81*IF($AV$6=E$6,$AV$7,0)+$AW81*IF($AW$6=E$6,$AW$7,0)+$AX81*IF($AX$6=E$6,$AX$7,0)+$AY81*IF($AY$6=E$6,$AY$7,0)+$AZ81*IF($AZ$6=E$6,$AZ$7,0))/E$7,0)</f>
        <v>0</v>
      </c>
      <c r="F81" s="54">
        <f t="shared" si="74"/>
        <v>0</v>
      </c>
      <c r="G81" s="54">
        <f t="shared" si="74"/>
        <v>60</v>
      </c>
      <c r="H81" s="54">
        <f t="shared" si="74"/>
        <v>60</v>
      </c>
      <c r="I81" s="54">
        <f t="shared" si="74"/>
        <v>0</v>
      </c>
      <c r="J81" s="54">
        <f t="shared" si="74"/>
        <v>0</v>
      </c>
      <c r="K81" s="54">
        <f t="shared" si="74"/>
        <v>0</v>
      </c>
      <c r="L81" s="54">
        <f t="shared" si="74"/>
        <v>0</v>
      </c>
      <c r="M81" s="54">
        <f t="shared" si="74"/>
        <v>0</v>
      </c>
      <c r="N81" s="54">
        <f t="shared" si="74"/>
        <v>0</v>
      </c>
      <c r="O81" s="54">
        <f t="shared" si="74"/>
        <v>0</v>
      </c>
      <c r="P81" s="54">
        <f t="shared" si="74"/>
        <v>0</v>
      </c>
      <c r="Q81" s="54">
        <f t="shared" si="74"/>
        <v>0</v>
      </c>
      <c r="R81" s="54">
        <f t="shared" si="74"/>
        <v>0</v>
      </c>
      <c r="S81" s="135"/>
      <c r="T81" s="68"/>
      <c r="U81" s="68"/>
      <c r="V81" s="56">
        <v>60</v>
      </c>
      <c r="W81" s="55">
        <v>60</v>
      </c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3"/>
      <c r="AT81" s="3"/>
      <c r="AU81" s="3"/>
      <c r="AV81" s="3"/>
      <c r="AW81" s="3"/>
    </row>
    <row r="82" spans="1:49" ht="14.25" customHeight="1">
      <c r="A82" s="51">
        <v>75</v>
      </c>
      <c r="B82" s="3">
        <f>IF('FORM NILAI SIAP'!A82=0,"",'FORM NILAI SIAP'!A82)</f>
        <v>21120120140099</v>
      </c>
      <c r="C82" s="3" t="str">
        <f>IF('FORM NILAI SIAP'!B82=0,"",'FORM NILAI SIAP'!B82)</f>
        <v>MUHANIF RAFI AHMADI</v>
      </c>
      <c r="D82" s="54">
        <v>75</v>
      </c>
      <c r="E82" s="54">
        <f t="shared" ref="E82:R82" si="75">IFERROR(($T82*IF($T$6=E$6,$T$7,0)+$U82*IF($U$6=E$6,$U$7,0)+$V82*IF($V$6=E$6,$V$7,0)+$W82*IF($W$6=E$6,$W$7,0)+$X82*IF($X$6=E$6,$X$7,0)+$Y82*IF($Y$6=E$6,$Y$7,0)+$Z82*IF($Z$6=E$6,$Z$7,0)+$AA82*IF($AA$6=E$6,$AA$7,0)+$AB82*IF($AB$6=E$6,$AB$7,0)+$AC82*IF($AC$6=E$6,$AC$7,0)+$AD82*IF($AD$6=E$6,$AD$7,0)+$AE82*IF($AE$6=E$6,$AE$7,0)+$AF82*IF($AF$6=E$6,$AF$7,0)+$AG82*IF($AG$6=E$6,$AG$7,0)+$AH82*IF($AH$6=E$6,$AH$7,0)+$AI82*IF($AI$6=E$6,$AI$7,0)+$AJ82*IF($AJ$6=E$6,$AJ$7,0)+$AK82*IF($AK$6=E$6,$AK$7,0)+$AL82*IF($AL$6=E$6,$AL$7,0)+$AM82*IF($AM$6=E$6,$AM$7,0)+$AN82*IF($AN$6=E$6,$AN$7,0)+$AO82*IF($AO$6=E$6,$AO$7,0)+$AP82*IF($AP$6=E$6,$AP$7,0)+$AQ82*IF($AQ$6=E$6,$AQ$7,0)+$AR82*IF($AR$6=E$6,$AR$7,0)+$AS82*IF($AS$6=E$6,$AS$7,0)+$AT82*IF($AT$6=E$6,$AT$7,0)+$AU82*IF($AU$6=E$6,$AU$7,0)+$AV82*IF($AV$6=E$6,$AV$7,0)+$AW82*IF($AW$6=E$6,$AW$7,0)+$AX82*IF($AX$6=E$6,$AX$7,0)+$AY82*IF($AY$6=E$6,$AY$7,0)+$AZ82*IF($AZ$6=E$6,$AZ$7,0))/E$7,0)</f>
        <v>0</v>
      </c>
      <c r="F82" s="54">
        <f t="shared" si="75"/>
        <v>0</v>
      </c>
      <c r="G82" s="54">
        <f t="shared" si="75"/>
        <v>75</v>
      </c>
      <c r="H82" s="54">
        <f t="shared" si="75"/>
        <v>75</v>
      </c>
      <c r="I82" s="54">
        <f t="shared" si="75"/>
        <v>0</v>
      </c>
      <c r="J82" s="54">
        <f t="shared" si="75"/>
        <v>0</v>
      </c>
      <c r="K82" s="54">
        <f t="shared" si="75"/>
        <v>0</v>
      </c>
      <c r="L82" s="54">
        <f t="shared" si="75"/>
        <v>0</v>
      </c>
      <c r="M82" s="54">
        <f t="shared" si="75"/>
        <v>0</v>
      </c>
      <c r="N82" s="54">
        <f t="shared" si="75"/>
        <v>0</v>
      </c>
      <c r="O82" s="54">
        <f t="shared" si="75"/>
        <v>0</v>
      </c>
      <c r="P82" s="54">
        <f t="shared" si="75"/>
        <v>0</v>
      </c>
      <c r="Q82" s="54">
        <f t="shared" si="75"/>
        <v>0</v>
      </c>
      <c r="R82" s="54">
        <f t="shared" si="75"/>
        <v>0</v>
      </c>
      <c r="S82" s="135"/>
      <c r="T82" s="68"/>
      <c r="U82" s="68"/>
      <c r="V82" s="56">
        <v>75</v>
      </c>
      <c r="W82" s="55">
        <v>75</v>
      </c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3"/>
      <c r="AT82" s="3"/>
      <c r="AU82" s="3"/>
      <c r="AV82" s="3"/>
      <c r="AW82" s="3"/>
    </row>
    <row r="83" spans="1:49" ht="14.25" customHeight="1">
      <c r="A83" s="51">
        <v>76</v>
      </c>
      <c r="B83" s="3">
        <f>IF('FORM NILAI SIAP'!A83=0,"",'FORM NILAI SIAP'!A83)</f>
        <v>21120120140099</v>
      </c>
      <c r="C83" s="3" t="str">
        <f>IF('FORM NILAI SIAP'!B83=0,"",'FORM NILAI SIAP'!B83)</f>
        <v>NUR AYUK FEBREYANTI</v>
      </c>
      <c r="D83" s="54">
        <v>60</v>
      </c>
      <c r="E83" s="54">
        <f t="shared" ref="E83:R83" si="76">IFERROR(($T83*IF($T$6=E$6,$T$7,0)+$U83*IF($U$6=E$6,$U$7,0)+$V83*IF($V$6=E$6,$V$7,0)+$W83*IF($W$6=E$6,$W$7,0)+$X83*IF($X$6=E$6,$X$7,0)+$Y83*IF($Y$6=E$6,$Y$7,0)+$Z83*IF($Z$6=E$6,$Z$7,0)+$AA83*IF($AA$6=E$6,$AA$7,0)+$AB83*IF($AB$6=E$6,$AB$7,0)+$AC83*IF($AC$6=E$6,$AC$7,0)+$AD83*IF($AD$6=E$6,$AD$7,0)+$AE83*IF($AE$6=E$6,$AE$7,0)+$AF83*IF($AF$6=E$6,$AF$7,0)+$AG83*IF($AG$6=E$6,$AG$7,0)+$AH83*IF($AH$6=E$6,$AH$7,0)+$AI83*IF($AI$6=E$6,$AI$7,0)+$AJ83*IF($AJ$6=E$6,$AJ$7,0)+$AK83*IF($AK$6=E$6,$AK$7,0)+$AL83*IF($AL$6=E$6,$AL$7,0)+$AM83*IF($AM$6=E$6,$AM$7,0)+$AN83*IF($AN$6=E$6,$AN$7,0)+$AO83*IF($AO$6=E$6,$AO$7,0)+$AP83*IF($AP$6=E$6,$AP$7,0)+$AQ83*IF($AQ$6=E$6,$AQ$7,0)+$AR83*IF($AR$6=E$6,$AR$7,0)+$AS83*IF($AS$6=E$6,$AS$7,0)+$AT83*IF($AT$6=E$6,$AT$7,0)+$AU83*IF($AU$6=E$6,$AU$7,0)+$AV83*IF($AV$6=E$6,$AV$7,0)+$AW83*IF($AW$6=E$6,$AW$7,0)+$AX83*IF($AX$6=E$6,$AX$7,0)+$AY83*IF($AY$6=E$6,$AY$7,0)+$AZ83*IF($AZ$6=E$6,$AZ$7,0))/E$7,0)</f>
        <v>0</v>
      </c>
      <c r="F83" s="54">
        <f t="shared" si="76"/>
        <v>0</v>
      </c>
      <c r="G83" s="54">
        <f t="shared" si="76"/>
        <v>60</v>
      </c>
      <c r="H83" s="54">
        <f t="shared" si="76"/>
        <v>60</v>
      </c>
      <c r="I83" s="54">
        <f t="shared" si="76"/>
        <v>0</v>
      </c>
      <c r="J83" s="54">
        <f t="shared" si="76"/>
        <v>0</v>
      </c>
      <c r="K83" s="54">
        <f t="shared" si="76"/>
        <v>0</v>
      </c>
      <c r="L83" s="54">
        <f t="shared" si="76"/>
        <v>0</v>
      </c>
      <c r="M83" s="54">
        <f t="shared" si="76"/>
        <v>0</v>
      </c>
      <c r="N83" s="54">
        <f t="shared" si="76"/>
        <v>0</v>
      </c>
      <c r="O83" s="54">
        <f t="shared" si="76"/>
        <v>0</v>
      </c>
      <c r="P83" s="54">
        <f t="shared" si="76"/>
        <v>0</v>
      </c>
      <c r="Q83" s="54">
        <f t="shared" si="76"/>
        <v>0</v>
      </c>
      <c r="R83" s="54">
        <f t="shared" si="76"/>
        <v>0</v>
      </c>
      <c r="S83" s="135"/>
      <c r="T83" s="56"/>
      <c r="U83" s="55"/>
      <c r="V83" s="56">
        <v>60</v>
      </c>
      <c r="W83" s="55">
        <v>60</v>
      </c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3"/>
      <c r="AT83" s="3"/>
      <c r="AU83" s="3"/>
      <c r="AV83" s="3"/>
      <c r="AW83" s="3"/>
    </row>
    <row r="84" spans="1:49" ht="14.25" customHeight="1">
      <c r="A84" s="51">
        <v>77</v>
      </c>
      <c r="B84" s="3">
        <f>IF('FORM NILAI SIAP'!A84=0,"",'FORM NILAI SIAP'!A84)</f>
        <v>21120120140099</v>
      </c>
      <c r="C84" s="3" t="str">
        <f>IF('FORM NILAI SIAP'!B84=0,"",'FORM NILAI SIAP'!B84)</f>
        <v>HIBATULLAH DYFA GRAHATAMA</v>
      </c>
      <c r="D84" s="54">
        <v>60</v>
      </c>
      <c r="E84" s="54">
        <f t="shared" ref="E84:R84" si="77">IFERROR(($T84*IF($T$6=E$6,$T$7,0)+$U84*IF($U$6=E$6,$U$7,0)+$V84*IF($V$6=E$6,$V$7,0)+$W84*IF($W$6=E$6,$W$7,0)+$X84*IF($X$6=E$6,$X$7,0)+$Y84*IF($Y$6=E$6,$Y$7,0)+$Z84*IF($Z$6=E$6,$Z$7,0)+$AA84*IF($AA$6=E$6,$AA$7,0)+$AB84*IF($AB$6=E$6,$AB$7,0)+$AC84*IF($AC$6=E$6,$AC$7,0)+$AD84*IF($AD$6=E$6,$AD$7,0)+$AE84*IF($AE$6=E$6,$AE$7,0)+$AF84*IF($AF$6=E$6,$AF$7,0)+$AG84*IF($AG$6=E$6,$AG$7,0)+$AH84*IF($AH$6=E$6,$AH$7,0)+$AI84*IF($AI$6=E$6,$AI$7,0)+$AJ84*IF($AJ$6=E$6,$AJ$7,0)+$AK84*IF($AK$6=E$6,$AK$7,0)+$AL84*IF($AL$6=E$6,$AL$7,0)+$AM84*IF($AM$6=E$6,$AM$7,0)+$AN84*IF($AN$6=E$6,$AN$7,0)+$AO84*IF($AO$6=E$6,$AO$7,0)+$AP84*IF($AP$6=E$6,$AP$7,0)+$AQ84*IF($AQ$6=E$6,$AQ$7,0)+$AR84*IF($AR$6=E$6,$AR$7,0)+$AS84*IF($AS$6=E$6,$AS$7,0)+$AT84*IF($AT$6=E$6,$AT$7,0)+$AU84*IF($AU$6=E$6,$AU$7,0)+$AV84*IF($AV$6=E$6,$AV$7,0)+$AW84*IF($AW$6=E$6,$AW$7,0)+$AX84*IF($AX$6=E$6,$AX$7,0)+$AY84*IF($AY$6=E$6,$AY$7,0)+$AZ84*IF($AZ$6=E$6,$AZ$7,0))/E$7,0)</f>
        <v>0</v>
      </c>
      <c r="F84" s="54">
        <f t="shared" si="77"/>
        <v>0</v>
      </c>
      <c r="G84" s="54">
        <f t="shared" si="77"/>
        <v>60</v>
      </c>
      <c r="H84" s="54">
        <f t="shared" si="77"/>
        <v>60</v>
      </c>
      <c r="I84" s="54">
        <f t="shared" si="77"/>
        <v>0</v>
      </c>
      <c r="J84" s="54">
        <f t="shared" si="77"/>
        <v>0</v>
      </c>
      <c r="K84" s="54">
        <f t="shared" si="77"/>
        <v>0</v>
      </c>
      <c r="L84" s="54">
        <f t="shared" si="77"/>
        <v>0</v>
      </c>
      <c r="M84" s="54">
        <f t="shared" si="77"/>
        <v>0</v>
      </c>
      <c r="N84" s="54">
        <f t="shared" si="77"/>
        <v>0</v>
      </c>
      <c r="O84" s="54">
        <f t="shared" si="77"/>
        <v>0</v>
      </c>
      <c r="P84" s="54">
        <f t="shared" si="77"/>
        <v>0</v>
      </c>
      <c r="Q84" s="54">
        <f t="shared" si="77"/>
        <v>0</v>
      </c>
      <c r="R84" s="54">
        <f t="shared" si="77"/>
        <v>0</v>
      </c>
      <c r="S84" s="135"/>
      <c r="T84" s="56"/>
      <c r="U84" s="55"/>
      <c r="V84" s="56">
        <v>60</v>
      </c>
      <c r="W84" s="55">
        <v>60</v>
      </c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3"/>
      <c r="AT84" s="3"/>
      <c r="AU84" s="3"/>
      <c r="AV84" s="3"/>
      <c r="AW84" s="3"/>
    </row>
    <row r="85" spans="1:49" ht="14.25" customHeight="1">
      <c r="A85" s="51">
        <v>78</v>
      </c>
      <c r="B85" s="3">
        <f>IF('FORM NILAI SIAP'!A85=0,"",'FORM NILAI SIAP'!A85)</f>
        <v>21120120140099</v>
      </c>
      <c r="C85" s="3" t="str">
        <f>IF('FORM NILAI SIAP'!B85=0,"",'FORM NILAI SIAP'!B85)</f>
        <v>IVAN DANISWORO ABADI</v>
      </c>
      <c r="D85" s="54">
        <v>40</v>
      </c>
      <c r="E85" s="54">
        <f t="shared" ref="E85:R85" si="78">IFERROR(($T85*IF($T$6=E$6,$T$7,0)+$U85*IF($U$6=E$6,$U$7,0)+$V85*IF($V$6=E$6,$V$7,0)+$W85*IF($W$6=E$6,$W$7,0)+$X85*IF($X$6=E$6,$X$7,0)+$Y85*IF($Y$6=E$6,$Y$7,0)+$Z85*IF($Z$6=E$6,$Z$7,0)+$AA85*IF($AA$6=E$6,$AA$7,0)+$AB85*IF($AB$6=E$6,$AB$7,0)+$AC85*IF($AC$6=E$6,$AC$7,0)+$AD85*IF($AD$6=E$6,$AD$7,0)+$AE85*IF($AE$6=E$6,$AE$7,0)+$AF85*IF($AF$6=E$6,$AF$7,0)+$AG85*IF($AG$6=E$6,$AG$7,0)+$AH85*IF($AH$6=E$6,$AH$7,0)+$AI85*IF($AI$6=E$6,$AI$7,0)+$AJ85*IF($AJ$6=E$6,$AJ$7,0)+$AK85*IF($AK$6=E$6,$AK$7,0)+$AL85*IF($AL$6=E$6,$AL$7,0)+$AM85*IF($AM$6=E$6,$AM$7,0)+$AN85*IF($AN$6=E$6,$AN$7,0)+$AO85*IF($AO$6=E$6,$AO$7,0)+$AP85*IF($AP$6=E$6,$AP$7,0)+$AQ85*IF($AQ$6=E$6,$AQ$7,0)+$AR85*IF($AR$6=E$6,$AR$7,0)+$AS85*IF($AS$6=E$6,$AS$7,0)+$AT85*IF($AT$6=E$6,$AT$7,0)+$AU85*IF($AU$6=E$6,$AU$7,0)+$AV85*IF($AV$6=E$6,$AV$7,0)+$AW85*IF($AW$6=E$6,$AW$7,0)+$AX85*IF($AX$6=E$6,$AX$7,0)+$AY85*IF($AY$6=E$6,$AY$7,0)+$AZ85*IF($AZ$6=E$6,$AZ$7,0))/E$7,0)</f>
        <v>0</v>
      </c>
      <c r="F85" s="54">
        <f t="shared" si="78"/>
        <v>0</v>
      </c>
      <c r="G85" s="54">
        <f t="shared" si="78"/>
        <v>40</v>
      </c>
      <c r="H85" s="54">
        <f t="shared" si="78"/>
        <v>40</v>
      </c>
      <c r="I85" s="54">
        <f t="shared" si="78"/>
        <v>0</v>
      </c>
      <c r="J85" s="54">
        <f t="shared" si="78"/>
        <v>0</v>
      </c>
      <c r="K85" s="54">
        <f t="shared" si="78"/>
        <v>0</v>
      </c>
      <c r="L85" s="54">
        <f t="shared" si="78"/>
        <v>0</v>
      </c>
      <c r="M85" s="54">
        <f t="shared" si="78"/>
        <v>0</v>
      </c>
      <c r="N85" s="54">
        <f t="shared" si="78"/>
        <v>0</v>
      </c>
      <c r="O85" s="54">
        <f t="shared" si="78"/>
        <v>0</v>
      </c>
      <c r="P85" s="54">
        <f t="shared" si="78"/>
        <v>0</v>
      </c>
      <c r="Q85" s="54">
        <f t="shared" si="78"/>
        <v>0</v>
      </c>
      <c r="R85" s="54">
        <f t="shared" si="78"/>
        <v>0</v>
      </c>
      <c r="S85" s="135"/>
      <c r="T85" s="56"/>
      <c r="U85" s="55"/>
      <c r="V85" s="56">
        <v>40</v>
      </c>
      <c r="W85" s="55">
        <v>40</v>
      </c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3"/>
      <c r="AT85" s="3"/>
      <c r="AU85" s="3"/>
      <c r="AV85" s="3"/>
      <c r="AW85" s="3"/>
    </row>
    <row r="86" spans="1:49" ht="14.25" customHeight="1">
      <c r="A86" s="51">
        <v>79</v>
      </c>
      <c r="B86" s="3">
        <f>IF('FORM NILAI SIAP'!A86=0,"",'FORM NILAI SIAP'!A86)</f>
        <v>21120120140099</v>
      </c>
      <c r="C86" s="3" t="str">
        <f>IF('FORM NILAI SIAP'!B86=0,"",'FORM NILAI SIAP'!B86)</f>
        <v>DIMAS KENANG SURYA ARDANI</v>
      </c>
      <c r="D86" s="54">
        <v>100</v>
      </c>
      <c r="E86" s="54">
        <f t="shared" ref="E86:R86" si="79">IFERROR(($T86*IF($T$6=E$6,$T$7,0)+$U86*IF($U$6=E$6,$U$7,0)+$V86*IF($V$6=E$6,$V$7,0)+$W86*IF($W$6=E$6,$W$7,0)+$X86*IF($X$6=E$6,$X$7,0)+$Y86*IF($Y$6=E$6,$Y$7,0)+$Z86*IF($Z$6=E$6,$Z$7,0)+$AA86*IF($AA$6=E$6,$AA$7,0)+$AB86*IF($AB$6=E$6,$AB$7,0)+$AC86*IF($AC$6=E$6,$AC$7,0)+$AD86*IF($AD$6=E$6,$AD$7,0)+$AE86*IF($AE$6=E$6,$AE$7,0)+$AF86*IF($AF$6=E$6,$AF$7,0)+$AG86*IF($AG$6=E$6,$AG$7,0)+$AH86*IF($AH$6=E$6,$AH$7,0)+$AI86*IF($AI$6=E$6,$AI$7,0)+$AJ86*IF($AJ$6=E$6,$AJ$7,0)+$AK86*IF($AK$6=E$6,$AK$7,0)+$AL86*IF($AL$6=E$6,$AL$7,0)+$AM86*IF($AM$6=E$6,$AM$7,0)+$AN86*IF($AN$6=E$6,$AN$7,0)+$AO86*IF($AO$6=E$6,$AO$7,0)+$AP86*IF($AP$6=E$6,$AP$7,0)+$AQ86*IF($AQ$6=E$6,$AQ$7,0)+$AR86*IF($AR$6=E$6,$AR$7,0)+$AS86*IF($AS$6=E$6,$AS$7,0)+$AT86*IF($AT$6=E$6,$AT$7,0)+$AU86*IF($AU$6=E$6,$AU$7,0)+$AV86*IF($AV$6=E$6,$AV$7,0)+$AW86*IF($AW$6=E$6,$AW$7,0)+$AX86*IF($AX$6=E$6,$AX$7,0)+$AY86*IF($AY$6=E$6,$AY$7,0)+$AZ86*IF($AZ$6=E$6,$AZ$7,0))/E$7,0)</f>
        <v>0</v>
      </c>
      <c r="F86" s="54">
        <f t="shared" si="79"/>
        <v>0</v>
      </c>
      <c r="G86" s="54">
        <f t="shared" si="79"/>
        <v>100</v>
      </c>
      <c r="H86" s="54">
        <f t="shared" si="79"/>
        <v>100</v>
      </c>
      <c r="I86" s="54">
        <f t="shared" si="79"/>
        <v>0</v>
      </c>
      <c r="J86" s="54">
        <f t="shared" si="79"/>
        <v>0</v>
      </c>
      <c r="K86" s="54">
        <f t="shared" si="79"/>
        <v>0</v>
      </c>
      <c r="L86" s="54">
        <f t="shared" si="79"/>
        <v>0</v>
      </c>
      <c r="M86" s="54">
        <f t="shared" si="79"/>
        <v>0</v>
      </c>
      <c r="N86" s="54">
        <f t="shared" si="79"/>
        <v>0</v>
      </c>
      <c r="O86" s="54">
        <f t="shared" si="79"/>
        <v>0</v>
      </c>
      <c r="P86" s="54">
        <f t="shared" si="79"/>
        <v>0</v>
      </c>
      <c r="Q86" s="54">
        <f t="shared" si="79"/>
        <v>0</v>
      </c>
      <c r="R86" s="54">
        <f t="shared" si="79"/>
        <v>0</v>
      </c>
      <c r="S86" s="135"/>
      <c r="T86" s="56"/>
      <c r="U86" s="55"/>
      <c r="V86" s="56">
        <v>100</v>
      </c>
      <c r="W86" s="56">
        <v>100</v>
      </c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3"/>
      <c r="AT86" s="3"/>
      <c r="AU86" s="3"/>
      <c r="AV86" s="3"/>
      <c r="AW86" s="3"/>
    </row>
    <row r="87" spans="1:49" ht="14.25" customHeight="1">
      <c r="A87" s="51">
        <v>80</v>
      </c>
      <c r="B87" s="3">
        <f>IF('FORM NILAI SIAP'!A87=0,"",'FORM NILAI SIAP'!A87)</f>
        <v>21120120140099</v>
      </c>
      <c r="C87" s="3" t="str">
        <f>IF('FORM NILAI SIAP'!B87=0,"",'FORM NILAI SIAP'!B87)</f>
        <v>RAHMAT MUKHALIN</v>
      </c>
      <c r="D87" s="54">
        <v>40</v>
      </c>
      <c r="E87" s="54">
        <f t="shared" ref="E87:R87" si="80">IFERROR(($T87*IF($T$6=E$6,$T$7,0)+$U87*IF($U$6=E$6,$U$7,0)+$V87*IF($V$6=E$6,$V$7,0)+$W87*IF($W$6=E$6,$W$7,0)+$X87*IF($X$6=E$6,$X$7,0)+$Y87*IF($Y$6=E$6,$Y$7,0)+$Z87*IF($Z$6=E$6,$Z$7,0)+$AA87*IF($AA$6=E$6,$AA$7,0)+$AB87*IF($AB$6=E$6,$AB$7,0)+$AC87*IF($AC$6=E$6,$AC$7,0)+$AD87*IF($AD$6=E$6,$AD$7,0)+$AE87*IF($AE$6=E$6,$AE$7,0)+$AF87*IF($AF$6=E$6,$AF$7,0)+$AG87*IF($AG$6=E$6,$AG$7,0)+$AH87*IF($AH$6=E$6,$AH$7,0)+$AI87*IF($AI$6=E$6,$AI$7,0)+$AJ87*IF($AJ$6=E$6,$AJ$7,0)+$AK87*IF($AK$6=E$6,$AK$7,0)+$AL87*IF($AL$6=E$6,$AL$7,0)+$AM87*IF($AM$6=E$6,$AM$7,0)+$AN87*IF($AN$6=E$6,$AN$7,0)+$AO87*IF($AO$6=E$6,$AO$7,0)+$AP87*IF($AP$6=E$6,$AP$7,0)+$AQ87*IF($AQ$6=E$6,$AQ$7,0)+$AR87*IF($AR$6=E$6,$AR$7,0)+$AS87*IF($AS$6=E$6,$AS$7,0)+$AT87*IF($AT$6=E$6,$AT$7,0)+$AU87*IF($AU$6=E$6,$AU$7,0)+$AV87*IF($AV$6=E$6,$AV$7,0)+$AW87*IF($AW$6=E$6,$AW$7,0)+$AX87*IF($AX$6=E$6,$AX$7,0)+$AY87*IF($AY$6=E$6,$AY$7,0)+$AZ87*IF($AZ$6=E$6,$AZ$7,0))/E$7,0)</f>
        <v>0</v>
      </c>
      <c r="F87" s="54">
        <f t="shared" si="80"/>
        <v>0</v>
      </c>
      <c r="G87" s="54">
        <f t="shared" si="80"/>
        <v>40</v>
      </c>
      <c r="H87" s="54">
        <f t="shared" si="80"/>
        <v>40</v>
      </c>
      <c r="I87" s="54">
        <f t="shared" si="80"/>
        <v>0</v>
      </c>
      <c r="J87" s="54">
        <f t="shared" si="80"/>
        <v>0</v>
      </c>
      <c r="K87" s="54">
        <f t="shared" si="80"/>
        <v>0</v>
      </c>
      <c r="L87" s="54">
        <f t="shared" si="80"/>
        <v>0</v>
      </c>
      <c r="M87" s="54">
        <f t="shared" si="80"/>
        <v>0</v>
      </c>
      <c r="N87" s="54">
        <f t="shared" si="80"/>
        <v>0</v>
      </c>
      <c r="O87" s="54">
        <f t="shared" si="80"/>
        <v>0</v>
      </c>
      <c r="P87" s="54">
        <f t="shared" si="80"/>
        <v>0</v>
      </c>
      <c r="Q87" s="54">
        <f t="shared" si="80"/>
        <v>0</v>
      </c>
      <c r="R87" s="54">
        <f t="shared" si="80"/>
        <v>0</v>
      </c>
      <c r="S87" s="135"/>
      <c r="T87" s="66"/>
      <c r="U87" s="56"/>
      <c r="V87" s="56">
        <v>40</v>
      </c>
      <c r="W87" s="56">
        <v>40</v>
      </c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3"/>
      <c r="AT87" s="3"/>
      <c r="AU87" s="3"/>
      <c r="AV87" s="3"/>
      <c r="AW87" s="3"/>
    </row>
    <row r="88" spans="1:49" ht="14.25" customHeight="1">
      <c r="A88" s="51">
        <v>81</v>
      </c>
      <c r="B88" s="3">
        <f>IF('FORM NILAI SIAP'!A88=0,"",'FORM NILAI SIAP'!A88)</f>
        <v>21120120140099</v>
      </c>
      <c r="C88" s="3" t="str">
        <f>IF('FORM NILAI SIAP'!B88=0,"",'FORM NILAI SIAP'!B88)</f>
        <v>DIMAS SATRIA PERMANA</v>
      </c>
      <c r="D88" s="54">
        <v>70</v>
      </c>
      <c r="E88" s="54">
        <f t="shared" ref="E88:R88" si="81">IFERROR(($T88*IF($T$6=E$6,$T$7,0)+$U88*IF($U$6=E$6,$U$7,0)+$V88*IF($V$6=E$6,$V$7,0)+$W88*IF($W$6=E$6,$W$7,0)+$X88*IF($X$6=E$6,$X$7,0)+$Y88*IF($Y$6=E$6,$Y$7,0)+$Z88*IF($Z$6=E$6,$Z$7,0)+$AA88*IF($AA$6=E$6,$AA$7,0)+$AB88*IF($AB$6=E$6,$AB$7,0)+$AC88*IF($AC$6=E$6,$AC$7,0)+$AD88*IF($AD$6=E$6,$AD$7,0)+$AE88*IF($AE$6=E$6,$AE$7,0)+$AF88*IF($AF$6=E$6,$AF$7,0)+$AG88*IF($AG$6=E$6,$AG$7,0)+$AH88*IF($AH$6=E$6,$AH$7,0)+$AI88*IF($AI$6=E$6,$AI$7,0)+$AJ88*IF($AJ$6=E$6,$AJ$7,0)+$AK88*IF($AK$6=E$6,$AK$7,0)+$AL88*IF($AL$6=E$6,$AL$7,0)+$AM88*IF($AM$6=E$6,$AM$7,0)+$AN88*IF($AN$6=E$6,$AN$7,0)+$AO88*IF($AO$6=E$6,$AO$7,0)+$AP88*IF($AP$6=E$6,$AP$7,0)+$AQ88*IF($AQ$6=E$6,$AQ$7,0)+$AR88*IF($AR$6=E$6,$AR$7,0)+$AS88*IF($AS$6=E$6,$AS$7,0)+$AT88*IF($AT$6=E$6,$AT$7,0)+$AU88*IF($AU$6=E$6,$AU$7,0)+$AV88*IF($AV$6=E$6,$AV$7,0)+$AW88*IF($AW$6=E$6,$AW$7,0)+$AX88*IF($AX$6=E$6,$AX$7,0)+$AY88*IF($AY$6=E$6,$AY$7,0)+$AZ88*IF($AZ$6=E$6,$AZ$7,0))/E$7,0)</f>
        <v>0</v>
      </c>
      <c r="F88" s="54">
        <f t="shared" si="81"/>
        <v>0</v>
      </c>
      <c r="G88" s="54">
        <f t="shared" si="81"/>
        <v>70</v>
      </c>
      <c r="H88" s="54">
        <f t="shared" si="81"/>
        <v>70</v>
      </c>
      <c r="I88" s="54">
        <f t="shared" si="81"/>
        <v>0</v>
      </c>
      <c r="J88" s="54">
        <f t="shared" si="81"/>
        <v>0</v>
      </c>
      <c r="K88" s="54">
        <f t="shared" si="81"/>
        <v>0</v>
      </c>
      <c r="L88" s="54">
        <f t="shared" si="81"/>
        <v>0</v>
      </c>
      <c r="M88" s="54">
        <f t="shared" si="81"/>
        <v>0</v>
      </c>
      <c r="N88" s="54">
        <f t="shared" si="81"/>
        <v>0</v>
      </c>
      <c r="O88" s="54">
        <f t="shared" si="81"/>
        <v>0</v>
      </c>
      <c r="P88" s="54">
        <f t="shared" si="81"/>
        <v>0</v>
      </c>
      <c r="Q88" s="54">
        <f t="shared" si="81"/>
        <v>0</v>
      </c>
      <c r="R88" s="54">
        <f t="shared" si="81"/>
        <v>0</v>
      </c>
      <c r="S88" s="135"/>
      <c r="T88" s="66"/>
      <c r="U88" s="56"/>
      <c r="V88" s="56">
        <v>70</v>
      </c>
      <c r="W88" s="56">
        <v>70</v>
      </c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3"/>
      <c r="AT88" s="3"/>
      <c r="AU88" s="3"/>
      <c r="AV88" s="3"/>
      <c r="AW88" s="3"/>
    </row>
    <row r="89" spans="1:49" ht="14.25" customHeight="1">
      <c r="A89" s="51">
        <v>82</v>
      </c>
      <c r="B89" s="3">
        <f>IF('FORM NILAI SIAP'!A89=0,"",'FORM NILAI SIAP'!A89)</f>
        <v>21120120140099</v>
      </c>
      <c r="C89" s="3" t="str">
        <f>IF('FORM NILAI SIAP'!B89=0,"",'FORM NILAI SIAP'!B89)</f>
        <v>SETYAWAN ADHI NUGROHO</v>
      </c>
      <c r="D89" s="54">
        <v>25</v>
      </c>
      <c r="E89" s="54">
        <f t="shared" ref="E89:R89" si="82">IFERROR(($T89*IF($T$6=E$6,$T$7,0)+$U89*IF($U$6=E$6,$U$7,0)+$V89*IF($V$6=E$6,$V$7,0)+$W89*IF($W$6=E$6,$W$7,0)+$X89*IF($X$6=E$6,$X$7,0)+$Y89*IF($Y$6=E$6,$Y$7,0)+$Z89*IF($Z$6=E$6,$Z$7,0)+$AA89*IF($AA$6=E$6,$AA$7,0)+$AB89*IF($AB$6=E$6,$AB$7,0)+$AC89*IF($AC$6=E$6,$AC$7,0)+$AD89*IF($AD$6=E$6,$AD$7,0)+$AE89*IF($AE$6=E$6,$AE$7,0)+$AF89*IF($AF$6=E$6,$AF$7,0)+$AG89*IF($AG$6=E$6,$AG$7,0)+$AH89*IF($AH$6=E$6,$AH$7,0)+$AI89*IF($AI$6=E$6,$AI$7,0)+$AJ89*IF($AJ$6=E$6,$AJ$7,0)+$AK89*IF($AK$6=E$6,$AK$7,0)+$AL89*IF($AL$6=E$6,$AL$7,0)+$AM89*IF($AM$6=E$6,$AM$7,0)+$AN89*IF($AN$6=E$6,$AN$7,0)+$AO89*IF($AO$6=E$6,$AO$7,0)+$AP89*IF($AP$6=E$6,$AP$7,0)+$AQ89*IF($AQ$6=E$6,$AQ$7,0)+$AR89*IF($AR$6=E$6,$AR$7,0)+$AS89*IF($AS$6=E$6,$AS$7,0)+$AT89*IF($AT$6=E$6,$AT$7,0)+$AU89*IF($AU$6=E$6,$AU$7,0)+$AV89*IF($AV$6=E$6,$AV$7,0)+$AW89*IF($AW$6=E$6,$AW$7,0)+$AX89*IF($AX$6=E$6,$AX$7,0)+$AY89*IF($AY$6=E$6,$AY$7,0)+$AZ89*IF($AZ$6=E$6,$AZ$7,0))/E$7,0)</f>
        <v>0</v>
      </c>
      <c r="F89" s="54">
        <f t="shared" si="82"/>
        <v>0</v>
      </c>
      <c r="G89" s="54">
        <f t="shared" si="82"/>
        <v>25</v>
      </c>
      <c r="H89" s="54">
        <f t="shared" si="82"/>
        <v>25</v>
      </c>
      <c r="I89" s="54">
        <f t="shared" si="82"/>
        <v>0</v>
      </c>
      <c r="J89" s="54">
        <f t="shared" si="82"/>
        <v>0</v>
      </c>
      <c r="K89" s="54">
        <f t="shared" si="82"/>
        <v>0</v>
      </c>
      <c r="L89" s="54">
        <f t="shared" si="82"/>
        <v>0</v>
      </c>
      <c r="M89" s="54">
        <f t="shared" si="82"/>
        <v>0</v>
      </c>
      <c r="N89" s="54">
        <f t="shared" si="82"/>
        <v>0</v>
      </c>
      <c r="O89" s="54">
        <f t="shared" si="82"/>
        <v>0</v>
      </c>
      <c r="P89" s="54">
        <f t="shared" si="82"/>
        <v>0</v>
      </c>
      <c r="Q89" s="54">
        <f t="shared" si="82"/>
        <v>0</v>
      </c>
      <c r="R89" s="54">
        <f t="shared" si="82"/>
        <v>0</v>
      </c>
      <c r="S89" s="135"/>
      <c r="T89" s="66"/>
      <c r="U89" s="56"/>
      <c r="V89" s="56">
        <v>25</v>
      </c>
      <c r="W89" s="56">
        <v>25</v>
      </c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3"/>
      <c r="AT89" s="3"/>
      <c r="AU89" s="3"/>
      <c r="AV89" s="3"/>
      <c r="AW89" s="3"/>
    </row>
    <row r="90" spans="1:49" ht="14.25" customHeight="1">
      <c r="A90" s="51">
        <v>83</v>
      </c>
      <c r="B90" s="3">
        <f>IF('FORM NILAI SIAP'!A90=0,"",'FORM NILAI SIAP'!A90)</f>
        <v>21120120140099</v>
      </c>
      <c r="C90" s="3" t="str">
        <f>IF('FORM NILAI SIAP'!B90=0,"",'FORM NILAI SIAP'!B90)</f>
        <v>KRISHNA FALMAASA MUDYA</v>
      </c>
      <c r="D90" s="54">
        <v>80</v>
      </c>
      <c r="E90" s="54">
        <f t="shared" ref="E90:R90" si="83">IFERROR(($T90*IF($T$6=E$6,$T$7,0)+$U90*IF($U$6=E$6,$U$7,0)+$V90*IF($V$6=E$6,$V$7,0)+$W90*IF($W$6=E$6,$W$7,0)+$X90*IF($X$6=E$6,$X$7,0)+$Y90*IF($Y$6=E$6,$Y$7,0)+$Z90*IF($Z$6=E$6,$Z$7,0)+$AA90*IF($AA$6=E$6,$AA$7,0)+$AB90*IF($AB$6=E$6,$AB$7,0)+$AC90*IF($AC$6=E$6,$AC$7,0)+$AD90*IF($AD$6=E$6,$AD$7,0)+$AE90*IF($AE$6=E$6,$AE$7,0)+$AF90*IF($AF$6=E$6,$AF$7,0)+$AG90*IF($AG$6=E$6,$AG$7,0)+$AH90*IF($AH$6=E$6,$AH$7,0)+$AI90*IF($AI$6=E$6,$AI$7,0)+$AJ90*IF($AJ$6=E$6,$AJ$7,0)+$AK90*IF($AK$6=E$6,$AK$7,0)+$AL90*IF($AL$6=E$6,$AL$7,0)+$AM90*IF($AM$6=E$6,$AM$7,0)+$AN90*IF($AN$6=E$6,$AN$7,0)+$AO90*IF($AO$6=E$6,$AO$7,0)+$AP90*IF($AP$6=E$6,$AP$7,0)+$AQ90*IF($AQ$6=E$6,$AQ$7,0)+$AR90*IF($AR$6=E$6,$AR$7,0)+$AS90*IF($AS$6=E$6,$AS$7,0)+$AT90*IF($AT$6=E$6,$AT$7,0)+$AU90*IF($AU$6=E$6,$AU$7,0)+$AV90*IF($AV$6=E$6,$AV$7,0)+$AW90*IF($AW$6=E$6,$AW$7,0)+$AX90*IF($AX$6=E$6,$AX$7,0)+$AY90*IF($AY$6=E$6,$AY$7,0)+$AZ90*IF($AZ$6=E$6,$AZ$7,0))/E$7,0)</f>
        <v>0</v>
      </c>
      <c r="F90" s="54">
        <f t="shared" si="83"/>
        <v>0</v>
      </c>
      <c r="G90" s="54">
        <f t="shared" si="83"/>
        <v>80</v>
      </c>
      <c r="H90" s="54">
        <f t="shared" si="83"/>
        <v>80</v>
      </c>
      <c r="I90" s="54">
        <f t="shared" si="83"/>
        <v>0</v>
      </c>
      <c r="J90" s="54">
        <f t="shared" si="83"/>
        <v>0</v>
      </c>
      <c r="K90" s="54">
        <f t="shared" si="83"/>
        <v>0</v>
      </c>
      <c r="L90" s="54">
        <f t="shared" si="83"/>
        <v>0</v>
      </c>
      <c r="M90" s="54">
        <f t="shared" si="83"/>
        <v>0</v>
      </c>
      <c r="N90" s="54">
        <f t="shared" si="83"/>
        <v>0</v>
      </c>
      <c r="O90" s="54">
        <f t="shared" si="83"/>
        <v>0</v>
      </c>
      <c r="P90" s="54">
        <f t="shared" si="83"/>
        <v>0</v>
      </c>
      <c r="Q90" s="54">
        <f t="shared" si="83"/>
        <v>0</v>
      </c>
      <c r="R90" s="54">
        <f t="shared" si="83"/>
        <v>0</v>
      </c>
      <c r="S90" s="135"/>
      <c r="T90" s="66"/>
      <c r="U90" s="56"/>
      <c r="V90" s="56">
        <v>80</v>
      </c>
      <c r="W90" s="56">
        <v>80</v>
      </c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3"/>
      <c r="AT90" s="3"/>
      <c r="AU90" s="3"/>
      <c r="AV90" s="3"/>
      <c r="AW90" s="3"/>
    </row>
    <row r="91" spans="1:49" ht="14.25" customHeight="1">
      <c r="A91" s="51">
        <v>84</v>
      </c>
      <c r="B91" s="3">
        <f>IF('FORM NILAI SIAP'!A91=0,"",'FORM NILAI SIAP'!A91)</f>
        <v>21120120140099</v>
      </c>
      <c r="C91" s="3" t="str">
        <f>IF('FORM NILAI SIAP'!B91=0,"",'FORM NILAI SIAP'!B91)</f>
        <v>SAMUEL MIDUK ANUGRAH PASARIBU</v>
      </c>
      <c r="D91" s="54">
        <v>85</v>
      </c>
      <c r="E91" s="54">
        <f t="shared" ref="E91:R91" si="84">IFERROR(($T91*IF($T$6=E$6,$T$7,0)+$U91*IF($U$6=E$6,$U$7,0)+$V91*IF($V$6=E$6,$V$7,0)+$W91*IF($W$6=E$6,$W$7,0)+$X91*IF($X$6=E$6,$X$7,0)+$Y91*IF($Y$6=E$6,$Y$7,0)+$Z91*IF($Z$6=E$6,$Z$7,0)+$AA91*IF($AA$6=E$6,$AA$7,0)+$AB91*IF($AB$6=E$6,$AB$7,0)+$AC91*IF($AC$6=E$6,$AC$7,0)+$AD91*IF($AD$6=E$6,$AD$7,0)+$AE91*IF($AE$6=E$6,$AE$7,0)+$AF91*IF($AF$6=E$6,$AF$7,0)+$AG91*IF($AG$6=E$6,$AG$7,0)+$AH91*IF($AH$6=E$6,$AH$7,0)+$AI91*IF($AI$6=E$6,$AI$7,0)+$AJ91*IF($AJ$6=E$6,$AJ$7,0)+$AK91*IF($AK$6=E$6,$AK$7,0)+$AL91*IF($AL$6=E$6,$AL$7,0)+$AM91*IF($AM$6=E$6,$AM$7,0)+$AN91*IF($AN$6=E$6,$AN$7,0)+$AO91*IF($AO$6=E$6,$AO$7,0)+$AP91*IF($AP$6=E$6,$AP$7,0)+$AQ91*IF($AQ$6=E$6,$AQ$7,0)+$AR91*IF($AR$6=E$6,$AR$7,0)+$AS91*IF($AS$6=E$6,$AS$7,0)+$AT91*IF($AT$6=E$6,$AT$7,0)+$AU91*IF($AU$6=E$6,$AU$7,0)+$AV91*IF($AV$6=E$6,$AV$7,0)+$AW91*IF($AW$6=E$6,$AW$7,0)+$AX91*IF($AX$6=E$6,$AX$7,0)+$AY91*IF($AY$6=E$6,$AY$7,0)+$AZ91*IF($AZ$6=E$6,$AZ$7,0))/E$7,0)</f>
        <v>0</v>
      </c>
      <c r="F91" s="54">
        <f t="shared" si="84"/>
        <v>0</v>
      </c>
      <c r="G91" s="54">
        <f t="shared" si="84"/>
        <v>85</v>
      </c>
      <c r="H91" s="54">
        <f t="shared" si="84"/>
        <v>85</v>
      </c>
      <c r="I91" s="54">
        <f t="shared" si="84"/>
        <v>0</v>
      </c>
      <c r="J91" s="54">
        <f t="shared" si="84"/>
        <v>0</v>
      </c>
      <c r="K91" s="54">
        <f t="shared" si="84"/>
        <v>0</v>
      </c>
      <c r="L91" s="54">
        <f t="shared" si="84"/>
        <v>0</v>
      </c>
      <c r="M91" s="54">
        <f t="shared" si="84"/>
        <v>0</v>
      </c>
      <c r="N91" s="54">
        <f t="shared" si="84"/>
        <v>0</v>
      </c>
      <c r="O91" s="54">
        <f t="shared" si="84"/>
        <v>0</v>
      </c>
      <c r="P91" s="54">
        <f t="shared" si="84"/>
        <v>0</v>
      </c>
      <c r="Q91" s="54">
        <f t="shared" si="84"/>
        <v>0</v>
      </c>
      <c r="R91" s="54">
        <f t="shared" si="84"/>
        <v>0</v>
      </c>
      <c r="S91" s="135"/>
      <c r="T91" s="66"/>
      <c r="U91" s="56"/>
      <c r="V91" s="56">
        <v>85</v>
      </c>
      <c r="W91" s="56">
        <v>85</v>
      </c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3"/>
      <c r="AT91" s="3"/>
      <c r="AU91" s="3"/>
      <c r="AV91" s="3"/>
      <c r="AW91" s="3"/>
    </row>
    <row r="92" spans="1:49" ht="14.25" customHeight="1">
      <c r="A92" s="51">
        <v>85</v>
      </c>
      <c r="B92" s="3">
        <f>IF('FORM NILAI SIAP'!A92=0,"",'FORM NILAI SIAP'!A92)</f>
        <v>21120120140099</v>
      </c>
      <c r="C92" s="3" t="str">
        <f>IF('FORM NILAI SIAP'!B92=0,"",'FORM NILAI SIAP'!B92)</f>
        <v>ERINA DEVIANTI</v>
      </c>
      <c r="D92" s="54">
        <v>60</v>
      </c>
      <c r="E92" s="54">
        <f t="shared" ref="E92:R92" si="85">IFERROR(($T92*IF($T$6=E$6,$T$7,0)+$U92*IF($U$6=E$6,$U$7,0)+$V92*IF($V$6=E$6,$V$7,0)+$W92*IF($W$6=E$6,$W$7,0)+$X92*IF($X$6=E$6,$X$7,0)+$Y92*IF($Y$6=E$6,$Y$7,0)+$Z92*IF($Z$6=E$6,$Z$7,0)+$AA92*IF($AA$6=E$6,$AA$7,0)+$AB92*IF($AB$6=E$6,$AB$7,0)+$AC92*IF($AC$6=E$6,$AC$7,0)+$AD92*IF($AD$6=E$6,$AD$7,0)+$AE92*IF($AE$6=E$6,$AE$7,0)+$AF92*IF($AF$6=E$6,$AF$7,0)+$AG92*IF($AG$6=E$6,$AG$7,0)+$AH92*IF($AH$6=E$6,$AH$7,0)+$AI92*IF($AI$6=E$6,$AI$7,0)+$AJ92*IF($AJ$6=E$6,$AJ$7,0)+$AK92*IF($AK$6=E$6,$AK$7,0)+$AL92*IF($AL$6=E$6,$AL$7,0)+$AM92*IF($AM$6=E$6,$AM$7,0)+$AN92*IF($AN$6=E$6,$AN$7,0)+$AO92*IF($AO$6=E$6,$AO$7,0)+$AP92*IF($AP$6=E$6,$AP$7,0)+$AQ92*IF($AQ$6=E$6,$AQ$7,0)+$AR92*IF($AR$6=E$6,$AR$7,0)+$AS92*IF($AS$6=E$6,$AS$7,0)+$AT92*IF($AT$6=E$6,$AT$7,0)+$AU92*IF($AU$6=E$6,$AU$7,0)+$AV92*IF($AV$6=E$6,$AV$7,0)+$AW92*IF($AW$6=E$6,$AW$7,0)+$AX92*IF($AX$6=E$6,$AX$7,0)+$AY92*IF($AY$6=E$6,$AY$7,0)+$AZ92*IF($AZ$6=E$6,$AZ$7,0))/E$7,0)</f>
        <v>0</v>
      </c>
      <c r="F92" s="54">
        <f t="shared" si="85"/>
        <v>0</v>
      </c>
      <c r="G92" s="54">
        <f t="shared" si="85"/>
        <v>60</v>
      </c>
      <c r="H92" s="54">
        <f t="shared" si="85"/>
        <v>60</v>
      </c>
      <c r="I92" s="54">
        <f t="shared" si="85"/>
        <v>0</v>
      </c>
      <c r="J92" s="54">
        <f t="shared" si="85"/>
        <v>0</v>
      </c>
      <c r="K92" s="54">
        <f t="shared" si="85"/>
        <v>0</v>
      </c>
      <c r="L92" s="54">
        <f t="shared" si="85"/>
        <v>0</v>
      </c>
      <c r="M92" s="54">
        <f t="shared" si="85"/>
        <v>0</v>
      </c>
      <c r="N92" s="54">
        <f t="shared" si="85"/>
        <v>0</v>
      </c>
      <c r="O92" s="54">
        <f t="shared" si="85"/>
        <v>0</v>
      </c>
      <c r="P92" s="54">
        <f t="shared" si="85"/>
        <v>0</v>
      </c>
      <c r="Q92" s="54">
        <f t="shared" si="85"/>
        <v>0</v>
      </c>
      <c r="R92" s="54">
        <f t="shared" si="85"/>
        <v>0</v>
      </c>
      <c r="S92" s="135"/>
      <c r="T92" s="66"/>
      <c r="U92" s="56"/>
      <c r="V92" s="56">
        <v>60</v>
      </c>
      <c r="W92" s="56">
        <v>60</v>
      </c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3"/>
      <c r="AT92" s="3"/>
      <c r="AU92" s="3"/>
      <c r="AV92" s="3"/>
      <c r="AW92" s="3"/>
    </row>
    <row r="93" spans="1:49" ht="14.25" customHeight="1">
      <c r="A93" s="51">
        <v>86</v>
      </c>
      <c r="B93" s="3">
        <f>IF('FORM NILAI SIAP'!A93=0,"",'FORM NILAI SIAP'!A93)</f>
        <v>21120120140099</v>
      </c>
      <c r="C93" s="3" t="str">
        <f>IF('FORM NILAI SIAP'!B93=0,"",'FORM NILAI SIAP'!B93)</f>
        <v>MUHAMMAD RIDWAN</v>
      </c>
      <c r="D93" s="54">
        <v>70</v>
      </c>
      <c r="E93" s="54">
        <f t="shared" ref="E93:R93" si="86">IFERROR(($T93*IF($T$6=E$6,$T$7,0)+$U93*IF($U$6=E$6,$U$7,0)+$V93*IF($V$6=E$6,$V$7,0)+$W93*IF($W$6=E$6,$W$7,0)+$X93*IF($X$6=E$6,$X$7,0)+$Y93*IF($Y$6=E$6,$Y$7,0)+$Z93*IF($Z$6=E$6,$Z$7,0)+$AA93*IF($AA$6=E$6,$AA$7,0)+$AB93*IF($AB$6=E$6,$AB$7,0)+$AC93*IF($AC$6=E$6,$AC$7,0)+$AD93*IF($AD$6=E$6,$AD$7,0)+$AE93*IF($AE$6=E$6,$AE$7,0)+$AF93*IF($AF$6=E$6,$AF$7,0)+$AG93*IF($AG$6=E$6,$AG$7,0)+$AH93*IF($AH$6=E$6,$AH$7,0)+$AI93*IF($AI$6=E$6,$AI$7,0)+$AJ93*IF($AJ$6=E$6,$AJ$7,0)+$AK93*IF($AK$6=E$6,$AK$7,0)+$AL93*IF($AL$6=E$6,$AL$7,0)+$AM93*IF($AM$6=E$6,$AM$7,0)+$AN93*IF($AN$6=E$6,$AN$7,0)+$AO93*IF($AO$6=E$6,$AO$7,0)+$AP93*IF($AP$6=E$6,$AP$7,0)+$AQ93*IF($AQ$6=E$6,$AQ$7,0)+$AR93*IF($AR$6=E$6,$AR$7,0)+$AS93*IF($AS$6=E$6,$AS$7,0)+$AT93*IF($AT$6=E$6,$AT$7,0)+$AU93*IF($AU$6=E$6,$AU$7,0)+$AV93*IF($AV$6=E$6,$AV$7,0)+$AW93*IF($AW$6=E$6,$AW$7,0)+$AX93*IF($AX$6=E$6,$AX$7,0)+$AY93*IF($AY$6=E$6,$AY$7,0)+$AZ93*IF($AZ$6=E$6,$AZ$7,0))/E$7,0)</f>
        <v>0</v>
      </c>
      <c r="F93" s="54">
        <f t="shared" si="86"/>
        <v>0</v>
      </c>
      <c r="G93" s="54">
        <f t="shared" si="86"/>
        <v>70</v>
      </c>
      <c r="H93" s="54">
        <f t="shared" si="86"/>
        <v>70</v>
      </c>
      <c r="I93" s="54">
        <f t="shared" si="86"/>
        <v>0</v>
      </c>
      <c r="J93" s="54">
        <f t="shared" si="86"/>
        <v>0</v>
      </c>
      <c r="K93" s="54">
        <f t="shared" si="86"/>
        <v>0</v>
      </c>
      <c r="L93" s="54">
        <f t="shared" si="86"/>
        <v>0</v>
      </c>
      <c r="M93" s="54">
        <f t="shared" si="86"/>
        <v>0</v>
      </c>
      <c r="N93" s="54">
        <f t="shared" si="86"/>
        <v>0</v>
      </c>
      <c r="O93" s="54">
        <f t="shared" si="86"/>
        <v>0</v>
      </c>
      <c r="P93" s="54">
        <f t="shared" si="86"/>
        <v>0</v>
      </c>
      <c r="Q93" s="54">
        <f t="shared" si="86"/>
        <v>0</v>
      </c>
      <c r="R93" s="54">
        <f t="shared" si="86"/>
        <v>0</v>
      </c>
      <c r="S93" s="135"/>
      <c r="T93" s="66"/>
      <c r="U93" s="56"/>
      <c r="V93" s="56">
        <v>70</v>
      </c>
      <c r="W93" s="56">
        <v>70</v>
      </c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3"/>
      <c r="AT93" s="3"/>
      <c r="AU93" s="3"/>
      <c r="AV93" s="3"/>
      <c r="AW93" s="3"/>
    </row>
    <row r="94" spans="1:49" ht="14.25" customHeight="1">
      <c r="A94" s="51">
        <v>87</v>
      </c>
      <c r="B94" s="3">
        <f>IF('FORM NILAI SIAP'!A94=0,"",'FORM NILAI SIAP'!A94)</f>
        <v>21120120140099</v>
      </c>
      <c r="C94" s="3" t="str">
        <f>IF('FORM NILAI SIAP'!B94=0,"",'FORM NILAI SIAP'!B94)</f>
        <v>JUANDA RITONGA</v>
      </c>
      <c r="D94" s="54">
        <v>100</v>
      </c>
      <c r="E94" s="54">
        <f t="shared" ref="E94:R94" si="87">IFERROR(($T94*IF($T$6=E$6,$T$7,0)+$U94*IF($U$6=E$6,$U$7,0)+$V94*IF($V$6=E$6,$V$7,0)+$W94*IF($W$6=E$6,$W$7,0)+$X94*IF($X$6=E$6,$X$7,0)+$Y94*IF($Y$6=E$6,$Y$7,0)+$Z94*IF($Z$6=E$6,$Z$7,0)+$AA94*IF($AA$6=E$6,$AA$7,0)+$AB94*IF($AB$6=E$6,$AB$7,0)+$AC94*IF($AC$6=E$6,$AC$7,0)+$AD94*IF($AD$6=E$6,$AD$7,0)+$AE94*IF($AE$6=E$6,$AE$7,0)+$AF94*IF($AF$6=E$6,$AF$7,0)+$AG94*IF($AG$6=E$6,$AG$7,0)+$AH94*IF($AH$6=E$6,$AH$7,0)+$AI94*IF($AI$6=E$6,$AI$7,0)+$AJ94*IF($AJ$6=E$6,$AJ$7,0)+$AK94*IF($AK$6=E$6,$AK$7,0)+$AL94*IF($AL$6=E$6,$AL$7,0)+$AM94*IF($AM$6=E$6,$AM$7,0)+$AN94*IF($AN$6=E$6,$AN$7,0)+$AO94*IF($AO$6=E$6,$AO$7,0)+$AP94*IF($AP$6=E$6,$AP$7,0)+$AQ94*IF($AQ$6=E$6,$AQ$7,0)+$AR94*IF($AR$6=E$6,$AR$7,0)+$AS94*IF($AS$6=E$6,$AS$7,0)+$AT94*IF($AT$6=E$6,$AT$7,0)+$AU94*IF($AU$6=E$6,$AU$7,0)+$AV94*IF($AV$6=E$6,$AV$7,0)+$AW94*IF($AW$6=E$6,$AW$7,0)+$AX94*IF($AX$6=E$6,$AX$7,0)+$AY94*IF($AY$6=E$6,$AY$7,0)+$AZ94*IF($AZ$6=E$6,$AZ$7,0))/E$7,0)</f>
        <v>0</v>
      </c>
      <c r="F94" s="54">
        <f t="shared" si="87"/>
        <v>0</v>
      </c>
      <c r="G94" s="54">
        <f t="shared" si="87"/>
        <v>100</v>
      </c>
      <c r="H94" s="54">
        <f t="shared" si="87"/>
        <v>100</v>
      </c>
      <c r="I94" s="54">
        <f t="shared" si="87"/>
        <v>0</v>
      </c>
      <c r="J94" s="54">
        <f t="shared" si="87"/>
        <v>0</v>
      </c>
      <c r="K94" s="54">
        <f t="shared" si="87"/>
        <v>0</v>
      </c>
      <c r="L94" s="54">
        <f t="shared" si="87"/>
        <v>0</v>
      </c>
      <c r="M94" s="54">
        <f t="shared" si="87"/>
        <v>0</v>
      </c>
      <c r="N94" s="54">
        <f t="shared" si="87"/>
        <v>0</v>
      </c>
      <c r="O94" s="54">
        <f t="shared" si="87"/>
        <v>0</v>
      </c>
      <c r="P94" s="54">
        <f t="shared" si="87"/>
        <v>0</v>
      </c>
      <c r="Q94" s="54">
        <f t="shared" si="87"/>
        <v>0</v>
      </c>
      <c r="R94" s="54">
        <f t="shared" si="87"/>
        <v>0</v>
      </c>
      <c r="S94" s="135"/>
      <c r="T94" s="66"/>
      <c r="U94" s="56"/>
      <c r="V94" s="56">
        <v>100</v>
      </c>
      <c r="W94" s="56">
        <v>100</v>
      </c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3"/>
      <c r="AT94" s="3"/>
      <c r="AU94" s="3"/>
      <c r="AV94" s="3"/>
      <c r="AW94" s="3"/>
    </row>
    <row r="95" spans="1:49" ht="14.25" customHeight="1">
      <c r="A95" s="51">
        <v>88</v>
      </c>
      <c r="B95" s="3">
        <f>IF('FORM NILAI SIAP'!A95=0,"",'FORM NILAI SIAP'!A95)</f>
        <v>21120120140099</v>
      </c>
      <c r="C95" s="3" t="str">
        <f>IF('FORM NILAI SIAP'!B95=0,"",'FORM NILAI SIAP'!B95)</f>
        <v>DANIEL ALVARO SORMIN</v>
      </c>
      <c r="D95" s="54">
        <v>65</v>
      </c>
      <c r="E95" s="54">
        <f t="shared" ref="E95:R95" si="88">IFERROR(($T95*IF($T$6=E$6,$T$7,0)+$U95*IF($U$6=E$6,$U$7,0)+$V95*IF($V$6=E$6,$V$7,0)+$W95*IF($W$6=E$6,$W$7,0)+$X95*IF($X$6=E$6,$X$7,0)+$Y95*IF($Y$6=E$6,$Y$7,0)+$Z95*IF($Z$6=E$6,$Z$7,0)+$AA95*IF($AA$6=E$6,$AA$7,0)+$AB95*IF($AB$6=E$6,$AB$7,0)+$AC95*IF($AC$6=E$6,$AC$7,0)+$AD95*IF($AD$6=E$6,$AD$7,0)+$AE95*IF($AE$6=E$6,$AE$7,0)+$AF95*IF($AF$6=E$6,$AF$7,0)+$AG95*IF($AG$6=E$6,$AG$7,0)+$AH95*IF($AH$6=E$6,$AH$7,0)+$AI95*IF($AI$6=E$6,$AI$7,0)+$AJ95*IF($AJ$6=E$6,$AJ$7,0)+$AK95*IF($AK$6=E$6,$AK$7,0)+$AL95*IF($AL$6=E$6,$AL$7,0)+$AM95*IF($AM$6=E$6,$AM$7,0)+$AN95*IF($AN$6=E$6,$AN$7,0)+$AO95*IF($AO$6=E$6,$AO$7,0)+$AP95*IF($AP$6=E$6,$AP$7,0)+$AQ95*IF($AQ$6=E$6,$AQ$7,0)+$AR95*IF($AR$6=E$6,$AR$7,0)+$AS95*IF($AS$6=E$6,$AS$7,0)+$AT95*IF($AT$6=E$6,$AT$7,0)+$AU95*IF($AU$6=E$6,$AU$7,0)+$AV95*IF($AV$6=E$6,$AV$7,0)+$AW95*IF($AW$6=E$6,$AW$7,0)+$AX95*IF($AX$6=E$6,$AX$7,0)+$AY95*IF($AY$6=E$6,$AY$7,0)+$AZ95*IF($AZ$6=E$6,$AZ$7,0))/E$7,0)</f>
        <v>0</v>
      </c>
      <c r="F95" s="54">
        <f t="shared" si="88"/>
        <v>0</v>
      </c>
      <c r="G95" s="54">
        <f t="shared" si="88"/>
        <v>65</v>
      </c>
      <c r="H95" s="54">
        <f t="shared" si="88"/>
        <v>65</v>
      </c>
      <c r="I95" s="54">
        <f t="shared" si="88"/>
        <v>0</v>
      </c>
      <c r="J95" s="54">
        <f t="shared" si="88"/>
        <v>0</v>
      </c>
      <c r="K95" s="54">
        <f t="shared" si="88"/>
        <v>0</v>
      </c>
      <c r="L95" s="54">
        <f t="shared" si="88"/>
        <v>0</v>
      </c>
      <c r="M95" s="54">
        <f t="shared" si="88"/>
        <v>0</v>
      </c>
      <c r="N95" s="54">
        <f t="shared" si="88"/>
        <v>0</v>
      </c>
      <c r="O95" s="54">
        <f t="shared" si="88"/>
        <v>0</v>
      </c>
      <c r="P95" s="54">
        <f t="shared" si="88"/>
        <v>0</v>
      </c>
      <c r="Q95" s="54">
        <f t="shared" si="88"/>
        <v>0</v>
      </c>
      <c r="R95" s="54">
        <f t="shared" si="88"/>
        <v>0</v>
      </c>
      <c r="S95" s="135"/>
      <c r="T95" s="66"/>
      <c r="U95" s="56"/>
      <c r="V95" s="56">
        <v>65</v>
      </c>
      <c r="W95" s="56">
        <v>65</v>
      </c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3"/>
      <c r="AT95" s="3"/>
      <c r="AU95" s="3"/>
      <c r="AV95" s="3"/>
      <c r="AW95" s="3"/>
    </row>
    <row r="96" spans="1:49" ht="14.25" customHeight="1">
      <c r="A96" s="51">
        <v>89</v>
      </c>
      <c r="B96" s="3">
        <f>IF('FORM NILAI SIAP'!A96=0,"",'FORM NILAI SIAP'!A96)</f>
        <v>21120120140099</v>
      </c>
      <c r="C96" s="3" t="str">
        <f>IF('FORM NILAI SIAP'!B96=0,"",'FORM NILAI SIAP'!B96)</f>
        <v>RAUNG KAWIJAYAN</v>
      </c>
      <c r="D96" s="54">
        <v>55</v>
      </c>
      <c r="E96" s="54">
        <f t="shared" ref="E96:R96" si="89">IFERROR(($T96*IF($T$6=E$6,$T$7,0)+$U96*IF($U$6=E$6,$U$7,0)+$V96*IF($V$6=E$6,$V$7,0)+$W96*IF($W$6=E$6,$W$7,0)+$X96*IF($X$6=E$6,$X$7,0)+$Y96*IF($Y$6=E$6,$Y$7,0)+$Z96*IF($Z$6=E$6,$Z$7,0)+$AA96*IF($AA$6=E$6,$AA$7,0)+$AB96*IF($AB$6=E$6,$AB$7,0)+$AC96*IF($AC$6=E$6,$AC$7,0)+$AD96*IF($AD$6=E$6,$AD$7,0)+$AE96*IF($AE$6=E$6,$AE$7,0)+$AF96*IF($AF$6=E$6,$AF$7,0)+$AG96*IF($AG$6=E$6,$AG$7,0)+$AH96*IF($AH$6=E$6,$AH$7,0)+$AI96*IF($AI$6=E$6,$AI$7,0)+$AJ96*IF($AJ$6=E$6,$AJ$7,0)+$AK96*IF($AK$6=E$6,$AK$7,0)+$AL96*IF($AL$6=E$6,$AL$7,0)+$AM96*IF($AM$6=E$6,$AM$7,0)+$AN96*IF($AN$6=E$6,$AN$7,0)+$AO96*IF($AO$6=E$6,$AO$7,0)+$AP96*IF($AP$6=E$6,$AP$7,0)+$AQ96*IF($AQ$6=E$6,$AQ$7,0)+$AR96*IF($AR$6=E$6,$AR$7,0)+$AS96*IF($AS$6=E$6,$AS$7,0)+$AT96*IF($AT$6=E$6,$AT$7,0)+$AU96*IF($AU$6=E$6,$AU$7,0)+$AV96*IF($AV$6=E$6,$AV$7,0)+$AW96*IF($AW$6=E$6,$AW$7,0)+$AX96*IF($AX$6=E$6,$AX$7,0)+$AY96*IF($AY$6=E$6,$AY$7,0)+$AZ96*IF($AZ$6=E$6,$AZ$7,0))/E$7,0)</f>
        <v>0</v>
      </c>
      <c r="F96" s="54">
        <f t="shared" si="89"/>
        <v>0</v>
      </c>
      <c r="G96" s="54">
        <f t="shared" si="89"/>
        <v>55</v>
      </c>
      <c r="H96" s="54">
        <f t="shared" si="89"/>
        <v>55</v>
      </c>
      <c r="I96" s="54">
        <f t="shared" si="89"/>
        <v>0</v>
      </c>
      <c r="J96" s="54">
        <f t="shared" si="89"/>
        <v>0</v>
      </c>
      <c r="K96" s="54">
        <f t="shared" si="89"/>
        <v>0</v>
      </c>
      <c r="L96" s="54">
        <f t="shared" si="89"/>
        <v>0</v>
      </c>
      <c r="M96" s="54">
        <f t="shared" si="89"/>
        <v>0</v>
      </c>
      <c r="N96" s="54">
        <f t="shared" si="89"/>
        <v>0</v>
      </c>
      <c r="O96" s="54">
        <f t="shared" si="89"/>
        <v>0</v>
      </c>
      <c r="P96" s="54">
        <f t="shared" si="89"/>
        <v>0</v>
      </c>
      <c r="Q96" s="54">
        <f t="shared" si="89"/>
        <v>0</v>
      </c>
      <c r="R96" s="54">
        <f t="shared" si="89"/>
        <v>0</v>
      </c>
      <c r="S96" s="135"/>
      <c r="T96" s="66"/>
      <c r="U96" s="56"/>
      <c r="V96" s="56">
        <v>55</v>
      </c>
      <c r="W96" s="56">
        <v>55</v>
      </c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3"/>
      <c r="AT96" s="3"/>
      <c r="AU96" s="3"/>
      <c r="AV96" s="3"/>
      <c r="AW96" s="3"/>
    </row>
    <row r="97" spans="1:49" ht="14.25" customHeight="1">
      <c r="A97" s="51">
        <v>90</v>
      </c>
      <c r="B97" s="3">
        <f>IF('FORM NILAI SIAP'!A97=0,"",'FORM NILAI SIAP'!A97)</f>
        <v>21120120140099</v>
      </c>
      <c r="C97" s="3" t="str">
        <f>IF('FORM NILAI SIAP'!B97=0,"",'FORM NILAI SIAP'!B97)</f>
        <v>AUDI ALVAN FIKRI</v>
      </c>
      <c r="D97" s="54">
        <v>0</v>
      </c>
      <c r="E97" s="54">
        <f t="shared" ref="E97:R97" si="90">IFERROR(($T97*IF($T$6=E$6,$T$7,0)+$U97*IF($U$6=E$6,$U$7,0)+$V97*IF($V$6=E$6,$V$7,0)+$W97*IF($W$6=E$6,$W$7,0)+$X97*IF($X$6=E$6,$X$7,0)+$Y97*IF($Y$6=E$6,$Y$7,0)+$Z97*IF($Z$6=E$6,$Z$7,0)+$AA97*IF($AA$6=E$6,$AA$7,0)+$AB97*IF($AB$6=E$6,$AB$7,0)+$AC97*IF($AC$6=E$6,$AC$7,0)+$AD97*IF($AD$6=E$6,$AD$7,0)+$AE97*IF($AE$6=E$6,$AE$7,0)+$AF97*IF($AF$6=E$6,$AF$7,0)+$AG97*IF($AG$6=E$6,$AG$7,0)+$AH97*IF($AH$6=E$6,$AH$7,0)+$AI97*IF($AI$6=E$6,$AI$7,0)+$AJ97*IF($AJ$6=E$6,$AJ$7,0)+$AK97*IF($AK$6=E$6,$AK$7,0)+$AL97*IF($AL$6=E$6,$AL$7,0)+$AM97*IF($AM$6=E$6,$AM$7,0)+$AN97*IF($AN$6=E$6,$AN$7,0)+$AO97*IF($AO$6=E$6,$AO$7,0)+$AP97*IF($AP$6=E$6,$AP$7,0)+$AQ97*IF($AQ$6=E$6,$AQ$7,0)+$AR97*IF($AR$6=E$6,$AR$7,0)+$AS97*IF($AS$6=E$6,$AS$7,0)+$AT97*IF($AT$6=E$6,$AT$7,0)+$AU97*IF($AU$6=E$6,$AU$7,0)+$AV97*IF($AV$6=E$6,$AV$7,0)+$AW97*IF($AW$6=E$6,$AW$7,0)+$AX97*IF($AX$6=E$6,$AX$7,0)+$AY97*IF($AY$6=E$6,$AY$7,0)+$AZ97*IF($AZ$6=E$6,$AZ$7,0))/E$7,0)</f>
        <v>0</v>
      </c>
      <c r="F97" s="54">
        <f t="shared" si="90"/>
        <v>0</v>
      </c>
      <c r="G97" s="54">
        <f t="shared" si="90"/>
        <v>0</v>
      </c>
      <c r="H97" s="54">
        <f t="shared" si="90"/>
        <v>0</v>
      </c>
      <c r="I97" s="54">
        <f t="shared" si="90"/>
        <v>0</v>
      </c>
      <c r="J97" s="54">
        <f t="shared" si="90"/>
        <v>0</v>
      </c>
      <c r="K97" s="54">
        <f t="shared" si="90"/>
        <v>0</v>
      </c>
      <c r="L97" s="54">
        <f t="shared" si="90"/>
        <v>0</v>
      </c>
      <c r="M97" s="54">
        <f t="shared" si="90"/>
        <v>0</v>
      </c>
      <c r="N97" s="54">
        <f t="shared" si="90"/>
        <v>0</v>
      </c>
      <c r="O97" s="54">
        <f t="shared" si="90"/>
        <v>0</v>
      </c>
      <c r="P97" s="54">
        <f t="shared" si="90"/>
        <v>0</v>
      </c>
      <c r="Q97" s="54">
        <f t="shared" si="90"/>
        <v>0</v>
      </c>
      <c r="R97" s="54">
        <f t="shared" si="90"/>
        <v>0</v>
      </c>
      <c r="S97" s="135"/>
      <c r="T97" s="66"/>
      <c r="U97" s="56"/>
      <c r="V97" s="56">
        <v>0</v>
      </c>
      <c r="W97" s="56">
        <v>0</v>
      </c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3"/>
      <c r="AT97" s="3"/>
      <c r="AU97" s="3"/>
      <c r="AV97" s="3"/>
      <c r="AW97" s="3"/>
    </row>
    <row r="98" spans="1:49" ht="14.25" customHeight="1">
      <c r="A98" s="51">
        <v>91</v>
      </c>
      <c r="B98" s="3">
        <f>IF('FORM NILAI SIAP'!A98=0,"",'FORM NILAI SIAP'!A98)</f>
        <v>21120120140099</v>
      </c>
      <c r="C98" s="3" t="str">
        <f>IF('FORM NILAI SIAP'!B98=0,"",'FORM NILAI SIAP'!B98)</f>
        <v>FADEL RIZKY NURFITANTO</v>
      </c>
      <c r="D98" s="54">
        <v>50</v>
      </c>
      <c r="E98" s="54">
        <f t="shared" ref="E98:R98" si="91">IFERROR(($T98*IF($T$6=E$6,$T$7,0)+$U98*IF($U$6=E$6,$U$7,0)+$V98*IF($V$6=E$6,$V$7,0)+$W98*IF($W$6=E$6,$W$7,0)+$X98*IF($X$6=E$6,$X$7,0)+$Y98*IF($Y$6=E$6,$Y$7,0)+$Z98*IF($Z$6=E$6,$Z$7,0)+$AA98*IF($AA$6=E$6,$AA$7,0)+$AB98*IF($AB$6=E$6,$AB$7,0)+$AC98*IF($AC$6=E$6,$AC$7,0)+$AD98*IF($AD$6=E$6,$AD$7,0)+$AE98*IF($AE$6=E$6,$AE$7,0)+$AF98*IF($AF$6=E$6,$AF$7,0)+$AG98*IF($AG$6=E$6,$AG$7,0)+$AH98*IF($AH$6=E$6,$AH$7,0)+$AI98*IF($AI$6=E$6,$AI$7,0)+$AJ98*IF($AJ$6=E$6,$AJ$7,0)+$AK98*IF($AK$6=E$6,$AK$7,0)+$AL98*IF($AL$6=E$6,$AL$7,0)+$AM98*IF($AM$6=E$6,$AM$7,0)+$AN98*IF($AN$6=E$6,$AN$7,0)+$AO98*IF($AO$6=E$6,$AO$7,0)+$AP98*IF($AP$6=E$6,$AP$7,0)+$AQ98*IF($AQ$6=E$6,$AQ$7,0)+$AR98*IF($AR$6=E$6,$AR$7,0)+$AS98*IF($AS$6=E$6,$AS$7,0)+$AT98*IF($AT$6=E$6,$AT$7,0)+$AU98*IF($AU$6=E$6,$AU$7,0)+$AV98*IF($AV$6=E$6,$AV$7,0)+$AW98*IF($AW$6=E$6,$AW$7,0)+$AX98*IF($AX$6=E$6,$AX$7,0)+$AY98*IF($AY$6=E$6,$AY$7,0)+$AZ98*IF($AZ$6=E$6,$AZ$7,0))/E$7,0)</f>
        <v>0</v>
      </c>
      <c r="F98" s="54">
        <f t="shared" si="91"/>
        <v>0</v>
      </c>
      <c r="G98" s="54">
        <f t="shared" si="91"/>
        <v>50</v>
      </c>
      <c r="H98" s="54">
        <f t="shared" si="91"/>
        <v>50</v>
      </c>
      <c r="I98" s="54">
        <f t="shared" si="91"/>
        <v>0</v>
      </c>
      <c r="J98" s="54">
        <f t="shared" si="91"/>
        <v>0</v>
      </c>
      <c r="K98" s="54">
        <f t="shared" si="91"/>
        <v>0</v>
      </c>
      <c r="L98" s="54">
        <f t="shared" si="91"/>
        <v>0</v>
      </c>
      <c r="M98" s="54">
        <f t="shared" si="91"/>
        <v>0</v>
      </c>
      <c r="N98" s="54">
        <f t="shared" si="91"/>
        <v>0</v>
      </c>
      <c r="O98" s="54">
        <f t="shared" si="91"/>
        <v>0</v>
      </c>
      <c r="P98" s="54">
        <f t="shared" si="91"/>
        <v>0</v>
      </c>
      <c r="Q98" s="54">
        <f t="shared" si="91"/>
        <v>0</v>
      </c>
      <c r="R98" s="54">
        <f t="shared" si="91"/>
        <v>0</v>
      </c>
      <c r="S98" s="135"/>
      <c r="T98" s="66"/>
      <c r="U98" s="56"/>
      <c r="V98" s="56">
        <v>50</v>
      </c>
      <c r="W98" s="56">
        <v>50</v>
      </c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3"/>
      <c r="AT98" s="3"/>
      <c r="AU98" s="3"/>
      <c r="AV98" s="3"/>
      <c r="AW98" s="3"/>
    </row>
    <row r="99" spans="1:49" ht="14.25" customHeight="1">
      <c r="A99" s="51">
        <v>92</v>
      </c>
      <c r="B99" s="3">
        <f>IF('FORM NILAI SIAP'!A99=0,"",'FORM NILAI SIAP'!A99)</f>
        <v>21120120140099</v>
      </c>
      <c r="C99" s="3" t="str">
        <f>IF('FORM NILAI SIAP'!B99=0,"",'FORM NILAI SIAP'!B99)</f>
        <v>SACHIKO FITRIA RAMANDANTI</v>
      </c>
      <c r="D99" s="54">
        <v>60</v>
      </c>
      <c r="E99" s="54">
        <f t="shared" ref="E99:R99" si="92">IFERROR(($T99*IF($T$6=E$6,$T$7,0)+$U99*IF($U$6=E$6,$U$7,0)+$V99*IF($V$6=E$6,$V$7,0)+$W99*IF($W$6=E$6,$W$7,0)+$X99*IF($X$6=E$6,$X$7,0)+$Y99*IF($Y$6=E$6,$Y$7,0)+$Z99*IF($Z$6=E$6,$Z$7,0)+$AA99*IF($AA$6=E$6,$AA$7,0)+$AB99*IF($AB$6=E$6,$AB$7,0)+$AC99*IF($AC$6=E$6,$AC$7,0)+$AD99*IF($AD$6=E$6,$AD$7,0)+$AE99*IF($AE$6=E$6,$AE$7,0)+$AF99*IF($AF$6=E$6,$AF$7,0)+$AG99*IF($AG$6=E$6,$AG$7,0)+$AH99*IF($AH$6=E$6,$AH$7,0)+$AI99*IF($AI$6=E$6,$AI$7,0)+$AJ99*IF($AJ$6=E$6,$AJ$7,0)+$AK99*IF($AK$6=E$6,$AK$7,0)+$AL99*IF($AL$6=E$6,$AL$7,0)+$AM99*IF($AM$6=E$6,$AM$7,0)+$AN99*IF($AN$6=E$6,$AN$7,0)+$AO99*IF($AO$6=E$6,$AO$7,0)+$AP99*IF($AP$6=E$6,$AP$7,0)+$AQ99*IF($AQ$6=E$6,$AQ$7,0)+$AR99*IF($AR$6=E$6,$AR$7,0)+$AS99*IF($AS$6=E$6,$AS$7,0)+$AT99*IF($AT$6=E$6,$AT$7,0)+$AU99*IF($AU$6=E$6,$AU$7,0)+$AV99*IF($AV$6=E$6,$AV$7,0)+$AW99*IF($AW$6=E$6,$AW$7,0)+$AX99*IF($AX$6=E$6,$AX$7,0)+$AY99*IF($AY$6=E$6,$AY$7,0)+$AZ99*IF($AZ$6=E$6,$AZ$7,0))/E$7,0)</f>
        <v>0</v>
      </c>
      <c r="F99" s="54">
        <f t="shared" si="92"/>
        <v>0</v>
      </c>
      <c r="G99" s="54">
        <f t="shared" si="92"/>
        <v>60</v>
      </c>
      <c r="H99" s="54">
        <f t="shared" si="92"/>
        <v>60</v>
      </c>
      <c r="I99" s="54">
        <f t="shared" si="92"/>
        <v>0</v>
      </c>
      <c r="J99" s="54">
        <f t="shared" si="92"/>
        <v>0</v>
      </c>
      <c r="K99" s="54">
        <f t="shared" si="92"/>
        <v>0</v>
      </c>
      <c r="L99" s="54">
        <f t="shared" si="92"/>
        <v>0</v>
      </c>
      <c r="M99" s="54">
        <f t="shared" si="92"/>
        <v>0</v>
      </c>
      <c r="N99" s="54">
        <f t="shared" si="92"/>
        <v>0</v>
      </c>
      <c r="O99" s="54">
        <f t="shared" si="92"/>
        <v>0</v>
      </c>
      <c r="P99" s="54">
        <f t="shared" si="92"/>
        <v>0</v>
      </c>
      <c r="Q99" s="54">
        <f t="shared" si="92"/>
        <v>0</v>
      </c>
      <c r="R99" s="54">
        <f t="shared" si="92"/>
        <v>0</v>
      </c>
      <c r="S99" s="135"/>
      <c r="T99" s="66"/>
      <c r="U99" s="56"/>
      <c r="V99" s="56">
        <v>60</v>
      </c>
      <c r="W99" s="56">
        <v>60</v>
      </c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3"/>
      <c r="AT99" s="3"/>
      <c r="AU99" s="3"/>
      <c r="AV99" s="3"/>
      <c r="AW99" s="3"/>
    </row>
    <row r="100" spans="1:49" ht="14.25" customHeight="1">
      <c r="A100" s="51">
        <v>93</v>
      </c>
      <c r="B100" s="3">
        <f>IF('FORM NILAI SIAP'!A100=0,"",'FORM NILAI SIAP'!A100)</f>
        <v>21120120140099</v>
      </c>
      <c r="C100" s="3" t="str">
        <f>IF('FORM NILAI SIAP'!B100=0,"",'FORM NILAI SIAP'!B100)</f>
        <v>MUHAMMAD FACHRURAZI</v>
      </c>
      <c r="D100" s="54">
        <v>50</v>
      </c>
      <c r="E100" s="54">
        <f t="shared" ref="E100:R100" si="93">IFERROR(($T100*IF($T$6=E$6,$T$7,0)+$U100*IF($U$6=E$6,$U$7,0)+$V100*IF($V$6=E$6,$V$7,0)+$W100*IF($W$6=E$6,$W$7,0)+$X100*IF($X$6=E$6,$X$7,0)+$Y100*IF($Y$6=E$6,$Y$7,0)+$Z100*IF($Z$6=E$6,$Z$7,0)+$AA100*IF($AA$6=E$6,$AA$7,0)+$AB100*IF($AB$6=E$6,$AB$7,0)+$AC100*IF($AC$6=E$6,$AC$7,0)+$AD100*IF($AD$6=E$6,$AD$7,0)+$AE100*IF($AE$6=E$6,$AE$7,0)+$AF100*IF($AF$6=E$6,$AF$7,0)+$AG100*IF($AG$6=E$6,$AG$7,0)+$AH100*IF($AH$6=E$6,$AH$7,0)+$AI100*IF($AI$6=E$6,$AI$7,0)+$AJ100*IF($AJ$6=E$6,$AJ$7,0)+$AK100*IF($AK$6=E$6,$AK$7,0)+$AL100*IF($AL$6=E$6,$AL$7,0)+$AM100*IF($AM$6=E$6,$AM$7,0)+$AN100*IF($AN$6=E$6,$AN$7,0)+$AO100*IF($AO$6=E$6,$AO$7,0)+$AP100*IF($AP$6=E$6,$AP$7,0)+$AQ100*IF($AQ$6=E$6,$AQ$7,0)+$AR100*IF($AR$6=E$6,$AR$7,0)+$AS100*IF($AS$6=E$6,$AS$7,0)+$AT100*IF($AT$6=E$6,$AT$7,0)+$AU100*IF($AU$6=E$6,$AU$7,0)+$AV100*IF($AV$6=E$6,$AV$7,0)+$AW100*IF($AW$6=E$6,$AW$7,0)+$AX100*IF($AX$6=E$6,$AX$7,0)+$AY100*IF($AY$6=E$6,$AY$7,0)+$AZ100*IF($AZ$6=E$6,$AZ$7,0))/E$7,0)</f>
        <v>0</v>
      </c>
      <c r="F100" s="54">
        <f t="shared" si="93"/>
        <v>0</v>
      </c>
      <c r="G100" s="54">
        <f t="shared" si="93"/>
        <v>50</v>
      </c>
      <c r="H100" s="54">
        <f t="shared" si="93"/>
        <v>50</v>
      </c>
      <c r="I100" s="54">
        <f t="shared" si="93"/>
        <v>0</v>
      </c>
      <c r="J100" s="54">
        <f t="shared" si="93"/>
        <v>0</v>
      </c>
      <c r="K100" s="54">
        <f t="shared" si="93"/>
        <v>0</v>
      </c>
      <c r="L100" s="54">
        <f t="shared" si="93"/>
        <v>0</v>
      </c>
      <c r="M100" s="54">
        <f t="shared" si="93"/>
        <v>0</v>
      </c>
      <c r="N100" s="54">
        <f t="shared" si="93"/>
        <v>0</v>
      </c>
      <c r="O100" s="54">
        <f t="shared" si="93"/>
        <v>0</v>
      </c>
      <c r="P100" s="54">
        <f t="shared" si="93"/>
        <v>0</v>
      </c>
      <c r="Q100" s="54">
        <f t="shared" si="93"/>
        <v>0</v>
      </c>
      <c r="R100" s="54">
        <f t="shared" si="93"/>
        <v>0</v>
      </c>
      <c r="S100" s="135"/>
      <c r="T100" s="66"/>
      <c r="U100" s="56"/>
      <c r="V100" s="56">
        <v>50</v>
      </c>
      <c r="W100" s="56">
        <v>50</v>
      </c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3"/>
      <c r="AT100" s="3"/>
      <c r="AU100" s="3"/>
      <c r="AV100" s="3"/>
      <c r="AW100" s="3"/>
    </row>
    <row r="101" spans="1:49" ht="14.25" customHeight="1">
      <c r="A101" s="51">
        <v>94</v>
      </c>
      <c r="B101" s="3">
        <f>IF('FORM NILAI SIAP'!A101=0,"",'FORM NILAI SIAP'!A101)</f>
        <v>21120120140099</v>
      </c>
      <c r="C101" s="3" t="str">
        <f>IF('FORM NILAI SIAP'!B101=0,"",'FORM NILAI SIAP'!B101)</f>
        <v>ANANDA MUHAMMAD ZAHIR</v>
      </c>
      <c r="D101" s="54">
        <v>30</v>
      </c>
      <c r="E101" s="54">
        <f t="shared" ref="E101:R101" si="94">IFERROR(($T101*IF($T$6=E$6,$T$7,0)+$U101*IF($U$6=E$6,$U$7,0)+$V101*IF($V$6=E$6,$V$7,0)+$W101*IF($W$6=E$6,$W$7,0)+$X101*IF($X$6=E$6,$X$7,0)+$Y101*IF($Y$6=E$6,$Y$7,0)+$Z101*IF($Z$6=E$6,$Z$7,0)+$AA101*IF($AA$6=E$6,$AA$7,0)+$AB101*IF($AB$6=E$6,$AB$7,0)+$AC101*IF($AC$6=E$6,$AC$7,0)+$AD101*IF($AD$6=E$6,$AD$7,0)+$AE101*IF($AE$6=E$6,$AE$7,0)+$AF101*IF($AF$6=E$6,$AF$7,0)+$AG101*IF($AG$6=E$6,$AG$7,0)+$AH101*IF($AH$6=E$6,$AH$7,0)+$AI101*IF($AI$6=E$6,$AI$7,0)+$AJ101*IF($AJ$6=E$6,$AJ$7,0)+$AK101*IF($AK$6=E$6,$AK$7,0)+$AL101*IF($AL$6=E$6,$AL$7,0)+$AM101*IF($AM$6=E$6,$AM$7,0)+$AN101*IF($AN$6=E$6,$AN$7,0)+$AO101*IF($AO$6=E$6,$AO$7,0)+$AP101*IF($AP$6=E$6,$AP$7,0)+$AQ101*IF($AQ$6=E$6,$AQ$7,0)+$AR101*IF($AR$6=E$6,$AR$7,0)+$AS101*IF($AS$6=E$6,$AS$7,0)+$AT101*IF($AT$6=E$6,$AT$7,0)+$AU101*IF($AU$6=E$6,$AU$7,0)+$AV101*IF($AV$6=E$6,$AV$7,0)+$AW101*IF($AW$6=E$6,$AW$7,0)+$AX101*IF($AX$6=E$6,$AX$7,0)+$AY101*IF($AY$6=E$6,$AY$7,0)+$AZ101*IF($AZ$6=E$6,$AZ$7,0))/E$7,0)</f>
        <v>0</v>
      </c>
      <c r="F101" s="54">
        <f t="shared" si="94"/>
        <v>0</v>
      </c>
      <c r="G101" s="54">
        <f t="shared" si="94"/>
        <v>30</v>
      </c>
      <c r="H101" s="54">
        <f t="shared" si="94"/>
        <v>30</v>
      </c>
      <c r="I101" s="54">
        <f t="shared" si="94"/>
        <v>0</v>
      </c>
      <c r="J101" s="54">
        <f t="shared" si="94"/>
        <v>0</v>
      </c>
      <c r="K101" s="54">
        <f t="shared" si="94"/>
        <v>0</v>
      </c>
      <c r="L101" s="54">
        <f t="shared" si="94"/>
        <v>0</v>
      </c>
      <c r="M101" s="54">
        <f t="shared" si="94"/>
        <v>0</v>
      </c>
      <c r="N101" s="54">
        <f t="shared" si="94"/>
        <v>0</v>
      </c>
      <c r="O101" s="54">
        <f t="shared" si="94"/>
        <v>0</v>
      </c>
      <c r="P101" s="54">
        <f t="shared" si="94"/>
        <v>0</v>
      </c>
      <c r="Q101" s="54">
        <f t="shared" si="94"/>
        <v>0</v>
      </c>
      <c r="R101" s="54">
        <f t="shared" si="94"/>
        <v>0</v>
      </c>
      <c r="S101" s="135"/>
      <c r="T101" s="66"/>
      <c r="U101" s="56"/>
      <c r="V101" s="56">
        <v>30</v>
      </c>
      <c r="W101" s="56">
        <v>30</v>
      </c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3"/>
      <c r="AT101" s="3"/>
      <c r="AU101" s="3"/>
      <c r="AV101" s="3"/>
      <c r="AW101" s="3"/>
    </row>
    <row r="102" spans="1:49" ht="14.25" customHeight="1">
      <c r="A102" s="51">
        <v>95</v>
      </c>
      <c r="B102" s="3">
        <f>IF('FORM NILAI SIAP'!A102=0,"",'FORM NILAI SIAP'!A102)</f>
        <v>21120120140099</v>
      </c>
      <c r="C102" s="3" t="str">
        <f>IF('FORM NILAI SIAP'!B102=0,"",'FORM NILAI SIAP'!B102)</f>
        <v>AGGY ACHYA FADHLIKA</v>
      </c>
      <c r="D102" s="54">
        <v>100</v>
      </c>
      <c r="E102" s="54">
        <f t="shared" ref="E102:R102" si="95">IFERROR(($T102*IF($T$6=E$6,$T$7,0)+$U102*IF($U$6=E$6,$U$7,0)+$V102*IF($V$6=E$6,$V$7,0)+$W102*IF($W$6=E$6,$W$7,0)+$X102*IF($X$6=E$6,$X$7,0)+$Y102*IF($Y$6=E$6,$Y$7,0)+$Z102*IF($Z$6=E$6,$Z$7,0)+$AA102*IF($AA$6=E$6,$AA$7,0)+$AB102*IF($AB$6=E$6,$AB$7,0)+$AC102*IF($AC$6=E$6,$AC$7,0)+$AD102*IF($AD$6=E$6,$AD$7,0)+$AE102*IF($AE$6=E$6,$AE$7,0)+$AF102*IF($AF$6=E$6,$AF$7,0)+$AG102*IF($AG$6=E$6,$AG$7,0)+$AH102*IF($AH$6=E$6,$AH$7,0)+$AI102*IF($AI$6=E$6,$AI$7,0)+$AJ102*IF($AJ$6=E$6,$AJ$7,0)+$AK102*IF($AK$6=E$6,$AK$7,0)+$AL102*IF($AL$6=E$6,$AL$7,0)+$AM102*IF($AM$6=E$6,$AM$7,0)+$AN102*IF($AN$6=E$6,$AN$7,0)+$AO102*IF($AO$6=E$6,$AO$7,0)+$AP102*IF($AP$6=E$6,$AP$7,0)+$AQ102*IF($AQ$6=E$6,$AQ$7,0)+$AR102*IF($AR$6=E$6,$AR$7,0)+$AS102*IF($AS$6=E$6,$AS$7,0)+$AT102*IF($AT$6=E$6,$AT$7,0)+$AU102*IF($AU$6=E$6,$AU$7,0)+$AV102*IF($AV$6=E$6,$AV$7,0)+$AW102*IF($AW$6=E$6,$AW$7,0)+$AX102*IF($AX$6=E$6,$AX$7,0)+$AY102*IF($AY$6=E$6,$AY$7,0)+$AZ102*IF($AZ$6=E$6,$AZ$7,0))/E$7,0)</f>
        <v>0</v>
      </c>
      <c r="F102" s="54">
        <f t="shared" si="95"/>
        <v>0</v>
      </c>
      <c r="G102" s="54">
        <f t="shared" si="95"/>
        <v>100</v>
      </c>
      <c r="H102" s="54">
        <f t="shared" si="95"/>
        <v>100</v>
      </c>
      <c r="I102" s="54">
        <f t="shared" si="95"/>
        <v>0</v>
      </c>
      <c r="J102" s="54">
        <f t="shared" si="95"/>
        <v>0</v>
      </c>
      <c r="K102" s="54">
        <f t="shared" si="95"/>
        <v>0</v>
      </c>
      <c r="L102" s="54">
        <f t="shared" si="95"/>
        <v>0</v>
      </c>
      <c r="M102" s="54">
        <f t="shared" si="95"/>
        <v>0</v>
      </c>
      <c r="N102" s="54">
        <f t="shared" si="95"/>
        <v>0</v>
      </c>
      <c r="O102" s="54">
        <f t="shared" si="95"/>
        <v>0</v>
      </c>
      <c r="P102" s="54">
        <f t="shared" si="95"/>
        <v>0</v>
      </c>
      <c r="Q102" s="54">
        <f t="shared" si="95"/>
        <v>0</v>
      </c>
      <c r="R102" s="54">
        <f t="shared" si="95"/>
        <v>0</v>
      </c>
      <c r="S102" s="135"/>
      <c r="T102" s="66"/>
      <c r="U102" s="56"/>
      <c r="V102" s="56">
        <v>100</v>
      </c>
      <c r="W102" s="56">
        <v>100</v>
      </c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3"/>
      <c r="AT102" s="3"/>
      <c r="AU102" s="3"/>
      <c r="AV102" s="3"/>
      <c r="AW102" s="3"/>
    </row>
    <row r="103" spans="1:49" ht="14.25" customHeight="1">
      <c r="A103" s="51">
        <v>96</v>
      </c>
      <c r="B103" s="3">
        <f>IF('FORM NILAI SIAP'!A103=0,"",'FORM NILAI SIAP'!A103)</f>
        <v>21120120140099</v>
      </c>
      <c r="C103" s="3" t="str">
        <f>IF('FORM NILAI SIAP'!B103=0,"",'FORM NILAI SIAP'!B103)</f>
        <v>SEPTIAN AGUNG PERMANA</v>
      </c>
      <c r="D103" s="54">
        <v>65</v>
      </c>
      <c r="E103" s="54">
        <f t="shared" ref="E103:R103" si="96">IFERROR(($T103*IF($T$6=E$6,$T$7,0)+$U103*IF($U$6=E$6,$U$7,0)+$V103*IF($V$6=E$6,$V$7,0)+$W103*IF($W$6=E$6,$W$7,0)+$X103*IF($X$6=E$6,$X$7,0)+$Y103*IF($Y$6=E$6,$Y$7,0)+$Z103*IF($Z$6=E$6,$Z$7,0)+$AA103*IF($AA$6=E$6,$AA$7,0)+$AB103*IF($AB$6=E$6,$AB$7,0)+$AC103*IF($AC$6=E$6,$AC$7,0)+$AD103*IF($AD$6=E$6,$AD$7,0)+$AE103*IF($AE$6=E$6,$AE$7,0)+$AF103*IF($AF$6=E$6,$AF$7,0)+$AG103*IF($AG$6=E$6,$AG$7,0)+$AH103*IF($AH$6=E$6,$AH$7,0)+$AI103*IF($AI$6=E$6,$AI$7,0)+$AJ103*IF($AJ$6=E$6,$AJ$7,0)+$AK103*IF($AK$6=E$6,$AK$7,0)+$AL103*IF($AL$6=E$6,$AL$7,0)+$AM103*IF($AM$6=E$6,$AM$7,0)+$AN103*IF($AN$6=E$6,$AN$7,0)+$AO103*IF($AO$6=E$6,$AO$7,0)+$AP103*IF($AP$6=E$6,$AP$7,0)+$AQ103*IF($AQ$6=E$6,$AQ$7,0)+$AR103*IF($AR$6=E$6,$AR$7,0)+$AS103*IF($AS$6=E$6,$AS$7,0)+$AT103*IF($AT$6=E$6,$AT$7,0)+$AU103*IF($AU$6=E$6,$AU$7,0)+$AV103*IF($AV$6=E$6,$AV$7,0)+$AW103*IF($AW$6=E$6,$AW$7,0)+$AX103*IF($AX$6=E$6,$AX$7,0)+$AY103*IF($AY$6=E$6,$AY$7,0)+$AZ103*IF($AZ$6=E$6,$AZ$7,0))/E$7,0)</f>
        <v>0</v>
      </c>
      <c r="F103" s="54">
        <f t="shared" si="96"/>
        <v>0</v>
      </c>
      <c r="G103" s="54">
        <f t="shared" si="96"/>
        <v>65</v>
      </c>
      <c r="H103" s="54">
        <f t="shared" si="96"/>
        <v>65</v>
      </c>
      <c r="I103" s="54">
        <f t="shared" si="96"/>
        <v>0</v>
      </c>
      <c r="J103" s="54">
        <f t="shared" si="96"/>
        <v>0</v>
      </c>
      <c r="K103" s="54">
        <f t="shared" si="96"/>
        <v>0</v>
      </c>
      <c r="L103" s="54">
        <f t="shared" si="96"/>
        <v>0</v>
      </c>
      <c r="M103" s="54">
        <f t="shared" si="96"/>
        <v>0</v>
      </c>
      <c r="N103" s="54">
        <f t="shared" si="96"/>
        <v>0</v>
      </c>
      <c r="O103" s="54">
        <f t="shared" si="96"/>
        <v>0</v>
      </c>
      <c r="P103" s="54">
        <f t="shared" si="96"/>
        <v>0</v>
      </c>
      <c r="Q103" s="54">
        <f t="shared" si="96"/>
        <v>0</v>
      </c>
      <c r="R103" s="54">
        <f t="shared" si="96"/>
        <v>0</v>
      </c>
      <c r="S103" s="135"/>
      <c r="T103" s="66"/>
      <c r="U103" s="56"/>
      <c r="V103" s="56">
        <v>65</v>
      </c>
      <c r="W103" s="56">
        <v>65</v>
      </c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3"/>
      <c r="AT103" s="3"/>
      <c r="AU103" s="3"/>
      <c r="AV103" s="3"/>
      <c r="AW103" s="3"/>
    </row>
    <row r="104" spans="1:49" ht="14.25" customHeight="1">
      <c r="A104" s="51">
        <v>97</v>
      </c>
      <c r="B104" s="3">
        <f>IF('FORM NILAI SIAP'!A104=0,"",'FORM NILAI SIAP'!A104)</f>
        <v>21120120140099</v>
      </c>
      <c r="C104" s="3" t="str">
        <f>IF('FORM NILAI SIAP'!B104=0,"",'FORM NILAI SIAP'!B104)</f>
        <v>MUHAMMAD ROFI'UL ANAM</v>
      </c>
      <c r="D104" s="54">
        <v>60</v>
      </c>
      <c r="E104" s="54">
        <f t="shared" ref="E104:R104" si="97">IFERROR(($T104*IF($T$6=E$6,$T$7,0)+$U104*IF($U$6=E$6,$U$7,0)+$V104*IF($V$6=E$6,$V$7,0)+$W104*IF($W$6=E$6,$W$7,0)+$X104*IF($X$6=E$6,$X$7,0)+$Y104*IF($Y$6=E$6,$Y$7,0)+$Z104*IF($Z$6=E$6,$Z$7,0)+$AA104*IF($AA$6=E$6,$AA$7,0)+$AB104*IF($AB$6=E$6,$AB$7,0)+$AC104*IF($AC$6=E$6,$AC$7,0)+$AD104*IF($AD$6=E$6,$AD$7,0)+$AE104*IF($AE$6=E$6,$AE$7,0)+$AF104*IF($AF$6=E$6,$AF$7,0)+$AG104*IF($AG$6=E$6,$AG$7,0)+$AH104*IF($AH$6=E$6,$AH$7,0)+$AI104*IF($AI$6=E$6,$AI$7,0)+$AJ104*IF($AJ$6=E$6,$AJ$7,0)+$AK104*IF($AK$6=E$6,$AK$7,0)+$AL104*IF($AL$6=E$6,$AL$7,0)+$AM104*IF($AM$6=E$6,$AM$7,0)+$AN104*IF($AN$6=E$6,$AN$7,0)+$AO104*IF($AO$6=E$6,$AO$7,0)+$AP104*IF($AP$6=E$6,$AP$7,0)+$AQ104*IF($AQ$6=E$6,$AQ$7,0)+$AR104*IF($AR$6=E$6,$AR$7,0)+$AS104*IF($AS$6=E$6,$AS$7,0)+$AT104*IF($AT$6=E$6,$AT$7,0)+$AU104*IF($AU$6=E$6,$AU$7,0)+$AV104*IF($AV$6=E$6,$AV$7,0)+$AW104*IF($AW$6=E$6,$AW$7,0)+$AX104*IF($AX$6=E$6,$AX$7,0)+$AY104*IF($AY$6=E$6,$AY$7,0)+$AZ104*IF($AZ$6=E$6,$AZ$7,0))/E$7,0)</f>
        <v>0</v>
      </c>
      <c r="F104" s="54">
        <f t="shared" si="97"/>
        <v>0</v>
      </c>
      <c r="G104" s="54">
        <f t="shared" si="97"/>
        <v>60</v>
      </c>
      <c r="H104" s="54">
        <f t="shared" si="97"/>
        <v>60</v>
      </c>
      <c r="I104" s="54">
        <f t="shared" si="97"/>
        <v>0</v>
      </c>
      <c r="J104" s="54">
        <f t="shared" si="97"/>
        <v>0</v>
      </c>
      <c r="K104" s="54">
        <f t="shared" si="97"/>
        <v>0</v>
      </c>
      <c r="L104" s="54">
        <f t="shared" si="97"/>
        <v>0</v>
      </c>
      <c r="M104" s="54">
        <f t="shared" si="97"/>
        <v>0</v>
      </c>
      <c r="N104" s="54">
        <f t="shared" si="97"/>
        <v>0</v>
      </c>
      <c r="O104" s="54">
        <f t="shared" si="97"/>
        <v>0</v>
      </c>
      <c r="P104" s="54">
        <f t="shared" si="97"/>
        <v>0</v>
      </c>
      <c r="Q104" s="54">
        <f t="shared" si="97"/>
        <v>0</v>
      </c>
      <c r="R104" s="54">
        <f t="shared" si="97"/>
        <v>0</v>
      </c>
      <c r="S104" s="135"/>
      <c r="T104" s="66"/>
      <c r="U104" s="56"/>
      <c r="V104" s="56">
        <v>60</v>
      </c>
      <c r="W104" s="56">
        <v>60</v>
      </c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3"/>
      <c r="AT104" s="3"/>
      <c r="AU104" s="3"/>
      <c r="AV104" s="3"/>
      <c r="AW104" s="3"/>
    </row>
    <row r="105" spans="1:49" ht="14.25" customHeight="1">
      <c r="A105" s="51">
        <v>98</v>
      </c>
      <c r="B105" s="3">
        <f>IF('FORM NILAI SIAP'!A105=0,"",'FORM NILAI SIAP'!A105)</f>
        <v>21120120140099</v>
      </c>
      <c r="C105" s="3" t="str">
        <f>IF('FORM NILAI SIAP'!B105=0,"",'FORM NILAI SIAP'!B105)</f>
        <v>MARUL ANGGARA</v>
      </c>
      <c r="D105" s="54">
        <v>45</v>
      </c>
      <c r="E105" s="54">
        <f t="shared" ref="E105:R105" si="98">IFERROR(($T105*IF($T$6=E$6,$T$7,0)+$U105*IF($U$6=E$6,$U$7,0)+$V105*IF($V$6=E$6,$V$7,0)+$W105*IF($W$6=E$6,$W$7,0)+$X105*IF($X$6=E$6,$X$7,0)+$Y105*IF($Y$6=E$6,$Y$7,0)+$Z105*IF($Z$6=E$6,$Z$7,0)+$AA105*IF($AA$6=E$6,$AA$7,0)+$AB105*IF($AB$6=E$6,$AB$7,0)+$AC105*IF($AC$6=E$6,$AC$7,0)+$AD105*IF($AD$6=E$6,$AD$7,0)+$AE105*IF($AE$6=E$6,$AE$7,0)+$AF105*IF($AF$6=E$6,$AF$7,0)+$AG105*IF($AG$6=E$6,$AG$7,0)+$AH105*IF($AH$6=E$6,$AH$7,0)+$AI105*IF($AI$6=E$6,$AI$7,0)+$AJ105*IF($AJ$6=E$6,$AJ$7,0)+$AK105*IF($AK$6=E$6,$AK$7,0)+$AL105*IF($AL$6=E$6,$AL$7,0)+$AM105*IF($AM$6=E$6,$AM$7,0)+$AN105*IF($AN$6=E$6,$AN$7,0)+$AO105*IF($AO$6=E$6,$AO$7,0)+$AP105*IF($AP$6=E$6,$AP$7,0)+$AQ105*IF($AQ$6=E$6,$AQ$7,0)+$AR105*IF($AR$6=E$6,$AR$7,0)+$AS105*IF($AS$6=E$6,$AS$7,0)+$AT105*IF($AT$6=E$6,$AT$7,0)+$AU105*IF($AU$6=E$6,$AU$7,0)+$AV105*IF($AV$6=E$6,$AV$7,0)+$AW105*IF($AW$6=E$6,$AW$7,0)+$AX105*IF($AX$6=E$6,$AX$7,0)+$AY105*IF($AY$6=E$6,$AY$7,0)+$AZ105*IF($AZ$6=E$6,$AZ$7,0))/E$7,0)</f>
        <v>0</v>
      </c>
      <c r="F105" s="54">
        <f t="shared" si="98"/>
        <v>0</v>
      </c>
      <c r="G105" s="54">
        <f t="shared" si="98"/>
        <v>45</v>
      </c>
      <c r="H105" s="54">
        <f t="shared" si="98"/>
        <v>45</v>
      </c>
      <c r="I105" s="54">
        <f t="shared" si="98"/>
        <v>0</v>
      </c>
      <c r="J105" s="54">
        <f t="shared" si="98"/>
        <v>0</v>
      </c>
      <c r="K105" s="54">
        <f t="shared" si="98"/>
        <v>0</v>
      </c>
      <c r="L105" s="54">
        <f t="shared" si="98"/>
        <v>0</v>
      </c>
      <c r="M105" s="54">
        <f t="shared" si="98"/>
        <v>0</v>
      </c>
      <c r="N105" s="54">
        <f t="shared" si="98"/>
        <v>0</v>
      </c>
      <c r="O105" s="54">
        <f t="shared" si="98"/>
        <v>0</v>
      </c>
      <c r="P105" s="54">
        <f t="shared" si="98"/>
        <v>0</v>
      </c>
      <c r="Q105" s="54">
        <f t="shared" si="98"/>
        <v>0</v>
      </c>
      <c r="R105" s="54">
        <f t="shared" si="98"/>
        <v>0</v>
      </c>
      <c r="S105" s="135"/>
      <c r="T105" s="66"/>
      <c r="U105" s="56"/>
      <c r="V105" s="56">
        <v>45</v>
      </c>
      <c r="W105" s="56">
        <v>45</v>
      </c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3"/>
      <c r="AT105" s="3"/>
      <c r="AU105" s="3"/>
      <c r="AV105" s="3"/>
      <c r="AW105" s="3"/>
    </row>
    <row r="106" spans="1:49" ht="14.25" customHeight="1">
      <c r="A106" s="51">
        <v>99</v>
      </c>
      <c r="B106" s="3">
        <f>IF('FORM NILAI SIAP'!A106=0,"",'FORM NILAI SIAP'!A106)</f>
        <v>21120120140099</v>
      </c>
      <c r="C106" s="3" t="str">
        <f>IF('FORM NILAI SIAP'!B106=0,"",'FORM NILAI SIAP'!B106)</f>
        <v>MUHAMAD RAFDAN MAULANA</v>
      </c>
      <c r="D106" s="54">
        <v>90</v>
      </c>
      <c r="E106" s="54">
        <f t="shared" ref="E106:R106" si="99">IFERROR(($T106*IF($T$6=E$6,$T$7,0)+$U106*IF($U$6=E$6,$U$7,0)+$V106*IF($V$6=E$6,$V$7,0)+$W106*IF($W$6=E$6,$W$7,0)+$X106*IF($X$6=E$6,$X$7,0)+$Y106*IF($Y$6=E$6,$Y$7,0)+$Z106*IF($Z$6=E$6,$Z$7,0)+$AA106*IF($AA$6=E$6,$AA$7,0)+$AB106*IF($AB$6=E$6,$AB$7,0)+$AC106*IF($AC$6=E$6,$AC$7,0)+$AD106*IF($AD$6=E$6,$AD$7,0)+$AE106*IF($AE$6=E$6,$AE$7,0)+$AF106*IF($AF$6=E$6,$AF$7,0)+$AG106*IF($AG$6=E$6,$AG$7,0)+$AH106*IF($AH$6=E$6,$AH$7,0)+$AI106*IF($AI$6=E$6,$AI$7,0)+$AJ106*IF($AJ$6=E$6,$AJ$7,0)+$AK106*IF($AK$6=E$6,$AK$7,0)+$AL106*IF($AL$6=E$6,$AL$7,0)+$AM106*IF($AM$6=E$6,$AM$7,0)+$AN106*IF($AN$6=E$6,$AN$7,0)+$AO106*IF($AO$6=E$6,$AO$7,0)+$AP106*IF($AP$6=E$6,$AP$7,0)+$AQ106*IF($AQ$6=E$6,$AQ$7,0)+$AR106*IF($AR$6=E$6,$AR$7,0)+$AS106*IF($AS$6=E$6,$AS$7,0)+$AT106*IF($AT$6=E$6,$AT$7,0)+$AU106*IF($AU$6=E$6,$AU$7,0)+$AV106*IF($AV$6=E$6,$AV$7,0)+$AW106*IF($AW$6=E$6,$AW$7,0)+$AX106*IF($AX$6=E$6,$AX$7,0)+$AY106*IF($AY$6=E$6,$AY$7,0)+$AZ106*IF($AZ$6=E$6,$AZ$7,0))/E$7,0)</f>
        <v>0</v>
      </c>
      <c r="F106" s="54">
        <f t="shared" si="99"/>
        <v>0</v>
      </c>
      <c r="G106" s="54">
        <f t="shared" si="99"/>
        <v>90</v>
      </c>
      <c r="H106" s="54">
        <f t="shared" si="99"/>
        <v>90</v>
      </c>
      <c r="I106" s="54">
        <f t="shared" si="99"/>
        <v>0</v>
      </c>
      <c r="J106" s="54">
        <f t="shared" si="99"/>
        <v>0</v>
      </c>
      <c r="K106" s="54">
        <f t="shared" si="99"/>
        <v>0</v>
      </c>
      <c r="L106" s="54">
        <f t="shared" si="99"/>
        <v>0</v>
      </c>
      <c r="M106" s="54">
        <f t="shared" si="99"/>
        <v>0</v>
      </c>
      <c r="N106" s="54">
        <f t="shared" si="99"/>
        <v>0</v>
      </c>
      <c r="O106" s="54">
        <f t="shared" si="99"/>
        <v>0</v>
      </c>
      <c r="P106" s="54">
        <f t="shared" si="99"/>
        <v>0</v>
      </c>
      <c r="Q106" s="54">
        <f t="shared" si="99"/>
        <v>0</v>
      </c>
      <c r="R106" s="54">
        <f t="shared" si="99"/>
        <v>0</v>
      </c>
      <c r="S106" s="135"/>
      <c r="T106" s="66"/>
      <c r="U106" s="56"/>
      <c r="V106" s="56">
        <v>90</v>
      </c>
      <c r="W106" s="56">
        <v>90</v>
      </c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3"/>
      <c r="AT106" s="3"/>
      <c r="AU106" s="3"/>
      <c r="AV106" s="3"/>
      <c r="AW106" s="3"/>
    </row>
    <row r="107" spans="1:49" ht="14.25" customHeight="1">
      <c r="A107" s="51">
        <v>100</v>
      </c>
      <c r="B107" s="3">
        <f>IF('FORM NILAI SIAP'!A107=0,"",'FORM NILAI SIAP'!A107)</f>
        <v>21120120140099</v>
      </c>
      <c r="C107" s="3" t="str">
        <f>IF('FORM NILAI SIAP'!B107=0,"",'FORM NILAI SIAP'!B107)</f>
        <v>MUHAMMAD ROSHIYFUL KAAMIL (&lt; 75%)</v>
      </c>
      <c r="D107" s="54">
        <v>0</v>
      </c>
      <c r="E107" s="54">
        <f t="shared" ref="E107:R107" si="100">IFERROR(($T107*IF($T$6=E$6,$T$7,0)+$U107*IF($U$6=E$6,$U$7,0)+$V107*IF($V$6=E$6,$V$7,0)+$W107*IF($W$6=E$6,$W$7,0)+$X107*IF($X$6=E$6,$X$7,0)+$Y107*IF($Y$6=E$6,$Y$7,0)+$Z107*IF($Z$6=E$6,$Z$7,0)+$AA107*IF($AA$6=E$6,$AA$7,0)+$AB107*IF($AB$6=E$6,$AB$7,0)+$AC107*IF($AC$6=E$6,$AC$7,0)+$AD107*IF($AD$6=E$6,$AD$7,0)+$AE107*IF($AE$6=E$6,$AE$7,0)+$AF107*IF($AF$6=E$6,$AF$7,0)+$AG107*IF($AG$6=E$6,$AG$7,0)+$AH107*IF($AH$6=E$6,$AH$7,0)+$AI107*IF($AI$6=E$6,$AI$7,0)+$AJ107*IF($AJ$6=E$6,$AJ$7,0)+$AK107*IF($AK$6=E$6,$AK$7,0)+$AL107*IF($AL$6=E$6,$AL$7,0)+$AM107*IF($AM$6=E$6,$AM$7,0)+$AN107*IF($AN$6=E$6,$AN$7,0)+$AO107*IF($AO$6=E$6,$AO$7,0)+$AP107*IF($AP$6=E$6,$AP$7,0)+$AQ107*IF($AQ$6=E$6,$AQ$7,0)+$AR107*IF($AR$6=E$6,$AR$7,0)+$AS107*IF($AS$6=E$6,$AS$7,0)+$AT107*IF($AT$6=E$6,$AT$7,0)+$AU107*IF($AU$6=E$6,$AU$7,0)+$AV107*IF($AV$6=E$6,$AV$7,0)+$AW107*IF($AW$6=E$6,$AW$7,0)+$AX107*IF($AX$6=E$6,$AX$7,0)+$AY107*IF($AY$6=E$6,$AY$7,0)+$AZ107*IF($AZ$6=E$6,$AZ$7,0))/E$7,0)</f>
        <v>0</v>
      </c>
      <c r="F107" s="54">
        <f t="shared" si="100"/>
        <v>0</v>
      </c>
      <c r="G107" s="54">
        <f t="shared" si="100"/>
        <v>0</v>
      </c>
      <c r="H107" s="54">
        <f t="shared" si="100"/>
        <v>0</v>
      </c>
      <c r="I107" s="54">
        <f t="shared" si="100"/>
        <v>0</v>
      </c>
      <c r="J107" s="54">
        <f t="shared" si="100"/>
        <v>0</v>
      </c>
      <c r="K107" s="54">
        <f t="shared" si="100"/>
        <v>0</v>
      </c>
      <c r="L107" s="54">
        <f t="shared" si="100"/>
        <v>0</v>
      </c>
      <c r="M107" s="54">
        <f t="shared" si="100"/>
        <v>0</v>
      </c>
      <c r="N107" s="54">
        <f t="shared" si="100"/>
        <v>0</v>
      </c>
      <c r="O107" s="54">
        <f t="shared" si="100"/>
        <v>0</v>
      </c>
      <c r="P107" s="54">
        <f t="shared" si="100"/>
        <v>0</v>
      </c>
      <c r="Q107" s="54">
        <f t="shared" si="100"/>
        <v>0</v>
      </c>
      <c r="R107" s="54">
        <f t="shared" si="100"/>
        <v>0</v>
      </c>
      <c r="S107" s="135"/>
      <c r="T107" s="66"/>
      <c r="U107" s="56"/>
      <c r="V107" s="56">
        <v>0</v>
      </c>
      <c r="W107" s="56">
        <v>0</v>
      </c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3"/>
      <c r="AT107" s="3"/>
      <c r="AU107" s="3"/>
      <c r="AV107" s="3"/>
      <c r="AW107" s="3"/>
    </row>
    <row r="108" spans="1:49" ht="14.25" customHeight="1">
      <c r="A108" s="51">
        <v>101</v>
      </c>
      <c r="B108" s="3">
        <f>IF('FORM NILAI SIAP'!A108=0,"",'FORM NILAI SIAP'!A108)</f>
        <v>21120120140099</v>
      </c>
      <c r="C108" s="3" t="str">
        <f>IF('FORM NILAI SIAP'!B108=0,"",'FORM NILAI SIAP'!B108)</f>
        <v>FATIH RIZQY HAKIM</v>
      </c>
      <c r="D108" s="54">
        <v>0</v>
      </c>
      <c r="E108" s="54">
        <f t="shared" ref="E108:R108" si="101">IFERROR(($T108*IF($T$6=E$6,$T$7,0)+$U108*IF($U$6=E$6,$U$7,0)+$V108*IF($V$6=E$6,$V$7,0)+$W108*IF($W$6=E$6,$W$7,0)+$X108*IF($X$6=E$6,$X$7,0)+$Y108*IF($Y$6=E$6,$Y$7,0)+$Z108*IF($Z$6=E$6,$Z$7,0)+$AA108*IF($AA$6=E$6,$AA$7,0)+$AB108*IF($AB$6=E$6,$AB$7,0)+$AC108*IF($AC$6=E$6,$AC$7,0)+$AD108*IF($AD$6=E$6,$AD$7,0)+$AE108*IF($AE$6=E$6,$AE$7,0)+$AF108*IF($AF$6=E$6,$AF$7,0)+$AG108*IF($AG$6=E$6,$AG$7,0)+$AH108*IF($AH$6=E$6,$AH$7,0)+$AI108*IF($AI$6=E$6,$AI$7,0)+$AJ108*IF($AJ$6=E$6,$AJ$7,0)+$AK108*IF($AK$6=E$6,$AK$7,0)+$AL108*IF($AL$6=E$6,$AL$7,0)+$AM108*IF($AM$6=E$6,$AM$7,0)+$AN108*IF($AN$6=E$6,$AN$7,0)+$AO108*IF($AO$6=E$6,$AO$7,0)+$AP108*IF($AP$6=E$6,$AP$7,0)+$AQ108*IF($AQ$6=E$6,$AQ$7,0)+$AR108*IF($AR$6=E$6,$AR$7,0)+$AS108*IF($AS$6=E$6,$AS$7,0)+$AT108*IF($AT$6=E$6,$AT$7,0)+$AU108*IF($AU$6=E$6,$AU$7,0)+$AV108*IF($AV$6=E$6,$AV$7,0)+$AW108*IF($AW$6=E$6,$AW$7,0)+$AX108*IF($AX$6=E$6,$AX$7,0)+$AY108*IF($AY$6=E$6,$AY$7,0)+$AZ108*IF($AZ$6=E$6,$AZ$7,0))/E$7,0)</f>
        <v>0</v>
      </c>
      <c r="F108" s="54">
        <f t="shared" si="101"/>
        <v>0</v>
      </c>
      <c r="G108" s="54">
        <f t="shared" si="101"/>
        <v>0</v>
      </c>
      <c r="H108" s="54">
        <f t="shared" si="101"/>
        <v>0</v>
      </c>
      <c r="I108" s="54">
        <f t="shared" si="101"/>
        <v>0</v>
      </c>
      <c r="J108" s="54">
        <f t="shared" si="101"/>
        <v>0</v>
      </c>
      <c r="K108" s="54">
        <f t="shared" si="101"/>
        <v>0</v>
      </c>
      <c r="L108" s="54">
        <f t="shared" si="101"/>
        <v>0</v>
      </c>
      <c r="M108" s="54">
        <f t="shared" si="101"/>
        <v>0</v>
      </c>
      <c r="N108" s="54">
        <f t="shared" si="101"/>
        <v>0</v>
      </c>
      <c r="O108" s="54">
        <f t="shared" si="101"/>
        <v>0</v>
      </c>
      <c r="P108" s="54">
        <f t="shared" si="101"/>
        <v>0</v>
      </c>
      <c r="Q108" s="54">
        <f t="shared" si="101"/>
        <v>0</v>
      </c>
      <c r="R108" s="54">
        <f t="shared" si="101"/>
        <v>0</v>
      </c>
      <c r="S108" s="135"/>
      <c r="T108" s="66"/>
      <c r="U108" s="56"/>
      <c r="V108" s="56">
        <v>0</v>
      </c>
      <c r="W108" s="56">
        <v>0</v>
      </c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3"/>
      <c r="AT108" s="3"/>
      <c r="AU108" s="3"/>
      <c r="AV108" s="3"/>
      <c r="AW108" s="3"/>
    </row>
    <row r="109" spans="1:49" ht="14.25" customHeight="1">
      <c r="A109" s="51">
        <v>102</v>
      </c>
      <c r="B109" s="3">
        <f>IF('FORM NILAI SIAP'!A109=0,"",'FORM NILAI SIAP'!A109)</f>
        <v>21120120140099</v>
      </c>
      <c r="C109" s="3" t="str">
        <f>IF('FORM NILAI SIAP'!B109=0,"",'FORM NILAI SIAP'!B109)</f>
        <v>DANIEL SUBERDO MATANARI</v>
      </c>
      <c r="D109" s="54">
        <v>80</v>
      </c>
      <c r="E109" s="54">
        <f t="shared" ref="E109:R109" si="102">IFERROR(($T109*IF($T$6=E$6,$T$7,0)+$U109*IF($U$6=E$6,$U$7,0)+$V109*IF($V$6=E$6,$V$7,0)+$W109*IF($W$6=E$6,$W$7,0)+$X109*IF($X$6=E$6,$X$7,0)+$Y109*IF($Y$6=E$6,$Y$7,0)+$Z109*IF($Z$6=E$6,$Z$7,0)+$AA109*IF($AA$6=E$6,$AA$7,0)+$AB109*IF($AB$6=E$6,$AB$7,0)+$AC109*IF($AC$6=E$6,$AC$7,0)+$AD109*IF($AD$6=E$6,$AD$7,0)+$AE109*IF($AE$6=E$6,$AE$7,0)+$AF109*IF($AF$6=E$6,$AF$7,0)+$AG109*IF($AG$6=E$6,$AG$7,0)+$AH109*IF($AH$6=E$6,$AH$7,0)+$AI109*IF($AI$6=E$6,$AI$7,0)+$AJ109*IF($AJ$6=E$6,$AJ$7,0)+$AK109*IF($AK$6=E$6,$AK$7,0)+$AL109*IF($AL$6=E$6,$AL$7,0)+$AM109*IF($AM$6=E$6,$AM$7,0)+$AN109*IF($AN$6=E$6,$AN$7,0)+$AO109*IF($AO$6=E$6,$AO$7,0)+$AP109*IF($AP$6=E$6,$AP$7,0)+$AQ109*IF($AQ$6=E$6,$AQ$7,0)+$AR109*IF($AR$6=E$6,$AR$7,0)+$AS109*IF($AS$6=E$6,$AS$7,0)+$AT109*IF($AT$6=E$6,$AT$7,0)+$AU109*IF($AU$6=E$6,$AU$7,0)+$AV109*IF($AV$6=E$6,$AV$7,0)+$AW109*IF($AW$6=E$6,$AW$7,0)+$AX109*IF($AX$6=E$6,$AX$7,0)+$AY109*IF($AY$6=E$6,$AY$7,0)+$AZ109*IF($AZ$6=E$6,$AZ$7,0))/E$7,0)</f>
        <v>0</v>
      </c>
      <c r="F109" s="54">
        <f t="shared" si="102"/>
        <v>0</v>
      </c>
      <c r="G109" s="54">
        <f t="shared" si="102"/>
        <v>80</v>
      </c>
      <c r="H109" s="54">
        <f t="shared" si="102"/>
        <v>80</v>
      </c>
      <c r="I109" s="54">
        <f t="shared" si="102"/>
        <v>0</v>
      </c>
      <c r="J109" s="54">
        <f t="shared" si="102"/>
        <v>0</v>
      </c>
      <c r="K109" s="54">
        <f t="shared" si="102"/>
        <v>0</v>
      </c>
      <c r="L109" s="54">
        <f t="shared" si="102"/>
        <v>0</v>
      </c>
      <c r="M109" s="54">
        <f t="shared" si="102"/>
        <v>0</v>
      </c>
      <c r="N109" s="54">
        <f t="shared" si="102"/>
        <v>0</v>
      </c>
      <c r="O109" s="54">
        <f t="shared" si="102"/>
        <v>0</v>
      </c>
      <c r="P109" s="54">
        <f t="shared" si="102"/>
        <v>0</v>
      </c>
      <c r="Q109" s="54">
        <f t="shared" si="102"/>
        <v>0</v>
      </c>
      <c r="R109" s="54">
        <f t="shared" si="102"/>
        <v>0</v>
      </c>
      <c r="S109" s="135"/>
      <c r="T109" s="66"/>
      <c r="U109" s="56"/>
      <c r="V109" s="56">
        <v>80</v>
      </c>
      <c r="W109" s="56">
        <v>80</v>
      </c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3"/>
      <c r="AT109" s="3"/>
      <c r="AU109" s="3"/>
      <c r="AV109" s="3"/>
      <c r="AW109" s="3"/>
    </row>
    <row r="110" spans="1:49" ht="14.25" customHeight="1">
      <c r="A110" s="51">
        <v>103</v>
      </c>
      <c r="B110" s="3">
        <f>IF('FORM NILAI SIAP'!A110=0,"",'FORM NILAI SIAP'!A110)</f>
        <v>21120120140099</v>
      </c>
      <c r="C110" s="3" t="str">
        <f>IF('FORM NILAI SIAP'!B110=0,"",'FORM NILAI SIAP'!B110)</f>
        <v>WHISNU TAUHID ILHAM SAPUTRA</v>
      </c>
      <c r="D110" s="54">
        <v>90</v>
      </c>
      <c r="E110" s="54">
        <f t="shared" ref="E110:R110" si="103">IFERROR(($T110*IF($T$6=E$6,$T$7,0)+$U110*IF($U$6=E$6,$U$7,0)+$V110*IF($V$6=E$6,$V$7,0)+$W110*IF($W$6=E$6,$W$7,0)+$X110*IF($X$6=E$6,$X$7,0)+$Y110*IF($Y$6=E$6,$Y$7,0)+$Z110*IF($Z$6=E$6,$Z$7,0)+$AA110*IF($AA$6=E$6,$AA$7,0)+$AB110*IF($AB$6=E$6,$AB$7,0)+$AC110*IF($AC$6=E$6,$AC$7,0)+$AD110*IF($AD$6=E$6,$AD$7,0)+$AE110*IF($AE$6=E$6,$AE$7,0)+$AF110*IF($AF$6=E$6,$AF$7,0)+$AG110*IF($AG$6=E$6,$AG$7,0)+$AH110*IF($AH$6=E$6,$AH$7,0)+$AI110*IF($AI$6=E$6,$AI$7,0)+$AJ110*IF($AJ$6=E$6,$AJ$7,0)+$AK110*IF($AK$6=E$6,$AK$7,0)+$AL110*IF($AL$6=E$6,$AL$7,0)+$AM110*IF($AM$6=E$6,$AM$7,0)+$AN110*IF($AN$6=E$6,$AN$7,0)+$AO110*IF($AO$6=E$6,$AO$7,0)+$AP110*IF($AP$6=E$6,$AP$7,0)+$AQ110*IF($AQ$6=E$6,$AQ$7,0)+$AR110*IF($AR$6=E$6,$AR$7,0)+$AS110*IF($AS$6=E$6,$AS$7,0)+$AT110*IF($AT$6=E$6,$AT$7,0)+$AU110*IF($AU$6=E$6,$AU$7,0)+$AV110*IF($AV$6=E$6,$AV$7,0)+$AW110*IF($AW$6=E$6,$AW$7,0)+$AX110*IF($AX$6=E$6,$AX$7,0)+$AY110*IF($AY$6=E$6,$AY$7,0)+$AZ110*IF($AZ$6=E$6,$AZ$7,0))/E$7,0)</f>
        <v>0</v>
      </c>
      <c r="F110" s="54">
        <f t="shared" si="103"/>
        <v>0</v>
      </c>
      <c r="G110" s="54">
        <f t="shared" si="103"/>
        <v>90</v>
      </c>
      <c r="H110" s="54">
        <f t="shared" si="103"/>
        <v>90</v>
      </c>
      <c r="I110" s="54">
        <f t="shared" si="103"/>
        <v>0</v>
      </c>
      <c r="J110" s="54">
        <f t="shared" si="103"/>
        <v>0</v>
      </c>
      <c r="K110" s="54">
        <f t="shared" si="103"/>
        <v>0</v>
      </c>
      <c r="L110" s="54">
        <f t="shared" si="103"/>
        <v>0</v>
      </c>
      <c r="M110" s="54">
        <f t="shared" si="103"/>
        <v>0</v>
      </c>
      <c r="N110" s="54">
        <f t="shared" si="103"/>
        <v>0</v>
      </c>
      <c r="O110" s="54">
        <f t="shared" si="103"/>
        <v>0</v>
      </c>
      <c r="P110" s="54">
        <f t="shared" si="103"/>
        <v>0</v>
      </c>
      <c r="Q110" s="54">
        <f t="shared" si="103"/>
        <v>0</v>
      </c>
      <c r="R110" s="54">
        <f t="shared" si="103"/>
        <v>0</v>
      </c>
      <c r="S110" s="135"/>
      <c r="T110" s="66"/>
      <c r="U110" s="56"/>
      <c r="V110" s="56">
        <v>90</v>
      </c>
      <c r="W110" s="56">
        <v>90</v>
      </c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3"/>
      <c r="AT110" s="3"/>
      <c r="AU110" s="3"/>
      <c r="AV110" s="3"/>
      <c r="AW110" s="3"/>
    </row>
    <row r="111" spans="1:49" ht="14.25" customHeight="1">
      <c r="A111" s="51">
        <v>104</v>
      </c>
      <c r="B111" s="3">
        <f>IF('FORM NILAI SIAP'!A111=0,"",'FORM NILAI SIAP'!A111)</f>
        <v>21120120140099</v>
      </c>
      <c r="C111" s="3" t="str">
        <f>IF('FORM NILAI SIAP'!B111=0,"",'FORM NILAI SIAP'!B111)</f>
        <v>DAUD DIMAS PRASETYO</v>
      </c>
      <c r="D111" s="54">
        <v>80</v>
      </c>
      <c r="E111" s="54">
        <f t="shared" ref="E111:R111" si="104">IFERROR(($T111*IF($T$6=E$6,$T$7,0)+$U111*IF($U$6=E$6,$U$7,0)+$V111*IF($V$6=E$6,$V$7,0)+$W111*IF($W$6=E$6,$W$7,0)+$X111*IF($X$6=E$6,$X$7,0)+$Y111*IF($Y$6=E$6,$Y$7,0)+$Z111*IF($Z$6=E$6,$Z$7,0)+$AA111*IF($AA$6=E$6,$AA$7,0)+$AB111*IF($AB$6=E$6,$AB$7,0)+$AC111*IF($AC$6=E$6,$AC$7,0)+$AD111*IF($AD$6=E$6,$AD$7,0)+$AE111*IF($AE$6=E$6,$AE$7,0)+$AF111*IF($AF$6=E$6,$AF$7,0)+$AG111*IF($AG$6=E$6,$AG$7,0)+$AH111*IF($AH$6=E$6,$AH$7,0)+$AI111*IF($AI$6=E$6,$AI$7,0)+$AJ111*IF($AJ$6=E$6,$AJ$7,0)+$AK111*IF($AK$6=E$6,$AK$7,0)+$AL111*IF($AL$6=E$6,$AL$7,0)+$AM111*IF($AM$6=E$6,$AM$7,0)+$AN111*IF($AN$6=E$6,$AN$7,0)+$AO111*IF($AO$6=E$6,$AO$7,0)+$AP111*IF($AP$6=E$6,$AP$7,0)+$AQ111*IF($AQ$6=E$6,$AQ$7,0)+$AR111*IF($AR$6=E$6,$AR$7,0)+$AS111*IF($AS$6=E$6,$AS$7,0)+$AT111*IF($AT$6=E$6,$AT$7,0)+$AU111*IF($AU$6=E$6,$AU$7,0)+$AV111*IF($AV$6=E$6,$AV$7,0)+$AW111*IF($AW$6=E$6,$AW$7,0)+$AX111*IF($AX$6=E$6,$AX$7,0)+$AY111*IF($AY$6=E$6,$AY$7,0)+$AZ111*IF($AZ$6=E$6,$AZ$7,0))/E$7,0)</f>
        <v>0</v>
      </c>
      <c r="F111" s="54">
        <f t="shared" si="104"/>
        <v>0</v>
      </c>
      <c r="G111" s="54">
        <f t="shared" si="104"/>
        <v>80</v>
      </c>
      <c r="H111" s="54">
        <f t="shared" si="104"/>
        <v>80</v>
      </c>
      <c r="I111" s="54">
        <f t="shared" si="104"/>
        <v>0</v>
      </c>
      <c r="J111" s="54">
        <f t="shared" si="104"/>
        <v>0</v>
      </c>
      <c r="K111" s="54">
        <f t="shared" si="104"/>
        <v>0</v>
      </c>
      <c r="L111" s="54">
        <f t="shared" si="104"/>
        <v>0</v>
      </c>
      <c r="M111" s="54">
        <f t="shared" si="104"/>
        <v>0</v>
      </c>
      <c r="N111" s="54">
        <f t="shared" si="104"/>
        <v>0</v>
      </c>
      <c r="O111" s="54">
        <f t="shared" si="104"/>
        <v>0</v>
      </c>
      <c r="P111" s="54">
        <f t="shared" si="104"/>
        <v>0</v>
      </c>
      <c r="Q111" s="54">
        <f t="shared" si="104"/>
        <v>0</v>
      </c>
      <c r="R111" s="54">
        <f t="shared" si="104"/>
        <v>0</v>
      </c>
      <c r="S111" s="135"/>
      <c r="T111" s="66"/>
      <c r="U111" s="56"/>
      <c r="V111" s="56">
        <v>80</v>
      </c>
      <c r="W111" s="56">
        <v>80</v>
      </c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3"/>
      <c r="AT111" s="3"/>
      <c r="AU111" s="3"/>
      <c r="AV111" s="3"/>
      <c r="AW111" s="3"/>
    </row>
    <row r="112" spans="1:49" ht="14.25" customHeight="1">
      <c r="A112" s="51">
        <v>105</v>
      </c>
      <c r="B112" s="3">
        <f>IF('FORM NILAI SIAP'!A112=0,"",'FORM NILAI SIAP'!A112)</f>
        <v>21120120140099</v>
      </c>
      <c r="C112" s="3" t="str">
        <f>IF('FORM NILAI SIAP'!B112=0,"",'FORM NILAI SIAP'!B112)</f>
        <v>JORDANO IQBAL DARMAWAN</v>
      </c>
      <c r="D112" s="54">
        <v>100</v>
      </c>
      <c r="E112" s="54">
        <f t="shared" ref="E112:R112" si="105">IFERROR(($T112*IF($T$6=E$6,$T$7,0)+$U112*IF($U$6=E$6,$U$7,0)+$V112*IF($V$6=E$6,$V$7,0)+$W112*IF($W$6=E$6,$W$7,0)+$X112*IF($X$6=E$6,$X$7,0)+$Y112*IF($Y$6=E$6,$Y$7,0)+$Z112*IF($Z$6=E$6,$Z$7,0)+$AA112*IF($AA$6=E$6,$AA$7,0)+$AB112*IF($AB$6=E$6,$AB$7,0)+$AC112*IF($AC$6=E$6,$AC$7,0)+$AD112*IF($AD$6=E$6,$AD$7,0)+$AE112*IF($AE$6=E$6,$AE$7,0)+$AF112*IF($AF$6=E$6,$AF$7,0)+$AG112*IF($AG$6=E$6,$AG$7,0)+$AH112*IF($AH$6=E$6,$AH$7,0)+$AI112*IF($AI$6=E$6,$AI$7,0)+$AJ112*IF($AJ$6=E$6,$AJ$7,0)+$AK112*IF($AK$6=E$6,$AK$7,0)+$AL112*IF($AL$6=E$6,$AL$7,0)+$AM112*IF($AM$6=E$6,$AM$7,0)+$AN112*IF($AN$6=E$6,$AN$7,0)+$AO112*IF($AO$6=E$6,$AO$7,0)+$AP112*IF($AP$6=E$6,$AP$7,0)+$AQ112*IF($AQ$6=E$6,$AQ$7,0)+$AR112*IF($AR$6=E$6,$AR$7,0)+$AS112*IF($AS$6=E$6,$AS$7,0)+$AT112*IF($AT$6=E$6,$AT$7,0)+$AU112*IF($AU$6=E$6,$AU$7,0)+$AV112*IF($AV$6=E$6,$AV$7,0)+$AW112*IF($AW$6=E$6,$AW$7,0)+$AX112*IF($AX$6=E$6,$AX$7,0)+$AY112*IF($AY$6=E$6,$AY$7,0)+$AZ112*IF($AZ$6=E$6,$AZ$7,0))/E$7,0)</f>
        <v>0</v>
      </c>
      <c r="F112" s="54">
        <f t="shared" si="105"/>
        <v>0</v>
      </c>
      <c r="G112" s="54">
        <f t="shared" si="105"/>
        <v>100</v>
      </c>
      <c r="H112" s="54">
        <f t="shared" si="105"/>
        <v>100</v>
      </c>
      <c r="I112" s="54">
        <f t="shared" si="105"/>
        <v>0</v>
      </c>
      <c r="J112" s="54">
        <f t="shared" si="105"/>
        <v>0</v>
      </c>
      <c r="K112" s="54">
        <f t="shared" si="105"/>
        <v>0</v>
      </c>
      <c r="L112" s="54">
        <f t="shared" si="105"/>
        <v>0</v>
      </c>
      <c r="M112" s="54">
        <f t="shared" si="105"/>
        <v>0</v>
      </c>
      <c r="N112" s="54">
        <f t="shared" si="105"/>
        <v>0</v>
      </c>
      <c r="O112" s="54">
        <f t="shared" si="105"/>
        <v>0</v>
      </c>
      <c r="P112" s="54">
        <f t="shared" si="105"/>
        <v>0</v>
      </c>
      <c r="Q112" s="54">
        <f t="shared" si="105"/>
        <v>0</v>
      </c>
      <c r="R112" s="54">
        <f t="shared" si="105"/>
        <v>0</v>
      </c>
      <c r="S112" s="135"/>
      <c r="T112" s="66"/>
      <c r="U112" s="56"/>
      <c r="V112" s="56">
        <v>100</v>
      </c>
      <c r="W112" s="56">
        <v>100</v>
      </c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3"/>
      <c r="AT112" s="3"/>
      <c r="AU112" s="3"/>
      <c r="AV112" s="3"/>
      <c r="AW112" s="3"/>
    </row>
    <row r="113" spans="1:49" ht="14.25" customHeight="1">
      <c r="A113" s="51">
        <v>106</v>
      </c>
      <c r="B113" s="3">
        <f>IF('FORM NILAI SIAP'!A113=0,"",'FORM NILAI SIAP'!A113)</f>
        <v>21120120140099</v>
      </c>
      <c r="C113" s="3" t="str">
        <f>IF('FORM NILAI SIAP'!B113=0,"",'FORM NILAI SIAP'!B113)</f>
        <v>GERHAD RUBEN RUSSEL ANGGORO</v>
      </c>
      <c r="D113" s="54">
        <v>30</v>
      </c>
      <c r="E113" s="54">
        <f t="shared" ref="E113:R113" si="106">IFERROR(($T113*IF($T$6=E$6,$T$7,0)+$U113*IF($U$6=E$6,$U$7,0)+$V113*IF($V$6=E$6,$V$7,0)+$W113*IF($W$6=E$6,$W$7,0)+$X113*IF($X$6=E$6,$X$7,0)+$Y113*IF($Y$6=E$6,$Y$7,0)+$Z113*IF($Z$6=E$6,$Z$7,0)+$AA113*IF($AA$6=E$6,$AA$7,0)+$AB113*IF($AB$6=E$6,$AB$7,0)+$AC113*IF($AC$6=E$6,$AC$7,0)+$AD113*IF($AD$6=E$6,$AD$7,0)+$AE113*IF($AE$6=E$6,$AE$7,0)+$AF113*IF($AF$6=E$6,$AF$7,0)+$AG113*IF($AG$6=E$6,$AG$7,0)+$AH113*IF($AH$6=E$6,$AH$7,0)+$AI113*IF($AI$6=E$6,$AI$7,0)+$AJ113*IF($AJ$6=E$6,$AJ$7,0)+$AK113*IF($AK$6=E$6,$AK$7,0)+$AL113*IF($AL$6=E$6,$AL$7,0)+$AM113*IF($AM$6=E$6,$AM$7,0)+$AN113*IF($AN$6=E$6,$AN$7,0)+$AO113*IF($AO$6=E$6,$AO$7,0)+$AP113*IF($AP$6=E$6,$AP$7,0)+$AQ113*IF($AQ$6=E$6,$AQ$7,0)+$AR113*IF($AR$6=E$6,$AR$7,0)+$AS113*IF($AS$6=E$6,$AS$7,0)+$AT113*IF($AT$6=E$6,$AT$7,0)+$AU113*IF($AU$6=E$6,$AU$7,0)+$AV113*IF($AV$6=E$6,$AV$7,0)+$AW113*IF($AW$6=E$6,$AW$7,0)+$AX113*IF($AX$6=E$6,$AX$7,0)+$AY113*IF($AY$6=E$6,$AY$7,0)+$AZ113*IF($AZ$6=E$6,$AZ$7,0))/E$7,0)</f>
        <v>0</v>
      </c>
      <c r="F113" s="54">
        <f t="shared" si="106"/>
        <v>0</v>
      </c>
      <c r="G113" s="54">
        <f t="shared" si="106"/>
        <v>30</v>
      </c>
      <c r="H113" s="54">
        <f t="shared" si="106"/>
        <v>30</v>
      </c>
      <c r="I113" s="54">
        <f t="shared" si="106"/>
        <v>0</v>
      </c>
      <c r="J113" s="54">
        <f t="shared" si="106"/>
        <v>0</v>
      </c>
      <c r="K113" s="54">
        <f t="shared" si="106"/>
        <v>0</v>
      </c>
      <c r="L113" s="54">
        <f t="shared" si="106"/>
        <v>0</v>
      </c>
      <c r="M113" s="54">
        <f t="shared" si="106"/>
        <v>0</v>
      </c>
      <c r="N113" s="54">
        <f t="shared" si="106"/>
        <v>0</v>
      </c>
      <c r="O113" s="54">
        <f t="shared" si="106"/>
        <v>0</v>
      </c>
      <c r="P113" s="54">
        <f t="shared" si="106"/>
        <v>0</v>
      </c>
      <c r="Q113" s="54">
        <f t="shared" si="106"/>
        <v>0</v>
      </c>
      <c r="R113" s="54">
        <f t="shared" si="106"/>
        <v>0</v>
      </c>
      <c r="S113" s="135"/>
      <c r="T113" s="66"/>
      <c r="U113" s="56"/>
      <c r="V113" s="56">
        <v>30</v>
      </c>
      <c r="W113" s="56">
        <v>30</v>
      </c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3"/>
      <c r="AT113" s="3"/>
      <c r="AU113" s="3"/>
      <c r="AV113" s="3"/>
      <c r="AW113" s="3"/>
    </row>
    <row r="114" spans="1:49" ht="14.25" customHeight="1">
      <c r="A114" s="51">
        <v>107</v>
      </c>
      <c r="B114" s="3">
        <f>IF('FORM NILAI SIAP'!A114=0,"",'FORM NILAI SIAP'!A114)</f>
        <v>21120120140099</v>
      </c>
      <c r="C114" s="3" t="str">
        <f>IF('FORM NILAI SIAP'!B114=0,"",'FORM NILAI SIAP'!B114)</f>
        <v>SYAHIRA ISNAENI DEWI</v>
      </c>
      <c r="D114" s="54">
        <v>100</v>
      </c>
      <c r="E114" s="54">
        <f t="shared" ref="E114:R114" si="107">IFERROR(($T114*IF($T$6=E$6,$T$7,0)+$U114*IF($U$6=E$6,$U$7,0)+$V114*IF($V$6=E$6,$V$7,0)+$W114*IF($W$6=E$6,$W$7,0)+$X114*IF($X$6=E$6,$X$7,0)+$Y114*IF($Y$6=E$6,$Y$7,0)+$Z114*IF($Z$6=E$6,$Z$7,0)+$AA114*IF($AA$6=E$6,$AA$7,0)+$AB114*IF($AB$6=E$6,$AB$7,0)+$AC114*IF($AC$6=E$6,$AC$7,0)+$AD114*IF($AD$6=E$6,$AD$7,0)+$AE114*IF($AE$6=E$6,$AE$7,0)+$AF114*IF($AF$6=E$6,$AF$7,0)+$AG114*IF($AG$6=E$6,$AG$7,0)+$AH114*IF($AH$6=E$6,$AH$7,0)+$AI114*IF($AI$6=E$6,$AI$7,0)+$AJ114*IF($AJ$6=E$6,$AJ$7,0)+$AK114*IF($AK$6=E$6,$AK$7,0)+$AL114*IF($AL$6=E$6,$AL$7,0)+$AM114*IF($AM$6=E$6,$AM$7,0)+$AN114*IF($AN$6=E$6,$AN$7,0)+$AO114*IF($AO$6=E$6,$AO$7,0)+$AP114*IF($AP$6=E$6,$AP$7,0)+$AQ114*IF($AQ$6=E$6,$AQ$7,0)+$AR114*IF($AR$6=E$6,$AR$7,0)+$AS114*IF($AS$6=E$6,$AS$7,0)+$AT114*IF($AT$6=E$6,$AT$7,0)+$AU114*IF($AU$6=E$6,$AU$7,0)+$AV114*IF($AV$6=E$6,$AV$7,0)+$AW114*IF($AW$6=E$6,$AW$7,0)+$AX114*IF($AX$6=E$6,$AX$7,0)+$AY114*IF($AY$6=E$6,$AY$7,0)+$AZ114*IF($AZ$6=E$6,$AZ$7,0))/E$7,0)</f>
        <v>0</v>
      </c>
      <c r="F114" s="54">
        <f t="shared" si="107"/>
        <v>0</v>
      </c>
      <c r="G114" s="54">
        <f t="shared" si="107"/>
        <v>100</v>
      </c>
      <c r="H114" s="54">
        <f t="shared" si="107"/>
        <v>100</v>
      </c>
      <c r="I114" s="54">
        <f t="shared" si="107"/>
        <v>0</v>
      </c>
      <c r="J114" s="54">
        <f t="shared" si="107"/>
        <v>0</v>
      </c>
      <c r="K114" s="54">
        <f t="shared" si="107"/>
        <v>0</v>
      </c>
      <c r="L114" s="54">
        <f t="shared" si="107"/>
        <v>0</v>
      </c>
      <c r="M114" s="54">
        <f t="shared" si="107"/>
        <v>0</v>
      </c>
      <c r="N114" s="54">
        <f t="shared" si="107"/>
        <v>0</v>
      </c>
      <c r="O114" s="54">
        <f t="shared" si="107"/>
        <v>0</v>
      </c>
      <c r="P114" s="54">
        <f t="shared" si="107"/>
        <v>0</v>
      </c>
      <c r="Q114" s="54">
        <f t="shared" si="107"/>
        <v>0</v>
      </c>
      <c r="R114" s="54">
        <f t="shared" si="107"/>
        <v>0</v>
      </c>
      <c r="S114" s="135"/>
      <c r="T114" s="66"/>
      <c r="U114" s="56"/>
      <c r="V114" s="56">
        <v>100</v>
      </c>
      <c r="W114" s="56">
        <v>100</v>
      </c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3"/>
      <c r="AT114" s="3"/>
      <c r="AU114" s="3"/>
      <c r="AV114" s="3"/>
      <c r="AW114" s="3"/>
    </row>
    <row r="115" spans="1:49" ht="14.25" customHeight="1">
      <c r="A115" s="51">
        <v>108</v>
      </c>
      <c r="B115" s="3">
        <f>IF('FORM NILAI SIAP'!A115=0,"",'FORM NILAI SIAP'!A115)</f>
        <v>21120120140099</v>
      </c>
      <c r="C115" s="3" t="str">
        <f>IF('FORM NILAI SIAP'!B115=0,"",'FORM NILAI SIAP'!B115)</f>
        <v>ANDRA PUTRA NURRAFI</v>
      </c>
      <c r="D115" s="54">
        <v>95</v>
      </c>
      <c r="E115" s="54">
        <f t="shared" ref="E115:R115" si="108">IFERROR(($T115*IF($T$6=E$6,$T$7,0)+$U115*IF($U$6=E$6,$U$7,0)+$V115*IF($V$6=E$6,$V$7,0)+$W115*IF($W$6=E$6,$W$7,0)+$X115*IF($X$6=E$6,$X$7,0)+$Y115*IF($Y$6=E$6,$Y$7,0)+$Z115*IF($Z$6=E$6,$Z$7,0)+$AA115*IF($AA$6=E$6,$AA$7,0)+$AB115*IF($AB$6=E$6,$AB$7,0)+$AC115*IF($AC$6=E$6,$AC$7,0)+$AD115*IF($AD$6=E$6,$AD$7,0)+$AE115*IF($AE$6=E$6,$AE$7,0)+$AF115*IF($AF$6=E$6,$AF$7,0)+$AG115*IF($AG$6=E$6,$AG$7,0)+$AH115*IF($AH$6=E$6,$AH$7,0)+$AI115*IF($AI$6=E$6,$AI$7,0)+$AJ115*IF($AJ$6=E$6,$AJ$7,0)+$AK115*IF($AK$6=E$6,$AK$7,0)+$AL115*IF($AL$6=E$6,$AL$7,0)+$AM115*IF($AM$6=E$6,$AM$7,0)+$AN115*IF($AN$6=E$6,$AN$7,0)+$AO115*IF($AO$6=E$6,$AO$7,0)+$AP115*IF($AP$6=E$6,$AP$7,0)+$AQ115*IF($AQ$6=E$6,$AQ$7,0)+$AR115*IF($AR$6=E$6,$AR$7,0)+$AS115*IF($AS$6=E$6,$AS$7,0)+$AT115*IF($AT$6=E$6,$AT$7,0)+$AU115*IF($AU$6=E$6,$AU$7,0)+$AV115*IF($AV$6=E$6,$AV$7,0)+$AW115*IF($AW$6=E$6,$AW$7,0)+$AX115*IF($AX$6=E$6,$AX$7,0)+$AY115*IF($AY$6=E$6,$AY$7,0)+$AZ115*IF($AZ$6=E$6,$AZ$7,0))/E$7,0)</f>
        <v>0</v>
      </c>
      <c r="F115" s="54">
        <f t="shared" si="108"/>
        <v>0</v>
      </c>
      <c r="G115" s="54">
        <f t="shared" si="108"/>
        <v>95</v>
      </c>
      <c r="H115" s="54">
        <f t="shared" si="108"/>
        <v>95</v>
      </c>
      <c r="I115" s="54">
        <f t="shared" si="108"/>
        <v>0</v>
      </c>
      <c r="J115" s="54">
        <f t="shared" si="108"/>
        <v>0</v>
      </c>
      <c r="K115" s="54">
        <f t="shared" si="108"/>
        <v>0</v>
      </c>
      <c r="L115" s="54">
        <f t="shared" si="108"/>
        <v>0</v>
      </c>
      <c r="M115" s="54">
        <f t="shared" si="108"/>
        <v>0</v>
      </c>
      <c r="N115" s="54">
        <f t="shared" si="108"/>
        <v>0</v>
      </c>
      <c r="O115" s="54">
        <f t="shared" si="108"/>
        <v>0</v>
      </c>
      <c r="P115" s="54">
        <f t="shared" si="108"/>
        <v>0</v>
      </c>
      <c r="Q115" s="54">
        <f t="shared" si="108"/>
        <v>0</v>
      </c>
      <c r="R115" s="54">
        <f t="shared" si="108"/>
        <v>0</v>
      </c>
      <c r="S115" s="135"/>
      <c r="T115" s="66"/>
      <c r="U115" s="56"/>
      <c r="V115" s="56">
        <v>95</v>
      </c>
      <c r="W115" s="56">
        <v>95</v>
      </c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3"/>
      <c r="AT115" s="3"/>
      <c r="AU115" s="3"/>
      <c r="AV115" s="3"/>
      <c r="AW115" s="3"/>
    </row>
    <row r="116" spans="1:49" ht="14.25" customHeight="1">
      <c r="A116" s="51">
        <v>109</v>
      </c>
      <c r="B116" s="3">
        <f>IF('FORM NILAI SIAP'!A116=0,"",'FORM NILAI SIAP'!A116)</f>
        <v>21120120140099</v>
      </c>
      <c r="C116" s="3" t="str">
        <f>IF('FORM NILAI SIAP'!B116=0,"",'FORM NILAI SIAP'!B116)</f>
        <v>FITRIYA NUR SAIDAH</v>
      </c>
      <c r="D116" s="54">
        <v>100</v>
      </c>
      <c r="E116" s="54">
        <f t="shared" ref="E116:R116" si="109">IFERROR(($T116*IF($T$6=E$6,$T$7,0)+$U116*IF($U$6=E$6,$U$7,0)+$V116*IF($V$6=E$6,$V$7,0)+$W116*IF($W$6=E$6,$W$7,0)+$X116*IF($X$6=E$6,$X$7,0)+$Y116*IF($Y$6=E$6,$Y$7,0)+$Z116*IF($Z$6=E$6,$Z$7,0)+$AA116*IF($AA$6=E$6,$AA$7,0)+$AB116*IF($AB$6=E$6,$AB$7,0)+$AC116*IF($AC$6=E$6,$AC$7,0)+$AD116*IF($AD$6=E$6,$AD$7,0)+$AE116*IF($AE$6=E$6,$AE$7,0)+$AF116*IF($AF$6=E$6,$AF$7,0)+$AG116*IF($AG$6=E$6,$AG$7,0)+$AH116*IF($AH$6=E$6,$AH$7,0)+$AI116*IF($AI$6=E$6,$AI$7,0)+$AJ116*IF($AJ$6=E$6,$AJ$7,0)+$AK116*IF($AK$6=E$6,$AK$7,0)+$AL116*IF($AL$6=E$6,$AL$7,0)+$AM116*IF($AM$6=E$6,$AM$7,0)+$AN116*IF($AN$6=E$6,$AN$7,0)+$AO116*IF($AO$6=E$6,$AO$7,0)+$AP116*IF($AP$6=E$6,$AP$7,0)+$AQ116*IF($AQ$6=E$6,$AQ$7,0)+$AR116*IF($AR$6=E$6,$AR$7,0)+$AS116*IF($AS$6=E$6,$AS$7,0)+$AT116*IF($AT$6=E$6,$AT$7,0)+$AU116*IF($AU$6=E$6,$AU$7,0)+$AV116*IF($AV$6=E$6,$AV$7,0)+$AW116*IF($AW$6=E$6,$AW$7,0)+$AX116*IF($AX$6=E$6,$AX$7,0)+$AY116*IF($AY$6=E$6,$AY$7,0)+$AZ116*IF($AZ$6=E$6,$AZ$7,0))/E$7,0)</f>
        <v>0</v>
      </c>
      <c r="F116" s="54">
        <f t="shared" si="109"/>
        <v>0</v>
      </c>
      <c r="G116" s="54">
        <f t="shared" si="109"/>
        <v>100</v>
      </c>
      <c r="H116" s="54">
        <f t="shared" si="109"/>
        <v>100</v>
      </c>
      <c r="I116" s="54">
        <f t="shared" si="109"/>
        <v>0</v>
      </c>
      <c r="J116" s="54">
        <f t="shared" si="109"/>
        <v>0</v>
      </c>
      <c r="K116" s="54">
        <f t="shared" si="109"/>
        <v>0</v>
      </c>
      <c r="L116" s="54">
        <f t="shared" si="109"/>
        <v>0</v>
      </c>
      <c r="M116" s="54">
        <f t="shared" si="109"/>
        <v>0</v>
      </c>
      <c r="N116" s="54">
        <f t="shared" si="109"/>
        <v>0</v>
      </c>
      <c r="O116" s="54">
        <f t="shared" si="109"/>
        <v>0</v>
      </c>
      <c r="P116" s="54">
        <f t="shared" si="109"/>
        <v>0</v>
      </c>
      <c r="Q116" s="54">
        <f t="shared" si="109"/>
        <v>0</v>
      </c>
      <c r="R116" s="54">
        <f t="shared" si="109"/>
        <v>0</v>
      </c>
      <c r="S116" s="135"/>
      <c r="T116" s="66"/>
      <c r="U116" s="56"/>
      <c r="V116" s="56">
        <v>100</v>
      </c>
      <c r="W116" s="56">
        <v>100</v>
      </c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3"/>
      <c r="AT116" s="3"/>
      <c r="AU116" s="3"/>
      <c r="AV116" s="3"/>
      <c r="AW116" s="3"/>
    </row>
    <row r="117" spans="1:49" ht="14.25" customHeight="1">
      <c r="A117" s="51">
        <v>110</v>
      </c>
      <c r="B117" s="3">
        <f>IF('FORM NILAI SIAP'!A117=0,"",'FORM NILAI SIAP'!A117)</f>
        <v>21120120140099</v>
      </c>
      <c r="C117" s="3" t="str">
        <f>IF('FORM NILAI SIAP'!B117=0,"",'FORM NILAI SIAP'!B117)</f>
        <v>NANDA IQBAL HANAFI</v>
      </c>
      <c r="D117" s="54">
        <v>80</v>
      </c>
      <c r="E117" s="54">
        <f t="shared" ref="E117:R117" si="110">IFERROR(($T117*IF($T$6=E$6,$T$7,0)+$U117*IF($U$6=E$6,$U$7,0)+$V117*IF($V$6=E$6,$V$7,0)+$W117*IF($W$6=E$6,$W$7,0)+$X117*IF($X$6=E$6,$X$7,0)+$Y117*IF($Y$6=E$6,$Y$7,0)+$Z117*IF($Z$6=E$6,$Z$7,0)+$AA117*IF($AA$6=E$6,$AA$7,0)+$AB117*IF($AB$6=E$6,$AB$7,0)+$AC117*IF($AC$6=E$6,$AC$7,0)+$AD117*IF($AD$6=E$6,$AD$7,0)+$AE117*IF($AE$6=E$6,$AE$7,0)+$AF117*IF($AF$6=E$6,$AF$7,0)+$AG117*IF($AG$6=E$6,$AG$7,0)+$AH117*IF($AH$6=E$6,$AH$7,0)+$AI117*IF($AI$6=E$6,$AI$7,0)+$AJ117*IF($AJ$6=E$6,$AJ$7,0)+$AK117*IF($AK$6=E$6,$AK$7,0)+$AL117*IF($AL$6=E$6,$AL$7,0)+$AM117*IF($AM$6=E$6,$AM$7,0)+$AN117*IF($AN$6=E$6,$AN$7,0)+$AO117*IF($AO$6=E$6,$AO$7,0)+$AP117*IF($AP$6=E$6,$AP$7,0)+$AQ117*IF($AQ$6=E$6,$AQ$7,0)+$AR117*IF($AR$6=E$6,$AR$7,0)+$AS117*IF($AS$6=E$6,$AS$7,0)+$AT117*IF($AT$6=E$6,$AT$7,0)+$AU117*IF($AU$6=E$6,$AU$7,0)+$AV117*IF($AV$6=E$6,$AV$7,0)+$AW117*IF($AW$6=E$6,$AW$7,0)+$AX117*IF($AX$6=E$6,$AX$7,0)+$AY117*IF($AY$6=E$6,$AY$7,0)+$AZ117*IF($AZ$6=E$6,$AZ$7,0))/E$7,0)</f>
        <v>0</v>
      </c>
      <c r="F117" s="54">
        <f t="shared" si="110"/>
        <v>0</v>
      </c>
      <c r="G117" s="54">
        <f t="shared" si="110"/>
        <v>80</v>
      </c>
      <c r="H117" s="54">
        <f t="shared" si="110"/>
        <v>80</v>
      </c>
      <c r="I117" s="54">
        <f t="shared" si="110"/>
        <v>0</v>
      </c>
      <c r="J117" s="54">
        <f t="shared" si="110"/>
        <v>0</v>
      </c>
      <c r="K117" s="54">
        <f t="shared" si="110"/>
        <v>0</v>
      </c>
      <c r="L117" s="54">
        <f t="shared" si="110"/>
        <v>0</v>
      </c>
      <c r="M117" s="54">
        <f t="shared" si="110"/>
        <v>0</v>
      </c>
      <c r="N117" s="54">
        <f t="shared" si="110"/>
        <v>0</v>
      </c>
      <c r="O117" s="54">
        <f t="shared" si="110"/>
        <v>0</v>
      </c>
      <c r="P117" s="54">
        <f t="shared" si="110"/>
        <v>0</v>
      </c>
      <c r="Q117" s="54">
        <f t="shared" si="110"/>
        <v>0</v>
      </c>
      <c r="R117" s="54">
        <f t="shared" si="110"/>
        <v>0</v>
      </c>
      <c r="S117" s="135"/>
      <c r="T117" s="66"/>
      <c r="U117" s="56"/>
      <c r="V117" s="56">
        <v>80</v>
      </c>
      <c r="W117" s="56">
        <v>80</v>
      </c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3"/>
      <c r="AT117" s="3"/>
      <c r="AU117" s="3"/>
      <c r="AV117" s="3"/>
      <c r="AW117" s="3"/>
    </row>
    <row r="118" spans="1:49" ht="14.25" customHeight="1">
      <c r="A118" s="51">
        <v>111</v>
      </c>
      <c r="B118" s="3">
        <f>IF('FORM NILAI SIAP'!A118=0,"",'FORM NILAI SIAP'!A118)</f>
        <v>21120120140099</v>
      </c>
      <c r="C118" s="3" t="str">
        <f>IF('FORM NILAI SIAP'!B118=0,"",'FORM NILAI SIAP'!B118)</f>
        <v>FAIRUZSYAH NAUFAL FIKRI</v>
      </c>
      <c r="D118" s="54">
        <v>85</v>
      </c>
      <c r="E118" s="54">
        <f t="shared" ref="E118:R118" si="111">IFERROR(($T118*IF($T$6=E$6,$T$7,0)+$U118*IF($U$6=E$6,$U$7,0)+$V118*IF($V$6=E$6,$V$7,0)+$W118*IF($W$6=E$6,$W$7,0)+$X118*IF($X$6=E$6,$X$7,0)+$Y118*IF($Y$6=E$6,$Y$7,0)+$Z118*IF($Z$6=E$6,$Z$7,0)+$AA118*IF($AA$6=E$6,$AA$7,0)+$AB118*IF($AB$6=E$6,$AB$7,0)+$AC118*IF($AC$6=E$6,$AC$7,0)+$AD118*IF($AD$6=E$6,$AD$7,0)+$AE118*IF($AE$6=E$6,$AE$7,0)+$AF118*IF($AF$6=E$6,$AF$7,0)+$AG118*IF($AG$6=E$6,$AG$7,0)+$AH118*IF($AH$6=E$6,$AH$7,0)+$AI118*IF($AI$6=E$6,$AI$7,0)+$AJ118*IF($AJ$6=E$6,$AJ$7,0)+$AK118*IF($AK$6=E$6,$AK$7,0)+$AL118*IF($AL$6=E$6,$AL$7,0)+$AM118*IF($AM$6=E$6,$AM$7,0)+$AN118*IF($AN$6=E$6,$AN$7,0)+$AO118*IF($AO$6=E$6,$AO$7,0)+$AP118*IF($AP$6=E$6,$AP$7,0)+$AQ118*IF($AQ$6=E$6,$AQ$7,0)+$AR118*IF($AR$6=E$6,$AR$7,0)+$AS118*IF($AS$6=E$6,$AS$7,0)+$AT118*IF($AT$6=E$6,$AT$7,0)+$AU118*IF($AU$6=E$6,$AU$7,0)+$AV118*IF($AV$6=E$6,$AV$7,0)+$AW118*IF($AW$6=E$6,$AW$7,0)+$AX118*IF($AX$6=E$6,$AX$7,0)+$AY118*IF($AY$6=E$6,$AY$7,0)+$AZ118*IF($AZ$6=E$6,$AZ$7,0))/E$7,0)</f>
        <v>0</v>
      </c>
      <c r="F118" s="54">
        <f t="shared" si="111"/>
        <v>0</v>
      </c>
      <c r="G118" s="54">
        <f t="shared" si="111"/>
        <v>85</v>
      </c>
      <c r="H118" s="54">
        <f t="shared" si="111"/>
        <v>85</v>
      </c>
      <c r="I118" s="54">
        <f t="shared" si="111"/>
        <v>0</v>
      </c>
      <c r="J118" s="54">
        <f t="shared" si="111"/>
        <v>0</v>
      </c>
      <c r="K118" s="54">
        <f t="shared" si="111"/>
        <v>0</v>
      </c>
      <c r="L118" s="54">
        <f t="shared" si="111"/>
        <v>0</v>
      </c>
      <c r="M118" s="54">
        <f t="shared" si="111"/>
        <v>0</v>
      </c>
      <c r="N118" s="54">
        <f t="shared" si="111"/>
        <v>0</v>
      </c>
      <c r="O118" s="54">
        <f t="shared" si="111"/>
        <v>0</v>
      </c>
      <c r="P118" s="54">
        <f t="shared" si="111"/>
        <v>0</v>
      </c>
      <c r="Q118" s="54">
        <f t="shared" si="111"/>
        <v>0</v>
      </c>
      <c r="R118" s="54">
        <f t="shared" si="111"/>
        <v>0</v>
      </c>
      <c r="S118" s="135"/>
      <c r="T118" s="66"/>
      <c r="U118" s="56"/>
      <c r="V118" s="56">
        <v>85</v>
      </c>
      <c r="W118" s="56">
        <v>85</v>
      </c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3"/>
      <c r="AT118" s="3"/>
      <c r="AU118" s="3"/>
      <c r="AV118" s="3"/>
      <c r="AW118" s="3"/>
    </row>
    <row r="119" spans="1:49" ht="14.25" customHeight="1">
      <c r="A119" s="51">
        <v>112</v>
      </c>
      <c r="B119" s="3">
        <f>IF('FORM NILAI SIAP'!A119=0,"",'FORM NILAI SIAP'!A119)</f>
        <v>21120120140099</v>
      </c>
      <c r="C119" s="3" t="str">
        <f>IF('FORM NILAI SIAP'!B119=0,"",'FORM NILAI SIAP'!B119)</f>
        <v>ABRAM DARMAPUTRA</v>
      </c>
      <c r="D119" s="54">
        <v>30</v>
      </c>
      <c r="E119" s="54">
        <f t="shared" ref="E119:R119" si="112">IFERROR(($T119*IF($T$6=E$6,$T$7,0)+$U119*IF($U$6=E$6,$U$7,0)+$V119*IF($V$6=E$6,$V$7,0)+$W119*IF($W$6=E$6,$W$7,0)+$X119*IF($X$6=E$6,$X$7,0)+$Y119*IF($Y$6=E$6,$Y$7,0)+$Z119*IF($Z$6=E$6,$Z$7,0)+$AA119*IF($AA$6=E$6,$AA$7,0)+$AB119*IF($AB$6=E$6,$AB$7,0)+$AC119*IF($AC$6=E$6,$AC$7,0)+$AD119*IF($AD$6=E$6,$AD$7,0)+$AE119*IF($AE$6=E$6,$AE$7,0)+$AF119*IF($AF$6=E$6,$AF$7,0)+$AG119*IF($AG$6=E$6,$AG$7,0)+$AH119*IF($AH$6=E$6,$AH$7,0)+$AI119*IF($AI$6=E$6,$AI$7,0)+$AJ119*IF($AJ$6=E$6,$AJ$7,0)+$AK119*IF($AK$6=E$6,$AK$7,0)+$AL119*IF($AL$6=E$6,$AL$7,0)+$AM119*IF($AM$6=E$6,$AM$7,0)+$AN119*IF($AN$6=E$6,$AN$7,0)+$AO119*IF($AO$6=E$6,$AO$7,0)+$AP119*IF($AP$6=E$6,$AP$7,0)+$AQ119*IF($AQ$6=E$6,$AQ$7,0)+$AR119*IF($AR$6=E$6,$AR$7,0)+$AS119*IF($AS$6=E$6,$AS$7,0)+$AT119*IF($AT$6=E$6,$AT$7,0)+$AU119*IF($AU$6=E$6,$AU$7,0)+$AV119*IF($AV$6=E$6,$AV$7,0)+$AW119*IF($AW$6=E$6,$AW$7,0)+$AX119*IF($AX$6=E$6,$AX$7,0)+$AY119*IF($AY$6=E$6,$AY$7,0)+$AZ119*IF($AZ$6=E$6,$AZ$7,0))/E$7,0)</f>
        <v>0</v>
      </c>
      <c r="F119" s="54">
        <f t="shared" si="112"/>
        <v>0</v>
      </c>
      <c r="G119" s="54">
        <f t="shared" si="112"/>
        <v>30</v>
      </c>
      <c r="H119" s="54">
        <f t="shared" si="112"/>
        <v>30</v>
      </c>
      <c r="I119" s="54">
        <f t="shared" si="112"/>
        <v>0</v>
      </c>
      <c r="J119" s="54">
        <f t="shared" si="112"/>
        <v>0</v>
      </c>
      <c r="K119" s="54">
        <f t="shared" si="112"/>
        <v>0</v>
      </c>
      <c r="L119" s="54">
        <f t="shared" si="112"/>
        <v>0</v>
      </c>
      <c r="M119" s="54">
        <f t="shared" si="112"/>
        <v>0</v>
      </c>
      <c r="N119" s="54">
        <f t="shared" si="112"/>
        <v>0</v>
      </c>
      <c r="O119" s="54">
        <f t="shared" si="112"/>
        <v>0</v>
      </c>
      <c r="P119" s="54">
        <f t="shared" si="112"/>
        <v>0</v>
      </c>
      <c r="Q119" s="54">
        <f t="shared" si="112"/>
        <v>0</v>
      </c>
      <c r="R119" s="54">
        <f t="shared" si="112"/>
        <v>0</v>
      </c>
      <c r="S119" s="135"/>
      <c r="T119" s="66"/>
      <c r="U119" s="56"/>
      <c r="V119" s="56">
        <v>30</v>
      </c>
      <c r="W119" s="56">
        <v>30</v>
      </c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3"/>
      <c r="AT119" s="3"/>
      <c r="AU119" s="3"/>
      <c r="AV119" s="3"/>
      <c r="AW119" s="3"/>
    </row>
    <row r="120" spans="1:49" ht="14.25" customHeight="1">
      <c r="A120" s="51">
        <v>113</v>
      </c>
      <c r="B120" s="3">
        <f>IF('FORM NILAI SIAP'!A120=0,"",'FORM NILAI SIAP'!A120)</f>
        <v>21120120140099</v>
      </c>
      <c r="C120" s="3" t="str">
        <f>IF('FORM NILAI SIAP'!B120=0,"",'FORM NILAI SIAP'!B120)</f>
        <v>M. IRMAWAN</v>
      </c>
      <c r="D120" s="54">
        <v>60</v>
      </c>
      <c r="E120" s="54">
        <f t="shared" ref="E120:R120" si="113">IFERROR(($T120*IF($T$6=E$6,$T$7,0)+$U120*IF($U$6=E$6,$U$7,0)+$V120*IF($V$6=E$6,$V$7,0)+$W120*IF($W$6=E$6,$W$7,0)+$X120*IF($X$6=E$6,$X$7,0)+$Y120*IF($Y$6=E$6,$Y$7,0)+$Z120*IF($Z$6=E$6,$Z$7,0)+$AA120*IF($AA$6=E$6,$AA$7,0)+$AB120*IF($AB$6=E$6,$AB$7,0)+$AC120*IF($AC$6=E$6,$AC$7,0)+$AD120*IF($AD$6=E$6,$AD$7,0)+$AE120*IF($AE$6=E$6,$AE$7,0)+$AF120*IF($AF$6=E$6,$AF$7,0)+$AG120*IF($AG$6=E$6,$AG$7,0)+$AH120*IF($AH$6=E$6,$AH$7,0)+$AI120*IF($AI$6=E$6,$AI$7,0)+$AJ120*IF($AJ$6=E$6,$AJ$7,0)+$AK120*IF($AK$6=E$6,$AK$7,0)+$AL120*IF($AL$6=E$6,$AL$7,0)+$AM120*IF($AM$6=E$6,$AM$7,0)+$AN120*IF($AN$6=E$6,$AN$7,0)+$AO120*IF($AO$6=E$6,$AO$7,0)+$AP120*IF($AP$6=E$6,$AP$7,0)+$AQ120*IF($AQ$6=E$6,$AQ$7,0)+$AR120*IF($AR$6=E$6,$AR$7,0)+$AS120*IF($AS$6=E$6,$AS$7,0)+$AT120*IF($AT$6=E$6,$AT$7,0)+$AU120*IF($AU$6=E$6,$AU$7,0)+$AV120*IF($AV$6=E$6,$AV$7,0)+$AW120*IF($AW$6=E$6,$AW$7,0)+$AX120*IF($AX$6=E$6,$AX$7,0)+$AY120*IF($AY$6=E$6,$AY$7,0)+$AZ120*IF($AZ$6=E$6,$AZ$7,0))/E$7,0)</f>
        <v>0</v>
      </c>
      <c r="F120" s="54">
        <f t="shared" si="113"/>
        <v>0</v>
      </c>
      <c r="G120" s="54">
        <f t="shared" si="113"/>
        <v>60</v>
      </c>
      <c r="H120" s="54">
        <f t="shared" si="113"/>
        <v>60</v>
      </c>
      <c r="I120" s="54">
        <f t="shared" si="113"/>
        <v>0</v>
      </c>
      <c r="J120" s="54">
        <f t="shared" si="113"/>
        <v>0</v>
      </c>
      <c r="K120" s="54">
        <f t="shared" si="113"/>
        <v>0</v>
      </c>
      <c r="L120" s="54">
        <f t="shared" si="113"/>
        <v>0</v>
      </c>
      <c r="M120" s="54">
        <f t="shared" si="113"/>
        <v>0</v>
      </c>
      <c r="N120" s="54">
        <f t="shared" si="113"/>
        <v>0</v>
      </c>
      <c r="O120" s="54">
        <f t="shared" si="113"/>
        <v>0</v>
      </c>
      <c r="P120" s="54">
        <f t="shared" si="113"/>
        <v>0</v>
      </c>
      <c r="Q120" s="54">
        <f t="shared" si="113"/>
        <v>0</v>
      </c>
      <c r="R120" s="54">
        <f t="shared" si="113"/>
        <v>0</v>
      </c>
      <c r="S120" s="135"/>
      <c r="T120" s="66"/>
      <c r="U120" s="56"/>
      <c r="V120" s="56">
        <v>60</v>
      </c>
      <c r="W120" s="56">
        <v>60</v>
      </c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3"/>
      <c r="AT120" s="3"/>
      <c r="AU120" s="3"/>
      <c r="AV120" s="3"/>
      <c r="AW120" s="3"/>
    </row>
    <row r="121" spans="1:49" ht="14.25" customHeight="1">
      <c r="A121" s="51">
        <v>114</v>
      </c>
      <c r="B121" s="3">
        <f>IF('FORM NILAI SIAP'!A121=0,"",'FORM NILAI SIAP'!A121)</f>
        <v>21120120140099</v>
      </c>
      <c r="C121" s="3" t="str">
        <f>IF('FORM NILAI SIAP'!B121=0,"",'FORM NILAI SIAP'!B121)</f>
        <v>ROSYAD SHIDQI DIKPIMMAS</v>
      </c>
      <c r="D121" s="54">
        <v>50</v>
      </c>
      <c r="E121" s="54">
        <f t="shared" ref="E121:R121" si="114">IFERROR(($T121*IF($T$6=E$6,$T$7,0)+$U121*IF($U$6=E$6,$U$7,0)+$V121*IF($V$6=E$6,$V$7,0)+$W121*IF($W$6=E$6,$W$7,0)+$X121*IF($X$6=E$6,$X$7,0)+$Y121*IF($Y$6=E$6,$Y$7,0)+$Z121*IF($Z$6=E$6,$Z$7,0)+$AA121*IF($AA$6=E$6,$AA$7,0)+$AB121*IF($AB$6=E$6,$AB$7,0)+$AC121*IF($AC$6=E$6,$AC$7,0)+$AD121*IF($AD$6=E$6,$AD$7,0)+$AE121*IF($AE$6=E$6,$AE$7,0)+$AF121*IF($AF$6=E$6,$AF$7,0)+$AG121*IF($AG$6=E$6,$AG$7,0)+$AH121*IF($AH$6=E$6,$AH$7,0)+$AI121*IF($AI$6=E$6,$AI$7,0)+$AJ121*IF($AJ$6=E$6,$AJ$7,0)+$AK121*IF($AK$6=E$6,$AK$7,0)+$AL121*IF($AL$6=E$6,$AL$7,0)+$AM121*IF($AM$6=E$6,$AM$7,0)+$AN121*IF($AN$6=E$6,$AN$7,0)+$AO121*IF($AO$6=E$6,$AO$7,0)+$AP121*IF($AP$6=E$6,$AP$7,0)+$AQ121*IF($AQ$6=E$6,$AQ$7,0)+$AR121*IF($AR$6=E$6,$AR$7,0)+$AS121*IF($AS$6=E$6,$AS$7,0)+$AT121*IF($AT$6=E$6,$AT$7,0)+$AU121*IF($AU$6=E$6,$AU$7,0)+$AV121*IF($AV$6=E$6,$AV$7,0)+$AW121*IF($AW$6=E$6,$AW$7,0)+$AX121*IF($AX$6=E$6,$AX$7,0)+$AY121*IF($AY$6=E$6,$AY$7,0)+$AZ121*IF($AZ$6=E$6,$AZ$7,0))/E$7,0)</f>
        <v>0</v>
      </c>
      <c r="F121" s="54">
        <f t="shared" si="114"/>
        <v>0</v>
      </c>
      <c r="G121" s="54">
        <f t="shared" si="114"/>
        <v>50</v>
      </c>
      <c r="H121" s="54">
        <f t="shared" si="114"/>
        <v>50</v>
      </c>
      <c r="I121" s="54">
        <f t="shared" si="114"/>
        <v>0</v>
      </c>
      <c r="J121" s="54">
        <f t="shared" si="114"/>
        <v>0</v>
      </c>
      <c r="K121" s="54">
        <f t="shared" si="114"/>
        <v>0</v>
      </c>
      <c r="L121" s="54">
        <f t="shared" si="114"/>
        <v>0</v>
      </c>
      <c r="M121" s="54">
        <f t="shared" si="114"/>
        <v>0</v>
      </c>
      <c r="N121" s="54">
        <f t="shared" si="114"/>
        <v>0</v>
      </c>
      <c r="O121" s="54">
        <f t="shared" si="114"/>
        <v>0</v>
      </c>
      <c r="P121" s="54">
        <f t="shared" si="114"/>
        <v>0</v>
      </c>
      <c r="Q121" s="54">
        <f t="shared" si="114"/>
        <v>0</v>
      </c>
      <c r="R121" s="54">
        <f t="shared" si="114"/>
        <v>0</v>
      </c>
      <c r="S121" s="135"/>
      <c r="T121" s="66"/>
      <c r="U121" s="56"/>
      <c r="V121" s="56">
        <v>50</v>
      </c>
      <c r="W121" s="56">
        <v>50</v>
      </c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3"/>
      <c r="AT121" s="3"/>
      <c r="AU121" s="3"/>
      <c r="AV121" s="3"/>
      <c r="AW121" s="3"/>
    </row>
    <row r="122" spans="1:49" ht="14.25" customHeight="1">
      <c r="A122" s="51">
        <v>115</v>
      </c>
      <c r="B122" s="3">
        <f>IF('FORM NILAI SIAP'!A122=0,"",'FORM NILAI SIAP'!A122)</f>
        <v>21120120140099</v>
      </c>
      <c r="C122" s="3" t="str">
        <f>IF('FORM NILAI SIAP'!B122=0,"",'FORM NILAI SIAP'!B122)</f>
        <v>Dimas Seto Rizky Goenardi</v>
      </c>
      <c r="D122" s="54">
        <v>40</v>
      </c>
      <c r="E122" s="54">
        <f t="shared" ref="E122:R122" si="115">IFERROR(($T122*IF($T$6=E$6,$T$7,0)+$U122*IF($U$6=E$6,$U$7,0)+$V122*IF($V$6=E$6,$V$7,0)+$W122*IF($W$6=E$6,$W$7,0)+$X122*IF($X$6=E$6,$X$7,0)+$Y122*IF($Y$6=E$6,$Y$7,0)+$Z122*IF($Z$6=E$6,$Z$7,0)+$AA122*IF($AA$6=E$6,$AA$7,0)+$AB122*IF($AB$6=E$6,$AB$7,0)+$AC122*IF($AC$6=E$6,$AC$7,0)+$AD122*IF($AD$6=E$6,$AD$7,0)+$AE122*IF($AE$6=E$6,$AE$7,0)+$AF122*IF($AF$6=E$6,$AF$7,0)+$AG122*IF($AG$6=E$6,$AG$7,0)+$AH122*IF($AH$6=E$6,$AH$7,0)+$AI122*IF($AI$6=E$6,$AI$7,0)+$AJ122*IF($AJ$6=E$6,$AJ$7,0)+$AK122*IF($AK$6=E$6,$AK$7,0)+$AL122*IF($AL$6=E$6,$AL$7,0)+$AM122*IF($AM$6=E$6,$AM$7,0)+$AN122*IF($AN$6=E$6,$AN$7,0)+$AO122*IF($AO$6=E$6,$AO$7,0)+$AP122*IF($AP$6=E$6,$AP$7,0)+$AQ122*IF($AQ$6=E$6,$AQ$7,0)+$AR122*IF($AR$6=E$6,$AR$7,0)+$AS122*IF($AS$6=E$6,$AS$7,0)+$AT122*IF($AT$6=E$6,$AT$7,0)+$AU122*IF($AU$6=E$6,$AU$7,0)+$AV122*IF($AV$6=E$6,$AV$7,0)+$AW122*IF($AW$6=E$6,$AW$7,0)+$AX122*IF($AX$6=E$6,$AX$7,0)+$AY122*IF($AY$6=E$6,$AY$7,0)+$AZ122*IF($AZ$6=E$6,$AZ$7,0))/E$7,0)</f>
        <v>0</v>
      </c>
      <c r="F122" s="54">
        <f t="shared" si="115"/>
        <v>0</v>
      </c>
      <c r="G122" s="54">
        <f t="shared" si="115"/>
        <v>40</v>
      </c>
      <c r="H122" s="54">
        <f t="shared" si="115"/>
        <v>40</v>
      </c>
      <c r="I122" s="54">
        <f t="shared" si="115"/>
        <v>0</v>
      </c>
      <c r="J122" s="54">
        <f t="shared" si="115"/>
        <v>0</v>
      </c>
      <c r="K122" s="54">
        <f t="shared" si="115"/>
        <v>0</v>
      </c>
      <c r="L122" s="54">
        <f t="shared" si="115"/>
        <v>0</v>
      </c>
      <c r="M122" s="54">
        <f t="shared" si="115"/>
        <v>0</v>
      </c>
      <c r="N122" s="54">
        <f t="shared" si="115"/>
        <v>0</v>
      </c>
      <c r="O122" s="54">
        <f t="shared" si="115"/>
        <v>0</v>
      </c>
      <c r="P122" s="54">
        <f t="shared" si="115"/>
        <v>0</v>
      </c>
      <c r="Q122" s="54">
        <f t="shared" si="115"/>
        <v>0</v>
      </c>
      <c r="R122" s="54">
        <f t="shared" si="115"/>
        <v>0</v>
      </c>
      <c r="S122" s="135"/>
      <c r="T122" s="66"/>
      <c r="U122" s="56"/>
      <c r="V122" s="56">
        <v>40</v>
      </c>
      <c r="W122" s="56">
        <v>40</v>
      </c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3"/>
      <c r="AT122" s="3"/>
      <c r="AU122" s="3"/>
      <c r="AV122" s="3"/>
      <c r="AW122" s="3"/>
    </row>
    <row r="123" spans="1:49" ht="14.25" customHeight="1">
      <c r="A123" s="51">
        <v>116</v>
      </c>
      <c r="B123" s="3">
        <f>IF('FORM NILAI SIAP'!A123=0,"",'FORM NILAI SIAP'!A123)</f>
        <v>21120120140099</v>
      </c>
      <c r="C123" s="3" t="str">
        <f>IF('FORM NILAI SIAP'!B123=0,"",'FORM NILAI SIAP'!B123)</f>
        <v>EGA FAWWAZ KHANSA</v>
      </c>
      <c r="D123" s="54">
        <v>70</v>
      </c>
      <c r="E123" s="54">
        <f t="shared" ref="E123:R123" si="116">IFERROR(($T123*IF($T$6=E$6,$T$7,0)+$U123*IF($U$6=E$6,$U$7,0)+$V123*IF($V$6=E$6,$V$7,0)+$W123*IF($W$6=E$6,$W$7,0)+$X123*IF($X$6=E$6,$X$7,0)+$Y123*IF($Y$6=E$6,$Y$7,0)+$Z123*IF($Z$6=E$6,$Z$7,0)+$AA123*IF($AA$6=E$6,$AA$7,0)+$AB123*IF($AB$6=E$6,$AB$7,0)+$AC123*IF($AC$6=E$6,$AC$7,0)+$AD123*IF($AD$6=E$6,$AD$7,0)+$AE123*IF($AE$6=E$6,$AE$7,0)+$AF123*IF($AF$6=E$6,$AF$7,0)+$AG123*IF($AG$6=E$6,$AG$7,0)+$AH123*IF($AH$6=E$6,$AH$7,0)+$AI123*IF($AI$6=E$6,$AI$7,0)+$AJ123*IF($AJ$6=E$6,$AJ$7,0)+$AK123*IF($AK$6=E$6,$AK$7,0)+$AL123*IF($AL$6=E$6,$AL$7,0)+$AM123*IF($AM$6=E$6,$AM$7,0)+$AN123*IF($AN$6=E$6,$AN$7,0)+$AO123*IF($AO$6=E$6,$AO$7,0)+$AP123*IF($AP$6=E$6,$AP$7,0)+$AQ123*IF($AQ$6=E$6,$AQ$7,0)+$AR123*IF($AR$6=E$6,$AR$7,0)+$AS123*IF($AS$6=E$6,$AS$7,0)+$AT123*IF($AT$6=E$6,$AT$7,0)+$AU123*IF($AU$6=E$6,$AU$7,0)+$AV123*IF($AV$6=E$6,$AV$7,0)+$AW123*IF($AW$6=E$6,$AW$7,0)+$AX123*IF($AX$6=E$6,$AX$7,0)+$AY123*IF($AY$6=E$6,$AY$7,0)+$AZ123*IF($AZ$6=E$6,$AZ$7,0))/E$7,0)</f>
        <v>0</v>
      </c>
      <c r="F123" s="54">
        <f t="shared" si="116"/>
        <v>0</v>
      </c>
      <c r="G123" s="54">
        <f t="shared" si="116"/>
        <v>70</v>
      </c>
      <c r="H123" s="54">
        <f t="shared" si="116"/>
        <v>70</v>
      </c>
      <c r="I123" s="54">
        <f t="shared" si="116"/>
        <v>0</v>
      </c>
      <c r="J123" s="54">
        <f t="shared" si="116"/>
        <v>0</v>
      </c>
      <c r="K123" s="54">
        <f t="shared" si="116"/>
        <v>0</v>
      </c>
      <c r="L123" s="54">
        <f t="shared" si="116"/>
        <v>0</v>
      </c>
      <c r="M123" s="54">
        <f t="shared" si="116"/>
        <v>0</v>
      </c>
      <c r="N123" s="54">
        <f t="shared" si="116"/>
        <v>0</v>
      </c>
      <c r="O123" s="54">
        <f t="shared" si="116"/>
        <v>0</v>
      </c>
      <c r="P123" s="54">
        <f t="shared" si="116"/>
        <v>0</v>
      </c>
      <c r="Q123" s="54">
        <f t="shared" si="116"/>
        <v>0</v>
      </c>
      <c r="R123" s="54">
        <f t="shared" si="116"/>
        <v>0</v>
      </c>
      <c r="S123" s="135"/>
      <c r="T123" s="66"/>
      <c r="U123" s="56"/>
      <c r="V123" s="56">
        <v>70</v>
      </c>
      <c r="W123" s="56">
        <v>70</v>
      </c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3"/>
      <c r="AT123" s="3"/>
      <c r="AU123" s="3"/>
      <c r="AV123" s="3"/>
      <c r="AW123" s="3"/>
    </row>
    <row r="124" spans="1:49" ht="14.25" customHeight="1">
      <c r="A124" s="51">
        <v>117</v>
      </c>
      <c r="B124" s="3">
        <f>IF('FORM NILAI SIAP'!A124=0,"",'FORM NILAI SIAP'!A124)</f>
        <v>21120120140099</v>
      </c>
      <c r="C124" s="3" t="str">
        <f>IF('FORM NILAI SIAP'!B124=0,"",'FORM NILAI SIAP'!B124)</f>
        <v>MUHAMAD YAHYA OKTARIANSYAH</v>
      </c>
      <c r="D124" s="54">
        <v>60</v>
      </c>
      <c r="E124" s="54">
        <f t="shared" ref="E124:R124" si="117">IFERROR(($T124*IF($T$6=E$6,$T$7,0)+$U124*IF($U$6=E$6,$U$7,0)+$V124*IF($V$6=E$6,$V$7,0)+$W124*IF($W$6=E$6,$W$7,0)+$X124*IF($X$6=E$6,$X$7,0)+$Y124*IF($Y$6=E$6,$Y$7,0)+$Z124*IF($Z$6=E$6,$Z$7,0)+$AA124*IF($AA$6=E$6,$AA$7,0)+$AB124*IF($AB$6=E$6,$AB$7,0)+$AC124*IF($AC$6=E$6,$AC$7,0)+$AD124*IF($AD$6=E$6,$AD$7,0)+$AE124*IF($AE$6=E$6,$AE$7,0)+$AF124*IF($AF$6=E$6,$AF$7,0)+$AG124*IF($AG$6=E$6,$AG$7,0)+$AH124*IF($AH$6=E$6,$AH$7,0)+$AI124*IF($AI$6=E$6,$AI$7,0)+$AJ124*IF($AJ$6=E$6,$AJ$7,0)+$AK124*IF($AK$6=E$6,$AK$7,0)+$AL124*IF($AL$6=E$6,$AL$7,0)+$AM124*IF($AM$6=E$6,$AM$7,0)+$AN124*IF($AN$6=E$6,$AN$7,0)+$AO124*IF($AO$6=E$6,$AO$7,0)+$AP124*IF($AP$6=E$6,$AP$7,0)+$AQ124*IF($AQ$6=E$6,$AQ$7,0)+$AR124*IF($AR$6=E$6,$AR$7,0)+$AS124*IF($AS$6=E$6,$AS$7,0)+$AT124*IF($AT$6=E$6,$AT$7,0)+$AU124*IF($AU$6=E$6,$AU$7,0)+$AV124*IF($AV$6=E$6,$AV$7,0)+$AW124*IF($AW$6=E$6,$AW$7,0)+$AX124*IF($AX$6=E$6,$AX$7,0)+$AY124*IF($AY$6=E$6,$AY$7,0)+$AZ124*IF($AZ$6=E$6,$AZ$7,0))/E$7,0)</f>
        <v>0</v>
      </c>
      <c r="F124" s="54">
        <f t="shared" si="117"/>
        <v>0</v>
      </c>
      <c r="G124" s="54">
        <f t="shared" si="117"/>
        <v>60</v>
      </c>
      <c r="H124" s="54">
        <f t="shared" si="117"/>
        <v>60</v>
      </c>
      <c r="I124" s="54">
        <f t="shared" si="117"/>
        <v>0</v>
      </c>
      <c r="J124" s="54">
        <f t="shared" si="117"/>
        <v>0</v>
      </c>
      <c r="K124" s="54">
        <f t="shared" si="117"/>
        <v>0</v>
      </c>
      <c r="L124" s="54">
        <f t="shared" si="117"/>
        <v>0</v>
      </c>
      <c r="M124" s="54">
        <f t="shared" si="117"/>
        <v>0</v>
      </c>
      <c r="N124" s="54">
        <f t="shared" si="117"/>
        <v>0</v>
      </c>
      <c r="O124" s="54">
        <f t="shared" si="117"/>
        <v>0</v>
      </c>
      <c r="P124" s="54">
        <f t="shared" si="117"/>
        <v>0</v>
      </c>
      <c r="Q124" s="54">
        <f t="shared" si="117"/>
        <v>0</v>
      </c>
      <c r="R124" s="54">
        <f t="shared" si="117"/>
        <v>0</v>
      </c>
      <c r="S124" s="135"/>
      <c r="T124" s="66"/>
      <c r="U124" s="56"/>
      <c r="V124" s="56">
        <v>60</v>
      </c>
      <c r="W124" s="56">
        <v>60</v>
      </c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3"/>
      <c r="AT124" s="3"/>
      <c r="AU124" s="3"/>
      <c r="AV124" s="3"/>
      <c r="AW124" s="3"/>
    </row>
    <row r="125" spans="1:49" ht="14.25" customHeight="1">
      <c r="A125" s="51">
        <v>118</v>
      </c>
      <c r="B125" s="3">
        <f>IF('FORM NILAI SIAP'!A125=0,"",'FORM NILAI SIAP'!A125)</f>
        <v>21120120140099</v>
      </c>
      <c r="C125" s="3" t="str">
        <f>IF('FORM NILAI SIAP'!B125=0,"",'FORM NILAI SIAP'!B125)</f>
        <v>MUKHAMAD FERRY HENDRAWAN</v>
      </c>
      <c r="D125" s="54">
        <v>20</v>
      </c>
      <c r="E125" s="54">
        <f t="shared" ref="E125:R125" si="118">IFERROR(($T125*IF($T$6=E$6,$T$7,0)+$U125*IF($U$6=E$6,$U$7,0)+$V125*IF($V$6=E$6,$V$7,0)+$W125*IF($W$6=E$6,$W$7,0)+$X125*IF($X$6=E$6,$X$7,0)+$Y125*IF($Y$6=E$6,$Y$7,0)+$Z125*IF($Z$6=E$6,$Z$7,0)+$AA125*IF($AA$6=E$6,$AA$7,0)+$AB125*IF($AB$6=E$6,$AB$7,0)+$AC125*IF($AC$6=E$6,$AC$7,0)+$AD125*IF($AD$6=E$6,$AD$7,0)+$AE125*IF($AE$6=E$6,$AE$7,0)+$AF125*IF($AF$6=E$6,$AF$7,0)+$AG125*IF($AG$6=E$6,$AG$7,0)+$AH125*IF($AH$6=E$6,$AH$7,0)+$AI125*IF($AI$6=E$6,$AI$7,0)+$AJ125*IF($AJ$6=E$6,$AJ$7,0)+$AK125*IF($AK$6=E$6,$AK$7,0)+$AL125*IF($AL$6=E$6,$AL$7,0)+$AM125*IF($AM$6=E$6,$AM$7,0)+$AN125*IF($AN$6=E$6,$AN$7,0)+$AO125*IF($AO$6=E$6,$AO$7,0)+$AP125*IF($AP$6=E$6,$AP$7,0)+$AQ125*IF($AQ$6=E$6,$AQ$7,0)+$AR125*IF($AR$6=E$6,$AR$7,0)+$AS125*IF($AS$6=E$6,$AS$7,0)+$AT125*IF($AT$6=E$6,$AT$7,0)+$AU125*IF($AU$6=E$6,$AU$7,0)+$AV125*IF($AV$6=E$6,$AV$7,0)+$AW125*IF($AW$6=E$6,$AW$7,0)+$AX125*IF($AX$6=E$6,$AX$7,0)+$AY125*IF($AY$6=E$6,$AY$7,0)+$AZ125*IF($AZ$6=E$6,$AZ$7,0))/E$7,0)</f>
        <v>0</v>
      </c>
      <c r="F125" s="54">
        <f t="shared" si="118"/>
        <v>0</v>
      </c>
      <c r="G125" s="54">
        <f t="shared" si="118"/>
        <v>20</v>
      </c>
      <c r="H125" s="54">
        <f t="shared" si="118"/>
        <v>20</v>
      </c>
      <c r="I125" s="54">
        <f t="shared" si="118"/>
        <v>0</v>
      </c>
      <c r="J125" s="54">
        <f t="shared" si="118"/>
        <v>0</v>
      </c>
      <c r="K125" s="54">
        <f t="shared" si="118"/>
        <v>0</v>
      </c>
      <c r="L125" s="54">
        <f t="shared" si="118"/>
        <v>0</v>
      </c>
      <c r="M125" s="54">
        <f t="shared" si="118"/>
        <v>0</v>
      </c>
      <c r="N125" s="54">
        <f t="shared" si="118"/>
        <v>0</v>
      </c>
      <c r="O125" s="54">
        <f t="shared" si="118"/>
        <v>0</v>
      </c>
      <c r="P125" s="54">
        <f t="shared" si="118"/>
        <v>0</v>
      </c>
      <c r="Q125" s="54">
        <f t="shared" si="118"/>
        <v>0</v>
      </c>
      <c r="R125" s="54">
        <f t="shared" si="118"/>
        <v>0</v>
      </c>
      <c r="S125" s="135"/>
      <c r="T125" s="66"/>
      <c r="U125" s="56"/>
      <c r="V125" s="56">
        <v>20</v>
      </c>
      <c r="W125" s="56">
        <v>20</v>
      </c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3"/>
      <c r="AT125" s="3"/>
      <c r="AU125" s="3"/>
      <c r="AV125" s="3"/>
      <c r="AW125" s="3"/>
    </row>
    <row r="126" spans="1:49" ht="14.25" customHeight="1">
      <c r="A126" s="51">
        <v>119</v>
      </c>
      <c r="B126" s="3">
        <f>IF('FORM NILAI SIAP'!A126=0,"",'FORM NILAI SIAP'!A126)</f>
        <v>21120120140099</v>
      </c>
      <c r="C126" s="3" t="str">
        <f>IF('FORM NILAI SIAP'!B126=0,"",'FORM NILAI SIAP'!B126)</f>
        <v>FAIZAL TRI ARDHANI WIJAYA</v>
      </c>
      <c r="D126" s="54">
        <v>60</v>
      </c>
      <c r="E126" s="54">
        <f t="shared" ref="E126:R126" si="119">IFERROR(($T126*IF($T$6=E$6,$T$7,0)+$U126*IF($U$6=E$6,$U$7,0)+$V126*IF($V$6=E$6,$V$7,0)+$W126*IF($W$6=E$6,$W$7,0)+$X126*IF($X$6=E$6,$X$7,0)+$Y126*IF($Y$6=E$6,$Y$7,0)+$Z126*IF($Z$6=E$6,$Z$7,0)+$AA126*IF($AA$6=E$6,$AA$7,0)+$AB126*IF($AB$6=E$6,$AB$7,0)+$AC126*IF($AC$6=E$6,$AC$7,0)+$AD126*IF($AD$6=E$6,$AD$7,0)+$AE126*IF($AE$6=E$6,$AE$7,0)+$AF126*IF($AF$6=E$6,$AF$7,0)+$AG126*IF($AG$6=E$6,$AG$7,0)+$AH126*IF($AH$6=E$6,$AH$7,0)+$AI126*IF($AI$6=E$6,$AI$7,0)+$AJ126*IF($AJ$6=E$6,$AJ$7,0)+$AK126*IF($AK$6=E$6,$AK$7,0)+$AL126*IF($AL$6=E$6,$AL$7,0)+$AM126*IF($AM$6=E$6,$AM$7,0)+$AN126*IF($AN$6=E$6,$AN$7,0)+$AO126*IF($AO$6=E$6,$AO$7,0)+$AP126*IF($AP$6=E$6,$AP$7,0)+$AQ126*IF($AQ$6=E$6,$AQ$7,0)+$AR126*IF($AR$6=E$6,$AR$7,0)+$AS126*IF($AS$6=E$6,$AS$7,0)+$AT126*IF($AT$6=E$6,$AT$7,0)+$AU126*IF($AU$6=E$6,$AU$7,0)+$AV126*IF($AV$6=E$6,$AV$7,0)+$AW126*IF($AW$6=E$6,$AW$7,0)+$AX126*IF($AX$6=E$6,$AX$7,0)+$AY126*IF($AY$6=E$6,$AY$7,0)+$AZ126*IF($AZ$6=E$6,$AZ$7,0))/E$7,0)</f>
        <v>0</v>
      </c>
      <c r="F126" s="54">
        <f t="shared" si="119"/>
        <v>0</v>
      </c>
      <c r="G126" s="54">
        <f t="shared" si="119"/>
        <v>60</v>
      </c>
      <c r="H126" s="54">
        <f t="shared" si="119"/>
        <v>60</v>
      </c>
      <c r="I126" s="54">
        <f t="shared" si="119"/>
        <v>0</v>
      </c>
      <c r="J126" s="54">
        <f t="shared" si="119"/>
        <v>0</v>
      </c>
      <c r="K126" s="54">
        <f t="shared" si="119"/>
        <v>0</v>
      </c>
      <c r="L126" s="54">
        <f t="shared" si="119"/>
        <v>0</v>
      </c>
      <c r="M126" s="54">
        <f t="shared" si="119"/>
        <v>0</v>
      </c>
      <c r="N126" s="54">
        <f t="shared" si="119"/>
        <v>0</v>
      </c>
      <c r="O126" s="54">
        <f t="shared" si="119"/>
        <v>0</v>
      </c>
      <c r="P126" s="54">
        <f t="shared" si="119"/>
        <v>0</v>
      </c>
      <c r="Q126" s="54">
        <f t="shared" si="119"/>
        <v>0</v>
      </c>
      <c r="R126" s="54">
        <f t="shared" si="119"/>
        <v>0</v>
      </c>
      <c r="S126" s="135"/>
      <c r="T126" s="66"/>
      <c r="U126" s="56"/>
      <c r="V126" s="56">
        <v>60</v>
      </c>
      <c r="W126" s="56">
        <v>60</v>
      </c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3"/>
      <c r="AT126" s="3"/>
      <c r="AU126" s="3"/>
      <c r="AV126" s="3"/>
      <c r="AW126" s="3"/>
    </row>
    <row r="127" spans="1:49" ht="14.25" customHeight="1">
      <c r="A127" s="51">
        <v>120</v>
      </c>
      <c r="B127" s="3">
        <f>IF('FORM NILAI SIAP'!A127=0,"",'FORM NILAI SIAP'!A127)</f>
        <v>21120120140099</v>
      </c>
      <c r="C127" s="3" t="str">
        <f>IF('FORM NILAI SIAP'!B127=0,"",'FORM NILAI SIAP'!B127)</f>
        <v>SALAHUDIN AL AYUBI</v>
      </c>
      <c r="D127" s="54">
        <v>80</v>
      </c>
      <c r="E127" s="54">
        <f t="shared" ref="E127:R127" si="120">IFERROR(($T127*IF($T$6=E$6,$T$7,0)+$U127*IF($U$6=E$6,$U$7,0)+$V127*IF($V$6=E$6,$V$7,0)+$W127*IF($W$6=E$6,$W$7,0)+$X127*IF($X$6=E$6,$X$7,0)+$Y127*IF($Y$6=E$6,$Y$7,0)+$Z127*IF($Z$6=E$6,$Z$7,0)+$AA127*IF($AA$6=E$6,$AA$7,0)+$AB127*IF($AB$6=E$6,$AB$7,0)+$AC127*IF($AC$6=E$6,$AC$7,0)+$AD127*IF($AD$6=E$6,$AD$7,0)+$AE127*IF($AE$6=E$6,$AE$7,0)+$AF127*IF($AF$6=E$6,$AF$7,0)+$AG127*IF($AG$6=E$6,$AG$7,0)+$AH127*IF($AH$6=E$6,$AH$7,0)+$AI127*IF($AI$6=E$6,$AI$7,0)+$AJ127*IF($AJ$6=E$6,$AJ$7,0)+$AK127*IF($AK$6=E$6,$AK$7,0)+$AL127*IF($AL$6=E$6,$AL$7,0)+$AM127*IF($AM$6=E$6,$AM$7,0)+$AN127*IF($AN$6=E$6,$AN$7,0)+$AO127*IF($AO$6=E$6,$AO$7,0)+$AP127*IF($AP$6=E$6,$AP$7,0)+$AQ127*IF($AQ$6=E$6,$AQ$7,0)+$AR127*IF($AR$6=E$6,$AR$7,0)+$AS127*IF($AS$6=E$6,$AS$7,0)+$AT127*IF($AT$6=E$6,$AT$7,0)+$AU127*IF($AU$6=E$6,$AU$7,0)+$AV127*IF($AV$6=E$6,$AV$7,0)+$AW127*IF($AW$6=E$6,$AW$7,0)+$AX127*IF($AX$6=E$6,$AX$7,0)+$AY127*IF($AY$6=E$6,$AY$7,0)+$AZ127*IF($AZ$6=E$6,$AZ$7,0))/E$7,0)</f>
        <v>0</v>
      </c>
      <c r="F127" s="54">
        <f t="shared" si="120"/>
        <v>0</v>
      </c>
      <c r="G127" s="54">
        <f t="shared" si="120"/>
        <v>80</v>
      </c>
      <c r="H127" s="54">
        <f t="shared" si="120"/>
        <v>80</v>
      </c>
      <c r="I127" s="54">
        <f t="shared" si="120"/>
        <v>0</v>
      </c>
      <c r="J127" s="54">
        <f t="shared" si="120"/>
        <v>0</v>
      </c>
      <c r="K127" s="54">
        <f t="shared" si="120"/>
        <v>0</v>
      </c>
      <c r="L127" s="54">
        <f t="shared" si="120"/>
        <v>0</v>
      </c>
      <c r="M127" s="54">
        <f t="shared" si="120"/>
        <v>0</v>
      </c>
      <c r="N127" s="54">
        <f t="shared" si="120"/>
        <v>0</v>
      </c>
      <c r="O127" s="54">
        <f t="shared" si="120"/>
        <v>0</v>
      </c>
      <c r="P127" s="54">
        <f t="shared" si="120"/>
        <v>0</v>
      </c>
      <c r="Q127" s="54">
        <f t="shared" si="120"/>
        <v>0</v>
      </c>
      <c r="R127" s="54">
        <f t="shared" si="120"/>
        <v>0</v>
      </c>
      <c r="S127" s="135"/>
      <c r="T127" s="66"/>
      <c r="U127" s="56"/>
      <c r="V127" s="56">
        <v>80</v>
      </c>
      <c r="W127" s="56">
        <v>80</v>
      </c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3"/>
      <c r="AT127" s="3"/>
      <c r="AU127" s="3"/>
      <c r="AV127" s="3"/>
      <c r="AW127" s="3"/>
    </row>
    <row r="128" spans="1:49" ht="14.25" customHeight="1">
      <c r="A128" s="51">
        <v>121</v>
      </c>
      <c r="B128" s="3">
        <f>IF('FORM NILAI SIAP'!A128=0,"",'FORM NILAI SIAP'!A128)</f>
        <v>21120120140099</v>
      </c>
      <c r="C128" s="3" t="str">
        <f>IF('FORM NILAI SIAP'!B128=0,"",'FORM NILAI SIAP'!B128)</f>
        <v>ALYA ADELIA MUMTAZ</v>
      </c>
      <c r="D128" s="54">
        <v>60</v>
      </c>
      <c r="E128" s="54">
        <f t="shared" ref="E128:R128" si="121">IFERROR(($T128*IF($T$6=E$6,$T$7,0)+$U128*IF($U$6=E$6,$U$7,0)+$V128*IF($V$6=E$6,$V$7,0)+$W128*IF($W$6=E$6,$W$7,0)+$X128*IF($X$6=E$6,$X$7,0)+$Y128*IF($Y$6=E$6,$Y$7,0)+$Z128*IF($Z$6=E$6,$Z$7,0)+$AA128*IF($AA$6=E$6,$AA$7,0)+$AB128*IF($AB$6=E$6,$AB$7,0)+$AC128*IF($AC$6=E$6,$AC$7,0)+$AD128*IF($AD$6=E$6,$AD$7,0)+$AE128*IF($AE$6=E$6,$AE$7,0)+$AF128*IF($AF$6=E$6,$AF$7,0)+$AG128*IF($AG$6=E$6,$AG$7,0)+$AH128*IF($AH$6=E$6,$AH$7,0)+$AI128*IF($AI$6=E$6,$AI$7,0)+$AJ128*IF($AJ$6=E$6,$AJ$7,0)+$AK128*IF($AK$6=E$6,$AK$7,0)+$AL128*IF($AL$6=E$6,$AL$7,0)+$AM128*IF($AM$6=E$6,$AM$7,0)+$AN128*IF($AN$6=E$6,$AN$7,0)+$AO128*IF($AO$6=E$6,$AO$7,0)+$AP128*IF($AP$6=E$6,$AP$7,0)+$AQ128*IF($AQ$6=E$6,$AQ$7,0)+$AR128*IF($AR$6=E$6,$AR$7,0)+$AS128*IF($AS$6=E$6,$AS$7,0)+$AT128*IF($AT$6=E$6,$AT$7,0)+$AU128*IF($AU$6=E$6,$AU$7,0)+$AV128*IF($AV$6=E$6,$AV$7,0)+$AW128*IF($AW$6=E$6,$AW$7,0)+$AX128*IF($AX$6=E$6,$AX$7,0)+$AY128*IF($AY$6=E$6,$AY$7,0)+$AZ128*IF($AZ$6=E$6,$AZ$7,0))/E$7,0)</f>
        <v>0</v>
      </c>
      <c r="F128" s="54">
        <f t="shared" si="121"/>
        <v>0</v>
      </c>
      <c r="G128" s="54">
        <f t="shared" si="121"/>
        <v>60</v>
      </c>
      <c r="H128" s="54">
        <f t="shared" si="121"/>
        <v>60</v>
      </c>
      <c r="I128" s="54">
        <f t="shared" si="121"/>
        <v>0</v>
      </c>
      <c r="J128" s="54">
        <f t="shared" si="121"/>
        <v>0</v>
      </c>
      <c r="K128" s="54">
        <f t="shared" si="121"/>
        <v>0</v>
      </c>
      <c r="L128" s="54">
        <f t="shared" si="121"/>
        <v>0</v>
      </c>
      <c r="M128" s="54">
        <f t="shared" si="121"/>
        <v>0</v>
      </c>
      <c r="N128" s="54">
        <f t="shared" si="121"/>
        <v>0</v>
      </c>
      <c r="O128" s="54">
        <f t="shared" si="121"/>
        <v>0</v>
      </c>
      <c r="P128" s="54">
        <f t="shared" si="121"/>
        <v>0</v>
      </c>
      <c r="Q128" s="54">
        <f t="shared" si="121"/>
        <v>0</v>
      </c>
      <c r="R128" s="54">
        <f t="shared" si="121"/>
        <v>0</v>
      </c>
      <c r="S128" s="135"/>
      <c r="T128" s="66"/>
      <c r="U128" s="56"/>
      <c r="V128" s="56">
        <v>60</v>
      </c>
      <c r="W128" s="56">
        <v>60</v>
      </c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3"/>
      <c r="AT128" s="3"/>
      <c r="AU128" s="3"/>
      <c r="AV128" s="3"/>
      <c r="AW128" s="3"/>
    </row>
    <row r="129" spans="1:49" ht="14.25" customHeight="1">
      <c r="A129" s="51">
        <v>122</v>
      </c>
      <c r="B129" s="3">
        <f>IF('FORM NILAI SIAP'!A129=0,"",'FORM NILAI SIAP'!A129)</f>
        <v>21120120140099</v>
      </c>
      <c r="C129" s="3" t="str">
        <f>IF('FORM NILAI SIAP'!B129=0,"",'FORM NILAI SIAP'!B129)</f>
        <v>MUHAMMAD NURIL HUDA MAULANI (&lt; 75%)</v>
      </c>
      <c r="D129" s="54">
        <v>0</v>
      </c>
      <c r="E129" s="54">
        <f t="shared" ref="E129:R129" si="122">IFERROR(($T129*IF($T$6=E$6,$T$7,0)+$U129*IF($U$6=E$6,$U$7,0)+$V129*IF($V$6=E$6,$V$7,0)+$W129*IF($W$6=E$6,$W$7,0)+$X129*IF($X$6=E$6,$X$7,0)+$Y129*IF($Y$6=E$6,$Y$7,0)+$Z129*IF($Z$6=E$6,$Z$7,0)+$AA129*IF($AA$6=E$6,$AA$7,0)+$AB129*IF($AB$6=E$6,$AB$7,0)+$AC129*IF($AC$6=E$6,$AC$7,0)+$AD129*IF($AD$6=E$6,$AD$7,0)+$AE129*IF($AE$6=E$6,$AE$7,0)+$AF129*IF($AF$6=E$6,$AF$7,0)+$AG129*IF($AG$6=E$6,$AG$7,0)+$AH129*IF($AH$6=E$6,$AH$7,0)+$AI129*IF($AI$6=E$6,$AI$7,0)+$AJ129*IF($AJ$6=E$6,$AJ$7,0)+$AK129*IF($AK$6=E$6,$AK$7,0)+$AL129*IF($AL$6=E$6,$AL$7,0)+$AM129*IF($AM$6=E$6,$AM$7,0)+$AN129*IF($AN$6=E$6,$AN$7,0)+$AO129*IF($AO$6=E$6,$AO$7,0)+$AP129*IF($AP$6=E$6,$AP$7,0)+$AQ129*IF($AQ$6=E$6,$AQ$7,0)+$AR129*IF($AR$6=E$6,$AR$7,0)+$AS129*IF($AS$6=E$6,$AS$7,0)+$AT129*IF($AT$6=E$6,$AT$7,0)+$AU129*IF($AU$6=E$6,$AU$7,0)+$AV129*IF($AV$6=E$6,$AV$7,0)+$AW129*IF($AW$6=E$6,$AW$7,0)+$AX129*IF($AX$6=E$6,$AX$7,0)+$AY129*IF($AY$6=E$6,$AY$7,0)+$AZ129*IF($AZ$6=E$6,$AZ$7,0))/E$7,0)</f>
        <v>0</v>
      </c>
      <c r="F129" s="54">
        <f t="shared" si="122"/>
        <v>0</v>
      </c>
      <c r="G129" s="54">
        <f t="shared" si="122"/>
        <v>0</v>
      </c>
      <c r="H129" s="54">
        <f t="shared" si="122"/>
        <v>0</v>
      </c>
      <c r="I129" s="54">
        <f t="shared" si="122"/>
        <v>0</v>
      </c>
      <c r="J129" s="54">
        <f t="shared" si="122"/>
        <v>0</v>
      </c>
      <c r="K129" s="54">
        <f t="shared" si="122"/>
        <v>0</v>
      </c>
      <c r="L129" s="54">
        <f t="shared" si="122"/>
        <v>0</v>
      </c>
      <c r="M129" s="54">
        <f t="shared" si="122"/>
        <v>0</v>
      </c>
      <c r="N129" s="54">
        <f t="shared" si="122"/>
        <v>0</v>
      </c>
      <c r="O129" s="54">
        <f t="shared" si="122"/>
        <v>0</v>
      </c>
      <c r="P129" s="54">
        <f t="shared" si="122"/>
        <v>0</v>
      </c>
      <c r="Q129" s="54">
        <f t="shared" si="122"/>
        <v>0</v>
      </c>
      <c r="R129" s="54">
        <f t="shared" si="122"/>
        <v>0</v>
      </c>
      <c r="S129" s="135"/>
      <c r="T129" s="66"/>
      <c r="U129" s="56"/>
      <c r="V129" s="56">
        <v>0</v>
      </c>
      <c r="W129" s="56">
        <v>0</v>
      </c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3"/>
      <c r="AT129" s="3"/>
      <c r="AU129" s="3"/>
      <c r="AV129" s="3"/>
      <c r="AW129" s="3"/>
    </row>
    <row r="130" spans="1:49" ht="14.25" customHeight="1">
      <c r="A130" s="51">
        <v>123</v>
      </c>
      <c r="B130" s="3">
        <f>IF('FORM NILAI SIAP'!A130=0,"",'FORM NILAI SIAP'!A130)</f>
        <v>21120120140099</v>
      </c>
      <c r="C130" s="3" t="str">
        <f>IF('FORM NILAI SIAP'!B130=0,"",'FORM NILAI SIAP'!B130)</f>
        <v>KHASANDRA NUR PRISTIWANING RAHAYU</v>
      </c>
      <c r="D130" s="54">
        <v>65</v>
      </c>
      <c r="E130" s="54">
        <f t="shared" ref="E130:R130" si="123">IFERROR(($T130*IF($T$6=E$6,$T$7,0)+$U130*IF($U$6=E$6,$U$7,0)+$V130*IF($V$6=E$6,$V$7,0)+$W130*IF($W$6=E$6,$W$7,0)+$X130*IF($X$6=E$6,$X$7,0)+$Y130*IF($Y$6=E$6,$Y$7,0)+$Z130*IF($Z$6=E$6,$Z$7,0)+$AA130*IF($AA$6=E$6,$AA$7,0)+$AB130*IF($AB$6=E$6,$AB$7,0)+$AC130*IF($AC$6=E$6,$AC$7,0)+$AD130*IF($AD$6=E$6,$AD$7,0)+$AE130*IF($AE$6=E$6,$AE$7,0)+$AF130*IF($AF$6=E$6,$AF$7,0)+$AG130*IF($AG$6=E$6,$AG$7,0)+$AH130*IF($AH$6=E$6,$AH$7,0)+$AI130*IF($AI$6=E$6,$AI$7,0)+$AJ130*IF($AJ$6=E$6,$AJ$7,0)+$AK130*IF($AK$6=E$6,$AK$7,0)+$AL130*IF($AL$6=E$6,$AL$7,0)+$AM130*IF($AM$6=E$6,$AM$7,0)+$AN130*IF($AN$6=E$6,$AN$7,0)+$AO130*IF($AO$6=E$6,$AO$7,0)+$AP130*IF($AP$6=E$6,$AP$7,0)+$AQ130*IF($AQ$6=E$6,$AQ$7,0)+$AR130*IF($AR$6=E$6,$AR$7,0)+$AS130*IF($AS$6=E$6,$AS$7,0)+$AT130*IF($AT$6=E$6,$AT$7,0)+$AU130*IF($AU$6=E$6,$AU$7,0)+$AV130*IF($AV$6=E$6,$AV$7,0)+$AW130*IF($AW$6=E$6,$AW$7,0)+$AX130*IF($AX$6=E$6,$AX$7,0)+$AY130*IF($AY$6=E$6,$AY$7,0)+$AZ130*IF($AZ$6=E$6,$AZ$7,0))/E$7,0)</f>
        <v>0</v>
      </c>
      <c r="F130" s="54">
        <f t="shared" si="123"/>
        <v>0</v>
      </c>
      <c r="G130" s="54">
        <f t="shared" si="123"/>
        <v>65</v>
      </c>
      <c r="H130" s="54">
        <f t="shared" si="123"/>
        <v>65</v>
      </c>
      <c r="I130" s="54">
        <f t="shared" si="123"/>
        <v>0</v>
      </c>
      <c r="J130" s="54">
        <f t="shared" si="123"/>
        <v>0</v>
      </c>
      <c r="K130" s="54">
        <f t="shared" si="123"/>
        <v>0</v>
      </c>
      <c r="L130" s="54">
        <f t="shared" si="123"/>
        <v>0</v>
      </c>
      <c r="M130" s="54">
        <f t="shared" si="123"/>
        <v>0</v>
      </c>
      <c r="N130" s="54">
        <f t="shared" si="123"/>
        <v>0</v>
      </c>
      <c r="O130" s="54">
        <f t="shared" si="123"/>
        <v>0</v>
      </c>
      <c r="P130" s="54">
        <f t="shared" si="123"/>
        <v>0</v>
      </c>
      <c r="Q130" s="54">
        <f t="shared" si="123"/>
        <v>0</v>
      </c>
      <c r="R130" s="54">
        <f t="shared" si="123"/>
        <v>0</v>
      </c>
      <c r="S130" s="135"/>
      <c r="T130" s="66"/>
      <c r="U130" s="56"/>
      <c r="V130" s="56">
        <v>65</v>
      </c>
      <c r="W130" s="56">
        <v>65</v>
      </c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3"/>
      <c r="AT130" s="3"/>
      <c r="AU130" s="3"/>
      <c r="AV130" s="3"/>
      <c r="AW130" s="3"/>
    </row>
    <row r="131" spans="1:49" ht="14.25" customHeight="1">
      <c r="A131" s="51">
        <v>124</v>
      </c>
      <c r="B131" s="3">
        <f>IF('FORM NILAI SIAP'!A131=0,"",'FORM NILAI SIAP'!A131)</f>
        <v>21120120140099</v>
      </c>
      <c r="C131" s="3" t="str">
        <f>IF('FORM NILAI SIAP'!B131=0,"",'FORM NILAI SIAP'!B131)</f>
        <v>DHEA RAHMA PUTRI</v>
      </c>
      <c r="D131" s="54">
        <v>65</v>
      </c>
      <c r="E131" s="54">
        <f t="shared" ref="E131:R131" si="124">IFERROR(($T131*IF($T$6=E$6,$T$7,0)+$U131*IF($U$6=E$6,$U$7,0)+$V131*IF($V$6=E$6,$V$7,0)+$W131*IF($W$6=E$6,$W$7,0)+$X131*IF($X$6=E$6,$X$7,0)+$Y131*IF($Y$6=E$6,$Y$7,0)+$Z131*IF($Z$6=E$6,$Z$7,0)+$AA131*IF($AA$6=E$6,$AA$7,0)+$AB131*IF($AB$6=E$6,$AB$7,0)+$AC131*IF($AC$6=E$6,$AC$7,0)+$AD131*IF($AD$6=E$6,$AD$7,0)+$AE131*IF($AE$6=E$6,$AE$7,0)+$AF131*IF($AF$6=E$6,$AF$7,0)+$AG131*IF($AG$6=E$6,$AG$7,0)+$AH131*IF($AH$6=E$6,$AH$7,0)+$AI131*IF($AI$6=E$6,$AI$7,0)+$AJ131*IF($AJ$6=E$6,$AJ$7,0)+$AK131*IF($AK$6=E$6,$AK$7,0)+$AL131*IF($AL$6=E$6,$AL$7,0)+$AM131*IF($AM$6=E$6,$AM$7,0)+$AN131*IF($AN$6=E$6,$AN$7,0)+$AO131*IF($AO$6=E$6,$AO$7,0)+$AP131*IF($AP$6=E$6,$AP$7,0)+$AQ131*IF($AQ$6=E$6,$AQ$7,0)+$AR131*IF($AR$6=E$6,$AR$7,0)+$AS131*IF($AS$6=E$6,$AS$7,0)+$AT131*IF($AT$6=E$6,$AT$7,0)+$AU131*IF($AU$6=E$6,$AU$7,0)+$AV131*IF($AV$6=E$6,$AV$7,0)+$AW131*IF($AW$6=E$6,$AW$7,0)+$AX131*IF($AX$6=E$6,$AX$7,0)+$AY131*IF($AY$6=E$6,$AY$7,0)+$AZ131*IF($AZ$6=E$6,$AZ$7,0))/E$7,0)</f>
        <v>0</v>
      </c>
      <c r="F131" s="54">
        <f t="shared" si="124"/>
        <v>0</v>
      </c>
      <c r="G131" s="54">
        <f t="shared" si="124"/>
        <v>65</v>
      </c>
      <c r="H131" s="54">
        <f t="shared" si="124"/>
        <v>65</v>
      </c>
      <c r="I131" s="54">
        <f t="shared" si="124"/>
        <v>0</v>
      </c>
      <c r="J131" s="54">
        <f t="shared" si="124"/>
        <v>0</v>
      </c>
      <c r="K131" s="54">
        <f t="shared" si="124"/>
        <v>0</v>
      </c>
      <c r="L131" s="54">
        <f t="shared" si="124"/>
        <v>0</v>
      </c>
      <c r="M131" s="54">
        <f t="shared" si="124"/>
        <v>0</v>
      </c>
      <c r="N131" s="54">
        <f t="shared" si="124"/>
        <v>0</v>
      </c>
      <c r="O131" s="54">
        <f t="shared" si="124"/>
        <v>0</v>
      </c>
      <c r="P131" s="54">
        <f t="shared" si="124"/>
        <v>0</v>
      </c>
      <c r="Q131" s="54">
        <f t="shared" si="124"/>
        <v>0</v>
      </c>
      <c r="R131" s="54">
        <f t="shared" si="124"/>
        <v>0</v>
      </c>
      <c r="S131" s="135"/>
      <c r="T131" s="66"/>
      <c r="U131" s="56"/>
      <c r="V131" s="56">
        <v>65</v>
      </c>
      <c r="W131" s="56">
        <v>65</v>
      </c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3"/>
      <c r="AT131" s="3"/>
      <c r="AU131" s="3"/>
      <c r="AV131" s="3"/>
      <c r="AW131" s="3"/>
    </row>
    <row r="132" spans="1:49" ht="14.25" customHeight="1">
      <c r="A132" s="51">
        <v>125</v>
      </c>
      <c r="B132" s="3">
        <f>IF('FORM NILAI SIAP'!A132=0,"",'FORM NILAI SIAP'!A132)</f>
        <v>21120120140099</v>
      </c>
      <c r="C132" s="3" t="str">
        <f>IF('FORM NILAI SIAP'!B132=0,"",'FORM NILAI SIAP'!B132)</f>
        <v>AHMAD ALDANI HERLANGGA</v>
      </c>
      <c r="D132" s="54">
        <v>40</v>
      </c>
      <c r="E132" s="54">
        <f t="shared" ref="E132:R132" si="125">IFERROR(($T132*IF($T$6=E$6,$T$7,0)+$U132*IF($U$6=E$6,$U$7,0)+$V132*IF($V$6=E$6,$V$7,0)+$W132*IF($W$6=E$6,$W$7,0)+$X132*IF($X$6=E$6,$X$7,0)+$Y132*IF($Y$6=E$6,$Y$7,0)+$Z132*IF($Z$6=E$6,$Z$7,0)+$AA132*IF($AA$6=E$6,$AA$7,0)+$AB132*IF($AB$6=E$6,$AB$7,0)+$AC132*IF($AC$6=E$6,$AC$7,0)+$AD132*IF($AD$6=E$6,$AD$7,0)+$AE132*IF($AE$6=E$6,$AE$7,0)+$AF132*IF($AF$6=E$6,$AF$7,0)+$AG132*IF($AG$6=E$6,$AG$7,0)+$AH132*IF($AH$6=E$6,$AH$7,0)+$AI132*IF($AI$6=E$6,$AI$7,0)+$AJ132*IF($AJ$6=E$6,$AJ$7,0)+$AK132*IF($AK$6=E$6,$AK$7,0)+$AL132*IF($AL$6=E$6,$AL$7,0)+$AM132*IF($AM$6=E$6,$AM$7,0)+$AN132*IF($AN$6=E$6,$AN$7,0)+$AO132*IF($AO$6=E$6,$AO$7,0)+$AP132*IF($AP$6=E$6,$AP$7,0)+$AQ132*IF($AQ$6=E$6,$AQ$7,0)+$AR132*IF($AR$6=E$6,$AR$7,0)+$AS132*IF($AS$6=E$6,$AS$7,0)+$AT132*IF($AT$6=E$6,$AT$7,0)+$AU132*IF($AU$6=E$6,$AU$7,0)+$AV132*IF($AV$6=E$6,$AV$7,0)+$AW132*IF($AW$6=E$6,$AW$7,0)+$AX132*IF($AX$6=E$6,$AX$7,0)+$AY132*IF($AY$6=E$6,$AY$7,0)+$AZ132*IF($AZ$6=E$6,$AZ$7,0))/E$7,0)</f>
        <v>0</v>
      </c>
      <c r="F132" s="54">
        <f t="shared" si="125"/>
        <v>0</v>
      </c>
      <c r="G132" s="54">
        <f t="shared" si="125"/>
        <v>40</v>
      </c>
      <c r="H132" s="54">
        <f t="shared" si="125"/>
        <v>40</v>
      </c>
      <c r="I132" s="54">
        <f t="shared" si="125"/>
        <v>0</v>
      </c>
      <c r="J132" s="54">
        <f t="shared" si="125"/>
        <v>0</v>
      </c>
      <c r="K132" s="54">
        <f t="shared" si="125"/>
        <v>0</v>
      </c>
      <c r="L132" s="54">
        <f t="shared" si="125"/>
        <v>0</v>
      </c>
      <c r="M132" s="54">
        <f t="shared" si="125"/>
        <v>0</v>
      </c>
      <c r="N132" s="54">
        <f t="shared" si="125"/>
        <v>0</v>
      </c>
      <c r="O132" s="54">
        <f t="shared" si="125"/>
        <v>0</v>
      </c>
      <c r="P132" s="54">
        <f t="shared" si="125"/>
        <v>0</v>
      </c>
      <c r="Q132" s="54">
        <f t="shared" si="125"/>
        <v>0</v>
      </c>
      <c r="R132" s="54">
        <f t="shared" si="125"/>
        <v>0</v>
      </c>
      <c r="S132" s="135"/>
      <c r="T132" s="66"/>
      <c r="U132" s="56"/>
      <c r="V132" s="56">
        <v>40</v>
      </c>
      <c r="W132" s="56">
        <v>40</v>
      </c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3"/>
      <c r="AT132" s="3"/>
      <c r="AU132" s="3"/>
      <c r="AV132" s="3"/>
      <c r="AW132" s="3"/>
    </row>
    <row r="133" spans="1:49" ht="14.25" customHeight="1">
      <c r="A133" s="51">
        <v>126</v>
      </c>
      <c r="B133" s="3">
        <f>IF('FORM NILAI SIAP'!A133=0,"",'FORM NILAI SIAP'!A133)</f>
        <v>21120120140099</v>
      </c>
      <c r="C133" s="3" t="str">
        <f>IF('FORM NILAI SIAP'!B133=0,"",'FORM NILAI SIAP'!B133)</f>
        <v>REINDROW OWEN SIMANGUNSONG</v>
      </c>
      <c r="D133" s="54">
        <v>35</v>
      </c>
      <c r="E133" s="54">
        <f t="shared" ref="E133:R133" si="126">IFERROR(($T133*IF($T$6=E$6,$T$7,0)+$U133*IF($U$6=E$6,$U$7,0)+$V133*IF($V$6=E$6,$V$7,0)+$W133*IF($W$6=E$6,$W$7,0)+$X133*IF($X$6=E$6,$X$7,0)+$Y133*IF($Y$6=E$6,$Y$7,0)+$Z133*IF($Z$6=E$6,$Z$7,0)+$AA133*IF($AA$6=E$6,$AA$7,0)+$AB133*IF($AB$6=E$6,$AB$7,0)+$AC133*IF($AC$6=E$6,$AC$7,0)+$AD133*IF($AD$6=E$6,$AD$7,0)+$AE133*IF($AE$6=E$6,$AE$7,0)+$AF133*IF($AF$6=E$6,$AF$7,0)+$AG133*IF($AG$6=E$6,$AG$7,0)+$AH133*IF($AH$6=E$6,$AH$7,0)+$AI133*IF($AI$6=E$6,$AI$7,0)+$AJ133*IF($AJ$6=E$6,$AJ$7,0)+$AK133*IF($AK$6=E$6,$AK$7,0)+$AL133*IF($AL$6=E$6,$AL$7,0)+$AM133*IF($AM$6=E$6,$AM$7,0)+$AN133*IF($AN$6=E$6,$AN$7,0)+$AO133*IF($AO$6=E$6,$AO$7,0)+$AP133*IF($AP$6=E$6,$AP$7,0)+$AQ133*IF($AQ$6=E$6,$AQ$7,0)+$AR133*IF($AR$6=E$6,$AR$7,0)+$AS133*IF($AS$6=E$6,$AS$7,0)+$AT133*IF($AT$6=E$6,$AT$7,0)+$AU133*IF($AU$6=E$6,$AU$7,0)+$AV133*IF($AV$6=E$6,$AV$7,0)+$AW133*IF($AW$6=E$6,$AW$7,0)+$AX133*IF($AX$6=E$6,$AX$7,0)+$AY133*IF($AY$6=E$6,$AY$7,0)+$AZ133*IF($AZ$6=E$6,$AZ$7,0))/E$7,0)</f>
        <v>0</v>
      </c>
      <c r="F133" s="54">
        <f t="shared" si="126"/>
        <v>0</v>
      </c>
      <c r="G133" s="54">
        <f t="shared" si="126"/>
        <v>35</v>
      </c>
      <c r="H133" s="54">
        <f t="shared" si="126"/>
        <v>35</v>
      </c>
      <c r="I133" s="54">
        <f t="shared" si="126"/>
        <v>0</v>
      </c>
      <c r="J133" s="54">
        <f t="shared" si="126"/>
        <v>0</v>
      </c>
      <c r="K133" s="54">
        <f t="shared" si="126"/>
        <v>0</v>
      </c>
      <c r="L133" s="54">
        <f t="shared" si="126"/>
        <v>0</v>
      </c>
      <c r="M133" s="54">
        <f t="shared" si="126"/>
        <v>0</v>
      </c>
      <c r="N133" s="54">
        <f t="shared" si="126"/>
        <v>0</v>
      </c>
      <c r="O133" s="54">
        <f t="shared" si="126"/>
        <v>0</v>
      </c>
      <c r="P133" s="54">
        <f t="shared" si="126"/>
        <v>0</v>
      </c>
      <c r="Q133" s="54">
        <f t="shared" si="126"/>
        <v>0</v>
      </c>
      <c r="R133" s="54">
        <f t="shared" si="126"/>
        <v>0</v>
      </c>
      <c r="S133" s="135"/>
      <c r="T133" s="66"/>
      <c r="U133" s="56"/>
      <c r="V133" s="56">
        <v>35</v>
      </c>
      <c r="W133" s="56">
        <v>35</v>
      </c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3"/>
      <c r="AT133" s="3"/>
      <c r="AU133" s="3"/>
      <c r="AV133" s="3"/>
      <c r="AW133" s="3"/>
    </row>
    <row r="134" spans="1:49" ht="14.25" customHeight="1">
      <c r="A134" s="51">
        <v>127</v>
      </c>
      <c r="B134" s="3">
        <f>IF('FORM NILAI SIAP'!A134=0,"",'FORM NILAI SIAP'!A134)</f>
        <v>21120120140099</v>
      </c>
      <c r="C134" s="3" t="str">
        <f>IF('FORM NILAI SIAP'!B134=0,"",'FORM NILAI SIAP'!B134)</f>
        <v>Anadda Ferrell Ramadhan</v>
      </c>
      <c r="D134" s="54">
        <v>35</v>
      </c>
      <c r="E134" s="54">
        <f t="shared" ref="E134:R134" si="127">IFERROR(($T134*IF($T$6=E$6,$T$7,0)+$U134*IF($U$6=E$6,$U$7,0)+$V134*IF($V$6=E$6,$V$7,0)+$W134*IF($W$6=E$6,$W$7,0)+$X134*IF($X$6=E$6,$X$7,0)+$Y134*IF($Y$6=E$6,$Y$7,0)+$Z134*IF($Z$6=E$6,$Z$7,0)+$AA134*IF($AA$6=E$6,$AA$7,0)+$AB134*IF($AB$6=E$6,$AB$7,0)+$AC134*IF($AC$6=E$6,$AC$7,0)+$AD134*IF($AD$6=E$6,$AD$7,0)+$AE134*IF($AE$6=E$6,$AE$7,0)+$AF134*IF($AF$6=E$6,$AF$7,0)+$AG134*IF($AG$6=E$6,$AG$7,0)+$AH134*IF($AH$6=E$6,$AH$7,0)+$AI134*IF($AI$6=E$6,$AI$7,0)+$AJ134*IF($AJ$6=E$6,$AJ$7,0)+$AK134*IF($AK$6=E$6,$AK$7,0)+$AL134*IF($AL$6=E$6,$AL$7,0)+$AM134*IF($AM$6=E$6,$AM$7,0)+$AN134*IF($AN$6=E$6,$AN$7,0)+$AO134*IF($AO$6=E$6,$AO$7,0)+$AP134*IF($AP$6=E$6,$AP$7,0)+$AQ134*IF($AQ$6=E$6,$AQ$7,0)+$AR134*IF($AR$6=E$6,$AR$7,0)+$AS134*IF($AS$6=E$6,$AS$7,0)+$AT134*IF($AT$6=E$6,$AT$7,0)+$AU134*IF($AU$6=E$6,$AU$7,0)+$AV134*IF($AV$6=E$6,$AV$7,0)+$AW134*IF($AW$6=E$6,$AW$7,0)+$AX134*IF($AX$6=E$6,$AX$7,0)+$AY134*IF($AY$6=E$6,$AY$7,0)+$AZ134*IF($AZ$6=E$6,$AZ$7,0))/E$7,0)</f>
        <v>0</v>
      </c>
      <c r="F134" s="54">
        <f t="shared" si="127"/>
        <v>0</v>
      </c>
      <c r="G134" s="54">
        <f t="shared" si="127"/>
        <v>35</v>
      </c>
      <c r="H134" s="54">
        <f t="shared" si="127"/>
        <v>35</v>
      </c>
      <c r="I134" s="54">
        <f t="shared" si="127"/>
        <v>0</v>
      </c>
      <c r="J134" s="54">
        <f t="shared" si="127"/>
        <v>0</v>
      </c>
      <c r="K134" s="54">
        <f t="shared" si="127"/>
        <v>0</v>
      </c>
      <c r="L134" s="54">
        <f t="shared" si="127"/>
        <v>0</v>
      </c>
      <c r="M134" s="54">
        <f t="shared" si="127"/>
        <v>0</v>
      </c>
      <c r="N134" s="54">
        <f t="shared" si="127"/>
        <v>0</v>
      </c>
      <c r="O134" s="54">
        <f t="shared" si="127"/>
        <v>0</v>
      </c>
      <c r="P134" s="54">
        <f t="shared" si="127"/>
        <v>0</v>
      </c>
      <c r="Q134" s="54">
        <f t="shared" si="127"/>
        <v>0</v>
      </c>
      <c r="R134" s="54">
        <f t="shared" si="127"/>
        <v>0</v>
      </c>
      <c r="S134" s="135"/>
      <c r="T134" s="66"/>
      <c r="U134" s="56"/>
      <c r="V134" s="56">
        <v>35</v>
      </c>
      <c r="W134" s="56">
        <v>35</v>
      </c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3"/>
      <c r="AT134" s="3"/>
      <c r="AU134" s="3"/>
      <c r="AV134" s="3"/>
      <c r="AW134" s="3"/>
    </row>
    <row r="135" spans="1:49" ht="14.25" customHeight="1">
      <c r="A135" s="51">
        <v>128</v>
      </c>
      <c r="B135" s="3">
        <f>IF('FORM NILAI SIAP'!A135=0,"",'FORM NILAI SIAP'!A135)</f>
        <v>21120120140099</v>
      </c>
      <c r="C135" s="3" t="str">
        <f>IF('FORM NILAI SIAP'!B135=0,"",'FORM NILAI SIAP'!B135)</f>
        <v>A.MIFTACHUL HIDAYAT</v>
      </c>
      <c r="D135" s="54">
        <v>70</v>
      </c>
      <c r="E135" s="54">
        <f t="shared" ref="E135:R135" si="128">IFERROR(($T135*IF($T$6=E$6,$T$7,0)+$U135*IF($U$6=E$6,$U$7,0)+$V135*IF($V$6=E$6,$V$7,0)+$W135*IF($W$6=E$6,$W$7,0)+$X135*IF($X$6=E$6,$X$7,0)+$Y135*IF($Y$6=E$6,$Y$7,0)+$Z135*IF($Z$6=E$6,$Z$7,0)+$AA135*IF($AA$6=E$6,$AA$7,0)+$AB135*IF($AB$6=E$6,$AB$7,0)+$AC135*IF($AC$6=E$6,$AC$7,0)+$AD135*IF($AD$6=E$6,$AD$7,0)+$AE135*IF($AE$6=E$6,$AE$7,0)+$AF135*IF($AF$6=E$6,$AF$7,0)+$AG135*IF($AG$6=E$6,$AG$7,0)+$AH135*IF($AH$6=E$6,$AH$7,0)+$AI135*IF($AI$6=E$6,$AI$7,0)+$AJ135*IF($AJ$6=E$6,$AJ$7,0)+$AK135*IF($AK$6=E$6,$AK$7,0)+$AL135*IF($AL$6=E$6,$AL$7,0)+$AM135*IF($AM$6=E$6,$AM$7,0)+$AN135*IF($AN$6=E$6,$AN$7,0)+$AO135*IF($AO$6=E$6,$AO$7,0)+$AP135*IF($AP$6=E$6,$AP$7,0)+$AQ135*IF($AQ$6=E$6,$AQ$7,0)+$AR135*IF($AR$6=E$6,$AR$7,0)+$AS135*IF($AS$6=E$6,$AS$7,0)+$AT135*IF($AT$6=E$6,$AT$7,0)+$AU135*IF($AU$6=E$6,$AU$7,0)+$AV135*IF($AV$6=E$6,$AV$7,0)+$AW135*IF($AW$6=E$6,$AW$7,0)+$AX135*IF($AX$6=E$6,$AX$7,0)+$AY135*IF($AY$6=E$6,$AY$7,0)+$AZ135*IF($AZ$6=E$6,$AZ$7,0))/E$7,0)</f>
        <v>0</v>
      </c>
      <c r="F135" s="54">
        <f t="shared" si="128"/>
        <v>0</v>
      </c>
      <c r="G135" s="54">
        <f t="shared" si="128"/>
        <v>70</v>
      </c>
      <c r="H135" s="54">
        <f t="shared" si="128"/>
        <v>70</v>
      </c>
      <c r="I135" s="54">
        <f t="shared" si="128"/>
        <v>0</v>
      </c>
      <c r="J135" s="54">
        <f t="shared" si="128"/>
        <v>0</v>
      </c>
      <c r="K135" s="54">
        <f t="shared" si="128"/>
        <v>0</v>
      </c>
      <c r="L135" s="54">
        <f t="shared" si="128"/>
        <v>0</v>
      </c>
      <c r="M135" s="54">
        <f t="shared" si="128"/>
        <v>0</v>
      </c>
      <c r="N135" s="54">
        <f t="shared" si="128"/>
        <v>0</v>
      </c>
      <c r="O135" s="54">
        <f t="shared" si="128"/>
        <v>0</v>
      </c>
      <c r="P135" s="54">
        <f t="shared" si="128"/>
        <v>0</v>
      </c>
      <c r="Q135" s="54">
        <f t="shared" si="128"/>
        <v>0</v>
      </c>
      <c r="R135" s="54">
        <f t="shared" si="128"/>
        <v>0</v>
      </c>
      <c r="S135" s="135"/>
      <c r="T135" s="66"/>
      <c r="U135" s="56"/>
      <c r="V135" s="56">
        <v>70</v>
      </c>
      <c r="W135" s="56">
        <v>70</v>
      </c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3"/>
      <c r="AT135" s="3"/>
      <c r="AU135" s="3"/>
      <c r="AV135" s="3"/>
      <c r="AW135" s="3"/>
    </row>
    <row r="136" spans="1:49" ht="14.25" customHeight="1">
      <c r="A136" s="51">
        <v>129</v>
      </c>
      <c r="B136" s="3">
        <f>IF('FORM NILAI SIAP'!A136=0,"",'FORM NILAI SIAP'!A136)</f>
        <v>21120120140099</v>
      </c>
      <c r="C136" s="3" t="str">
        <f>IF('FORM NILAI SIAP'!B136=0,"",'FORM NILAI SIAP'!B136)</f>
        <v>NABILA RIZQI MAHARDIKA</v>
      </c>
      <c r="D136" s="54">
        <v>100</v>
      </c>
      <c r="E136" s="54">
        <f t="shared" ref="E136:R136" si="129">IFERROR(($T136*IF($T$6=E$6,$T$7,0)+$U136*IF($U$6=E$6,$U$7,0)+$V136*IF($V$6=E$6,$V$7,0)+$W136*IF($W$6=E$6,$W$7,0)+$X136*IF($X$6=E$6,$X$7,0)+$Y136*IF($Y$6=E$6,$Y$7,0)+$Z136*IF($Z$6=E$6,$Z$7,0)+$AA136*IF($AA$6=E$6,$AA$7,0)+$AB136*IF($AB$6=E$6,$AB$7,0)+$AC136*IF($AC$6=E$6,$AC$7,0)+$AD136*IF($AD$6=E$6,$AD$7,0)+$AE136*IF($AE$6=E$6,$AE$7,0)+$AF136*IF($AF$6=E$6,$AF$7,0)+$AG136*IF($AG$6=E$6,$AG$7,0)+$AH136*IF($AH$6=E$6,$AH$7,0)+$AI136*IF($AI$6=E$6,$AI$7,0)+$AJ136*IF($AJ$6=E$6,$AJ$7,0)+$AK136*IF($AK$6=E$6,$AK$7,0)+$AL136*IF($AL$6=E$6,$AL$7,0)+$AM136*IF($AM$6=E$6,$AM$7,0)+$AN136*IF($AN$6=E$6,$AN$7,0)+$AO136*IF($AO$6=E$6,$AO$7,0)+$AP136*IF($AP$6=E$6,$AP$7,0)+$AQ136*IF($AQ$6=E$6,$AQ$7,0)+$AR136*IF($AR$6=E$6,$AR$7,0)+$AS136*IF($AS$6=E$6,$AS$7,0)+$AT136*IF($AT$6=E$6,$AT$7,0)+$AU136*IF($AU$6=E$6,$AU$7,0)+$AV136*IF($AV$6=E$6,$AV$7,0)+$AW136*IF($AW$6=E$6,$AW$7,0)+$AX136*IF($AX$6=E$6,$AX$7,0)+$AY136*IF($AY$6=E$6,$AY$7,0)+$AZ136*IF($AZ$6=E$6,$AZ$7,0))/E$7,0)</f>
        <v>0</v>
      </c>
      <c r="F136" s="54">
        <f t="shared" si="129"/>
        <v>0</v>
      </c>
      <c r="G136" s="54">
        <f t="shared" si="129"/>
        <v>100</v>
      </c>
      <c r="H136" s="54">
        <f t="shared" si="129"/>
        <v>100</v>
      </c>
      <c r="I136" s="54">
        <f t="shared" si="129"/>
        <v>0</v>
      </c>
      <c r="J136" s="54">
        <f t="shared" si="129"/>
        <v>0</v>
      </c>
      <c r="K136" s="54">
        <f t="shared" si="129"/>
        <v>0</v>
      </c>
      <c r="L136" s="54">
        <f t="shared" si="129"/>
        <v>0</v>
      </c>
      <c r="M136" s="54">
        <f t="shared" si="129"/>
        <v>0</v>
      </c>
      <c r="N136" s="54">
        <f t="shared" si="129"/>
        <v>0</v>
      </c>
      <c r="O136" s="54">
        <f t="shared" si="129"/>
        <v>0</v>
      </c>
      <c r="P136" s="54">
        <f t="shared" si="129"/>
        <v>0</v>
      </c>
      <c r="Q136" s="54">
        <f t="shared" si="129"/>
        <v>0</v>
      </c>
      <c r="R136" s="54">
        <f t="shared" si="129"/>
        <v>0</v>
      </c>
      <c r="S136" s="135"/>
      <c r="T136" s="66"/>
      <c r="U136" s="56"/>
      <c r="V136" s="56">
        <v>100</v>
      </c>
      <c r="W136" s="56">
        <v>100</v>
      </c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3"/>
      <c r="AT136" s="3"/>
      <c r="AU136" s="3"/>
      <c r="AV136" s="3"/>
      <c r="AW136" s="3"/>
    </row>
    <row r="137" spans="1:49" ht="14.25" customHeight="1">
      <c r="A137" s="51">
        <v>130</v>
      </c>
      <c r="B137" s="3">
        <v>21120120140174</v>
      </c>
      <c r="C137" s="3" t="s">
        <v>281</v>
      </c>
      <c r="D137" s="54">
        <v>55</v>
      </c>
      <c r="E137" s="54">
        <f t="shared" ref="E137:R137" si="130">IFERROR(($T137*IF($T$6=E$6,$T$7,0)+$U137*IF($U$6=E$6,$U$7,0)+$V137*IF($V$6=E$6,$V$7,0)+$W137*IF($W$6=E$6,$W$7,0)+$X137*IF($X$6=E$6,$X$7,0)+$Y137*IF($Y$6=E$6,$Y$7,0)+$Z137*IF($Z$6=E$6,$Z$7,0)+$AA137*IF($AA$6=E$6,$AA$7,0)+$AB137*IF($AB$6=E$6,$AB$7,0)+$AC137*IF($AC$6=E$6,$AC$7,0)+$AD137*IF($AD$6=E$6,$AD$7,0)+$AE137*IF($AE$6=E$6,$AE$7,0)+$AF137*IF($AF$6=E$6,$AF$7,0)+$AG137*IF($AG$6=E$6,$AG$7,0)+$AH137*IF($AH$6=E$6,$AH$7,0)+$AI137*IF($AI$6=E$6,$AI$7,0)+$AJ137*IF($AJ$6=E$6,$AJ$7,0)+$AK137*IF($AK$6=E$6,$AK$7,0)+$AL137*IF($AL$6=E$6,$AL$7,0)+$AM137*IF($AM$6=E$6,$AM$7,0)+$AN137*IF($AN$6=E$6,$AN$7,0)+$AO137*IF($AO$6=E$6,$AO$7,0)+$AP137*IF($AP$6=E$6,$AP$7,0)+$AQ137*IF($AQ$6=E$6,$AQ$7,0)+$AR137*IF($AR$6=E$6,$AR$7,0)+$AS137*IF($AS$6=E$6,$AS$7,0)+$AT137*IF($AT$6=E$6,$AT$7,0)+$AU137*IF($AU$6=E$6,$AU$7,0)+$AV137*IF($AV$6=E$6,$AV$7,0)+$AW137*IF($AW$6=E$6,$AW$7,0)+$AX137*IF($AX$6=E$6,$AX$7,0)+$AY137*IF($AY$6=E$6,$AY$7,0)+$AZ137*IF($AZ$6=E$6,$AZ$7,0))/E$7,0)</f>
        <v>0</v>
      </c>
      <c r="F137" s="54">
        <f t="shared" si="130"/>
        <v>0</v>
      </c>
      <c r="G137" s="54">
        <f t="shared" si="130"/>
        <v>55</v>
      </c>
      <c r="H137" s="54">
        <f t="shared" si="130"/>
        <v>55</v>
      </c>
      <c r="I137" s="54">
        <f t="shared" si="130"/>
        <v>0</v>
      </c>
      <c r="J137" s="54">
        <f t="shared" si="130"/>
        <v>0</v>
      </c>
      <c r="K137" s="54">
        <f t="shared" si="130"/>
        <v>0</v>
      </c>
      <c r="L137" s="54">
        <f t="shared" si="130"/>
        <v>0</v>
      </c>
      <c r="M137" s="54">
        <f t="shared" si="130"/>
        <v>0</v>
      </c>
      <c r="N137" s="54">
        <f t="shared" si="130"/>
        <v>0</v>
      </c>
      <c r="O137" s="54">
        <f t="shared" si="130"/>
        <v>0</v>
      </c>
      <c r="P137" s="54">
        <f t="shared" si="130"/>
        <v>0</v>
      </c>
      <c r="Q137" s="54">
        <f t="shared" si="130"/>
        <v>0</v>
      </c>
      <c r="R137" s="54">
        <f t="shared" si="130"/>
        <v>0</v>
      </c>
      <c r="S137" s="135"/>
      <c r="T137" s="66"/>
      <c r="U137" s="56"/>
      <c r="V137" s="56">
        <v>55</v>
      </c>
      <c r="W137" s="56">
        <v>55</v>
      </c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3"/>
      <c r="AT137" s="3"/>
      <c r="AU137" s="3"/>
      <c r="AV137" s="3"/>
      <c r="AW137" s="3"/>
    </row>
    <row r="138" spans="1:49" ht="14.25" customHeight="1">
      <c r="A138" s="51">
        <v>131</v>
      </c>
      <c r="B138" s="3">
        <v>21120117100037</v>
      </c>
      <c r="C138" s="3" t="s">
        <v>282</v>
      </c>
      <c r="D138" s="54">
        <v>20</v>
      </c>
      <c r="E138" s="54">
        <f t="shared" ref="E138:R138" si="131">IFERROR(($T138*IF($T$6=E$6,$T$7,0)+$U138*IF($U$6=E$6,$U$7,0)+$V138*IF($V$6=E$6,$V$7,0)+$W138*IF($W$6=E$6,$W$7,0)+$X138*IF($X$6=E$6,$X$7,0)+$Y138*IF($Y$6=E$6,$Y$7,0)+$Z138*IF($Z$6=E$6,$Z$7,0)+$AA138*IF($AA$6=E$6,$AA$7,0)+$AB138*IF($AB$6=E$6,$AB$7,0)+$AC138*IF($AC$6=E$6,$AC$7,0)+$AD138*IF($AD$6=E$6,$AD$7,0)+$AE138*IF($AE$6=E$6,$AE$7,0)+$AF138*IF($AF$6=E$6,$AF$7,0)+$AG138*IF($AG$6=E$6,$AG$7,0)+$AH138*IF($AH$6=E$6,$AH$7,0)+$AI138*IF($AI$6=E$6,$AI$7,0)+$AJ138*IF($AJ$6=E$6,$AJ$7,0)+$AK138*IF($AK$6=E$6,$AK$7,0)+$AL138*IF($AL$6=E$6,$AL$7,0)+$AM138*IF($AM$6=E$6,$AM$7,0)+$AN138*IF($AN$6=E$6,$AN$7,0)+$AO138*IF($AO$6=E$6,$AO$7,0)+$AP138*IF($AP$6=E$6,$AP$7,0)+$AQ138*IF($AQ$6=E$6,$AQ$7,0)+$AR138*IF($AR$6=E$6,$AR$7,0)+$AS138*IF($AS$6=E$6,$AS$7,0)+$AT138*IF($AT$6=E$6,$AT$7,0)+$AU138*IF($AU$6=E$6,$AU$7,0)+$AV138*IF($AV$6=E$6,$AV$7,0)+$AW138*IF($AW$6=E$6,$AW$7,0)+$AX138*IF($AX$6=E$6,$AX$7,0)+$AY138*IF($AY$6=E$6,$AY$7,0)+$AZ138*IF($AZ$6=E$6,$AZ$7,0))/E$7,0)</f>
        <v>0</v>
      </c>
      <c r="F138" s="54">
        <f t="shared" si="131"/>
        <v>0</v>
      </c>
      <c r="G138" s="54">
        <f t="shared" si="131"/>
        <v>20</v>
      </c>
      <c r="H138" s="54">
        <f t="shared" si="131"/>
        <v>20</v>
      </c>
      <c r="I138" s="54">
        <f t="shared" si="131"/>
        <v>0</v>
      </c>
      <c r="J138" s="54">
        <f t="shared" si="131"/>
        <v>0</v>
      </c>
      <c r="K138" s="54">
        <f t="shared" si="131"/>
        <v>0</v>
      </c>
      <c r="L138" s="54">
        <f t="shared" si="131"/>
        <v>0</v>
      </c>
      <c r="M138" s="54">
        <f t="shared" si="131"/>
        <v>0</v>
      </c>
      <c r="N138" s="54">
        <f t="shared" si="131"/>
        <v>0</v>
      </c>
      <c r="O138" s="54">
        <f t="shared" si="131"/>
        <v>0</v>
      </c>
      <c r="P138" s="54">
        <f t="shared" si="131"/>
        <v>0</v>
      </c>
      <c r="Q138" s="54">
        <f t="shared" si="131"/>
        <v>0</v>
      </c>
      <c r="R138" s="54">
        <f t="shared" si="131"/>
        <v>0</v>
      </c>
      <c r="S138" s="135"/>
      <c r="T138" s="66"/>
      <c r="U138" s="56"/>
      <c r="V138" s="56">
        <v>20</v>
      </c>
      <c r="W138" s="56">
        <v>20</v>
      </c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3"/>
      <c r="AT138" s="3"/>
      <c r="AU138" s="3"/>
      <c r="AV138" s="3"/>
      <c r="AW138" s="3"/>
    </row>
    <row r="139" spans="1:49" ht="14.25" customHeight="1">
      <c r="A139" s="51">
        <v>132</v>
      </c>
      <c r="B139" s="3">
        <v>21120117100038</v>
      </c>
      <c r="C139" s="3" t="s">
        <v>283</v>
      </c>
      <c r="D139" s="54">
        <v>0</v>
      </c>
      <c r="E139" s="54">
        <f t="shared" ref="E139:R139" si="132">IFERROR(($T139*IF($T$6=E$6,$T$7,0)+$U139*IF($U$6=E$6,$U$7,0)+$V139*IF($V$6=E$6,$V$7,0)+$W139*IF($W$6=E$6,$W$7,0)+$X139*IF($X$6=E$6,$X$7,0)+$Y139*IF($Y$6=E$6,$Y$7,0)+$Z139*IF($Z$6=E$6,$Z$7,0)+$AA139*IF($AA$6=E$6,$AA$7,0)+$AB139*IF($AB$6=E$6,$AB$7,0)+$AC139*IF($AC$6=E$6,$AC$7,0)+$AD139*IF($AD$6=E$6,$AD$7,0)+$AE139*IF($AE$6=E$6,$AE$7,0)+$AF139*IF($AF$6=E$6,$AF$7,0)+$AG139*IF($AG$6=E$6,$AG$7,0)+$AH139*IF($AH$6=E$6,$AH$7,0)+$AI139*IF($AI$6=E$6,$AI$7,0)+$AJ139*IF($AJ$6=E$6,$AJ$7,0)+$AK139*IF($AK$6=E$6,$AK$7,0)+$AL139*IF($AL$6=E$6,$AL$7,0)+$AM139*IF($AM$6=E$6,$AM$7,0)+$AN139*IF($AN$6=E$6,$AN$7,0)+$AO139*IF($AO$6=E$6,$AO$7,0)+$AP139*IF($AP$6=E$6,$AP$7,0)+$AQ139*IF($AQ$6=E$6,$AQ$7,0)+$AR139*IF($AR$6=E$6,$AR$7,0)+$AS139*IF($AS$6=E$6,$AS$7,0)+$AT139*IF($AT$6=E$6,$AT$7,0)+$AU139*IF($AU$6=E$6,$AU$7,0)+$AV139*IF($AV$6=E$6,$AV$7,0)+$AW139*IF($AW$6=E$6,$AW$7,0)+$AX139*IF($AX$6=E$6,$AX$7,0)+$AY139*IF($AY$6=E$6,$AY$7,0)+$AZ139*IF($AZ$6=E$6,$AZ$7,0))/E$7,0)</f>
        <v>0</v>
      </c>
      <c r="F139" s="54">
        <f t="shared" si="132"/>
        <v>0</v>
      </c>
      <c r="G139" s="54">
        <f t="shared" si="132"/>
        <v>0</v>
      </c>
      <c r="H139" s="54">
        <f t="shared" si="132"/>
        <v>0</v>
      </c>
      <c r="I139" s="54">
        <f t="shared" si="132"/>
        <v>0</v>
      </c>
      <c r="J139" s="54">
        <f t="shared" si="132"/>
        <v>0</v>
      </c>
      <c r="K139" s="54">
        <f t="shared" si="132"/>
        <v>0</v>
      </c>
      <c r="L139" s="54">
        <f t="shared" si="132"/>
        <v>0</v>
      </c>
      <c r="M139" s="54">
        <f t="shared" si="132"/>
        <v>0</v>
      </c>
      <c r="N139" s="54">
        <f t="shared" si="132"/>
        <v>0</v>
      </c>
      <c r="O139" s="54">
        <f t="shared" si="132"/>
        <v>0</v>
      </c>
      <c r="P139" s="54">
        <f t="shared" si="132"/>
        <v>0</v>
      </c>
      <c r="Q139" s="54">
        <f t="shared" si="132"/>
        <v>0</v>
      </c>
      <c r="R139" s="54">
        <f t="shared" si="132"/>
        <v>0</v>
      </c>
      <c r="S139" s="135"/>
      <c r="T139" s="66"/>
      <c r="U139" s="56"/>
      <c r="V139" s="56">
        <v>0</v>
      </c>
      <c r="W139" s="56">
        <v>0</v>
      </c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3"/>
      <c r="AT139" s="3"/>
      <c r="AU139" s="3"/>
      <c r="AV139" s="3"/>
      <c r="AW139" s="3"/>
    </row>
    <row r="140" spans="1:49" ht="14.25" customHeight="1">
      <c r="A140" s="51">
        <v>133</v>
      </c>
      <c r="B140" s="3">
        <v>21120119130110</v>
      </c>
      <c r="C140" s="3" t="s">
        <v>284</v>
      </c>
      <c r="D140" s="54">
        <v>25</v>
      </c>
      <c r="E140" s="54">
        <f t="shared" ref="E140:R140" si="133">IFERROR(($T140*IF($T$6=E$6,$T$7,0)+$U140*IF($U$6=E$6,$U$7,0)+$V140*IF($V$6=E$6,$V$7,0)+$W140*IF($W$6=E$6,$W$7,0)+$X140*IF($X$6=E$6,$X$7,0)+$Y140*IF($Y$6=E$6,$Y$7,0)+$Z140*IF($Z$6=E$6,$Z$7,0)+$AA140*IF($AA$6=E$6,$AA$7,0)+$AB140*IF($AB$6=E$6,$AB$7,0)+$AC140*IF($AC$6=E$6,$AC$7,0)+$AD140*IF($AD$6=E$6,$AD$7,0)+$AE140*IF($AE$6=E$6,$AE$7,0)+$AF140*IF($AF$6=E$6,$AF$7,0)+$AG140*IF($AG$6=E$6,$AG$7,0)+$AH140*IF($AH$6=E$6,$AH$7,0)+$AI140*IF($AI$6=E$6,$AI$7,0)+$AJ140*IF($AJ$6=E$6,$AJ$7,0)+$AK140*IF($AK$6=E$6,$AK$7,0)+$AL140*IF($AL$6=E$6,$AL$7,0)+$AM140*IF($AM$6=E$6,$AM$7,0)+$AN140*IF($AN$6=E$6,$AN$7,0)+$AO140*IF($AO$6=E$6,$AO$7,0)+$AP140*IF($AP$6=E$6,$AP$7,0)+$AQ140*IF($AQ$6=E$6,$AQ$7,0)+$AR140*IF($AR$6=E$6,$AR$7,0)+$AS140*IF($AS$6=E$6,$AS$7,0)+$AT140*IF($AT$6=E$6,$AT$7,0)+$AU140*IF($AU$6=E$6,$AU$7,0)+$AV140*IF($AV$6=E$6,$AV$7,0)+$AW140*IF($AW$6=E$6,$AW$7,0)+$AX140*IF($AX$6=E$6,$AX$7,0)+$AY140*IF($AY$6=E$6,$AY$7,0)+$AZ140*IF($AZ$6=E$6,$AZ$7,0))/E$7,0)</f>
        <v>0</v>
      </c>
      <c r="F140" s="54">
        <f t="shared" si="133"/>
        <v>0</v>
      </c>
      <c r="G140" s="54">
        <f t="shared" si="133"/>
        <v>25</v>
      </c>
      <c r="H140" s="54">
        <f t="shared" si="133"/>
        <v>25</v>
      </c>
      <c r="I140" s="54">
        <f t="shared" si="133"/>
        <v>0</v>
      </c>
      <c r="J140" s="54">
        <f t="shared" si="133"/>
        <v>0</v>
      </c>
      <c r="K140" s="54">
        <f t="shared" si="133"/>
        <v>0</v>
      </c>
      <c r="L140" s="54">
        <f t="shared" si="133"/>
        <v>0</v>
      </c>
      <c r="M140" s="54">
        <f t="shared" si="133"/>
        <v>0</v>
      </c>
      <c r="N140" s="54">
        <f t="shared" si="133"/>
        <v>0</v>
      </c>
      <c r="O140" s="54">
        <f t="shared" si="133"/>
        <v>0</v>
      </c>
      <c r="P140" s="54">
        <f t="shared" si="133"/>
        <v>0</v>
      </c>
      <c r="Q140" s="54">
        <f t="shared" si="133"/>
        <v>0</v>
      </c>
      <c r="R140" s="54">
        <f t="shared" si="133"/>
        <v>0</v>
      </c>
      <c r="S140" s="135"/>
      <c r="T140" s="66"/>
      <c r="U140" s="56"/>
      <c r="V140" s="56">
        <v>25</v>
      </c>
      <c r="W140" s="56">
        <v>25</v>
      </c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3"/>
      <c r="AT140" s="3"/>
      <c r="AU140" s="3"/>
      <c r="AV140" s="3"/>
      <c r="AW140" s="3"/>
    </row>
    <row r="141" spans="1:49" ht="14.25" customHeight="1">
      <c r="A141" s="51">
        <v>134</v>
      </c>
      <c r="B141" s="3">
        <v>21120120130088</v>
      </c>
      <c r="C141" s="3" t="s">
        <v>285</v>
      </c>
      <c r="D141" s="54">
        <v>85</v>
      </c>
      <c r="E141" s="54">
        <f t="shared" ref="E141:R141" si="134">IFERROR(($T141*IF($T$6=E$6,$T$7,0)+$U141*IF($U$6=E$6,$U$7,0)+$V141*IF($V$6=E$6,$V$7,0)+$W141*IF($W$6=E$6,$W$7,0)+$X141*IF($X$6=E$6,$X$7,0)+$Y141*IF($Y$6=E$6,$Y$7,0)+$Z141*IF($Z$6=E$6,$Z$7,0)+$AA141*IF($AA$6=E$6,$AA$7,0)+$AB141*IF($AB$6=E$6,$AB$7,0)+$AC141*IF($AC$6=E$6,$AC$7,0)+$AD141*IF($AD$6=E$6,$AD$7,0)+$AE141*IF($AE$6=E$6,$AE$7,0)+$AF141*IF($AF$6=E$6,$AF$7,0)+$AG141*IF($AG$6=E$6,$AG$7,0)+$AH141*IF($AH$6=E$6,$AH$7,0)+$AI141*IF($AI$6=E$6,$AI$7,0)+$AJ141*IF($AJ$6=E$6,$AJ$7,0)+$AK141*IF($AK$6=E$6,$AK$7,0)+$AL141*IF($AL$6=E$6,$AL$7,0)+$AM141*IF($AM$6=E$6,$AM$7,0)+$AN141*IF($AN$6=E$6,$AN$7,0)+$AO141*IF($AO$6=E$6,$AO$7,0)+$AP141*IF($AP$6=E$6,$AP$7,0)+$AQ141*IF($AQ$6=E$6,$AQ$7,0)+$AR141*IF($AR$6=E$6,$AR$7,0)+$AS141*IF($AS$6=E$6,$AS$7,0)+$AT141*IF($AT$6=E$6,$AT$7,0)+$AU141*IF($AU$6=E$6,$AU$7,0)+$AV141*IF($AV$6=E$6,$AV$7,0)+$AW141*IF($AW$6=E$6,$AW$7,0)+$AX141*IF($AX$6=E$6,$AX$7,0)+$AY141*IF($AY$6=E$6,$AY$7,0)+$AZ141*IF($AZ$6=E$6,$AZ$7,0))/E$7,0)</f>
        <v>0</v>
      </c>
      <c r="F141" s="54">
        <f t="shared" si="134"/>
        <v>0</v>
      </c>
      <c r="G141" s="54">
        <f t="shared" si="134"/>
        <v>85</v>
      </c>
      <c r="H141" s="54">
        <f t="shared" si="134"/>
        <v>85</v>
      </c>
      <c r="I141" s="54">
        <f t="shared" si="134"/>
        <v>0</v>
      </c>
      <c r="J141" s="54">
        <f t="shared" si="134"/>
        <v>0</v>
      </c>
      <c r="K141" s="54">
        <f t="shared" si="134"/>
        <v>0</v>
      </c>
      <c r="L141" s="54">
        <f t="shared" si="134"/>
        <v>0</v>
      </c>
      <c r="M141" s="54">
        <f t="shared" si="134"/>
        <v>0</v>
      </c>
      <c r="N141" s="54">
        <f t="shared" si="134"/>
        <v>0</v>
      </c>
      <c r="O141" s="54">
        <f t="shared" si="134"/>
        <v>0</v>
      </c>
      <c r="P141" s="54">
        <f t="shared" si="134"/>
        <v>0</v>
      </c>
      <c r="Q141" s="54">
        <f t="shared" si="134"/>
        <v>0</v>
      </c>
      <c r="R141" s="54">
        <f t="shared" si="134"/>
        <v>0</v>
      </c>
      <c r="S141" s="135"/>
      <c r="T141" s="66"/>
      <c r="U141" s="56"/>
      <c r="V141" s="56">
        <v>85</v>
      </c>
      <c r="W141" s="56">
        <v>85</v>
      </c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3"/>
      <c r="AT141" s="3"/>
      <c r="AU141" s="3"/>
      <c r="AV141" s="3"/>
      <c r="AW141" s="3"/>
    </row>
    <row r="142" spans="1:49" ht="14.25" customHeight="1">
      <c r="A142" s="51">
        <v>135</v>
      </c>
      <c r="B142" s="3">
        <v>21120120130092</v>
      </c>
      <c r="C142" s="3" t="s">
        <v>286</v>
      </c>
      <c r="D142" s="54">
        <v>90</v>
      </c>
      <c r="E142" s="54">
        <f t="shared" ref="E142:R142" si="135">IFERROR(($T142*IF($T$6=E$6,$T$7,0)+$U142*IF($U$6=E$6,$U$7,0)+$V142*IF($V$6=E$6,$V$7,0)+$W142*IF($W$6=E$6,$W$7,0)+$X142*IF($X$6=E$6,$X$7,0)+$Y142*IF($Y$6=E$6,$Y$7,0)+$Z142*IF($Z$6=E$6,$Z$7,0)+$AA142*IF($AA$6=E$6,$AA$7,0)+$AB142*IF($AB$6=E$6,$AB$7,0)+$AC142*IF($AC$6=E$6,$AC$7,0)+$AD142*IF($AD$6=E$6,$AD$7,0)+$AE142*IF($AE$6=E$6,$AE$7,0)+$AF142*IF($AF$6=E$6,$AF$7,0)+$AG142*IF($AG$6=E$6,$AG$7,0)+$AH142*IF($AH$6=E$6,$AH$7,0)+$AI142*IF($AI$6=E$6,$AI$7,0)+$AJ142*IF($AJ$6=E$6,$AJ$7,0)+$AK142*IF($AK$6=E$6,$AK$7,0)+$AL142*IF($AL$6=E$6,$AL$7,0)+$AM142*IF($AM$6=E$6,$AM$7,0)+$AN142*IF($AN$6=E$6,$AN$7,0)+$AO142*IF($AO$6=E$6,$AO$7,0)+$AP142*IF($AP$6=E$6,$AP$7,0)+$AQ142*IF($AQ$6=E$6,$AQ$7,0)+$AR142*IF($AR$6=E$6,$AR$7,0)+$AS142*IF($AS$6=E$6,$AS$7,0)+$AT142*IF($AT$6=E$6,$AT$7,0)+$AU142*IF($AU$6=E$6,$AU$7,0)+$AV142*IF($AV$6=E$6,$AV$7,0)+$AW142*IF($AW$6=E$6,$AW$7,0)+$AX142*IF($AX$6=E$6,$AX$7,0)+$AY142*IF($AY$6=E$6,$AY$7,0)+$AZ142*IF($AZ$6=E$6,$AZ$7,0))/E$7,0)</f>
        <v>0</v>
      </c>
      <c r="F142" s="54">
        <f t="shared" si="135"/>
        <v>0</v>
      </c>
      <c r="G142" s="54">
        <f t="shared" si="135"/>
        <v>90</v>
      </c>
      <c r="H142" s="54">
        <f t="shared" si="135"/>
        <v>90</v>
      </c>
      <c r="I142" s="54">
        <f t="shared" si="135"/>
        <v>0</v>
      </c>
      <c r="J142" s="54">
        <f t="shared" si="135"/>
        <v>0</v>
      </c>
      <c r="K142" s="54">
        <f t="shared" si="135"/>
        <v>0</v>
      </c>
      <c r="L142" s="54">
        <f t="shared" si="135"/>
        <v>0</v>
      </c>
      <c r="M142" s="54">
        <f t="shared" si="135"/>
        <v>0</v>
      </c>
      <c r="N142" s="54">
        <f t="shared" si="135"/>
        <v>0</v>
      </c>
      <c r="O142" s="54">
        <f t="shared" si="135"/>
        <v>0</v>
      </c>
      <c r="P142" s="54">
        <f t="shared" si="135"/>
        <v>0</v>
      </c>
      <c r="Q142" s="54">
        <f t="shared" si="135"/>
        <v>0</v>
      </c>
      <c r="R142" s="54">
        <f t="shared" si="135"/>
        <v>0</v>
      </c>
      <c r="S142" s="135"/>
      <c r="T142" s="66"/>
      <c r="U142" s="56"/>
      <c r="V142" s="56">
        <v>90</v>
      </c>
      <c r="W142" s="56">
        <v>90</v>
      </c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3"/>
      <c r="AT142" s="3"/>
      <c r="AU142" s="3"/>
      <c r="AV142" s="3"/>
      <c r="AW142" s="3"/>
    </row>
    <row r="143" spans="1:49" ht="14.25" customHeight="1">
      <c r="A143" s="51">
        <v>136</v>
      </c>
      <c r="B143" s="3">
        <v>21120120130093</v>
      </c>
      <c r="C143" s="3" t="s">
        <v>287</v>
      </c>
      <c r="D143" s="54">
        <v>60</v>
      </c>
      <c r="E143" s="54">
        <f t="shared" ref="E143:R143" si="136">IFERROR(($T143*IF($T$6=E$6,$T$7,0)+$U143*IF($U$6=E$6,$U$7,0)+$V143*IF($V$6=E$6,$V$7,0)+$W143*IF($W$6=E$6,$W$7,0)+$X143*IF($X$6=E$6,$X$7,0)+$Y143*IF($Y$6=E$6,$Y$7,0)+$Z143*IF($Z$6=E$6,$Z$7,0)+$AA143*IF($AA$6=E$6,$AA$7,0)+$AB143*IF($AB$6=E$6,$AB$7,0)+$AC143*IF($AC$6=E$6,$AC$7,0)+$AD143*IF($AD$6=E$6,$AD$7,0)+$AE143*IF($AE$6=E$6,$AE$7,0)+$AF143*IF($AF$6=E$6,$AF$7,0)+$AG143*IF($AG$6=E$6,$AG$7,0)+$AH143*IF($AH$6=E$6,$AH$7,0)+$AI143*IF($AI$6=E$6,$AI$7,0)+$AJ143*IF($AJ$6=E$6,$AJ$7,0)+$AK143*IF($AK$6=E$6,$AK$7,0)+$AL143*IF($AL$6=E$6,$AL$7,0)+$AM143*IF($AM$6=E$6,$AM$7,0)+$AN143*IF($AN$6=E$6,$AN$7,0)+$AO143*IF($AO$6=E$6,$AO$7,0)+$AP143*IF($AP$6=E$6,$AP$7,0)+$AQ143*IF($AQ$6=E$6,$AQ$7,0)+$AR143*IF($AR$6=E$6,$AR$7,0)+$AS143*IF($AS$6=E$6,$AS$7,0)+$AT143*IF($AT$6=E$6,$AT$7,0)+$AU143*IF($AU$6=E$6,$AU$7,0)+$AV143*IF($AV$6=E$6,$AV$7,0)+$AW143*IF($AW$6=E$6,$AW$7,0)+$AX143*IF($AX$6=E$6,$AX$7,0)+$AY143*IF($AY$6=E$6,$AY$7,0)+$AZ143*IF($AZ$6=E$6,$AZ$7,0))/E$7,0)</f>
        <v>0</v>
      </c>
      <c r="F143" s="54">
        <f t="shared" si="136"/>
        <v>0</v>
      </c>
      <c r="G143" s="54">
        <f t="shared" si="136"/>
        <v>60</v>
      </c>
      <c r="H143" s="54">
        <f t="shared" si="136"/>
        <v>60</v>
      </c>
      <c r="I143" s="54">
        <f t="shared" si="136"/>
        <v>0</v>
      </c>
      <c r="J143" s="54">
        <f t="shared" si="136"/>
        <v>0</v>
      </c>
      <c r="K143" s="54">
        <f t="shared" si="136"/>
        <v>0</v>
      </c>
      <c r="L143" s="54">
        <f t="shared" si="136"/>
        <v>0</v>
      </c>
      <c r="M143" s="54">
        <f t="shared" si="136"/>
        <v>0</v>
      </c>
      <c r="N143" s="54">
        <f t="shared" si="136"/>
        <v>0</v>
      </c>
      <c r="O143" s="54">
        <f t="shared" si="136"/>
        <v>0</v>
      </c>
      <c r="P143" s="54">
        <f t="shared" si="136"/>
        <v>0</v>
      </c>
      <c r="Q143" s="54">
        <f t="shared" si="136"/>
        <v>0</v>
      </c>
      <c r="R143" s="54">
        <f t="shared" si="136"/>
        <v>0</v>
      </c>
      <c r="S143" s="135"/>
      <c r="T143" s="66"/>
      <c r="U143" s="56"/>
      <c r="V143" s="56">
        <v>60</v>
      </c>
      <c r="W143" s="56">
        <v>60</v>
      </c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3"/>
      <c r="AT143" s="3"/>
      <c r="AU143" s="3"/>
      <c r="AV143" s="3"/>
      <c r="AW143" s="3"/>
    </row>
    <row r="144" spans="1:49" ht="14.25" customHeight="1">
      <c r="A144" s="51">
        <v>137</v>
      </c>
      <c r="B144" s="3">
        <v>21120120130123</v>
      </c>
      <c r="C144" s="3" t="s">
        <v>288</v>
      </c>
      <c r="D144" s="54">
        <v>85</v>
      </c>
      <c r="E144" s="54">
        <f t="shared" ref="E144:R144" si="137">IFERROR(($T144*IF($T$6=E$6,$T$7,0)+$U144*IF($U$6=E$6,$U$7,0)+$V144*IF($V$6=E$6,$V$7,0)+$W144*IF($W$6=E$6,$W$7,0)+$X144*IF($X$6=E$6,$X$7,0)+$Y144*IF($Y$6=E$6,$Y$7,0)+$Z144*IF($Z$6=E$6,$Z$7,0)+$AA144*IF($AA$6=E$6,$AA$7,0)+$AB144*IF($AB$6=E$6,$AB$7,0)+$AC144*IF($AC$6=E$6,$AC$7,0)+$AD144*IF($AD$6=E$6,$AD$7,0)+$AE144*IF($AE$6=E$6,$AE$7,0)+$AF144*IF($AF$6=E$6,$AF$7,0)+$AG144*IF($AG$6=E$6,$AG$7,0)+$AH144*IF($AH$6=E$6,$AH$7,0)+$AI144*IF($AI$6=E$6,$AI$7,0)+$AJ144*IF($AJ$6=E$6,$AJ$7,0)+$AK144*IF($AK$6=E$6,$AK$7,0)+$AL144*IF($AL$6=E$6,$AL$7,0)+$AM144*IF($AM$6=E$6,$AM$7,0)+$AN144*IF($AN$6=E$6,$AN$7,0)+$AO144*IF($AO$6=E$6,$AO$7,0)+$AP144*IF($AP$6=E$6,$AP$7,0)+$AQ144*IF($AQ$6=E$6,$AQ$7,0)+$AR144*IF($AR$6=E$6,$AR$7,0)+$AS144*IF($AS$6=E$6,$AS$7,0)+$AT144*IF($AT$6=E$6,$AT$7,0)+$AU144*IF($AU$6=E$6,$AU$7,0)+$AV144*IF($AV$6=E$6,$AV$7,0)+$AW144*IF($AW$6=E$6,$AW$7,0)+$AX144*IF($AX$6=E$6,$AX$7,0)+$AY144*IF($AY$6=E$6,$AY$7,0)+$AZ144*IF($AZ$6=E$6,$AZ$7,0))/E$7,0)</f>
        <v>0</v>
      </c>
      <c r="F144" s="54">
        <f t="shared" si="137"/>
        <v>0</v>
      </c>
      <c r="G144" s="54">
        <f t="shared" si="137"/>
        <v>85</v>
      </c>
      <c r="H144" s="54">
        <f t="shared" si="137"/>
        <v>85</v>
      </c>
      <c r="I144" s="54">
        <f t="shared" si="137"/>
        <v>0</v>
      </c>
      <c r="J144" s="54">
        <f t="shared" si="137"/>
        <v>0</v>
      </c>
      <c r="K144" s="54">
        <f t="shared" si="137"/>
        <v>0</v>
      </c>
      <c r="L144" s="54">
        <f t="shared" si="137"/>
        <v>0</v>
      </c>
      <c r="M144" s="54">
        <f t="shared" si="137"/>
        <v>0</v>
      </c>
      <c r="N144" s="54">
        <f t="shared" si="137"/>
        <v>0</v>
      </c>
      <c r="O144" s="54">
        <f t="shared" si="137"/>
        <v>0</v>
      </c>
      <c r="P144" s="54">
        <f t="shared" si="137"/>
        <v>0</v>
      </c>
      <c r="Q144" s="54">
        <f t="shared" si="137"/>
        <v>0</v>
      </c>
      <c r="R144" s="54">
        <f t="shared" si="137"/>
        <v>0</v>
      </c>
      <c r="S144" s="135"/>
      <c r="T144" s="66"/>
      <c r="U144" s="56"/>
      <c r="V144" s="56">
        <v>85</v>
      </c>
      <c r="W144" s="56">
        <v>85</v>
      </c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3"/>
      <c r="AT144" s="3"/>
      <c r="AU144" s="3"/>
      <c r="AV144" s="3"/>
      <c r="AW144" s="3"/>
    </row>
    <row r="145" spans="1:49" ht="14.25" customHeight="1">
      <c r="A145" s="51">
        <v>138</v>
      </c>
      <c r="B145" s="3">
        <v>21120120130126</v>
      </c>
      <c r="C145" s="3" t="s">
        <v>289</v>
      </c>
      <c r="D145" s="54">
        <v>25</v>
      </c>
      <c r="E145" s="54">
        <f t="shared" ref="E145:R145" si="138">IFERROR(($T145*IF($T$6=E$6,$T$7,0)+$U145*IF($U$6=E$6,$U$7,0)+$V145*IF($V$6=E$6,$V$7,0)+$W145*IF($W$6=E$6,$W$7,0)+$X145*IF($X$6=E$6,$X$7,0)+$Y145*IF($Y$6=E$6,$Y$7,0)+$Z145*IF($Z$6=E$6,$Z$7,0)+$AA145*IF($AA$6=E$6,$AA$7,0)+$AB145*IF($AB$6=E$6,$AB$7,0)+$AC145*IF($AC$6=E$6,$AC$7,0)+$AD145*IF($AD$6=E$6,$AD$7,0)+$AE145*IF($AE$6=E$6,$AE$7,0)+$AF145*IF($AF$6=E$6,$AF$7,0)+$AG145*IF($AG$6=E$6,$AG$7,0)+$AH145*IF($AH$6=E$6,$AH$7,0)+$AI145*IF($AI$6=E$6,$AI$7,0)+$AJ145*IF($AJ$6=E$6,$AJ$7,0)+$AK145*IF($AK$6=E$6,$AK$7,0)+$AL145*IF($AL$6=E$6,$AL$7,0)+$AM145*IF($AM$6=E$6,$AM$7,0)+$AN145*IF($AN$6=E$6,$AN$7,0)+$AO145*IF($AO$6=E$6,$AO$7,0)+$AP145*IF($AP$6=E$6,$AP$7,0)+$AQ145*IF($AQ$6=E$6,$AQ$7,0)+$AR145*IF($AR$6=E$6,$AR$7,0)+$AS145*IF($AS$6=E$6,$AS$7,0)+$AT145*IF($AT$6=E$6,$AT$7,0)+$AU145*IF($AU$6=E$6,$AU$7,0)+$AV145*IF($AV$6=E$6,$AV$7,0)+$AW145*IF($AW$6=E$6,$AW$7,0)+$AX145*IF($AX$6=E$6,$AX$7,0)+$AY145*IF($AY$6=E$6,$AY$7,0)+$AZ145*IF($AZ$6=E$6,$AZ$7,0))/E$7,0)</f>
        <v>0</v>
      </c>
      <c r="F145" s="54">
        <f t="shared" si="138"/>
        <v>0</v>
      </c>
      <c r="G145" s="54">
        <f t="shared" si="138"/>
        <v>25</v>
      </c>
      <c r="H145" s="54">
        <f t="shared" si="138"/>
        <v>25</v>
      </c>
      <c r="I145" s="54">
        <f t="shared" si="138"/>
        <v>0</v>
      </c>
      <c r="J145" s="54">
        <f t="shared" si="138"/>
        <v>0</v>
      </c>
      <c r="K145" s="54">
        <f t="shared" si="138"/>
        <v>0</v>
      </c>
      <c r="L145" s="54">
        <f t="shared" si="138"/>
        <v>0</v>
      </c>
      <c r="M145" s="54">
        <f t="shared" si="138"/>
        <v>0</v>
      </c>
      <c r="N145" s="54">
        <f t="shared" si="138"/>
        <v>0</v>
      </c>
      <c r="O145" s="54">
        <f t="shared" si="138"/>
        <v>0</v>
      </c>
      <c r="P145" s="54">
        <f t="shared" si="138"/>
        <v>0</v>
      </c>
      <c r="Q145" s="54">
        <f t="shared" si="138"/>
        <v>0</v>
      </c>
      <c r="R145" s="54">
        <f t="shared" si="138"/>
        <v>0</v>
      </c>
      <c r="S145" s="135"/>
      <c r="T145" s="66"/>
      <c r="U145" s="56"/>
      <c r="V145" s="56">
        <v>25</v>
      </c>
      <c r="W145" s="56">
        <v>25</v>
      </c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3"/>
      <c r="AT145" s="3"/>
      <c r="AU145" s="3"/>
      <c r="AV145" s="3"/>
      <c r="AW145" s="3"/>
    </row>
    <row r="146" spans="1:49" ht="14.25" customHeight="1">
      <c r="A146" s="51">
        <v>139</v>
      </c>
      <c r="B146" s="3">
        <v>21120120140156</v>
      </c>
      <c r="C146" s="3" t="s">
        <v>290</v>
      </c>
      <c r="D146" s="54">
        <v>35</v>
      </c>
      <c r="E146" s="54">
        <f t="shared" ref="E146:R146" si="139">IFERROR(($T146*IF($T$6=E$6,$T$7,0)+$U146*IF($U$6=E$6,$U$7,0)+$V146*IF($V$6=E$6,$V$7,0)+$W146*IF($W$6=E$6,$W$7,0)+$X146*IF($X$6=E$6,$X$7,0)+$Y146*IF($Y$6=E$6,$Y$7,0)+$Z146*IF($Z$6=E$6,$Z$7,0)+$AA146*IF($AA$6=E$6,$AA$7,0)+$AB146*IF($AB$6=E$6,$AB$7,0)+$AC146*IF($AC$6=E$6,$AC$7,0)+$AD146*IF($AD$6=E$6,$AD$7,0)+$AE146*IF($AE$6=E$6,$AE$7,0)+$AF146*IF($AF$6=E$6,$AF$7,0)+$AG146*IF($AG$6=E$6,$AG$7,0)+$AH146*IF($AH$6=E$6,$AH$7,0)+$AI146*IF($AI$6=E$6,$AI$7,0)+$AJ146*IF($AJ$6=E$6,$AJ$7,0)+$AK146*IF($AK$6=E$6,$AK$7,0)+$AL146*IF($AL$6=E$6,$AL$7,0)+$AM146*IF($AM$6=E$6,$AM$7,0)+$AN146*IF($AN$6=E$6,$AN$7,0)+$AO146*IF($AO$6=E$6,$AO$7,0)+$AP146*IF($AP$6=E$6,$AP$7,0)+$AQ146*IF($AQ$6=E$6,$AQ$7,0)+$AR146*IF($AR$6=E$6,$AR$7,0)+$AS146*IF($AS$6=E$6,$AS$7,0)+$AT146*IF($AT$6=E$6,$AT$7,0)+$AU146*IF($AU$6=E$6,$AU$7,0)+$AV146*IF($AV$6=E$6,$AV$7,0)+$AW146*IF($AW$6=E$6,$AW$7,0)+$AX146*IF($AX$6=E$6,$AX$7,0)+$AY146*IF($AY$6=E$6,$AY$7,0)+$AZ146*IF($AZ$6=E$6,$AZ$7,0))/E$7,0)</f>
        <v>0</v>
      </c>
      <c r="F146" s="54">
        <f t="shared" si="139"/>
        <v>0</v>
      </c>
      <c r="G146" s="54">
        <f t="shared" si="139"/>
        <v>35</v>
      </c>
      <c r="H146" s="54">
        <f t="shared" si="139"/>
        <v>35</v>
      </c>
      <c r="I146" s="54">
        <f t="shared" si="139"/>
        <v>0</v>
      </c>
      <c r="J146" s="54">
        <f t="shared" si="139"/>
        <v>0</v>
      </c>
      <c r="K146" s="54">
        <f t="shared" si="139"/>
        <v>0</v>
      </c>
      <c r="L146" s="54">
        <f t="shared" si="139"/>
        <v>0</v>
      </c>
      <c r="M146" s="54">
        <f t="shared" si="139"/>
        <v>0</v>
      </c>
      <c r="N146" s="54">
        <f t="shared" si="139"/>
        <v>0</v>
      </c>
      <c r="O146" s="54">
        <f t="shared" si="139"/>
        <v>0</v>
      </c>
      <c r="P146" s="54">
        <f t="shared" si="139"/>
        <v>0</v>
      </c>
      <c r="Q146" s="54">
        <f t="shared" si="139"/>
        <v>0</v>
      </c>
      <c r="R146" s="54">
        <f t="shared" si="139"/>
        <v>0</v>
      </c>
      <c r="S146" s="135"/>
      <c r="T146" s="66"/>
      <c r="U146" s="56"/>
      <c r="V146" s="56">
        <v>35</v>
      </c>
      <c r="W146" s="56">
        <v>35</v>
      </c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3"/>
      <c r="AT146" s="3"/>
      <c r="AU146" s="3"/>
      <c r="AV146" s="3"/>
      <c r="AW146" s="3"/>
    </row>
    <row r="147" spans="1:49" ht="14.25" customHeight="1">
      <c r="A147" s="51">
        <v>140</v>
      </c>
      <c r="B147" s="3">
        <v>21120120140158</v>
      </c>
      <c r="C147" s="3" t="s">
        <v>291</v>
      </c>
      <c r="D147" s="54">
        <v>70</v>
      </c>
      <c r="E147" s="54">
        <f t="shared" ref="E147:R147" si="140">IFERROR(($T147*IF($T$6=E$6,$T$7,0)+$U147*IF($U$6=E$6,$U$7,0)+$V147*IF($V$6=E$6,$V$7,0)+$W147*IF($W$6=E$6,$W$7,0)+$X147*IF($X$6=E$6,$X$7,0)+$Y147*IF($Y$6=E$6,$Y$7,0)+$Z147*IF($Z$6=E$6,$Z$7,0)+$AA147*IF($AA$6=E$6,$AA$7,0)+$AB147*IF($AB$6=E$6,$AB$7,0)+$AC147*IF($AC$6=E$6,$AC$7,0)+$AD147*IF($AD$6=E$6,$AD$7,0)+$AE147*IF($AE$6=E$6,$AE$7,0)+$AF147*IF($AF$6=E$6,$AF$7,0)+$AG147*IF($AG$6=E$6,$AG$7,0)+$AH147*IF($AH$6=E$6,$AH$7,0)+$AI147*IF($AI$6=E$6,$AI$7,0)+$AJ147*IF($AJ$6=E$6,$AJ$7,0)+$AK147*IF($AK$6=E$6,$AK$7,0)+$AL147*IF($AL$6=E$6,$AL$7,0)+$AM147*IF($AM$6=E$6,$AM$7,0)+$AN147*IF($AN$6=E$6,$AN$7,0)+$AO147*IF($AO$6=E$6,$AO$7,0)+$AP147*IF($AP$6=E$6,$AP$7,0)+$AQ147*IF($AQ$6=E$6,$AQ$7,0)+$AR147*IF($AR$6=E$6,$AR$7,0)+$AS147*IF($AS$6=E$6,$AS$7,0)+$AT147*IF($AT$6=E$6,$AT$7,0)+$AU147*IF($AU$6=E$6,$AU$7,0)+$AV147*IF($AV$6=E$6,$AV$7,0)+$AW147*IF($AW$6=E$6,$AW$7,0)+$AX147*IF($AX$6=E$6,$AX$7,0)+$AY147*IF($AY$6=E$6,$AY$7,0)+$AZ147*IF($AZ$6=E$6,$AZ$7,0))/E$7,0)</f>
        <v>0</v>
      </c>
      <c r="F147" s="54">
        <f t="shared" si="140"/>
        <v>0</v>
      </c>
      <c r="G147" s="54">
        <f t="shared" si="140"/>
        <v>70</v>
      </c>
      <c r="H147" s="54">
        <f t="shared" si="140"/>
        <v>70</v>
      </c>
      <c r="I147" s="54">
        <f t="shared" si="140"/>
        <v>0</v>
      </c>
      <c r="J147" s="54">
        <f t="shared" si="140"/>
        <v>0</v>
      </c>
      <c r="K147" s="54">
        <f t="shared" si="140"/>
        <v>0</v>
      </c>
      <c r="L147" s="54">
        <f t="shared" si="140"/>
        <v>0</v>
      </c>
      <c r="M147" s="54">
        <f t="shared" si="140"/>
        <v>0</v>
      </c>
      <c r="N147" s="54">
        <f t="shared" si="140"/>
        <v>0</v>
      </c>
      <c r="O147" s="54">
        <f t="shared" si="140"/>
        <v>0</v>
      </c>
      <c r="P147" s="54">
        <f t="shared" si="140"/>
        <v>0</v>
      </c>
      <c r="Q147" s="54">
        <f t="shared" si="140"/>
        <v>0</v>
      </c>
      <c r="R147" s="54">
        <f t="shared" si="140"/>
        <v>0</v>
      </c>
      <c r="S147" s="135"/>
      <c r="T147" s="66"/>
      <c r="U147" s="56"/>
      <c r="V147" s="56">
        <v>70</v>
      </c>
      <c r="W147" s="56">
        <v>70</v>
      </c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3"/>
      <c r="AT147" s="3"/>
      <c r="AU147" s="3"/>
      <c r="AV147" s="3"/>
      <c r="AW147" s="3"/>
    </row>
    <row r="148" spans="1:49" ht="14.25" customHeight="1">
      <c r="A148" s="51">
        <v>141</v>
      </c>
      <c r="B148" s="3">
        <v>21120120140162</v>
      </c>
      <c r="C148" s="3" t="s">
        <v>292</v>
      </c>
      <c r="D148" s="54">
        <v>50</v>
      </c>
      <c r="E148" s="54">
        <f t="shared" ref="E148:R148" si="141">IFERROR(($T148*IF($T$6=E$6,$T$7,0)+$U148*IF($U$6=E$6,$U$7,0)+$V148*IF($V$6=E$6,$V$7,0)+$W148*IF($W$6=E$6,$W$7,0)+$X148*IF($X$6=E$6,$X$7,0)+$Y148*IF($Y$6=E$6,$Y$7,0)+$Z148*IF($Z$6=E$6,$Z$7,0)+$AA148*IF($AA$6=E$6,$AA$7,0)+$AB148*IF($AB$6=E$6,$AB$7,0)+$AC148*IF($AC$6=E$6,$AC$7,0)+$AD148*IF($AD$6=E$6,$AD$7,0)+$AE148*IF($AE$6=E$6,$AE$7,0)+$AF148*IF($AF$6=E$6,$AF$7,0)+$AG148*IF($AG$6=E$6,$AG$7,0)+$AH148*IF($AH$6=E$6,$AH$7,0)+$AI148*IF($AI$6=E$6,$AI$7,0)+$AJ148*IF($AJ$6=E$6,$AJ$7,0)+$AK148*IF($AK$6=E$6,$AK$7,0)+$AL148*IF($AL$6=E$6,$AL$7,0)+$AM148*IF($AM$6=E$6,$AM$7,0)+$AN148*IF($AN$6=E$6,$AN$7,0)+$AO148*IF($AO$6=E$6,$AO$7,0)+$AP148*IF($AP$6=E$6,$AP$7,0)+$AQ148*IF($AQ$6=E$6,$AQ$7,0)+$AR148*IF($AR$6=E$6,$AR$7,0)+$AS148*IF($AS$6=E$6,$AS$7,0)+$AT148*IF($AT$6=E$6,$AT$7,0)+$AU148*IF($AU$6=E$6,$AU$7,0)+$AV148*IF($AV$6=E$6,$AV$7,0)+$AW148*IF($AW$6=E$6,$AW$7,0)+$AX148*IF($AX$6=E$6,$AX$7,0)+$AY148*IF($AY$6=E$6,$AY$7,0)+$AZ148*IF($AZ$6=E$6,$AZ$7,0))/E$7,0)</f>
        <v>0</v>
      </c>
      <c r="F148" s="54">
        <f t="shared" si="141"/>
        <v>0</v>
      </c>
      <c r="G148" s="54">
        <f t="shared" si="141"/>
        <v>50</v>
      </c>
      <c r="H148" s="54">
        <f t="shared" si="141"/>
        <v>50</v>
      </c>
      <c r="I148" s="54">
        <f t="shared" si="141"/>
        <v>0</v>
      </c>
      <c r="J148" s="54">
        <f t="shared" si="141"/>
        <v>0</v>
      </c>
      <c r="K148" s="54">
        <f t="shared" si="141"/>
        <v>0</v>
      </c>
      <c r="L148" s="54">
        <f t="shared" si="141"/>
        <v>0</v>
      </c>
      <c r="M148" s="54">
        <f t="shared" si="141"/>
        <v>0</v>
      </c>
      <c r="N148" s="54">
        <f t="shared" si="141"/>
        <v>0</v>
      </c>
      <c r="O148" s="54">
        <f t="shared" si="141"/>
        <v>0</v>
      </c>
      <c r="P148" s="54">
        <f t="shared" si="141"/>
        <v>0</v>
      </c>
      <c r="Q148" s="54">
        <f t="shared" si="141"/>
        <v>0</v>
      </c>
      <c r="R148" s="54">
        <f t="shared" si="141"/>
        <v>0</v>
      </c>
      <c r="S148" s="135"/>
      <c r="T148" s="66"/>
      <c r="U148" s="56"/>
      <c r="V148" s="56">
        <v>50</v>
      </c>
      <c r="W148" s="56">
        <v>50</v>
      </c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3"/>
      <c r="AT148" s="3"/>
      <c r="AU148" s="3"/>
      <c r="AV148" s="3"/>
      <c r="AW148" s="3"/>
    </row>
    <row r="149" spans="1:49" ht="14.25" customHeight="1">
      <c r="A149" s="51">
        <v>142</v>
      </c>
      <c r="B149" s="3">
        <v>21120119130074</v>
      </c>
      <c r="C149" s="3" t="s">
        <v>293</v>
      </c>
      <c r="D149" s="54">
        <v>0</v>
      </c>
      <c r="E149" s="54">
        <f t="shared" ref="E149:R149" si="142">IFERROR(($T149*IF($T$6=E$6,$T$7,0)+$U149*IF($U$6=E$6,$U$7,0)+$V149*IF($V$6=E$6,$V$7,0)+$W149*IF($W$6=E$6,$W$7,0)+$X149*IF($X$6=E$6,$X$7,0)+$Y149*IF($Y$6=E$6,$Y$7,0)+$Z149*IF($Z$6=E$6,$Z$7,0)+$AA149*IF($AA$6=E$6,$AA$7,0)+$AB149*IF($AB$6=E$6,$AB$7,0)+$AC149*IF($AC$6=E$6,$AC$7,0)+$AD149*IF($AD$6=E$6,$AD$7,0)+$AE149*IF($AE$6=E$6,$AE$7,0)+$AF149*IF($AF$6=E$6,$AF$7,0)+$AG149*IF($AG$6=E$6,$AG$7,0)+$AH149*IF($AH$6=E$6,$AH$7,0)+$AI149*IF($AI$6=E$6,$AI$7,0)+$AJ149*IF($AJ$6=E$6,$AJ$7,0)+$AK149*IF($AK$6=E$6,$AK$7,0)+$AL149*IF($AL$6=E$6,$AL$7,0)+$AM149*IF($AM$6=E$6,$AM$7,0)+$AN149*IF($AN$6=E$6,$AN$7,0)+$AO149*IF($AO$6=E$6,$AO$7,0)+$AP149*IF($AP$6=E$6,$AP$7,0)+$AQ149*IF($AQ$6=E$6,$AQ$7,0)+$AR149*IF($AR$6=E$6,$AR$7,0)+$AS149*IF($AS$6=E$6,$AS$7,0)+$AT149*IF($AT$6=E$6,$AT$7,0)+$AU149*IF($AU$6=E$6,$AU$7,0)+$AV149*IF($AV$6=E$6,$AV$7,0)+$AW149*IF($AW$6=E$6,$AW$7,0)+$AX149*IF($AX$6=E$6,$AX$7,0)+$AY149*IF($AY$6=E$6,$AY$7,0)+$AZ149*IF($AZ$6=E$6,$AZ$7,0))/E$7,0)</f>
        <v>0</v>
      </c>
      <c r="F149" s="54">
        <f t="shared" si="142"/>
        <v>0</v>
      </c>
      <c r="G149" s="54">
        <f t="shared" si="142"/>
        <v>0</v>
      </c>
      <c r="H149" s="54">
        <f t="shared" si="142"/>
        <v>0</v>
      </c>
      <c r="I149" s="54">
        <f t="shared" si="142"/>
        <v>0</v>
      </c>
      <c r="J149" s="54">
        <f t="shared" si="142"/>
        <v>0</v>
      </c>
      <c r="K149" s="54">
        <f t="shared" si="142"/>
        <v>0</v>
      </c>
      <c r="L149" s="54">
        <f t="shared" si="142"/>
        <v>0</v>
      </c>
      <c r="M149" s="54">
        <f t="shared" si="142"/>
        <v>0</v>
      </c>
      <c r="N149" s="54">
        <f t="shared" si="142"/>
        <v>0</v>
      </c>
      <c r="O149" s="54">
        <f t="shared" si="142"/>
        <v>0</v>
      </c>
      <c r="P149" s="54">
        <f t="shared" si="142"/>
        <v>0</v>
      </c>
      <c r="Q149" s="54">
        <f t="shared" si="142"/>
        <v>0</v>
      </c>
      <c r="R149" s="54">
        <f t="shared" si="142"/>
        <v>0</v>
      </c>
      <c r="S149" s="135"/>
      <c r="T149" s="66"/>
      <c r="U149" s="56"/>
      <c r="V149" s="56">
        <v>0</v>
      </c>
      <c r="W149" s="56">
        <v>0</v>
      </c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3"/>
      <c r="AT149" s="3"/>
      <c r="AU149" s="3"/>
      <c r="AV149" s="3"/>
      <c r="AW149" s="3"/>
    </row>
    <row r="150" spans="1:49" ht="14.25" customHeight="1">
      <c r="A150" s="51">
        <v>143</v>
      </c>
      <c r="B150" s="3">
        <v>21120120130128</v>
      </c>
      <c r="C150" s="3" t="s">
        <v>294</v>
      </c>
      <c r="D150" s="54">
        <v>80</v>
      </c>
      <c r="E150" s="54">
        <f t="shared" ref="E150:R150" si="143">IFERROR(($T150*IF($T$6=E$6,$T$7,0)+$U150*IF($U$6=E$6,$U$7,0)+$V150*IF($V$6=E$6,$V$7,0)+$W150*IF($W$6=E$6,$W$7,0)+$X150*IF($X$6=E$6,$X$7,0)+$Y150*IF($Y$6=E$6,$Y$7,0)+$Z150*IF($Z$6=E$6,$Z$7,0)+$AA150*IF($AA$6=E$6,$AA$7,0)+$AB150*IF($AB$6=E$6,$AB$7,0)+$AC150*IF($AC$6=E$6,$AC$7,0)+$AD150*IF($AD$6=E$6,$AD$7,0)+$AE150*IF($AE$6=E$6,$AE$7,0)+$AF150*IF($AF$6=E$6,$AF$7,0)+$AG150*IF($AG$6=E$6,$AG$7,0)+$AH150*IF($AH$6=E$6,$AH$7,0)+$AI150*IF($AI$6=E$6,$AI$7,0)+$AJ150*IF($AJ$6=E$6,$AJ$7,0)+$AK150*IF($AK$6=E$6,$AK$7,0)+$AL150*IF($AL$6=E$6,$AL$7,0)+$AM150*IF($AM$6=E$6,$AM$7,0)+$AN150*IF($AN$6=E$6,$AN$7,0)+$AO150*IF($AO$6=E$6,$AO$7,0)+$AP150*IF($AP$6=E$6,$AP$7,0)+$AQ150*IF($AQ$6=E$6,$AQ$7,0)+$AR150*IF($AR$6=E$6,$AR$7,0)+$AS150*IF($AS$6=E$6,$AS$7,0)+$AT150*IF($AT$6=E$6,$AT$7,0)+$AU150*IF($AU$6=E$6,$AU$7,0)+$AV150*IF($AV$6=E$6,$AV$7,0)+$AW150*IF($AW$6=E$6,$AW$7,0)+$AX150*IF($AX$6=E$6,$AX$7,0)+$AY150*IF($AY$6=E$6,$AY$7,0)+$AZ150*IF($AZ$6=E$6,$AZ$7,0))/E$7,0)</f>
        <v>0</v>
      </c>
      <c r="F150" s="54">
        <f t="shared" si="143"/>
        <v>0</v>
      </c>
      <c r="G150" s="54">
        <f t="shared" si="143"/>
        <v>80</v>
      </c>
      <c r="H150" s="54">
        <f t="shared" si="143"/>
        <v>80</v>
      </c>
      <c r="I150" s="54">
        <f t="shared" si="143"/>
        <v>0</v>
      </c>
      <c r="J150" s="54">
        <f t="shared" si="143"/>
        <v>0</v>
      </c>
      <c r="K150" s="54">
        <f t="shared" si="143"/>
        <v>0</v>
      </c>
      <c r="L150" s="54">
        <f t="shared" si="143"/>
        <v>0</v>
      </c>
      <c r="M150" s="54">
        <f t="shared" si="143"/>
        <v>0</v>
      </c>
      <c r="N150" s="54">
        <f t="shared" si="143"/>
        <v>0</v>
      </c>
      <c r="O150" s="54">
        <f t="shared" si="143"/>
        <v>0</v>
      </c>
      <c r="P150" s="54">
        <f t="shared" si="143"/>
        <v>0</v>
      </c>
      <c r="Q150" s="54">
        <f t="shared" si="143"/>
        <v>0</v>
      </c>
      <c r="R150" s="54">
        <f t="shared" si="143"/>
        <v>0</v>
      </c>
      <c r="S150" s="135"/>
      <c r="T150" s="66"/>
      <c r="U150" s="56"/>
      <c r="V150" s="56">
        <v>80</v>
      </c>
      <c r="W150" s="56">
        <v>80</v>
      </c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3"/>
      <c r="AT150" s="3"/>
      <c r="AU150" s="3"/>
      <c r="AV150" s="3"/>
      <c r="AW150" s="3"/>
    </row>
    <row r="151" spans="1:49" ht="14.25" customHeight="1">
      <c r="A151" s="51">
        <v>144</v>
      </c>
      <c r="B151" s="3">
        <v>21120120140036</v>
      </c>
      <c r="C151" s="3" t="s">
        <v>295</v>
      </c>
      <c r="D151" s="54">
        <v>40</v>
      </c>
      <c r="E151" s="54">
        <f t="shared" ref="E151:R151" si="144">IFERROR(($T151*IF($T$6=E$6,$T$7,0)+$U151*IF($U$6=E$6,$U$7,0)+$V151*IF($V$6=E$6,$V$7,0)+$W151*IF($W$6=E$6,$W$7,0)+$X151*IF($X$6=E$6,$X$7,0)+$Y151*IF($Y$6=E$6,$Y$7,0)+$Z151*IF($Z$6=E$6,$Z$7,0)+$AA151*IF($AA$6=E$6,$AA$7,0)+$AB151*IF($AB$6=E$6,$AB$7,0)+$AC151*IF($AC$6=E$6,$AC$7,0)+$AD151*IF($AD$6=E$6,$AD$7,0)+$AE151*IF($AE$6=E$6,$AE$7,0)+$AF151*IF($AF$6=E$6,$AF$7,0)+$AG151*IF($AG$6=E$6,$AG$7,0)+$AH151*IF($AH$6=E$6,$AH$7,0)+$AI151*IF($AI$6=E$6,$AI$7,0)+$AJ151*IF($AJ$6=E$6,$AJ$7,0)+$AK151*IF($AK$6=E$6,$AK$7,0)+$AL151*IF($AL$6=E$6,$AL$7,0)+$AM151*IF($AM$6=E$6,$AM$7,0)+$AN151*IF($AN$6=E$6,$AN$7,0)+$AO151*IF($AO$6=E$6,$AO$7,0)+$AP151*IF($AP$6=E$6,$AP$7,0)+$AQ151*IF($AQ$6=E$6,$AQ$7,0)+$AR151*IF($AR$6=E$6,$AR$7,0)+$AS151*IF($AS$6=E$6,$AS$7,0)+$AT151*IF($AT$6=E$6,$AT$7,0)+$AU151*IF($AU$6=E$6,$AU$7,0)+$AV151*IF($AV$6=E$6,$AV$7,0)+$AW151*IF($AW$6=E$6,$AW$7,0)+$AX151*IF($AX$6=E$6,$AX$7,0)+$AY151*IF($AY$6=E$6,$AY$7,0)+$AZ151*IF($AZ$6=E$6,$AZ$7,0))/E$7,0)</f>
        <v>0</v>
      </c>
      <c r="F151" s="54">
        <f t="shared" si="144"/>
        <v>0</v>
      </c>
      <c r="G151" s="54">
        <f t="shared" si="144"/>
        <v>40</v>
      </c>
      <c r="H151" s="54">
        <f t="shared" si="144"/>
        <v>40</v>
      </c>
      <c r="I151" s="54">
        <f t="shared" si="144"/>
        <v>0</v>
      </c>
      <c r="J151" s="54">
        <f t="shared" si="144"/>
        <v>0</v>
      </c>
      <c r="K151" s="54">
        <f t="shared" si="144"/>
        <v>0</v>
      </c>
      <c r="L151" s="54">
        <f t="shared" si="144"/>
        <v>0</v>
      </c>
      <c r="M151" s="54">
        <f t="shared" si="144"/>
        <v>0</v>
      </c>
      <c r="N151" s="54">
        <f t="shared" si="144"/>
        <v>0</v>
      </c>
      <c r="O151" s="54">
        <f t="shared" si="144"/>
        <v>0</v>
      </c>
      <c r="P151" s="54">
        <f t="shared" si="144"/>
        <v>0</v>
      </c>
      <c r="Q151" s="54">
        <f t="shared" si="144"/>
        <v>0</v>
      </c>
      <c r="R151" s="54">
        <f t="shared" si="144"/>
        <v>0</v>
      </c>
      <c r="S151" s="135"/>
      <c r="T151" s="66"/>
      <c r="U151" s="56"/>
      <c r="V151" s="56">
        <v>40</v>
      </c>
      <c r="W151" s="56">
        <v>40</v>
      </c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3"/>
      <c r="AT151" s="3"/>
      <c r="AU151" s="3"/>
      <c r="AV151" s="3"/>
      <c r="AW151" s="3"/>
    </row>
    <row r="152" spans="1:49" ht="14.25" customHeight="1">
      <c r="A152" s="51">
        <v>145</v>
      </c>
      <c r="B152" s="3">
        <v>21120120140038</v>
      </c>
      <c r="C152" s="3" t="s">
        <v>296</v>
      </c>
      <c r="D152" s="54">
        <v>70</v>
      </c>
      <c r="E152" s="54">
        <f t="shared" ref="E152:R152" si="145">IFERROR(($T152*IF($T$6=E$6,$T$7,0)+$U152*IF($U$6=E$6,$U$7,0)+$V152*IF($V$6=E$6,$V$7,0)+$W152*IF($W$6=E$6,$W$7,0)+$X152*IF($X$6=E$6,$X$7,0)+$Y152*IF($Y$6=E$6,$Y$7,0)+$Z152*IF($Z$6=E$6,$Z$7,0)+$AA152*IF($AA$6=E$6,$AA$7,0)+$AB152*IF($AB$6=E$6,$AB$7,0)+$AC152*IF($AC$6=E$6,$AC$7,0)+$AD152*IF($AD$6=E$6,$AD$7,0)+$AE152*IF($AE$6=E$6,$AE$7,0)+$AF152*IF($AF$6=E$6,$AF$7,0)+$AG152*IF($AG$6=E$6,$AG$7,0)+$AH152*IF($AH$6=E$6,$AH$7,0)+$AI152*IF($AI$6=E$6,$AI$7,0)+$AJ152*IF($AJ$6=E$6,$AJ$7,0)+$AK152*IF($AK$6=E$6,$AK$7,0)+$AL152*IF($AL$6=E$6,$AL$7,0)+$AM152*IF($AM$6=E$6,$AM$7,0)+$AN152*IF($AN$6=E$6,$AN$7,0)+$AO152*IF($AO$6=E$6,$AO$7,0)+$AP152*IF($AP$6=E$6,$AP$7,0)+$AQ152*IF($AQ$6=E$6,$AQ$7,0)+$AR152*IF($AR$6=E$6,$AR$7,0)+$AS152*IF($AS$6=E$6,$AS$7,0)+$AT152*IF($AT$6=E$6,$AT$7,0)+$AU152*IF($AU$6=E$6,$AU$7,0)+$AV152*IF($AV$6=E$6,$AV$7,0)+$AW152*IF($AW$6=E$6,$AW$7,0)+$AX152*IF($AX$6=E$6,$AX$7,0)+$AY152*IF($AY$6=E$6,$AY$7,0)+$AZ152*IF($AZ$6=E$6,$AZ$7,0))/E$7,0)</f>
        <v>0</v>
      </c>
      <c r="F152" s="54">
        <f t="shared" si="145"/>
        <v>0</v>
      </c>
      <c r="G152" s="54">
        <f t="shared" si="145"/>
        <v>70</v>
      </c>
      <c r="H152" s="54">
        <f t="shared" si="145"/>
        <v>70</v>
      </c>
      <c r="I152" s="54">
        <f t="shared" si="145"/>
        <v>0</v>
      </c>
      <c r="J152" s="54">
        <f t="shared" si="145"/>
        <v>0</v>
      </c>
      <c r="K152" s="54">
        <f t="shared" si="145"/>
        <v>0</v>
      </c>
      <c r="L152" s="54">
        <f t="shared" si="145"/>
        <v>0</v>
      </c>
      <c r="M152" s="54">
        <f t="shared" si="145"/>
        <v>0</v>
      </c>
      <c r="N152" s="54">
        <f t="shared" si="145"/>
        <v>0</v>
      </c>
      <c r="O152" s="54">
        <f t="shared" si="145"/>
        <v>0</v>
      </c>
      <c r="P152" s="54">
        <f t="shared" si="145"/>
        <v>0</v>
      </c>
      <c r="Q152" s="54">
        <f t="shared" si="145"/>
        <v>0</v>
      </c>
      <c r="R152" s="54">
        <f t="shared" si="145"/>
        <v>0</v>
      </c>
      <c r="S152" s="135"/>
      <c r="T152" s="66"/>
      <c r="U152" s="56"/>
      <c r="V152" s="56">
        <v>70</v>
      </c>
      <c r="W152" s="56">
        <v>70</v>
      </c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3"/>
      <c r="AT152" s="3"/>
      <c r="AU152" s="3"/>
      <c r="AV152" s="3"/>
      <c r="AW152" s="3"/>
    </row>
    <row r="153" spans="1:49" ht="14.25" customHeight="1">
      <c r="A153" s="51">
        <v>146</v>
      </c>
      <c r="B153" s="3">
        <v>21120120140040</v>
      </c>
      <c r="C153" s="3" t="s">
        <v>297</v>
      </c>
      <c r="D153" s="54">
        <v>70</v>
      </c>
      <c r="E153" s="54">
        <f t="shared" ref="E153:R153" si="146">IFERROR(($T153*IF($T$6=E$6,$T$7,0)+$U153*IF($U$6=E$6,$U$7,0)+$V153*IF($V$6=E$6,$V$7,0)+$W153*IF($W$6=E$6,$W$7,0)+$X153*IF($X$6=E$6,$X$7,0)+$Y153*IF($Y$6=E$6,$Y$7,0)+$Z153*IF($Z$6=E$6,$Z$7,0)+$AA153*IF($AA$6=E$6,$AA$7,0)+$AB153*IF($AB$6=E$6,$AB$7,0)+$AC153*IF($AC$6=E$6,$AC$7,0)+$AD153*IF($AD$6=E$6,$AD$7,0)+$AE153*IF($AE$6=E$6,$AE$7,0)+$AF153*IF($AF$6=E$6,$AF$7,0)+$AG153*IF($AG$6=E$6,$AG$7,0)+$AH153*IF($AH$6=E$6,$AH$7,0)+$AI153*IF($AI$6=E$6,$AI$7,0)+$AJ153*IF($AJ$6=E$6,$AJ$7,0)+$AK153*IF($AK$6=E$6,$AK$7,0)+$AL153*IF($AL$6=E$6,$AL$7,0)+$AM153*IF($AM$6=E$6,$AM$7,0)+$AN153*IF($AN$6=E$6,$AN$7,0)+$AO153*IF($AO$6=E$6,$AO$7,0)+$AP153*IF($AP$6=E$6,$AP$7,0)+$AQ153*IF($AQ$6=E$6,$AQ$7,0)+$AR153*IF($AR$6=E$6,$AR$7,0)+$AS153*IF($AS$6=E$6,$AS$7,0)+$AT153*IF($AT$6=E$6,$AT$7,0)+$AU153*IF($AU$6=E$6,$AU$7,0)+$AV153*IF($AV$6=E$6,$AV$7,0)+$AW153*IF($AW$6=E$6,$AW$7,0)+$AX153*IF($AX$6=E$6,$AX$7,0)+$AY153*IF($AY$6=E$6,$AY$7,0)+$AZ153*IF($AZ$6=E$6,$AZ$7,0))/E$7,0)</f>
        <v>0</v>
      </c>
      <c r="F153" s="54">
        <f t="shared" si="146"/>
        <v>0</v>
      </c>
      <c r="G153" s="54">
        <f t="shared" si="146"/>
        <v>70</v>
      </c>
      <c r="H153" s="54">
        <f t="shared" si="146"/>
        <v>70</v>
      </c>
      <c r="I153" s="54">
        <f t="shared" si="146"/>
        <v>0</v>
      </c>
      <c r="J153" s="54">
        <f t="shared" si="146"/>
        <v>0</v>
      </c>
      <c r="K153" s="54">
        <f t="shared" si="146"/>
        <v>0</v>
      </c>
      <c r="L153" s="54">
        <f t="shared" si="146"/>
        <v>0</v>
      </c>
      <c r="M153" s="54">
        <f t="shared" si="146"/>
        <v>0</v>
      </c>
      <c r="N153" s="54">
        <f t="shared" si="146"/>
        <v>0</v>
      </c>
      <c r="O153" s="54">
        <f t="shared" si="146"/>
        <v>0</v>
      </c>
      <c r="P153" s="54">
        <f t="shared" si="146"/>
        <v>0</v>
      </c>
      <c r="Q153" s="54">
        <f t="shared" si="146"/>
        <v>0</v>
      </c>
      <c r="R153" s="54">
        <f t="shared" si="146"/>
        <v>0</v>
      </c>
      <c r="S153" s="135"/>
      <c r="T153" s="66"/>
      <c r="U153" s="56"/>
      <c r="V153" s="56">
        <v>70</v>
      </c>
      <c r="W153" s="56">
        <v>70</v>
      </c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3"/>
      <c r="AT153" s="3"/>
      <c r="AU153" s="3"/>
      <c r="AV153" s="3"/>
      <c r="AW153" s="3"/>
    </row>
    <row r="154" spans="1:49" ht="14.25" customHeight="1">
      <c r="A154" s="51">
        <v>147</v>
      </c>
      <c r="B154" s="3">
        <v>21120120140057</v>
      </c>
      <c r="C154" s="3" t="s">
        <v>298</v>
      </c>
      <c r="D154" s="54">
        <v>70</v>
      </c>
      <c r="E154" s="54">
        <f t="shared" ref="E154:R154" si="147">IFERROR(($T154*IF($T$6=E$6,$T$7,0)+$U154*IF($U$6=E$6,$U$7,0)+$V154*IF($V$6=E$6,$V$7,0)+$W154*IF($W$6=E$6,$W$7,0)+$X154*IF($X$6=E$6,$X$7,0)+$Y154*IF($Y$6=E$6,$Y$7,0)+$Z154*IF($Z$6=E$6,$Z$7,0)+$AA154*IF($AA$6=E$6,$AA$7,0)+$AB154*IF($AB$6=E$6,$AB$7,0)+$AC154*IF($AC$6=E$6,$AC$7,0)+$AD154*IF($AD$6=E$6,$AD$7,0)+$AE154*IF($AE$6=E$6,$AE$7,0)+$AF154*IF($AF$6=E$6,$AF$7,0)+$AG154*IF($AG$6=E$6,$AG$7,0)+$AH154*IF($AH$6=E$6,$AH$7,0)+$AI154*IF($AI$6=E$6,$AI$7,0)+$AJ154*IF($AJ$6=E$6,$AJ$7,0)+$AK154*IF($AK$6=E$6,$AK$7,0)+$AL154*IF($AL$6=E$6,$AL$7,0)+$AM154*IF($AM$6=E$6,$AM$7,0)+$AN154*IF($AN$6=E$6,$AN$7,0)+$AO154*IF($AO$6=E$6,$AO$7,0)+$AP154*IF($AP$6=E$6,$AP$7,0)+$AQ154*IF($AQ$6=E$6,$AQ$7,0)+$AR154*IF($AR$6=E$6,$AR$7,0)+$AS154*IF($AS$6=E$6,$AS$7,0)+$AT154*IF($AT$6=E$6,$AT$7,0)+$AU154*IF($AU$6=E$6,$AU$7,0)+$AV154*IF($AV$6=E$6,$AV$7,0)+$AW154*IF($AW$6=E$6,$AW$7,0)+$AX154*IF($AX$6=E$6,$AX$7,0)+$AY154*IF($AY$6=E$6,$AY$7,0)+$AZ154*IF($AZ$6=E$6,$AZ$7,0))/E$7,0)</f>
        <v>0</v>
      </c>
      <c r="F154" s="54">
        <f t="shared" si="147"/>
        <v>0</v>
      </c>
      <c r="G154" s="54">
        <f t="shared" si="147"/>
        <v>70</v>
      </c>
      <c r="H154" s="54">
        <f t="shared" si="147"/>
        <v>70</v>
      </c>
      <c r="I154" s="54">
        <f t="shared" si="147"/>
        <v>0</v>
      </c>
      <c r="J154" s="54">
        <f t="shared" si="147"/>
        <v>0</v>
      </c>
      <c r="K154" s="54">
        <f t="shared" si="147"/>
        <v>0</v>
      </c>
      <c r="L154" s="54">
        <f t="shared" si="147"/>
        <v>0</v>
      </c>
      <c r="M154" s="54">
        <f t="shared" si="147"/>
        <v>0</v>
      </c>
      <c r="N154" s="54">
        <f t="shared" si="147"/>
        <v>0</v>
      </c>
      <c r="O154" s="54">
        <f t="shared" si="147"/>
        <v>0</v>
      </c>
      <c r="P154" s="54">
        <f t="shared" si="147"/>
        <v>0</v>
      </c>
      <c r="Q154" s="54">
        <f t="shared" si="147"/>
        <v>0</v>
      </c>
      <c r="R154" s="54">
        <f t="shared" si="147"/>
        <v>0</v>
      </c>
      <c r="S154" s="135"/>
      <c r="T154" s="66"/>
      <c r="U154" s="56"/>
      <c r="V154" s="56">
        <v>70</v>
      </c>
      <c r="W154" s="56">
        <v>70</v>
      </c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3"/>
      <c r="AT154" s="3"/>
      <c r="AU154" s="3"/>
      <c r="AV154" s="3"/>
      <c r="AW154" s="3"/>
    </row>
    <row r="155" spans="1:49" ht="14.25" customHeight="1">
      <c r="A155" s="51">
        <v>148</v>
      </c>
      <c r="B155" s="3">
        <v>21120120140080</v>
      </c>
      <c r="C155" s="3" t="s">
        <v>299</v>
      </c>
      <c r="D155" s="54">
        <v>20</v>
      </c>
      <c r="E155" s="54">
        <f t="shared" ref="E155:R155" si="148">IFERROR(($T155*IF($T$6=E$6,$T$7,0)+$U155*IF($U$6=E$6,$U$7,0)+$V155*IF($V$6=E$6,$V$7,0)+$W155*IF($W$6=E$6,$W$7,0)+$X155*IF($X$6=E$6,$X$7,0)+$Y155*IF($Y$6=E$6,$Y$7,0)+$Z155*IF($Z$6=E$6,$Z$7,0)+$AA155*IF($AA$6=E$6,$AA$7,0)+$AB155*IF($AB$6=E$6,$AB$7,0)+$AC155*IF($AC$6=E$6,$AC$7,0)+$AD155*IF($AD$6=E$6,$AD$7,0)+$AE155*IF($AE$6=E$6,$AE$7,0)+$AF155*IF($AF$6=E$6,$AF$7,0)+$AG155*IF($AG$6=E$6,$AG$7,0)+$AH155*IF($AH$6=E$6,$AH$7,0)+$AI155*IF($AI$6=E$6,$AI$7,0)+$AJ155*IF($AJ$6=E$6,$AJ$7,0)+$AK155*IF($AK$6=E$6,$AK$7,0)+$AL155*IF($AL$6=E$6,$AL$7,0)+$AM155*IF($AM$6=E$6,$AM$7,0)+$AN155*IF($AN$6=E$6,$AN$7,0)+$AO155*IF($AO$6=E$6,$AO$7,0)+$AP155*IF($AP$6=E$6,$AP$7,0)+$AQ155*IF($AQ$6=E$6,$AQ$7,0)+$AR155*IF($AR$6=E$6,$AR$7,0)+$AS155*IF($AS$6=E$6,$AS$7,0)+$AT155*IF($AT$6=E$6,$AT$7,0)+$AU155*IF($AU$6=E$6,$AU$7,0)+$AV155*IF($AV$6=E$6,$AV$7,0)+$AW155*IF($AW$6=E$6,$AW$7,0)+$AX155*IF($AX$6=E$6,$AX$7,0)+$AY155*IF($AY$6=E$6,$AY$7,0)+$AZ155*IF($AZ$6=E$6,$AZ$7,0))/E$7,0)</f>
        <v>0</v>
      </c>
      <c r="F155" s="54">
        <f t="shared" si="148"/>
        <v>0</v>
      </c>
      <c r="G155" s="54">
        <f t="shared" si="148"/>
        <v>20</v>
      </c>
      <c r="H155" s="54">
        <f t="shared" si="148"/>
        <v>20</v>
      </c>
      <c r="I155" s="54">
        <f t="shared" si="148"/>
        <v>0</v>
      </c>
      <c r="J155" s="54">
        <f t="shared" si="148"/>
        <v>0</v>
      </c>
      <c r="K155" s="54">
        <f t="shared" si="148"/>
        <v>0</v>
      </c>
      <c r="L155" s="54">
        <f t="shared" si="148"/>
        <v>0</v>
      </c>
      <c r="M155" s="54">
        <f t="shared" si="148"/>
        <v>0</v>
      </c>
      <c r="N155" s="54">
        <f t="shared" si="148"/>
        <v>0</v>
      </c>
      <c r="O155" s="54">
        <f t="shared" si="148"/>
        <v>0</v>
      </c>
      <c r="P155" s="54">
        <f t="shared" si="148"/>
        <v>0</v>
      </c>
      <c r="Q155" s="54">
        <f t="shared" si="148"/>
        <v>0</v>
      </c>
      <c r="R155" s="54">
        <f t="shared" si="148"/>
        <v>0</v>
      </c>
      <c r="S155" s="135"/>
      <c r="T155" s="66"/>
      <c r="U155" s="56"/>
      <c r="V155" s="56">
        <v>20</v>
      </c>
      <c r="W155" s="56">
        <v>20</v>
      </c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3"/>
      <c r="AT155" s="3"/>
      <c r="AU155" s="3"/>
      <c r="AV155" s="3"/>
      <c r="AW155" s="3"/>
    </row>
    <row r="156" spans="1:49" ht="14.25" customHeight="1">
      <c r="A156" s="51">
        <v>149</v>
      </c>
      <c r="B156" s="3">
        <v>21120120140081</v>
      </c>
      <c r="C156" s="3" t="s">
        <v>300</v>
      </c>
      <c r="D156" s="54">
        <v>20</v>
      </c>
      <c r="E156" s="54">
        <f t="shared" ref="E156:R156" si="149">IFERROR(($T156*IF($T$6=E$6,$T$7,0)+$U156*IF($U$6=E$6,$U$7,0)+$V156*IF($V$6=E$6,$V$7,0)+$W156*IF($W$6=E$6,$W$7,0)+$X156*IF($X$6=E$6,$X$7,0)+$Y156*IF($Y$6=E$6,$Y$7,0)+$Z156*IF($Z$6=E$6,$Z$7,0)+$AA156*IF($AA$6=E$6,$AA$7,0)+$AB156*IF($AB$6=E$6,$AB$7,0)+$AC156*IF($AC$6=E$6,$AC$7,0)+$AD156*IF($AD$6=E$6,$AD$7,0)+$AE156*IF($AE$6=E$6,$AE$7,0)+$AF156*IF($AF$6=E$6,$AF$7,0)+$AG156*IF($AG$6=E$6,$AG$7,0)+$AH156*IF($AH$6=E$6,$AH$7,0)+$AI156*IF($AI$6=E$6,$AI$7,0)+$AJ156*IF($AJ$6=E$6,$AJ$7,0)+$AK156*IF($AK$6=E$6,$AK$7,0)+$AL156*IF($AL$6=E$6,$AL$7,0)+$AM156*IF($AM$6=E$6,$AM$7,0)+$AN156*IF($AN$6=E$6,$AN$7,0)+$AO156*IF($AO$6=E$6,$AO$7,0)+$AP156*IF($AP$6=E$6,$AP$7,0)+$AQ156*IF($AQ$6=E$6,$AQ$7,0)+$AR156*IF($AR$6=E$6,$AR$7,0)+$AS156*IF($AS$6=E$6,$AS$7,0)+$AT156*IF($AT$6=E$6,$AT$7,0)+$AU156*IF($AU$6=E$6,$AU$7,0)+$AV156*IF($AV$6=E$6,$AV$7,0)+$AW156*IF($AW$6=E$6,$AW$7,0)+$AX156*IF($AX$6=E$6,$AX$7,0)+$AY156*IF($AY$6=E$6,$AY$7,0)+$AZ156*IF($AZ$6=E$6,$AZ$7,0))/E$7,0)</f>
        <v>0</v>
      </c>
      <c r="F156" s="54">
        <f t="shared" si="149"/>
        <v>0</v>
      </c>
      <c r="G156" s="54">
        <f t="shared" si="149"/>
        <v>20</v>
      </c>
      <c r="H156" s="54">
        <f t="shared" si="149"/>
        <v>20</v>
      </c>
      <c r="I156" s="54">
        <f t="shared" si="149"/>
        <v>0</v>
      </c>
      <c r="J156" s="54">
        <f t="shared" si="149"/>
        <v>0</v>
      </c>
      <c r="K156" s="54">
        <f t="shared" si="149"/>
        <v>0</v>
      </c>
      <c r="L156" s="54">
        <f t="shared" si="149"/>
        <v>0</v>
      </c>
      <c r="M156" s="54">
        <f t="shared" si="149"/>
        <v>0</v>
      </c>
      <c r="N156" s="54">
        <f t="shared" si="149"/>
        <v>0</v>
      </c>
      <c r="O156" s="54">
        <f t="shared" si="149"/>
        <v>0</v>
      </c>
      <c r="P156" s="54">
        <f t="shared" si="149"/>
        <v>0</v>
      </c>
      <c r="Q156" s="54">
        <f t="shared" si="149"/>
        <v>0</v>
      </c>
      <c r="R156" s="54">
        <f t="shared" si="149"/>
        <v>0</v>
      </c>
      <c r="S156" s="135"/>
      <c r="T156" s="66"/>
      <c r="U156" s="56"/>
      <c r="V156" s="56">
        <v>20</v>
      </c>
      <c r="W156" s="56">
        <v>20</v>
      </c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3"/>
      <c r="AT156" s="3"/>
      <c r="AU156" s="3"/>
      <c r="AV156" s="3"/>
      <c r="AW156" s="3"/>
    </row>
    <row r="157" spans="1:49" ht="14.25" customHeight="1">
      <c r="A157" s="51">
        <v>150</v>
      </c>
      <c r="B157" s="3">
        <v>21120120140163</v>
      </c>
      <c r="C157" s="3" t="s">
        <v>301</v>
      </c>
      <c r="D157" s="54">
        <v>5</v>
      </c>
      <c r="E157" s="54">
        <f t="shared" ref="E157:R157" si="150">IFERROR(($T157*IF($T$6=E$6,$T$7,0)+$U157*IF($U$6=E$6,$U$7,0)+$V157*IF($V$6=E$6,$V$7,0)+$W157*IF($W$6=E$6,$W$7,0)+$X157*IF($X$6=E$6,$X$7,0)+$Y157*IF($Y$6=E$6,$Y$7,0)+$Z157*IF($Z$6=E$6,$Z$7,0)+$AA157*IF($AA$6=E$6,$AA$7,0)+$AB157*IF($AB$6=E$6,$AB$7,0)+$AC157*IF($AC$6=E$6,$AC$7,0)+$AD157*IF($AD$6=E$6,$AD$7,0)+$AE157*IF($AE$6=E$6,$AE$7,0)+$AF157*IF($AF$6=E$6,$AF$7,0)+$AG157*IF($AG$6=E$6,$AG$7,0)+$AH157*IF($AH$6=E$6,$AH$7,0)+$AI157*IF($AI$6=E$6,$AI$7,0)+$AJ157*IF($AJ$6=E$6,$AJ$7,0)+$AK157*IF($AK$6=E$6,$AK$7,0)+$AL157*IF($AL$6=E$6,$AL$7,0)+$AM157*IF($AM$6=E$6,$AM$7,0)+$AN157*IF($AN$6=E$6,$AN$7,0)+$AO157*IF($AO$6=E$6,$AO$7,0)+$AP157*IF($AP$6=E$6,$AP$7,0)+$AQ157*IF($AQ$6=E$6,$AQ$7,0)+$AR157*IF($AR$6=E$6,$AR$7,0)+$AS157*IF($AS$6=E$6,$AS$7,0)+$AT157*IF($AT$6=E$6,$AT$7,0)+$AU157*IF($AU$6=E$6,$AU$7,0)+$AV157*IF($AV$6=E$6,$AV$7,0)+$AW157*IF($AW$6=E$6,$AW$7,0)+$AX157*IF($AX$6=E$6,$AX$7,0)+$AY157*IF($AY$6=E$6,$AY$7,0)+$AZ157*IF($AZ$6=E$6,$AZ$7,0))/E$7,0)</f>
        <v>0</v>
      </c>
      <c r="F157" s="54">
        <f t="shared" si="150"/>
        <v>0</v>
      </c>
      <c r="G157" s="54">
        <f t="shared" si="150"/>
        <v>5</v>
      </c>
      <c r="H157" s="54">
        <f t="shared" si="150"/>
        <v>5</v>
      </c>
      <c r="I157" s="54">
        <f t="shared" si="150"/>
        <v>0</v>
      </c>
      <c r="J157" s="54">
        <f t="shared" si="150"/>
        <v>0</v>
      </c>
      <c r="K157" s="54">
        <f t="shared" si="150"/>
        <v>0</v>
      </c>
      <c r="L157" s="54">
        <f t="shared" si="150"/>
        <v>0</v>
      </c>
      <c r="M157" s="54">
        <f t="shared" si="150"/>
        <v>0</v>
      </c>
      <c r="N157" s="54">
        <f t="shared" si="150"/>
        <v>0</v>
      </c>
      <c r="O157" s="54">
        <f t="shared" si="150"/>
        <v>0</v>
      </c>
      <c r="P157" s="54">
        <f t="shared" si="150"/>
        <v>0</v>
      </c>
      <c r="Q157" s="54">
        <f t="shared" si="150"/>
        <v>0</v>
      </c>
      <c r="R157" s="54">
        <f t="shared" si="150"/>
        <v>0</v>
      </c>
      <c r="S157" s="135"/>
      <c r="T157" s="66"/>
      <c r="U157" s="56"/>
      <c r="V157" s="56">
        <v>5</v>
      </c>
      <c r="W157" s="56">
        <v>5</v>
      </c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3"/>
      <c r="AT157" s="3"/>
      <c r="AU157" s="3"/>
      <c r="AV157" s="3"/>
      <c r="AW157" s="3"/>
    </row>
    <row r="158" spans="1:49" ht="14.25" customHeight="1">
      <c r="A158" s="51">
        <v>151</v>
      </c>
      <c r="B158" s="3">
        <v>21120120140165</v>
      </c>
      <c r="C158" s="3" t="s">
        <v>302</v>
      </c>
      <c r="D158" s="54">
        <v>55</v>
      </c>
      <c r="E158" s="54">
        <f t="shared" ref="E158:R158" si="151">IFERROR(($T158*IF($T$6=E$6,$T$7,0)+$U158*IF($U$6=E$6,$U$7,0)+$V158*IF($V$6=E$6,$V$7,0)+$W158*IF($W$6=E$6,$W$7,0)+$X158*IF($X$6=E$6,$X$7,0)+$Y158*IF($Y$6=E$6,$Y$7,0)+$Z158*IF($Z$6=E$6,$Z$7,0)+$AA158*IF($AA$6=E$6,$AA$7,0)+$AB158*IF($AB$6=E$6,$AB$7,0)+$AC158*IF($AC$6=E$6,$AC$7,0)+$AD158*IF($AD$6=E$6,$AD$7,0)+$AE158*IF($AE$6=E$6,$AE$7,0)+$AF158*IF($AF$6=E$6,$AF$7,0)+$AG158*IF($AG$6=E$6,$AG$7,0)+$AH158*IF($AH$6=E$6,$AH$7,0)+$AI158*IF($AI$6=E$6,$AI$7,0)+$AJ158*IF($AJ$6=E$6,$AJ$7,0)+$AK158*IF($AK$6=E$6,$AK$7,0)+$AL158*IF($AL$6=E$6,$AL$7,0)+$AM158*IF($AM$6=E$6,$AM$7,0)+$AN158*IF($AN$6=E$6,$AN$7,0)+$AO158*IF($AO$6=E$6,$AO$7,0)+$AP158*IF($AP$6=E$6,$AP$7,0)+$AQ158*IF($AQ$6=E$6,$AQ$7,0)+$AR158*IF($AR$6=E$6,$AR$7,0)+$AS158*IF($AS$6=E$6,$AS$7,0)+$AT158*IF($AT$6=E$6,$AT$7,0)+$AU158*IF($AU$6=E$6,$AU$7,0)+$AV158*IF($AV$6=E$6,$AV$7,0)+$AW158*IF($AW$6=E$6,$AW$7,0)+$AX158*IF($AX$6=E$6,$AX$7,0)+$AY158*IF($AY$6=E$6,$AY$7,0)+$AZ158*IF($AZ$6=E$6,$AZ$7,0))/E$7,0)</f>
        <v>0</v>
      </c>
      <c r="F158" s="54">
        <f t="shared" si="151"/>
        <v>0</v>
      </c>
      <c r="G158" s="54">
        <f t="shared" si="151"/>
        <v>55</v>
      </c>
      <c r="H158" s="54">
        <f t="shared" si="151"/>
        <v>55</v>
      </c>
      <c r="I158" s="54">
        <f t="shared" si="151"/>
        <v>0</v>
      </c>
      <c r="J158" s="54">
        <f t="shared" si="151"/>
        <v>0</v>
      </c>
      <c r="K158" s="54">
        <f t="shared" si="151"/>
        <v>0</v>
      </c>
      <c r="L158" s="54">
        <f t="shared" si="151"/>
        <v>0</v>
      </c>
      <c r="M158" s="54">
        <f t="shared" si="151"/>
        <v>0</v>
      </c>
      <c r="N158" s="54">
        <f t="shared" si="151"/>
        <v>0</v>
      </c>
      <c r="O158" s="54">
        <f t="shared" si="151"/>
        <v>0</v>
      </c>
      <c r="P158" s="54">
        <f t="shared" si="151"/>
        <v>0</v>
      </c>
      <c r="Q158" s="54">
        <f t="shared" si="151"/>
        <v>0</v>
      </c>
      <c r="R158" s="54">
        <f t="shared" si="151"/>
        <v>0</v>
      </c>
      <c r="S158" s="135"/>
      <c r="T158" s="66"/>
      <c r="U158" s="56"/>
      <c r="V158" s="56">
        <v>55</v>
      </c>
      <c r="W158" s="56">
        <v>55</v>
      </c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3"/>
      <c r="AT158" s="3"/>
      <c r="AU158" s="3"/>
      <c r="AV158" s="3"/>
      <c r="AW158" s="3"/>
    </row>
    <row r="159" spans="1:49" ht="14.25" customHeight="1">
      <c r="A159" s="51">
        <v>152</v>
      </c>
      <c r="B159" s="3">
        <v>21120120140167</v>
      </c>
      <c r="C159" s="3" t="s">
        <v>303</v>
      </c>
      <c r="D159" s="54">
        <v>35</v>
      </c>
      <c r="E159" s="54">
        <f t="shared" ref="E159:R159" si="152">IFERROR(($T159*IF($T$6=E$6,$T$7,0)+$U159*IF($U$6=E$6,$U$7,0)+$V159*IF($V$6=E$6,$V$7,0)+$W159*IF($W$6=E$6,$W$7,0)+$X159*IF($X$6=E$6,$X$7,0)+$Y159*IF($Y$6=E$6,$Y$7,0)+$Z159*IF($Z$6=E$6,$Z$7,0)+$AA159*IF($AA$6=E$6,$AA$7,0)+$AB159*IF($AB$6=E$6,$AB$7,0)+$AC159*IF($AC$6=E$6,$AC$7,0)+$AD159*IF($AD$6=E$6,$AD$7,0)+$AE159*IF($AE$6=E$6,$AE$7,0)+$AF159*IF($AF$6=E$6,$AF$7,0)+$AG159*IF($AG$6=E$6,$AG$7,0)+$AH159*IF($AH$6=E$6,$AH$7,0)+$AI159*IF($AI$6=E$6,$AI$7,0)+$AJ159*IF($AJ$6=E$6,$AJ$7,0)+$AK159*IF($AK$6=E$6,$AK$7,0)+$AL159*IF($AL$6=E$6,$AL$7,0)+$AM159*IF($AM$6=E$6,$AM$7,0)+$AN159*IF($AN$6=E$6,$AN$7,0)+$AO159*IF($AO$6=E$6,$AO$7,0)+$AP159*IF($AP$6=E$6,$AP$7,0)+$AQ159*IF($AQ$6=E$6,$AQ$7,0)+$AR159*IF($AR$6=E$6,$AR$7,0)+$AS159*IF($AS$6=E$6,$AS$7,0)+$AT159*IF($AT$6=E$6,$AT$7,0)+$AU159*IF($AU$6=E$6,$AU$7,0)+$AV159*IF($AV$6=E$6,$AV$7,0)+$AW159*IF($AW$6=E$6,$AW$7,0)+$AX159*IF($AX$6=E$6,$AX$7,0)+$AY159*IF($AY$6=E$6,$AY$7,0)+$AZ159*IF($AZ$6=E$6,$AZ$7,0))/E$7,0)</f>
        <v>0</v>
      </c>
      <c r="F159" s="54">
        <f t="shared" si="152"/>
        <v>0</v>
      </c>
      <c r="G159" s="54">
        <f t="shared" si="152"/>
        <v>35</v>
      </c>
      <c r="H159" s="54">
        <f t="shared" si="152"/>
        <v>35</v>
      </c>
      <c r="I159" s="54">
        <f t="shared" si="152"/>
        <v>0</v>
      </c>
      <c r="J159" s="54">
        <f t="shared" si="152"/>
        <v>0</v>
      </c>
      <c r="K159" s="54">
        <f t="shared" si="152"/>
        <v>0</v>
      </c>
      <c r="L159" s="54">
        <f t="shared" si="152"/>
        <v>0</v>
      </c>
      <c r="M159" s="54">
        <f t="shared" si="152"/>
        <v>0</v>
      </c>
      <c r="N159" s="54">
        <f t="shared" si="152"/>
        <v>0</v>
      </c>
      <c r="O159" s="54">
        <f t="shared" si="152"/>
        <v>0</v>
      </c>
      <c r="P159" s="54">
        <f t="shared" si="152"/>
        <v>0</v>
      </c>
      <c r="Q159" s="54">
        <f t="shared" si="152"/>
        <v>0</v>
      </c>
      <c r="R159" s="54">
        <f t="shared" si="152"/>
        <v>0</v>
      </c>
      <c r="S159" s="135"/>
      <c r="T159" s="66"/>
      <c r="U159" s="56"/>
      <c r="V159" s="56">
        <v>35</v>
      </c>
      <c r="W159" s="56">
        <v>35</v>
      </c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3"/>
      <c r="AT159" s="3"/>
      <c r="AU159" s="3"/>
      <c r="AV159" s="3"/>
      <c r="AW159" s="3"/>
    </row>
    <row r="160" spans="1:49" ht="14.25" customHeight="1">
      <c r="A160" s="51">
        <v>153</v>
      </c>
      <c r="B160" s="3">
        <v>21120119120009</v>
      </c>
      <c r="C160" s="3" t="s">
        <v>304</v>
      </c>
      <c r="D160" s="54">
        <v>20</v>
      </c>
      <c r="E160" s="54">
        <f t="shared" ref="E160:R160" si="153">IFERROR(($T160*IF($T$6=E$6,$T$7,0)+$U160*IF($U$6=E$6,$U$7,0)+$V160*IF($V$6=E$6,$V$7,0)+$W160*IF($W$6=E$6,$W$7,0)+$X160*IF($X$6=E$6,$X$7,0)+$Y160*IF($Y$6=E$6,$Y$7,0)+$Z160*IF($Z$6=E$6,$Z$7,0)+$AA160*IF($AA$6=E$6,$AA$7,0)+$AB160*IF($AB$6=E$6,$AB$7,0)+$AC160*IF($AC$6=E$6,$AC$7,0)+$AD160*IF($AD$6=E$6,$AD$7,0)+$AE160*IF($AE$6=E$6,$AE$7,0)+$AF160*IF($AF$6=E$6,$AF$7,0)+$AG160*IF($AG$6=E$6,$AG$7,0)+$AH160*IF($AH$6=E$6,$AH$7,0)+$AI160*IF($AI$6=E$6,$AI$7,0)+$AJ160*IF($AJ$6=E$6,$AJ$7,0)+$AK160*IF($AK$6=E$6,$AK$7,0)+$AL160*IF($AL$6=E$6,$AL$7,0)+$AM160*IF($AM$6=E$6,$AM$7,0)+$AN160*IF($AN$6=E$6,$AN$7,0)+$AO160*IF($AO$6=E$6,$AO$7,0)+$AP160*IF($AP$6=E$6,$AP$7,0)+$AQ160*IF($AQ$6=E$6,$AQ$7,0)+$AR160*IF($AR$6=E$6,$AR$7,0)+$AS160*IF($AS$6=E$6,$AS$7,0)+$AT160*IF($AT$6=E$6,$AT$7,0)+$AU160*IF($AU$6=E$6,$AU$7,0)+$AV160*IF($AV$6=E$6,$AV$7,0)+$AW160*IF($AW$6=E$6,$AW$7,0)+$AX160*IF($AX$6=E$6,$AX$7,0)+$AY160*IF($AY$6=E$6,$AY$7,0)+$AZ160*IF($AZ$6=E$6,$AZ$7,0))/E$7,0)</f>
        <v>0</v>
      </c>
      <c r="F160" s="54">
        <f t="shared" si="153"/>
        <v>0</v>
      </c>
      <c r="G160" s="54">
        <f t="shared" si="153"/>
        <v>20</v>
      </c>
      <c r="H160" s="54">
        <f t="shared" si="153"/>
        <v>20</v>
      </c>
      <c r="I160" s="54">
        <f t="shared" si="153"/>
        <v>0</v>
      </c>
      <c r="J160" s="54">
        <f t="shared" si="153"/>
        <v>0</v>
      </c>
      <c r="K160" s="54">
        <f t="shared" si="153"/>
        <v>0</v>
      </c>
      <c r="L160" s="54">
        <f t="shared" si="153"/>
        <v>0</v>
      </c>
      <c r="M160" s="54">
        <f t="shared" si="153"/>
        <v>0</v>
      </c>
      <c r="N160" s="54">
        <f t="shared" si="153"/>
        <v>0</v>
      </c>
      <c r="O160" s="54">
        <f t="shared" si="153"/>
        <v>0</v>
      </c>
      <c r="P160" s="54">
        <f t="shared" si="153"/>
        <v>0</v>
      </c>
      <c r="Q160" s="54">
        <f t="shared" si="153"/>
        <v>0</v>
      </c>
      <c r="R160" s="54">
        <f t="shared" si="153"/>
        <v>0</v>
      </c>
      <c r="S160" s="135"/>
      <c r="T160" s="66"/>
      <c r="U160" s="56"/>
      <c r="V160" s="56">
        <v>20</v>
      </c>
      <c r="W160" s="56">
        <v>20</v>
      </c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3"/>
      <c r="AT160" s="3"/>
      <c r="AU160" s="3"/>
      <c r="AV160" s="3"/>
      <c r="AW160" s="3"/>
    </row>
    <row r="161" spans="1:49" ht="14.25" customHeight="1">
      <c r="A161" s="51">
        <v>154</v>
      </c>
      <c r="B161" s="3">
        <v>21120120120001</v>
      </c>
      <c r="C161" s="3" t="s">
        <v>305</v>
      </c>
      <c r="D161" s="54">
        <v>0</v>
      </c>
      <c r="E161" s="54">
        <f t="shared" ref="E161:R161" si="154">IFERROR(($T161*IF($T$6=E$6,$T$7,0)+$U161*IF($U$6=E$6,$U$7,0)+$V161*IF($V$6=E$6,$V$7,0)+$W161*IF($W$6=E$6,$W$7,0)+$X161*IF($X$6=E$6,$X$7,0)+$Y161*IF($Y$6=E$6,$Y$7,0)+$Z161*IF($Z$6=E$6,$Z$7,0)+$AA161*IF($AA$6=E$6,$AA$7,0)+$AB161*IF($AB$6=E$6,$AB$7,0)+$AC161*IF($AC$6=E$6,$AC$7,0)+$AD161*IF($AD$6=E$6,$AD$7,0)+$AE161*IF($AE$6=E$6,$AE$7,0)+$AF161*IF($AF$6=E$6,$AF$7,0)+$AG161*IF($AG$6=E$6,$AG$7,0)+$AH161*IF($AH$6=E$6,$AH$7,0)+$AI161*IF($AI$6=E$6,$AI$7,0)+$AJ161*IF($AJ$6=E$6,$AJ$7,0)+$AK161*IF($AK$6=E$6,$AK$7,0)+$AL161*IF($AL$6=E$6,$AL$7,0)+$AM161*IF($AM$6=E$6,$AM$7,0)+$AN161*IF($AN$6=E$6,$AN$7,0)+$AO161*IF($AO$6=E$6,$AO$7,0)+$AP161*IF($AP$6=E$6,$AP$7,0)+$AQ161*IF($AQ$6=E$6,$AQ$7,0)+$AR161*IF($AR$6=E$6,$AR$7,0)+$AS161*IF($AS$6=E$6,$AS$7,0)+$AT161*IF($AT$6=E$6,$AT$7,0)+$AU161*IF($AU$6=E$6,$AU$7,0)+$AV161*IF($AV$6=E$6,$AV$7,0)+$AW161*IF($AW$6=E$6,$AW$7,0)+$AX161*IF($AX$6=E$6,$AX$7,0)+$AY161*IF($AY$6=E$6,$AY$7,0)+$AZ161*IF($AZ$6=E$6,$AZ$7,0))/E$7,0)</f>
        <v>0</v>
      </c>
      <c r="F161" s="54">
        <f t="shared" si="154"/>
        <v>0</v>
      </c>
      <c r="G161" s="54">
        <f t="shared" si="154"/>
        <v>0</v>
      </c>
      <c r="H161" s="54">
        <f t="shared" si="154"/>
        <v>0</v>
      </c>
      <c r="I161" s="54">
        <f t="shared" si="154"/>
        <v>0</v>
      </c>
      <c r="J161" s="54">
        <f t="shared" si="154"/>
        <v>0</v>
      </c>
      <c r="K161" s="54">
        <f t="shared" si="154"/>
        <v>0</v>
      </c>
      <c r="L161" s="54">
        <f t="shared" si="154"/>
        <v>0</v>
      </c>
      <c r="M161" s="54">
        <f t="shared" si="154"/>
        <v>0</v>
      </c>
      <c r="N161" s="54">
        <f t="shared" si="154"/>
        <v>0</v>
      </c>
      <c r="O161" s="54">
        <f t="shared" si="154"/>
        <v>0</v>
      </c>
      <c r="P161" s="54">
        <f t="shared" si="154"/>
        <v>0</v>
      </c>
      <c r="Q161" s="54">
        <f t="shared" si="154"/>
        <v>0</v>
      </c>
      <c r="R161" s="54">
        <f t="shared" si="154"/>
        <v>0</v>
      </c>
      <c r="S161" s="135"/>
      <c r="T161" s="66"/>
      <c r="U161" s="56"/>
      <c r="V161" s="56">
        <v>0</v>
      </c>
      <c r="W161" s="56">
        <v>0</v>
      </c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3"/>
      <c r="AT161" s="3"/>
      <c r="AU161" s="3"/>
      <c r="AV161" s="3"/>
      <c r="AW161" s="3"/>
    </row>
    <row r="162" spans="1:49" ht="14.25" customHeight="1">
      <c r="A162" s="51">
        <v>155</v>
      </c>
      <c r="B162" s="3">
        <v>21120120120006</v>
      </c>
      <c r="C162" s="3" t="s">
        <v>306</v>
      </c>
      <c r="D162" s="54">
        <v>80</v>
      </c>
      <c r="E162" s="54">
        <f t="shared" ref="E162:R162" si="155">IFERROR(($T162*IF($T$6=E$6,$T$7,0)+$U162*IF($U$6=E$6,$U$7,0)+$V162*IF($V$6=E$6,$V$7,0)+$W162*IF($W$6=E$6,$W$7,0)+$X162*IF($X$6=E$6,$X$7,0)+$Y162*IF($Y$6=E$6,$Y$7,0)+$Z162*IF($Z$6=E$6,$Z$7,0)+$AA162*IF($AA$6=E$6,$AA$7,0)+$AB162*IF($AB$6=E$6,$AB$7,0)+$AC162*IF($AC$6=E$6,$AC$7,0)+$AD162*IF($AD$6=E$6,$AD$7,0)+$AE162*IF($AE$6=E$6,$AE$7,0)+$AF162*IF($AF$6=E$6,$AF$7,0)+$AG162*IF($AG$6=E$6,$AG$7,0)+$AH162*IF($AH$6=E$6,$AH$7,0)+$AI162*IF($AI$6=E$6,$AI$7,0)+$AJ162*IF($AJ$6=E$6,$AJ$7,0)+$AK162*IF($AK$6=E$6,$AK$7,0)+$AL162*IF($AL$6=E$6,$AL$7,0)+$AM162*IF($AM$6=E$6,$AM$7,0)+$AN162*IF($AN$6=E$6,$AN$7,0)+$AO162*IF($AO$6=E$6,$AO$7,0)+$AP162*IF($AP$6=E$6,$AP$7,0)+$AQ162*IF($AQ$6=E$6,$AQ$7,0)+$AR162*IF($AR$6=E$6,$AR$7,0)+$AS162*IF($AS$6=E$6,$AS$7,0)+$AT162*IF($AT$6=E$6,$AT$7,0)+$AU162*IF($AU$6=E$6,$AU$7,0)+$AV162*IF($AV$6=E$6,$AV$7,0)+$AW162*IF($AW$6=E$6,$AW$7,0)+$AX162*IF($AX$6=E$6,$AX$7,0)+$AY162*IF($AY$6=E$6,$AY$7,0)+$AZ162*IF($AZ$6=E$6,$AZ$7,0))/E$7,0)</f>
        <v>0</v>
      </c>
      <c r="F162" s="54">
        <f t="shared" si="155"/>
        <v>0</v>
      </c>
      <c r="G162" s="54">
        <f t="shared" si="155"/>
        <v>80</v>
      </c>
      <c r="H162" s="54">
        <f t="shared" si="155"/>
        <v>80</v>
      </c>
      <c r="I162" s="54">
        <f t="shared" si="155"/>
        <v>0</v>
      </c>
      <c r="J162" s="54">
        <f t="shared" si="155"/>
        <v>0</v>
      </c>
      <c r="K162" s="54">
        <f t="shared" si="155"/>
        <v>0</v>
      </c>
      <c r="L162" s="54">
        <f t="shared" si="155"/>
        <v>0</v>
      </c>
      <c r="M162" s="54">
        <f t="shared" si="155"/>
        <v>0</v>
      </c>
      <c r="N162" s="54">
        <f t="shared" si="155"/>
        <v>0</v>
      </c>
      <c r="O162" s="54">
        <f t="shared" si="155"/>
        <v>0</v>
      </c>
      <c r="P162" s="54">
        <f t="shared" si="155"/>
        <v>0</v>
      </c>
      <c r="Q162" s="54">
        <f t="shared" si="155"/>
        <v>0</v>
      </c>
      <c r="R162" s="54">
        <f t="shared" si="155"/>
        <v>0</v>
      </c>
      <c r="S162" s="135"/>
      <c r="T162" s="66"/>
      <c r="U162" s="56"/>
      <c r="V162" s="56">
        <v>80</v>
      </c>
      <c r="W162" s="56">
        <v>80</v>
      </c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3"/>
      <c r="AT162" s="3"/>
      <c r="AU162" s="3"/>
      <c r="AV162" s="3"/>
      <c r="AW162" s="3"/>
    </row>
    <row r="163" spans="1:49" ht="14.25" customHeight="1">
      <c r="A163" s="51">
        <v>156</v>
      </c>
      <c r="B163" s="3">
        <v>21120120120008</v>
      </c>
      <c r="C163" s="3" t="s">
        <v>307</v>
      </c>
      <c r="D163" s="54">
        <v>50</v>
      </c>
      <c r="E163" s="54">
        <f t="shared" ref="E163:R163" si="156">IFERROR(($T163*IF($T$6=E$6,$T$7,0)+$U163*IF($U$6=E$6,$U$7,0)+$V163*IF($V$6=E$6,$V$7,0)+$W163*IF($W$6=E$6,$W$7,0)+$X163*IF($X$6=E$6,$X$7,0)+$Y163*IF($Y$6=E$6,$Y$7,0)+$Z163*IF($Z$6=E$6,$Z$7,0)+$AA163*IF($AA$6=E$6,$AA$7,0)+$AB163*IF($AB$6=E$6,$AB$7,0)+$AC163*IF($AC$6=E$6,$AC$7,0)+$AD163*IF($AD$6=E$6,$AD$7,0)+$AE163*IF($AE$6=E$6,$AE$7,0)+$AF163*IF($AF$6=E$6,$AF$7,0)+$AG163*IF($AG$6=E$6,$AG$7,0)+$AH163*IF($AH$6=E$6,$AH$7,0)+$AI163*IF($AI$6=E$6,$AI$7,0)+$AJ163*IF($AJ$6=E$6,$AJ$7,0)+$AK163*IF($AK$6=E$6,$AK$7,0)+$AL163*IF($AL$6=E$6,$AL$7,0)+$AM163*IF($AM$6=E$6,$AM$7,0)+$AN163*IF($AN$6=E$6,$AN$7,0)+$AO163*IF($AO$6=E$6,$AO$7,0)+$AP163*IF($AP$6=E$6,$AP$7,0)+$AQ163*IF($AQ$6=E$6,$AQ$7,0)+$AR163*IF($AR$6=E$6,$AR$7,0)+$AS163*IF($AS$6=E$6,$AS$7,0)+$AT163*IF($AT$6=E$6,$AT$7,0)+$AU163*IF($AU$6=E$6,$AU$7,0)+$AV163*IF($AV$6=E$6,$AV$7,0)+$AW163*IF($AW$6=E$6,$AW$7,0)+$AX163*IF($AX$6=E$6,$AX$7,0)+$AY163*IF($AY$6=E$6,$AY$7,0)+$AZ163*IF($AZ$6=E$6,$AZ$7,0))/E$7,0)</f>
        <v>0</v>
      </c>
      <c r="F163" s="54">
        <f t="shared" si="156"/>
        <v>0</v>
      </c>
      <c r="G163" s="54">
        <f t="shared" si="156"/>
        <v>50</v>
      </c>
      <c r="H163" s="54">
        <f t="shared" si="156"/>
        <v>50</v>
      </c>
      <c r="I163" s="54">
        <f t="shared" si="156"/>
        <v>0</v>
      </c>
      <c r="J163" s="54">
        <f t="shared" si="156"/>
        <v>0</v>
      </c>
      <c r="K163" s="54">
        <f t="shared" si="156"/>
        <v>0</v>
      </c>
      <c r="L163" s="54">
        <f t="shared" si="156"/>
        <v>0</v>
      </c>
      <c r="M163" s="54">
        <f t="shared" si="156"/>
        <v>0</v>
      </c>
      <c r="N163" s="54">
        <f t="shared" si="156"/>
        <v>0</v>
      </c>
      <c r="O163" s="54">
        <f t="shared" si="156"/>
        <v>0</v>
      </c>
      <c r="P163" s="54">
        <f t="shared" si="156"/>
        <v>0</v>
      </c>
      <c r="Q163" s="54">
        <f t="shared" si="156"/>
        <v>0</v>
      </c>
      <c r="R163" s="54">
        <f t="shared" si="156"/>
        <v>0</v>
      </c>
      <c r="S163" s="135"/>
      <c r="T163" s="66"/>
      <c r="U163" s="56"/>
      <c r="V163" s="56">
        <v>50</v>
      </c>
      <c r="W163" s="56">
        <v>50</v>
      </c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3"/>
      <c r="AT163" s="3"/>
      <c r="AU163" s="3"/>
      <c r="AV163" s="3"/>
      <c r="AW163" s="3"/>
    </row>
    <row r="164" spans="1:49" ht="14.25" customHeight="1">
      <c r="A164" s="51">
        <v>157</v>
      </c>
      <c r="B164" s="3">
        <v>21120120120013</v>
      </c>
      <c r="C164" s="3" t="s">
        <v>308</v>
      </c>
      <c r="D164" s="54">
        <v>80</v>
      </c>
      <c r="E164" s="54">
        <f t="shared" ref="E164:R164" si="157">IFERROR(($T164*IF($T$6=E$6,$T$7,0)+$U164*IF($U$6=E$6,$U$7,0)+$V164*IF($V$6=E$6,$V$7,0)+$W164*IF($W$6=E$6,$W$7,0)+$X164*IF($X$6=E$6,$X$7,0)+$Y164*IF($Y$6=E$6,$Y$7,0)+$Z164*IF($Z$6=E$6,$Z$7,0)+$AA164*IF($AA$6=E$6,$AA$7,0)+$AB164*IF($AB$6=E$6,$AB$7,0)+$AC164*IF($AC$6=E$6,$AC$7,0)+$AD164*IF($AD$6=E$6,$AD$7,0)+$AE164*IF($AE$6=E$6,$AE$7,0)+$AF164*IF($AF$6=E$6,$AF$7,0)+$AG164*IF($AG$6=E$6,$AG$7,0)+$AH164*IF($AH$6=E$6,$AH$7,0)+$AI164*IF($AI$6=E$6,$AI$7,0)+$AJ164*IF($AJ$6=E$6,$AJ$7,0)+$AK164*IF($AK$6=E$6,$AK$7,0)+$AL164*IF($AL$6=E$6,$AL$7,0)+$AM164*IF($AM$6=E$6,$AM$7,0)+$AN164*IF($AN$6=E$6,$AN$7,0)+$AO164*IF($AO$6=E$6,$AO$7,0)+$AP164*IF($AP$6=E$6,$AP$7,0)+$AQ164*IF($AQ$6=E$6,$AQ$7,0)+$AR164*IF($AR$6=E$6,$AR$7,0)+$AS164*IF($AS$6=E$6,$AS$7,0)+$AT164*IF($AT$6=E$6,$AT$7,0)+$AU164*IF($AU$6=E$6,$AU$7,0)+$AV164*IF($AV$6=E$6,$AV$7,0)+$AW164*IF($AW$6=E$6,$AW$7,0)+$AX164*IF($AX$6=E$6,$AX$7,0)+$AY164*IF($AY$6=E$6,$AY$7,0)+$AZ164*IF($AZ$6=E$6,$AZ$7,0))/E$7,0)</f>
        <v>0</v>
      </c>
      <c r="F164" s="54">
        <f t="shared" si="157"/>
        <v>0</v>
      </c>
      <c r="G164" s="54">
        <f t="shared" si="157"/>
        <v>80</v>
      </c>
      <c r="H164" s="54">
        <f t="shared" si="157"/>
        <v>80</v>
      </c>
      <c r="I164" s="54">
        <f t="shared" si="157"/>
        <v>0</v>
      </c>
      <c r="J164" s="54">
        <f t="shared" si="157"/>
        <v>0</v>
      </c>
      <c r="K164" s="54">
        <f t="shared" si="157"/>
        <v>0</v>
      </c>
      <c r="L164" s="54">
        <f t="shared" si="157"/>
        <v>0</v>
      </c>
      <c r="M164" s="54">
        <f t="shared" si="157"/>
        <v>0</v>
      </c>
      <c r="N164" s="54">
        <f t="shared" si="157"/>
        <v>0</v>
      </c>
      <c r="O164" s="54">
        <f t="shared" si="157"/>
        <v>0</v>
      </c>
      <c r="P164" s="54">
        <f t="shared" si="157"/>
        <v>0</v>
      </c>
      <c r="Q164" s="54">
        <f t="shared" si="157"/>
        <v>0</v>
      </c>
      <c r="R164" s="54">
        <f t="shared" si="157"/>
        <v>0</v>
      </c>
      <c r="S164" s="135"/>
      <c r="T164" s="66"/>
      <c r="U164" s="56"/>
      <c r="V164" s="56">
        <v>80</v>
      </c>
      <c r="W164" s="56">
        <v>80</v>
      </c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3"/>
      <c r="AT164" s="3"/>
      <c r="AU164" s="3"/>
      <c r="AV164" s="3"/>
      <c r="AW164" s="3"/>
    </row>
    <row r="165" spans="1:49" ht="14.25" customHeight="1">
      <c r="A165" s="51">
        <v>158</v>
      </c>
      <c r="B165" s="3">
        <v>21120120120016</v>
      </c>
      <c r="C165" s="3" t="s">
        <v>309</v>
      </c>
      <c r="D165" s="54">
        <v>20</v>
      </c>
      <c r="E165" s="54">
        <f t="shared" ref="E165:R165" si="158">IFERROR(($T165*IF($T$6=E$6,$T$7,0)+$U165*IF($U$6=E$6,$U$7,0)+$V165*IF($V$6=E$6,$V$7,0)+$W165*IF($W$6=E$6,$W$7,0)+$X165*IF($X$6=E$6,$X$7,0)+$Y165*IF($Y$6=E$6,$Y$7,0)+$Z165*IF($Z$6=E$6,$Z$7,0)+$AA165*IF($AA$6=E$6,$AA$7,0)+$AB165*IF($AB$6=E$6,$AB$7,0)+$AC165*IF($AC$6=E$6,$AC$7,0)+$AD165*IF($AD$6=E$6,$AD$7,0)+$AE165*IF($AE$6=E$6,$AE$7,0)+$AF165*IF($AF$6=E$6,$AF$7,0)+$AG165*IF($AG$6=E$6,$AG$7,0)+$AH165*IF($AH$6=E$6,$AH$7,0)+$AI165*IF($AI$6=E$6,$AI$7,0)+$AJ165*IF($AJ$6=E$6,$AJ$7,0)+$AK165*IF($AK$6=E$6,$AK$7,0)+$AL165*IF($AL$6=E$6,$AL$7,0)+$AM165*IF($AM$6=E$6,$AM$7,0)+$AN165*IF($AN$6=E$6,$AN$7,0)+$AO165*IF($AO$6=E$6,$AO$7,0)+$AP165*IF($AP$6=E$6,$AP$7,0)+$AQ165*IF($AQ$6=E$6,$AQ$7,0)+$AR165*IF($AR$6=E$6,$AR$7,0)+$AS165*IF($AS$6=E$6,$AS$7,0)+$AT165*IF($AT$6=E$6,$AT$7,0)+$AU165*IF($AU$6=E$6,$AU$7,0)+$AV165*IF($AV$6=E$6,$AV$7,0)+$AW165*IF($AW$6=E$6,$AW$7,0)+$AX165*IF($AX$6=E$6,$AX$7,0)+$AY165*IF($AY$6=E$6,$AY$7,0)+$AZ165*IF($AZ$6=E$6,$AZ$7,0))/E$7,0)</f>
        <v>0</v>
      </c>
      <c r="F165" s="54">
        <f t="shared" si="158"/>
        <v>0</v>
      </c>
      <c r="G165" s="54">
        <f t="shared" si="158"/>
        <v>20</v>
      </c>
      <c r="H165" s="54">
        <f t="shared" si="158"/>
        <v>20</v>
      </c>
      <c r="I165" s="54">
        <f t="shared" si="158"/>
        <v>0</v>
      </c>
      <c r="J165" s="54">
        <f t="shared" si="158"/>
        <v>0</v>
      </c>
      <c r="K165" s="54">
        <f t="shared" si="158"/>
        <v>0</v>
      </c>
      <c r="L165" s="54">
        <f t="shared" si="158"/>
        <v>0</v>
      </c>
      <c r="M165" s="54">
        <f t="shared" si="158"/>
        <v>0</v>
      </c>
      <c r="N165" s="54">
        <f t="shared" si="158"/>
        <v>0</v>
      </c>
      <c r="O165" s="54">
        <f t="shared" si="158"/>
        <v>0</v>
      </c>
      <c r="P165" s="54">
        <f t="shared" si="158"/>
        <v>0</v>
      </c>
      <c r="Q165" s="54">
        <f t="shared" si="158"/>
        <v>0</v>
      </c>
      <c r="R165" s="54">
        <f t="shared" si="158"/>
        <v>0</v>
      </c>
      <c r="S165" s="135"/>
      <c r="T165" s="66"/>
      <c r="U165" s="56"/>
      <c r="V165" s="56">
        <v>20</v>
      </c>
      <c r="W165" s="56">
        <v>20</v>
      </c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3"/>
      <c r="AT165" s="3"/>
      <c r="AU165" s="3"/>
      <c r="AV165" s="3"/>
      <c r="AW165" s="3"/>
    </row>
    <row r="166" spans="1:49" ht="14.25" customHeight="1">
      <c r="A166" s="51">
        <v>159</v>
      </c>
      <c r="B166" s="3">
        <v>21120120120018</v>
      </c>
      <c r="C166" s="3" t="s">
        <v>310</v>
      </c>
      <c r="D166" s="54">
        <v>60</v>
      </c>
      <c r="E166" s="54">
        <f t="shared" ref="E166:R166" si="159">IFERROR(($T166*IF($T$6=E$6,$T$7,0)+$U166*IF($U$6=E$6,$U$7,0)+$V166*IF($V$6=E$6,$V$7,0)+$W166*IF($W$6=E$6,$W$7,0)+$X166*IF($X$6=E$6,$X$7,0)+$Y166*IF($Y$6=E$6,$Y$7,0)+$Z166*IF($Z$6=E$6,$Z$7,0)+$AA166*IF($AA$6=E$6,$AA$7,0)+$AB166*IF($AB$6=E$6,$AB$7,0)+$AC166*IF($AC$6=E$6,$AC$7,0)+$AD166*IF($AD$6=E$6,$AD$7,0)+$AE166*IF($AE$6=E$6,$AE$7,0)+$AF166*IF($AF$6=E$6,$AF$7,0)+$AG166*IF($AG$6=E$6,$AG$7,0)+$AH166*IF($AH$6=E$6,$AH$7,0)+$AI166*IF($AI$6=E$6,$AI$7,0)+$AJ166*IF($AJ$6=E$6,$AJ$7,0)+$AK166*IF($AK$6=E$6,$AK$7,0)+$AL166*IF($AL$6=E$6,$AL$7,0)+$AM166*IF($AM$6=E$6,$AM$7,0)+$AN166*IF($AN$6=E$6,$AN$7,0)+$AO166*IF($AO$6=E$6,$AO$7,0)+$AP166*IF($AP$6=E$6,$AP$7,0)+$AQ166*IF($AQ$6=E$6,$AQ$7,0)+$AR166*IF($AR$6=E$6,$AR$7,0)+$AS166*IF($AS$6=E$6,$AS$7,0)+$AT166*IF($AT$6=E$6,$AT$7,0)+$AU166*IF($AU$6=E$6,$AU$7,0)+$AV166*IF($AV$6=E$6,$AV$7,0)+$AW166*IF($AW$6=E$6,$AW$7,0)+$AX166*IF($AX$6=E$6,$AX$7,0)+$AY166*IF($AY$6=E$6,$AY$7,0)+$AZ166*IF($AZ$6=E$6,$AZ$7,0))/E$7,0)</f>
        <v>0</v>
      </c>
      <c r="F166" s="54">
        <f t="shared" si="159"/>
        <v>0</v>
      </c>
      <c r="G166" s="54">
        <f t="shared" si="159"/>
        <v>60</v>
      </c>
      <c r="H166" s="54">
        <f t="shared" si="159"/>
        <v>60</v>
      </c>
      <c r="I166" s="54">
        <f t="shared" si="159"/>
        <v>0</v>
      </c>
      <c r="J166" s="54">
        <f t="shared" si="159"/>
        <v>0</v>
      </c>
      <c r="K166" s="54">
        <f t="shared" si="159"/>
        <v>0</v>
      </c>
      <c r="L166" s="54">
        <f t="shared" si="159"/>
        <v>0</v>
      </c>
      <c r="M166" s="54">
        <f t="shared" si="159"/>
        <v>0</v>
      </c>
      <c r="N166" s="54">
        <f t="shared" si="159"/>
        <v>0</v>
      </c>
      <c r="O166" s="54">
        <f t="shared" si="159"/>
        <v>0</v>
      </c>
      <c r="P166" s="54">
        <f t="shared" si="159"/>
        <v>0</v>
      </c>
      <c r="Q166" s="54">
        <f t="shared" si="159"/>
        <v>0</v>
      </c>
      <c r="R166" s="54">
        <f t="shared" si="159"/>
        <v>0</v>
      </c>
      <c r="S166" s="135"/>
      <c r="T166" s="66"/>
      <c r="U166" s="56"/>
      <c r="V166" s="56">
        <v>60</v>
      </c>
      <c r="W166" s="56">
        <v>60</v>
      </c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3"/>
      <c r="AT166" s="3"/>
      <c r="AU166" s="3"/>
      <c r="AV166" s="3"/>
      <c r="AW166" s="3"/>
    </row>
    <row r="167" spans="1:49" ht="14.25" customHeight="1">
      <c r="A167" s="51">
        <v>160</v>
      </c>
      <c r="B167" s="3">
        <v>21120120120020</v>
      </c>
      <c r="C167" s="3" t="s">
        <v>311</v>
      </c>
      <c r="D167" s="54">
        <v>0</v>
      </c>
      <c r="E167" s="54">
        <f t="shared" ref="E167:R167" si="160">IFERROR(($T167*IF($T$6=E$6,$T$7,0)+$U167*IF($U$6=E$6,$U$7,0)+$V167*IF($V$6=E$6,$V$7,0)+$W167*IF($W$6=E$6,$W$7,0)+$X167*IF($X$6=E$6,$X$7,0)+$Y167*IF($Y$6=E$6,$Y$7,0)+$Z167*IF($Z$6=E$6,$Z$7,0)+$AA167*IF($AA$6=E$6,$AA$7,0)+$AB167*IF($AB$6=E$6,$AB$7,0)+$AC167*IF($AC$6=E$6,$AC$7,0)+$AD167*IF($AD$6=E$6,$AD$7,0)+$AE167*IF($AE$6=E$6,$AE$7,0)+$AF167*IF($AF$6=E$6,$AF$7,0)+$AG167*IF($AG$6=E$6,$AG$7,0)+$AH167*IF($AH$6=E$6,$AH$7,0)+$AI167*IF($AI$6=E$6,$AI$7,0)+$AJ167*IF($AJ$6=E$6,$AJ$7,0)+$AK167*IF($AK$6=E$6,$AK$7,0)+$AL167*IF($AL$6=E$6,$AL$7,0)+$AM167*IF($AM$6=E$6,$AM$7,0)+$AN167*IF($AN$6=E$6,$AN$7,0)+$AO167*IF($AO$6=E$6,$AO$7,0)+$AP167*IF($AP$6=E$6,$AP$7,0)+$AQ167*IF($AQ$6=E$6,$AQ$7,0)+$AR167*IF($AR$6=E$6,$AR$7,0)+$AS167*IF($AS$6=E$6,$AS$7,0)+$AT167*IF($AT$6=E$6,$AT$7,0)+$AU167*IF($AU$6=E$6,$AU$7,0)+$AV167*IF($AV$6=E$6,$AV$7,0)+$AW167*IF($AW$6=E$6,$AW$7,0)+$AX167*IF($AX$6=E$6,$AX$7,0)+$AY167*IF($AY$6=E$6,$AY$7,0)+$AZ167*IF($AZ$6=E$6,$AZ$7,0))/E$7,0)</f>
        <v>0</v>
      </c>
      <c r="F167" s="54">
        <f t="shared" si="160"/>
        <v>0</v>
      </c>
      <c r="G167" s="54">
        <f t="shared" si="160"/>
        <v>0</v>
      </c>
      <c r="H167" s="54">
        <f t="shared" si="160"/>
        <v>0</v>
      </c>
      <c r="I167" s="54">
        <f t="shared" si="160"/>
        <v>0</v>
      </c>
      <c r="J167" s="54">
        <f t="shared" si="160"/>
        <v>0</v>
      </c>
      <c r="K167" s="54">
        <f t="shared" si="160"/>
        <v>0</v>
      </c>
      <c r="L167" s="54">
        <f t="shared" si="160"/>
        <v>0</v>
      </c>
      <c r="M167" s="54">
        <f t="shared" si="160"/>
        <v>0</v>
      </c>
      <c r="N167" s="54">
        <f t="shared" si="160"/>
        <v>0</v>
      </c>
      <c r="O167" s="54">
        <f t="shared" si="160"/>
        <v>0</v>
      </c>
      <c r="P167" s="54">
        <f t="shared" si="160"/>
        <v>0</v>
      </c>
      <c r="Q167" s="54">
        <f t="shared" si="160"/>
        <v>0</v>
      </c>
      <c r="R167" s="54">
        <f t="shared" si="160"/>
        <v>0</v>
      </c>
      <c r="S167" s="135"/>
      <c r="T167" s="66"/>
      <c r="U167" s="56"/>
      <c r="V167" s="56">
        <v>0</v>
      </c>
      <c r="W167" s="56">
        <v>0</v>
      </c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3"/>
      <c r="AT167" s="3"/>
      <c r="AU167" s="3"/>
      <c r="AV167" s="3"/>
      <c r="AW167" s="3"/>
    </row>
    <row r="168" spans="1:49" ht="14.25" customHeight="1">
      <c r="A168" s="51">
        <v>161</v>
      </c>
      <c r="B168" s="3">
        <v>21120120120023</v>
      </c>
      <c r="C168" s="3" t="s">
        <v>312</v>
      </c>
      <c r="D168" s="54">
        <v>100</v>
      </c>
      <c r="E168" s="54">
        <f t="shared" ref="E168:R168" si="161">IFERROR(($T168*IF($T$6=E$6,$T$7,0)+$U168*IF($U$6=E$6,$U$7,0)+$V168*IF($V$6=E$6,$V$7,0)+$W168*IF($W$6=E$6,$W$7,0)+$X168*IF($X$6=E$6,$X$7,0)+$Y168*IF($Y$6=E$6,$Y$7,0)+$Z168*IF($Z$6=E$6,$Z$7,0)+$AA168*IF($AA$6=E$6,$AA$7,0)+$AB168*IF($AB$6=E$6,$AB$7,0)+$AC168*IF($AC$6=E$6,$AC$7,0)+$AD168*IF($AD$6=E$6,$AD$7,0)+$AE168*IF($AE$6=E$6,$AE$7,0)+$AF168*IF($AF$6=E$6,$AF$7,0)+$AG168*IF($AG$6=E$6,$AG$7,0)+$AH168*IF($AH$6=E$6,$AH$7,0)+$AI168*IF($AI$6=E$6,$AI$7,0)+$AJ168*IF($AJ$6=E$6,$AJ$7,0)+$AK168*IF($AK$6=E$6,$AK$7,0)+$AL168*IF($AL$6=E$6,$AL$7,0)+$AM168*IF($AM$6=E$6,$AM$7,0)+$AN168*IF($AN$6=E$6,$AN$7,0)+$AO168*IF($AO$6=E$6,$AO$7,0)+$AP168*IF($AP$6=E$6,$AP$7,0)+$AQ168*IF($AQ$6=E$6,$AQ$7,0)+$AR168*IF($AR$6=E$6,$AR$7,0)+$AS168*IF($AS$6=E$6,$AS$7,0)+$AT168*IF($AT$6=E$6,$AT$7,0)+$AU168*IF($AU$6=E$6,$AU$7,0)+$AV168*IF($AV$6=E$6,$AV$7,0)+$AW168*IF($AW$6=E$6,$AW$7,0)+$AX168*IF($AX$6=E$6,$AX$7,0)+$AY168*IF($AY$6=E$6,$AY$7,0)+$AZ168*IF($AZ$6=E$6,$AZ$7,0))/E$7,0)</f>
        <v>0</v>
      </c>
      <c r="F168" s="54">
        <f t="shared" si="161"/>
        <v>0</v>
      </c>
      <c r="G168" s="54">
        <f t="shared" si="161"/>
        <v>100</v>
      </c>
      <c r="H168" s="54">
        <f t="shared" si="161"/>
        <v>100</v>
      </c>
      <c r="I168" s="54">
        <f t="shared" si="161"/>
        <v>0</v>
      </c>
      <c r="J168" s="54">
        <f t="shared" si="161"/>
        <v>0</v>
      </c>
      <c r="K168" s="54">
        <f t="shared" si="161"/>
        <v>0</v>
      </c>
      <c r="L168" s="54">
        <f t="shared" si="161"/>
        <v>0</v>
      </c>
      <c r="M168" s="54">
        <f t="shared" si="161"/>
        <v>0</v>
      </c>
      <c r="N168" s="54">
        <f t="shared" si="161"/>
        <v>0</v>
      </c>
      <c r="O168" s="54">
        <f t="shared" si="161"/>
        <v>0</v>
      </c>
      <c r="P168" s="54">
        <f t="shared" si="161"/>
        <v>0</v>
      </c>
      <c r="Q168" s="54">
        <f t="shared" si="161"/>
        <v>0</v>
      </c>
      <c r="R168" s="54">
        <f t="shared" si="161"/>
        <v>0</v>
      </c>
      <c r="S168" s="135"/>
      <c r="T168" s="66"/>
      <c r="U168" s="56"/>
      <c r="V168" s="56">
        <v>100</v>
      </c>
      <c r="W168" s="56">
        <v>100</v>
      </c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3"/>
      <c r="AT168" s="3"/>
      <c r="AU168" s="3"/>
      <c r="AV168" s="3"/>
      <c r="AW168" s="3"/>
    </row>
    <row r="169" spans="1:49" ht="14.25" customHeight="1">
      <c r="A169" s="51">
        <v>162</v>
      </c>
      <c r="B169" s="3">
        <v>21120120120026</v>
      </c>
      <c r="C169" s="3" t="s">
        <v>313</v>
      </c>
      <c r="D169" s="54">
        <v>40</v>
      </c>
      <c r="E169" s="54">
        <f t="shared" ref="E169:R169" si="162">IFERROR(($T169*IF($T$6=E$6,$T$7,0)+$U169*IF($U$6=E$6,$U$7,0)+$V169*IF($V$6=E$6,$V$7,0)+$W169*IF($W$6=E$6,$W$7,0)+$X169*IF($X$6=E$6,$X$7,0)+$Y169*IF($Y$6=E$6,$Y$7,0)+$Z169*IF($Z$6=E$6,$Z$7,0)+$AA169*IF($AA$6=E$6,$AA$7,0)+$AB169*IF($AB$6=E$6,$AB$7,0)+$AC169*IF($AC$6=E$6,$AC$7,0)+$AD169*IF($AD$6=E$6,$AD$7,0)+$AE169*IF($AE$6=E$6,$AE$7,0)+$AF169*IF($AF$6=E$6,$AF$7,0)+$AG169*IF($AG$6=E$6,$AG$7,0)+$AH169*IF($AH$6=E$6,$AH$7,0)+$AI169*IF($AI$6=E$6,$AI$7,0)+$AJ169*IF($AJ$6=E$6,$AJ$7,0)+$AK169*IF($AK$6=E$6,$AK$7,0)+$AL169*IF($AL$6=E$6,$AL$7,0)+$AM169*IF($AM$6=E$6,$AM$7,0)+$AN169*IF($AN$6=E$6,$AN$7,0)+$AO169*IF($AO$6=E$6,$AO$7,0)+$AP169*IF($AP$6=E$6,$AP$7,0)+$AQ169*IF($AQ$6=E$6,$AQ$7,0)+$AR169*IF($AR$6=E$6,$AR$7,0)+$AS169*IF($AS$6=E$6,$AS$7,0)+$AT169*IF($AT$6=E$6,$AT$7,0)+$AU169*IF($AU$6=E$6,$AU$7,0)+$AV169*IF($AV$6=E$6,$AV$7,0)+$AW169*IF($AW$6=E$6,$AW$7,0)+$AX169*IF($AX$6=E$6,$AX$7,0)+$AY169*IF($AY$6=E$6,$AY$7,0)+$AZ169*IF($AZ$6=E$6,$AZ$7,0))/E$7,0)</f>
        <v>0</v>
      </c>
      <c r="F169" s="54">
        <f t="shared" si="162"/>
        <v>0</v>
      </c>
      <c r="G169" s="54">
        <f t="shared" si="162"/>
        <v>40</v>
      </c>
      <c r="H169" s="54">
        <f t="shared" si="162"/>
        <v>40</v>
      </c>
      <c r="I169" s="54">
        <f t="shared" si="162"/>
        <v>0</v>
      </c>
      <c r="J169" s="54">
        <f t="shared" si="162"/>
        <v>0</v>
      </c>
      <c r="K169" s="54">
        <f t="shared" si="162"/>
        <v>0</v>
      </c>
      <c r="L169" s="54">
        <f t="shared" si="162"/>
        <v>0</v>
      </c>
      <c r="M169" s="54">
        <f t="shared" si="162"/>
        <v>0</v>
      </c>
      <c r="N169" s="54">
        <f t="shared" si="162"/>
        <v>0</v>
      </c>
      <c r="O169" s="54">
        <f t="shared" si="162"/>
        <v>0</v>
      </c>
      <c r="P169" s="54">
        <f t="shared" si="162"/>
        <v>0</v>
      </c>
      <c r="Q169" s="54">
        <f t="shared" si="162"/>
        <v>0</v>
      </c>
      <c r="R169" s="54">
        <f t="shared" si="162"/>
        <v>0</v>
      </c>
      <c r="S169" s="135"/>
      <c r="T169" s="66"/>
      <c r="U169" s="56"/>
      <c r="V169" s="56">
        <v>40</v>
      </c>
      <c r="W169" s="56">
        <v>40</v>
      </c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3"/>
      <c r="AT169" s="3"/>
      <c r="AU169" s="3"/>
      <c r="AV169" s="3"/>
      <c r="AW169" s="3"/>
    </row>
    <row r="170" spans="1:49" ht="14.25" customHeight="1">
      <c r="A170" s="51">
        <v>163</v>
      </c>
      <c r="B170" s="3">
        <v>21120120120028</v>
      </c>
      <c r="C170" s="3" t="s">
        <v>314</v>
      </c>
      <c r="D170" s="54">
        <v>70</v>
      </c>
      <c r="E170" s="54">
        <f t="shared" ref="E170:R170" si="163">IFERROR(($T170*IF($T$6=E$6,$T$7,0)+$U170*IF($U$6=E$6,$U$7,0)+$V170*IF($V$6=E$6,$V$7,0)+$W170*IF($W$6=E$6,$W$7,0)+$X170*IF($X$6=E$6,$X$7,0)+$Y170*IF($Y$6=E$6,$Y$7,0)+$Z170*IF($Z$6=E$6,$Z$7,0)+$AA170*IF($AA$6=E$6,$AA$7,0)+$AB170*IF($AB$6=E$6,$AB$7,0)+$AC170*IF($AC$6=E$6,$AC$7,0)+$AD170*IF($AD$6=E$6,$AD$7,0)+$AE170*IF($AE$6=E$6,$AE$7,0)+$AF170*IF($AF$6=E$6,$AF$7,0)+$AG170*IF($AG$6=E$6,$AG$7,0)+$AH170*IF($AH$6=E$6,$AH$7,0)+$AI170*IF($AI$6=E$6,$AI$7,0)+$AJ170*IF($AJ$6=E$6,$AJ$7,0)+$AK170*IF($AK$6=E$6,$AK$7,0)+$AL170*IF($AL$6=E$6,$AL$7,0)+$AM170*IF($AM$6=E$6,$AM$7,0)+$AN170*IF($AN$6=E$6,$AN$7,0)+$AO170*IF($AO$6=E$6,$AO$7,0)+$AP170*IF($AP$6=E$6,$AP$7,0)+$AQ170*IF($AQ$6=E$6,$AQ$7,0)+$AR170*IF($AR$6=E$6,$AR$7,0)+$AS170*IF($AS$6=E$6,$AS$7,0)+$AT170*IF($AT$6=E$6,$AT$7,0)+$AU170*IF($AU$6=E$6,$AU$7,0)+$AV170*IF($AV$6=E$6,$AV$7,0)+$AW170*IF($AW$6=E$6,$AW$7,0)+$AX170*IF($AX$6=E$6,$AX$7,0)+$AY170*IF($AY$6=E$6,$AY$7,0)+$AZ170*IF($AZ$6=E$6,$AZ$7,0))/E$7,0)</f>
        <v>0</v>
      </c>
      <c r="F170" s="54">
        <f t="shared" si="163"/>
        <v>0</v>
      </c>
      <c r="G170" s="54">
        <f t="shared" si="163"/>
        <v>70</v>
      </c>
      <c r="H170" s="54">
        <f t="shared" si="163"/>
        <v>70</v>
      </c>
      <c r="I170" s="54">
        <f t="shared" si="163"/>
        <v>0</v>
      </c>
      <c r="J170" s="54">
        <f t="shared" si="163"/>
        <v>0</v>
      </c>
      <c r="K170" s="54">
        <f t="shared" si="163"/>
        <v>0</v>
      </c>
      <c r="L170" s="54">
        <f t="shared" si="163"/>
        <v>0</v>
      </c>
      <c r="M170" s="54">
        <f t="shared" si="163"/>
        <v>0</v>
      </c>
      <c r="N170" s="54">
        <f t="shared" si="163"/>
        <v>0</v>
      </c>
      <c r="O170" s="54">
        <f t="shared" si="163"/>
        <v>0</v>
      </c>
      <c r="P170" s="54">
        <f t="shared" si="163"/>
        <v>0</v>
      </c>
      <c r="Q170" s="54">
        <f t="shared" si="163"/>
        <v>0</v>
      </c>
      <c r="R170" s="54">
        <f t="shared" si="163"/>
        <v>0</v>
      </c>
      <c r="S170" s="135"/>
      <c r="T170" s="66"/>
      <c r="U170" s="56"/>
      <c r="V170" s="56">
        <v>70</v>
      </c>
      <c r="W170" s="56">
        <v>70</v>
      </c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3"/>
      <c r="AT170" s="3"/>
      <c r="AU170" s="3"/>
      <c r="AV170" s="3"/>
      <c r="AW170" s="3"/>
    </row>
    <row r="171" spans="1:49" ht="14.25" customHeight="1">
      <c r="A171" s="51">
        <v>164</v>
      </c>
      <c r="B171" s="3">
        <v>21120120140142</v>
      </c>
      <c r="C171" s="3" t="s">
        <v>315</v>
      </c>
      <c r="D171" s="54">
        <v>65</v>
      </c>
      <c r="E171" s="54">
        <f t="shared" ref="E171:R171" si="164">IFERROR(($T171*IF($T$6=E$6,$T$7,0)+$U171*IF($U$6=E$6,$U$7,0)+$V171*IF($V$6=E$6,$V$7,0)+$W171*IF($W$6=E$6,$W$7,0)+$X171*IF($X$6=E$6,$X$7,0)+$Y171*IF($Y$6=E$6,$Y$7,0)+$Z171*IF($Z$6=E$6,$Z$7,0)+$AA171*IF($AA$6=E$6,$AA$7,0)+$AB171*IF($AB$6=E$6,$AB$7,0)+$AC171*IF($AC$6=E$6,$AC$7,0)+$AD171*IF($AD$6=E$6,$AD$7,0)+$AE171*IF($AE$6=E$6,$AE$7,0)+$AF171*IF($AF$6=E$6,$AF$7,0)+$AG171*IF($AG$6=E$6,$AG$7,0)+$AH171*IF($AH$6=E$6,$AH$7,0)+$AI171*IF($AI$6=E$6,$AI$7,0)+$AJ171*IF($AJ$6=E$6,$AJ$7,0)+$AK171*IF($AK$6=E$6,$AK$7,0)+$AL171*IF($AL$6=E$6,$AL$7,0)+$AM171*IF($AM$6=E$6,$AM$7,0)+$AN171*IF($AN$6=E$6,$AN$7,0)+$AO171*IF($AO$6=E$6,$AO$7,0)+$AP171*IF($AP$6=E$6,$AP$7,0)+$AQ171*IF($AQ$6=E$6,$AQ$7,0)+$AR171*IF($AR$6=E$6,$AR$7,0)+$AS171*IF($AS$6=E$6,$AS$7,0)+$AT171*IF($AT$6=E$6,$AT$7,0)+$AU171*IF($AU$6=E$6,$AU$7,0)+$AV171*IF($AV$6=E$6,$AV$7,0)+$AW171*IF($AW$6=E$6,$AW$7,0)+$AX171*IF($AX$6=E$6,$AX$7,0)+$AY171*IF($AY$6=E$6,$AY$7,0)+$AZ171*IF($AZ$6=E$6,$AZ$7,0))/E$7,0)</f>
        <v>0</v>
      </c>
      <c r="F171" s="54">
        <f t="shared" si="164"/>
        <v>0</v>
      </c>
      <c r="G171" s="54">
        <f t="shared" si="164"/>
        <v>65</v>
      </c>
      <c r="H171" s="54">
        <f t="shared" si="164"/>
        <v>65</v>
      </c>
      <c r="I171" s="54">
        <f t="shared" si="164"/>
        <v>0</v>
      </c>
      <c r="J171" s="54">
        <f t="shared" si="164"/>
        <v>0</v>
      </c>
      <c r="K171" s="54">
        <f t="shared" si="164"/>
        <v>0</v>
      </c>
      <c r="L171" s="54">
        <f t="shared" si="164"/>
        <v>0</v>
      </c>
      <c r="M171" s="54">
        <f t="shared" si="164"/>
        <v>0</v>
      </c>
      <c r="N171" s="54">
        <f t="shared" si="164"/>
        <v>0</v>
      </c>
      <c r="O171" s="54">
        <f t="shared" si="164"/>
        <v>0</v>
      </c>
      <c r="P171" s="54">
        <f t="shared" si="164"/>
        <v>0</v>
      </c>
      <c r="Q171" s="54">
        <f t="shared" si="164"/>
        <v>0</v>
      </c>
      <c r="R171" s="54">
        <f t="shared" si="164"/>
        <v>0</v>
      </c>
      <c r="S171" s="135"/>
      <c r="T171" s="66"/>
      <c r="U171" s="56"/>
      <c r="V171" s="56">
        <v>65</v>
      </c>
      <c r="W171" s="56">
        <v>65</v>
      </c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3"/>
      <c r="AT171" s="3"/>
      <c r="AU171" s="3"/>
      <c r="AV171" s="3"/>
      <c r="AW171" s="3"/>
    </row>
    <row r="172" spans="1:49" ht="14.25" customHeight="1">
      <c r="A172" s="51">
        <v>165</v>
      </c>
      <c r="B172" s="3">
        <v>21120120140143</v>
      </c>
      <c r="C172" s="3" t="s">
        <v>316</v>
      </c>
      <c r="D172" s="54">
        <v>60</v>
      </c>
      <c r="E172" s="54">
        <f t="shared" ref="E172:R172" si="165">IFERROR(($T172*IF($T$6=E$6,$T$7,0)+$U172*IF($U$6=E$6,$U$7,0)+$V172*IF($V$6=E$6,$V$7,0)+$W172*IF($W$6=E$6,$W$7,0)+$X172*IF($X$6=E$6,$X$7,0)+$Y172*IF($Y$6=E$6,$Y$7,0)+$Z172*IF($Z$6=E$6,$Z$7,0)+$AA172*IF($AA$6=E$6,$AA$7,0)+$AB172*IF($AB$6=E$6,$AB$7,0)+$AC172*IF($AC$6=E$6,$AC$7,0)+$AD172*IF($AD$6=E$6,$AD$7,0)+$AE172*IF($AE$6=E$6,$AE$7,0)+$AF172*IF($AF$6=E$6,$AF$7,0)+$AG172*IF($AG$6=E$6,$AG$7,0)+$AH172*IF($AH$6=E$6,$AH$7,0)+$AI172*IF($AI$6=E$6,$AI$7,0)+$AJ172*IF($AJ$6=E$6,$AJ$7,0)+$AK172*IF($AK$6=E$6,$AK$7,0)+$AL172*IF($AL$6=E$6,$AL$7,0)+$AM172*IF($AM$6=E$6,$AM$7,0)+$AN172*IF($AN$6=E$6,$AN$7,0)+$AO172*IF($AO$6=E$6,$AO$7,0)+$AP172*IF($AP$6=E$6,$AP$7,0)+$AQ172*IF($AQ$6=E$6,$AQ$7,0)+$AR172*IF($AR$6=E$6,$AR$7,0)+$AS172*IF($AS$6=E$6,$AS$7,0)+$AT172*IF($AT$6=E$6,$AT$7,0)+$AU172*IF($AU$6=E$6,$AU$7,0)+$AV172*IF($AV$6=E$6,$AV$7,0)+$AW172*IF($AW$6=E$6,$AW$7,0)+$AX172*IF($AX$6=E$6,$AX$7,0)+$AY172*IF($AY$6=E$6,$AY$7,0)+$AZ172*IF($AZ$6=E$6,$AZ$7,0))/E$7,0)</f>
        <v>0</v>
      </c>
      <c r="F172" s="54">
        <f t="shared" si="165"/>
        <v>0</v>
      </c>
      <c r="G172" s="54">
        <f t="shared" si="165"/>
        <v>60</v>
      </c>
      <c r="H172" s="54">
        <f t="shared" si="165"/>
        <v>60</v>
      </c>
      <c r="I172" s="54">
        <f t="shared" si="165"/>
        <v>0</v>
      </c>
      <c r="J172" s="54">
        <f t="shared" si="165"/>
        <v>0</v>
      </c>
      <c r="K172" s="54">
        <f t="shared" si="165"/>
        <v>0</v>
      </c>
      <c r="L172" s="54">
        <f t="shared" si="165"/>
        <v>0</v>
      </c>
      <c r="M172" s="54">
        <f t="shared" si="165"/>
        <v>0</v>
      </c>
      <c r="N172" s="54">
        <f t="shared" si="165"/>
        <v>0</v>
      </c>
      <c r="O172" s="54">
        <f t="shared" si="165"/>
        <v>0</v>
      </c>
      <c r="P172" s="54">
        <f t="shared" si="165"/>
        <v>0</v>
      </c>
      <c r="Q172" s="54">
        <f t="shared" si="165"/>
        <v>0</v>
      </c>
      <c r="R172" s="54">
        <f t="shared" si="165"/>
        <v>0</v>
      </c>
      <c r="S172" s="135"/>
      <c r="T172" s="66"/>
      <c r="U172" s="56"/>
      <c r="V172" s="56">
        <v>60</v>
      </c>
      <c r="W172" s="56">
        <v>60</v>
      </c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3"/>
      <c r="AT172" s="3"/>
      <c r="AU172" s="3"/>
      <c r="AV172" s="3"/>
      <c r="AW172" s="3"/>
    </row>
    <row r="173" spans="1:49" ht="14.25" customHeight="1">
      <c r="A173" s="51">
        <v>166</v>
      </c>
      <c r="B173" s="3">
        <v>21120120140144</v>
      </c>
      <c r="C173" s="3" t="s">
        <v>317</v>
      </c>
      <c r="D173" s="54">
        <v>60</v>
      </c>
      <c r="E173" s="54">
        <f t="shared" ref="E173:R173" si="166">IFERROR(($T173*IF($T$6=E$6,$T$7,0)+$U173*IF($U$6=E$6,$U$7,0)+$V173*IF($V$6=E$6,$V$7,0)+$W173*IF($W$6=E$6,$W$7,0)+$X173*IF($X$6=E$6,$X$7,0)+$Y173*IF($Y$6=E$6,$Y$7,0)+$Z173*IF($Z$6=E$6,$Z$7,0)+$AA173*IF($AA$6=E$6,$AA$7,0)+$AB173*IF($AB$6=E$6,$AB$7,0)+$AC173*IF($AC$6=E$6,$AC$7,0)+$AD173*IF($AD$6=E$6,$AD$7,0)+$AE173*IF($AE$6=E$6,$AE$7,0)+$AF173*IF($AF$6=E$6,$AF$7,0)+$AG173*IF($AG$6=E$6,$AG$7,0)+$AH173*IF($AH$6=E$6,$AH$7,0)+$AI173*IF($AI$6=E$6,$AI$7,0)+$AJ173*IF($AJ$6=E$6,$AJ$7,0)+$AK173*IF($AK$6=E$6,$AK$7,0)+$AL173*IF($AL$6=E$6,$AL$7,0)+$AM173*IF($AM$6=E$6,$AM$7,0)+$AN173*IF($AN$6=E$6,$AN$7,0)+$AO173*IF($AO$6=E$6,$AO$7,0)+$AP173*IF($AP$6=E$6,$AP$7,0)+$AQ173*IF($AQ$6=E$6,$AQ$7,0)+$AR173*IF($AR$6=E$6,$AR$7,0)+$AS173*IF($AS$6=E$6,$AS$7,0)+$AT173*IF($AT$6=E$6,$AT$7,0)+$AU173*IF($AU$6=E$6,$AU$7,0)+$AV173*IF($AV$6=E$6,$AV$7,0)+$AW173*IF($AW$6=E$6,$AW$7,0)+$AX173*IF($AX$6=E$6,$AX$7,0)+$AY173*IF($AY$6=E$6,$AY$7,0)+$AZ173*IF($AZ$6=E$6,$AZ$7,0))/E$7,0)</f>
        <v>0</v>
      </c>
      <c r="F173" s="54">
        <f t="shared" si="166"/>
        <v>0</v>
      </c>
      <c r="G173" s="54">
        <f t="shared" si="166"/>
        <v>60</v>
      </c>
      <c r="H173" s="54">
        <f t="shared" si="166"/>
        <v>60</v>
      </c>
      <c r="I173" s="54">
        <f t="shared" si="166"/>
        <v>0</v>
      </c>
      <c r="J173" s="54">
        <f t="shared" si="166"/>
        <v>0</v>
      </c>
      <c r="K173" s="54">
        <f t="shared" si="166"/>
        <v>0</v>
      </c>
      <c r="L173" s="54">
        <f t="shared" si="166"/>
        <v>0</v>
      </c>
      <c r="M173" s="54">
        <f t="shared" si="166"/>
        <v>0</v>
      </c>
      <c r="N173" s="54">
        <f t="shared" si="166"/>
        <v>0</v>
      </c>
      <c r="O173" s="54">
        <f t="shared" si="166"/>
        <v>0</v>
      </c>
      <c r="P173" s="54">
        <f t="shared" si="166"/>
        <v>0</v>
      </c>
      <c r="Q173" s="54">
        <f t="shared" si="166"/>
        <v>0</v>
      </c>
      <c r="R173" s="54">
        <f t="shared" si="166"/>
        <v>0</v>
      </c>
      <c r="S173" s="135"/>
      <c r="T173" s="66"/>
      <c r="U173" s="56"/>
      <c r="V173" s="56">
        <v>60</v>
      </c>
      <c r="W173" s="56">
        <v>60</v>
      </c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3"/>
      <c r="AT173" s="3"/>
      <c r="AU173" s="3"/>
      <c r="AV173" s="3"/>
      <c r="AW173" s="3"/>
    </row>
    <row r="174" spans="1:49" ht="14.25" customHeight="1">
      <c r="A174" s="51">
        <v>167</v>
      </c>
      <c r="B174" s="3">
        <v>21120120140146</v>
      </c>
      <c r="C174" s="3" t="s">
        <v>318</v>
      </c>
      <c r="D174" s="54">
        <v>50</v>
      </c>
      <c r="E174" s="54">
        <f t="shared" ref="E174:R174" si="167">IFERROR(($T174*IF($T$6=E$6,$T$7,0)+$U174*IF($U$6=E$6,$U$7,0)+$V174*IF($V$6=E$6,$V$7,0)+$W174*IF($W$6=E$6,$W$7,0)+$X174*IF($X$6=E$6,$X$7,0)+$Y174*IF($Y$6=E$6,$Y$7,0)+$Z174*IF($Z$6=E$6,$Z$7,0)+$AA174*IF($AA$6=E$6,$AA$7,0)+$AB174*IF($AB$6=E$6,$AB$7,0)+$AC174*IF($AC$6=E$6,$AC$7,0)+$AD174*IF($AD$6=E$6,$AD$7,0)+$AE174*IF($AE$6=E$6,$AE$7,0)+$AF174*IF($AF$6=E$6,$AF$7,0)+$AG174*IF($AG$6=E$6,$AG$7,0)+$AH174*IF($AH$6=E$6,$AH$7,0)+$AI174*IF($AI$6=E$6,$AI$7,0)+$AJ174*IF($AJ$6=E$6,$AJ$7,0)+$AK174*IF($AK$6=E$6,$AK$7,0)+$AL174*IF($AL$6=E$6,$AL$7,0)+$AM174*IF($AM$6=E$6,$AM$7,0)+$AN174*IF($AN$6=E$6,$AN$7,0)+$AO174*IF($AO$6=E$6,$AO$7,0)+$AP174*IF($AP$6=E$6,$AP$7,0)+$AQ174*IF($AQ$6=E$6,$AQ$7,0)+$AR174*IF($AR$6=E$6,$AR$7,0)+$AS174*IF($AS$6=E$6,$AS$7,0)+$AT174*IF($AT$6=E$6,$AT$7,0)+$AU174*IF($AU$6=E$6,$AU$7,0)+$AV174*IF($AV$6=E$6,$AV$7,0)+$AW174*IF($AW$6=E$6,$AW$7,0)+$AX174*IF($AX$6=E$6,$AX$7,0)+$AY174*IF($AY$6=E$6,$AY$7,0)+$AZ174*IF($AZ$6=E$6,$AZ$7,0))/E$7,0)</f>
        <v>0</v>
      </c>
      <c r="F174" s="54">
        <f t="shared" si="167"/>
        <v>0</v>
      </c>
      <c r="G174" s="54">
        <f t="shared" si="167"/>
        <v>50</v>
      </c>
      <c r="H174" s="54">
        <f t="shared" si="167"/>
        <v>50</v>
      </c>
      <c r="I174" s="54">
        <f t="shared" si="167"/>
        <v>0</v>
      </c>
      <c r="J174" s="54">
        <f t="shared" si="167"/>
        <v>0</v>
      </c>
      <c r="K174" s="54">
        <f t="shared" si="167"/>
        <v>0</v>
      </c>
      <c r="L174" s="54">
        <f t="shared" si="167"/>
        <v>0</v>
      </c>
      <c r="M174" s="54">
        <f t="shared" si="167"/>
        <v>0</v>
      </c>
      <c r="N174" s="54">
        <f t="shared" si="167"/>
        <v>0</v>
      </c>
      <c r="O174" s="54">
        <f t="shared" si="167"/>
        <v>0</v>
      </c>
      <c r="P174" s="54">
        <f t="shared" si="167"/>
        <v>0</v>
      </c>
      <c r="Q174" s="54">
        <f t="shared" si="167"/>
        <v>0</v>
      </c>
      <c r="R174" s="54">
        <f t="shared" si="167"/>
        <v>0</v>
      </c>
      <c r="S174" s="135"/>
      <c r="T174" s="66"/>
      <c r="U174" s="56"/>
      <c r="V174" s="56">
        <v>50</v>
      </c>
      <c r="W174" s="56">
        <v>50</v>
      </c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3"/>
      <c r="AT174" s="3"/>
      <c r="AU174" s="3"/>
      <c r="AV174" s="3"/>
      <c r="AW174" s="3"/>
    </row>
    <row r="175" spans="1:49" ht="14.25" customHeight="1">
      <c r="A175" s="51">
        <v>168</v>
      </c>
      <c r="B175" s="3">
        <v>21120120140147</v>
      </c>
      <c r="C175" s="3" t="s">
        <v>319</v>
      </c>
      <c r="D175" s="54">
        <v>20</v>
      </c>
      <c r="E175" s="54">
        <f t="shared" ref="E175:R175" si="168">IFERROR(($T175*IF($T$6=E$6,$T$7,0)+$U175*IF($U$6=E$6,$U$7,0)+$V175*IF($V$6=E$6,$V$7,0)+$W175*IF($W$6=E$6,$W$7,0)+$X175*IF($X$6=E$6,$X$7,0)+$Y175*IF($Y$6=E$6,$Y$7,0)+$Z175*IF($Z$6=E$6,$Z$7,0)+$AA175*IF($AA$6=E$6,$AA$7,0)+$AB175*IF($AB$6=E$6,$AB$7,0)+$AC175*IF($AC$6=E$6,$AC$7,0)+$AD175*IF($AD$6=E$6,$AD$7,0)+$AE175*IF($AE$6=E$6,$AE$7,0)+$AF175*IF($AF$6=E$6,$AF$7,0)+$AG175*IF($AG$6=E$6,$AG$7,0)+$AH175*IF($AH$6=E$6,$AH$7,0)+$AI175*IF($AI$6=E$6,$AI$7,0)+$AJ175*IF($AJ$6=E$6,$AJ$7,0)+$AK175*IF($AK$6=E$6,$AK$7,0)+$AL175*IF($AL$6=E$6,$AL$7,0)+$AM175*IF($AM$6=E$6,$AM$7,0)+$AN175*IF($AN$6=E$6,$AN$7,0)+$AO175*IF($AO$6=E$6,$AO$7,0)+$AP175*IF($AP$6=E$6,$AP$7,0)+$AQ175*IF($AQ$6=E$6,$AQ$7,0)+$AR175*IF($AR$6=E$6,$AR$7,0)+$AS175*IF($AS$6=E$6,$AS$7,0)+$AT175*IF($AT$6=E$6,$AT$7,0)+$AU175*IF($AU$6=E$6,$AU$7,0)+$AV175*IF($AV$6=E$6,$AV$7,0)+$AW175*IF($AW$6=E$6,$AW$7,0)+$AX175*IF($AX$6=E$6,$AX$7,0)+$AY175*IF($AY$6=E$6,$AY$7,0)+$AZ175*IF($AZ$6=E$6,$AZ$7,0))/E$7,0)</f>
        <v>0</v>
      </c>
      <c r="F175" s="54">
        <f t="shared" si="168"/>
        <v>0</v>
      </c>
      <c r="G175" s="54">
        <f t="shared" si="168"/>
        <v>20</v>
      </c>
      <c r="H175" s="54">
        <f t="shared" si="168"/>
        <v>20</v>
      </c>
      <c r="I175" s="54">
        <f t="shared" si="168"/>
        <v>0</v>
      </c>
      <c r="J175" s="54">
        <f t="shared" si="168"/>
        <v>0</v>
      </c>
      <c r="K175" s="54">
        <f t="shared" si="168"/>
        <v>0</v>
      </c>
      <c r="L175" s="54">
        <f t="shared" si="168"/>
        <v>0</v>
      </c>
      <c r="M175" s="54">
        <f t="shared" si="168"/>
        <v>0</v>
      </c>
      <c r="N175" s="54">
        <f t="shared" si="168"/>
        <v>0</v>
      </c>
      <c r="O175" s="54">
        <f t="shared" si="168"/>
        <v>0</v>
      </c>
      <c r="P175" s="54">
        <f t="shared" si="168"/>
        <v>0</v>
      </c>
      <c r="Q175" s="54">
        <f t="shared" si="168"/>
        <v>0</v>
      </c>
      <c r="R175" s="54">
        <f t="shared" si="168"/>
        <v>0</v>
      </c>
      <c r="S175" s="135"/>
      <c r="T175" s="66"/>
      <c r="U175" s="56"/>
      <c r="V175" s="56">
        <v>20</v>
      </c>
      <c r="W175" s="56">
        <v>20</v>
      </c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3"/>
      <c r="AT175" s="3"/>
      <c r="AU175" s="3"/>
      <c r="AV175" s="3"/>
      <c r="AW175" s="3"/>
    </row>
    <row r="176" spans="1:49" ht="14.25" customHeight="1">
      <c r="A176" s="51">
        <v>169</v>
      </c>
      <c r="B176" s="3">
        <v>21120118130065</v>
      </c>
      <c r="C176" s="3" t="s">
        <v>320</v>
      </c>
      <c r="D176" s="54">
        <v>20</v>
      </c>
      <c r="E176" s="54">
        <f t="shared" ref="E176:R176" si="169">IFERROR(($T176*IF($T$6=E$6,$T$7,0)+$U176*IF($U$6=E$6,$U$7,0)+$V176*IF($V$6=E$6,$V$7,0)+$W176*IF($W$6=E$6,$W$7,0)+$X176*IF($X$6=E$6,$X$7,0)+$Y176*IF($Y$6=E$6,$Y$7,0)+$Z176*IF($Z$6=E$6,$Z$7,0)+$AA176*IF($AA$6=E$6,$AA$7,0)+$AB176*IF($AB$6=E$6,$AB$7,0)+$AC176*IF($AC$6=E$6,$AC$7,0)+$AD176*IF($AD$6=E$6,$AD$7,0)+$AE176*IF($AE$6=E$6,$AE$7,0)+$AF176*IF($AF$6=E$6,$AF$7,0)+$AG176*IF($AG$6=E$6,$AG$7,0)+$AH176*IF($AH$6=E$6,$AH$7,0)+$AI176*IF($AI$6=E$6,$AI$7,0)+$AJ176*IF($AJ$6=E$6,$AJ$7,0)+$AK176*IF($AK$6=E$6,$AK$7,0)+$AL176*IF($AL$6=E$6,$AL$7,0)+$AM176*IF($AM$6=E$6,$AM$7,0)+$AN176*IF($AN$6=E$6,$AN$7,0)+$AO176*IF($AO$6=E$6,$AO$7,0)+$AP176*IF($AP$6=E$6,$AP$7,0)+$AQ176*IF($AQ$6=E$6,$AQ$7,0)+$AR176*IF($AR$6=E$6,$AR$7,0)+$AS176*IF($AS$6=E$6,$AS$7,0)+$AT176*IF($AT$6=E$6,$AT$7,0)+$AU176*IF($AU$6=E$6,$AU$7,0)+$AV176*IF($AV$6=E$6,$AV$7,0)+$AW176*IF($AW$6=E$6,$AW$7,0)+$AX176*IF($AX$6=E$6,$AX$7,0)+$AY176*IF($AY$6=E$6,$AY$7,0)+$AZ176*IF($AZ$6=E$6,$AZ$7,0))/E$7,0)</f>
        <v>0</v>
      </c>
      <c r="F176" s="54">
        <f t="shared" si="169"/>
        <v>0</v>
      </c>
      <c r="G176" s="54">
        <f t="shared" si="169"/>
        <v>20</v>
      </c>
      <c r="H176" s="54">
        <f t="shared" si="169"/>
        <v>20</v>
      </c>
      <c r="I176" s="54">
        <f t="shared" si="169"/>
        <v>0</v>
      </c>
      <c r="J176" s="54">
        <f t="shared" si="169"/>
        <v>0</v>
      </c>
      <c r="K176" s="54">
        <f t="shared" si="169"/>
        <v>0</v>
      </c>
      <c r="L176" s="54">
        <f t="shared" si="169"/>
        <v>0</v>
      </c>
      <c r="M176" s="54">
        <f t="shared" si="169"/>
        <v>0</v>
      </c>
      <c r="N176" s="54">
        <f t="shared" si="169"/>
        <v>0</v>
      </c>
      <c r="O176" s="54">
        <f t="shared" si="169"/>
        <v>0</v>
      </c>
      <c r="P176" s="54">
        <f t="shared" si="169"/>
        <v>0</v>
      </c>
      <c r="Q176" s="54">
        <f t="shared" si="169"/>
        <v>0</v>
      </c>
      <c r="R176" s="54">
        <f t="shared" si="169"/>
        <v>0</v>
      </c>
      <c r="S176" s="135"/>
      <c r="T176" s="66"/>
      <c r="U176" s="56"/>
      <c r="V176" s="56">
        <v>20</v>
      </c>
      <c r="W176" s="56">
        <v>20</v>
      </c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3"/>
      <c r="AT176" s="3"/>
      <c r="AU176" s="3"/>
      <c r="AV176" s="3"/>
      <c r="AW176" s="3"/>
    </row>
    <row r="177" spans="1:49" ht="14.25" customHeight="1">
      <c r="A177" s="51">
        <v>170</v>
      </c>
      <c r="B177" s="3">
        <v>21120118140061</v>
      </c>
      <c r="C177" s="3" t="s">
        <v>321</v>
      </c>
      <c r="D177" s="54">
        <v>10</v>
      </c>
      <c r="E177" s="54">
        <f t="shared" ref="E177:R177" si="170">IFERROR(($T177*IF($T$6=E$6,$T$7,0)+$U177*IF($U$6=E$6,$U$7,0)+$V177*IF($V$6=E$6,$V$7,0)+$W177*IF($W$6=E$6,$W$7,0)+$X177*IF($X$6=E$6,$X$7,0)+$Y177*IF($Y$6=E$6,$Y$7,0)+$Z177*IF($Z$6=E$6,$Z$7,0)+$AA177*IF($AA$6=E$6,$AA$7,0)+$AB177*IF($AB$6=E$6,$AB$7,0)+$AC177*IF($AC$6=E$6,$AC$7,0)+$AD177*IF($AD$6=E$6,$AD$7,0)+$AE177*IF($AE$6=E$6,$AE$7,0)+$AF177*IF($AF$6=E$6,$AF$7,0)+$AG177*IF($AG$6=E$6,$AG$7,0)+$AH177*IF($AH$6=E$6,$AH$7,0)+$AI177*IF($AI$6=E$6,$AI$7,0)+$AJ177*IF($AJ$6=E$6,$AJ$7,0)+$AK177*IF($AK$6=E$6,$AK$7,0)+$AL177*IF($AL$6=E$6,$AL$7,0)+$AM177*IF($AM$6=E$6,$AM$7,0)+$AN177*IF($AN$6=E$6,$AN$7,0)+$AO177*IF($AO$6=E$6,$AO$7,0)+$AP177*IF($AP$6=E$6,$AP$7,0)+$AQ177*IF($AQ$6=E$6,$AQ$7,0)+$AR177*IF($AR$6=E$6,$AR$7,0)+$AS177*IF($AS$6=E$6,$AS$7,0)+$AT177*IF($AT$6=E$6,$AT$7,0)+$AU177*IF($AU$6=E$6,$AU$7,0)+$AV177*IF($AV$6=E$6,$AV$7,0)+$AW177*IF($AW$6=E$6,$AW$7,0)+$AX177*IF($AX$6=E$6,$AX$7,0)+$AY177*IF($AY$6=E$6,$AY$7,0)+$AZ177*IF($AZ$6=E$6,$AZ$7,0))/E$7,0)</f>
        <v>0</v>
      </c>
      <c r="F177" s="54">
        <f t="shared" si="170"/>
        <v>0</v>
      </c>
      <c r="G177" s="54">
        <f t="shared" si="170"/>
        <v>10</v>
      </c>
      <c r="H177" s="54">
        <f t="shared" si="170"/>
        <v>10</v>
      </c>
      <c r="I177" s="54">
        <f t="shared" si="170"/>
        <v>0</v>
      </c>
      <c r="J177" s="54">
        <f t="shared" si="170"/>
        <v>0</v>
      </c>
      <c r="K177" s="54">
        <f t="shared" si="170"/>
        <v>0</v>
      </c>
      <c r="L177" s="54">
        <f t="shared" si="170"/>
        <v>0</v>
      </c>
      <c r="M177" s="54">
        <f t="shared" si="170"/>
        <v>0</v>
      </c>
      <c r="N177" s="54">
        <f t="shared" si="170"/>
        <v>0</v>
      </c>
      <c r="O177" s="54">
        <f t="shared" si="170"/>
        <v>0</v>
      </c>
      <c r="P177" s="54">
        <f t="shared" si="170"/>
        <v>0</v>
      </c>
      <c r="Q177" s="54">
        <f t="shared" si="170"/>
        <v>0</v>
      </c>
      <c r="R177" s="54">
        <f t="shared" si="170"/>
        <v>0</v>
      </c>
      <c r="S177" s="135"/>
      <c r="T177" s="66"/>
      <c r="U177" s="56"/>
      <c r="V177" s="56">
        <v>10</v>
      </c>
      <c r="W177" s="56">
        <v>10</v>
      </c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3"/>
      <c r="AT177" s="3"/>
      <c r="AU177" s="3"/>
      <c r="AV177" s="3"/>
      <c r="AW177" s="3"/>
    </row>
    <row r="178" spans="1:49" ht="14.25" customHeight="1">
      <c r="A178" s="51">
        <v>171</v>
      </c>
      <c r="B178" s="3">
        <v>21120119140142</v>
      </c>
      <c r="C178" s="3" t="s">
        <v>322</v>
      </c>
      <c r="D178" s="54">
        <v>0</v>
      </c>
      <c r="E178" s="54">
        <f t="shared" ref="E178:R178" si="171">IFERROR(($T178*IF($T$6=E$6,$T$7,0)+$U178*IF($U$6=E$6,$U$7,0)+$V178*IF($V$6=E$6,$V$7,0)+$W178*IF($W$6=E$6,$W$7,0)+$X178*IF($X$6=E$6,$X$7,0)+$Y178*IF($Y$6=E$6,$Y$7,0)+$Z178*IF($Z$6=E$6,$Z$7,0)+$AA178*IF($AA$6=E$6,$AA$7,0)+$AB178*IF($AB$6=E$6,$AB$7,0)+$AC178*IF($AC$6=E$6,$AC$7,0)+$AD178*IF($AD$6=E$6,$AD$7,0)+$AE178*IF($AE$6=E$6,$AE$7,0)+$AF178*IF($AF$6=E$6,$AF$7,0)+$AG178*IF($AG$6=E$6,$AG$7,0)+$AH178*IF($AH$6=E$6,$AH$7,0)+$AI178*IF($AI$6=E$6,$AI$7,0)+$AJ178*IF($AJ$6=E$6,$AJ$7,0)+$AK178*IF($AK$6=E$6,$AK$7,0)+$AL178*IF($AL$6=E$6,$AL$7,0)+$AM178*IF($AM$6=E$6,$AM$7,0)+$AN178*IF($AN$6=E$6,$AN$7,0)+$AO178*IF($AO$6=E$6,$AO$7,0)+$AP178*IF($AP$6=E$6,$AP$7,0)+$AQ178*IF($AQ$6=E$6,$AQ$7,0)+$AR178*IF($AR$6=E$6,$AR$7,0)+$AS178*IF($AS$6=E$6,$AS$7,0)+$AT178*IF($AT$6=E$6,$AT$7,0)+$AU178*IF($AU$6=E$6,$AU$7,0)+$AV178*IF($AV$6=E$6,$AV$7,0)+$AW178*IF($AW$6=E$6,$AW$7,0)+$AX178*IF($AX$6=E$6,$AX$7,0)+$AY178*IF($AY$6=E$6,$AY$7,0)+$AZ178*IF($AZ$6=E$6,$AZ$7,0))/E$7,0)</f>
        <v>0</v>
      </c>
      <c r="F178" s="54">
        <f t="shared" si="171"/>
        <v>0</v>
      </c>
      <c r="G178" s="54">
        <f t="shared" si="171"/>
        <v>0</v>
      </c>
      <c r="H178" s="54">
        <f t="shared" si="171"/>
        <v>0</v>
      </c>
      <c r="I178" s="54">
        <f t="shared" si="171"/>
        <v>0</v>
      </c>
      <c r="J178" s="54">
        <f t="shared" si="171"/>
        <v>0</v>
      </c>
      <c r="K178" s="54">
        <f t="shared" si="171"/>
        <v>0</v>
      </c>
      <c r="L178" s="54">
        <f t="shared" si="171"/>
        <v>0</v>
      </c>
      <c r="M178" s="54">
        <f t="shared" si="171"/>
        <v>0</v>
      </c>
      <c r="N178" s="54">
        <f t="shared" si="171"/>
        <v>0</v>
      </c>
      <c r="O178" s="54">
        <f t="shared" si="171"/>
        <v>0</v>
      </c>
      <c r="P178" s="54">
        <f t="shared" si="171"/>
        <v>0</v>
      </c>
      <c r="Q178" s="54">
        <f t="shared" si="171"/>
        <v>0</v>
      </c>
      <c r="R178" s="54">
        <f t="shared" si="171"/>
        <v>0</v>
      </c>
      <c r="S178" s="135"/>
      <c r="T178" s="66"/>
      <c r="U178" s="56"/>
      <c r="V178" s="56">
        <v>0</v>
      </c>
      <c r="W178" s="56">
        <v>0</v>
      </c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3"/>
      <c r="AT178" s="3"/>
      <c r="AU178" s="3"/>
      <c r="AV178" s="3"/>
      <c r="AW178" s="3"/>
    </row>
    <row r="179" spans="1:49" ht="14.25" customHeight="1">
      <c r="A179" s="51">
        <v>172</v>
      </c>
      <c r="B179" s="3">
        <v>21120120130055</v>
      </c>
      <c r="C179" s="3" t="s">
        <v>323</v>
      </c>
      <c r="D179" s="54">
        <v>70</v>
      </c>
      <c r="E179" s="54">
        <f t="shared" ref="E179:R179" si="172">IFERROR(($T179*IF($T$6=E$6,$T$7,0)+$U179*IF($U$6=E$6,$U$7,0)+$V179*IF($V$6=E$6,$V$7,0)+$W179*IF($W$6=E$6,$W$7,0)+$X179*IF($X$6=E$6,$X$7,0)+$Y179*IF($Y$6=E$6,$Y$7,0)+$Z179*IF($Z$6=E$6,$Z$7,0)+$AA179*IF($AA$6=E$6,$AA$7,0)+$AB179*IF($AB$6=E$6,$AB$7,0)+$AC179*IF($AC$6=E$6,$AC$7,0)+$AD179*IF($AD$6=E$6,$AD$7,0)+$AE179*IF($AE$6=E$6,$AE$7,0)+$AF179*IF($AF$6=E$6,$AF$7,0)+$AG179*IF($AG$6=E$6,$AG$7,0)+$AH179*IF($AH$6=E$6,$AH$7,0)+$AI179*IF($AI$6=E$6,$AI$7,0)+$AJ179*IF($AJ$6=E$6,$AJ$7,0)+$AK179*IF($AK$6=E$6,$AK$7,0)+$AL179*IF($AL$6=E$6,$AL$7,0)+$AM179*IF($AM$6=E$6,$AM$7,0)+$AN179*IF($AN$6=E$6,$AN$7,0)+$AO179*IF($AO$6=E$6,$AO$7,0)+$AP179*IF($AP$6=E$6,$AP$7,0)+$AQ179*IF($AQ$6=E$6,$AQ$7,0)+$AR179*IF($AR$6=E$6,$AR$7,0)+$AS179*IF($AS$6=E$6,$AS$7,0)+$AT179*IF($AT$6=E$6,$AT$7,0)+$AU179*IF($AU$6=E$6,$AU$7,0)+$AV179*IF($AV$6=E$6,$AV$7,0)+$AW179*IF($AW$6=E$6,$AW$7,0)+$AX179*IF($AX$6=E$6,$AX$7,0)+$AY179*IF($AY$6=E$6,$AY$7,0)+$AZ179*IF($AZ$6=E$6,$AZ$7,0))/E$7,0)</f>
        <v>0</v>
      </c>
      <c r="F179" s="54">
        <f t="shared" si="172"/>
        <v>0</v>
      </c>
      <c r="G179" s="54">
        <f t="shared" si="172"/>
        <v>70</v>
      </c>
      <c r="H179" s="54">
        <f t="shared" si="172"/>
        <v>70</v>
      </c>
      <c r="I179" s="54">
        <f t="shared" si="172"/>
        <v>0</v>
      </c>
      <c r="J179" s="54">
        <f t="shared" si="172"/>
        <v>0</v>
      </c>
      <c r="K179" s="54">
        <f t="shared" si="172"/>
        <v>0</v>
      </c>
      <c r="L179" s="54">
        <f t="shared" si="172"/>
        <v>0</v>
      </c>
      <c r="M179" s="54">
        <f t="shared" si="172"/>
        <v>0</v>
      </c>
      <c r="N179" s="54">
        <f t="shared" si="172"/>
        <v>0</v>
      </c>
      <c r="O179" s="54">
        <f t="shared" si="172"/>
        <v>0</v>
      </c>
      <c r="P179" s="54">
        <f t="shared" si="172"/>
        <v>0</v>
      </c>
      <c r="Q179" s="54">
        <f t="shared" si="172"/>
        <v>0</v>
      </c>
      <c r="R179" s="54">
        <f t="shared" si="172"/>
        <v>0</v>
      </c>
      <c r="S179" s="135"/>
      <c r="T179" s="66"/>
      <c r="U179" s="56"/>
      <c r="V179" s="56">
        <v>70</v>
      </c>
      <c r="W179" s="56">
        <v>70</v>
      </c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3"/>
      <c r="AT179" s="3"/>
      <c r="AU179" s="3"/>
      <c r="AV179" s="3"/>
      <c r="AW179" s="3"/>
    </row>
    <row r="180" spans="1:49" ht="14.25" customHeight="1">
      <c r="A180" s="51">
        <v>173</v>
      </c>
      <c r="B180" s="3">
        <v>21120120130072</v>
      </c>
      <c r="C180" s="3" t="s">
        <v>324</v>
      </c>
      <c r="D180" s="54">
        <v>30</v>
      </c>
      <c r="E180" s="54">
        <f t="shared" ref="E180:R180" si="173">IFERROR(($T180*IF($T$6=E$6,$T$7,0)+$U180*IF($U$6=E$6,$U$7,0)+$V180*IF($V$6=E$6,$V$7,0)+$W180*IF($W$6=E$6,$W$7,0)+$X180*IF($X$6=E$6,$X$7,0)+$Y180*IF($Y$6=E$6,$Y$7,0)+$Z180*IF($Z$6=E$6,$Z$7,0)+$AA180*IF($AA$6=E$6,$AA$7,0)+$AB180*IF($AB$6=E$6,$AB$7,0)+$AC180*IF($AC$6=E$6,$AC$7,0)+$AD180*IF($AD$6=E$6,$AD$7,0)+$AE180*IF($AE$6=E$6,$AE$7,0)+$AF180*IF($AF$6=E$6,$AF$7,0)+$AG180*IF($AG$6=E$6,$AG$7,0)+$AH180*IF($AH$6=E$6,$AH$7,0)+$AI180*IF($AI$6=E$6,$AI$7,0)+$AJ180*IF($AJ$6=E$6,$AJ$7,0)+$AK180*IF($AK$6=E$6,$AK$7,0)+$AL180*IF($AL$6=E$6,$AL$7,0)+$AM180*IF($AM$6=E$6,$AM$7,0)+$AN180*IF($AN$6=E$6,$AN$7,0)+$AO180*IF($AO$6=E$6,$AO$7,0)+$AP180*IF($AP$6=E$6,$AP$7,0)+$AQ180*IF($AQ$6=E$6,$AQ$7,0)+$AR180*IF($AR$6=E$6,$AR$7,0)+$AS180*IF($AS$6=E$6,$AS$7,0)+$AT180*IF($AT$6=E$6,$AT$7,0)+$AU180*IF($AU$6=E$6,$AU$7,0)+$AV180*IF($AV$6=E$6,$AV$7,0)+$AW180*IF($AW$6=E$6,$AW$7,0)+$AX180*IF($AX$6=E$6,$AX$7,0)+$AY180*IF($AY$6=E$6,$AY$7,0)+$AZ180*IF($AZ$6=E$6,$AZ$7,0))/E$7,0)</f>
        <v>0</v>
      </c>
      <c r="F180" s="54">
        <f t="shared" si="173"/>
        <v>0</v>
      </c>
      <c r="G180" s="54">
        <f t="shared" si="173"/>
        <v>30</v>
      </c>
      <c r="H180" s="54">
        <f t="shared" si="173"/>
        <v>30</v>
      </c>
      <c r="I180" s="54">
        <f t="shared" si="173"/>
        <v>0</v>
      </c>
      <c r="J180" s="54">
        <f t="shared" si="173"/>
        <v>0</v>
      </c>
      <c r="K180" s="54">
        <f t="shared" si="173"/>
        <v>0</v>
      </c>
      <c r="L180" s="54">
        <f t="shared" si="173"/>
        <v>0</v>
      </c>
      <c r="M180" s="54">
        <f t="shared" si="173"/>
        <v>0</v>
      </c>
      <c r="N180" s="54">
        <f t="shared" si="173"/>
        <v>0</v>
      </c>
      <c r="O180" s="54">
        <f t="shared" si="173"/>
        <v>0</v>
      </c>
      <c r="P180" s="54">
        <f t="shared" si="173"/>
        <v>0</v>
      </c>
      <c r="Q180" s="54">
        <f t="shared" si="173"/>
        <v>0</v>
      </c>
      <c r="R180" s="54">
        <f t="shared" si="173"/>
        <v>0</v>
      </c>
      <c r="S180" s="135"/>
      <c r="T180" s="66"/>
      <c r="U180" s="56"/>
      <c r="V180" s="56">
        <v>30</v>
      </c>
      <c r="W180" s="56">
        <v>30</v>
      </c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3"/>
      <c r="AT180" s="3"/>
      <c r="AU180" s="3"/>
      <c r="AV180" s="3"/>
      <c r="AW180" s="3"/>
    </row>
    <row r="181" spans="1:49" ht="14.25" customHeight="1">
      <c r="A181" s="51">
        <v>174</v>
      </c>
      <c r="B181" s="3">
        <v>21120120140151</v>
      </c>
      <c r="C181" s="3" t="s">
        <v>325</v>
      </c>
      <c r="D181" s="54">
        <v>10</v>
      </c>
      <c r="E181" s="54">
        <f t="shared" ref="E181:R181" si="174">IFERROR(($T181*IF($T$6=E$6,$T$7,0)+$U181*IF($U$6=E$6,$U$7,0)+$V181*IF($V$6=E$6,$V$7,0)+$W181*IF($W$6=E$6,$W$7,0)+$X181*IF($X$6=E$6,$X$7,0)+$Y181*IF($Y$6=E$6,$Y$7,0)+$Z181*IF($Z$6=E$6,$Z$7,0)+$AA181*IF($AA$6=E$6,$AA$7,0)+$AB181*IF($AB$6=E$6,$AB$7,0)+$AC181*IF($AC$6=E$6,$AC$7,0)+$AD181*IF($AD$6=E$6,$AD$7,0)+$AE181*IF($AE$6=E$6,$AE$7,0)+$AF181*IF($AF$6=E$6,$AF$7,0)+$AG181*IF($AG$6=E$6,$AG$7,0)+$AH181*IF($AH$6=E$6,$AH$7,0)+$AI181*IF($AI$6=E$6,$AI$7,0)+$AJ181*IF($AJ$6=E$6,$AJ$7,0)+$AK181*IF($AK$6=E$6,$AK$7,0)+$AL181*IF($AL$6=E$6,$AL$7,0)+$AM181*IF($AM$6=E$6,$AM$7,0)+$AN181*IF($AN$6=E$6,$AN$7,0)+$AO181*IF($AO$6=E$6,$AO$7,0)+$AP181*IF($AP$6=E$6,$AP$7,0)+$AQ181*IF($AQ$6=E$6,$AQ$7,0)+$AR181*IF($AR$6=E$6,$AR$7,0)+$AS181*IF($AS$6=E$6,$AS$7,0)+$AT181*IF($AT$6=E$6,$AT$7,0)+$AU181*IF($AU$6=E$6,$AU$7,0)+$AV181*IF($AV$6=E$6,$AV$7,0)+$AW181*IF($AW$6=E$6,$AW$7,0)+$AX181*IF($AX$6=E$6,$AX$7,0)+$AY181*IF($AY$6=E$6,$AY$7,0)+$AZ181*IF($AZ$6=E$6,$AZ$7,0))/E$7,0)</f>
        <v>0</v>
      </c>
      <c r="F181" s="54">
        <f t="shared" si="174"/>
        <v>0</v>
      </c>
      <c r="G181" s="54">
        <f t="shared" si="174"/>
        <v>10</v>
      </c>
      <c r="H181" s="54">
        <f t="shared" si="174"/>
        <v>10</v>
      </c>
      <c r="I181" s="54">
        <f t="shared" si="174"/>
        <v>0</v>
      </c>
      <c r="J181" s="54">
        <f t="shared" si="174"/>
        <v>0</v>
      </c>
      <c r="K181" s="54">
        <f t="shared" si="174"/>
        <v>0</v>
      </c>
      <c r="L181" s="54">
        <f t="shared" si="174"/>
        <v>0</v>
      </c>
      <c r="M181" s="54">
        <f t="shared" si="174"/>
        <v>0</v>
      </c>
      <c r="N181" s="54">
        <f t="shared" si="174"/>
        <v>0</v>
      </c>
      <c r="O181" s="54">
        <f t="shared" si="174"/>
        <v>0</v>
      </c>
      <c r="P181" s="54">
        <f t="shared" si="174"/>
        <v>0</v>
      </c>
      <c r="Q181" s="54">
        <f t="shared" si="174"/>
        <v>0</v>
      </c>
      <c r="R181" s="54">
        <f t="shared" si="174"/>
        <v>0</v>
      </c>
      <c r="S181" s="135"/>
      <c r="T181" s="66"/>
      <c r="U181" s="56"/>
      <c r="V181" s="56">
        <v>10</v>
      </c>
      <c r="W181" s="56">
        <v>10</v>
      </c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3"/>
      <c r="AT181" s="3"/>
      <c r="AU181" s="3"/>
      <c r="AV181" s="3"/>
      <c r="AW181" s="3"/>
    </row>
    <row r="182" spans="1:49" ht="14.25" customHeight="1">
      <c r="A182" s="51">
        <v>175</v>
      </c>
      <c r="B182" s="3">
        <v>21120120140152</v>
      </c>
      <c r="C182" s="3" t="s">
        <v>326</v>
      </c>
      <c r="D182" s="54">
        <v>0</v>
      </c>
      <c r="E182" s="54">
        <f t="shared" ref="E182:R182" si="175">IFERROR(($T182*IF($T$6=E$6,$T$7,0)+$U182*IF($U$6=E$6,$U$7,0)+$V182*IF($V$6=E$6,$V$7,0)+$W182*IF($W$6=E$6,$W$7,0)+$X182*IF($X$6=E$6,$X$7,0)+$Y182*IF($Y$6=E$6,$Y$7,0)+$Z182*IF($Z$6=E$6,$Z$7,0)+$AA182*IF($AA$6=E$6,$AA$7,0)+$AB182*IF($AB$6=E$6,$AB$7,0)+$AC182*IF($AC$6=E$6,$AC$7,0)+$AD182*IF($AD$6=E$6,$AD$7,0)+$AE182*IF($AE$6=E$6,$AE$7,0)+$AF182*IF($AF$6=E$6,$AF$7,0)+$AG182*IF($AG$6=E$6,$AG$7,0)+$AH182*IF($AH$6=E$6,$AH$7,0)+$AI182*IF($AI$6=E$6,$AI$7,0)+$AJ182*IF($AJ$6=E$6,$AJ$7,0)+$AK182*IF($AK$6=E$6,$AK$7,0)+$AL182*IF($AL$6=E$6,$AL$7,0)+$AM182*IF($AM$6=E$6,$AM$7,0)+$AN182*IF($AN$6=E$6,$AN$7,0)+$AO182*IF($AO$6=E$6,$AO$7,0)+$AP182*IF($AP$6=E$6,$AP$7,0)+$AQ182*IF($AQ$6=E$6,$AQ$7,0)+$AR182*IF($AR$6=E$6,$AR$7,0)+$AS182*IF($AS$6=E$6,$AS$7,0)+$AT182*IF($AT$6=E$6,$AT$7,0)+$AU182*IF($AU$6=E$6,$AU$7,0)+$AV182*IF($AV$6=E$6,$AV$7,0)+$AW182*IF($AW$6=E$6,$AW$7,0)+$AX182*IF($AX$6=E$6,$AX$7,0)+$AY182*IF($AY$6=E$6,$AY$7,0)+$AZ182*IF($AZ$6=E$6,$AZ$7,0))/E$7,0)</f>
        <v>0</v>
      </c>
      <c r="F182" s="54">
        <f t="shared" si="175"/>
        <v>0</v>
      </c>
      <c r="G182" s="54">
        <f t="shared" si="175"/>
        <v>0</v>
      </c>
      <c r="H182" s="54">
        <f t="shared" si="175"/>
        <v>0</v>
      </c>
      <c r="I182" s="54">
        <f t="shared" si="175"/>
        <v>0</v>
      </c>
      <c r="J182" s="54">
        <f t="shared" si="175"/>
        <v>0</v>
      </c>
      <c r="K182" s="54">
        <f t="shared" si="175"/>
        <v>0</v>
      </c>
      <c r="L182" s="54">
        <f t="shared" si="175"/>
        <v>0</v>
      </c>
      <c r="M182" s="54">
        <f t="shared" si="175"/>
        <v>0</v>
      </c>
      <c r="N182" s="54">
        <f t="shared" si="175"/>
        <v>0</v>
      </c>
      <c r="O182" s="54">
        <f t="shared" si="175"/>
        <v>0</v>
      </c>
      <c r="P182" s="54">
        <f t="shared" si="175"/>
        <v>0</v>
      </c>
      <c r="Q182" s="54">
        <f t="shared" si="175"/>
        <v>0</v>
      </c>
      <c r="R182" s="54">
        <f t="shared" si="175"/>
        <v>0</v>
      </c>
      <c r="S182" s="135"/>
      <c r="T182" s="66"/>
      <c r="U182" s="56"/>
      <c r="V182" s="56">
        <v>0</v>
      </c>
      <c r="W182" s="56">
        <v>0</v>
      </c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3"/>
      <c r="AT182" s="3"/>
      <c r="AU182" s="3"/>
      <c r="AV182" s="3"/>
      <c r="AW182" s="3"/>
    </row>
    <row r="183" spans="1:49" ht="14.25" customHeight="1">
      <c r="A183" s="51">
        <v>176</v>
      </c>
      <c r="B183" s="3">
        <v>21120118130096</v>
      </c>
      <c r="C183" s="3" t="s">
        <v>327</v>
      </c>
      <c r="D183" s="54">
        <v>0</v>
      </c>
      <c r="E183" s="54">
        <f t="shared" ref="E183:R183" si="176">IFERROR(($T183*IF($T$6=E$6,$T$7,0)+$U183*IF($U$6=E$6,$U$7,0)+$V183*IF($V$6=E$6,$V$7,0)+$W183*IF($W$6=E$6,$W$7,0)+$X183*IF($X$6=E$6,$X$7,0)+$Y183*IF($Y$6=E$6,$Y$7,0)+$Z183*IF($Z$6=E$6,$Z$7,0)+$AA183*IF($AA$6=E$6,$AA$7,0)+$AB183*IF($AB$6=E$6,$AB$7,0)+$AC183*IF($AC$6=E$6,$AC$7,0)+$AD183*IF($AD$6=E$6,$AD$7,0)+$AE183*IF($AE$6=E$6,$AE$7,0)+$AF183*IF($AF$6=E$6,$AF$7,0)+$AG183*IF($AG$6=E$6,$AG$7,0)+$AH183*IF($AH$6=E$6,$AH$7,0)+$AI183*IF($AI$6=E$6,$AI$7,0)+$AJ183*IF($AJ$6=E$6,$AJ$7,0)+$AK183*IF($AK$6=E$6,$AK$7,0)+$AL183*IF($AL$6=E$6,$AL$7,0)+$AM183*IF($AM$6=E$6,$AM$7,0)+$AN183*IF($AN$6=E$6,$AN$7,0)+$AO183*IF($AO$6=E$6,$AO$7,0)+$AP183*IF($AP$6=E$6,$AP$7,0)+$AQ183*IF($AQ$6=E$6,$AQ$7,0)+$AR183*IF($AR$6=E$6,$AR$7,0)+$AS183*IF($AS$6=E$6,$AS$7,0)+$AT183*IF($AT$6=E$6,$AT$7,0)+$AU183*IF($AU$6=E$6,$AU$7,0)+$AV183*IF($AV$6=E$6,$AV$7,0)+$AW183*IF($AW$6=E$6,$AW$7,0)+$AX183*IF($AX$6=E$6,$AX$7,0)+$AY183*IF($AY$6=E$6,$AY$7,0)+$AZ183*IF($AZ$6=E$6,$AZ$7,0))/E$7,0)</f>
        <v>0</v>
      </c>
      <c r="F183" s="54">
        <f t="shared" si="176"/>
        <v>0</v>
      </c>
      <c r="G183" s="54">
        <f t="shared" si="176"/>
        <v>0</v>
      </c>
      <c r="H183" s="54">
        <f t="shared" si="176"/>
        <v>0</v>
      </c>
      <c r="I183" s="54">
        <f t="shared" si="176"/>
        <v>0</v>
      </c>
      <c r="J183" s="54">
        <f t="shared" si="176"/>
        <v>0</v>
      </c>
      <c r="K183" s="54">
        <f t="shared" si="176"/>
        <v>0</v>
      </c>
      <c r="L183" s="54">
        <f t="shared" si="176"/>
        <v>0</v>
      </c>
      <c r="M183" s="54">
        <f t="shared" si="176"/>
        <v>0</v>
      </c>
      <c r="N183" s="54">
        <f t="shared" si="176"/>
        <v>0</v>
      </c>
      <c r="O183" s="54">
        <f t="shared" si="176"/>
        <v>0</v>
      </c>
      <c r="P183" s="54">
        <f t="shared" si="176"/>
        <v>0</v>
      </c>
      <c r="Q183" s="54">
        <f t="shared" si="176"/>
        <v>0</v>
      </c>
      <c r="R183" s="54">
        <f t="shared" si="176"/>
        <v>0</v>
      </c>
      <c r="S183" s="135"/>
      <c r="T183" s="66"/>
      <c r="U183" s="56"/>
      <c r="V183" s="56">
        <v>0</v>
      </c>
      <c r="W183" s="56">
        <v>0</v>
      </c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3"/>
      <c r="AT183" s="3"/>
      <c r="AU183" s="3"/>
      <c r="AV183" s="3"/>
      <c r="AW183" s="3"/>
    </row>
    <row r="184" spans="1:49" ht="14.25" customHeight="1">
      <c r="A184" s="51">
        <v>177</v>
      </c>
      <c r="B184" s="3">
        <v>21120118140100</v>
      </c>
      <c r="C184" s="3" t="s">
        <v>328</v>
      </c>
      <c r="D184" s="54">
        <v>10</v>
      </c>
      <c r="E184" s="54">
        <f t="shared" ref="E184:R184" si="177">IFERROR(($T184*IF($T$6=E$6,$T$7,0)+$U184*IF($U$6=E$6,$U$7,0)+$V184*IF($V$6=E$6,$V$7,0)+$W184*IF($W$6=E$6,$W$7,0)+$X184*IF($X$6=E$6,$X$7,0)+$Y184*IF($Y$6=E$6,$Y$7,0)+$Z184*IF($Z$6=E$6,$Z$7,0)+$AA184*IF($AA$6=E$6,$AA$7,0)+$AB184*IF($AB$6=E$6,$AB$7,0)+$AC184*IF($AC$6=E$6,$AC$7,0)+$AD184*IF($AD$6=E$6,$AD$7,0)+$AE184*IF($AE$6=E$6,$AE$7,0)+$AF184*IF($AF$6=E$6,$AF$7,0)+$AG184*IF($AG$6=E$6,$AG$7,0)+$AH184*IF($AH$6=E$6,$AH$7,0)+$AI184*IF($AI$6=E$6,$AI$7,0)+$AJ184*IF($AJ$6=E$6,$AJ$7,0)+$AK184*IF($AK$6=E$6,$AK$7,0)+$AL184*IF($AL$6=E$6,$AL$7,0)+$AM184*IF($AM$6=E$6,$AM$7,0)+$AN184*IF($AN$6=E$6,$AN$7,0)+$AO184*IF($AO$6=E$6,$AO$7,0)+$AP184*IF($AP$6=E$6,$AP$7,0)+$AQ184*IF($AQ$6=E$6,$AQ$7,0)+$AR184*IF($AR$6=E$6,$AR$7,0)+$AS184*IF($AS$6=E$6,$AS$7,0)+$AT184*IF($AT$6=E$6,$AT$7,0)+$AU184*IF($AU$6=E$6,$AU$7,0)+$AV184*IF($AV$6=E$6,$AV$7,0)+$AW184*IF($AW$6=E$6,$AW$7,0)+$AX184*IF($AX$6=E$6,$AX$7,0)+$AY184*IF($AY$6=E$6,$AY$7,0)+$AZ184*IF($AZ$6=E$6,$AZ$7,0))/E$7,0)</f>
        <v>0</v>
      </c>
      <c r="F184" s="54">
        <f t="shared" si="177"/>
        <v>0</v>
      </c>
      <c r="G184" s="54">
        <f t="shared" si="177"/>
        <v>10</v>
      </c>
      <c r="H184" s="54">
        <f t="shared" si="177"/>
        <v>10</v>
      </c>
      <c r="I184" s="54">
        <f t="shared" si="177"/>
        <v>0</v>
      </c>
      <c r="J184" s="54">
        <f t="shared" si="177"/>
        <v>0</v>
      </c>
      <c r="K184" s="54">
        <f t="shared" si="177"/>
        <v>0</v>
      </c>
      <c r="L184" s="54">
        <f t="shared" si="177"/>
        <v>0</v>
      </c>
      <c r="M184" s="54">
        <f t="shared" si="177"/>
        <v>0</v>
      </c>
      <c r="N184" s="54">
        <f t="shared" si="177"/>
        <v>0</v>
      </c>
      <c r="O184" s="54">
        <f t="shared" si="177"/>
        <v>0</v>
      </c>
      <c r="P184" s="54">
        <f t="shared" si="177"/>
        <v>0</v>
      </c>
      <c r="Q184" s="54">
        <f t="shared" si="177"/>
        <v>0</v>
      </c>
      <c r="R184" s="54">
        <f t="shared" si="177"/>
        <v>0</v>
      </c>
      <c r="S184" s="135"/>
      <c r="T184" s="66"/>
      <c r="U184" s="56"/>
      <c r="V184" s="56">
        <v>10</v>
      </c>
      <c r="W184" s="56">
        <v>10</v>
      </c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3"/>
      <c r="AT184" s="3"/>
      <c r="AU184" s="3"/>
      <c r="AV184" s="3"/>
      <c r="AW184" s="3"/>
    </row>
    <row r="185" spans="1:49" ht="14.25" customHeight="1">
      <c r="A185" s="51">
        <v>178</v>
      </c>
      <c r="B185" s="3">
        <v>21120119140148</v>
      </c>
      <c r="C185" s="3" t="s">
        <v>329</v>
      </c>
      <c r="D185" s="54">
        <v>30</v>
      </c>
      <c r="E185" s="54">
        <f t="shared" ref="E185:R185" si="178">IFERROR(($T185*IF($T$6=E$6,$T$7,0)+$U185*IF($U$6=E$6,$U$7,0)+$V185*IF($V$6=E$6,$V$7,0)+$W185*IF($W$6=E$6,$W$7,0)+$X185*IF($X$6=E$6,$X$7,0)+$Y185*IF($Y$6=E$6,$Y$7,0)+$Z185*IF($Z$6=E$6,$Z$7,0)+$AA185*IF($AA$6=E$6,$AA$7,0)+$AB185*IF($AB$6=E$6,$AB$7,0)+$AC185*IF($AC$6=E$6,$AC$7,0)+$AD185*IF($AD$6=E$6,$AD$7,0)+$AE185*IF($AE$6=E$6,$AE$7,0)+$AF185*IF($AF$6=E$6,$AF$7,0)+$AG185*IF($AG$6=E$6,$AG$7,0)+$AH185*IF($AH$6=E$6,$AH$7,0)+$AI185*IF($AI$6=E$6,$AI$7,0)+$AJ185*IF($AJ$6=E$6,$AJ$7,0)+$AK185*IF($AK$6=E$6,$AK$7,0)+$AL185*IF($AL$6=E$6,$AL$7,0)+$AM185*IF($AM$6=E$6,$AM$7,0)+$AN185*IF($AN$6=E$6,$AN$7,0)+$AO185*IF($AO$6=E$6,$AO$7,0)+$AP185*IF($AP$6=E$6,$AP$7,0)+$AQ185*IF($AQ$6=E$6,$AQ$7,0)+$AR185*IF($AR$6=E$6,$AR$7,0)+$AS185*IF($AS$6=E$6,$AS$7,0)+$AT185*IF($AT$6=E$6,$AT$7,0)+$AU185*IF($AU$6=E$6,$AU$7,0)+$AV185*IF($AV$6=E$6,$AV$7,0)+$AW185*IF($AW$6=E$6,$AW$7,0)+$AX185*IF($AX$6=E$6,$AX$7,0)+$AY185*IF($AY$6=E$6,$AY$7,0)+$AZ185*IF($AZ$6=E$6,$AZ$7,0))/E$7,0)</f>
        <v>0</v>
      </c>
      <c r="F185" s="54">
        <f t="shared" si="178"/>
        <v>0</v>
      </c>
      <c r="G185" s="54">
        <f t="shared" si="178"/>
        <v>30</v>
      </c>
      <c r="H185" s="54">
        <f t="shared" si="178"/>
        <v>30</v>
      </c>
      <c r="I185" s="54">
        <f t="shared" si="178"/>
        <v>0</v>
      </c>
      <c r="J185" s="54">
        <f t="shared" si="178"/>
        <v>0</v>
      </c>
      <c r="K185" s="54">
        <f t="shared" si="178"/>
        <v>0</v>
      </c>
      <c r="L185" s="54">
        <f t="shared" si="178"/>
        <v>0</v>
      </c>
      <c r="M185" s="54">
        <f t="shared" si="178"/>
        <v>0</v>
      </c>
      <c r="N185" s="54">
        <f t="shared" si="178"/>
        <v>0</v>
      </c>
      <c r="O185" s="54">
        <f t="shared" si="178"/>
        <v>0</v>
      </c>
      <c r="P185" s="54">
        <f t="shared" si="178"/>
        <v>0</v>
      </c>
      <c r="Q185" s="54">
        <f t="shared" si="178"/>
        <v>0</v>
      </c>
      <c r="R185" s="54">
        <f t="shared" si="178"/>
        <v>0</v>
      </c>
      <c r="S185" s="135"/>
      <c r="T185" s="66"/>
      <c r="U185" s="56"/>
      <c r="V185" s="56">
        <v>30</v>
      </c>
      <c r="W185" s="56">
        <v>30</v>
      </c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3"/>
      <c r="AT185" s="3"/>
      <c r="AU185" s="3"/>
      <c r="AV185" s="3"/>
      <c r="AW185" s="3"/>
    </row>
    <row r="186" spans="1:49" ht="14.25" customHeight="1">
      <c r="A186" s="51">
        <v>179</v>
      </c>
      <c r="B186" s="3">
        <v>21120120140096</v>
      </c>
      <c r="C186" s="3" t="s">
        <v>330</v>
      </c>
      <c r="D186" s="54">
        <v>20</v>
      </c>
      <c r="E186" s="54">
        <f t="shared" ref="E186:R186" si="179">IFERROR(($T186*IF($T$6=E$6,$T$7,0)+$U186*IF($U$6=E$6,$U$7,0)+$V186*IF($V$6=E$6,$V$7,0)+$W186*IF($W$6=E$6,$W$7,0)+$X186*IF($X$6=E$6,$X$7,0)+$Y186*IF($Y$6=E$6,$Y$7,0)+$Z186*IF($Z$6=E$6,$Z$7,0)+$AA186*IF($AA$6=E$6,$AA$7,0)+$AB186*IF($AB$6=E$6,$AB$7,0)+$AC186*IF($AC$6=E$6,$AC$7,0)+$AD186*IF($AD$6=E$6,$AD$7,0)+$AE186*IF($AE$6=E$6,$AE$7,0)+$AF186*IF($AF$6=E$6,$AF$7,0)+$AG186*IF($AG$6=E$6,$AG$7,0)+$AH186*IF($AH$6=E$6,$AH$7,0)+$AI186*IF($AI$6=E$6,$AI$7,0)+$AJ186*IF($AJ$6=E$6,$AJ$7,0)+$AK186*IF($AK$6=E$6,$AK$7,0)+$AL186*IF($AL$6=E$6,$AL$7,0)+$AM186*IF($AM$6=E$6,$AM$7,0)+$AN186*IF($AN$6=E$6,$AN$7,0)+$AO186*IF($AO$6=E$6,$AO$7,0)+$AP186*IF($AP$6=E$6,$AP$7,0)+$AQ186*IF($AQ$6=E$6,$AQ$7,0)+$AR186*IF($AR$6=E$6,$AR$7,0)+$AS186*IF($AS$6=E$6,$AS$7,0)+$AT186*IF($AT$6=E$6,$AT$7,0)+$AU186*IF($AU$6=E$6,$AU$7,0)+$AV186*IF($AV$6=E$6,$AV$7,0)+$AW186*IF($AW$6=E$6,$AW$7,0)+$AX186*IF($AX$6=E$6,$AX$7,0)+$AY186*IF($AY$6=E$6,$AY$7,0)+$AZ186*IF($AZ$6=E$6,$AZ$7,0))/E$7,0)</f>
        <v>0</v>
      </c>
      <c r="F186" s="54">
        <f t="shared" si="179"/>
        <v>0</v>
      </c>
      <c r="G186" s="54">
        <f t="shared" si="179"/>
        <v>20</v>
      </c>
      <c r="H186" s="54">
        <f t="shared" si="179"/>
        <v>20</v>
      </c>
      <c r="I186" s="54">
        <f t="shared" si="179"/>
        <v>0</v>
      </c>
      <c r="J186" s="54">
        <f t="shared" si="179"/>
        <v>0</v>
      </c>
      <c r="K186" s="54">
        <f t="shared" si="179"/>
        <v>0</v>
      </c>
      <c r="L186" s="54">
        <f t="shared" si="179"/>
        <v>0</v>
      </c>
      <c r="M186" s="54">
        <f t="shared" si="179"/>
        <v>0</v>
      </c>
      <c r="N186" s="54">
        <f t="shared" si="179"/>
        <v>0</v>
      </c>
      <c r="O186" s="54">
        <f t="shared" si="179"/>
        <v>0</v>
      </c>
      <c r="P186" s="54">
        <f t="shared" si="179"/>
        <v>0</v>
      </c>
      <c r="Q186" s="54">
        <f t="shared" si="179"/>
        <v>0</v>
      </c>
      <c r="R186" s="54">
        <f t="shared" si="179"/>
        <v>0</v>
      </c>
      <c r="S186" s="135"/>
      <c r="T186" s="66"/>
      <c r="U186" s="56"/>
      <c r="V186" s="56">
        <v>20</v>
      </c>
      <c r="W186" s="56">
        <v>20</v>
      </c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3"/>
      <c r="AT186" s="3"/>
      <c r="AU186" s="3"/>
      <c r="AV186" s="3"/>
      <c r="AW186" s="3"/>
    </row>
    <row r="187" spans="1:49" ht="14.25" customHeight="1">
      <c r="A187" s="51">
        <v>180</v>
      </c>
      <c r="B187" s="3">
        <v>21120120140102</v>
      </c>
      <c r="C187" s="3" t="s">
        <v>331</v>
      </c>
      <c r="D187" s="54">
        <v>70</v>
      </c>
      <c r="E187" s="54">
        <f t="shared" ref="E187:R187" si="180">IFERROR(($T187*IF($T$6=E$6,$T$7,0)+$U187*IF($U$6=E$6,$U$7,0)+$V187*IF($V$6=E$6,$V$7,0)+$W187*IF($W$6=E$6,$W$7,0)+$X187*IF($X$6=E$6,$X$7,0)+$Y187*IF($Y$6=E$6,$Y$7,0)+$Z187*IF($Z$6=E$6,$Z$7,0)+$AA187*IF($AA$6=E$6,$AA$7,0)+$AB187*IF($AB$6=E$6,$AB$7,0)+$AC187*IF($AC$6=E$6,$AC$7,0)+$AD187*IF($AD$6=E$6,$AD$7,0)+$AE187*IF($AE$6=E$6,$AE$7,0)+$AF187*IF($AF$6=E$6,$AF$7,0)+$AG187*IF($AG$6=E$6,$AG$7,0)+$AH187*IF($AH$6=E$6,$AH$7,0)+$AI187*IF($AI$6=E$6,$AI$7,0)+$AJ187*IF($AJ$6=E$6,$AJ$7,0)+$AK187*IF($AK$6=E$6,$AK$7,0)+$AL187*IF($AL$6=E$6,$AL$7,0)+$AM187*IF($AM$6=E$6,$AM$7,0)+$AN187*IF($AN$6=E$6,$AN$7,0)+$AO187*IF($AO$6=E$6,$AO$7,0)+$AP187*IF($AP$6=E$6,$AP$7,0)+$AQ187*IF($AQ$6=E$6,$AQ$7,0)+$AR187*IF($AR$6=E$6,$AR$7,0)+$AS187*IF($AS$6=E$6,$AS$7,0)+$AT187*IF($AT$6=E$6,$AT$7,0)+$AU187*IF($AU$6=E$6,$AU$7,0)+$AV187*IF($AV$6=E$6,$AV$7,0)+$AW187*IF($AW$6=E$6,$AW$7,0)+$AX187*IF($AX$6=E$6,$AX$7,0)+$AY187*IF($AY$6=E$6,$AY$7,0)+$AZ187*IF($AZ$6=E$6,$AZ$7,0))/E$7,0)</f>
        <v>0</v>
      </c>
      <c r="F187" s="54">
        <f t="shared" si="180"/>
        <v>0</v>
      </c>
      <c r="G187" s="54">
        <f t="shared" si="180"/>
        <v>70</v>
      </c>
      <c r="H187" s="54">
        <f t="shared" si="180"/>
        <v>70</v>
      </c>
      <c r="I187" s="54">
        <f t="shared" si="180"/>
        <v>0</v>
      </c>
      <c r="J187" s="54">
        <f t="shared" si="180"/>
        <v>0</v>
      </c>
      <c r="K187" s="54">
        <f t="shared" si="180"/>
        <v>0</v>
      </c>
      <c r="L187" s="54">
        <f t="shared" si="180"/>
        <v>0</v>
      </c>
      <c r="M187" s="54">
        <f t="shared" si="180"/>
        <v>0</v>
      </c>
      <c r="N187" s="54">
        <f t="shared" si="180"/>
        <v>0</v>
      </c>
      <c r="O187" s="54">
        <f t="shared" si="180"/>
        <v>0</v>
      </c>
      <c r="P187" s="54">
        <f t="shared" si="180"/>
        <v>0</v>
      </c>
      <c r="Q187" s="54">
        <f t="shared" si="180"/>
        <v>0</v>
      </c>
      <c r="R187" s="54">
        <f t="shared" si="180"/>
        <v>0</v>
      </c>
      <c r="S187" s="135"/>
      <c r="T187" s="66"/>
      <c r="U187" s="56"/>
      <c r="V187" s="56">
        <v>70</v>
      </c>
      <c r="W187" s="56">
        <v>70</v>
      </c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3"/>
      <c r="AT187" s="3"/>
      <c r="AU187" s="3"/>
      <c r="AV187" s="3"/>
      <c r="AW187" s="3"/>
    </row>
    <row r="188" spans="1:49" ht="14.25" customHeight="1">
      <c r="A188" s="51">
        <v>181</v>
      </c>
      <c r="B188" s="3">
        <v>21120120140130</v>
      </c>
      <c r="C188" s="3" t="s">
        <v>332</v>
      </c>
      <c r="D188" s="54">
        <v>10</v>
      </c>
      <c r="E188" s="54">
        <f t="shared" ref="E188:R188" si="181">IFERROR(($T188*IF($T$6=E$6,$T$7,0)+$U188*IF($U$6=E$6,$U$7,0)+$V188*IF($V$6=E$6,$V$7,0)+$W188*IF($W$6=E$6,$W$7,0)+$X188*IF($X$6=E$6,$X$7,0)+$Y188*IF($Y$6=E$6,$Y$7,0)+$Z188*IF($Z$6=E$6,$Z$7,0)+$AA188*IF($AA$6=E$6,$AA$7,0)+$AB188*IF($AB$6=E$6,$AB$7,0)+$AC188*IF($AC$6=E$6,$AC$7,0)+$AD188*IF($AD$6=E$6,$AD$7,0)+$AE188*IF($AE$6=E$6,$AE$7,0)+$AF188*IF($AF$6=E$6,$AF$7,0)+$AG188*IF($AG$6=E$6,$AG$7,0)+$AH188*IF($AH$6=E$6,$AH$7,0)+$AI188*IF($AI$6=E$6,$AI$7,0)+$AJ188*IF($AJ$6=E$6,$AJ$7,0)+$AK188*IF($AK$6=E$6,$AK$7,0)+$AL188*IF($AL$6=E$6,$AL$7,0)+$AM188*IF($AM$6=E$6,$AM$7,0)+$AN188*IF($AN$6=E$6,$AN$7,0)+$AO188*IF($AO$6=E$6,$AO$7,0)+$AP188*IF($AP$6=E$6,$AP$7,0)+$AQ188*IF($AQ$6=E$6,$AQ$7,0)+$AR188*IF($AR$6=E$6,$AR$7,0)+$AS188*IF($AS$6=E$6,$AS$7,0)+$AT188*IF($AT$6=E$6,$AT$7,0)+$AU188*IF($AU$6=E$6,$AU$7,0)+$AV188*IF($AV$6=E$6,$AV$7,0)+$AW188*IF($AW$6=E$6,$AW$7,0)+$AX188*IF($AX$6=E$6,$AX$7,0)+$AY188*IF($AY$6=E$6,$AY$7,0)+$AZ188*IF($AZ$6=E$6,$AZ$7,0))/E$7,0)</f>
        <v>0</v>
      </c>
      <c r="F188" s="54">
        <f t="shared" si="181"/>
        <v>0</v>
      </c>
      <c r="G188" s="54">
        <f t="shared" si="181"/>
        <v>10</v>
      </c>
      <c r="H188" s="54">
        <f t="shared" si="181"/>
        <v>10</v>
      </c>
      <c r="I188" s="54">
        <f t="shared" si="181"/>
        <v>0</v>
      </c>
      <c r="J188" s="54">
        <f t="shared" si="181"/>
        <v>0</v>
      </c>
      <c r="K188" s="54">
        <f t="shared" si="181"/>
        <v>0</v>
      </c>
      <c r="L188" s="54">
        <f t="shared" si="181"/>
        <v>0</v>
      </c>
      <c r="M188" s="54">
        <f t="shared" si="181"/>
        <v>0</v>
      </c>
      <c r="N188" s="54">
        <f t="shared" si="181"/>
        <v>0</v>
      </c>
      <c r="O188" s="54">
        <f t="shared" si="181"/>
        <v>0</v>
      </c>
      <c r="P188" s="54">
        <f t="shared" si="181"/>
        <v>0</v>
      </c>
      <c r="Q188" s="54">
        <f t="shared" si="181"/>
        <v>0</v>
      </c>
      <c r="R188" s="54">
        <f t="shared" si="181"/>
        <v>0</v>
      </c>
      <c r="S188" s="135"/>
      <c r="T188" s="66"/>
      <c r="U188" s="56"/>
      <c r="V188" s="56">
        <v>10</v>
      </c>
      <c r="W188" s="56">
        <v>10</v>
      </c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3"/>
      <c r="AT188" s="3"/>
      <c r="AU188" s="3"/>
      <c r="AV188" s="3"/>
      <c r="AW188" s="3"/>
    </row>
    <row r="189" spans="1:49" ht="14.25" customHeight="1">
      <c r="A189" s="51">
        <v>182</v>
      </c>
      <c r="B189" s="3">
        <v>21120120140132</v>
      </c>
      <c r="C189" s="3" t="s">
        <v>333</v>
      </c>
      <c r="D189" s="54">
        <v>70</v>
      </c>
      <c r="E189" s="54">
        <f t="shared" ref="E189:R189" si="182">IFERROR(($T189*IF($T$6=E$6,$T$7,0)+$U189*IF($U$6=E$6,$U$7,0)+$V189*IF($V$6=E$6,$V$7,0)+$W189*IF($W$6=E$6,$W$7,0)+$X189*IF($X$6=E$6,$X$7,0)+$Y189*IF($Y$6=E$6,$Y$7,0)+$Z189*IF($Z$6=E$6,$Z$7,0)+$AA189*IF($AA$6=E$6,$AA$7,0)+$AB189*IF($AB$6=E$6,$AB$7,0)+$AC189*IF($AC$6=E$6,$AC$7,0)+$AD189*IF($AD$6=E$6,$AD$7,0)+$AE189*IF($AE$6=E$6,$AE$7,0)+$AF189*IF($AF$6=E$6,$AF$7,0)+$AG189*IF($AG$6=E$6,$AG$7,0)+$AH189*IF($AH$6=E$6,$AH$7,0)+$AI189*IF($AI$6=E$6,$AI$7,0)+$AJ189*IF($AJ$6=E$6,$AJ$7,0)+$AK189*IF($AK$6=E$6,$AK$7,0)+$AL189*IF($AL$6=E$6,$AL$7,0)+$AM189*IF($AM$6=E$6,$AM$7,0)+$AN189*IF($AN$6=E$6,$AN$7,0)+$AO189*IF($AO$6=E$6,$AO$7,0)+$AP189*IF($AP$6=E$6,$AP$7,0)+$AQ189*IF($AQ$6=E$6,$AQ$7,0)+$AR189*IF($AR$6=E$6,$AR$7,0)+$AS189*IF($AS$6=E$6,$AS$7,0)+$AT189*IF($AT$6=E$6,$AT$7,0)+$AU189*IF($AU$6=E$6,$AU$7,0)+$AV189*IF($AV$6=E$6,$AV$7,0)+$AW189*IF($AW$6=E$6,$AW$7,0)+$AX189*IF($AX$6=E$6,$AX$7,0)+$AY189*IF($AY$6=E$6,$AY$7,0)+$AZ189*IF($AZ$6=E$6,$AZ$7,0))/E$7,0)</f>
        <v>0</v>
      </c>
      <c r="F189" s="54">
        <f t="shared" si="182"/>
        <v>0</v>
      </c>
      <c r="G189" s="54">
        <f t="shared" si="182"/>
        <v>70</v>
      </c>
      <c r="H189" s="54">
        <f t="shared" si="182"/>
        <v>70</v>
      </c>
      <c r="I189" s="54">
        <f t="shared" si="182"/>
        <v>0</v>
      </c>
      <c r="J189" s="54">
        <f t="shared" si="182"/>
        <v>0</v>
      </c>
      <c r="K189" s="54">
        <f t="shared" si="182"/>
        <v>0</v>
      </c>
      <c r="L189" s="54">
        <f t="shared" si="182"/>
        <v>0</v>
      </c>
      <c r="M189" s="54">
        <f t="shared" si="182"/>
        <v>0</v>
      </c>
      <c r="N189" s="54">
        <f t="shared" si="182"/>
        <v>0</v>
      </c>
      <c r="O189" s="54">
        <f t="shared" si="182"/>
        <v>0</v>
      </c>
      <c r="P189" s="54">
        <f t="shared" si="182"/>
        <v>0</v>
      </c>
      <c r="Q189" s="54">
        <f t="shared" si="182"/>
        <v>0</v>
      </c>
      <c r="R189" s="54">
        <f t="shared" si="182"/>
        <v>0</v>
      </c>
      <c r="S189" s="135"/>
      <c r="T189" s="66"/>
      <c r="U189" s="56"/>
      <c r="V189" s="56">
        <v>70</v>
      </c>
      <c r="W189" s="56">
        <v>70</v>
      </c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3"/>
      <c r="AT189" s="3"/>
      <c r="AU189" s="3"/>
      <c r="AV189" s="3"/>
      <c r="AW189" s="3"/>
    </row>
    <row r="190" spans="1:49" ht="14.25" customHeight="1">
      <c r="A190" s="51">
        <v>183</v>
      </c>
      <c r="B190" s="3">
        <v>21120120140136</v>
      </c>
      <c r="C190" s="3" t="s">
        <v>334</v>
      </c>
      <c r="D190" s="54">
        <v>10</v>
      </c>
      <c r="E190" s="54">
        <f t="shared" ref="E190:R190" si="183">IFERROR(($T190*IF($T$6=E$6,$T$7,0)+$U190*IF($U$6=E$6,$U$7,0)+$V190*IF($V$6=E$6,$V$7,0)+$W190*IF($W$6=E$6,$W$7,0)+$X190*IF($X$6=E$6,$X$7,0)+$Y190*IF($Y$6=E$6,$Y$7,0)+$Z190*IF($Z$6=E$6,$Z$7,0)+$AA190*IF($AA$6=E$6,$AA$7,0)+$AB190*IF($AB$6=E$6,$AB$7,0)+$AC190*IF($AC$6=E$6,$AC$7,0)+$AD190*IF($AD$6=E$6,$AD$7,0)+$AE190*IF($AE$6=E$6,$AE$7,0)+$AF190*IF($AF$6=E$6,$AF$7,0)+$AG190*IF($AG$6=E$6,$AG$7,0)+$AH190*IF($AH$6=E$6,$AH$7,0)+$AI190*IF($AI$6=E$6,$AI$7,0)+$AJ190*IF($AJ$6=E$6,$AJ$7,0)+$AK190*IF($AK$6=E$6,$AK$7,0)+$AL190*IF($AL$6=E$6,$AL$7,0)+$AM190*IF($AM$6=E$6,$AM$7,0)+$AN190*IF($AN$6=E$6,$AN$7,0)+$AO190*IF($AO$6=E$6,$AO$7,0)+$AP190*IF($AP$6=E$6,$AP$7,0)+$AQ190*IF($AQ$6=E$6,$AQ$7,0)+$AR190*IF($AR$6=E$6,$AR$7,0)+$AS190*IF($AS$6=E$6,$AS$7,0)+$AT190*IF($AT$6=E$6,$AT$7,0)+$AU190*IF($AU$6=E$6,$AU$7,0)+$AV190*IF($AV$6=E$6,$AV$7,0)+$AW190*IF($AW$6=E$6,$AW$7,0)+$AX190*IF($AX$6=E$6,$AX$7,0)+$AY190*IF($AY$6=E$6,$AY$7,0)+$AZ190*IF($AZ$6=E$6,$AZ$7,0))/E$7,0)</f>
        <v>0</v>
      </c>
      <c r="F190" s="54">
        <f t="shared" si="183"/>
        <v>0</v>
      </c>
      <c r="G190" s="54">
        <f t="shared" si="183"/>
        <v>10</v>
      </c>
      <c r="H190" s="54">
        <f t="shared" si="183"/>
        <v>10</v>
      </c>
      <c r="I190" s="54">
        <f t="shared" si="183"/>
        <v>0</v>
      </c>
      <c r="J190" s="54">
        <f t="shared" si="183"/>
        <v>0</v>
      </c>
      <c r="K190" s="54">
        <f t="shared" si="183"/>
        <v>0</v>
      </c>
      <c r="L190" s="54">
        <f t="shared" si="183"/>
        <v>0</v>
      </c>
      <c r="M190" s="54">
        <f t="shared" si="183"/>
        <v>0</v>
      </c>
      <c r="N190" s="54">
        <f t="shared" si="183"/>
        <v>0</v>
      </c>
      <c r="O190" s="54">
        <f t="shared" si="183"/>
        <v>0</v>
      </c>
      <c r="P190" s="54">
        <f t="shared" si="183"/>
        <v>0</v>
      </c>
      <c r="Q190" s="54">
        <f t="shared" si="183"/>
        <v>0</v>
      </c>
      <c r="R190" s="54">
        <f t="shared" si="183"/>
        <v>0</v>
      </c>
      <c r="S190" s="135"/>
      <c r="T190" s="66"/>
      <c r="U190" s="56"/>
      <c r="V190" s="56">
        <v>10</v>
      </c>
      <c r="W190" s="56">
        <v>10</v>
      </c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3"/>
      <c r="AT190" s="3"/>
      <c r="AU190" s="3"/>
      <c r="AV190" s="3"/>
      <c r="AW190" s="3"/>
    </row>
    <row r="191" spans="1:49" ht="14.25" customHeight="1">
      <c r="A191" s="51">
        <v>184</v>
      </c>
      <c r="B191" s="3">
        <v>21120120140137</v>
      </c>
      <c r="C191" s="3" t="s">
        <v>335</v>
      </c>
      <c r="D191" s="54">
        <v>70</v>
      </c>
      <c r="E191" s="54">
        <f t="shared" ref="E191:R191" si="184">IFERROR(($T191*IF($T$6=E$6,$T$7,0)+$U191*IF($U$6=E$6,$U$7,0)+$V191*IF($V$6=E$6,$V$7,0)+$W191*IF($W$6=E$6,$W$7,0)+$X191*IF($X$6=E$6,$X$7,0)+$Y191*IF($Y$6=E$6,$Y$7,0)+$Z191*IF($Z$6=E$6,$Z$7,0)+$AA191*IF($AA$6=E$6,$AA$7,0)+$AB191*IF($AB$6=E$6,$AB$7,0)+$AC191*IF($AC$6=E$6,$AC$7,0)+$AD191*IF($AD$6=E$6,$AD$7,0)+$AE191*IF($AE$6=E$6,$AE$7,0)+$AF191*IF($AF$6=E$6,$AF$7,0)+$AG191*IF($AG$6=E$6,$AG$7,0)+$AH191*IF($AH$6=E$6,$AH$7,0)+$AI191*IF($AI$6=E$6,$AI$7,0)+$AJ191*IF($AJ$6=E$6,$AJ$7,0)+$AK191*IF($AK$6=E$6,$AK$7,0)+$AL191*IF($AL$6=E$6,$AL$7,0)+$AM191*IF($AM$6=E$6,$AM$7,0)+$AN191*IF($AN$6=E$6,$AN$7,0)+$AO191*IF($AO$6=E$6,$AO$7,0)+$AP191*IF($AP$6=E$6,$AP$7,0)+$AQ191*IF($AQ$6=E$6,$AQ$7,0)+$AR191*IF($AR$6=E$6,$AR$7,0)+$AS191*IF($AS$6=E$6,$AS$7,0)+$AT191*IF($AT$6=E$6,$AT$7,0)+$AU191*IF($AU$6=E$6,$AU$7,0)+$AV191*IF($AV$6=E$6,$AV$7,0)+$AW191*IF($AW$6=E$6,$AW$7,0)+$AX191*IF($AX$6=E$6,$AX$7,0)+$AY191*IF($AY$6=E$6,$AY$7,0)+$AZ191*IF($AZ$6=E$6,$AZ$7,0))/E$7,0)</f>
        <v>0</v>
      </c>
      <c r="F191" s="54">
        <f t="shared" si="184"/>
        <v>0</v>
      </c>
      <c r="G191" s="54">
        <f t="shared" si="184"/>
        <v>70</v>
      </c>
      <c r="H191" s="54">
        <f t="shared" si="184"/>
        <v>70</v>
      </c>
      <c r="I191" s="54">
        <f t="shared" si="184"/>
        <v>0</v>
      </c>
      <c r="J191" s="54">
        <f t="shared" si="184"/>
        <v>0</v>
      </c>
      <c r="K191" s="54">
        <f t="shared" si="184"/>
        <v>0</v>
      </c>
      <c r="L191" s="54">
        <f t="shared" si="184"/>
        <v>0</v>
      </c>
      <c r="M191" s="54">
        <f t="shared" si="184"/>
        <v>0</v>
      </c>
      <c r="N191" s="54">
        <f t="shared" si="184"/>
        <v>0</v>
      </c>
      <c r="O191" s="54">
        <f t="shared" si="184"/>
        <v>0</v>
      </c>
      <c r="P191" s="54">
        <f t="shared" si="184"/>
        <v>0</v>
      </c>
      <c r="Q191" s="54">
        <f t="shared" si="184"/>
        <v>0</v>
      </c>
      <c r="R191" s="54">
        <f t="shared" si="184"/>
        <v>0</v>
      </c>
      <c r="S191" s="135"/>
      <c r="T191" s="66"/>
      <c r="U191" s="56"/>
      <c r="V191" s="56">
        <v>70</v>
      </c>
      <c r="W191" s="56">
        <v>70</v>
      </c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3"/>
      <c r="AT191" s="3"/>
      <c r="AU191" s="3"/>
      <c r="AV191" s="3"/>
      <c r="AW191" s="3"/>
    </row>
    <row r="192" spans="1:49" ht="14.25" customHeight="1">
      <c r="A192" s="51">
        <v>185</v>
      </c>
      <c r="B192" s="3">
        <v>21120120140171</v>
      </c>
      <c r="C192" s="3" t="s">
        <v>336</v>
      </c>
      <c r="D192" s="54">
        <v>60</v>
      </c>
      <c r="E192" s="54">
        <f t="shared" ref="E192:R192" si="185">IFERROR(($T192*IF($T$6=E$6,$T$7,0)+$U192*IF($U$6=E$6,$U$7,0)+$V192*IF($V$6=E$6,$V$7,0)+$W192*IF($W$6=E$6,$W$7,0)+$X192*IF($X$6=E$6,$X$7,0)+$Y192*IF($Y$6=E$6,$Y$7,0)+$Z192*IF($Z$6=E$6,$Z$7,0)+$AA192*IF($AA$6=E$6,$AA$7,0)+$AB192*IF($AB$6=E$6,$AB$7,0)+$AC192*IF($AC$6=E$6,$AC$7,0)+$AD192*IF($AD$6=E$6,$AD$7,0)+$AE192*IF($AE$6=E$6,$AE$7,0)+$AF192*IF($AF$6=E$6,$AF$7,0)+$AG192*IF($AG$6=E$6,$AG$7,0)+$AH192*IF($AH$6=E$6,$AH$7,0)+$AI192*IF($AI$6=E$6,$AI$7,0)+$AJ192*IF($AJ$6=E$6,$AJ$7,0)+$AK192*IF($AK$6=E$6,$AK$7,0)+$AL192*IF($AL$6=E$6,$AL$7,0)+$AM192*IF($AM$6=E$6,$AM$7,0)+$AN192*IF($AN$6=E$6,$AN$7,0)+$AO192*IF($AO$6=E$6,$AO$7,0)+$AP192*IF($AP$6=E$6,$AP$7,0)+$AQ192*IF($AQ$6=E$6,$AQ$7,0)+$AR192*IF($AR$6=E$6,$AR$7,0)+$AS192*IF($AS$6=E$6,$AS$7,0)+$AT192*IF($AT$6=E$6,$AT$7,0)+$AU192*IF($AU$6=E$6,$AU$7,0)+$AV192*IF($AV$6=E$6,$AV$7,0)+$AW192*IF($AW$6=E$6,$AW$7,0)+$AX192*IF($AX$6=E$6,$AX$7,0)+$AY192*IF($AY$6=E$6,$AY$7,0)+$AZ192*IF($AZ$6=E$6,$AZ$7,0))/E$7,0)</f>
        <v>0</v>
      </c>
      <c r="F192" s="54">
        <f t="shared" si="185"/>
        <v>0</v>
      </c>
      <c r="G192" s="54">
        <f t="shared" si="185"/>
        <v>60</v>
      </c>
      <c r="H192" s="54">
        <f t="shared" si="185"/>
        <v>60</v>
      </c>
      <c r="I192" s="54">
        <f t="shared" si="185"/>
        <v>0</v>
      </c>
      <c r="J192" s="54">
        <f t="shared" si="185"/>
        <v>0</v>
      </c>
      <c r="K192" s="54">
        <f t="shared" si="185"/>
        <v>0</v>
      </c>
      <c r="L192" s="54">
        <f t="shared" si="185"/>
        <v>0</v>
      </c>
      <c r="M192" s="54">
        <f t="shared" si="185"/>
        <v>0</v>
      </c>
      <c r="N192" s="54">
        <f t="shared" si="185"/>
        <v>0</v>
      </c>
      <c r="O192" s="54">
        <f t="shared" si="185"/>
        <v>0</v>
      </c>
      <c r="P192" s="54">
        <f t="shared" si="185"/>
        <v>0</v>
      </c>
      <c r="Q192" s="54">
        <f t="shared" si="185"/>
        <v>0</v>
      </c>
      <c r="R192" s="54">
        <f t="shared" si="185"/>
        <v>0</v>
      </c>
      <c r="S192" s="135"/>
      <c r="T192" s="66"/>
      <c r="U192" s="56"/>
      <c r="V192" s="56">
        <v>60</v>
      </c>
      <c r="W192" s="56">
        <v>60</v>
      </c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3"/>
      <c r="AT192" s="3"/>
      <c r="AU192" s="3"/>
      <c r="AV192" s="3"/>
      <c r="AW192" s="3"/>
    </row>
    <row r="193" spans="1:49" ht="14.25" customHeight="1">
      <c r="A193" s="51">
        <v>186</v>
      </c>
      <c r="B193" s="3">
        <v>21120120140172</v>
      </c>
      <c r="C193" s="3" t="s">
        <v>337</v>
      </c>
      <c r="D193" s="54">
        <v>75</v>
      </c>
      <c r="E193" s="54">
        <f t="shared" ref="E193:R193" si="186">IFERROR(($T193*IF($T$6=E$6,$T$7,0)+$U193*IF($U$6=E$6,$U$7,0)+$V193*IF($V$6=E$6,$V$7,0)+$W193*IF($W$6=E$6,$W$7,0)+$X193*IF($X$6=E$6,$X$7,0)+$Y193*IF($Y$6=E$6,$Y$7,0)+$Z193*IF($Z$6=E$6,$Z$7,0)+$AA193*IF($AA$6=E$6,$AA$7,0)+$AB193*IF($AB$6=E$6,$AB$7,0)+$AC193*IF($AC$6=E$6,$AC$7,0)+$AD193*IF($AD$6=E$6,$AD$7,0)+$AE193*IF($AE$6=E$6,$AE$7,0)+$AF193*IF($AF$6=E$6,$AF$7,0)+$AG193*IF($AG$6=E$6,$AG$7,0)+$AH193*IF($AH$6=E$6,$AH$7,0)+$AI193*IF($AI$6=E$6,$AI$7,0)+$AJ193*IF($AJ$6=E$6,$AJ$7,0)+$AK193*IF($AK$6=E$6,$AK$7,0)+$AL193*IF($AL$6=E$6,$AL$7,0)+$AM193*IF($AM$6=E$6,$AM$7,0)+$AN193*IF($AN$6=E$6,$AN$7,0)+$AO193*IF($AO$6=E$6,$AO$7,0)+$AP193*IF($AP$6=E$6,$AP$7,0)+$AQ193*IF($AQ$6=E$6,$AQ$7,0)+$AR193*IF($AR$6=E$6,$AR$7,0)+$AS193*IF($AS$6=E$6,$AS$7,0)+$AT193*IF($AT$6=E$6,$AT$7,0)+$AU193*IF($AU$6=E$6,$AU$7,0)+$AV193*IF($AV$6=E$6,$AV$7,0)+$AW193*IF($AW$6=E$6,$AW$7,0)+$AX193*IF($AX$6=E$6,$AX$7,0)+$AY193*IF($AY$6=E$6,$AY$7,0)+$AZ193*IF($AZ$6=E$6,$AZ$7,0))/E$7,0)</f>
        <v>0</v>
      </c>
      <c r="F193" s="54">
        <f t="shared" si="186"/>
        <v>0</v>
      </c>
      <c r="G193" s="54">
        <f t="shared" si="186"/>
        <v>75</v>
      </c>
      <c r="H193" s="54">
        <f t="shared" si="186"/>
        <v>75</v>
      </c>
      <c r="I193" s="54">
        <f t="shared" si="186"/>
        <v>0</v>
      </c>
      <c r="J193" s="54">
        <f t="shared" si="186"/>
        <v>0</v>
      </c>
      <c r="K193" s="54">
        <f t="shared" si="186"/>
        <v>0</v>
      </c>
      <c r="L193" s="54">
        <f t="shared" si="186"/>
        <v>0</v>
      </c>
      <c r="M193" s="54">
        <f t="shared" si="186"/>
        <v>0</v>
      </c>
      <c r="N193" s="54">
        <f t="shared" si="186"/>
        <v>0</v>
      </c>
      <c r="O193" s="54">
        <f t="shared" si="186"/>
        <v>0</v>
      </c>
      <c r="P193" s="54">
        <f t="shared" si="186"/>
        <v>0</v>
      </c>
      <c r="Q193" s="54">
        <f t="shared" si="186"/>
        <v>0</v>
      </c>
      <c r="R193" s="54">
        <f t="shared" si="186"/>
        <v>0</v>
      </c>
      <c r="S193" s="135"/>
      <c r="T193" s="66"/>
      <c r="U193" s="56"/>
      <c r="V193" s="56">
        <v>75</v>
      </c>
      <c r="W193" s="56">
        <v>75</v>
      </c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3"/>
      <c r="AT193" s="3"/>
      <c r="AU193" s="3"/>
      <c r="AV193" s="3"/>
      <c r="AW193" s="3"/>
    </row>
    <row r="194" spans="1:49" ht="14.25" customHeight="1">
      <c r="A194" s="51">
        <v>187</v>
      </c>
      <c r="B194" s="3" t="str">
        <f>IF('FORM NILAI SIAP'!A194=0,"",'FORM NILAI SIAP'!A194)</f>
        <v/>
      </c>
      <c r="C194" s="3" t="str">
        <f>IF('FORM NILAI SIAP'!B194=0,"",'FORM NILAI SIAP'!B194)</f>
        <v/>
      </c>
      <c r="D194" s="54" t="str">
        <f t="shared" ref="D194:D251" si="187">IF(B194="","",SUMPRODUCT($T$7:$AR$7,T194:AR194))</f>
        <v/>
      </c>
      <c r="E194" s="54">
        <f t="shared" ref="E194:R194" si="188">IFERROR(($T194*IF($T$6=E$6,$T$7,0)+$U194*IF($U$6=E$6,$U$7,0)+$V194*IF($V$6=E$6,$V$7,0)+$W194*IF($W$6=E$6,$W$7,0)+$X194*IF($X$6=E$6,$X$7,0)+$Y194*IF($Y$6=E$6,$Y$7,0)+$Z194*IF($Z$6=E$6,$Z$7,0)+$AA194*IF($AA$6=E$6,$AA$7,0)+$AB194*IF($AB$6=E$6,$AB$7,0)+$AC194*IF($AC$6=E$6,$AC$7,0)+$AD194*IF($AD$6=E$6,$AD$7,0)+$AE194*IF($AE$6=E$6,$AE$7,0)+$AF194*IF($AF$6=E$6,$AF$7,0)+$AG194*IF($AG$6=E$6,$AG$7,0)+$AH194*IF($AH$6=E$6,$AH$7,0)+$AI194*IF($AI$6=E$6,$AI$7,0)+$AJ194*IF($AJ$6=E$6,$AJ$7,0)+$AK194*IF($AK$6=E$6,$AK$7,0)+$AL194*IF($AL$6=E$6,$AL$7,0)+$AM194*IF($AM$6=E$6,$AM$7,0)+$AN194*IF($AN$6=E$6,$AN$7,0)+$AO194*IF($AO$6=E$6,$AO$7,0)+$AP194*IF($AP$6=E$6,$AP$7,0)+$AQ194*IF($AQ$6=E$6,$AQ$7,0)+$AR194*IF($AR$6=E$6,$AR$7,0)+$AS194*IF($AS$6=E$6,$AS$7,0)+$AT194*IF($AT$6=E$6,$AT$7,0)+$AU194*IF($AU$6=E$6,$AU$7,0)+$AV194*IF($AV$6=E$6,$AV$7,0)+$AW194*IF($AW$6=E$6,$AW$7,0)+$AX194*IF($AX$6=E$6,$AX$7,0)+$AY194*IF($AY$6=E$6,$AY$7,0)+$AZ194*IF($AZ$6=E$6,$AZ$7,0))/E$7,0)</f>
        <v>0</v>
      </c>
      <c r="F194" s="54">
        <f t="shared" si="188"/>
        <v>0</v>
      </c>
      <c r="G194" s="54">
        <f t="shared" si="188"/>
        <v>0</v>
      </c>
      <c r="H194" s="54">
        <f t="shared" si="188"/>
        <v>0</v>
      </c>
      <c r="I194" s="54">
        <f t="shared" si="188"/>
        <v>0</v>
      </c>
      <c r="J194" s="54">
        <f t="shared" si="188"/>
        <v>0</v>
      </c>
      <c r="K194" s="54">
        <f t="shared" si="188"/>
        <v>0</v>
      </c>
      <c r="L194" s="54">
        <f t="shared" si="188"/>
        <v>0</v>
      </c>
      <c r="M194" s="54">
        <f t="shared" si="188"/>
        <v>0</v>
      </c>
      <c r="N194" s="54">
        <f t="shared" si="188"/>
        <v>0</v>
      </c>
      <c r="O194" s="54">
        <f t="shared" si="188"/>
        <v>0</v>
      </c>
      <c r="P194" s="54">
        <f t="shared" si="188"/>
        <v>0</v>
      </c>
      <c r="Q194" s="54">
        <f t="shared" si="188"/>
        <v>0</v>
      </c>
      <c r="R194" s="54">
        <f t="shared" si="188"/>
        <v>0</v>
      </c>
      <c r="S194" s="135"/>
      <c r="T194" s="6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3"/>
      <c r="AT194" s="3"/>
      <c r="AU194" s="3"/>
      <c r="AV194" s="3"/>
      <c r="AW194" s="3"/>
    </row>
    <row r="195" spans="1:49" ht="14.25" customHeight="1">
      <c r="A195" s="51">
        <v>188</v>
      </c>
      <c r="B195" s="3" t="str">
        <f>IF('FORM NILAI SIAP'!A195=0,"",'FORM NILAI SIAP'!A195)</f>
        <v/>
      </c>
      <c r="C195" s="3" t="str">
        <f>IF('FORM NILAI SIAP'!B195=0,"",'FORM NILAI SIAP'!B195)</f>
        <v/>
      </c>
      <c r="D195" s="54" t="str">
        <f t="shared" si="187"/>
        <v/>
      </c>
      <c r="E195" s="54">
        <f t="shared" ref="E195:R195" si="189">IFERROR(($T195*IF($T$6=E$6,$T$7,0)+$U195*IF($U$6=E$6,$U$7,0)+$V195*IF($V$6=E$6,$V$7,0)+$W195*IF($W$6=E$6,$W$7,0)+$X195*IF($X$6=E$6,$X$7,0)+$Y195*IF($Y$6=E$6,$Y$7,0)+$Z195*IF($Z$6=E$6,$Z$7,0)+$AA195*IF($AA$6=E$6,$AA$7,0)+$AB195*IF($AB$6=E$6,$AB$7,0)+$AC195*IF($AC$6=E$6,$AC$7,0)+$AD195*IF($AD$6=E$6,$AD$7,0)+$AE195*IF($AE$6=E$6,$AE$7,0)+$AF195*IF($AF$6=E$6,$AF$7,0)+$AG195*IF($AG$6=E$6,$AG$7,0)+$AH195*IF($AH$6=E$6,$AH$7,0)+$AI195*IF($AI$6=E$6,$AI$7,0)+$AJ195*IF($AJ$6=E$6,$AJ$7,0)+$AK195*IF($AK$6=E$6,$AK$7,0)+$AL195*IF($AL$6=E$6,$AL$7,0)+$AM195*IF($AM$6=E$6,$AM$7,0)+$AN195*IF($AN$6=E$6,$AN$7,0)+$AO195*IF($AO$6=E$6,$AO$7,0)+$AP195*IF($AP$6=E$6,$AP$7,0)+$AQ195*IF($AQ$6=E$6,$AQ$7,0)+$AR195*IF($AR$6=E$6,$AR$7,0)+$AS195*IF($AS$6=E$6,$AS$7,0)+$AT195*IF($AT$6=E$6,$AT$7,0)+$AU195*IF($AU$6=E$6,$AU$7,0)+$AV195*IF($AV$6=E$6,$AV$7,0)+$AW195*IF($AW$6=E$6,$AW$7,0)+$AX195*IF($AX$6=E$6,$AX$7,0)+$AY195*IF($AY$6=E$6,$AY$7,0)+$AZ195*IF($AZ$6=E$6,$AZ$7,0))/E$7,0)</f>
        <v>0</v>
      </c>
      <c r="F195" s="54">
        <f t="shared" si="189"/>
        <v>0</v>
      </c>
      <c r="G195" s="54">
        <f t="shared" si="189"/>
        <v>0</v>
      </c>
      <c r="H195" s="54">
        <f t="shared" si="189"/>
        <v>0</v>
      </c>
      <c r="I195" s="54">
        <f t="shared" si="189"/>
        <v>0</v>
      </c>
      <c r="J195" s="54">
        <f t="shared" si="189"/>
        <v>0</v>
      </c>
      <c r="K195" s="54">
        <f t="shared" si="189"/>
        <v>0</v>
      </c>
      <c r="L195" s="54">
        <f t="shared" si="189"/>
        <v>0</v>
      </c>
      <c r="M195" s="54">
        <f t="shared" si="189"/>
        <v>0</v>
      </c>
      <c r="N195" s="54">
        <f t="shared" si="189"/>
        <v>0</v>
      </c>
      <c r="O195" s="54">
        <f t="shared" si="189"/>
        <v>0</v>
      </c>
      <c r="P195" s="54">
        <f t="shared" si="189"/>
        <v>0</v>
      </c>
      <c r="Q195" s="54">
        <f t="shared" si="189"/>
        <v>0</v>
      </c>
      <c r="R195" s="54">
        <f t="shared" si="189"/>
        <v>0</v>
      </c>
      <c r="S195" s="135"/>
      <c r="T195" s="6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3"/>
      <c r="AT195" s="3"/>
      <c r="AU195" s="3"/>
      <c r="AV195" s="3"/>
      <c r="AW195" s="3"/>
    </row>
    <row r="196" spans="1:49" ht="14.25" customHeight="1">
      <c r="A196" s="51">
        <v>189</v>
      </c>
      <c r="B196" s="3" t="str">
        <f>IF('FORM NILAI SIAP'!A196=0,"",'FORM NILAI SIAP'!A196)</f>
        <v/>
      </c>
      <c r="C196" s="3" t="str">
        <f>IF('FORM NILAI SIAP'!B196=0,"",'FORM NILAI SIAP'!B196)</f>
        <v/>
      </c>
      <c r="D196" s="54" t="str">
        <f t="shared" si="187"/>
        <v/>
      </c>
      <c r="E196" s="54">
        <f t="shared" ref="E196:R196" si="190">IFERROR(($T196*IF($T$6=E$6,$T$7,0)+$U196*IF($U$6=E$6,$U$7,0)+$V196*IF($V$6=E$6,$V$7,0)+$W196*IF($W$6=E$6,$W$7,0)+$X196*IF($X$6=E$6,$X$7,0)+$Y196*IF($Y$6=E$6,$Y$7,0)+$Z196*IF($Z$6=E$6,$Z$7,0)+$AA196*IF($AA$6=E$6,$AA$7,0)+$AB196*IF($AB$6=E$6,$AB$7,0)+$AC196*IF($AC$6=E$6,$AC$7,0)+$AD196*IF($AD$6=E$6,$AD$7,0)+$AE196*IF($AE$6=E$6,$AE$7,0)+$AF196*IF($AF$6=E$6,$AF$7,0)+$AG196*IF($AG$6=E$6,$AG$7,0)+$AH196*IF($AH$6=E$6,$AH$7,0)+$AI196*IF($AI$6=E$6,$AI$7,0)+$AJ196*IF($AJ$6=E$6,$AJ$7,0)+$AK196*IF($AK$6=E$6,$AK$7,0)+$AL196*IF($AL$6=E$6,$AL$7,0)+$AM196*IF($AM$6=E$6,$AM$7,0)+$AN196*IF($AN$6=E$6,$AN$7,0)+$AO196*IF($AO$6=E$6,$AO$7,0)+$AP196*IF($AP$6=E$6,$AP$7,0)+$AQ196*IF($AQ$6=E$6,$AQ$7,0)+$AR196*IF($AR$6=E$6,$AR$7,0)+$AS196*IF($AS$6=E$6,$AS$7,0)+$AT196*IF($AT$6=E$6,$AT$7,0)+$AU196*IF($AU$6=E$6,$AU$7,0)+$AV196*IF($AV$6=E$6,$AV$7,0)+$AW196*IF($AW$6=E$6,$AW$7,0)+$AX196*IF($AX$6=E$6,$AX$7,0)+$AY196*IF($AY$6=E$6,$AY$7,0)+$AZ196*IF($AZ$6=E$6,$AZ$7,0))/E$7,0)</f>
        <v>0</v>
      </c>
      <c r="F196" s="54">
        <f t="shared" si="190"/>
        <v>0</v>
      </c>
      <c r="G196" s="54">
        <f t="shared" si="190"/>
        <v>0</v>
      </c>
      <c r="H196" s="54">
        <f t="shared" si="190"/>
        <v>0</v>
      </c>
      <c r="I196" s="54">
        <f t="shared" si="190"/>
        <v>0</v>
      </c>
      <c r="J196" s="54">
        <f t="shared" si="190"/>
        <v>0</v>
      </c>
      <c r="K196" s="54">
        <f t="shared" si="190"/>
        <v>0</v>
      </c>
      <c r="L196" s="54">
        <f t="shared" si="190"/>
        <v>0</v>
      </c>
      <c r="M196" s="54">
        <f t="shared" si="190"/>
        <v>0</v>
      </c>
      <c r="N196" s="54">
        <f t="shared" si="190"/>
        <v>0</v>
      </c>
      <c r="O196" s="54">
        <f t="shared" si="190"/>
        <v>0</v>
      </c>
      <c r="P196" s="54">
        <f t="shared" si="190"/>
        <v>0</v>
      </c>
      <c r="Q196" s="54">
        <f t="shared" si="190"/>
        <v>0</v>
      </c>
      <c r="R196" s="54">
        <f t="shared" si="190"/>
        <v>0</v>
      </c>
      <c r="S196" s="135"/>
      <c r="T196" s="6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3"/>
      <c r="AT196" s="3"/>
      <c r="AU196" s="3"/>
      <c r="AV196" s="3"/>
      <c r="AW196" s="3"/>
    </row>
    <row r="197" spans="1:49" ht="14.25" customHeight="1">
      <c r="A197" s="51">
        <v>190</v>
      </c>
      <c r="B197" s="3" t="str">
        <f>IF('FORM NILAI SIAP'!A197=0,"",'FORM NILAI SIAP'!A197)</f>
        <v/>
      </c>
      <c r="C197" s="3" t="str">
        <f>IF('FORM NILAI SIAP'!B197=0,"",'FORM NILAI SIAP'!B197)</f>
        <v/>
      </c>
      <c r="D197" s="54" t="str">
        <f t="shared" si="187"/>
        <v/>
      </c>
      <c r="E197" s="54">
        <f t="shared" ref="E197:R197" si="191">IFERROR(($T197*IF($T$6=E$6,$T$7,0)+$U197*IF($U$6=E$6,$U$7,0)+$V197*IF($V$6=E$6,$V$7,0)+$W197*IF($W$6=E$6,$W$7,0)+$X197*IF($X$6=E$6,$X$7,0)+$Y197*IF($Y$6=E$6,$Y$7,0)+$Z197*IF($Z$6=E$6,$Z$7,0)+$AA197*IF($AA$6=E$6,$AA$7,0)+$AB197*IF($AB$6=E$6,$AB$7,0)+$AC197*IF($AC$6=E$6,$AC$7,0)+$AD197*IF($AD$6=E$6,$AD$7,0)+$AE197*IF($AE$6=E$6,$AE$7,0)+$AF197*IF($AF$6=E$6,$AF$7,0)+$AG197*IF($AG$6=E$6,$AG$7,0)+$AH197*IF($AH$6=E$6,$AH$7,0)+$AI197*IF($AI$6=E$6,$AI$7,0)+$AJ197*IF($AJ$6=E$6,$AJ$7,0)+$AK197*IF($AK$6=E$6,$AK$7,0)+$AL197*IF($AL$6=E$6,$AL$7,0)+$AM197*IF($AM$6=E$6,$AM$7,0)+$AN197*IF($AN$6=E$6,$AN$7,0)+$AO197*IF($AO$6=E$6,$AO$7,0)+$AP197*IF($AP$6=E$6,$AP$7,0)+$AQ197*IF($AQ$6=E$6,$AQ$7,0)+$AR197*IF($AR$6=E$6,$AR$7,0)+$AS197*IF($AS$6=E$6,$AS$7,0)+$AT197*IF($AT$6=E$6,$AT$7,0)+$AU197*IF($AU$6=E$6,$AU$7,0)+$AV197*IF($AV$6=E$6,$AV$7,0)+$AW197*IF($AW$6=E$6,$AW$7,0)+$AX197*IF($AX$6=E$6,$AX$7,0)+$AY197*IF($AY$6=E$6,$AY$7,0)+$AZ197*IF($AZ$6=E$6,$AZ$7,0))/E$7,0)</f>
        <v>0</v>
      </c>
      <c r="F197" s="54">
        <f t="shared" si="191"/>
        <v>0</v>
      </c>
      <c r="G197" s="54">
        <f t="shared" si="191"/>
        <v>0</v>
      </c>
      <c r="H197" s="54">
        <f t="shared" si="191"/>
        <v>0</v>
      </c>
      <c r="I197" s="54">
        <f t="shared" si="191"/>
        <v>0</v>
      </c>
      <c r="J197" s="54">
        <f t="shared" si="191"/>
        <v>0</v>
      </c>
      <c r="K197" s="54">
        <f t="shared" si="191"/>
        <v>0</v>
      </c>
      <c r="L197" s="54">
        <f t="shared" si="191"/>
        <v>0</v>
      </c>
      <c r="M197" s="54">
        <f t="shared" si="191"/>
        <v>0</v>
      </c>
      <c r="N197" s="54">
        <f t="shared" si="191"/>
        <v>0</v>
      </c>
      <c r="O197" s="54">
        <f t="shared" si="191"/>
        <v>0</v>
      </c>
      <c r="P197" s="54">
        <f t="shared" si="191"/>
        <v>0</v>
      </c>
      <c r="Q197" s="54">
        <f t="shared" si="191"/>
        <v>0</v>
      </c>
      <c r="R197" s="54">
        <f t="shared" si="191"/>
        <v>0</v>
      </c>
      <c r="S197" s="135"/>
      <c r="T197" s="6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3"/>
      <c r="AT197" s="3"/>
      <c r="AU197" s="3"/>
      <c r="AV197" s="3"/>
      <c r="AW197" s="3"/>
    </row>
    <row r="198" spans="1:49" ht="14.25" customHeight="1">
      <c r="A198" s="51">
        <v>191</v>
      </c>
      <c r="B198" s="3" t="str">
        <f>IF('FORM NILAI SIAP'!A198=0,"",'FORM NILAI SIAP'!A198)</f>
        <v/>
      </c>
      <c r="C198" s="3" t="str">
        <f>IF('FORM NILAI SIAP'!B198=0,"",'FORM NILAI SIAP'!B198)</f>
        <v/>
      </c>
      <c r="D198" s="54" t="str">
        <f t="shared" si="187"/>
        <v/>
      </c>
      <c r="E198" s="54">
        <f t="shared" ref="E198:R198" si="192">IFERROR(($T198*IF($T$6=E$6,$T$7,0)+$U198*IF($U$6=E$6,$U$7,0)+$V198*IF($V$6=E$6,$V$7,0)+$W198*IF($W$6=E$6,$W$7,0)+$X198*IF($X$6=E$6,$X$7,0)+$Y198*IF($Y$6=E$6,$Y$7,0)+$Z198*IF($Z$6=E$6,$Z$7,0)+$AA198*IF($AA$6=E$6,$AA$7,0)+$AB198*IF($AB$6=E$6,$AB$7,0)+$AC198*IF($AC$6=E$6,$AC$7,0)+$AD198*IF($AD$6=E$6,$AD$7,0)+$AE198*IF($AE$6=E$6,$AE$7,0)+$AF198*IF($AF$6=E$6,$AF$7,0)+$AG198*IF($AG$6=E$6,$AG$7,0)+$AH198*IF($AH$6=E$6,$AH$7,0)+$AI198*IF($AI$6=E$6,$AI$7,0)+$AJ198*IF($AJ$6=E$6,$AJ$7,0)+$AK198*IF($AK$6=E$6,$AK$7,0)+$AL198*IF($AL$6=E$6,$AL$7,0)+$AM198*IF($AM$6=E$6,$AM$7,0)+$AN198*IF($AN$6=E$6,$AN$7,0)+$AO198*IF($AO$6=E$6,$AO$7,0)+$AP198*IF($AP$6=E$6,$AP$7,0)+$AQ198*IF($AQ$6=E$6,$AQ$7,0)+$AR198*IF($AR$6=E$6,$AR$7,0)+$AS198*IF($AS$6=E$6,$AS$7,0)+$AT198*IF($AT$6=E$6,$AT$7,0)+$AU198*IF($AU$6=E$6,$AU$7,0)+$AV198*IF($AV$6=E$6,$AV$7,0)+$AW198*IF($AW$6=E$6,$AW$7,0)+$AX198*IF($AX$6=E$6,$AX$7,0)+$AY198*IF($AY$6=E$6,$AY$7,0)+$AZ198*IF($AZ$6=E$6,$AZ$7,0))/E$7,0)</f>
        <v>0</v>
      </c>
      <c r="F198" s="54">
        <f t="shared" si="192"/>
        <v>0</v>
      </c>
      <c r="G198" s="54">
        <f t="shared" si="192"/>
        <v>0</v>
      </c>
      <c r="H198" s="54">
        <f t="shared" si="192"/>
        <v>0</v>
      </c>
      <c r="I198" s="54">
        <f t="shared" si="192"/>
        <v>0</v>
      </c>
      <c r="J198" s="54">
        <f t="shared" si="192"/>
        <v>0</v>
      </c>
      <c r="K198" s="54">
        <f t="shared" si="192"/>
        <v>0</v>
      </c>
      <c r="L198" s="54">
        <f t="shared" si="192"/>
        <v>0</v>
      </c>
      <c r="M198" s="54">
        <f t="shared" si="192"/>
        <v>0</v>
      </c>
      <c r="N198" s="54">
        <f t="shared" si="192"/>
        <v>0</v>
      </c>
      <c r="O198" s="54">
        <f t="shared" si="192"/>
        <v>0</v>
      </c>
      <c r="P198" s="54">
        <f t="shared" si="192"/>
        <v>0</v>
      </c>
      <c r="Q198" s="54">
        <f t="shared" si="192"/>
        <v>0</v>
      </c>
      <c r="R198" s="54">
        <f t="shared" si="192"/>
        <v>0</v>
      </c>
      <c r="S198" s="135"/>
      <c r="T198" s="6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3"/>
      <c r="AT198" s="3"/>
      <c r="AU198" s="3"/>
      <c r="AV198" s="3"/>
      <c r="AW198" s="3"/>
    </row>
    <row r="199" spans="1:49" ht="14.25" customHeight="1">
      <c r="A199" s="51">
        <v>192</v>
      </c>
      <c r="B199" s="3" t="str">
        <f>IF('FORM NILAI SIAP'!A199=0,"",'FORM NILAI SIAP'!A199)</f>
        <v/>
      </c>
      <c r="C199" s="3" t="str">
        <f>IF('FORM NILAI SIAP'!B199=0,"",'FORM NILAI SIAP'!B199)</f>
        <v/>
      </c>
      <c r="D199" s="54" t="str">
        <f t="shared" si="187"/>
        <v/>
      </c>
      <c r="E199" s="54">
        <f t="shared" ref="E199:R199" si="193">IFERROR(($T199*IF($T$6=E$6,$T$7,0)+$U199*IF($U$6=E$6,$U$7,0)+$V199*IF($V$6=E$6,$V$7,0)+$W199*IF($W$6=E$6,$W$7,0)+$X199*IF($X$6=E$6,$X$7,0)+$Y199*IF($Y$6=E$6,$Y$7,0)+$Z199*IF($Z$6=E$6,$Z$7,0)+$AA199*IF($AA$6=E$6,$AA$7,0)+$AB199*IF($AB$6=E$6,$AB$7,0)+$AC199*IF($AC$6=E$6,$AC$7,0)+$AD199*IF($AD$6=E$6,$AD$7,0)+$AE199*IF($AE$6=E$6,$AE$7,0)+$AF199*IF($AF$6=E$6,$AF$7,0)+$AG199*IF($AG$6=E$6,$AG$7,0)+$AH199*IF($AH$6=E$6,$AH$7,0)+$AI199*IF($AI$6=E$6,$AI$7,0)+$AJ199*IF($AJ$6=E$6,$AJ$7,0)+$AK199*IF($AK$6=E$6,$AK$7,0)+$AL199*IF($AL$6=E$6,$AL$7,0)+$AM199*IF($AM$6=E$6,$AM$7,0)+$AN199*IF($AN$6=E$6,$AN$7,0)+$AO199*IF($AO$6=E$6,$AO$7,0)+$AP199*IF($AP$6=E$6,$AP$7,0)+$AQ199*IF($AQ$6=E$6,$AQ$7,0)+$AR199*IF($AR$6=E$6,$AR$7,0)+$AS199*IF($AS$6=E$6,$AS$7,0)+$AT199*IF($AT$6=E$6,$AT$7,0)+$AU199*IF($AU$6=E$6,$AU$7,0)+$AV199*IF($AV$6=E$6,$AV$7,0)+$AW199*IF($AW$6=E$6,$AW$7,0)+$AX199*IF($AX$6=E$6,$AX$7,0)+$AY199*IF($AY$6=E$6,$AY$7,0)+$AZ199*IF($AZ$6=E$6,$AZ$7,0))/E$7,0)</f>
        <v>0</v>
      </c>
      <c r="F199" s="54">
        <f t="shared" si="193"/>
        <v>0</v>
      </c>
      <c r="G199" s="54">
        <f t="shared" si="193"/>
        <v>0</v>
      </c>
      <c r="H199" s="54">
        <f t="shared" si="193"/>
        <v>0</v>
      </c>
      <c r="I199" s="54">
        <f t="shared" si="193"/>
        <v>0</v>
      </c>
      <c r="J199" s="54">
        <f t="shared" si="193"/>
        <v>0</v>
      </c>
      <c r="K199" s="54">
        <f t="shared" si="193"/>
        <v>0</v>
      </c>
      <c r="L199" s="54">
        <f t="shared" si="193"/>
        <v>0</v>
      </c>
      <c r="M199" s="54">
        <f t="shared" si="193"/>
        <v>0</v>
      </c>
      <c r="N199" s="54">
        <f t="shared" si="193"/>
        <v>0</v>
      </c>
      <c r="O199" s="54">
        <f t="shared" si="193"/>
        <v>0</v>
      </c>
      <c r="P199" s="54">
        <f t="shared" si="193"/>
        <v>0</v>
      </c>
      <c r="Q199" s="54">
        <f t="shared" si="193"/>
        <v>0</v>
      </c>
      <c r="R199" s="54">
        <f t="shared" si="193"/>
        <v>0</v>
      </c>
      <c r="S199" s="135"/>
      <c r="T199" s="6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3"/>
      <c r="AT199" s="3"/>
      <c r="AU199" s="3"/>
      <c r="AV199" s="3"/>
      <c r="AW199" s="3"/>
    </row>
    <row r="200" spans="1:49" ht="14.25" customHeight="1">
      <c r="A200" s="51">
        <v>193</v>
      </c>
      <c r="B200" s="3" t="str">
        <f>IF('FORM NILAI SIAP'!A200=0,"",'FORM NILAI SIAP'!A200)</f>
        <v/>
      </c>
      <c r="C200" s="3" t="str">
        <f>IF('FORM NILAI SIAP'!B200=0,"",'FORM NILAI SIAP'!B200)</f>
        <v/>
      </c>
      <c r="D200" s="54" t="str">
        <f t="shared" si="187"/>
        <v/>
      </c>
      <c r="E200" s="54">
        <f t="shared" ref="E200:R200" si="194">IFERROR(($T200*IF($T$6=E$6,$T$7,0)+$U200*IF($U$6=E$6,$U$7,0)+$V200*IF($V$6=E$6,$V$7,0)+$W200*IF($W$6=E$6,$W$7,0)+$X200*IF($X$6=E$6,$X$7,0)+$Y200*IF($Y$6=E$6,$Y$7,0)+$Z200*IF($Z$6=E$6,$Z$7,0)+$AA200*IF($AA$6=E$6,$AA$7,0)+$AB200*IF($AB$6=E$6,$AB$7,0)+$AC200*IF($AC$6=E$6,$AC$7,0)+$AD200*IF($AD$6=E$6,$AD$7,0)+$AE200*IF($AE$6=E$6,$AE$7,0)+$AF200*IF($AF$6=E$6,$AF$7,0)+$AG200*IF($AG$6=E$6,$AG$7,0)+$AH200*IF($AH$6=E$6,$AH$7,0)+$AI200*IF($AI$6=E$6,$AI$7,0)+$AJ200*IF($AJ$6=E$6,$AJ$7,0)+$AK200*IF($AK$6=E$6,$AK$7,0)+$AL200*IF($AL$6=E$6,$AL$7,0)+$AM200*IF($AM$6=E$6,$AM$7,0)+$AN200*IF($AN$6=E$6,$AN$7,0)+$AO200*IF($AO$6=E$6,$AO$7,0)+$AP200*IF($AP$6=E$6,$AP$7,0)+$AQ200*IF($AQ$6=E$6,$AQ$7,0)+$AR200*IF($AR$6=E$6,$AR$7,0)+$AS200*IF($AS$6=E$6,$AS$7,0)+$AT200*IF($AT$6=E$6,$AT$7,0)+$AU200*IF($AU$6=E$6,$AU$7,0)+$AV200*IF($AV$6=E$6,$AV$7,0)+$AW200*IF($AW$6=E$6,$AW$7,0)+$AX200*IF($AX$6=E$6,$AX$7,0)+$AY200*IF($AY$6=E$6,$AY$7,0)+$AZ200*IF($AZ$6=E$6,$AZ$7,0))/E$7,0)</f>
        <v>0</v>
      </c>
      <c r="F200" s="54">
        <f t="shared" si="194"/>
        <v>0</v>
      </c>
      <c r="G200" s="54">
        <f t="shared" si="194"/>
        <v>0</v>
      </c>
      <c r="H200" s="54">
        <f t="shared" si="194"/>
        <v>0</v>
      </c>
      <c r="I200" s="54">
        <f t="shared" si="194"/>
        <v>0</v>
      </c>
      <c r="J200" s="54">
        <f t="shared" si="194"/>
        <v>0</v>
      </c>
      <c r="K200" s="54">
        <f t="shared" si="194"/>
        <v>0</v>
      </c>
      <c r="L200" s="54">
        <f t="shared" si="194"/>
        <v>0</v>
      </c>
      <c r="M200" s="54">
        <f t="shared" si="194"/>
        <v>0</v>
      </c>
      <c r="N200" s="54">
        <f t="shared" si="194"/>
        <v>0</v>
      </c>
      <c r="O200" s="54">
        <f t="shared" si="194"/>
        <v>0</v>
      </c>
      <c r="P200" s="54">
        <f t="shared" si="194"/>
        <v>0</v>
      </c>
      <c r="Q200" s="54">
        <f t="shared" si="194"/>
        <v>0</v>
      </c>
      <c r="R200" s="54">
        <f t="shared" si="194"/>
        <v>0</v>
      </c>
      <c r="S200" s="135"/>
      <c r="T200" s="6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3"/>
      <c r="AT200" s="3"/>
      <c r="AU200" s="3"/>
      <c r="AV200" s="3"/>
      <c r="AW200" s="3"/>
    </row>
    <row r="201" spans="1:49" ht="14.25" customHeight="1">
      <c r="A201" s="51">
        <v>194</v>
      </c>
      <c r="B201" s="3" t="str">
        <f>IF('FORM NILAI SIAP'!A201=0,"",'FORM NILAI SIAP'!A201)</f>
        <v/>
      </c>
      <c r="C201" s="3" t="str">
        <f>IF('FORM NILAI SIAP'!B201=0,"",'FORM NILAI SIAP'!B201)</f>
        <v/>
      </c>
      <c r="D201" s="54" t="str">
        <f t="shared" si="187"/>
        <v/>
      </c>
      <c r="E201" s="54">
        <f t="shared" ref="E201:R201" si="195">IFERROR(($T201*IF($T$6=E$6,$T$7,0)+$U201*IF($U$6=E$6,$U$7,0)+$V201*IF($V$6=E$6,$V$7,0)+$W201*IF($W$6=E$6,$W$7,0)+$X201*IF($X$6=E$6,$X$7,0)+$Y201*IF($Y$6=E$6,$Y$7,0)+$Z201*IF($Z$6=E$6,$Z$7,0)+$AA201*IF($AA$6=E$6,$AA$7,0)+$AB201*IF($AB$6=E$6,$AB$7,0)+$AC201*IF($AC$6=E$6,$AC$7,0)+$AD201*IF($AD$6=E$6,$AD$7,0)+$AE201*IF($AE$6=E$6,$AE$7,0)+$AF201*IF($AF$6=E$6,$AF$7,0)+$AG201*IF($AG$6=E$6,$AG$7,0)+$AH201*IF($AH$6=E$6,$AH$7,0)+$AI201*IF($AI$6=E$6,$AI$7,0)+$AJ201*IF($AJ$6=E$6,$AJ$7,0)+$AK201*IF($AK$6=E$6,$AK$7,0)+$AL201*IF($AL$6=E$6,$AL$7,0)+$AM201*IF($AM$6=E$6,$AM$7,0)+$AN201*IF($AN$6=E$6,$AN$7,0)+$AO201*IF($AO$6=E$6,$AO$7,0)+$AP201*IF($AP$6=E$6,$AP$7,0)+$AQ201*IF($AQ$6=E$6,$AQ$7,0)+$AR201*IF($AR$6=E$6,$AR$7,0)+$AS201*IF($AS$6=E$6,$AS$7,0)+$AT201*IF($AT$6=E$6,$AT$7,0)+$AU201*IF($AU$6=E$6,$AU$7,0)+$AV201*IF($AV$6=E$6,$AV$7,0)+$AW201*IF($AW$6=E$6,$AW$7,0)+$AX201*IF($AX$6=E$6,$AX$7,0)+$AY201*IF($AY$6=E$6,$AY$7,0)+$AZ201*IF($AZ$6=E$6,$AZ$7,0))/E$7,0)</f>
        <v>0</v>
      </c>
      <c r="F201" s="54">
        <f t="shared" si="195"/>
        <v>0</v>
      </c>
      <c r="G201" s="54">
        <f t="shared" si="195"/>
        <v>0</v>
      </c>
      <c r="H201" s="54">
        <f t="shared" si="195"/>
        <v>0</v>
      </c>
      <c r="I201" s="54">
        <f t="shared" si="195"/>
        <v>0</v>
      </c>
      <c r="J201" s="54">
        <f t="shared" si="195"/>
        <v>0</v>
      </c>
      <c r="K201" s="54">
        <f t="shared" si="195"/>
        <v>0</v>
      </c>
      <c r="L201" s="54">
        <f t="shared" si="195"/>
        <v>0</v>
      </c>
      <c r="M201" s="54">
        <f t="shared" si="195"/>
        <v>0</v>
      </c>
      <c r="N201" s="54">
        <f t="shared" si="195"/>
        <v>0</v>
      </c>
      <c r="O201" s="54">
        <f t="shared" si="195"/>
        <v>0</v>
      </c>
      <c r="P201" s="54">
        <f t="shared" si="195"/>
        <v>0</v>
      </c>
      <c r="Q201" s="54">
        <f t="shared" si="195"/>
        <v>0</v>
      </c>
      <c r="R201" s="54">
        <f t="shared" si="195"/>
        <v>0</v>
      </c>
      <c r="S201" s="135"/>
      <c r="T201" s="6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3"/>
      <c r="AT201" s="3"/>
      <c r="AU201" s="3"/>
      <c r="AV201" s="3"/>
      <c r="AW201" s="3"/>
    </row>
    <row r="202" spans="1:49" ht="14.25" customHeight="1">
      <c r="A202" s="51">
        <v>195</v>
      </c>
      <c r="B202" s="3" t="str">
        <f>IF('FORM NILAI SIAP'!A202=0,"",'FORM NILAI SIAP'!A202)</f>
        <v/>
      </c>
      <c r="C202" s="3" t="str">
        <f>IF('FORM NILAI SIAP'!B202=0,"",'FORM NILAI SIAP'!B202)</f>
        <v/>
      </c>
      <c r="D202" s="54" t="str">
        <f t="shared" si="187"/>
        <v/>
      </c>
      <c r="E202" s="54">
        <f t="shared" ref="E202:R202" si="196">IFERROR(($T202*IF($T$6=E$6,$T$7,0)+$U202*IF($U$6=E$6,$U$7,0)+$V202*IF($V$6=E$6,$V$7,0)+$W202*IF($W$6=E$6,$W$7,0)+$X202*IF($X$6=E$6,$X$7,0)+$Y202*IF($Y$6=E$6,$Y$7,0)+$Z202*IF($Z$6=E$6,$Z$7,0)+$AA202*IF($AA$6=E$6,$AA$7,0)+$AB202*IF($AB$6=E$6,$AB$7,0)+$AC202*IF($AC$6=E$6,$AC$7,0)+$AD202*IF($AD$6=E$6,$AD$7,0)+$AE202*IF($AE$6=E$6,$AE$7,0)+$AF202*IF($AF$6=E$6,$AF$7,0)+$AG202*IF($AG$6=E$6,$AG$7,0)+$AH202*IF($AH$6=E$6,$AH$7,0)+$AI202*IF($AI$6=E$6,$AI$7,0)+$AJ202*IF($AJ$6=E$6,$AJ$7,0)+$AK202*IF($AK$6=E$6,$AK$7,0)+$AL202*IF($AL$6=E$6,$AL$7,0)+$AM202*IF($AM$6=E$6,$AM$7,0)+$AN202*IF($AN$6=E$6,$AN$7,0)+$AO202*IF($AO$6=E$6,$AO$7,0)+$AP202*IF($AP$6=E$6,$AP$7,0)+$AQ202*IF($AQ$6=E$6,$AQ$7,0)+$AR202*IF($AR$6=E$6,$AR$7,0)+$AS202*IF($AS$6=E$6,$AS$7,0)+$AT202*IF($AT$6=E$6,$AT$7,0)+$AU202*IF($AU$6=E$6,$AU$7,0)+$AV202*IF($AV$6=E$6,$AV$7,0)+$AW202*IF($AW$6=E$6,$AW$7,0)+$AX202*IF($AX$6=E$6,$AX$7,0)+$AY202*IF($AY$6=E$6,$AY$7,0)+$AZ202*IF($AZ$6=E$6,$AZ$7,0))/E$7,0)</f>
        <v>0</v>
      </c>
      <c r="F202" s="54">
        <f t="shared" si="196"/>
        <v>0</v>
      </c>
      <c r="G202" s="54">
        <f t="shared" si="196"/>
        <v>0</v>
      </c>
      <c r="H202" s="54">
        <f t="shared" si="196"/>
        <v>0</v>
      </c>
      <c r="I202" s="54">
        <f t="shared" si="196"/>
        <v>0</v>
      </c>
      <c r="J202" s="54">
        <f t="shared" si="196"/>
        <v>0</v>
      </c>
      <c r="K202" s="54">
        <f t="shared" si="196"/>
        <v>0</v>
      </c>
      <c r="L202" s="54">
        <f t="shared" si="196"/>
        <v>0</v>
      </c>
      <c r="M202" s="54">
        <f t="shared" si="196"/>
        <v>0</v>
      </c>
      <c r="N202" s="54">
        <f t="shared" si="196"/>
        <v>0</v>
      </c>
      <c r="O202" s="54">
        <f t="shared" si="196"/>
        <v>0</v>
      </c>
      <c r="P202" s="54">
        <f t="shared" si="196"/>
        <v>0</v>
      </c>
      <c r="Q202" s="54">
        <f t="shared" si="196"/>
        <v>0</v>
      </c>
      <c r="R202" s="54">
        <f t="shared" si="196"/>
        <v>0</v>
      </c>
      <c r="S202" s="135"/>
      <c r="T202" s="6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3"/>
      <c r="AT202" s="3"/>
      <c r="AU202" s="3"/>
      <c r="AV202" s="3"/>
      <c r="AW202" s="3"/>
    </row>
    <row r="203" spans="1:49" ht="14.25" customHeight="1">
      <c r="A203" s="51">
        <v>196</v>
      </c>
      <c r="B203" s="3" t="str">
        <f>IF('FORM NILAI SIAP'!A203=0,"",'FORM NILAI SIAP'!A203)</f>
        <v/>
      </c>
      <c r="C203" s="3" t="str">
        <f>IF('FORM NILAI SIAP'!B203=0,"",'FORM NILAI SIAP'!B203)</f>
        <v/>
      </c>
      <c r="D203" s="54" t="str">
        <f t="shared" si="187"/>
        <v/>
      </c>
      <c r="E203" s="54">
        <f t="shared" ref="E203:R203" si="197">IFERROR(($T203*IF($T$6=E$6,$T$7,0)+$U203*IF($U$6=E$6,$U$7,0)+$V203*IF($V$6=E$6,$V$7,0)+$W203*IF($W$6=E$6,$W$7,0)+$X203*IF($X$6=E$6,$X$7,0)+$Y203*IF($Y$6=E$6,$Y$7,0)+$Z203*IF($Z$6=E$6,$Z$7,0)+$AA203*IF($AA$6=E$6,$AA$7,0)+$AB203*IF($AB$6=E$6,$AB$7,0)+$AC203*IF($AC$6=E$6,$AC$7,0)+$AD203*IF($AD$6=E$6,$AD$7,0)+$AE203*IF($AE$6=E$6,$AE$7,0)+$AF203*IF($AF$6=E$6,$AF$7,0)+$AG203*IF($AG$6=E$6,$AG$7,0)+$AH203*IF($AH$6=E$6,$AH$7,0)+$AI203*IF($AI$6=E$6,$AI$7,0)+$AJ203*IF($AJ$6=E$6,$AJ$7,0)+$AK203*IF($AK$6=E$6,$AK$7,0)+$AL203*IF($AL$6=E$6,$AL$7,0)+$AM203*IF($AM$6=E$6,$AM$7,0)+$AN203*IF($AN$6=E$6,$AN$7,0)+$AO203*IF($AO$6=E$6,$AO$7,0)+$AP203*IF($AP$6=E$6,$AP$7,0)+$AQ203*IF($AQ$6=E$6,$AQ$7,0)+$AR203*IF($AR$6=E$6,$AR$7,0)+$AS203*IF($AS$6=E$6,$AS$7,0)+$AT203*IF($AT$6=E$6,$AT$7,0)+$AU203*IF($AU$6=E$6,$AU$7,0)+$AV203*IF($AV$6=E$6,$AV$7,0)+$AW203*IF($AW$6=E$6,$AW$7,0)+$AX203*IF($AX$6=E$6,$AX$7,0)+$AY203*IF($AY$6=E$6,$AY$7,0)+$AZ203*IF($AZ$6=E$6,$AZ$7,0))/E$7,0)</f>
        <v>0</v>
      </c>
      <c r="F203" s="54">
        <f t="shared" si="197"/>
        <v>0</v>
      </c>
      <c r="G203" s="54">
        <f t="shared" si="197"/>
        <v>0</v>
      </c>
      <c r="H203" s="54">
        <f t="shared" si="197"/>
        <v>0</v>
      </c>
      <c r="I203" s="54">
        <f t="shared" si="197"/>
        <v>0</v>
      </c>
      <c r="J203" s="54">
        <f t="shared" si="197"/>
        <v>0</v>
      </c>
      <c r="K203" s="54">
        <f t="shared" si="197"/>
        <v>0</v>
      </c>
      <c r="L203" s="54">
        <f t="shared" si="197"/>
        <v>0</v>
      </c>
      <c r="M203" s="54">
        <f t="shared" si="197"/>
        <v>0</v>
      </c>
      <c r="N203" s="54">
        <f t="shared" si="197"/>
        <v>0</v>
      </c>
      <c r="O203" s="54">
        <f t="shared" si="197"/>
        <v>0</v>
      </c>
      <c r="P203" s="54">
        <f t="shared" si="197"/>
        <v>0</v>
      </c>
      <c r="Q203" s="54">
        <f t="shared" si="197"/>
        <v>0</v>
      </c>
      <c r="R203" s="54">
        <f t="shared" si="197"/>
        <v>0</v>
      </c>
      <c r="S203" s="135"/>
      <c r="T203" s="6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3"/>
      <c r="AT203" s="3"/>
      <c r="AU203" s="3"/>
      <c r="AV203" s="3"/>
      <c r="AW203" s="3"/>
    </row>
    <row r="204" spans="1:49" ht="14.25" customHeight="1">
      <c r="A204" s="51">
        <v>197</v>
      </c>
      <c r="B204" s="3" t="str">
        <f>IF('FORM NILAI SIAP'!A204=0,"",'FORM NILAI SIAP'!A204)</f>
        <v/>
      </c>
      <c r="C204" s="3" t="str">
        <f>IF('FORM NILAI SIAP'!B204=0,"",'FORM NILAI SIAP'!B204)</f>
        <v/>
      </c>
      <c r="D204" s="54" t="str">
        <f t="shared" si="187"/>
        <v/>
      </c>
      <c r="E204" s="54">
        <f t="shared" ref="E204:R204" si="198">IFERROR(($T204*IF($T$6=E$6,$T$7,0)+$U204*IF($U$6=E$6,$U$7,0)+$V204*IF($V$6=E$6,$V$7,0)+$W204*IF($W$6=E$6,$W$7,0)+$X204*IF($X$6=E$6,$X$7,0)+$Y204*IF($Y$6=E$6,$Y$7,0)+$Z204*IF($Z$6=E$6,$Z$7,0)+$AA204*IF($AA$6=E$6,$AA$7,0)+$AB204*IF($AB$6=E$6,$AB$7,0)+$AC204*IF($AC$6=E$6,$AC$7,0)+$AD204*IF($AD$6=E$6,$AD$7,0)+$AE204*IF($AE$6=E$6,$AE$7,0)+$AF204*IF($AF$6=E$6,$AF$7,0)+$AG204*IF($AG$6=E$6,$AG$7,0)+$AH204*IF($AH$6=E$6,$AH$7,0)+$AI204*IF($AI$6=E$6,$AI$7,0)+$AJ204*IF($AJ$6=E$6,$AJ$7,0)+$AK204*IF($AK$6=E$6,$AK$7,0)+$AL204*IF($AL$6=E$6,$AL$7,0)+$AM204*IF($AM$6=E$6,$AM$7,0)+$AN204*IF($AN$6=E$6,$AN$7,0)+$AO204*IF($AO$6=E$6,$AO$7,0)+$AP204*IF($AP$6=E$6,$AP$7,0)+$AQ204*IF($AQ$6=E$6,$AQ$7,0)+$AR204*IF($AR$6=E$6,$AR$7,0)+$AS204*IF($AS$6=E$6,$AS$7,0)+$AT204*IF($AT$6=E$6,$AT$7,0)+$AU204*IF($AU$6=E$6,$AU$7,0)+$AV204*IF($AV$6=E$6,$AV$7,0)+$AW204*IF($AW$6=E$6,$AW$7,0)+$AX204*IF($AX$6=E$6,$AX$7,0)+$AY204*IF($AY$6=E$6,$AY$7,0)+$AZ204*IF($AZ$6=E$6,$AZ$7,0))/E$7,0)</f>
        <v>0</v>
      </c>
      <c r="F204" s="54">
        <f t="shared" si="198"/>
        <v>0</v>
      </c>
      <c r="G204" s="54">
        <f t="shared" si="198"/>
        <v>0</v>
      </c>
      <c r="H204" s="54">
        <f t="shared" si="198"/>
        <v>0</v>
      </c>
      <c r="I204" s="54">
        <f t="shared" si="198"/>
        <v>0</v>
      </c>
      <c r="J204" s="54">
        <f t="shared" si="198"/>
        <v>0</v>
      </c>
      <c r="K204" s="54">
        <f t="shared" si="198"/>
        <v>0</v>
      </c>
      <c r="L204" s="54">
        <f t="shared" si="198"/>
        <v>0</v>
      </c>
      <c r="M204" s="54">
        <f t="shared" si="198"/>
        <v>0</v>
      </c>
      <c r="N204" s="54">
        <f t="shared" si="198"/>
        <v>0</v>
      </c>
      <c r="O204" s="54">
        <f t="shared" si="198"/>
        <v>0</v>
      </c>
      <c r="P204" s="54">
        <f t="shared" si="198"/>
        <v>0</v>
      </c>
      <c r="Q204" s="54">
        <f t="shared" si="198"/>
        <v>0</v>
      </c>
      <c r="R204" s="54">
        <f t="shared" si="198"/>
        <v>0</v>
      </c>
      <c r="S204" s="135"/>
      <c r="T204" s="6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3"/>
      <c r="AT204" s="3"/>
      <c r="AU204" s="3"/>
      <c r="AV204" s="3"/>
      <c r="AW204" s="3"/>
    </row>
    <row r="205" spans="1:49" ht="14.25" customHeight="1">
      <c r="A205" s="51">
        <v>198</v>
      </c>
      <c r="B205" s="3" t="str">
        <f>IF('FORM NILAI SIAP'!A205=0,"",'FORM NILAI SIAP'!A205)</f>
        <v/>
      </c>
      <c r="C205" s="3" t="str">
        <f>IF('FORM NILAI SIAP'!B205=0,"",'FORM NILAI SIAP'!B205)</f>
        <v/>
      </c>
      <c r="D205" s="54" t="str">
        <f t="shared" si="187"/>
        <v/>
      </c>
      <c r="E205" s="54">
        <f t="shared" ref="E205:R205" si="199">IFERROR(($T205*IF($T$6=E$6,$T$7,0)+$U205*IF($U$6=E$6,$U$7,0)+$V205*IF($V$6=E$6,$V$7,0)+$W205*IF($W$6=E$6,$W$7,0)+$X205*IF($X$6=E$6,$X$7,0)+$Y205*IF($Y$6=E$6,$Y$7,0)+$Z205*IF($Z$6=E$6,$Z$7,0)+$AA205*IF($AA$6=E$6,$AA$7,0)+$AB205*IF($AB$6=E$6,$AB$7,0)+$AC205*IF($AC$6=E$6,$AC$7,0)+$AD205*IF($AD$6=E$6,$AD$7,0)+$AE205*IF($AE$6=E$6,$AE$7,0)+$AF205*IF($AF$6=E$6,$AF$7,0)+$AG205*IF($AG$6=E$6,$AG$7,0)+$AH205*IF($AH$6=E$6,$AH$7,0)+$AI205*IF($AI$6=E$6,$AI$7,0)+$AJ205*IF($AJ$6=E$6,$AJ$7,0)+$AK205*IF($AK$6=E$6,$AK$7,0)+$AL205*IF($AL$6=E$6,$AL$7,0)+$AM205*IF($AM$6=E$6,$AM$7,0)+$AN205*IF($AN$6=E$6,$AN$7,0)+$AO205*IF($AO$6=E$6,$AO$7,0)+$AP205*IF($AP$6=E$6,$AP$7,0)+$AQ205*IF($AQ$6=E$6,$AQ$7,0)+$AR205*IF($AR$6=E$6,$AR$7,0)+$AS205*IF($AS$6=E$6,$AS$7,0)+$AT205*IF($AT$6=E$6,$AT$7,0)+$AU205*IF($AU$6=E$6,$AU$7,0)+$AV205*IF($AV$6=E$6,$AV$7,0)+$AW205*IF($AW$6=E$6,$AW$7,0)+$AX205*IF($AX$6=E$6,$AX$7,0)+$AY205*IF($AY$6=E$6,$AY$7,0)+$AZ205*IF($AZ$6=E$6,$AZ$7,0))/E$7,0)</f>
        <v>0</v>
      </c>
      <c r="F205" s="54">
        <f t="shared" si="199"/>
        <v>0</v>
      </c>
      <c r="G205" s="54">
        <f t="shared" si="199"/>
        <v>0</v>
      </c>
      <c r="H205" s="54">
        <f t="shared" si="199"/>
        <v>0</v>
      </c>
      <c r="I205" s="54">
        <f t="shared" si="199"/>
        <v>0</v>
      </c>
      <c r="J205" s="54">
        <f t="shared" si="199"/>
        <v>0</v>
      </c>
      <c r="K205" s="54">
        <f t="shared" si="199"/>
        <v>0</v>
      </c>
      <c r="L205" s="54">
        <f t="shared" si="199"/>
        <v>0</v>
      </c>
      <c r="M205" s="54">
        <f t="shared" si="199"/>
        <v>0</v>
      </c>
      <c r="N205" s="54">
        <f t="shared" si="199"/>
        <v>0</v>
      </c>
      <c r="O205" s="54">
        <f t="shared" si="199"/>
        <v>0</v>
      </c>
      <c r="P205" s="54">
        <f t="shared" si="199"/>
        <v>0</v>
      </c>
      <c r="Q205" s="54">
        <f t="shared" si="199"/>
        <v>0</v>
      </c>
      <c r="R205" s="54">
        <f t="shared" si="199"/>
        <v>0</v>
      </c>
      <c r="S205" s="135"/>
      <c r="T205" s="6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3"/>
      <c r="AT205" s="3"/>
      <c r="AU205" s="3"/>
      <c r="AV205" s="3"/>
      <c r="AW205" s="3"/>
    </row>
    <row r="206" spans="1:49" ht="14.25" customHeight="1">
      <c r="A206" s="51">
        <v>199</v>
      </c>
      <c r="B206" s="3" t="str">
        <f>IF('FORM NILAI SIAP'!A206=0,"",'FORM NILAI SIAP'!A206)</f>
        <v/>
      </c>
      <c r="C206" s="3" t="str">
        <f>IF('FORM NILAI SIAP'!B206=0,"",'FORM NILAI SIAP'!B206)</f>
        <v/>
      </c>
      <c r="D206" s="54" t="str">
        <f t="shared" si="187"/>
        <v/>
      </c>
      <c r="E206" s="54">
        <f t="shared" ref="E206:R206" si="200">IFERROR(($T206*IF($T$6=E$6,$T$7,0)+$U206*IF($U$6=E$6,$U$7,0)+$V206*IF($V$6=E$6,$V$7,0)+$W206*IF($W$6=E$6,$W$7,0)+$X206*IF($X$6=E$6,$X$7,0)+$Y206*IF($Y$6=E$6,$Y$7,0)+$Z206*IF($Z$6=E$6,$Z$7,0)+$AA206*IF($AA$6=E$6,$AA$7,0)+$AB206*IF($AB$6=E$6,$AB$7,0)+$AC206*IF($AC$6=E$6,$AC$7,0)+$AD206*IF($AD$6=E$6,$AD$7,0)+$AE206*IF($AE$6=E$6,$AE$7,0)+$AF206*IF($AF$6=E$6,$AF$7,0)+$AG206*IF($AG$6=E$6,$AG$7,0)+$AH206*IF($AH$6=E$6,$AH$7,0)+$AI206*IF($AI$6=E$6,$AI$7,0)+$AJ206*IF($AJ$6=E$6,$AJ$7,0)+$AK206*IF($AK$6=E$6,$AK$7,0)+$AL206*IF($AL$6=E$6,$AL$7,0)+$AM206*IF($AM$6=E$6,$AM$7,0)+$AN206*IF($AN$6=E$6,$AN$7,0)+$AO206*IF($AO$6=E$6,$AO$7,0)+$AP206*IF($AP$6=E$6,$AP$7,0)+$AQ206*IF($AQ$6=E$6,$AQ$7,0)+$AR206*IF($AR$6=E$6,$AR$7,0)+$AS206*IF($AS$6=E$6,$AS$7,0)+$AT206*IF($AT$6=E$6,$AT$7,0)+$AU206*IF($AU$6=E$6,$AU$7,0)+$AV206*IF($AV$6=E$6,$AV$7,0)+$AW206*IF($AW$6=E$6,$AW$7,0)+$AX206*IF($AX$6=E$6,$AX$7,0)+$AY206*IF($AY$6=E$6,$AY$7,0)+$AZ206*IF($AZ$6=E$6,$AZ$7,0))/E$7,0)</f>
        <v>0</v>
      </c>
      <c r="F206" s="54">
        <f t="shared" si="200"/>
        <v>0</v>
      </c>
      <c r="G206" s="54">
        <f t="shared" si="200"/>
        <v>0</v>
      </c>
      <c r="H206" s="54">
        <f t="shared" si="200"/>
        <v>0</v>
      </c>
      <c r="I206" s="54">
        <f t="shared" si="200"/>
        <v>0</v>
      </c>
      <c r="J206" s="54">
        <f t="shared" si="200"/>
        <v>0</v>
      </c>
      <c r="K206" s="54">
        <f t="shared" si="200"/>
        <v>0</v>
      </c>
      <c r="L206" s="54">
        <f t="shared" si="200"/>
        <v>0</v>
      </c>
      <c r="M206" s="54">
        <f t="shared" si="200"/>
        <v>0</v>
      </c>
      <c r="N206" s="54">
        <f t="shared" si="200"/>
        <v>0</v>
      </c>
      <c r="O206" s="54">
        <f t="shared" si="200"/>
        <v>0</v>
      </c>
      <c r="P206" s="54">
        <f t="shared" si="200"/>
        <v>0</v>
      </c>
      <c r="Q206" s="54">
        <f t="shared" si="200"/>
        <v>0</v>
      </c>
      <c r="R206" s="54">
        <f t="shared" si="200"/>
        <v>0</v>
      </c>
      <c r="S206" s="135"/>
      <c r="T206" s="6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3"/>
      <c r="AT206" s="3"/>
      <c r="AU206" s="3"/>
      <c r="AV206" s="3"/>
      <c r="AW206" s="3"/>
    </row>
    <row r="207" spans="1:49" ht="14.25" customHeight="1">
      <c r="A207" s="51">
        <v>200</v>
      </c>
      <c r="B207" s="3" t="str">
        <f>IF('FORM NILAI SIAP'!A207=0,"",'FORM NILAI SIAP'!A207)</f>
        <v/>
      </c>
      <c r="C207" s="3" t="str">
        <f>IF('FORM NILAI SIAP'!B207=0,"",'FORM NILAI SIAP'!B207)</f>
        <v/>
      </c>
      <c r="D207" s="54" t="str">
        <f t="shared" si="187"/>
        <v/>
      </c>
      <c r="E207" s="54">
        <f t="shared" ref="E207:R207" si="201">IFERROR(($T207*IF($T$6=E$6,$T$7,0)+$U207*IF($U$6=E$6,$U$7,0)+$V207*IF($V$6=E$6,$V$7,0)+$W207*IF($W$6=E$6,$W$7,0)+$X207*IF($X$6=E$6,$X$7,0)+$Y207*IF($Y$6=E$6,$Y$7,0)+$Z207*IF($Z$6=E$6,$Z$7,0)+$AA207*IF($AA$6=E$6,$AA$7,0)+$AB207*IF($AB$6=E$6,$AB$7,0)+$AC207*IF($AC$6=E$6,$AC$7,0)+$AD207*IF($AD$6=E$6,$AD$7,0)+$AE207*IF($AE$6=E$6,$AE$7,0)+$AF207*IF($AF$6=E$6,$AF$7,0)+$AG207*IF($AG$6=E$6,$AG$7,0)+$AH207*IF($AH$6=E$6,$AH$7,0)+$AI207*IF($AI$6=E$6,$AI$7,0)+$AJ207*IF($AJ$6=E$6,$AJ$7,0)+$AK207*IF($AK$6=E$6,$AK$7,0)+$AL207*IF($AL$6=E$6,$AL$7,0)+$AM207*IF($AM$6=E$6,$AM$7,0)+$AN207*IF($AN$6=E$6,$AN$7,0)+$AO207*IF($AO$6=E$6,$AO$7,0)+$AP207*IF($AP$6=E$6,$AP$7,0)+$AQ207*IF($AQ$6=E$6,$AQ$7,0)+$AR207*IF($AR$6=E$6,$AR$7,0)+$AS207*IF($AS$6=E$6,$AS$7,0)+$AT207*IF($AT$6=E$6,$AT$7,0)+$AU207*IF($AU$6=E$6,$AU$7,0)+$AV207*IF($AV$6=E$6,$AV$7,0)+$AW207*IF($AW$6=E$6,$AW$7,0)+$AX207*IF($AX$6=E$6,$AX$7,0)+$AY207*IF($AY$6=E$6,$AY$7,0)+$AZ207*IF($AZ$6=E$6,$AZ$7,0))/E$7,0)</f>
        <v>0</v>
      </c>
      <c r="F207" s="54">
        <f t="shared" si="201"/>
        <v>0</v>
      </c>
      <c r="G207" s="54">
        <f t="shared" si="201"/>
        <v>0</v>
      </c>
      <c r="H207" s="54">
        <f t="shared" si="201"/>
        <v>0</v>
      </c>
      <c r="I207" s="54">
        <f t="shared" si="201"/>
        <v>0</v>
      </c>
      <c r="J207" s="54">
        <f t="shared" si="201"/>
        <v>0</v>
      </c>
      <c r="K207" s="54">
        <f t="shared" si="201"/>
        <v>0</v>
      </c>
      <c r="L207" s="54">
        <f t="shared" si="201"/>
        <v>0</v>
      </c>
      <c r="M207" s="54">
        <f t="shared" si="201"/>
        <v>0</v>
      </c>
      <c r="N207" s="54">
        <f t="shared" si="201"/>
        <v>0</v>
      </c>
      <c r="O207" s="54">
        <f t="shared" si="201"/>
        <v>0</v>
      </c>
      <c r="P207" s="54">
        <f t="shared" si="201"/>
        <v>0</v>
      </c>
      <c r="Q207" s="54">
        <f t="shared" si="201"/>
        <v>0</v>
      </c>
      <c r="R207" s="54">
        <f t="shared" si="201"/>
        <v>0</v>
      </c>
      <c r="S207" s="135"/>
      <c r="T207" s="6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3"/>
      <c r="AT207" s="3"/>
      <c r="AU207" s="3"/>
      <c r="AV207" s="3"/>
      <c r="AW207" s="3"/>
    </row>
    <row r="208" spans="1:49" ht="14.25" customHeight="1">
      <c r="A208" s="51">
        <v>201</v>
      </c>
      <c r="B208" s="3" t="str">
        <f>IF('FORM NILAI SIAP'!A208=0,"",'FORM NILAI SIAP'!A208)</f>
        <v/>
      </c>
      <c r="C208" s="3" t="str">
        <f>IF('FORM NILAI SIAP'!B208=0,"",'FORM NILAI SIAP'!B208)</f>
        <v/>
      </c>
      <c r="D208" s="54" t="str">
        <f t="shared" si="187"/>
        <v/>
      </c>
      <c r="E208" s="54">
        <f t="shared" ref="E208:R208" si="202">IFERROR(($T208*IF($T$6=E$6,$T$7,0)+$U208*IF($U$6=E$6,$U$7,0)+$V208*IF($V$6=E$6,$V$7,0)+$W208*IF($W$6=E$6,$W$7,0)+$X208*IF($X$6=E$6,$X$7,0)+$Y208*IF($Y$6=E$6,$Y$7,0)+$Z208*IF($Z$6=E$6,$Z$7,0)+$AA208*IF($AA$6=E$6,$AA$7,0)+$AB208*IF($AB$6=E$6,$AB$7,0)+$AC208*IF($AC$6=E$6,$AC$7,0)+$AD208*IF($AD$6=E$6,$AD$7,0)+$AE208*IF($AE$6=E$6,$AE$7,0)+$AF208*IF($AF$6=E$6,$AF$7,0)+$AG208*IF($AG$6=E$6,$AG$7,0)+$AH208*IF($AH$6=E$6,$AH$7,0)+$AI208*IF($AI$6=E$6,$AI$7,0)+$AJ208*IF($AJ$6=E$6,$AJ$7,0)+$AK208*IF($AK$6=E$6,$AK$7,0)+$AL208*IF($AL$6=E$6,$AL$7,0)+$AM208*IF($AM$6=E$6,$AM$7,0)+$AN208*IF($AN$6=E$6,$AN$7,0)+$AO208*IF($AO$6=E$6,$AO$7,0)+$AP208*IF($AP$6=E$6,$AP$7,0)+$AQ208*IF($AQ$6=E$6,$AQ$7,0)+$AR208*IF($AR$6=E$6,$AR$7,0)+$AS208*IF($AS$6=E$6,$AS$7,0)+$AT208*IF($AT$6=E$6,$AT$7,0)+$AU208*IF($AU$6=E$6,$AU$7,0)+$AV208*IF($AV$6=E$6,$AV$7,0)+$AW208*IF($AW$6=E$6,$AW$7,0)+$AX208*IF($AX$6=E$6,$AX$7,0)+$AY208*IF($AY$6=E$6,$AY$7,0)+$AZ208*IF($AZ$6=E$6,$AZ$7,0))/E$7,0)</f>
        <v>0</v>
      </c>
      <c r="F208" s="54">
        <f t="shared" si="202"/>
        <v>0</v>
      </c>
      <c r="G208" s="54">
        <f t="shared" si="202"/>
        <v>0</v>
      </c>
      <c r="H208" s="54">
        <f t="shared" si="202"/>
        <v>0</v>
      </c>
      <c r="I208" s="54">
        <f t="shared" si="202"/>
        <v>0</v>
      </c>
      <c r="J208" s="54">
        <f t="shared" si="202"/>
        <v>0</v>
      </c>
      <c r="K208" s="54">
        <f t="shared" si="202"/>
        <v>0</v>
      </c>
      <c r="L208" s="54">
        <f t="shared" si="202"/>
        <v>0</v>
      </c>
      <c r="M208" s="54">
        <f t="shared" si="202"/>
        <v>0</v>
      </c>
      <c r="N208" s="54">
        <f t="shared" si="202"/>
        <v>0</v>
      </c>
      <c r="O208" s="54">
        <f t="shared" si="202"/>
        <v>0</v>
      </c>
      <c r="P208" s="54">
        <f t="shared" si="202"/>
        <v>0</v>
      </c>
      <c r="Q208" s="54">
        <f t="shared" si="202"/>
        <v>0</v>
      </c>
      <c r="R208" s="54">
        <f t="shared" si="202"/>
        <v>0</v>
      </c>
      <c r="S208" s="135"/>
      <c r="T208" s="6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3"/>
      <c r="AT208" s="3"/>
      <c r="AU208" s="3"/>
      <c r="AV208" s="3"/>
      <c r="AW208" s="3"/>
    </row>
    <row r="209" spans="1:49" ht="14.25" customHeight="1">
      <c r="A209" s="51">
        <v>202</v>
      </c>
      <c r="B209" s="3" t="str">
        <f>IF('FORM NILAI SIAP'!A209=0,"",'FORM NILAI SIAP'!A209)</f>
        <v/>
      </c>
      <c r="C209" s="3" t="str">
        <f>IF('FORM NILAI SIAP'!B209=0,"",'FORM NILAI SIAP'!B209)</f>
        <v/>
      </c>
      <c r="D209" s="54" t="str">
        <f t="shared" si="187"/>
        <v/>
      </c>
      <c r="E209" s="54">
        <f t="shared" ref="E209:R209" si="203">IFERROR(($T209*IF($T$6=E$6,$T$7,0)+$U209*IF($U$6=E$6,$U$7,0)+$V209*IF($V$6=E$6,$V$7,0)+$W209*IF($W$6=E$6,$W$7,0)+$X209*IF($X$6=E$6,$X$7,0)+$Y209*IF($Y$6=E$6,$Y$7,0)+$Z209*IF($Z$6=E$6,$Z$7,0)+$AA209*IF($AA$6=E$6,$AA$7,0)+$AB209*IF($AB$6=E$6,$AB$7,0)+$AC209*IF($AC$6=E$6,$AC$7,0)+$AD209*IF($AD$6=E$6,$AD$7,0)+$AE209*IF($AE$6=E$6,$AE$7,0)+$AF209*IF($AF$6=E$6,$AF$7,0)+$AG209*IF($AG$6=E$6,$AG$7,0)+$AH209*IF($AH$6=E$6,$AH$7,0)+$AI209*IF($AI$6=E$6,$AI$7,0)+$AJ209*IF($AJ$6=E$6,$AJ$7,0)+$AK209*IF($AK$6=E$6,$AK$7,0)+$AL209*IF($AL$6=E$6,$AL$7,0)+$AM209*IF($AM$6=E$6,$AM$7,0)+$AN209*IF($AN$6=E$6,$AN$7,0)+$AO209*IF($AO$6=E$6,$AO$7,0)+$AP209*IF($AP$6=E$6,$AP$7,0)+$AQ209*IF($AQ$6=E$6,$AQ$7,0)+$AR209*IF($AR$6=E$6,$AR$7,0)+$AS209*IF($AS$6=E$6,$AS$7,0)+$AT209*IF($AT$6=E$6,$AT$7,0)+$AU209*IF($AU$6=E$6,$AU$7,0)+$AV209*IF($AV$6=E$6,$AV$7,0)+$AW209*IF($AW$6=E$6,$AW$7,0)+$AX209*IF($AX$6=E$6,$AX$7,0)+$AY209*IF($AY$6=E$6,$AY$7,0)+$AZ209*IF($AZ$6=E$6,$AZ$7,0))/E$7,0)</f>
        <v>0</v>
      </c>
      <c r="F209" s="54">
        <f t="shared" si="203"/>
        <v>0</v>
      </c>
      <c r="G209" s="54">
        <f t="shared" si="203"/>
        <v>0</v>
      </c>
      <c r="H209" s="54">
        <f t="shared" si="203"/>
        <v>0</v>
      </c>
      <c r="I209" s="54">
        <f t="shared" si="203"/>
        <v>0</v>
      </c>
      <c r="J209" s="54">
        <f t="shared" si="203"/>
        <v>0</v>
      </c>
      <c r="K209" s="54">
        <f t="shared" si="203"/>
        <v>0</v>
      </c>
      <c r="L209" s="54">
        <f t="shared" si="203"/>
        <v>0</v>
      </c>
      <c r="M209" s="54">
        <f t="shared" si="203"/>
        <v>0</v>
      </c>
      <c r="N209" s="54">
        <f t="shared" si="203"/>
        <v>0</v>
      </c>
      <c r="O209" s="54">
        <f t="shared" si="203"/>
        <v>0</v>
      </c>
      <c r="P209" s="54">
        <f t="shared" si="203"/>
        <v>0</v>
      </c>
      <c r="Q209" s="54">
        <f t="shared" si="203"/>
        <v>0</v>
      </c>
      <c r="R209" s="54">
        <f t="shared" si="203"/>
        <v>0</v>
      </c>
      <c r="S209" s="135"/>
      <c r="T209" s="6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3"/>
      <c r="AT209" s="3"/>
      <c r="AU209" s="3"/>
      <c r="AV209" s="3"/>
      <c r="AW209" s="3"/>
    </row>
    <row r="210" spans="1:49" ht="14.25" customHeight="1">
      <c r="A210" s="51">
        <v>203</v>
      </c>
      <c r="B210" s="3" t="str">
        <f>IF('FORM NILAI SIAP'!A210=0,"",'FORM NILAI SIAP'!A210)</f>
        <v/>
      </c>
      <c r="C210" s="3" t="str">
        <f>IF('FORM NILAI SIAP'!B210=0,"",'FORM NILAI SIAP'!B210)</f>
        <v/>
      </c>
      <c r="D210" s="54" t="str">
        <f t="shared" si="187"/>
        <v/>
      </c>
      <c r="E210" s="54">
        <f t="shared" ref="E210:R210" si="204">IFERROR(($T210*IF($T$6=E$6,$T$7,0)+$U210*IF($U$6=E$6,$U$7,0)+$V210*IF($V$6=E$6,$V$7,0)+$W210*IF($W$6=E$6,$W$7,0)+$X210*IF($X$6=E$6,$X$7,0)+$Y210*IF($Y$6=E$6,$Y$7,0)+$Z210*IF($Z$6=E$6,$Z$7,0)+$AA210*IF($AA$6=E$6,$AA$7,0)+$AB210*IF($AB$6=E$6,$AB$7,0)+$AC210*IF($AC$6=E$6,$AC$7,0)+$AD210*IF($AD$6=E$6,$AD$7,0)+$AE210*IF($AE$6=E$6,$AE$7,0)+$AF210*IF($AF$6=E$6,$AF$7,0)+$AG210*IF($AG$6=E$6,$AG$7,0)+$AH210*IF($AH$6=E$6,$AH$7,0)+$AI210*IF($AI$6=E$6,$AI$7,0)+$AJ210*IF($AJ$6=E$6,$AJ$7,0)+$AK210*IF($AK$6=E$6,$AK$7,0)+$AL210*IF($AL$6=E$6,$AL$7,0)+$AM210*IF($AM$6=E$6,$AM$7,0)+$AN210*IF($AN$6=E$6,$AN$7,0)+$AO210*IF($AO$6=E$6,$AO$7,0)+$AP210*IF($AP$6=E$6,$AP$7,0)+$AQ210*IF($AQ$6=E$6,$AQ$7,0)+$AR210*IF($AR$6=E$6,$AR$7,0)+$AS210*IF($AS$6=E$6,$AS$7,0)+$AT210*IF($AT$6=E$6,$AT$7,0)+$AU210*IF($AU$6=E$6,$AU$7,0)+$AV210*IF($AV$6=E$6,$AV$7,0)+$AW210*IF($AW$6=E$6,$AW$7,0)+$AX210*IF($AX$6=E$6,$AX$7,0)+$AY210*IF($AY$6=E$6,$AY$7,0)+$AZ210*IF($AZ$6=E$6,$AZ$7,0))/E$7,0)</f>
        <v>0</v>
      </c>
      <c r="F210" s="54">
        <f t="shared" si="204"/>
        <v>0</v>
      </c>
      <c r="G210" s="54">
        <f t="shared" si="204"/>
        <v>0</v>
      </c>
      <c r="H210" s="54">
        <f t="shared" si="204"/>
        <v>0</v>
      </c>
      <c r="I210" s="54">
        <f t="shared" si="204"/>
        <v>0</v>
      </c>
      <c r="J210" s="54">
        <f t="shared" si="204"/>
        <v>0</v>
      </c>
      <c r="K210" s="54">
        <f t="shared" si="204"/>
        <v>0</v>
      </c>
      <c r="L210" s="54">
        <f t="shared" si="204"/>
        <v>0</v>
      </c>
      <c r="M210" s="54">
        <f t="shared" si="204"/>
        <v>0</v>
      </c>
      <c r="N210" s="54">
        <f t="shared" si="204"/>
        <v>0</v>
      </c>
      <c r="O210" s="54">
        <f t="shared" si="204"/>
        <v>0</v>
      </c>
      <c r="P210" s="54">
        <f t="shared" si="204"/>
        <v>0</v>
      </c>
      <c r="Q210" s="54">
        <f t="shared" si="204"/>
        <v>0</v>
      </c>
      <c r="R210" s="54">
        <f t="shared" si="204"/>
        <v>0</v>
      </c>
      <c r="S210" s="135"/>
      <c r="T210" s="6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3"/>
      <c r="AT210" s="3"/>
      <c r="AU210" s="3"/>
      <c r="AV210" s="3"/>
      <c r="AW210" s="3"/>
    </row>
    <row r="211" spans="1:49" ht="14.25" customHeight="1">
      <c r="A211" s="51">
        <v>204</v>
      </c>
      <c r="B211" s="3" t="str">
        <f>IF('FORM NILAI SIAP'!A211=0,"",'FORM NILAI SIAP'!A211)</f>
        <v/>
      </c>
      <c r="C211" s="3" t="str">
        <f>IF('FORM NILAI SIAP'!B211=0,"",'FORM NILAI SIAP'!B211)</f>
        <v/>
      </c>
      <c r="D211" s="54" t="str">
        <f t="shared" si="187"/>
        <v/>
      </c>
      <c r="E211" s="54">
        <f t="shared" ref="E211:R211" si="205">IFERROR(($T211*IF($T$6=E$6,$T$7,0)+$U211*IF($U$6=E$6,$U$7,0)+$V211*IF($V$6=E$6,$V$7,0)+$W211*IF($W$6=E$6,$W$7,0)+$X211*IF($X$6=E$6,$X$7,0)+$Y211*IF($Y$6=E$6,$Y$7,0)+$Z211*IF($Z$6=E$6,$Z$7,0)+$AA211*IF($AA$6=E$6,$AA$7,0)+$AB211*IF($AB$6=E$6,$AB$7,0)+$AC211*IF($AC$6=E$6,$AC$7,0)+$AD211*IF($AD$6=E$6,$AD$7,0)+$AE211*IF($AE$6=E$6,$AE$7,0)+$AF211*IF($AF$6=E$6,$AF$7,0)+$AG211*IF($AG$6=E$6,$AG$7,0)+$AH211*IF($AH$6=E$6,$AH$7,0)+$AI211*IF($AI$6=E$6,$AI$7,0)+$AJ211*IF($AJ$6=E$6,$AJ$7,0)+$AK211*IF($AK$6=E$6,$AK$7,0)+$AL211*IF($AL$6=E$6,$AL$7,0)+$AM211*IF($AM$6=E$6,$AM$7,0)+$AN211*IF($AN$6=E$6,$AN$7,0)+$AO211*IF($AO$6=E$6,$AO$7,0)+$AP211*IF($AP$6=E$6,$AP$7,0)+$AQ211*IF($AQ$6=E$6,$AQ$7,0)+$AR211*IF($AR$6=E$6,$AR$7,0)+$AS211*IF($AS$6=E$6,$AS$7,0)+$AT211*IF($AT$6=E$6,$AT$7,0)+$AU211*IF($AU$6=E$6,$AU$7,0)+$AV211*IF($AV$6=E$6,$AV$7,0)+$AW211*IF($AW$6=E$6,$AW$7,0)+$AX211*IF($AX$6=E$6,$AX$7,0)+$AY211*IF($AY$6=E$6,$AY$7,0)+$AZ211*IF($AZ$6=E$6,$AZ$7,0))/E$7,0)</f>
        <v>0</v>
      </c>
      <c r="F211" s="54">
        <f t="shared" si="205"/>
        <v>0</v>
      </c>
      <c r="G211" s="54">
        <f t="shared" si="205"/>
        <v>0</v>
      </c>
      <c r="H211" s="54">
        <f t="shared" si="205"/>
        <v>0</v>
      </c>
      <c r="I211" s="54">
        <f t="shared" si="205"/>
        <v>0</v>
      </c>
      <c r="J211" s="54">
        <f t="shared" si="205"/>
        <v>0</v>
      </c>
      <c r="K211" s="54">
        <f t="shared" si="205"/>
        <v>0</v>
      </c>
      <c r="L211" s="54">
        <f t="shared" si="205"/>
        <v>0</v>
      </c>
      <c r="M211" s="54">
        <f t="shared" si="205"/>
        <v>0</v>
      </c>
      <c r="N211" s="54">
        <f t="shared" si="205"/>
        <v>0</v>
      </c>
      <c r="O211" s="54">
        <f t="shared" si="205"/>
        <v>0</v>
      </c>
      <c r="P211" s="54">
        <f t="shared" si="205"/>
        <v>0</v>
      </c>
      <c r="Q211" s="54">
        <f t="shared" si="205"/>
        <v>0</v>
      </c>
      <c r="R211" s="54">
        <f t="shared" si="205"/>
        <v>0</v>
      </c>
      <c r="S211" s="135"/>
      <c r="T211" s="6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3"/>
      <c r="AT211" s="3"/>
      <c r="AU211" s="3"/>
      <c r="AV211" s="3"/>
      <c r="AW211" s="3"/>
    </row>
    <row r="212" spans="1:49" ht="14.25" customHeight="1">
      <c r="A212" s="51">
        <v>205</v>
      </c>
      <c r="B212" s="3" t="str">
        <f>IF('FORM NILAI SIAP'!A212=0,"",'FORM NILAI SIAP'!A212)</f>
        <v/>
      </c>
      <c r="C212" s="3" t="str">
        <f>IF('FORM NILAI SIAP'!B212=0,"",'FORM NILAI SIAP'!B212)</f>
        <v/>
      </c>
      <c r="D212" s="54" t="str">
        <f t="shared" si="187"/>
        <v/>
      </c>
      <c r="E212" s="54">
        <f t="shared" ref="E212:R212" si="206">IFERROR(($T212*IF($T$6=E$6,$T$7,0)+$U212*IF($U$6=E$6,$U$7,0)+$V212*IF($V$6=E$6,$V$7,0)+$W212*IF($W$6=E$6,$W$7,0)+$X212*IF($X$6=E$6,$X$7,0)+$Y212*IF($Y$6=E$6,$Y$7,0)+$Z212*IF($Z$6=E$6,$Z$7,0)+$AA212*IF($AA$6=E$6,$AA$7,0)+$AB212*IF($AB$6=E$6,$AB$7,0)+$AC212*IF($AC$6=E$6,$AC$7,0)+$AD212*IF($AD$6=E$6,$AD$7,0)+$AE212*IF($AE$6=E$6,$AE$7,0)+$AF212*IF($AF$6=E$6,$AF$7,0)+$AG212*IF($AG$6=E$6,$AG$7,0)+$AH212*IF($AH$6=E$6,$AH$7,0)+$AI212*IF($AI$6=E$6,$AI$7,0)+$AJ212*IF($AJ$6=E$6,$AJ$7,0)+$AK212*IF($AK$6=E$6,$AK$7,0)+$AL212*IF($AL$6=E$6,$AL$7,0)+$AM212*IF($AM$6=E$6,$AM$7,0)+$AN212*IF($AN$6=E$6,$AN$7,0)+$AO212*IF($AO$6=E$6,$AO$7,0)+$AP212*IF($AP$6=E$6,$AP$7,0)+$AQ212*IF($AQ$6=E$6,$AQ$7,0)+$AR212*IF($AR$6=E$6,$AR$7,0)+$AS212*IF($AS$6=E$6,$AS$7,0)+$AT212*IF($AT$6=E$6,$AT$7,0)+$AU212*IF($AU$6=E$6,$AU$7,0)+$AV212*IF($AV$6=E$6,$AV$7,0)+$AW212*IF($AW$6=E$6,$AW$7,0)+$AX212*IF($AX$6=E$6,$AX$7,0)+$AY212*IF($AY$6=E$6,$AY$7,0)+$AZ212*IF($AZ$6=E$6,$AZ$7,0))/E$7,0)</f>
        <v>0</v>
      </c>
      <c r="F212" s="54">
        <f t="shared" si="206"/>
        <v>0</v>
      </c>
      <c r="G212" s="54">
        <f t="shared" si="206"/>
        <v>0</v>
      </c>
      <c r="H212" s="54">
        <f t="shared" si="206"/>
        <v>0</v>
      </c>
      <c r="I212" s="54">
        <f t="shared" si="206"/>
        <v>0</v>
      </c>
      <c r="J212" s="54">
        <f t="shared" si="206"/>
        <v>0</v>
      </c>
      <c r="K212" s="54">
        <f t="shared" si="206"/>
        <v>0</v>
      </c>
      <c r="L212" s="54">
        <f t="shared" si="206"/>
        <v>0</v>
      </c>
      <c r="M212" s="54">
        <f t="shared" si="206"/>
        <v>0</v>
      </c>
      <c r="N212" s="54">
        <f t="shared" si="206"/>
        <v>0</v>
      </c>
      <c r="O212" s="54">
        <f t="shared" si="206"/>
        <v>0</v>
      </c>
      <c r="P212" s="54">
        <f t="shared" si="206"/>
        <v>0</v>
      </c>
      <c r="Q212" s="54">
        <f t="shared" si="206"/>
        <v>0</v>
      </c>
      <c r="R212" s="54">
        <f t="shared" si="206"/>
        <v>0</v>
      </c>
      <c r="S212" s="135"/>
      <c r="T212" s="6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3"/>
      <c r="AT212" s="3"/>
      <c r="AU212" s="3"/>
      <c r="AV212" s="3"/>
      <c r="AW212" s="3"/>
    </row>
    <row r="213" spans="1:49" ht="14.25" customHeight="1">
      <c r="A213" s="51">
        <v>206</v>
      </c>
      <c r="B213" s="3" t="str">
        <f>IF('FORM NILAI SIAP'!A213=0,"",'FORM NILAI SIAP'!A213)</f>
        <v/>
      </c>
      <c r="C213" s="3" t="str">
        <f>IF('FORM NILAI SIAP'!B213=0,"",'FORM NILAI SIAP'!B213)</f>
        <v/>
      </c>
      <c r="D213" s="54" t="str">
        <f t="shared" si="187"/>
        <v/>
      </c>
      <c r="E213" s="54">
        <f t="shared" ref="E213:R213" si="207">IFERROR(($T213*IF($T$6=E$6,$T$7,0)+$U213*IF($U$6=E$6,$U$7,0)+$V213*IF($V$6=E$6,$V$7,0)+$W213*IF($W$6=E$6,$W$7,0)+$X213*IF($X$6=E$6,$X$7,0)+$Y213*IF($Y$6=E$6,$Y$7,0)+$Z213*IF($Z$6=E$6,$Z$7,0)+$AA213*IF($AA$6=E$6,$AA$7,0)+$AB213*IF($AB$6=E$6,$AB$7,0)+$AC213*IF($AC$6=E$6,$AC$7,0)+$AD213*IF($AD$6=E$6,$AD$7,0)+$AE213*IF($AE$6=E$6,$AE$7,0)+$AF213*IF($AF$6=E$6,$AF$7,0)+$AG213*IF($AG$6=E$6,$AG$7,0)+$AH213*IF($AH$6=E$6,$AH$7,0)+$AI213*IF($AI$6=E$6,$AI$7,0)+$AJ213*IF($AJ$6=E$6,$AJ$7,0)+$AK213*IF($AK$6=E$6,$AK$7,0)+$AL213*IF($AL$6=E$6,$AL$7,0)+$AM213*IF($AM$6=E$6,$AM$7,0)+$AN213*IF($AN$6=E$6,$AN$7,0)+$AO213*IF($AO$6=E$6,$AO$7,0)+$AP213*IF($AP$6=E$6,$AP$7,0)+$AQ213*IF($AQ$6=E$6,$AQ$7,0)+$AR213*IF($AR$6=E$6,$AR$7,0)+$AS213*IF($AS$6=E$6,$AS$7,0)+$AT213*IF($AT$6=E$6,$AT$7,0)+$AU213*IF($AU$6=E$6,$AU$7,0)+$AV213*IF($AV$6=E$6,$AV$7,0)+$AW213*IF($AW$6=E$6,$AW$7,0)+$AX213*IF($AX$6=E$6,$AX$7,0)+$AY213*IF($AY$6=E$6,$AY$7,0)+$AZ213*IF($AZ$6=E$6,$AZ$7,0))/E$7,0)</f>
        <v>0</v>
      </c>
      <c r="F213" s="54">
        <f t="shared" si="207"/>
        <v>0</v>
      </c>
      <c r="G213" s="54">
        <f t="shared" si="207"/>
        <v>0</v>
      </c>
      <c r="H213" s="54">
        <f t="shared" si="207"/>
        <v>0</v>
      </c>
      <c r="I213" s="54">
        <f t="shared" si="207"/>
        <v>0</v>
      </c>
      <c r="J213" s="54">
        <f t="shared" si="207"/>
        <v>0</v>
      </c>
      <c r="K213" s="54">
        <f t="shared" si="207"/>
        <v>0</v>
      </c>
      <c r="L213" s="54">
        <f t="shared" si="207"/>
        <v>0</v>
      </c>
      <c r="M213" s="54">
        <f t="shared" si="207"/>
        <v>0</v>
      </c>
      <c r="N213" s="54">
        <f t="shared" si="207"/>
        <v>0</v>
      </c>
      <c r="O213" s="54">
        <f t="shared" si="207"/>
        <v>0</v>
      </c>
      <c r="P213" s="54">
        <f t="shared" si="207"/>
        <v>0</v>
      </c>
      <c r="Q213" s="54">
        <f t="shared" si="207"/>
        <v>0</v>
      </c>
      <c r="R213" s="54">
        <f t="shared" si="207"/>
        <v>0</v>
      </c>
      <c r="S213" s="135"/>
      <c r="T213" s="6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3"/>
      <c r="AT213" s="3"/>
      <c r="AU213" s="3"/>
      <c r="AV213" s="3"/>
      <c r="AW213" s="3"/>
    </row>
    <row r="214" spans="1:49" ht="14.25" customHeight="1">
      <c r="A214" s="51">
        <v>207</v>
      </c>
      <c r="B214" s="3" t="str">
        <f>IF('FORM NILAI SIAP'!A214=0,"",'FORM NILAI SIAP'!A214)</f>
        <v/>
      </c>
      <c r="C214" s="3" t="str">
        <f>IF('FORM NILAI SIAP'!B214=0,"",'FORM NILAI SIAP'!B214)</f>
        <v/>
      </c>
      <c r="D214" s="54" t="str">
        <f t="shared" si="187"/>
        <v/>
      </c>
      <c r="E214" s="54">
        <f t="shared" ref="E214:R214" si="208">IFERROR(($T214*IF($T$6=E$6,$T$7,0)+$U214*IF($U$6=E$6,$U$7,0)+$V214*IF($V$6=E$6,$V$7,0)+$W214*IF($W$6=E$6,$W$7,0)+$X214*IF($X$6=E$6,$X$7,0)+$Y214*IF($Y$6=E$6,$Y$7,0)+$Z214*IF($Z$6=E$6,$Z$7,0)+$AA214*IF($AA$6=E$6,$AA$7,0)+$AB214*IF($AB$6=E$6,$AB$7,0)+$AC214*IF($AC$6=E$6,$AC$7,0)+$AD214*IF($AD$6=E$6,$AD$7,0)+$AE214*IF($AE$6=E$6,$AE$7,0)+$AF214*IF($AF$6=E$6,$AF$7,0)+$AG214*IF($AG$6=E$6,$AG$7,0)+$AH214*IF($AH$6=E$6,$AH$7,0)+$AI214*IF($AI$6=E$6,$AI$7,0)+$AJ214*IF($AJ$6=E$6,$AJ$7,0)+$AK214*IF($AK$6=E$6,$AK$7,0)+$AL214*IF($AL$6=E$6,$AL$7,0)+$AM214*IF($AM$6=E$6,$AM$7,0)+$AN214*IF($AN$6=E$6,$AN$7,0)+$AO214*IF($AO$6=E$6,$AO$7,0)+$AP214*IF($AP$6=E$6,$AP$7,0)+$AQ214*IF($AQ$6=E$6,$AQ$7,0)+$AR214*IF($AR$6=E$6,$AR$7,0)+$AS214*IF($AS$6=E$6,$AS$7,0)+$AT214*IF($AT$6=E$6,$AT$7,0)+$AU214*IF($AU$6=E$6,$AU$7,0)+$AV214*IF($AV$6=E$6,$AV$7,0)+$AW214*IF($AW$6=E$6,$AW$7,0)+$AX214*IF($AX$6=E$6,$AX$7,0)+$AY214*IF($AY$6=E$6,$AY$7,0)+$AZ214*IF($AZ$6=E$6,$AZ$7,0))/E$7,0)</f>
        <v>0</v>
      </c>
      <c r="F214" s="54">
        <f t="shared" si="208"/>
        <v>0</v>
      </c>
      <c r="G214" s="54">
        <f t="shared" si="208"/>
        <v>0</v>
      </c>
      <c r="H214" s="54">
        <f t="shared" si="208"/>
        <v>0</v>
      </c>
      <c r="I214" s="54">
        <f t="shared" si="208"/>
        <v>0</v>
      </c>
      <c r="J214" s="54">
        <f t="shared" si="208"/>
        <v>0</v>
      </c>
      <c r="K214" s="54">
        <f t="shared" si="208"/>
        <v>0</v>
      </c>
      <c r="L214" s="54">
        <f t="shared" si="208"/>
        <v>0</v>
      </c>
      <c r="M214" s="54">
        <f t="shared" si="208"/>
        <v>0</v>
      </c>
      <c r="N214" s="54">
        <f t="shared" si="208"/>
        <v>0</v>
      </c>
      <c r="O214" s="54">
        <f t="shared" si="208"/>
        <v>0</v>
      </c>
      <c r="P214" s="54">
        <f t="shared" si="208"/>
        <v>0</v>
      </c>
      <c r="Q214" s="54">
        <f t="shared" si="208"/>
        <v>0</v>
      </c>
      <c r="R214" s="54">
        <f t="shared" si="208"/>
        <v>0</v>
      </c>
      <c r="S214" s="135"/>
      <c r="T214" s="6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3"/>
      <c r="AT214" s="3"/>
      <c r="AU214" s="3"/>
      <c r="AV214" s="3"/>
      <c r="AW214" s="3"/>
    </row>
    <row r="215" spans="1:49" ht="14.25" customHeight="1">
      <c r="A215" s="51">
        <v>208</v>
      </c>
      <c r="B215" s="3" t="str">
        <f>IF('FORM NILAI SIAP'!A215=0,"",'FORM NILAI SIAP'!A215)</f>
        <v/>
      </c>
      <c r="C215" s="3" t="str">
        <f>IF('FORM NILAI SIAP'!B215=0,"",'FORM NILAI SIAP'!B215)</f>
        <v/>
      </c>
      <c r="D215" s="54" t="str">
        <f t="shared" si="187"/>
        <v/>
      </c>
      <c r="E215" s="54">
        <f t="shared" ref="E215:R215" si="209">IFERROR(($T215*IF($T$6=E$6,$T$7,0)+$U215*IF($U$6=E$6,$U$7,0)+$V215*IF($V$6=E$6,$V$7,0)+$W215*IF($W$6=E$6,$W$7,0)+$X215*IF($X$6=E$6,$X$7,0)+$Y215*IF($Y$6=E$6,$Y$7,0)+$Z215*IF($Z$6=E$6,$Z$7,0)+$AA215*IF($AA$6=E$6,$AA$7,0)+$AB215*IF($AB$6=E$6,$AB$7,0)+$AC215*IF($AC$6=E$6,$AC$7,0)+$AD215*IF($AD$6=E$6,$AD$7,0)+$AE215*IF($AE$6=E$6,$AE$7,0)+$AF215*IF($AF$6=E$6,$AF$7,0)+$AG215*IF($AG$6=E$6,$AG$7,0)+$AH215*IF($AH$6=E$6,$AH$7,0)+$AI215*IF($AI$6=E$6,$AI$7,0)+$AJ215*IF($AJ$6=E$6,$AJ$7,0)+$AK215*IF($AK$6=E$6,$AK$7,0)+$AL215*IF($AL$6=E$6,$AL$7,0)+$AM215*IF($AM$6=E$6,$AM$7,0)+$AN215*IF($AN$6=E$6,$AN$7,0)+$AO215*IF($AO$6=E$6,$AO$7,0)+$AP215*IF($AP$6=E$6,$AP$7,0)+$AQ215*IF($AQ$6=E$6,$AQ$7,0)+$AR215*IF($AR$6=E$6,$AR$7,0)+$AS215*IF($AS$6=E$6,$AS$7,0)+$AT215*IF($AT$6=E$6,$AT$7,0)+$AU215*IF($AU$6=E$6,$AU$7,0)+$AV215*IF($AV$6=E$6,$AV$7,0)+$AW215*IF($AW$6=E$6,$AW$7,0)+$AX215*IF($AX$6=E$6,$AX$7,0)+$AY215*IF($AY$6=E$6,$AY$7,0)+$AZ215*IF($AZ$6=E$6,$AZ$7,0))/E$7,0)</f>
        <v>0</v>
      </c>
      <c r="F215" s="54">
        <f t="shared" si="209"/>
        <v>0</v>
      </c>
      <c r="G215" s="54">
        <f t="shared" si="209"/>
        <v>0</v>
      </c>
      <c r="H215" s="54">
        <f t="shared" si="209"/>
        <v>0</v>
      </c>
      <c r="I215" s="54">
        <f t="shared" si="209"/>
        <v>0</v>
      </c>
      <c r="J215" s="54">
        <f t="shared" si="209"/>
        <v>0</v>
      </c>
      <c r="K215" s="54">
        <f t="shared" si="209"/>
        <v>0</v>
      </c>
      <c r="L215" s="54">
        <f t="shared" si="209"/>
        <v>0</v>
      </c>
      <c r="M215" s="54">
        <f t="shared" si="209"/>
        <v>0</v>
      </c>
      <c r="N215" s="54">
        <f t="shared" si="209"/>
        <v>0</v>
      </c>
      <c r="O215" s="54">
        <f t="shared" si="209"/>
        <v>0</v>
      </c>
      <c r="P215" s="54">
        <f t="shared" si="209"/>
        <v>0</v>
      </c>
      <c r="Q215" s="54">
        <f t="shared" si="209"/>
        <v>0</v>
      </c>
      <c r="R215" s="54">
        <f t="shared" si="209"/>
        <v>0</v>
      </c>
      <c r="S215" s="135"/>
      <c r="T215" s="6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3"/>
      <c r="AT215" s="3"/>
      <c r="AU215" s="3"/>
      <c r="AV215" s="3"/>
      <c r="AW215" s="3"/>
    </row>
    <row r="216" spans="1:49" ht="14.25" customHeight="1">
      <c r="A216" s="51">
        <v>209</v>
      </c>
      <c r="B216" s="3" t="str">
        <f>IF('FORM NILAI SIAP'!A216=0,"",'FORM NILAI SIAP'!A216)</f>
        <v/>
      </c>
      <c r="C216" s="3" t="str">
        <f>IF('FORM NILAI SIAP'!B216=0,"",'FORM NILAI SIAP'!B216)</f>
        <v/>
      </c>
      <c r="D216" s="54" t="str">
        <f t="shared" si="187"/>
        <v/>
      </c>
      <c r="E216" s="54">
        <f t="shared" ref="E216:R216" si="210">IFERROR(($T216*IF($T$6=E$6,$T$7,0)+$U216*IF($U$6=E$6,$U$7,0)+$V216*IF($V$6=E$6,$V$7,0)+$W216*IF($W$6=E$6,$W$7,0)+$X216*IF($X$6=E$6,$X$7,0)+$Y216*IF($Y$6=E$6,$Y$7,0)+$Z216*IF($Z$6=E$6,$Z$7,0)+$AA216*IF($AA$6=E$6,$AA$7,0)+$AB216*IF($AB$6=E$6,$AB$7,0)+$AC216*IF($AC$6=E$6,$AC$7,0)+$AD216*IF($AD$6=E$6,$AD$7,0)+$AE216*IF($AE$6=E$6,$AE$7,0)+$AF216*IF($AF$6=E$6,$AF$7,0)+$AG216*IF($AG$6=E$6,$AG$7,0)+$AH216*IF($AH$6=E$6,$AH$7,0)+$AI216*IF($AI$6=E$6,$AI$7,0)+$AJ216*IF($AJ$6=E$6,$AJ$7,0)+$AK216*IF($AK$6=E$6,$AK$7,0)+$AL216*IF($AL$6=E$6,$AL$7,0)+$AM216*IF($AM$6=E$6,$AM$7,0)+$AN216*IF($AN$6=E$6,$AN$7,0)+$AO216*IF($AO$6=E$6,$AO$7,0)+$AP216*IF($AP$6=E$6,$AP$7,0)+$AQ216*IF($AQ$6=E$6,$AQ$7,0)+$AR216*IF($AR$6=E$6,$AR$7,0)+$AS216*IF($AS$6=E$6,$AS$7,0)+$AT216*IF($AT$6=E$6,$AT$7,0)+$AU216*IF($AU$6=E$6,$AU$7,0)+$AV216*IF($AV$6=E$6,$AV$7,0)+$AW216*IF($AW$6=E$6,$AW$7,0)+$AX216*IF($AX$6=E$6,$AX$7,0)+$AY216*IF($AY$6=E$6,$AY$7,0)+$AZ216*IF($AZ$6=E$6,$AZ$7,0))/E$7,0)</f>
        <v>0</v>
      </c>
      <c r="F216" s="54">
        <f t="shared" si="210"/>
        <v>0</v>
      </c>
      <c r="G216" s="54">
        <f t="shared" si="210"/>
        <v>0</v>
      </c>
      <c r="H216" s="54">
        <f t="shared" si="210"/>
        <v>0</v>
      </c>
      <c r="I216" s="54">
        <f t="shared" si="210"/>
        <v>0</v>
      </c>
      <c r="J216" s="54">
        <f t="shared" si="210"/>
        <v>0</v>
      </c>
      <c r="K216" s="54">
        <f t="shared" si="210"/>
        <v>0</v>
      </c>
      <c r="L216" s="54">
        <f t="shared" si="210"/>
        <v>0</v>
      </c>
      <c r="M216" s="54">
        <f t="shared" si="210"/>
        <v>0</v>
      </c>
      <c r="N216" s="54">
        <f t="shared" si="210"/>
        <v>0</v>
      </c>
      <c r="O216" s="54">
        <f t="shared" si="210"/>
        <v>0</v>
      </c>
      <c r="P216" s="54">
        <f t="shared" si="210"/>
        <v>0</v>
      </c>
      <c r="Q216" s="54">
        <f t="shared" si="210"/>
        <v>0</v>
      </c>
      <c r="R216" s="54">
        <f t="shared" si="210"/>
        <v>0</v>
      </c>
      <c r="S216" s="135"/>
      <c r="T216" s="6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3"/>
      <c r="AT216" s="3"/>
      <c r="AU216" s="3"/>
      <c r="AV216" s="3"/>
      <c r="AW216" s="3"/>
    </row>
    <row r="217" spans="1:49" ht="14.25" customHeight="1">
      <c r="A217" s="51">
        <v>210</v>
      </c>
      <c r="B217" s="3" t="str">
        <f>IF('FORM NILAI SIAP'!A217=0,"",'FORM NILAI SIAP'!A217)</f>
        <v/>
      </c>
      <c r="C217" s="3" t="str">
        <f>IF('FORM NILAI SIAP'!B217=0,"",'FORM NILAI SIAP'!B217)</f>
        <v/>
      </c>
      <c r="D217" s="54" t="str">
        <f t="shared" si="187"/>
        <v/>
      </c>
      <c r="E217" s="54">
        <f t="shared" ref="E217:R217" si="211">IFERROR(($T217*IF($T$6=E$6,$T$7,0)+$U217*IF($U$6=E$6,$U$7,0)+$V217*IF($V$6=E$6,$V$7,0)+$W217*IF($W$6=E$6,$W$7,0)+$X217*IF($X$6=E$6,$X$7,0)+$Y217*IF($Y$6=E$6,$Y$7,0)+$Z217*IF($Z$6=E$6,$Z$7,0)+$AA217*IF($AA$6=E$6,$AA$7,0)+$AB217*IF($AB$6=E$6,$AB$7,0)+$AC217*IF($AC$6=E$6,$AC$7,0)+$AD217*IF($AD$6=E$6,$AD$7,0)+$AE217*IF($AE$6=E$6,$AE$7,0)+$AF217*IF($AF$6=E$6,$AF$7,0)+$AG217*IF($AG$6=E$6,$AG$7,0)+$AH217*IF($AH$6=E$6,$AH$7,0)+$AI217*IF($AI$6=E$6,$AI$7,0)+$AJ217*IF($AJ$6=E$6,$AJ$7,0)+$AK217*IF($AK$6=E$6,$AK$7,0)+$AL217*IF($AL$6=E$6,$AL$7,0)+$AM217*IF($AM$6=E$6,$AM$7,0)+$AN217*IF($AN$6=E$6,$AN$7,0)+$AO217*IF($AO$6=E$6,$AO$7,0)+$AP217*IF($AP$6=E$6,$AP$7,0)+$AQ217*IF($AQ$6=E$6,$AQ$7,0)+$AR217*IF($AR$6=E$6,$AR$7,0)+$AS217*IF($AS$6=E$6,$AS$7,0)+$AT217*IF($AT$6=E$6,$AT$7,0)+$AU217*IF($AU$6=E$6,$AU$7,0)+$AV217*IF($AV$6=E$6,$AV$7,0)+$AW217*IF($AW$6=E$6,$AW$7,0)+$AX217*IF($AX$6=E$6,$AX$7,0)+$AY217*IF($AY$6=E$6,$AY$7,0)+$AZ217*IF($AZ$6=E$6,$AZ$7,0))/E$7,0)</f>
        <v>0</v>
      </c>
      <c r="F217" s="54">
        <f t="shared" si="211"/>
        <v>0</v>
      </c>
      <c r="G217" s="54">
        <f t="shared" si="211"/>
        <v>0</v>
      </c>
      <c r="H217" s="54">
        <f t="shared" si="211"/>
        <v>0</v>
      </c>
      <c r="I217" s="54">
        <f t="shared" si="211"/>
        <v>0</v>
      </c>
      <c r="J217" s="54">
        <f t="shared" si="211"/>
        <v>0</v>
      </c>
      <c r="K217" s="54">
        <f t="shared" si="211"/>
        <v>0</v>
      </c>
      <c r="L217" s="54">
        <f t="shared" si="211"/>
        <v>0</v>
      </c>
      <c r="M217" s="54">
        <f t="shared" si="211"/>
        <v>0</v>
      </c>
      <c r="N217" s="54">
        <f t="shared" si="211"/>
        <v>0</v>
      </c>
      <c r="O217" s="54">
        <f t="shared" si="211"/>
        <v>0</v>
      </c>
      <c r="P217" s="54">
        <f t="shared" si="211"/>
        <v>0</v>
      </c>
      <c r="Q217" s="54">
        <f t="shared" si="211"/>
        <v>0</v>
      </c>
      <c r="R217" s="54">
        <f t="shared" si="211"/>
        <v>0</v>
      </c>
      <c r="S217" s="135"/>
      <c r="T217" s="6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3"/>
      <c r="AT217" s="3"/>
      <c r="AU217" s="3"/>
      <c r="AV217" s="3"/>
      <c r="AW217" s="3"/>
    </row>
    <row r="218" spans="1:49" ht="14.25" customHeight="1">
      <c r="A218" s="51">
        <v>211</v>
      </c>
      <c r="B218" s="3" t="str">
        <f>IF('FORM NILAI SIAP'!A218=0,"",'FORM NILAI SIAP'!A218)</f>
        <v/>
      </c>
      <c r="C218" s="3" t="str">
        <f>IF('FORM NILAI SIAP'!B218=0,"",'FORM NILAI SIAP'!B218)</f>
        <v/>
      </c>
      <c r="D218" s="54" t="str">
        <f t="shared" si="187"/>
        <v/>
      </c>
      <c r="E218" s="54">
        <f t="shared" ref="E218:R218" si="212">IFERROR(($T218*IF($T$6=E$6,$T$7,0)+$U218*IF($U$6=E$6,$U$7,0)+$V218*IF($V$6=E$6,$V$7,0)+$W218*IF($W$6=E$6,$W$7,0)+$X218*IF($X$6=E$6,$X$7,0)+$Y218*IF($Y$6=E$6,$Y$7,0)+$Z218*IF($Z$6=E$6,$Z$7,0)+$AA218*IF($AA$6=E$6,$AA$7,0)+$AB218*IF($AB$6=E$6,$AB$7,0)+$AC218*IF($AC$6=E$6,$AC$7,0)+$AD218*IF($AD$6=E$6,$AD$7,0)+$AE218*IF($AE$6=E$6,$AE$7,0)+$AF218*IF($AF$6=E$6,$AF$7,0)+$AG218*IF($AG$6=E$6,$AG$7,0)+$AH218*IF($AH$6=E$6,$AH$7,0)+$AI218*IF($AI$6=E$6,$AI$7,0)+$AJ218*IF($AJ$6=E$6,$AJ$7,0)+$AK218*IF($AK$6=E$6,$AK$7,0)+$AL218*IF($AL$6=E$6,$AL$7,0)+$AM218*IF($AM$6=E$6,$AM$7,0)+$AN218*IF($AN$6=E$6,$AN$7,0)+$AO218*IF($AO$6=E$6,$AO$7,0)+$AP218*IF($AP$6=E$6,$AP$7,0)+$AQ218*IF($AQ$6=E$6,$AQ$7,0)+$AR218*IF($AR$6=E$6,$AR$7,0)+$AS218*IF($AS$6=E$6,$AS$7,0)+$AT218*IF($AT$6=E$6,$AT$7,0)+$AU218*IF($AU$6=E$6,$AU$7,0)+$AV218*IF($AV$6=E$6,$AV$7,0)+$AW218*IF($AW$6=E$6,$AW$7,0)+$AX218*IF($AX$6=E$6,$AX$7,0)+$AY218*IF($AY$6=E$6,$AY$7,0)+$AZ218*IF($AZ$6=E$6,$AZ$7,0))/E$7,0)</f>
        <v>0</v>
      </c>
      <c r="F218" s="54">
        <f t="shared" si="212"/>
        <v>0</v>
      </c>
      <c r="G218" s="54">
        <f t="shared" si="212"/>
        <v>0</v>
      </c>
      <c r="H218" s="54">
        <f t="shared" si="212"/>
        <v>0</v>
      </c>
      <c r="I218" s="54">
        <f t="shared" si="212"/>
        <v>0</v>
      </c>
      <c r="J218" s="54">
        <f t="shared" si="212"/>
        <v>0</v>
      </c>
      <c r="K218" s="54">
        <f t="shared" si="212"/>
        <v>0</v>
      </c>
      <c r="L218" s="54">
        <f t="shared" si="212"/>
        <v>0</v>
      </c>
      <c r="M218" s="54">
        <f t="shared" si="212"/>
        <v>0</v>
      </c>
      <c r="N218" s="54">
        <f t="shared" si="212"/>
        <v>0</v>
      </c>
      <c r="O218" s="54">
        <f t="shared" si="212"/>
        <v>0</v>
      </c>
      <c r="P218" s="54">
        <f t="shared" si="212"/>
        <v>0</v>
      </c>
      <c r="Q218" s="54">
        <f t="shared" si="212"/>
        <v>0</v>
      </c>
      <c r="R218" s="54">
        <f t="shared" si="212"/>
        <v>0</v>
      </c>
      <c r="S218" s="135"/>
      <c r="T218" s="6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3"/>
      <c r="AT218" s="3"/>
      <c r="AU218" s="3"/>
      <c r="AV218" s="3"/>
      <c r="AW218" s="3"/>
    </row>
    <row r="219" spans="1:49" ht="14.25" customHeight="1">
      <c r="A219" s="51">
        <v>212</v>
      </c>
      <c r="B219" s="3" t="str">
        <f>IF('FORM NILAI SIAP'!A219=0,"",'FORM NILAI SIAP'!A219)</f>
        <v/>
      </c>
      <c r="C219" s="3" t="str">
        <f>IF('FORM NILAI SIAP'!B219=0,"",'FORM NILAI SIAP'!B219)</f>
        <v/>
      </c>
      <c r="D219" s="54" t="str">
        <f t="shared" si="187"/>
        <v/>
      </c>
      <c r="E219" s="54">
        <f t="shared" ref="E219:R219" si="213">IFERROR(($T219*IF($T$6=E$6,$T$7,0)+$U219*IF($U$6=E$6,$U$7,0)+$V219*IF($V$6=E$6,$V$7,0)+$W219*IF($W$6=E$6,$W$7,0)+$X219*IF($X$6=E$6,$X$7,0)+$Y219*IF($Y$6=E$6,$Y$7,0)+$Z219*IF($Z$6=E$6,$Z$7,0)+$AA219*IF($AA$6=E$6,$AA$7,0)+$AB219*IF($AB$6=E$6,$AB$7,0)+$AC219*IF($AC$6=E$6,$AC$7,0)+$AD219*IF($AD$6=E$6,$AD$7,0)+$AE219*IF($AE$6=E$6,$AE$7,0)+$AF219*IF($AF$6=E$6,$AF$7,0)+$AG219*IF($AG$6=E$6,$AG$7,0)+$AH219*IF($AH$6=E$6,$AH$7,0)+$AI219*IF($AI$6=E$6,$AI$7,0)+$AJ219*IF($AJ$6=E$6,$AJ$7,0)+$AK219*IF($AK$6=E$6,$AK$7,0)+$AL219*IF($AL$6=E$6,$AL$7,0)+$AM219*IF($AM$6=E$6,$AM$7,0)+$AN219*IF($AN$6=E$6,$AN$7,0)+$AO219*IF($AO$6=E$6,$AO$7,0)+$AP219*IF($AP$6=E$6,$AP$7,0)+$AQ219*IF($AQ$6=E$6,$AQ$7,0)+$AR219*IF($AR$6=E$6,$AR$7,0)+$AS219*IF($AS$6=E$6,$AS$7,0)+$AT219*IF($AT$6=E$6,$AT$7,0)+$AU219*IF($AU$6=E$6,$AU$7,0)+$AV219*IF($AV$6=E$6,$AV$7,0)+$AW219*IF($AW$6=E$6,$AW$7,0)+$AX219*IF($AX$6=E$6,$AX$7,0)+$AY219*IF($AY$6=E$6,$AY$7,0)+$AZ219*IF($AZ$6=E$6,$AZ$7,0))/E$7,0)</f>
        <v>0</v>
      </c>
      <c r="F219" s="54">
        <f t="shared" si="213"/>
        <v>0</v>
      </c>
      <c r="G219" s="54">
        <f t="shared" si="213"/>
        <v>0</v>
      </c>
      <c r="H219" s="54">
        <f t="shared" si="213"/>
        <v>0</v>
      </c>
      <c r="I219" s="54">
        <f t="shared" si="213"/>
        <v>0</v>
      </c>
      <c r="J219" s="54">
        <f t="shared" si="213"/>
        <v>0</v>
      </c>
      <c r="K219" s="54">
        <f t="shared" si="213"/>
        <v>0</v>
      </c>
      <c r="L219" s="54">
        <f t="shared" si="213"/>
        <v>0</v>
      </c>
      <c r="M219" s="54">
        <f t="shared" si="213"/>
        <v>0</v>
      </c>
      <c r="N219" s="54">
        <f t="shared" si="213"/>
        <v>0</v>
      </c>
      <c r="O219" s="54">
        <f t="shared" si="213"/>
        <v>0</v>
      </c>
      <c r="P219" s="54">
        <f t="shared" si="213"/>
        <v>0</v>
      </c>
      <c r="Q219" s="54">
        <f t="shared" si="213"/>
        <v>0</v>
      </c>
      <c r="R219" s="54">
        <f t="shared" si="213"/>
        <v>0</v>
      </c>
      <c r="S219" s="135"/>
      <c r="T219" s="6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3"/>
      <c r="AT219" s="3"/>
      <c r="AU219" s="3"/>
      <c r="AV219" s="3"/>
      <c r="AW219" s="3"/>
    </row>
    <row r="220" spans="1:49" ht="14.25" customHeight="1">
      <c r="A220" s="51">
        <v>213</v>
      </c>
      <c r="B220" s="3" t="str">
        <f>IF('FORM NILAI SIAP'!A220=0,"",'FORM NILAI SIAP'!A220)</f>
        <v/>
      </c>
      <c r="C220" s="3" t="str">
        <f>IF('FORM NILAI SIAP'!B220=0,"",'FORM NILAI SIAP'!B220)</f>
        <v/>
      </c>
      <c r="D220" s="54" t="str">
        <f t="shared" si="187"/>
        <v/>
      </c>
      <c r="E220" s="54">
        <f t="shared" ref="E220:R220" si="214">IFERROR(($T220*IF($T$6=E$6,$T$7,0)+$U220*IF($U$6=E$6,$U$7,0)+$V220*IF($V$6=E$6,$V$7,0)+$W220*IF($W$6=E$6,$W$7,0)+$X220*IF($X$6=E$6,$X$7,0)+$Y220*IF($Y$6=E$6,$Y$7,0)+$Z220*IF($Z$6=E$6,$Z$7,0)+$AA220*IF($AA$6=E$6,$AA$7,0)+$AB220*IF($AB$6=E$6,$AB$7,0)+$AC220*IF($AC$6=E$6,$AC$7,0)+$AD220*IF($AD$6=E$6,$AD$7,0)+$AE220*IF($AE$6=E$6,$AE$7,0)+$AF220*IF($AF$6=E$6,$AF$7,0)+$AG220*IF($AG$6=E$6,$AG$7,0)+$AH220*IF($AH$6=E$6,$AH$7,0)+$AI220*IF($AI$6=E$6,$AI$7,0)+$AJ220*IF($AJ$6=E$6,$AJ$7,0)+$AK220*IF($AK$6=E$6,$AK$7,0)+$AL220*IF($AL$6=E$6,$AL$7,0)+$AM220*IF($AM$6=E$6,$AM$7,0)+$AN220*IF($AN$6=E$6,$AN$7,0)+$AO220*IF($AO$6=E$6,$AO$7,0)+$AP220*IF($AP$6=E$6,$AP$7,0)+$AQ220*IF($AQ$6=E$6,$AQ$7,0)+$AR220*IF($AR$6=E$6,$AR$7,0)+$AS220*IF($AS$6=E$6,$AS$7,0)+$AT220*IF($AT$6=E$6,$AT$7,0)+$AU220*IF($AU$6=E$6,$AU$7,0)+$AV220*IF($AV$6=E$6,$AV$7,0)+$AW220*IF($AW$6=E$6,$AW$7,0)+$AX220*IF($AX$6=E$6,$AX$7,0)+$AY220*IF($AY$6=E$6,$AY$7,0)+$AZ220*IF($AZ$6=E$6,$AZ$7,0))/E$7,0)</f>
        <v>0</v>
      </c>
      <c r="F220" s="54">
        <f t="shared" si="214"/>
        <v>0</v>
      </c>
      <c r="G220" s="54">
        <f t="shared" si="214"/>
        <v>0</v>
      </c>
      <c r="H220" s="54">
        <f t="shared" si="214"/>
        <v>0</v>
      </c>
      <c r="I220" s="54">
        <f t="shared" si="214"/>
        <v>0</v>
      </c>
      <c r="J220" s="54">
        <f t="shared" si="214"/>
        <v>0</v>
      </c>
      <c r="K220" s="54">
        <f t="shared" si="214"/>
        <v>0</v>
      </c>
      <c r="L220" s="54">
        <f t="shared" si="214"/>
        <v>0</v>
      </c>
      <c r="M220" s="54">
        <f t="shared" si="214"/>
        <v>0</v>
      </c>
      <c r="N220" s="54">
        <f t="shared" si="214"/>
        <v>0</v>
      </c>
      <c r="O220" s="54">
        <f t="shared" si="214"/>
        <v>0</v>
      </c>
      <c r="P220" s="54">
        <f t="shared" si="214"/>
        <v>0</v>
      </c>
      <c r="Q220" s="54">
        <f t="shared" si="214"/>
        <v>0</v>
      </c>
      <c r="R220" s="54">
        <f t="shared" si="214"/>
        <v>0</v>
      </c>
      <c r="S220" s="135"/>
      <c r="T220" s="6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3"/>
      <c r="AT220" s="3"/>
      <c r="AU220" s="3"/>
      <c r="AV220" s="3"/>
      <c r="AW220" s="3"/>
    </row>
    <row r="221" spans="1:49" ht="14.25" customHeight="1">
      <c r="A221" s="51">
        <v>214</v>
      </c>
      <c r="B221" s="3" t="str">
        <f>IF('FORM NILAI SIAP'!A221=0,"",'FORM NILAI SIAP'!A221)</f>
        <v/>
      </c>
      <c r="C221" s="3" t="str">
        <f>IF('FORM NILAI SIAP'!B221=0,"",'FORM NILAI SIAP'!B221)</f>
        <v/>
      </c>
      <c r="D221" s="54" t="str">
        <f t="shared" si="187"/>
        <v/>
      </c>
      <c r="E221" s="54">
        <f t="shared" ref="E221:R221" si="215">IFERROR(($T221*IF($T$6=E$6,$T$7,0)+$U221*IF($U$6=E$6,$U$7,0)+$V221*IF($V$6=E$6,$V$7,0)+$W221*IF($W$6=E$6,$W$7,0)+$X221*IF($X$6=E$6,$X$7,0)+$Y221*IF($Y$6=E$6,$Y$7,0)+$Z221*IF($Z$6=E$6,$Z$7,0)+$AA221*IF($AA$6=E$6,$AA$7,0)+$AB221*IF($AB$6=E$6,$AB$7,0)+$AC221*IF($AC$6=E$6,$AC$7,0)+$AD221*IF($AD$6=E$6,$AD$7,0)+$AE221*IF($AE$6=E$6,$AE$7,0)+$AF221*IF($AF$6=E$6,$AF$7,0)+$AG221*IF($AG$6=E$6,$AG$7,0)+$AH221*IF($AH$6=E$6,$AH$7,0)+$AI221*IF($AI$6=E$6,$AI$7,0)+$AJ221*IF($AJ$6=E$6,$AJ$7,0)+$AK221*IF($AK$6=E$6,$AK$7,0)+$AL221*IF($AL$6=E$6,$AL$7,0)+$AM221*IF($AM$6=E$6,$AM$7,0)+$AN221*IF($AN$6=E$6,$AN$7,0)+$AO221*IF($AO$6=E$6,$AO$7,0)+$AP221*IF($AP$6=E$6,$AP$7,0)+$AQ221*IF($AQ$6=E$6,$AQ$7,0)+$AR221*IF($AR$6=E$6,$AR$7,0)+$AS221*IF($AS$6=E$6,$AS$7,0)+$AT221*IF($AT$6=E$6,$AT$7,0)+$AU221*IF($AU$6=E$6,$AU$7,0)+$AV221*IF($AV$6=E$6,$AV$7,0)+$AW221*IF($AW$6=E$6,$AW$7,0)+$AX221*IF($AX$6=E$6,$AX$7,0)+$AY221*IF($AY$6=E$6,$AY$7,0)+$AZ221*IF($AZ$6=E$6,$AZ$7,0))/E$7,0)</f>
        <v>0</v>
      </c>
      <c r="F221" s="54">
        <f t="shared" si="215"/>
        <v>0</v>
      </c>
      <c r="G221" s="54">
        <f t="shared" si="215"/>
        <v>0</v>
      </c>
      <c r="H221" s="54">
        <f t="shared" si="215"/>
        <v>0</v>
      </c>
      <c r="I221" s="54">
        <f t="shared" si="215"/>
        <v>0</v>
      </c>
      <c r="J221" s="54">
        <f t="shared" si="215"/>
        <v>0</v>
      </c>
      <c r="K221" s="54">
        <f t="shared" si="215"/>
        <v>0</v>
      </c>
      <c r="L221" s="54">
        <f t="shared" si="215"/>
        <v>0</v>
      </c>
      <c r="M221" s="54">
        <f t="shared" si="215"/>
        <v>0</v>
      </c>
      <c r="N221" s="54">
        <f t="shared" si="215"/>
        <v>0</v>
      </c>
      <c r="O221" s="54">
        <f t="shared" si="215"/>
        <v>0</v>
      </c>
      <c r="P221" s="54">
        <f t="shared" si="215"/>
        <v>0</v>
      </c>
      <c r="Q221" s="54">
        <f t="shared" si="215"/>
        <v>0</v>
      </c>
      <c r="R221" s="54">
        <f t="shared" si="215"/>
        <v>0</v>
      </c>
      <c r="S221" s="135"/>
      <c r="T221" s="6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3"/>
      <c r="AT221" s="3"/>
      <c r="AU221" s="3"/>
      <c r="AV221" s="3"/>
      <c r="AW221" s="3"/>
    </row>
    <row r="222" spans="1:49" ht="14.25" customHeight="1">
      <c r="A222" s="51">
        <v>215</v>
      </c>
      <c r="B222" s="3" t="str">
        <f>IF('FORM NILAI SIAP'!A222=0,"",'FORM NILAI SIAP'!A222)</f>
        <v/>
      </c>
      <c r="C222" s="3" t="str">
        <f>IF('FORM NILAI SIAP'!B222=0,"",'FORM NILAI SIAP'!B222)</f>
        <v/>
      </c>
      <c r="D222" s="54" t="str">
        <f t="shared" si="187"/>
        <v/>
      </c>
      <c r="E222" s="54">
        <f t="shared" ref="E222:R222" si="216">IFERROR(($T222*IF($T$6=E$6,$T$7,0)+$U222*IF($U$6=E$6,$U$7,0)+$V222*IF($V$6=E$6,$V$7,0)+$W222*IF($W$6=E$6,$W$7,0)+$X222*IF($X$6=E$6,$X$7,0)+$Y222*IF($Y$6=E$6,$Y$7,0)+$Z222*IF($Z$6=E$6,$Z$7,0)+$AA222*IF($AA$6=E$6,$AA$7,0)+$AB222*IF($AB$6=E$6,$AB$7,0)+$AC222*IF($AC$6=E$6,$AC$7,0)+$AD222*IF($AD$6=E$6,$AD$7,0)+$AE222*IF($AE$6=E$6,$AE$7,0)+$AF222*IF($AF$6=E$6,$AF$7,0)+$AG222*IF($AG$6=E$6,$AG$7,0)+$AH222*IF($AH$6=E$6,$AH$7,0)+$AI222*IF($AI$6=E$6,$AI$7,0)+$AJ222*IF($AJ$6=E$6,$AJ$7,0)+$AK222*IF($AK$6=E$6,$AK$7,0)+$AL222*IF($AL$6=E$6,$AL$7,0)+$AM222*IF($AM$6=E$6,$AM$7,0)+$AN222*IF($AN$6=E$6,$AN$7,0)+$AO222*IF($AO$6=E$6,$AO$7,0)+$AP222*IF($AP$6=E$6,$AP$7,0)+$AQ222*IF($AQ$6=E$6,$AQ$7,0)+$AR222*IF($AR$6=E$6,$AR$7,0)+$AS222*IF($AS$6=E$6,$AS$7,0)+$AT222*IF($AT$6=E$6,$AT$7,0)+$AU222*IF($AU$6=E$6,$AU$7,0)+$AV222*IF($AV$6=E$6,$AV$7,0)+$AW222*IF($AW$6=E$6,$AW$7,0)+$AX222*IF($AX$6=E$6,$AX$7,0)+$AY222*IF($AY$6=E$6,$AY$7,0)+$AZ222*IF($AZ$6=E$6,$AZ$7,0))/E$7,0)</f>
        <v>0</v>
      </c>
      <c r="F222" s="54">
        <f t="shared" si="216"/>
        <v>0</v>
      </c>
      <c r="G222" s="54">
        <f t="shared" si="216"/>
        <v>0</v>
      </c>
      <c r="H222" s="54">
        <f t="shared" si="216"/>
        <v>0</v>
      </c>
      <c r="I222" s="54">
        <f t="shared" si="216"/>
        <v>0</v>
      </c>
      <c r="J222" s="54">
        <f t="shared" si="216"/>
        <v>0</v>
      </c>
      <c r="K222" s="54">
        <f t="shared" si="216"/>
        <v>0</v>
      </c>
      <c r="L222" s="54">
        <f t="shared" si="216"/>
        <v>0</v>
      </c>
      <c r="M222" s="54">
        <f t="shared" si="216"/>
        <v>0</v>
      </c>
      <c r="N222" s="54">
        <f t="shared" si="216"/>
        <v>0</v>
      </c>
      <c r="O222" s="54">
        <f t="shared" si="216"/>
        <v>0</v>
      </c>
      <c r="P222" s="54">
        <f t="shared" si="216"/>
        <v>0</v>
      </c>
      <c r="Q222" s="54">
        <f t="shared" si="216"/>
        <v>0</v>
      </c>
      <c r="R222" s="54">
        <f t="shared" si="216"/>
        <v>0</v>
      </c>
      <c r="S222" s="135"/>
      <c r="T222" s="6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3"/>
      <c r="AT222" s="3"/>
      <c r="AU222" s="3"/>
      <c r="AV222" s="3"/>
      <c r="AW222" s="3"/>
    </row>
    <row r="223" spans="1:49" ht="14.25" customHeight="1">
      <c r="A223" s="51">
        <v>216</v>
      </c>
      <c r="B223" s="3" t="str">
        <f>IF('FORM NILAI SIAP'!A223=0,"",'FORM NILAI SIAP'!A223)</f>
        <v/>
      </c>
      <c r="C223" s="3" t="str">
        <f>IF('FORM NILAI SIAP'!B223=0,"",'FORM NILAI SIAP'!B223)</f>
        <v/>
      </c>
      <c r="D223" s="54" t="str">
        <f t="shared" si="187"/>
        <v/>
      </c>
      <c r="E223" s="54">
        <f t="shared" ref="E223:R223" si="217">IFERROR(($T223*IF($T$6=E$6,$T$7,0)+$U223*IF($U$6=E$6,$U$7,0)+$V223*IF($V$6=E$6,$V$7,0)+$W223*IF($W$6=E$6,$W$7,0)+$X223*IF($X$6=E$6,$X$7,0)+$Y223*IF($Y$6=E$6,$Y$7,0)+$Z223*IF($Z$6=E$6,$Z$7,0)+$AA223*IF($AA$6=E$6,$AA$7,0)+$AB223*IF($AB$6=E$6,$AB$7,0)+$AC223*IF($AC$6=E$6,$AC$7,0)+$AD223*IF($AD$6=E$6,$AD$7,0)+$AE223*IF($AE$6=E$6,$AE$7,0)+$AF223*IF($AF$6=E$6,$AF$7,0)+$AG223*IF($AG$6=E$6,$AG$7,0)+$AH223*IF($AH$6=E$6,$AH$7,0)+$AI223*IF($AI$6=E$6,$AI$7,0)+$AJ223*IF($AJ$6=E$6,$AJ$7,0)+$AK223*IF($AK$6=E$6,$AK$7,0)+$AL223*IF($AL$6=E$6,$AL$7,0)+$AM223*IF($AM$6=E$6,$AM$7,0)+$AN223*IF($AN$6=E$6,$AN$7,0)+$AO223*IF($AO$6=E$6,$AO$7,0)+$AP223*IF($AP$6=E$6,$AP$7,0)+$AQ223*IF($AQ$6=E$6,$AQ$7,0)+$AR223*IF($AR$6=E$6,$AR$7,0)+$AS223*IF($AS$6=E$6,$AS$7,0)+$AT223*IF($AT$6=E$6,$AT$7,0)+$AU223*IF($AU$6=E$6,$AU$7,0)+$AV223*IF($AV$6=E$6,$AV$7,0)+$AW223*IF($AW$6=E$6,$AW$7,0)+$AX223*IF($AX$6=E$6,$AX$7,0)+$AY223*IF($AY$6=E$6,$AY$7,0)+$AZ223*IF($AZ$6=E$6,$AZ$7,0))/E$7,0)</f>
        <v>0</v>
      </c>
      <c r="F223" s="54">
        <f t="shared" si="217"/>
        <v>0</v>
      </c>
      <c r="G223" s="54">
        <f t="shared" si="217"/>
        <v>0</v>
      </c>
      <c r="H223" s="54">
        <f t="shared" si="217"/>
        <v>0</v>
      </c>
      <c r="I223" s="54">
        <f t="shared" si="217"/>
        <v>0</v>
      </c>
      <c r="J223" s="54">
        <f t="shared" si="217"/>
        <v>0</v>
      </c>
      <c r="K223" s="54">
        <f t="shared" si="217"/>
        <v>0</v>
      </c>
      <c r="L223" s="54">
        <f t="shared" si="217"/>
        <v>0</v>
      </c>
      <c r="M223" s="54">
        <f t="shared" si="217"/>
        <v>0</v>
      </c>
      <c r="N223" s="54">
        <f t="shared" si="217"/>
        <v>0</v>
      </c>
      <c r="O223" s="54">
        <f t="shared" si="217"/>
        <v>0</v>
      </c>
      <c r="P223" s="54">
        <f t="shared" si="217"/>
        <v>0</v>
      </c>
      <c r="Q223" s="54">
        <f t="shared" si="217"/>
        <v>0</v>
      </c>
      <c r="R223" s="54">
        <f t="shared" si="217"/>
        <v>0</v>
      </c>
      <c r="S223" s="135"/>
      <c r="T223" s="6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3"/>
      <c r="AT223" s="3"/>
      <c r="AU223" s="3"/>
      <c r="AV223" s="3"/>
      <c r="AW223" s="3"/>
    </row>
    <row r="224" spans="1:49" ht="14.25" customHeight="1">
      <c r="A224" s="51">
        <v>217</v>
      </c>
      <c r="B224" s="3" t="str">
        <f>IF('FORM NILAI SIAP'!A224=0,"",'FORM NILAI SIAP'!A224)</f>
        <v/>
      </c>
      <c r="C224" s="3" t="str">
        <f>IF('FORM NILAI SIAP'!B224=0,"",'FORM NILAI SIAP'!B224)</f>
        <v/>
      </c>
      <c r="D224" s="54" t="str">
        <f t="shared" si="187"/>
        <v/>
      </c>
      <c r="E224" s="54">
        <f t="shared" ref="E224:R224" si="218">IFERROR(($T224*IF($T$6=E$6,$T$7,0)+$U224*IF($U$6=E$6,$U$7,0)+$V224*IF($V$6=E$6,$V$7,0)+$W224*IF($W$6=E$6,$W$7,0)+$X224*IF($X$6=E$6,$X$7,0)+$Y224*IF($Y$6=E$6,$Y$7,0)+$Z224*IF($Z$6=E$6,$Z$7,0)+$AA224*IF($AA$6=E$6,$AA$7,0)+$AB224*IF($AB$6=E$6,$AB$7,0)+$AC224*IF($AC$6=E$6,$AC$7,0)+$AD224*IF($AD$6=E$6,$AD$7,0)+$AE224*IF($AE$6=E$6,$AE$7,0)+$AF224*IF($AF$6=E$6,$AF$7,0)+$AG224*IF($AG$6=E$6,$AG$7,0)+$AH224*IF($AH$6=E$6,$AH$7,0)+$AI224*IF($AI$6=E$6,$AI$7,0)+$AJ224*IF($AJ$6=E$6,$AJ$7,0)+$AK224*IF($AK$6=E$6,$AK$7,0)+$AL224*IF($AL$6=E$6,$AL$7,0)+$AM224*IF($AM$6=E$6,$AM$7,0)+$AN224*IF($AN$6=E$6,$AN$7,0)+$AO224*IF($AO$6=E$6,$AO$7,0)+$AP224*IF($AP$6=E$6,$AP$7,0)+$AQ224*IF($AQ$6=E$6,$AQ$7,0)+$AR224*IF($AR$6=E$6,$AR$7,0)+$AS224*IF($AS$6=E$6,$AS$7,0)+$AT224*IF($AT$6=E$6,$AT$7,0)+$AU224*IF($AU$6=E$6,$AU$7,0)+$AV224*IF($AV$6=E$6,$AV$7,0)+$AW224*IF($AW$6=E$6,$AW$7,0)+$AX224*IF($AX$6=E$6,$AX$7,0)+$AY224*IF($AY$6=E$6,$AY$7,0)+$AZ224*IF($AZ$6=E$6,$AZ$7,0))/E$7,0)</f>
        <v>0</v>
      </c>
      <c r="F224" s="54">
        <f t="shared" si="218"/>
        <v>0</v>
      </c>
      <c r="G224" s="54">
        <f t="shared" si="218"/>
        <v>0</v>
      </c>
      <c r="H224" s="54">
        <f t="shared" si="218"/>
        <v>0</v>
      </c>
      <c r="I224" s="54">
        <f t="shared" si="218"/>
        <v>0</v>
      </c>
      <c r="J224" s="54">
        <f t="shared" si="218"/>
        <v>0</v>
      </c>
      <c r="K224" s="54">
        <f t="shared" si="218"/>
        <v>0</v>
      </c>
      <c r="L224" s="54">
        <f t="shared" si="218"/>
        <v>0</v>
      </c>
      <c r="M224" s="54">
        <f t="shared" si="218"/>
        <v>0</v>
      </c>
      <c r="N224" s="54">
        <f t="shared" si="218"/>
        <v>0</v>
      </c>
      <c r="O224" s="54">
        <f t="shared" si="218"/>
        <v>0</v>
      </c>
      <c r="P224" s="54">
        <f t="shared" si="218"/>
        <v>0</v>
      </c>
      <c r="Q224" s="54">
        <f t="shared" si="218"/>
        <v>0</v>
      </c>
      <c r="R224" s="54">
        <f t="shared" si="218"/>
        <v>0</v>
      </c>
      <c r="S224" s="135"/>
      <c r="T224" s="6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3"/>
      <c r="AT224" s="3"/>
      <c r="AU224" s="3"/>
      <c r="AV224" s="3"/>
      <c r="AW224" s="3"/>
    </row>
    <row r="225" spans="1:49" ht="14.25" customHeight="1">
      <c r="A225" s="51">
        <v>218</v>
      </c>
      <c r="B225" s="3" t="str">
        <f>IF('FORM NILAI SIAP'!A225=0,"",'FORM NILAI SIAP'!A225)</f>
        <v/>
      </c>
      <c r="C225" s="3" t="str">
        <f>IF('FORM NILAI SIAP'!B225=0,"",'FORM NILAI SIAP'!B225)</f>
        <v/>
      </c>
      <c r="D225" s="54" t="str">
        <f t="shared" si="187"/>
        <v/>
      </c>
      <c r="E225" s="54">
        <f t="shared" ref="E225:R225" si="219">IFERROR(($T225*IF($T$6=E$6,$T$7,0)+$U225*IF($U$6=E$6,$U$7,0)+$V225*IF($V$6=E$6,$V$7,0)+$W225*IF($W$6=E$6,$W$7,0)+$X225*IF($X$6=E$6,$X$7,0)+$Y225*IF($Y$6=E$6,$Y$7,0)+$Z225*IF($Z$6=E$6,$Z$7,0)+$AA225*IF($AA$6=E$6,$AA$7,0)+$AB225*IF($AB$6=E$6,$AB$7,0)+$AC225*IF($AC$6=E$6,$AC$7,0)+$AD225*IF($AD$6=E$6,$AD$7,0)+$AE225*IF($AE$6=E$6,$AE$7,0)+$AF225*IF($AF$6=E$6,$AF$7,0)+$AG225*IF($AG$6=E$6,$AG$7,0)+$AH225*IF($AH$6=E$6,$AH$7,0)+$AI225*IF($AI$6=E$6,$AI$7,0)+$AJ225*IF($AJ$6=E$6,$AJ$7,0)+$AK225*IF($AK$6=E$6,$AK$7,0)+$AL225*IF($AL$6=E$6,$AL$7,0)+$AM225*IF($AM$6=E$6,$AM$7,0)+$AN225*IF($AN$6=E$6,$AN$7,0)+$AO225*IF($AO$6=E$6,$AO$7,0)+$AP225*IF($AP$6=E$6,$AP$7,0)+$AQ225*IF($AQ$6=E$6,$AQ$7,0)+$AR225*IF($AR$6=E$6,$AR$7,0)+$AS225*IF($AS$6=E$6,$AS$7,0)+$AT225*IF($AT$6=E$6,$AT$7,0)+$AU225*IF($AU$6=E$6,$AU$7,0)+$AV225*IF($AV$6=E$6,$AV$7,0)+$AW225*IF($AW$6=E$6,$AW$7,0)+$AX225*IF($AX$6=E$6,$AX$7,0)+$AY225*IF($AY$6=E$6,$AY$7,0)+$AZ225*IF($AZ$6=E$6,$AZ$7,0))/E$7,0)</f>
        <v>0</v>
      </c>
      <c r="F225" s="54">
        <f t="shared" si="219"/>
        <v>0</v>
      </c>
      <c r="G225" s="54">
        <f t="shared" si="219"/>
        <v>0</v>
      </c>
      <c r="H225" s="54">
        <f t="shared" si="219"/>
        <v>0</v>
      </c>
      <c r="I225" s="54">
        <f t="shared" si="219"/>
        <v>0</v>
      </c>
      <c r="J225" s="54">
        <f t="shared" si="219"/>
        <v>0</v>
      </c>
      <c r="K225" s="54">
        <f t="shared" si="219"/>
        <v>0</v>
      </c>
      <c r="L225" s="54">
        <f t="shared" si="219"/>
        <v>0</v>
      </c>
      <c r="M225" s="54">
        <f t="shared" si="219"/>
        <v>0</v>
      </c>
      <c r="N225" s="54">
        <f t="shared" si="219"/>
        <v>0</v>
      </c>
      <c r="O225" s="54">
        <f t="shared" si="219"/>
        <v>0</v>
      </c>
      <c r="P225" s="54">
        <f t="shared" si="219"/>
        <v>0</v>
      </c>
      <c r="Q225" s="54">
        <f t="shared" si="219"/>
        <v>0</v>
      </c>
      <c r="R225" s="54">
        <f t="shared" si="219"/>
        <v>0</v>
      </c>
      <c r="S225" s="135"/>
      <c r="T225" s="6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3"/>
      <c r="AT225" s="3"/>
      <c r="AU225" s="3"/>
      <c r="AV225" s="3"/>
      <c r="AW225" s="3"/>
    </row>
    <row r="226" spans="1:49" ht="14.25" customHeight="1">
      <c r="A226" s="51">
        <v>219</v>
      </c>
      <c r="B226" s="3" t="str">
        <f>IF('FORM NILAI SIAP'!A226=0,"",'FORM NILAI SIAP'!A226)</f>
        <v/>
      </c>
      <c r="C226" s="3" t="str">
        <f>IF('FORM NILAI SIAP'!B226=0,"",'FORM NILAI SIAP'!B226)</f>
        <v/>
      </c>
      <c r="D226" s="54" t="str">
        <f t="shared" si="187"/>
        <v/>
      </c>
      <c r="E226" s="54">
        <f t="shared" ref="E226:R226" si="220">IFERROR(($T226*IF($T$6=E$6,$T$7,0)+$U226*IF($U$6=E$6,$U$7,0)+$V226*IF($V$6=E$6,$V$7,0)+$W226*IF($W$6=E$6,$W$7,0)+$X226*IF($X$6=E$6,$X$7,0)+$Y226*IF($Y$6=E$6,$Y$7,0)+$Z226*IF($Z$6=E$6,$Z$7,0)+$AA226*IF($AA$6=E$6,$AA$7,0)+$AB226*IF($AB$6=E$6,$AB$7,0)+$AC226*IF($AC$6=E$6,$AC$7,0)+$AD226*IF($AD$6=E$6,$AD$7,0)+$AE226*IF($AE$6=E$6,$AE$7,0)+$AF226*IF($AF$6=E$6,$AF$7,0)+$AG226*IF($AG$6=E$6,$AG$7,0)+$AH226*IF($AH$6=E$6,$AH$7,0)+$AI226*IF($AI$6=E$6,$AI$7,0)+$AJ226*IF($AJ$6=E$6,$AJ$7,0)+$AK226*IF($AK$6=E$6,$AK$7,0)+$AL226*IF($AL$6=E$6,$AL$7,0)+$AM226*IF($AM$6=E$6,$AM$7,0)+$AN226*IF($AN$6=E$6,$AN$7,0)+$AO226*IF($AO$6=E$6,$AO$7,0)+$AP226*IF($AP$6=E$6,$AP$7,0)+$AQ226*IF($AQ$6=E$6,$AQ$7,0)+$AR226*IF($AR$6=E$6,$AR$7,0)+$AS226*IF($AS$6=E$6,$AS$7,0)+$AT226*IF($AT$6=E$6,$AT$7,0)+$AU226*IF($AU$6=E$6,$AU$7,0)+$AV226*IF($AV$6=E$6,$AV$7,0)+$AW226*IF($AW$6=E$6,$AW$7,0)+$AX226*IF($AX$6=E$6,$AX$7,0)+$AY226*IF($AY$6=E$6,$AY$7,0)+$AZ226*IF($AZ$6=E$6,$AZ$7,0))/E$7,0)</f>
        <v>0</v>
      </c>
      <c r="F226" s="54">
        <f t="shared" si="220"/>
        <v>0</v>
      </c>
      <c r="G226" s="54">
        <f t="shared" si="220"/>
        <v>0</v>
      </c>
      <c r="H226" s="54">
        <f t="shared" si="220"/>
        <v>0</v>
      </c>
      <c r="I226" s="54">
        <f t="shared" si="220"/>
        <v>0</v>
      </c>
      <c r="J226" s="54">
        <f t="shared" si="220"/>
        <v>0</v>
      </c>
      <c r="K226" s="54">
        <f t="shared" si="220"/>
        <v>0</v>
      </c>
      <c r="L226" s="54">
        <f t="shared" si="220"/>
        <v>0</v>
      </c>
      <c r="M226" s="54">
        <f t="shared" si="220"/>
        <v>0</v>
      </c>
      <c r="N226" s="54">
        <f t="shared" si="220"/>
        <v>0</v>
      </c>
      <c r="O226" s="54">
        <f t="shared" si="220"/>
        <v>0</v>
      </c>
      <c r="P226" s="54">
        <f t="shared" si="220"/>
        <v>0</v>
      </c>
      <c r="Q226" s="54">
        <f t="shared" si="220"/>
        <v>0</v>
      </c>
      <c r="R226" s="54">
        <f t="shared" si="220"/>
        <v>0</v>
      </c>
      <c r="S226" s="135"/>
      <c r="T226" s="6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3"/>
      <c r="AT226" s="3"/>
      <c r="AU226" s="3"/>
      <c r="AV226" s="3"/>
      <c r="AW226" s="3"/>
    </row>
    <row r="227" spans="1:49" ht="14.25" customHeight="1">
      <c r="A227" s="51">
        <v>220</v>
      </c>
      <c r="B227" s="3" t="str">
        <f>IF('FORM NILAI SIAP'!A227=0,"",'FORM NILAI SIAP'!A227)</f>
        <v/>
      </c>
      <c r="C227" s="3" t="str">
        <f>IF('FORM NILAI SIAP'!B227=0,"",'FORM NILAI SIAP'!B227)</f>
        <v/>
      </c>
      <c r="D227" s="54" t="str">
        <f t="shared" si="187"/>
        <v/>
      </c>
      <c r="E227" s="54">
        <f t="shared" ref="E227:R227" si="221">IFERROR(($T227*IF($T$6=E$6,$T$7,0)+$U227*IF($U$6=E$6,$U$7,0)+$V227*IF($V$6=E$6,$V$7,0)+$W227*IF($W$6=E$6,$W$7,0)+$X227*IF($X$6=E$6,$X$7,0)+$Y227*IF($Y$6=E$6,$Y$7,0)+$Z227*IF($Z$6=E$6,$Z$7,0)+$AA227*IF($AA$6=E$6,$AA$7,0)+$AB227*IF($AB$6=E$6,$AB$7,0)+$AC227*IF($AC$6=E$6,$AC$7,0)+$AD227*IF($AD$6=E$6,$AD$7,0)+$AE227*IF($AE$6=E$6,$AE$7,0)+$AF227*IF($AF$6=E$6,$AF$7,0)+$AG227*IF($AG$6=E$6,$AG$7,0)+$AH227*IF($AH$6=E$6,$AH$7,0)+$AI227*IF($AI$6=E$6,$AI$7,0)+$AJ227*IF($AJ$6=E$6,$AJ$7,0)+$AK227*IF($AK$6=E$6,$AK$7,0)+$AL227*IF($AL$6=E$6,$AL$7,0)+$AM227*IF($AM$6=E$6,$AM$7,0)+$AN227*IF($AN$6=E$6,$AN$7,0)+$AO227*IF($AO$6=E$6,$AO$7,0)+$AP227*IF($AP$6=E$6,$AP$7,0)+$AQ227*IF($AQ$6=E$6,$AQ$7,0)+$AR227*IF($AR$6=E$6,$AR$7,0)+$AS227*IF($AS$6=E$6,$AS$7,0)+$AT227*IF($AT$6=E$6,$AT$7,0)+$AU227*IF($AU$6=E$6,$AU$7,0)+$AV227*IF($AV$6=E$6,$AV$7,0)+$AW227*IF($AW$6=E$6,$AW$7,0)+$AX227*IF($AX$6=E$6,$AX$7,0)+$AY227*IF($AY$6=E$6,$AY$7,0)+$AZ227*IF($AZ$6=E$6,$AZ$7,0))/E$7,0)</f>
        <v>0</v>
      </c>
      <c r="F227" s="54">
        <f t="shared" si="221"/>
        <v>0</v>
      </c>
      <c r="G227" s="54">
        <f t="shared" si="221"/>
        <v>0</v>
      </c>
      <c r="H227" s="54">
        <f t="shared" si="221"/>
        <v>0</v>
      </c>
      <c r="I227" s="54">
        <f t="shared" si="221"/>
        <v>0</v>
      </c>
      <c r="J227" s="54">
        <f t="shared" si="221"/>
        <v>0</v>
      </c>
      <c r="K227" s="54">
        <f t="shared" si="221"/>
        <v>0</v>
      </c>
      <c r="L227" s="54">
        <f t="shared" si="221"/>
        <v>0</v>
      </c>
      <c r="M227" s="54">
        <f t="shared" si="221"/>
        <v>0</v>
      </c>
      <c r="N227" s="54">
        <f t="shared" si="221"/>
        <v>0</v>
      </c>
      <c r="O227" s="54">
        <f t="shared" si="221"/>
        <v>0</v>
      </c>
      <c r="P227" s="54">
        <f t="shared" si="221"/>
        <v>0</v>
      </c>
      <c r="Q227" s="54">
        <f t="shared" si="221"/>
        <v>0</v>
      </c>
      <c r="R227" s="54">
        <f t="shared" si="221"/>
        <v>0</v>
      </c>
      <c r="S227" s="135"/>
      <c r="T227" s="6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3"/>
      <c r="AT227" s="3"/>
      <c r="AU227" s="3"/>
      <c r="AV227" s="3"/>
      <c r="AW227" s="3"/>
    </row>
    <row r="228" spans="1:49" ht="14.25" customHeight="1">
      <c r="A228" s="51">
        <v>221</v>
      </c>
      <c r="B228" s="3" t="str">
        <f>IF('FORM NILAI SIAP'!A228=0,"",'FORM NILAI SIAP'!A228)</f>
        <v/>
      </c>
      <c r="C228" s="3" t="str">
        <f>IF('FORM NILAI SIAP'!B228=0,"",'FORM NILAI SIAP'!B228)</f>
        <v/>
      </c>
      <c r="D228" s="54" t="str">
        <f t="shared" si="187"/>
        <v/>
      </c>
      <c r="E228" s="54">
        <f t="shared" ref="E228:R228" si="222">IFERROR(($T228*IF($T$6=E$6,$T$7,0)+$U228*IF($U$6=E$6,$U$7,0)+$V228*IF($V$6=E$6,$V$7,0)+$W228*IF($W$6=E$6,$W$7,0)+$X228*IF($X$6=E$6,$X$7,0)+$Y228*IF($Y$6=E$6,$Y$7,0)+$Z228*IF($Z$6=E$6,$Z$7,0)+$AA228*IF($AA$6=E$6,$AA$7,0)+$AB228*IF($AB$6=E$6,$AB$7,0)+$AC228*IF($AC$6=E$6,$AC$7,0)+$AD228*IF($AD$6=E$6,$AD$7,0)+$AE228*IF($AE$6=E$6,$AE$7,0)+$AF228*IF($AF$6=E$6,$AF$7,0)+$AG228*IF($AG$6=E$6,$AG$7,0)+$AH228*IF($AH$6=E$6,$AH$7,0)+$AI228*IF($AI$6=E$6,$AI$7,0)+$AJ228*IF($AJ$6=E$6,$AJ$7,0)+$AK228*IF($AK$6=E$6,$AK$7,0)+$AL228*IF($AL$6=E$6,$AL$7,0)+$AM228*IF($AM$6=E$6,$AM$7,0)+$AN228*IF($AN$6=E$6,$AN$7,0)+$AO228*IF($AO$6=E$6,$AO$7,0)+$AP228*IF($AP$6=E$6,$AP$7,0)+$AQ228*IF($AQ$6=E$6,$AQ$7,0)+$AR228*IF($AR$6=E$6,$AR$7,0)+$AS228*IF($AS$6=E$6,$AS$7,0)+$AT228*IF($AT$6=E$6,$AT$7,0)+$AU228*IF($AU$6=E$6,$AU$7,0)+$AV228*IF($AV$6=E$6,$AV$7,0)+$AW228*IF($AW$6=E$6,$AW$7,0)+$AX228*IF($AX$6=E$6,$AX$7,0)+$AY228*IF($AY$6=E$6,$AY$7,0)+$AZ228*IF($AZ$6=E$6,$AZ$7,0))/E$7,0)</f>
        <v>0</v>
      </c>
      <c r="F228" s="54">
        <f t="shared" si="222"/>
        <v>0</v>
      </c>
      <c r="G228" s="54">
        <f t="shared" si="222"/>
        <v>0</v>
      </c>
      <c r="H228" s="54">
        <f t="shared" si="222"/>
        <v>0</v>
      </c>
      <c r="I228" s="54">
        <f t="shared" si="222"/>
        <v>0</v>
      </c>
      <c r="J228" s="54">
        <f t="shared" si="222"/>
        <v>0</v>
      </c>
      <c r="K228" s="54">
        <f t="shared" si="222"/>
        <v>0</v>
      </c>
      <c r="L228" s="54">
        <f t="shared" si="222"/>
        <v>0</v>
      </c>
      <c r="M228" s="54">
        <f t="shared" si="222"/>
        <v>0</v>
      </c>
      <c r="N228" s="54">
        <f t="shared" si="222"/>
        <v>0</v>
      </c>
      <c r="O228" s="54">
        <f t="shared" si="222"/>
        <v>0</v>
      </c>
      <c r="P228" s="54">
        <f t="shared" si="222"/>
        <v>0</v>
      </c>
      <c r="Q228" s="54">
        <f t="shared" si="222"/>
        <v>0</v>
      </c>
      <c r="R228" s="54">
        <f t="shared" si="222"/>
        <v>0</v>
      </c>
      <c r="S228" s="135"/>
      <c r="T228" s="6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3"/>
      <c r="AT228" s="3"/>
      <c r="AU228" s="3"/>
      <c r="AV228" s="3"/>
      <c r="AW228" s="3"/>
    </row>
    <row r="229" spans="1:49" ht="14.25" customHeight="1">
      <c r="A229" s="51">
        <v>222</v>
      </c>
      <c r="B229" s="3" t="str">
        <f>IF('FORM NILAI SIAP'!A229=0,"",'FORM NILAI SIAP'!A229)</f>
        <v/>
      </c>
      <c r="C229" s="3" t="str">
        <f>IF('FORM NILAI SIAP'!B229=0,"",'FORM NILAI SIAP'!B229)</f>
        <v/>
      </c>
      <c r="D229" s="54" t="str">
        <f t="shared" si="187"/>
        <v/>
      </c>
      <c r="E229" s="54">
        <f t="shared" ref="E229:R229" si="223">IFERROR(($T229*IF($T$6=E$6,$T$7,0)+$U229*IF($U$6=E$6,$U$7,0)+$V229*IF($V$6=E$6,$V$7,0)+$W229*IF($W$6=E$6,$W$7,0)+$X229*IF($X$6=E$6,$X$7,0)+$Y229*IF($Y$6=E$6,$Y$7,0)+$Z229*IF($Z$6=E$6,$Z$7,0)+$AA229*IF($AA$6=E$6,$AA$7,0)+$AB229*IF($AB$6=E$6,$AB$7,0)+$AC229*IF($AC$6=E$6,$AC$7,0)+$AD229*IF($AD$6=E$6,$AD$7,0)+$AE229*IF($AE$6=E$6,$AE$7,0)+$AF229*IF($AF$6=E$6,$AF$7,0)+$AG229*IF($AG$6=E$6,$AG$7,0)+$AH229*IF($AH$6=E$6,$AH$7,0)+$AI229*IF($AI$6=E$6,$AI$7,0)+$AJ229*IF($AJ$6=E$6,$AJ$7,0)+$AK229*IF($AK$6=E$6,$AK$7,0)+$AL229*IF($AL$6=E$6,$AL$7,0)+$AM229*IF($AM$6=E$6,$AM$7,0)+$AN229*IF($AN$6=E$6,$AN$7,0)+$AO229*IF($AO$6=E$6,$AO$7,0)+$AP229*IF($AP$6=E$6,$AP$7,0)+$AQ229*IF($AQ$6=E$6,$AQ$7,0)+$AR229*IF($AR$6=E$6,$AR$7,0)+$AS229*IF($AS$6=E$6,$AS$7,0)+$AT229*IF($AT$6=E$6,$AT$7,0)+$AU229*IF($AU$6=E$6,$AU$7,0)+$AV229*IF($AV$6=E$6,$AV$7,0)+$AW229*IF($AW$6=E$6,$AW$7,0)+$AX229*IF($AX$6=E$6,$AX$7,0)+$AY229*IF($AY$6=E$6,$AY$7,0)+$AZ229*IF($AZ$6=E$6,$AZ$7,0))/E$7,0)</f>
        <v>0</v>
      </c>
      <c r="F229" s="54">
        <f t="shared" si="223"/>
        <v>0</v>
      </c>
      <c r="G229" s="54">
        <f t="shared" si="223"/>
        <v>0</v>
      </c>
      <c r="H229" s="54">
        <f t="shared" si="223"/>
        <v>0</v>
      </c>
      <c r="I229" s="54">
        <f t="shared" si="223"/>
        <v>0</v>
      </c>
      <c r="J229" s="54">
        <f t="shared" si="223"/>
        <v>0</v>
      </c>
      <c r="K229" s="54">
        <f t="shared" si="223"/>
        <v>0</v>
      </c>
      <c r="L229" s="54">
        <f t="shared" si="223"/>
        <v>0</v>
      </c>
      <c r="M229" s="54">
        <f t="shared" si="223"/>
        <v>0</v>
      </c>
      <c r="N229" s="54">
        <f t="shared" si="223"/>
        <v>0</v>
      </c>
      <c r="O229" s="54">
        <f t="shared" si="223"/>
        <v>0</v>
      </c>
      <c r="P229" s="54">
        <f t="shared" si="223"/>
        <v>0</v>
      </c>
      <c r="Q229" s="54">
        <f t="shared" si="223"/>
        <v>0</v>
      </c>
      <c r="R229" s="54">
        <f t="shared" si="223"/>
        <v>0</v>
      </c>
      <c r="S229" s="135"/>
      <c r="T229" s="6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3"/>
      <c r="AT229" s="3"/>
      <c r="AU229" s="3"/>
      <c r="AV229" s="3"/>
      <c r="AW229" s="3"/>
    </row>
    <row r="230" spans="1:49" ht="14.25" customHeight="1">
      <c r="A230" s="51">
        <v>223</v>
      </c>
      <c r="B230" s="3" t="str">
        <f>IF('FORM NILAI SIAP'!A230=0,"",'FORM NILAI SIAP'!A230)</f>
        <v/>
      </c>
      <c r="C230" s="3" t="str">
        <f>IF('FORM NILAI SIAP'!B230=0,"",'FORM NILAI SIAP'!B230)</f>
        <v/>
      </c>
      <c r="D230" s="54" t="str">
        <f t="shared" si="187"/>
        <v/>
      </c>
      <c r="E230" s="54">
        <f t="shared" ref="E230:R230" si="224">IFERROR(($T230*IF($T$6=E$6,$T$7,0)+$U230*IF($U$6=E$6,$U$7,0)+$V230*IF($V$6=E$6,$V$7,0)+$W230*IF($W$6=E$6,$W$7,0)+$X230*IF($X$6=E$6,$X$7,0)+$Y230*IF($Y$6=E$6,$Y$7,0)+$Z230*IF($Z$6=E$6,$Z$7,0)+$AA230*IF($AA$6=E$6,$AA$7,0)+$AB230*IF($AB$6=E$6,$AB$7,0)+$AC230*IF($AC$6=E$6,$AC$7,0)+$AD230*IF($AD$6=E$6,$AD$7,0)+$AE230*IF($AE$6=E$6,$AE$7,0)+$AF230*IF($AF$6=E$6,$AF$7,0)+$AG230*IF($AG$6=E$6,$AG$7,0)+$AH230*IF($AH$6=E$6,$AH$7,0)+$AI230*IF($AI$6=E$6,$AI$7,0)+$AJ230*IF($AJ$6=E$6,$AJ$7,0)+$AK230*IF($AK$6=E$6,$AK$7,0)+$AL230*IF($AL$6=E$6,$AL$7,0)+$AM230*IF($AM$6=E$6,$AM$7,0)+$AN230*IF($AN$6=E$6,$AN$7,0)+$AO230*IF($AO$6=E$6,$AO$7,0)+$AP230*IF($AP$6=E$6,$AP$7,0)+$AQ230*IF($AQ$6=E$6,$AQ$7,0)+$AR230*IF($AR$6=E$6,$AR$7,0)+$AS230*IF($AS$6=E$6,$AS$7,0)+$AT230*IF($AT$6=E$6,$AT$7,0)+$AU230*IF($AU$6=E$6,$AU$7,0)+$AV230*IF($AV$6=E$6,$AV$7,0)+$AW230*IF($AW$6=E$6,$AW$7,0)+$AX230*IF($AX$6=E$6,$AX$7,0)+$AY230*IF($AY$6=E$6,$AY$7,0)+$AZ230*IF($AZ$6=E$6,$AZ$7,0))/E$7,0)</f>
        <v>0</v>
      </c>
      <c r="F230" s="54">
        <f t="shared" si="224"/>
        <v>0</v>
      </c>
      <c r="G230" s="54">
        <f t="shared" si="224"/>
        <v>0</v>
      </c>
      <c r="H230" s="54">
        <f t="shared" si="224"/>
        <v>0</v>
      </c>
      <c r="I230" s="54">
        <f t="shared" si="224"/>
        <v>0</v>
      </c>
      <c r="J230" s="54">
        <f t="shared" si="224"/>
        <v>0</v>
      </c>
      <c r="K230" s="54">
        <f t="shared" si="224"/>
        <v>0</v>
      </c>
      <c r="L230" s="54">
        <f t="shared" si="224"/>
        <v>0</v>
      </c>
      <c r="M230" s="54">
        <f t="shared" si="224"/>
        <v>0</v>
      </c>
      <c r="N230" s="54">
        <f t="shared" si="224"/>
        <v>0</v>
      </c>
      <c r="O230" s="54">
        <f t="shared" si="224"/>
        <v>0</v>
      </c>
      <c r="P230" s="54">
        <f t="shared" si="224"/>
        <v>0</v>
      </c>
      <c r="Q230" s="54">
        <f t="shared" si="224"/>
        <v>0</v>
      </c>
      <c r="R230" s="54">
        <f t="shared" si="224"/>
        <v>0</v>
      </c>
      <c r="S230" s="135"/>
      <c r="T230" s="6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3"/>
      <c r="AT230" s="3"/>
      <c r="AU230" s="3"/>
      <c r="AV230" s="3"/>
      <c r="AW230" s="3"/>
    </row>
    <row r="231" spans="1:49" ht="14.25" customHeight="1">
      <c r="A231" s="51">
        <v>224</v>
      </c>
      <c r="B231" s="3" t="str">
        <f>IF('FORM NILAI SIAP'!A231=0,"",'FORM NILAI SIAP'!A231)</f>
        <v/>
      </c>
      <c r="C231" s="3" t="str">
        <f>IF('FORM NILAI SIAP'!B231=0,"",'FORM NILAI SIAP'!B231)</f>
        <v/>
      </c>
      <c r="D231" s="54" t="str">
        <f t="shared" si="187"/>
        <v/>
      </c>
      <c r="E231" s="54">
        <f t="shared" ref="E231:R231" si="225">IFERROR(($T231*IF($T$6=E$6,$T$7,0)+$U231*IF($U$6=E$6,$U$7,0)+$V231*IF($V$6=E$6,$V$7,0)+$W231*IF($W$6=E$6,$W$7,0)+$X231*IF($X$6=E$6,$X$7,0)+$Y231*IF($Y$6=E$6,$Y$7,0)+$Z231*IF($Z$6=E$6,$Z$7,0)+$AA231*IF($AA$6=E$6,$AA$7,0)+$AB231*IF($AB$6=E$6,$AB$7,0)+$AC231*IF($AC$6=E$6,$AC$7,0)+$AD231*IF($AD$6=E$6,$AD$7,0)+$AE231*IF($AE$6=E$6,$AE$7,0)+$AF231*IF($AF$6=E$6,$AF$7,0)+$AG231*IF($AG$6=E$6,$AG$7,0)+$AH231*IF($AH$6=E$6,$AH$7,0)+$AI231*IF($AI$6=E$6,$AI$7,0)+$AJ231*IF($AJ$6=E$6,$AJ$7,0)+$AK231*IF($AK$6=E$6,$AK$7,0)+$AL231*IF($AL$6=E$6,$AL$7,0)+$AM231*IF($AM$6=E$6,$AM$7,0)+$AN231*IF($AN$6=E$6,$AN$7,0)+$AO231*IF($AO$6=E$6,$AO$7,0)+$AP231*IF($AP$6=E$6,$AP$7,0)+$AQ231*IF($AQ$6=E$6,$AQ$7,0)+$AR231*IF($AR$6=E$6,$AR$7,0)+$AS231*IF($AS$6=E$6,$AS$7,0)+$AT231*IF($AT$6=E$6,$AT$7,0)+$AU231*IF($AU$6=E$6,$AU$7,0)+$AV231*IF($AV$6=E$6,$AV$7,0)+$AW231*IF($AW$6=E$6,$AW$7,0)+$AX231*IF($AX$6=E$6,$AX$7,0)+$AY231*IF($AY$6=E$6,$AY$7,0)+$AZ231*IF($AZ$6=E$6,$AZ$7,0))/E$7,0)</f>
        <v>0</v>
      </c>
      <c r="F231" s="54">
        <f t="shared" si="225"/>
        <v>0</v>
      </c>
      <c r="G231" s="54">
        <f t="shared" si="225"/>
        <v>0</v>
      </c>
      <c r="H231" s="54">
        <f t="shared" si="225"/>
        <v>0</v>
      </c>
      <c r="I231" s="54">
        <f t="shared" si="225"/>
        <v>0</v>
      </c>
      <c r="J231" s="54">
        <f t="shared" si="225"/>
        <v>0</v>
      </c>
      <c r="K231" s="54">
        <f t="shared" si="225"/>
        <v>0</v>
      </c>
      <c r="L231" s="54">
        <f t="shared" si="225"/>
        <v>0</v>
      </c>
      <c r="M231" s="54">
        <f t="shared" si="225"/>
        <v>0</v>
      </c>
      <c r="N231" s="54">
        <f t="shared" si="225"/>
        <v>0</v>
      </c>
      <c r="O231" s="54">
        <f t="shared" si="225"/>
        <v>0</v>
      </c>
      <c r="P231" s="54">
        <f t="shared" si="225"/>
        <v>0</v>
      </c>
      <c r="Q231" s="54">
        <f t="shared" si="225"/>
        <v>0</v>
      </c>
      <c r="R231" s="54">
        <f t="shared" si="225"/>
        <v>0</v>
      </c>
      <c r="S231" s="135"/>
      <c r="T231" s="6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3"/>
      <c r="AT231" s="3"/>
      <c r="AU231" s="3"/>
      <c r="AV231" s="3"/>
      <c r="AW231" s="3"/>
    </row>
    <row r="232" spans="1:49" ht="14.25" customHeight="1">
      <c r="A232" s="51">
        <v>225</v>
      </c>
      <c r="B232" s="3" t="str">
        <f>IF('FORM NILAI SIAP'!A232=0,"",'FORM NILAI SIAP'!A232)</f>
        <v/>
      </c>
      <c r="C232" s="3" t="str">
        <f>IF('FORM NILAI SIAP'!B232=0,"",'FORM NILAI SIAP'!B232)</f>
        <v/>
      </c>
      <c r="D232" s="54" t="str">
        <f t="shared" si="187"/>
        <v/>
      </c>
      <c r="E232" s="54">
        <f t="shared" ref="E232:R232" si="226">IFERROR(($T232*IF($T$6=E$6,$T$7,0)+$U232*IF($U$6=E$6,$U$7,0)+$V232*IF($V$6=E$6,$V$7,0)+$W232*IF($W$6=E$6,$W$7,0)+$X232*IF($X$6=E$6,$X$7,0)+$Y232*IF($Y$6=E$6,$Y$7,0)+$Z232*IF($Z$6=E$6,$Z$7,0)+$AA232*IF($AA$6=E$6,$AA$7,0)+$AB232*IF($AB$6=E$6,$AB$7,0)+$AC232*IF($AC$6=E$6,$AC$7,0)+$AD232*IF($AD$6=E$6,$AD$7,0)+$AE232*IF($AE$6=E$6,$AE$7,0)+$AF232*IF($AF$6=E$6,$AF$7,0)+$AG232*IF($AG$6=E$6,$AG$7,0)+$AH232*IF($AH$6=E$6,$AH$7,0)+$AI232*IF($AI$6=E$6,$AI$7,0)+$AJ232*IF($AJ$6=E$6,$AJ$7,0)+$AK232*IF($AK$6=E$6,$AK$7,0)+$AL232*IF($AL$6=E$6,$AL$7,0)+$AM232*IF($AM$6=E$6,$AM$7,0)+$AN232*IF($AN$6=E$6,$AN$7,0)+$AO232*IF($AO$6=E$6,$AO$7,0)+$AP232*IF($AP$6=E$6,$AP$7,0)+$AQ232*IF($AQ$6=E$6,$AQ$7,0)+$AR232*IF($AR$6=E$6,$AR$7,0)+$AS232*IF($AS$6=E$6,$AS$7,0)+$AT232*IF($AT$6=E$6,$AT$7,0)+$AU232*IF($AU$6=E$6,$AU$7,0)+$AV232*IF($AV$6=E$6,$AV$7,0)+$AW232*IF($AW$6=E$6,$AW$7,0)+$AX232*IF($AX$6=E$6,$AX$7,0)+$AY232*IF($AY$6=E$6,$AY$7,0)+$AZ232*IF($AZ$6=E$6,$AZ$7,0))/E$7,0)</f>
        <v>0</v>
      </c>
      <c r="F232" s="54">
        <f t="shared" si="226"/>
        <v>0</v>
      </c>
      <c r="G232" s="54">
        <f t="shared" si="226"/>
        <v>0</v>
      </c>
      <c r="H232" s="54">
        <f t="shared" si="226"/>
        <v>0</v>
      </c>
      <c r="I232" s="54">
        <f t="shared" si="226"/>
        <v>0</v>
      </c>
      <c r="J232" s="54">
        <f t="shared" si="226"/>
        <v>0</v>
      </c>
      <c r="K232" s="54">
        <f t="shared" si="226"/>
        <v>0</v>
      </c>
      <c r="L232" s="54">
        <f t="shared" si="226"/>
        <v>0</v>
      </c>
      <c r="M232" s="54">
        <f t="shared" si="226"/>
        <v>0</v>
      </c>
      <c r="N232" s="54">
        <f t="shared" si="226"/>
        <v>0</v>
      </c>
      <c r="O232" s="54">
        <f t="shared" si="226"/>
        <v>0</v>
      </c>
      <c r="P232" s="54">
        <f t="shared" si="226"/>
        <v>0</v>
      </c>
      <c r="Q232" s="54">
        <f t="shared" si="226"/>
        <v>0</v>
      </c>
      <c r="R232" s="54">
        <f t="shared" si="226"/>
        <v>0</v>
      </c>
      <c r="S232" s="135"/>
      <c r="T232" s="6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3"/>
      <c r="AT232" s="3"/>
      <c r="AU232" s="3"/>
      <c r="AV232" s="3"/>
      <c r="AW232" s="3"/>
    </row>
    <row r="233" spans="1:49" ht="14.25" customHeight="1">
      <c r="A233" s="51">
        <v>226</v>
      </c>
      <c r="B233" s="3" t="str">
        <f>IF('FORM NILAI SIAP'!A233=0,"",'FORM NILAI SIAP'!A233)</f>
        <v/>
      </c>
      <c r="C233" s="3" t="str">
        <f>IF('FORM NILAI SIAP'!B233=0,"",'FORM NILAI SIAP'!B233)</f>
        <v/>
      </c>
      <c r="D233" s="54" t="str">
        <f t="shared" si="187"/>
        <v/>
      </c>
      <c r="E233" s="54">
        <f t="shared" ref="E233:R233" si="227">IFERROR(($T233*IF($T$6=E$6,$T$7,0)+$U233*IF($U$6=E$6,$U$7,0)+$V233*IF($V$6=E$6,$V$7,0)+$W233*IF($W$6=E$6,$W$7,0)+$X233*IF($X$6=E$6,$X$7,0)+$Y233*IF($Y$6=E$6,$Y$7,0)+$Z233*IF($Z$6=E$6,$Z$7,0)+$AA233*IF($AA$6=E$6,$AA$7,0)+$AB233*IF($AB$6=E$6,$AB$7,0)+$AC233*IF($AC$6=E$6,$AC$7,0)+$AD233*IF($AD$6=E$6,$AD$7,0)+$AE233*IF($AE$6=E$6,$AE$7,0)+$AF233*IF($AF$6=E$6,$AF$7,0)+$AG233*IF($AG$6=E$6,$AG$7,0)+$AH233*IF($AH$6=E$6,$AH$7,0)+$AI233*IF($AI$6=E$6,$AI$7,0)+$AJ233*IF($AJ$6=E$6,$AJ$7,0)+$AK233*IF($AK$6=E$6,$AK$7,0)+$AL233*IF($AL$6=E$6,$AL$7,0)+$AM233*IF($AM$6=E$6,$AM$7,0)+$AN233*IF($AN$6=E$6,$AN$7,0)+$AO233*IF($AO$6=E$6,$AO$7,0)+$AP233*IF($AP$6=E$6,$AP$7,0)+$AQ233*IF($AQ$6=E$6,$AQ$7,0)+$AR233*IF($AR$6=E$6,$AR$7,0)+$AS233*IF($AS$6=E$6,$AS$7,0)+$AT233*IF($AT$6=E$6,$AT$7,0)+$AU233*IF($AU$6=E$6,$AU$7,0)+$AV233*IF($AV$6=E$6,$AV$7,0)+$AW233*IF($AW$6=E$6,$AW$7,0)+$AX233*IF($AX$6=E$6,$AX$7,0)+$AY233*IF($AY$6=E$6,$AY$7,0)+$AZ233*IF($AZ$6=E$6,$AZ$7,0))/E$7,0)</f>
        <v>0</v>
      </c>
      <c r="F233" s="54">
        <f t="shared" si="227"/>
        <v>0</v>
      </c>
      <c r="G233" s="54">
        <f t="shared" si="227"/>
        <v>0</v>
      </c>
      <c r="H233" s="54">
        <f t="shared" si="227"/>
        <v>0</v>
      </c>
      <c r="I233" s="54">
        <f t="shared" si="227"/>
        <v>0</v>
      </c>
      <c r="J233" s="54">
        <f t="shared" si="227"/>
        <v>0</v>
      </c>
      <c r="K233" s="54">
        <f t="shared" si="227"/>
        <v>0</v>
      </c>
      <c r="L233" s="54">
        <f t="shared" si="227"/>
        <v>0</v>
      </c>
      <c r="M233" s="54">
        <f t="shared" si="227"/>
        <v>0</v>
      </c>
      <c r="N233" s="54">
        <f t="shared" si="227"/>
        <v>0</v>
      </c>
      <c r="O233" s="54">
        <f t="shared" si="227"/>
        <v>0</v>
      </c>
      <c r="P233" s="54">
        <f t="shared" si="227"/>
        <v>0</v>
      </c>
      <c r="Q233" s="54">
        <f t="shared" si="227"/>
        <v>0</v>
      </c>
      <c r="R233" s="54">
        <f t="shared" si="227"/>
        <v>0</v>
      </c>
      <c r="S233" s="135"/>
      <c r="T233" s="6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3"/>
      <c r="AT233" s="3"/>
      <c r="AU233" s="3"/>
      <c r="AV233" s="3"/>
      <c r="AW233" s="3"/>
    </row>
    <row r="234" spans="1:49" ht="14.25" customHeight="1">
      <c r="A234" s="51">
        <v>227</v>
      </c>
      <c r="B234" s="3" t="str">
        <f>IF('FORM NILAI SIAP'!A234=0,"",'FORM NILAI SIAP'!A234)</f>
        <v/>
      </c>
      <c r="C234" s="3" t="str">
        <f>IF('FORM NILAI SIAP'!B234=0,"",'FORM NILAI SIAP'!B234)</f>
        <v/>
      </c>
      <c r="D234" s="54" t="str">
        <f t="shared" si="187"/>
        <v/>
      </c>
      <c r="E234" s="54">
        <f t="shared" ref="E234:R234" si="228">IFERROR(($T234*IF($T$6=E$6,$T$7,0)+$U234*IF($U$6=E$6,$U$7,0)+$V234*IF($V$6=E$6,$V$7,0)+$W234*IF($W$6=E$6,$W$7,0)+$X234*IF($X$6=E$6,$X$7,0)+$Y234*IF($Y$6=E$6,$Y$7,0)+$Z234*IF($Z$6=E$6,$Z$7,0)+$AA234*IF($AA$6=E$6,$AA$7,0)+$AB234*IF($AB$6=E$6,$AB$7,0)+$AC234*IF($AC$6=E$6,$AC$7,0)+$AD234*IF($AD$6=E$6,$AD$7,0)+$AE234*IF($AE$6=E$6,$AE$7,0)+$AF234*IF($AF$6=E$6,$AF$7,0)+$AG234*IF($AG$6=E$6,$AG$7,0)+$AH234*IF($AH$6=E$6,$AH$7,0)+$AI234*IF($AI$6=E$6,$AI$7,0)+$AJ234*IF($AJ$6=E$6,$AJ$7,0)+$AK234*IF($AK$6=E$6,$AK$7,0)+$AL234*IF($AL$6=E$6,$AL$7,0)+$AM234*IF($AM$6=E$6,$AM$7,0)+$AN234*IF($AN$6=E$6,$AN$7,0)+$AO234*IF($AO$6=E$6,$AO$7,0)+$AP234*IF($AP$6=E$6,$AP$7,0)+$AQ234*IF($AQ$6=E$6,$AQ$7,0)+$AR234*IF($AR$6=E$6,$AR$7,0)+$AS234*IF($AS$6=E$6,$AS$7,0)+$AT234*IF($AT$6=E$6,$AT$7,0)+$AU234*IF($AU$6=E$6,$AU$7,0)+$AV234*IF($AV$6=E$6,$AV$7,0)+$AW234*IF($AW$6=E$6,$AW$7,0)+$AX234*IF($AX$6=E$6,$AX$7,0)+$AY234*IF($AY$6=E$6,$AY$7,0)+$AZ234*IF($AZ$6=E$6,$AZ$7,0))/E$7,0)</f>
        <v>0</v>
      </c>
      <c r="F234" s="54">
        <f t="shared" si="228"/>
        <v>0</v>
      </c>
      <c r="G234" s="54">
        <f t="shared" si="228"/>
        <v>0</v>
      </c>
      <c r="H234" s="54">
        <f t="shared" si="228"/>
        <v>0</v>
      </c>
      <c r="I234" s="54">
        <f t="shared" si="228"/>
        <v>0</v>
      </c>
      <c r="J234" s="54">
        <f t="shared" si="228"/>
        <v>0</v>
      </c>
      <c r="K234" s="54">
        <f t="shared" si="228"/>
        <v>0</v>
      </c>
      <c r="L234" s="54">
        <f t="shared" si="228"/>
        <v>0</v>
      </c>
      <c r="M234" s="54">
        <f t="shared" si="228"/>
        <v>0</v>
      </c>
      <c r="N234" s="54">
        <f t="shared" si="228"/>
        <v>0</v>
      </c>
      <c r="O234" s="54">
        <f t="shared" si="228"/>
        <v>0</v>
      </c>
      <c r="P234" s="54">
        <f t="shared" si="228"/>
        <v>0</v>
      </c>
      <c r="Q234" s="54">
        <f t="shared" si="228"/>
        <v>0</v>
      </c>
      <c r="R234" s="54">
        <f t="shared" si="228"/>
        <v>0</v>
      </c>
      <c r="S234" s="135"/>
      <c r="T234" s="6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3"/>
      <c r="AT234" s="3"/>
      <c r="AU234" s="3"/>
      <c r="AV234" s="3"/>
      <c r="AW234" s="3"/>
    </row>
    <row r="235" spans="1:49" ht="14.25" customHeight="1">
      <c r="A235" s="51">
        <v>228</v>
      </c>
      <c r="B235" s="3" t="str">
        <f>IF('FORM NILAI SIAP'!A235=0,"",'FORM NILAI SIAP'!A235)</f>
        <v/>
      </c>
      <c r="C235" s="3" t="str">
        <f>IF('FORM NILAI SIAP'!B235=0,"",'FORM NILAI SIAP'!B235)</f>
        <v/>
      </c>
      <c r="D235" s="54" t="str">
        <f t="shared" si="187"/>
        <v/>
      </c>
      <c r="E235" s="54">
        <f t="shared" ref="E235:R235" si="229">IFERROR(($T235*IF($T$6=E$6,$T$7,0)+$U235*IF($U$6=E$6,$U$7,0)+$V235*IF($V$6=E$6,$V$7,0)+$W235*IF($W$6=E$6,$W$7,0)+$X235*IF($X$6=E$6,$X$7,0)+$Y235*IF($Y$6=E$6,$Y$7,0)+$Z235*IF($Z$6=E$6,$Z$7,0)+$AA235*IF($AA$6=E$6,$AA$7,0)+$AB235*IF($AB$6=E$6,$AB$7,0)+$AC235*IF($AC$6=E$6,$AC$7,0)+$AD235*IF($AD$6=E$6,$AD$7,0)+$AE235*IF($AE$6=E$6,$AE$7,0)+$AF235*IF($AF$6=E$6,$AF$7,0)+$AG235*IF($AG$6=E$6,$AG$7,0)+$AH235*IF($AH$6=E$6,$AH$7,0)+$AI235*IF($AI$6=E$6,$AI$7,0)+$AJ235*IF($AJ$6=E$6,$AJ$7,0)+$AK235*IF($AK$6=E$6,$AK$7,0)+$AL235*IF($AL$6=E$6,$AL$7,0)+$AM235*IF($AM$6=E$6,$AM$7,0)+$AN235*IF($AN$6=E$6,$AN$7,0)+$AO235*IF($AO$6=E$6,$AO$7,0)+$AP235*IF($AP$6=E$6,$AP$7,0)+$AQ235*IF($AQ$6=E$6,$AQ$7,0)+$AR235*IF($AR$6=E$6,$AR$7,0)+$AS235*IF($AS$6=E$6,$AS$7,0)+$AT235*IF($AT$6=E$6,$AT$7,0)+$AU235*IF($AU$6=E$6,$AU$7,0)+$AV235*IF($AV$6=E$6,$AV$7,0)+$AW235*IF($AW$6=E$6,$AW$7,0)+$AX235*IF($AX$6=E$6,$AX$7,0)+$AY235*IF($AY$6=E$6,$AY$7,0)+$AZ235*IF($AZ$6=E$6,$AZ$7,0))/E$7,0)</f>
        <v>0</v>
      </c>
      <c r="F235" s="54">
        <f t="shared" si="229"/>
        <v>0</v>
      </c>
      <c r="G235" s="54">
        <f t="shared" si="229"/>
        <v>0</v>
      </c>
      <c r="H235" s="54">
        <f t="shared" si="229"/>
        <v>0</v>
      </c>
      <c r="I235" s="54">
        <f t="shared" si="229"/>
        <v>0</v>
      </c>
      <c r="J235" s="54">
        <f t="shared" si="229"/>
        <v>0</v>
      </c>
      <c r="K235" s="54">
        <f t="shared" si="229"/>
        <v>0</v>
      </c>
      <c r="L235" s="54">
        <f t="shared" si="229"/>
        <v>0</v>
      </c>
      <c r="M235" s="54">
        <f t="shared" si="229"/>
        <v>0</v>
      </c>
      <c r="N235" s="54">
        <f t="shared" si="229"/>
        <v>0</v>
      </c>
      <c r="O235" s="54">
        <f t="shared" si="229"/>
        <v>0</v>
      </c>
      <c r="P235" s="54">
        <f t="shared" si="229"/>
        <v>0</v>
      </c>
      <c r="Q235" s="54">
        <f t="shared" si="229"/>
        <v>0</v>
      </c>
      <c r="R235" s="54">
        <f t="shared" si="229"/>
        <v>0</v>
      </c>
      <c r="S235" s="135"/>
      <c r="T235" s="6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3"/>
      <c r="AT235" s="3"/>
      <c r="AU235" s="3"/>
      <c r="AV235" s="3"/>
      <c r="AW235" s="3"/>
    </row>
    <row r="236" spans="1:49" ht="14.25" customHeight="1">
      <c r="A236" s="51">
        <v>229</v>
      </c>
      <c r="B236" s="3" t="str">
        <f>IF('FORM NILAI SIAP'!A236=0,"",'FORM NILAI SIAP'!A236)</f>
        <v/>
      </c>
      <c r="C236" s="3" t="str">
        <f>IF('FORM NILAI SIAP'!B236=0,"",'FORM NILAI SIAP'!B236)</f>
        <v/>
      </c>
      <c r="D236" s="54" t="str">
        <f t="shared" si="187"/>
        <v/>
      </c>
      <c r="E236" s="54">
        <f t="shared" ref="E236:R236" si="230">IFERROR(($T236*IF($T$6=E$6,$T$7,0)+$U236*IF($U$6=E$6,$U$7,0)+$V236*IF($V$6=E$6,$V$7,0)+$W236*IF($W$6=E$6,$W$7,0)+$X236*IF($X$6=E$6,$X$7,0)+$Y236*IF($Y$6=E$6,$Y$7,0)+$Z236*IF($Z$6=E$6,$Z$7,0)+$AA236*IF($AA$6=E$6,$AA$7,0)+$AB236*IF($AB$6=E$6,$AB$7,0)+$AC236*IF($AC$6=E$6,$AC$7,0)+$AD236*IF($AD$6=E$6,$AD$7,0)+$AE236*IF($AE$6=E$6,$AE$7,0)+$AF236*IF($AF$6=E$6,$AF$7,0)+$AG236*IF($AG$6=E$6,$AG$7,0)+$AH236*IF($AH$6=E$6,$AH$7,0)+$AI236*IF($AI$6=E$6,$AI$7,0)+$AJ236*IF($AJ$6=E$6,$AJ$7,0)+$AK236*IF($AK$6=E$6,$AK$7,0)+$AL236*IF($AL$6=E$6,$AL$7,0)+$AM236*IF($AM$6=E$6,$AM$7,0)+$AN236*IF($AN$6=E$6,$AN$7,0)+$AO236*IF($AO$6=E$6,$AO$7,0)+$AP236*IF($AP$6=E$6,$AP$7,0)+$AQ236*IF($AQ$6=E$6,$AQ$7,0)+$AR236*IF($AR$6=E$6,$AR$7,0)+$AS236*IF($AS$6=E$6,$AS$7,0)+$AT236*IF($AT$6=E$6,$AT$7,0)+$AU236*IF($AU$6=E$6,$AU$7,0)+$AV236*IF($AV$6=E$6,$AV$7,0)+$AW236*IF($AW$6=E$6,$AW$7,0)+$AX236*IF($AX$6=E$6,$AX$7,0)+$AY236*IF($AY$6=E$6,$AY$7,0)+$AZ236*IF($AZ$6=E$6,$AZ$7,0))/E$7,0)</f>
        <v>0</v>
      </c>
      <c r="F236" s="54">
        <f t="shared" si="230"/>
        <v>0</v>
      </c>
      <c r="G236" s="54">
        <f t="shared" si="230"/>
        <v>0</v>
      </c>
      <c r="H236" s="54">
        <f t="shared" si="230"/>
        <v>0</v>
      </c>
      <c r="I236" s="54">
        <f t="shared" si="230"/>
        <v>0</v>
      </c>
      <c r="J236" s="54">
        <f t="shared" si="230"/>
        <v>0</v>
      </c>
      <c r="K236" s="54">
        <f t="shared" si="230"/>
        <v>0</v>
      </c>
      <c r="L236" s="54">
        <f t="shared" si="230"/>
        <v>0</v>
      </c>
      <c r="M236" s="54">
        <f t="shared" si="230"/>
        <v>0</v>
      </c>
      <c r="N236" s="54">
        <f t="shared" si="230"/>
        <v>0</v>
      </c>
      <c r="O236" s="54">
        <f t="shared" si="230"/>
        <v>0</v>
      </c>
      <c r="P236" s="54">
        <f t="shared" si="230"/>
        <v>0</v>
      </c>
      <c r="Q236" s="54">
        <f t="shared" si="230"/>
        <v>0</v>
      </c>
      <c r="R236" s="54">
        <f t="shared" si="230"/>
        <v>0</v>
      </c>
      <c r="S236" s="135"/>
      <c r="T236" s="6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3"/>
      <c r="AT236" s="3"/>
      <c r="AU236" s="3"/>
      <c r="AV236" s="3"/>
      <c r="AW236" s="3"/>
    </row>
    <row r="237" spans="1:49" ht="14.25" customHeight="1">
      <c r="A237" s="51">
        <v>230</v>
      </c>
      <c r="B237" s="3" t="str">
        <f>IF('FORM NILAI SIAP'!A237=0,"",'FORM NILAI SIAP'!A237)</f>
        <v/>
      </c>
      <c r="C237" s="3" t="str">
        <f>IF('FORM NILAI SIAP'!B237=0,"",'FORM NILAI SIAP'!B237)</f>
        <v/>
      </c>
      <c r="D237" s="54" t="str">
        <f t="shared" si="187"/>
        <v/>
      </c>
      <c r="E237" s="54">
        <f t="shared" ref="E237:R237" si="231">IFERROR(($T237*IF($T$6=E$6,$T$7,0)+$U237*IF($U$6=E$6,$U$7,0)+$V237*IF($V$6=E$6,$V$7,0)+$W237*IF($W$6=E$6,$W$7,0)+$X237*IF($X$6=E$6,$X$7,0)+$Y237*IF($Y$6=E$6,$Y$7,0)+$Z237*IF($Z$6=E$6,$Z$7,0)+$AA237*IF($AA$6=E$6,$AA$7,0)+$AB237*IF($AB$6=E$6,$AB$7,0)+$AC237*IF($AC$6=E$6,$AC$7,0)+$AD237*IF($AD$6=E$6,$AD$7,0)+$AE237*IF($AE$6=E$6,$AE$7,0)+$AF237*IF($AF$6=E$6,$AF$7,0)+$AG237*IF($AG$6=E$6,$AG$7,0)+$AH237*IF($AH$6=E$6,$AH$7,0)+$AI237*IF($AI$6=E$6,$AI$7,0)+$AJ237*IF($AJ$6=E$6,$AJ$7,0)+$AK237*IF($AK$6=E$6,$AK$7,0)+$AL237*IF($AL$6=E$6,$AL$7,0)+$AM237*IF($AM$6=E$6,$AM$7,0)+$AN237*IF($AN$6=E$6,$AN$7,0)+$AO237*IF($AO$6=E$6,$AO$7,0)+$AP237*IF($AP$6=E$6,$AP$7,0)+$AQ237*IF($AQ$6=E$6,$AQ$7,0)+$AR237*IF($AR$6=E$6,$AR$7,0)+$AS237*IF($AS$6=E$6,$AS$7,0)+$AT237*IF($AT$6=E$6,$AT$7,0)+$AU237*IF($AU$6=E$6,$AU$7,0)+$AV237*IF($AV$6=E$6,$AV$7,0)+$AW237*IF($AW$6=E$6,$AW$7,0)+$AX237*IF($AX$6=E$6,$AX$7,0)+$AY237*IF($AY$6=E$6,$AY$7,0)+$AZ237*IF($AZ$6=E$6,$AZ$7,0))/E$7,0)</f>
        <v>0</v>
      </c>
      <c r="F237" s="54">
        <f t="shared" si="231"/>
        <v>0</v>
      </c>
      <c r="G237" s="54">
        <f t="shared" si="231"/>
        <v>0</v>
      </c>
      <c r="H237" s="54">
        <f t="shared" si="231"/>
        <v>0</v>
      </c>
      <c r="I237" s="54">
        <f t="shared" si="231"/>
        <v>0</v>
      </c>
      <c r="J237" s="54">
        <f t="shared" si="231"/>
        <v>0</v>
      </c>
      <c r="K237" s="54">
        <f t="shared" si="231"/>
        <v>0</v>
      </c>
      <c r="L237" s="54">
        <f t="shared" si="231"/>
        <v>0</v>
      </c>
      <c r="M237" s="54">
        <f t="shared" si="231"/>
        <v>0</v>
      </c>
      <c r="N237" s="54">
        <f t="shared" si="231"/>
        <v>0</v>
      </c>
      <c r="O237" s="54">
        <f t="shared" si="231"/>
        <v>0</v>
      </c>
      <c r="P237" s="54">
        <f t="shared" si="231"/>
        <v>0</v>
      </c>
      <c r="Q237" s="54">
        <f t="shared" si="231"/>
        <v>0</v>
      </c>
      <c r="R237" s="54">
        <f t="shared" si="231"/>
        <v>0</v>
      </c>
      <c r="S237" s="135"/>
      <c r="T237" s="6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3"/>
      <c r="AT237" s="3"/>
      <c r="AU237" s="3"/>
      <c r="AV237" s="3"/>
      <c r="AW237" s="3"/>
    </row>
    <row r="238" spans="1:49" ht="14.25" customHeight="1">
      <c r="A238" s="51">
        <v>231</v>
      </c>
      <c r="B238" s="3" t="str">
        <f>IF('FORM NILAI SIAP'!A238=0,"",'FORM NILAI SIAP'!A238)</f>
        <v/>
      </c>
      <c r="C238" s="3" t="str">
        <f>IF('FORM NILAI SIAP'!B238=0,"",'FORM NILAI SIAP'!B238)</f>
        <v/>
      </c>
      <c r="D238" s="54" t="str">
        <f t="shared" si="187"/>
        <v/>
      </c>
      <c r="E238" s="54">
        <f t="shared" ref="E238:R238" si="232">IFERROR(($T238*IF($T$6=E$6,$T$7,0)+$U238*IF($U$6=E$6,$U$7,0)+$V238*IF($V$6=E$6,$V$7,0)+$W238*IF($W$6=E$6,$W$7,0)+$X238*IF($X$6=E$6,$X$7,0)+$Y238*IF($Y$6=E$6,$Y$7,0)+$Z238*IF($Z$6=E$6,$Z$7,0)+$AA238*IF($AA$6=E$6,$AA$7,0)+$AB238*IF($AB$6=E$6,$AB$7,0)+$AC238*IF($AC$6=E$6,$AC$7,0)+$AD238*IF($AD$6=E$6,$AD$7,0)+$AE238*IF($AE$6=E$6,$AE$7,0)+$AF238*IF($AF$6=E$6,$AF$7,0)+$AG238*IF($AG$6=E$6,$AG$7,0)+$AH238*IF($AH$6=E$6,$AH$7,0)+$AI238*IF($AI$6=E$6,$AI$7,0)+$AJ238*IF($AJ$6=E$6,$AJ$7,0)+$AK238*IF($AK$6=E$6,$AK$7,0)+$AL238*IF($AL$6=E$6,$AL$7,0)+$AM238*IF($AM$6=E$6,$AM$7,0)+$AN238*IF($AN$6=E$6,$AN$7,0)+$AO238*IF($AO$6=E$6,$AO$7,0)+$AP238*IF($AP$6=E$6,$AP$7,0)+$AQ238*IF($AQ$6=E$6,$AQ$7,0)+$AR238*IF($AR$6=E$6,$AR$7,0)+$AS238*IF($AS$6=E$6,$AS$7,0)+$AT238*IF($AT$6=E$6,$AT$7,0)+$AU238*IF($AU$6=E$6,$AU$7,0)+$AV238*IF($AV$6=E$6,$AV$7,0)+$AW238*IF($AW$6=E$6,$AW$7,0)+$AX238*IF($AX$6=E$6,$AX$7,0)+$AY238*IF($AY$6=E$6,$AY$7,0)+$AZ238*IF($AZ$6=E$6,$AZ$7,0))/E$7,0)</f>
        <v>0</v>
      </c>
      <c r="F238" s="54">
        <f t="shared" si="232"/>
        <v>0</v>
      </c>
      <c r="G238" s="54">
        <f t="shared" si="232"/>
        <v>0</v>
      </c>
      <c r="H238" s="54">
        <f t="shared" si="232"/>
        <v>0</v>
      </c>
      <c r="I238" s="54">
        <f t="shared" si="232"/>
        <v>0</v>
      </c>
      <c r="J238" s="54">
        <f t="shared" si="232"/>
        <v>0</v>
      </c>
      <c r="K238" s="54">
        <f t="shared" si="232"/>
        <v>0</v>
      </c>
      <c r="L238" s="54">
        <f t="shared" si="232"/>
        <v>0</v>
      </c>
      <c r="M238" s="54">
        <f t="shared" si="232"/>
        <v>0</v>
      </c>
      <c r="N238" s="54">
        <f t="shared" si="232"/>
        <v>0</v>
      </c>
      <c r="O238" s="54">
        <f t="shared" si="232"/>
        <v>0</v>
      </c>
      <c r="P238" s="54">
        <f t="shared" si="232"/>
        <v>0</v>
      </c>
      <c r="Q238" s="54">
        <f t="shared" si="232"/>
        <v>0</v>
      </c>
      <c r="R238" s="54">
        <f t="shared" si="232"/>
        <v>0</v>
      </c>
      <c r="S238" s="135"/>
      <c r="T238" s="6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3"/>
      <c r="AT238" s="3"/>
      <c r="AU238" s="3"/>
      <c r="AV238" s="3"/>
      <c r="AW238" s="3"/>
    </row>
    <row r="239" spans="1:49" ht="14.25" customHeight="1">
      <c r="A239" s="51">
        <v>232</v>
      </c>
      <c r="B239" s="3" t="str">
        <f>IF('FORM NILAI SIAP'!A239=0,"",'FORM NILAI SIAP'!A239)</f>
        <v/>
      </c>
      <c r="C239" s="3" t="str">
        <f>IF('FORM NILAI SIAP'!B239=0,"",'FORM NILAI SIAP'!B239)</f>
        <v/>
      </c>
      <c r="D239" s="54" t="str">
        <f t="shared" si="187"/>
        <v/>
      </c>
      <c r="E239" s="54">
        <f t="shared" ref="E239:R239" si="233">IFERROR(($T239*IF($T$6=E$6,$T$7,0)+$U239*IF($U$6=E$6,$U$7,0)+$V239*IF($V$6=E$6,$V$7,0)+$W239*IF($W$6=E$6,$W$7,0)+$X239*IF($X$6=E$6,$X$7,0)+$Y239*IF($Y$6=E$6,$Y$7,0)+$Z239*IF($Z$6=E$6,$Z$7,0)+$AA239*IF($AA$6=E$6,$AA$7,0)+$AB239*IF($AB$6=E$6,$AB$7,0)+$AC239*IF($AC$6=E$6,$AC$7,0)+$AD239*IF($AD$6=E$6,$AD$7,0)+$AE239*IF($AE$6=E$6,$AE$7,0)+$AF239*IF($AF$6=E$6,$AF$7,0)+$AG239*IF($AG$6=E$6,$AG$7,0)+$AH239*IF($AH$6=E$6,$AH$7,0)+$AI239*IF($AI$6=E$6,$AI$7,0)+$AJ239*IF($AJ$6=E$6,$AJ$7,0)+$AK239*IF($AK$6=E$6,$AK$7,0)+$AL239*IF($AL$6=E$6,$AL$7,0)+$AM239*IF($AM$6=E$6,$AM$7,0)+$AN239*IF($AN$6=E$6,$AN$7,0)+$AO239*IF($AO$6=E$6,$AO$7,0)+$AP239*IF($AP$6=E$6,$AP$7,0)+$AQ239*IF($AQ$6=E$6,$AQ$7,0)+$AR239*IF($AR$6=E$6,$AR$7,0)+$AS239*IF($AS$6=E$6,$AS$7,0)+$AT239*IF($AT$6=E$6,$AT$7,0)+$AU239*IF($AU$6=E$6,$AU$7,0)+$AV239*IF($AV$6=E$6,$AV$7,0)+$AW239*IF($AW$6=E$6,$AW$7,0)+$AX239*IF($AX$6=E$6,$AX$7,0)+$AY239*IF($AY$6=E$6,$AY$7,0)+$AZ239*IF($AZ$6=E$6,$AZ$7,0))/E$7,0)</f>
        <v>0</v>
      </c>
      <c r="F239" s="54">
        <f t="shared" si="233"/>
        <v>0</v>
      </c>
      <c r="G239" s="54">
        <f t="shared" si="233"/>
        <v>0</v>
      </c>
      <c r="H239" s="54">
        <f t="shared" si="233"/>
        <v>0</v>
      </c>
      <c r="I239" s="54">
        <f t="shared" si="233"/>
        <v>0</v>
      </c>
      <c r="J239" s="54">
        <f t="shared" si="233"/>
        <v>0</v>
      </c>
      <c r="K239" s="54">
        <f t="shared" si="233"/>
        <v>0</v>
      </c>
      <c r="L239" s="54">
        <f t="shared" si="233"/>
        <v>0</v>
      </c>
      <c r="M239" s="54">
        <f t="shared" si="233"/>
        <v>0</v>
      </c>
      <c r="N239" s="54">
        <f t="shared" si="233"/>
        <v>0</v>
      </c>
      <c r="O239" s="54">
        <f t="shared" si="233"/>
        <v>0</v>
      </c>
      <c r="P239" s="54">
        <f t="shared" si="233"/>
        <v>0</v>
      </c>
      <c r="Q239" s="54">
        <f t="shared" si="233"/>
        <v>0</v>
      </c>
      <c r="R239" s="54">
        <f t="shared" si="233"/>
        <v>0</v>
      </c>
      <c r="S239" s="135"/>
      <c r="T239" s="6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3"/>
      <c r="AT239" s="3"/>
      <c r="AU239" s="3"/>
      <c r="AV239" s="3"/>
      <c r="AW239" s="3"/>
    </row>
    <row r="240" spans="1:49" ht="14.25" customHeight="1">
      <c r="A240" s="51">
        <v>233</v>
      </c>
      <c r="B240" s="3" t="str">
        <f>IF('FORM NILAI SIAP'!A240=0,"",'FORM NILAI SIAP'!A240)</f>
        <v/>
      </c>
      <c r="C240" s="3" t="str">
        <f>IF('FORM NILAI SIAP'!B240=0,"",'FORM NILAI SIAP'!B240)</f>
        <v/>
      </c>
      <c r="D240" s="54" t="str">
        <f t="shared" si="187"/>
        <v/>
      </c>
      <c r="E240" s="54">
        <f t="shared" ref="E240:R240" si="234">IFERROR(($T240*IF($T$6=E$6,$T$7,0)+$U240*IF($U$6=E$6,$U$7,0)+$V240*IF($V$6=E$6,$V$7,0)+$W240*IF($W$6=E$6,$W$7,0)+$X240*IF($X$6=E$6,$X$7,0)+$Y240*IF($Y$6=E$6,$Y$7,0)+$Z240*IF($Z$6=E$6,$Z$7,0)+$AA240*IF($AA$6=E$6,$AA$7,0)+$AB240*IF($AB$6=E$6,$AB$7,0)+$AC240*IF($AC$6=E$6,$AC$7,0)+$AD240*IF($AD$6=E$6,$AD$7,0)+$AE240*IF($AE$6=E$6,$AE$7,0)+$AF240*IF($AF$6=E$6,$AF$7,0)+$AG240*IF($AG$6=E$6,$AG$7,0)+$AH240*IF($AH$6=E$6,$AH$7,0)+$AI240*IF($AI$6=E$6,$AI$7,0)+$AJ240*IF($AJ$6=E$6,$AJ$7,0)+$AK240*IF($AK$6=E$6,$AK$7,0)+$AL240*IF($AL$6=E$6,$AL$7,0)+$AM240*IF($AM$6=E$6,$AM$7,0)+$AN240*IF($AN$6=E$6,$AN$7,0)+$AO240*IF($AO$6=E$6,$AO$7,0)+$AP240*IF($AP$6=E$6,$AP$7,0)+$AQ240*IF($AQ$6=E$6,$AQ$7,0)+$AR240*IF($AR$6=E$6,$AR$7,0)+$AS240*IF($AS$6=E$6,$AS$7,0)+$AT240*IF($AT$6=E$6,$AT$7,0)+$AU240*IF($AU$6=E$6,$AU$7,0)+$AV240*IF($AV$6=E$6,$AV$7,0)+$AW240*IF($AW$6=E$6,$AW$7,0)+$AX240*IF($AX$6=E$6,$AX$7,0)+$AY240*IF($AY$6=E$6,$AY$7,0)+$AZ240*IF($AZ$6=E$6,$AZ$7,0))/E$7,0)</f>
        <v>0</v>
      </c>
      <c r="F240" s="54">
        <f t="shared" si="234"/>
        <v>0</v>
      </c>
      <c r="G240" s="54">
        <f t="shared" si="234"/>
        <v>0</v>
      </c>
      <c r="H240" s="54">
        <f t="shared" si="234"/>
        <v>0</v>
      </c>
      <c r="I240" s="54">
        <f t="shared" si="234"/>
        <v>0</v>
      </c>
      <c r="J240" s="54">
        <f t="shared" si="234"/>
        <v>0</v>
      </c>
      <c r="K240" s="54">
        <f t="shared" si="234"/>
        <v>0</v>
      </c>
      <c r="L240" s="54">
        <f t="shared" si="234"/>
        <v>0</v>
      </c>
      <c r="M240" s="54">
        <f t="shared" si="234"/>
        <v>0</v>
      </c>
      <c r="N240" s="54">
        <f t="shared" si="234"/>
        <v>0</v>
      </c>
      <c r="O240" s="54">
        <f t="shared" si="234"/>
        <v>0</v>
      </c>
      <c r="P240" s="54">
        <f t="shared" si="234"/>
        <v>0</v>
      </c>
      <c r="Q240" s="54">
        <f t="shared" si="234"/>
        <v>0</v>
      </c>
      <c r="R240" s="54">
        <f t="shared" si="234"/>
        <v>0</v>
      </c>
      <c r="S240" s="135"/>
      <c r="T240" s="6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3"/>
      <c r="AT240" s="3"/>
      <c r="AU240" s="3"/>
      <c r="AV240" s="3"/>
      <c r="AW240" s="3"/>
    </row>
    <row r="241" spans="1:49" ht="14.25" customHeight="1">
      <c r="A241" s="51">
        <v>234</v>
      </c>
      <c r="B241" s="3" t="str">
        <f>IF('FORM NILAI SIAP'!A241=0,"",'FORM NILAI SIAP'!A241)</f>
        <v/>
      </c>
      <c r="C241" s="3" t="str">
        <f>IF('FORM NILAI SIAP'!B241=0,"",'FORM NILAI SIAP'!B241)</f>
        <v/>
      </c>
      <c r="D241" s="54" t="str">
        <f t="shared" si="187"/>
        <v/>
      </c>
      <c r="E241" s="54">
        <f t="shared" ref="E241:R241" si="235">IFERROR(($T241*IF($T$6=E$6,$T$7,0)+$U241*IF($U$6=E$6,$U$7,0)+$V241*IF($V$6=E$6,$V$7,0)+$W241*IF($W$6=E$6,$W$7,0)+$X241*IF($X$6=E$6,$X$7,0)+$Y241*IF($Y$6=E$6,$Y$7,0)+$Z241*IF($Z$6=E$6,$Z$7,0)+$AA241*IF($AA$6=E$6,$AA$7,0)+$AB241*IF($AB$6=E$6,$AB$7,0)+$AC241*IF($AC$6=E$6,$AC$7,0)+$AD241*IF($AD$6=E$6,$AD$7,0)+$AE241*IF($AE$6=E$6,$AE$7,0)+$AF241*IF($AF$6=E$6,$AF$7,0)+$AG241*IF($AG$6=E$6,$AG$7,0)+$AH241*IF($AH$6=E$6,$AH$7,0)+$AI241*IF($AI$6=E$6,$AI$7,0)+$AJ241*IF($AJ$6=E$6,$AJ$7,0)+$AK241*IF($AK$6=E$6,$AK$7,0)+$AL241*IF($AL$6=E$6,$AL$7,0)+$AM241*IF($AM$6=E$6,$AM$7,0)+$AN241*IF($AN$6=E$6,$AN$7,0)+$AO241*IF($AO$6=E$6,$AO$7,0)+$AP241*IF($AP$6=E$6,$AP$7,0)+$AQ241*IF($AQ$6=E$6,$AQ$7,0)+$AR241*IF($AR$6=E$6,$AR$7,0)+$AS241*IF($AS$6=E$6,$AS$7,0)+$AT241*IF($AT$6=E$6,$AT$7,0)+$AU241*IF($AU$6=E$6,$AU$7,0)+$AV241*IF($AV$6=E$6,$AV$7,0)+$AW241*IF($AW$6=E$6,$AW$7,0)+$AX241*IF($AX$6=E$6,$AX$7,0)+$AY241*IF($AY$6=E$6,$AY$7,0)+$AZ241*IF($AZ$6=E$6,$AZ$7,0))/E$7,0)</f>
        <v>0</v>
      </c>
      <c r="F241" s="54">
        <f t="shared" si="235"/>
        <v>0</v>
      </c>
      <c r="G241" s="54">
        <f t="shared" si="235"/>
        <v>0</v>
      </c>
      <c r="H241" s="54">
        <f t="shared" si="235"/>
        <v>0</v>
      </c>
      <c r="I241" s="54">
        <f t="shared" si="235"/>
        <v>0</v>
      </c>
      <c r="J241" s="54">
        <f t="shared" si="235"/>
        <v>0</v>
      </c>
      <c r="K241" s="54">
        <f t="shared" si="235"/>
        <v>0</v>
      </c>
      <c r="L241" s="54">
        <f t="shared" si="235"/>
        <v>0</v>
      </c>
      <c r="M241" s="54">
        <f t="shared" si="235"/>
        <v>0</v>
      </c>
      <c r="N241" s="54">
        <f t="shared" si="235"/>
        <v>0</v>
      </c>
      <c r="O241" s="54">
        <f t="shared" si="235"/>
        <v>0</v>
      </c>
      <c r="P241" s="54">
        <f t="shared" si="235"/>
        <v>0</v>
      </c>
      <c r="Q241" s="54">
        <f t="shared" si="235"/>
        <v>0</v>
      </c>
      <c r="R241" s="54">
        <f t="shared" si="235"/>
        <v>0</v>
      </c>
      <c r="S241" s="135"/>
      <c r="T241" s="6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3"/>
      <c r="AT241" s="3"/>
      <c r="AU241" s="3"/>
      <c r="AV241" s="3"/>
      <c r="AW241" s="3"/>
    </row>
    <row r="242" spans="1:49" ht="14.25" customHeight="1">
      <c r="A242" s="51">
        <v>235</v>
      </c>
      <c r="B242" s="3" t="str">
        <f>IF('FORM NILAI SIAP'!A242=0,"",'FORM NILAI SIAP'!A242)</f>
        <v/>
      </c>
      <c r="C242" s="3" t="str">
        <f>IF('FORM NILAI SIAP'!B242=0,"",'FORM NILAI SIAP'!B242)</f>
        <v/>
      </c>
      <c r="D242" s="54" t="str">
        <f t="shared" si="187"/>
        <v/>
      </c>
      <c r="E242" s="54">
        <f t="shared" ref="E242:R242" si="236">IFERROR(($T242*IF($T$6=E$6,$T$7,0)+$U242*IF($U$6=E$6,$U$7,0)+$V242*IF($V$6=E$6,$V$7,0)+$W242*IF($W$6=E$6,$W$7,0)+$X242*IF($X$6=E$6,$X$7,0)+$Y242*IF($Y$6=E$6,$Y$7,0)+$Z242*IF($Z$6=E$6,$Z$7,0)+$AA242*IF($AA$6=E$6,$AA$7,0)+$AB242*IF($AB$6=E$6,$AB$7,0)+$AC242*IF($AC$6=E$6,$AC$7,0)+$AD242*IF($AD$6=E$6,$AD$7,0)+$AE242*IF($AE$6=E$6,$AE$7,0)+$AF242*IF($AF$6=E$6,$AF$7,0)+$AG242*IF($AG$6=E$6,$AG$7,0)+$AH242*IF($AH$6=E$6,$AH$7,0)+$AI242*IF($AI$6=E$6,$AI$7,0)+$AJ242*IF($AJ$6=E$6,$AJ$7,0)+$AK242*IF($AK$6=E$6,$AK$7,0)+$AL242*IF($AL$6=E$6,$AL$7,0)+$AM242*IF($AM$6=E$6,$AM$7,0)+$AN242*IF($AN$6=E$6,$AN$7,0)+$AO242*IF($AO$6=E$6,$AO$7,0)+$AP242*IF($AP$6=E$6,$AP$7,0)+$AQ242*IF($AQ$6=E$6,$AQ$7,0)+$AR242*IF($AR$6=E$6,$AR$7,0)+$AS242*IF($AS$6=E$6,$AS$7,0)+$AT242*IF($AT$6=E$6,$AT$7,0)+$AU242*IF($AU$6=E$6,$AU$7,0)+$AV242*IF($AV$6=E$6,$AV$7,0)+$AW242*IF($AW$6=E$6,$AW$7,0)+$AX242*IF($AX$6=E$6,$AX$7,0)+$AY242*IF($AY$6=E$6,$AY$7,0)+$AZ242*IF($AZ$6=E$6,$AZ$7,0))/E$7,0)</f>
        <v>0</v>
      </c>
      <c r="F242" s="54">
        <f t="shared" si="236"/>
        <v>0</v>
      </c>
      <c r="G242" s="54">
        <f t="shared" si="236"/>
        <v>0</v>
      </c>
      <c r="H242" s="54">
        <f t="shared" si="236"/>
        <v>0</v>
      </c>
      <c r="I242" s="54">
        <f t="shared" si="236"/>
        <v>0</v>
      </c>
      <c r="J242" s="54">
        <f t="shared" si="236"/>
        <v>0</v>
      </c>
      <c r="K242" s="54">
        <f t="shared" si="236"/>
        <v>0</v>
      </c>
      <c r="L242" s="54">
        <f t="shared" si="236"/>
        <v>0</v>
      </c>
      <c r="M242" s="54">
        <f t="shared" si="236"/>
        <v>0</v>
      </c>
      <c r="N242" s="54">
        <f t="shared" si="236"/>
        <v>0</v>
      </c>
      <c r="O242" s="54">
        <f t="shared" si="236"/>
        <v>0</v>
      </c>
      <c r="P242" s="54">
        <f t="shared" si="236"/>
        <v>0</v>
      </c>
      <c r="Q242" s="54">
        <f t="shared" si="236"/>
        <v>0</v>
      </c>
      <c r="R242" s="54">
        <f t="shared" si="236"/>
        <v>0</v>
      </c>
      <c r="S242" s="135"/>
      <c r="T242" s="6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3"/>
      <c r="AT242" s="3"/>
      <c r="AU242" s="3"/>
      <c r="AV242" s="3"/>
      <c r="AW242" s="3"/>
    </row>
    <row r="243" spans="1:49" ht="14.25" customHeight="1">
      <c r="A243" s="51">
        <v>236</v>
      </c>
      <c r="B243" s="3" t="str">
        <f>IF('FORM NILAI SIAP'!A243=0,"",'FORM NILAI SIAP'!A243)</f>
        <v/>
      </c>
      <c r="C243" s="3" t="str">
        <f>IF('FORM NILAI SIAP'!B243=0,"",'FORM NILAI SIAP'!B243)</f>
        <v/>
      </c>
      <c r="D243" s="54" t="str">
        <f t="shared" si="187"/>
        <v/>
      </c>
      <c r="E243" s="54">
        <f t="shared" ref="E243:R243" si="237">IFERROR(($T243*IF($T$6=E$6,$T$7,0)+$U243*IF($U$6=E$6,$U$7,0)+$V243*IF($V$6=E$6,$V$7,0)+$W243*IF($W$6=E$6,$W$7,0)+$X243*IF($X$6=E$6,$X$7,0)+$Y243*IF($Y$6=E$6,$Y$7,0)+$Z243*IF($Z$6=E$6,$Z$7,0)+$AA243*IF($AA$6=E$6,$AA$7,0)+$AB243*IF($AB$6=E$6,$AB$7,0)+$AC243*IF($AC$6=E$6,$AC$7,0)+$AD243*IF($AD$6=E$6,$AD$7,0)+$AE243*IF($AE$6=E$6,$AE$7,0)+$AF243*IF($AF$6=E$6,$AF$7,0)+$AG243*IF($AG$6=E$6,$AG$7,0)+$AH243*IF($AH$6=E$6,$AH$7,0)+$AI243*IF($AI$6=E$6,$AI$7,0)+$AJ243*IF($AJ$6=E$6,$AJ$7,0)+$AK243*IF($AK$6=E$6,$AK$7,0)+$AL243*IF($AL$6=E$6,$AL$7,0)+$AM243*IF($AM$6=E$6,$AM$7,0)+$AN243*IF($AN$6=E$6,$AN$7,0)+$AO243*IF($AO$6=E$6,$AO$7,0)+$AP243*IF($AP$6=E$6,$AP$7,0)+$AQ243*IF($AQ$6=E$6,$AQ$7,0)+$AR243*IF($AR$6=E$6,$AR$7,0)+$AS243*IF($AS$6=E$6,$AS$7,0)+$AT243*IF($AT$6=E$6,$AT$7,0)+$AU243*IF($AU$6=E$6,$AU$7,0)+$AV243*IF($AV$6=E$6,$AV$7,0)+$AW243*IF($AW$6=E$6,$AW$7,0)+$AX243*IF($AX$6=E$6,$AX$7,0)+$AY243*IF($AY$6=E$6,$AY$7,0)+$AZ243*IF($AZ$6=E$6,$AZ$7,0))/E$7,0)</f>
        <v>0</v>
      </c>
      <c r="F243" s="54">
        <f t="shared" si="237"/>
        <v>0</v>
      </c>
      <c r="G243" s="54">
        <f t="shared" si="237"/>
        <v>0</v>
      </c>
      <c r="H243" s="54">
        <f t="shared" si="237"/>
        <v>0</v>
      </c>
      <c r="I243" s="54">
        <f t="shared" si="237"/>
        <v>0</v>
      </c>
      <c r="J243" s="54">
        <f t="shared" si="237"/>
        <v>0</v>
      </c>
      <c r="K243" s="54">
        <f t="shared" si="237"/>
        <v>0</v>
      </c>
      <c r="L243" s="54">
        <f t="shared" si="237"/>
        <v>0</v>
      </c>
      <c r="M243" s="54">
        <f t="shared" si="237"/>
        <v>0</v>
      </c>
      <c r="N243" s="54">
        <f t="shared" si="237"/>
        <v>0</v>
      </c>
      <c r="O243" s="54">
        <f t="shared" si="237"/>
        <v>0</v>
      </c>
      <c r="P243" s="54">
        <f t="shared" si="237"/>
        <v>0</v>
      </c>
      <c r="Q243" s="54">
        <f t="shared" si="237"/>
        <v>0</v>
      </c>
      <c r="R243" s="54">
        <f t="shared" si="237"/>
        <v>0</v>
      </c>
      <c r="S243" s="135"/>
      <c r="T243" s="6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3"/>
      <c r="AT243" s="3"/>
      <c r="AU243" s="3"/>
      <c r="AV243" s="3"/>
      <c r="AW243" s="3"/>
    </row>
    <row r="244" spans="1:49" ht="14.25" customHeight="1">
      <c r="A244" s="51">
        <v>237</v>
      </c>
      <c r="B244" s="3" t="str">
        <f>IF('FORM NILAI SIAP'!A244=0,"",'FORM NILAI SIAP'!A244)</f>
        <v/>
      </c>
      <c r="C244" s="3" t="str">
        <f>IF('FORM NILAI SIAP'!B244=0,"",'FORM NILAI SIAP'!B244)</f>
        <v/>
      </c>
      <c r="D244" s="54" t="str">
        <f t="shared" si="187"/>
        <v/>
      </c>
      <c r="E244" s="54">
        <f t="shared" ref="E244:R244" si="238">IFERROR(($T244*IF($T$6=E$6,$T$7,0)+$U244*IF($U$6=E$6,$U$7,0)+$V244*IF($V$6=E$6,$V$7,0)+$W244*IF($W$6=E$6,$W$7,0)+$X244*IF($X$6=E$6,$X$7,0)+$Y244*IF($Y$6=E$6,$Y$7,0)+$Z244*IF($Z$6=E$6,$Z$7,0)+$AA244*IF($AA$6=E$6,$AA$7,0)+$AB244*IF($AB$6=E$6,$AB$7,0)+$AC244*IF($AC$6=E$6,$AC$7,0)+$AD244*IF($AD$6=E$6,$AD$7,0)+$AE244*IF($AE$6=E$6,$AE$7,0)+$AF244*IF($AF$6=E$6,$AF$7,0)+$AG244*IF($AG$6=E$6,$AG$7,0)+$AH244*IF($AH$6=E$6,$AH$7,0)+$AI244*IF($AI$6=E$6,$AI$7,0)+$AJ244*IF($AJ$6=E$6,$AJ$7,0)+$AK244*IF($AK$6=E$6,$AK$7,0)+$AL244*IF($AL$6=E$6,$AL$7,0)+$AM244*IF($AM$6=E$6,$AM$7,0)+$AN244*IF($AN$6=E$6,$AN$7,0)+$AO244*IF($AO$6=E$6,$AO$7,0)+$AP244*IF($AP$6=E$6,$AP$7,0)+$AQ244*IF($AQ$6=E$6,$AQ$7,0)+$AR244*IF($AR$6=E$6,$AR$7,0)+$AS244*IF($AS$6=E$6,$AS$7,0)+$AT244*IF($AT$6=E$6,$AT$7,0)+$AU244*IF($AU$6=E$6,$AU$7,0)+$AV244*IF($AV$6=E$6,$AV$7,0)+$AW244*IF($AW$6=E$6,$AW$7,0)+$AX244*IF($AX$6=E$6,$AX$7,0)+$AY244*IF($AY$6=E$6,$AY$7,0)+$AZ244*IF($AZ$6=E$6,$AZ$7,0))/E$7,0)</f>
        <v>0</v>
      </c>
      <c r="F244" s="54">
        <f t="shared" si="238"/>
        <v>0</v>
      </c>
      <c r="G244" s="54">
        <f t="shared" si="238"/>
        <v>0</v>
      </c>
      <c r="H244" s="54">
        <f t="shared" si="238"/>
        <v>0</v>
      </c>
      <c r="I244" s="54">
        <f t="shared" si="238"/>
        <v>0</v>
      </c>
      <c r="J244" s="54">
        <f t="shared" si="238"/>
        <v>0</v>
      </c>
      <c r="K244" s="54">
        <f t="shared" si="238"/>
        <v>0</v>
      </c>
      <c r="L244" s="54">
        <f t="shared" si="238"/>
        <v>0</v>
      </c>
      <c r="M244" s="54">
        <f t="shared" si="238"/>
        <v>0</v>
      </c>
      <c r="N244" s="54">
        <f t="shared" si="238"/>
        <v>0</v>
      </c>
      <c r="O244" s="54">
        <f t="shared" si="238"/>
        <v>0</v>
      </c>
      <c r="P244" s="54">
        <f t="shared" si="238"/>
        <v>0</v>
      </c>
      <c r="Q244" s="54">
        <f t="shared" si="238"/>
        <v>0</v>
      </c>
      <c r="R244" s="54">
        <f t="shared" si="238"/>
        <v>0</v>
      </c>
      <c r="S244" s="135"/>
      <c r="T244" s="6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3"/>
      <c r="AT244" s="3"/>
      <c r="AU244" s="3"/>
      <c r="AV244" s="3"/>
      <c r="AW244" s="3"/>
    </row>
    <row r="245" spans="1:49" ht="14.25" customHeight="1">
      <c r="A245" s="51">
        <v>238</v>
      </c>
      <c r="B245" s="3" t="str">
        <f>IF('FORM NILAI SIAP'!A245=0,"",'FORM NILAI SIAP'!A245)</f>
        <v/>
      </c>
      <c r="C245" s="3" t="str">
        <f>IF('FORM NILAI SIAP'!B245=0,"",'FORM NILAI SIAP'!B245)</f>
        <v/>
      </c>
      <c r="D245" s="54" t="str">
        <f t="shared" si="187"/>
        <v/>
      </c>
      <c r="E245" s="54">
        <f t="shared" ref="E245:R245" si="239">IFERROR(($T245*IF($T$6=E$6,$T$7,0)+$U245*IF($U$6=E$6,$U$7,0)+$V245*IF($V$6=E$6,$V$7,0)+$W245*IF($W$6=E$6,$W$7,0)+$X245*IF($X$6=E$6,$X$7,0)+$Y245*IF($Y$6=E$6,$Y$7,0)+$Z245*IF($Z$6=E$6,$Z$7,0)+$AA245*IF($AA$6=E$6,$AA$7,0)+$AB245*IF($AB$6=E$6,$AB$7,0)+$AC245*IF($AC$6=E$6,$AC$7,0)+$AD245*IF($AD$6=E$6,$AD$7,0)+$AE245*IF($AE$6=E$6,$AE$7,0)+$AF245*IF($AF$6=E$6,$AF$7,0)+$AG245*IF($AG$6=E$6,$AG$7,0)+$AH245*IF($AH$6=E$6,$AH$7,0)+$AI245*IF($AI$6=E$6,$AI$7,0)+$AJ245*IF($AJ$6=E$6,$AJ$7,0)+$AK245*IF($AK$6=E$6,$AK$7,0)+$AL245*IF($AL$6=E$6,$AL$7,0)+$AM245*IF($AM$6=E$6,$AM$7,0)+$AN245*IF($AN$6=E$6,$AN$7,0)+$AO245*IF($AO$6=E$6,$AO$7,0)+$AP245*IF($AP$6=E$6,$AP$7,0)+$AQ245*IF($AQ$6=E$6,$AQ$7,0)+$AR245*IF($AR$6=E$6,$AR$7,0)+$AS245*IF($AS$6=E$6,$AS$7,0)+$AT245*IF($AT$6=E$6,$AT$7,0)+$AU245*IF($AU$6=E$6,$AU$7,0)+$AV245*IF($AV$6=E$6,$AV$7,0)+$AW245*IF($AW$6=E$6,$AW$7,0)+$AX245*IF($AX$6=E$6,$AX$7,0)+$AY245*IF($AY$6=E$6,$AY$7,0)+$AZ245*IF($AZ$6=E$6,$AZ$7,0))/E$7,0)</f>
        <v>0</v>
      </c>
      <c r="F245" s="54">
        <f t="shared" si="239"/>
        <v>0</v>
      </c>
      <c r="G245" s="54">
        <f t="shared" si="239"/>
        <v>0</v>
      </c>
      <c r="H245" s="54">
        <f t="shared" si="239"/>
        <v>0</v>
      </c>
      <c r="I245" s="54">
        <f t="shared" si="239"/>
        <v>0</v>
      </c>
      <c r="J245" s="54">
        <f t="shared" si="239"/>
        <v>0</v>
      </c>
      <c r="K245" s="54">
        <f t="shared" si="239"/>
        <v>0</v>
      </c>
      <c r="L245" s="54">
        <f t="shared" si="239"/>
        <v>0</v>
      </c>
      <c r="M245" s="54">
        <f t="shared" si="239"/>
        <v>0</v>
      </c>
      <c r="N245" s="54">
        <f t="shared" si="239"/>
        <v>0</v>
      </c>
      <c r="O245" s="54">
        <f t="shared" si="239"/>
        <v>0</v>
      </c>
      <c r="P245" s="54">
        <f t="shared" si="239"/>
        <v>0</v>
      </c>
      <c r="Q245" s="54">
        <f t="shared" si="239"/>
        <v>0</v>
      </c>
      <c r="R245" s="54">
        <f t="shared" si="239"/>
        <v>0</v>
      </c>
      <c r="S245" s="135"/>
      <c r="T245" s="6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3"/>
      <c r="AT245" s="3"/>
      <c r="AU245" s="3"/>
      <c r="AV245" s="3"/>
      <c r="AW245" s="3"/>
    </row>
    <row r="246" spans="1:49" ht="14.25" customHeight="1">
      <c r="A246" s="51">
        <v>239</v>
      </c>
      <c r="B246" s="3" t="str">
        <f>IF('FORM NILAI SIAP'!A246=0,"",'FORM NILAI SIAP'!A246)</f>
        <v/>
      </c>
      <c r="C246" s="3" t="str">
        <f>IF('FORM NILAI SIAP'!B246=0,"",'FORM NILAI SIAP'!B246)</f>
        <v/>
      </c>
      <c r="D246" s="54" t="str">
        <f t="shared" si="187"/>
        <v/>
      </c>
      <c r="E246" s="54">
        <f t="shared" ref="E246:R246" si="240">IFERROR(($T246*IF($T$6=E$6,$T$7,0)+$U246*IF($U$6=E$6,$U$7,0)+$V246*IF($V$6=E$6,$V$7,0)+$W246*IF($W$6=E$6,$W$7,0)+$X246*IF($X$6=E$6,$X$7,0)+$Y246*IF($Y$6=E$6,$Y$7,0)+$Z246*IF($Z$6=E$6,$Z$7,0)+$AA246*IF($AA$6=E$6,$AA$7,0)+$AB246*IF($AB$6=E$6,$AB$7,0)+$AC246*IF($AC$6=E$6,$AC$7,0)+$AD246*IF($AD$6=E$6,$AD$7,0)+$AE246*IF($AE$6=E$6,$AE$7,0)+$AF246*IF($AF$6=E$6,$AF$7,0)+$AG246*IF($AG$6=E$6,$AG$7,0)+$AH246*IF($AH$6=E$6,$AH$7,0)+$AI246*IF($AI$6=E$6,$AI$7,0)+$AJ246*IF($AJ$6=E$6,$AJ$7,0)+$AK246*IF($AK$6=E$6,$AK$7,0)+$AL246*IF($AL$6=E$6,$AL$7,0)+$AM246*IF($AM$6=E$6,$AM$7,0)+$AN246*IF($AN$6=E$6,$AN$7,0)+$AO246*IF($AO$6=E$6,$AO$7,0)+$AP246*IF($AP$6=E$6,$AP$7,0)+$AQ246*IF($AQ$6=E$6,$AQ$7,0)+$AR246*IF($AR$6=E$6,$AR$7,0)+$AS246*IF($AS$6=E$6,$AS$7,0)+$AT246*IF($AT$6=E$6,$AT$7,0)+$AU246*IF($AU$6=E$6,$AU$7,0)+$AV246*IF($AV$6=E$6,$AV$7,0)+$AW246*IF($AW$6=E$6,$AW$7,0)+$AX246*IF($AX$6=E$6,$AX$7,0)+$AY246*IF($AY$6=E$6,$AY$7,0)+$AZ246*IF($AZ$6=E$6,$AZ$7,0))/E$7,0)</f>
        <v>0</v>
      </c>
      <c r="F246" s="54">
        <f t="shared" si="240"/>
        <v>0</v>
      </c>
      <c r="G246" s="54">
        <f t="shared" si="240"/>
        <v>0</v>
      </c>
      <c r="H246" s="54">
        <f t="shared" si="240"/>
        <v>0</v>
      </c>
      <c r="I246" s="54">
        <f t="shared" si="240"/>
        <v>0</v>
      </c>
      <c r="J246" s="54">
        <f t="shared" si="240"/>
        <v>0</v>
      </c>
      <c r="K246" s="54">
        <f t="shared" si="240"/>
        <v>0</v>
      </c>
      <c r="L246" s="54">
        <f t="shared" si="240"/>
        <v>0</v>
      </c>
      <c r="M246" s="54">
        <f t="shared" si="240"/>
        <v>0</v>
      </c>
      <c r="N246" s="54">
        <f t="shared" si="240"/>
        <v>0</v>
      </c>
      <c r="O246" s="54">
        <f t="shared" si="240"/>
        <v>0</v>
      </c>
      <c r="P246" s="54">
        <f t="shared" si="240"/>
        <v>0</v>
      </c>
      <c r="Q246" s="54">
        <f t="shared" si="240"/>
        <v>0</v>
      </c>
      <c r="R246" s="54">
        <f t="shared" si="240"/>
        <v>0</v>
      </c>
      <c r="S246" s="135"/>
      <c r="T246" s="6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3"/>
      <c r="AT246" s="3"/>
      <c r="AU246" s="3"/>
      <c r="AV246" s="3"/>
      <c r="AW246" s="3"/>
    </row>
    <row r="247" spans="1:49" ht="14.25" customHeight="1">
      <c r="A247" s="51">
        <v>240</v>
      </c>
      <c r="B247" s="3" t="str">
        <f>IF('FORM NILAI SIAP'!A247=0,"",'FORM NILAI SIAP'!A247)</f>
        <v/>
      </c>
      <c r="C247" s="3" t="str">
        <f>IF('FORM NILAI SIAP'!B247=0,"",'FORM NILAI SIAP'!B247)</f>
        <v/>
      </c>
      <c r="D247" s="54" t="str">
        <f t="shared" si="187"/>
        <v/>
      </c>
      <c r="E247" s="54">
        <f t="shared" ref="E247:R247" si="241">IFERROR(($T247*IF($T$6=E$6,$T$7,0)+$U247*IF($U$6=E$6,$U$7,0)+$V247*IF($V$6=E$6,$V$7,0)+$W247*IF($W$6=E$6,$W$7,0)+$X247*IF($X$6=E$6,$X$7,0)+$Y247*IF($Y$6=E$6,$Y$7,0)+$Z247*IF($Z$6=E$6,$Z$7,0)+$AA247*IF($AA$6=E$6,$AA$7,0)+$AB247*IF($AB$6=E$6,$AB$7,0)+$AC247*IF($AC$6=E$6,$AC$7,0)+$AD247*IF($AD$6=E$6,$AD$7,0)+$AE247*IF($AE$6=E$6,$AE$7,0)+$AF247*IF($AF$6=E$6,$AF$7,0)+$AG247*IF($AG$6=E$6,$AG$7,0)+$AH247*IF($AH$6=E$6,$AH$7,0)+$AI247*IF($AI$6=E$6,$AI$7,0)+$AJ247*IF($AJ$6=E$6,$AJ$7,0)+$AK247*IF($AK$6=E$6,$AK$7,0)+$AL247*IF($AL$6=E$6,$AL$7,0)+$AM247*IF($AM$6=E$6,$AM$7,0)+$AN247*IF($AN$6=E$6,$AN$7,0)+$AO247*IF($AO$6=E$6,$AO$7,0)+$AP247*IF($AP$6=E$6,$AP$7,0)+$AQ247*IF($AQ$6=E$6,$AQ$7,0)+$AR247*IF($AR$6=E$6,$AR$7,0)+$AS247*IF($AS$6=E$6,$AS$7,0)+$AT247*IF($AT$6=E$6,$AT$7,0)+$AU247*IF($AU$6=E$6,$AU$7,0)+$AV247*IF($AV$6=E$6,$AV$7,0)+$AW247*IF($AW$6=E$6,$AW$7,0)+$AX247*IF($AX$6=E$6,$AX$7,0)+$AY247*IF($AY$6=E$6,$AY$7,0)+$AZ247*IF($AZ$6=E$6,$AZ$7,0))/E$7,0)</f>
        <v>0</v>
      </c>
      <c r="F247" s="54">
        <f t="shared" si="241"/>
        <v>0</v>
      </c>
      <c r="G247" s="54">
        <f t="shared" si="241"/>
        <v>0</v>
      </c>
      <c r="H247" s="54">
        <f t="shared" si="241"/>
        <v>0</v>
      </c>
      <c r="I247" s="54">
        <f t="shared" si="241"/>
        <v>0</v>
      </c>
      <c r="J247" s="54">
        <f t="shared" si="241"/>
        <v>0</v>
      </c>
      <c r="K247" s="54">
        <f t="shared" si="241"/>
        <v>0</v>
      </c>
      <c r="L247" s="54">
        <f t="shared" si="241"/>
        <v>0</v>
      </c>
      <c r="M247" s="54">
        <f t="shared" si="241"/>
        <v>0</v>
      </c>
      <c r="N247" s="54">
        <f t="shared" si="241"/>
        <v>0</v>
      </c>
      <c r="O247" s="54">
        <f t="shared" si="241"/>
        <v>0</v>
      </c>
      <c r="P247" s="54">
        <f t="shared" si="241"/>
        <v>0</v>
      </c>
      <c r="Q247" s="54">
        <f t="shared" si="241"/>
        <v>0</v>
      </c>
      <c r="R247" s="54">
        <f t="shared" si="241"/>
        <v>0</v>
      </c>
      <c r="S247" s="135"/>
      <c r="T247" s="6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3"/>
      <c r="AT247" s="3"/>
      <c r="AU247" s="3"/>
      <c r="AV247" s="3"/>
      <c r="AW247" s="3"/>
    </row>
    <row r="248" spans="1:49" ht="14.25" customHeight="1">
      <c r="A248" s="51">
        <v>241</v>
      </c>
      <c r="B248" s="3" t="str">
        <f>IF('FORM NILAI SIAP'!A248=0,"",'FORM NILAI SIAP'!A248)</f>
        <v/>
      </c>
      <c r="C248" s="3" t="str">
        <f>IF('FORM NILAI SIAP'!B248=0,"",'FORM NILAI SIAP'!B248)</f>
        <v/>
      </c>
      <c r="D248" s="54" t="str">
        <f t="shared" si="187"/>
        <v/>
      </c>
      <c r="E248" s="54">
        <f t="shared" ref="E248:R248" si="242">IFERROR(($T248*IF($T$6=E$6,$T$7,0)+$U248*IF($U$6=E$6,$U$7,0)+$V248*IF($V$6=E$6,$V$7,0)+$W248*IF($W$6=E$6,$W$7,0)+$X248*IF($X$6=E$6,$X$7,0)+$Y248*IF($Y$6=E$6,$Y$7,0)+$Z248*IF($Z$6=E$6,$Z$7,0)+$AA248*IF($AA$6=E$6,$AA$7,0)+$AB248*IF($AB$6=E$6,$AB$7,0)+$AC248*IF($AC$6=E$6,$AC$7,0)+$AD248*IF($AD$6=E$6,$AD$7,0)+$AE248*IF($AE$6=E$6,$AE$7,0)+$AF248*IF($AF$6=E$6,$AF$7,0)+$AG248*IF($AG$6=E$6,$AG$7,0)+$AH248*IF($AH$6=E$6,$AH$7,0)+$AI248*IF($AI$6=E$6,$AI$7,0)+$AJ248*IF($AJ$6=E$6,$AJ$7,0)+$AK248*IF($AK$6=E$6,$AK$7,0)+$AL248*IF($AL$6=E$6,$AL$7,0)+$AM248*IF($AM$6=E$6,$AM$7,0)+$AN248*IF($AN$6=E$6,$AN$7,0)+$AO248*IF($AO$6=E$6,$AO$7,0)+$AP248*IF($AP$6=E$6,$AP$7,0)+$AQ248*IF($AQ$6=E$6,$AQ$7,0)+$AR248*IF($AR$6=E$6,$AR$7,0)+$AS248*IF($AS$6=E$6,$AS$7,0)+$AT248*IF($AT$6=E$6,$AT$7,0)+$AU248*IF($AU$6=E$6,$AU$7,0)+$AV248*IF($AV$6=E$6,$AV$7,0)+$AW248*IF($AW$6=E$6,$AW$7,0)+$AX248*IF($AX$6=E$6,$AX$7,0)+$AY248*IF($AY$6=E$6,$AY$7,0)+$AZ248*IF($AZ$6=E$6,$AZ$7,0))/E$7,0)</f>
        <v>0</v>
      </c>
      <c r="F248" s="54">
        <f t="shared" si="242"/>
        <v>0</v>
      </c>
      <c r="G248" s="54">
        <f t="shared" si="242"/>
        <v>0</v>
      </c>
      <c r="H248" s="54">
        <f t="shared" si="242"/>
        <v>0</v>
      </c>
      <c r="I248" s="54">
        <f t="shared" si="242"/>
        <v>0</v>
      </c>
      <c r="J248" s="54">
        <f t="shared" si="242"/>
        <v>0</v>
      </c>
      <c r="K248" s="54">
        <f t="shared" si="242"/>
        <v>0</v>
      </c>
      <c r="L248" s="54">
        <f t="shared" si="242"/>
        <v>0</v>
      </c>
      <c r="M248" s="54">
        <f t="shared" si="242"/>
        <v>0</v>
      </c>
      <c r="N248" s="54">
        <f t="shared" si="242"/>
        <v>0</v>
      </c>
      <c r="O248" s="54">
        <f t="shared" si="242"/>
        <v>0</v>
      </c>
      <c r="P248" s="54">
        <f t="shared" si="242"/>
        <v>0</v>
      </c>
      <c r="Q248" s="54">
        <f t="shared" si="242"/>
        <v>0</v>
      </c>
      <c r="R248" s="54">
        <f t="shared" si="242"/>
        <v>0</v>
      </c>
      <c r="S248" s="135"/>
      <c r="T248" s="6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3"/>
      <c r="AT248" s="3"/>
      <c r="AU248" s="3"/>
      <c r="AV248" s="3"/>
      <c r="AW248" s="3"/>
    </row>
    <row r="249" spans="1:49" ht="14.25" customHeight="1">
      <c r="A249" s="51">
        <v>242</v>
      </c>
      <c r="B249" s="3" t="str">
        <f>IF('FORM NILAI SIAP'!A249=0,"",'FORM NILAI SIAP'!A249)</f>
        <v/>
      </c>
      <c r="C249" s="3" t="str">
        <f>IF('FORM NILAI SIAP'!B249=0,"",'FORM NILAI SIAP'!B249)</f>
        <v/>
      </c>
      <c r="D249" s="54" t="str">
        <f t="shared" si="187"/>
        <v/>
      </c>
      <c r="E249" s="54">
        <f t="shared" ref="E249:R249" si="243">IFERROR(($T249*IF($T$6=E$6,$T$7,0)+$U249*IF($U$6=E$6,$U$7,0)+$V249*IF($V$6=E$6,$V$7,0)+$W249*IF($W$6=E$6,$W$7,0)+$X249*IF($X$6=E$6,$X$7,0)+$Y249*IF($Y$6=E$6,$Y$7,0)+$Z249*IF($Z$6=E$6,$Z$7,0)+$AA249*IF($AA$6=E$6,$AA$7,0)+$AB249*IF($AB$6=E$6,$AB$7,0)+$AC249*IF($AC$6=E$6,$AC$7,0)+$AD249*IF($AD$6=E$6,$AD$7,0)+$AE249*IF($AE$6=E$6,$AE$7,0)+$AF249*IF($AF$6=E$6,$AF$7,0)+$AG249*IF($AG$6=E$6,$AG$7,0)+$AH249*IF($AH$6=E$6,$AH$7,0)+$AI249*IF($AI$6=E$6,$AI$7,0)+$AJ249*IF($AJ$6=E$6,$AJ$7,0)+$AK249*IF($AK$6=E$6,$AK$7,0)+$AL249*IF($AL$6=E$6,$AL$7,0)+$AM249*IF($AM$6=E$6,$AM$7,0)+$AN249*IF($AN$6=E$6,$AN$7,0)+$AO249*IF($AO$6=E$6,$AO$7,0)+$AP249*IF($AP$6=E$6,$AP$7,0)+$AQ249*IF($AQ$6=E$6,$AQ$7,0)+$AR249*IF($AR$6=E$6,$AR$7,0)+$AS249*IF($AS$6=E$6,$AS$7,0)+$AT249*IF($AT$6=E$6,$AT$7,0)+$AU249*IF($AU$6=E$6,$AU$7,0)+$AV249*IF($AV$6=E$6,$AV$7,0)+$AW249*IF($AW$6=E$6,$AW$7,0)+$AX249*IF($AX$6=E$6,$AX$7,0)+$AY249*IF($AY$6=E$6,$AY$7,0)+$AZ249*IF($AZ$6=E$6,$AZ$7,0))/E$7,0)</f>
        <v>0</v>
      </c>
      <c r="F249" s="54">
        <f t="shared" si="243"/>
        <v>0</v>
      </c>
      <c r="G249" s="54">
        <f t="shared" si="243"/>
        <v>0</v>
      </c>
      <c r="H249" s="54">
        <f t="shared" si="243"/>
        <v>0</v>
      </c>
      <c r="I249" s="54">
        <f t="shared" si="243"/>
        <v>0</v>
      </c>
      <c r="J249" s="54">
        <f t="shared" si="243"/>
        <v>0</v>
      </c>
      <c r="K249" s="54">
        <f t="shared" si="243"/>
        <v>0</v>
      </c>
      <c r="L249" s="54">
        <f t="shared" si="243"/>
        <v>0</v>
      </c>
      <c r="M249" s="54">
        <f t="shared" si="243"/>
        <v>0</v>
      </c>
      <c r="N249" s="54">
        <f t="shared" si="243"/>
        <v>0</v>
      </c>
      <c r="O249" s="54">
        <f t="shared" si="243"/>
        <v>0</v>
      </c>
      <c r="P249" s="54">
        <f t="shared" si="243"/>
        <v>0</v>
      </c>
      <c r="Q249" s="54">
        <f t="shared" si="243"/>
        <v>0</v>
      </c>
      <c r="R249" s="54">
        <f t="shared" si="243"/>
        <v>0</v>
      </c>
      <c r="S249" s="135"/>
      <c r="T249" s="6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3"/>
      <c r="AT249" s="3"/>
      <c r="AU249" s="3"/>
      <c r="AV249" s="3"/>
      <c r="AW249" s="3"/>
    </row>
    <row r="250" spans="1:49" ht="14.25" customHeight="1">
      <c r="A250" s="51">
        <v>243</v>
      </c>
      <c r="B250" s="3" t="str">
        <f>IF('FORM NILAI SIAP'!A250=0,"",'FORM NILAI SIAP'!A250)</f>
        <v/>
      </c>
      <c r="C250" s="3" t="str">
        <f>IF('FORM NILAI SIAP'!B250=0,"",'FORM NILAI SIAP'!B250)</f>
        <v/>
      </c>
      <c r="D250" s="54" t="str">
        <f t="shared" si="187"/>
        <v/>
      </c>
      <c r="E250" s="54">
        <f t="shared" ref="E250:R250" si="244">IFERROR(($T250*IF($T$6=E$6,$T$7,0)+$U250*IF($U$6=E$6,$U$7,0)+$V250*IF($V$6=E$6,$V$7,0)+$W250*IF($W$6=E$6,$W$7,0)+$X250*IF($X$6=E$6,$X$7,0)+$Y250*IF($Y$6=E$6,$Y$7,0)+$Z250*IF($Z$6=E$6,$Z$7,0)+$AA250*IF($AA$6=E$6,$AA$7,0)+$AB250*IF($AB$6=E$6,$AB$7,0)+$AC250*IF($AC$6=E$6,$AC$7,0)+$AD250*IF($AD$6=E$6,$AD$7,0)+$AE250*IF($AE$6=E$6,$AE$7,0)+$AF250*IF($AF$6=E$6,$AF$7,0)+$AG250*IF($AG$6=E$6,$AG$7,0)+$AH250*IF($AH$6=E$6,$AH$7,0)+$AI250*IF($AI$6=E$6,$AI$7,0)+$AJ250*IF($AJ$6=E$6,$AJ$7,0)+$AK250*IF($AK$6=E$6,$AK$7,0)+$AL250*IF($AL$6=E$6,$AL$7,0)+$AM250*IF($AM$6=E$6,$AM$7,0)+$AN250*IF($AN$6=E$6,$AN$7,0)+$AO250*IF($AO$6=E$6,$AO$7,0)+$AP250*IF($AP$6=E$6,$AP$7,0)+$AQ250*IF($AQ$6=E$6,$AQ$7,0)+$AR250*IF($AR$6=E$6,$AR$7,0)+$AS250*IF($AS$6=E$6,$AS$7,0)+$AT250*IF($AT$6=E$6,$AT$7,0)+$AU250*IF($AU$6=E$6,$AU$7,0)+$AV250*IF($AV$6=E$6,$AV$7,0)+$AW250*IF($AW$6=E$6,$AW$7,0)+$AX250*IF($AX$6=E$6,$AX$7,0)+$AY250*IF($AY$6=E$6,$AY$7,0)+$AZ250*IF($AZ$6=E$6,$AZ$7,0))/E$7,0)</f>
        <v>0</v>
      </c>
      <c r="F250" s="54">
        <f t="shared" si="244"/>
        <v>0</v>
      </c>
      <c r="G250" s="54">
        <f t="shared" si="244"/>
        <v>0</v>
      </c>
      <c r="H250" s="54">
        <f t="shared" si="244"/>
        <v>0</v>
      </c>
      <c r="I250" s="54">
        <f t="shared" si="244"/>
        <v>0</v>
      </c>
      <c r="J250" s="54">
        <f t="shared" si="244"/>
        <v>0</v>
      </c>
      <c r="K250" s="54">
        <f t="shared" si="244"/>
        <v>0</v>
      </c>
      <c r="L250" s="54">
        <f t="shared" si="244"/>
        <v>0</v>
      </c>
      <c r="M250" s="54">
        <f t="shared" si="244"/>
        <v>0</v>
      </c>
      <c r="N250" s="54">
        <f t="shared" si="244"/>
        <v>0</v>
      </c>
      <c r="O250" s="54">
        <f t="shared" si="244"/>
        <v>0</v>
      </c>
      <c r="P250" s="54">
        <f t="shared" si="244"/>
        <v>0</v>
      </c>
      <c r="Q250" s="54">
        <f t="shared" si="244"/>
        <v>0</v>
      </c>
      <c r="R250" s="54">
        <f t="shared" si="244"/>
        <v>0</v>
      </c>
      <c r="S250" s="135"/>
      <c r="T250" s="6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3"/>
      <c r="AT250" s="3"/>
      <c r="AU250" s="3"/>
      <c r="AV250" s="3"/>
      <c r="AW250" s="3"/>
    </row>
    <row r="251" spans="1:49" ht="14.25" customHeight="1">
      <c r="A251" s="51">
        <v>244</v>
      </c>
      <c r="B251" s="3" t="str">
        <f>IF('FORM NILAI SIAP'!A251=0,"",'FORM NILAI SIAP'!A251)</f>
        <v/>
      </c>
      <c r="C251" s="3" t="str">
        <f>IF('FORM NILAI SIAP'!B251=0,"",'FORM NILAI SIAP'!B251)</f>
        <v/>
      </c>
      <c r="D251" s="54" t="str">
        <f t="shared" si="187"/>
        <v/>
      </c>
      <c r="E251" s="54">
        <f t="shared" ref="E251:R251" si="245">IFERROR(($T251*IF($T$6=E$6,$T$7,0)+$U251*IF($U$6=E$6,$U$7,0)+$V251*IF($V$6=E$6,$V$7,0)+$W251*IF($W$6=E$6,$W$7,0)+$X251*IF($X$6=E$6,$X$7,0)+$Y251*IF($Y$6=E$6,$Y$7,0)+$Z251*IF($Z$6=E$6,$Z$7,0)+$AA251*IF($AA$6=E$6,$AA$7,0)+$AB251*IF($AB$6=E$6,$AB$7,0)+$AC251*IF($AC$6=E$6,$AC$7,0)+$AD251*IF($AD$6=E$6,$AD$7,0)+$AE251*IF($AE$6=E$6,$AE$7,0)+$AF251*IF($AF$6=E$6,$AF$7,0)+$AG251*IF($AG$6=E$6,$AG$7,0)+$AH251*IF($AH$6=E$6,$AH$7,0)+$AI251*IF($AI$6=E$6,$AI$7,0)+$AJ251*IF($AJ$6=E$6,$AJ$7,0)+$AK251*IF($AK$6=E$6,$AK$7,0)+$AL251*IF($AL$6=E$6,$AL$7,0)+$AM251*IF($AM$6=E$6,$AM$7,0)+$AN251*IF($AN$6=E$6,$AN$7,0)+$AO251*IF($AO$6=E$6,$AO$7,0)+$AP251*IF($AP$6=E$6,$AP$7,0)+$AQ251*IF($AQ$6=E$6,$AQ$7,0)+$AR251*IF($AR$6=E$6,$AR$7,0)+$AS251*IF($AS$6=E$6,$AS$7,0)+$AT251*IF($AT$6=E$6,$AT$7,0)+$AU251*IF($AU$6=E$6,$AU$7,0)+$AV251*IF($AV$6=E$6,$AV$7,0)+$AW251*IF($AW$6=E$6,$AW$7,0)+$AX251*IF($AX$6=E$6,$AX$7,0)+$AY251*IF($AY$6=E$6,$AY$7,0)+$AZ251*IF($AZ$6=E$6,$AZ$7,0))/E$7,0)</f>
        <v>0</v>
      </c>
      <c r="F251" s="54">
        <f t="shared" si="245"/>
        <v>0</v>
      </c>
      <c r="G251" s="54">
        <f t="shared" si="245"/>
        <v>0</v>
      </c>
      <c r="H251" s="54">
        <f t="shared" si="245"/>
        <v>0</v>
      </c>
      <c r="I251" s="54">
        <f t="shared" si="245"/>
        <v>0</v>
      </c>
      <c r="J251" s="54">
        <f t="shared" si="245"/>
        <v>0</v>
      </c>
      <c r="K251" s="54">
        <f t="shared" si="245"/>
        <v>0</v>
      </c>
      <c r="L251" s="54">
        <f t="shared" si="245"/>
        <v>0</v>
      </c>
      <c r="M251" s="54">
        <f t="shared" si="245"/>
        <v>0</v>
      </c>
      <c r="N251" s="54">
        <f t="shared" si="245"/>
        <v>0</v>
      </c>
      <c r="O251" s="54">
        <f t="shared" si="245"/>
        <v>0</v>
      </c>
      <c r="P251" s="54">
        <f t="shared" si="245"/>
        <v>0</v>
      </c>
      <c r="Q251" s="54">
        <f t="shared" si="245"/>
        <v>0</v>
      </c>
      <c r="R251" s="54">
        <f t="shared" si="245"/>
        <v>0</v>
      </c>
      <c r="S251" s="135"/>
      <c r="T251" s="6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3"/>
      <c r="AT251" s="3"/>
      <c r="AU251" s="3"/>
      <c r="AV251" s="3"/>
      <c r="AW251" s="3"/>
    </row>
    <row r="252" spans="1:49" ht="14.25" customHeight="1"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49" ht="14.25" customHeight="1"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49" ht="14.25" customHeight="1"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49" ht="14.25" customHeight="1"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49" ht="14.25" customHeight="1"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4:19" ht="14.25" customHeight="1"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4:19" ht="14.25" customHeight="1"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4:19" ht="14.25" customHeight="1"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4:19" ht="14.25" customHeight="1"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4:19" ht="14.25" customHeight="1"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4:19" ht="14.25" customHeight="1"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4:19" ht="14.25" customHeight="1"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4:19" ht="14.25" customHeight="1"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4:19" ht="14.25" customHeight="1"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4:19" ht="14.25" customHeight="1"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4:19" ht="14.25" customHeight="1"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4:19" ht="14.25" customHeight="1"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4:19" ht="14.25" customHeight="1"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4:19" ht="14.25" customHeight="1"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4:19" ht="14.25" customHeight="1"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4:19" ht="14.25" customHeight="1"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4:19" ht="14.25" customHeight="1"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4:19" ht="14.25" customHeight="1"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4:19" ht="14.25" customHeight="1"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4:19" ht="14.25" customHeight="1"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4:19" ht="14.25" customHeight="1"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4:19" ht="14.25" customHeight="1"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4:19" ht="14.25" customHeight="1"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4:19" ht="14.25" customHeight="1"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4:19" ht="14.25" customHeight="1"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4:19" ht="14.25" customHeight="1"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4:19" ht="14.25" customHeight="1"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4:19" ht="14.25" customHeight="1"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4:19" ht="14.25" customHeight="1"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4:19" ht="14.25" customHeight="1"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4:19" ht="14.25" customHeight="1"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4:19" ht="14.25" customHeight="1"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4:19" ht="14.25" customHeight="1"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4:19" ht="14.25" customHeight="1"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4:19" ht="14.25" customHeight="1"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4:19" ht="14.25" customHeight="1"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4:19" ht="14.25" customHeight="1"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4:19" ht="14.25" customHeight="1"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4:19" ht="14.25" customHeight="1"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4:19" ht="14.25" customHeight="1"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4:19" ht="14.25" customHeight="1"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4:19" ht="14.25" customHeight="1"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4:19" ht="14.25" customHeight="1"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4:19" ht="14.25" customHeight="1"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4:19" ht="14.25" customHeight="1"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4:19" ht="14.25" customHeight="1"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4:19" ht="14.25" customHeight="1"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4:19" ht="14.25" customHeight="1"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4:19" ht="14.25" customHeight="1"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4:19" ht="14.25" customHeight="1"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4:19" ht="14.25" customHeight="1"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4:19" ht="14.25" customHeight="1"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4:19" ht="14.25" customHeight="1"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4:19" ht="14.25" customHeight="1"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4:19" ht="14.25" customHeight="1"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4:19" ht="14.25" customHeight="1"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4:19" ht="14.25" customHeight="1"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4:19" ht="14.25" customHeight="1"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4:19" ht="14.25" customHeight="1"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4:19" ht="14.25" customHeight="1"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4:19" ht="14.25" customHeight="1"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4:19" ht="14.25" customHeight="1"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4:19" ht="14.25" customHeight="1"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4:19" ht="14.25" customHeight="1"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4:19" ht="14.25" customHeight="1"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4:19" ht="14.25" customHeight="1"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4:19" ht="14.25" customHeight="1"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4:19" ht="14.25" customHeight="1"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4:19" ht="14.25" customHeight="1"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4:19" ht="14.25" customHeight="1"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4:19" ht="14.25" customHeight="1"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4:19" ht="14.25" customHeight="1"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4:19" ht="14.25" customHeight="1"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4:19" ht="14.25" customHeight="1"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4:19" ht="14.25" customHeight="1"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4:19" ht="14.25" customHeight="1"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4:19" ht="14.25" customHeight="1"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4:19" ht="14.25" customHeight="1"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4:19" ht="14.25" customHeight="1"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4:19" ht="14.25" customHeight="1"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4:19" ht="14.25" customHeight="1"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4:19" ht="14.25" customHeight="1"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4:19" ht="14.25" customHeight="1"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4:19" ht="14.25" customHeight="1"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4:19" ht="14.25" customHeight="1"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4:19" ht="14.25" customHeight="1"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4:19" ht="14.25" customHeight="1"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4:19" ht="14.25" customHeight="1"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4:19" ht="14.25" customHeight="1"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4:19" ht="14.25" customHeight="1"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4:19" ht="14.25" customHeight="1"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4:19" ht="14.25" customHeight="1"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4:19" ht="14.25" customHeight="1"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4:19" ht="14.25" customHeight="1"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4:19" ht="14.25" customHeight="1"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4:19" ht="14.25" customHeight="1"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4:19" ht="14.25" customHeight="1"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4:19" ht="14.25" customHeight="1"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4:19" ht="14.25" customHeight="1"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4:19" ht="14.25" customHeight="1"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4:19" ht="14.25" customHeight="1"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4:19" ht="14.25" customHeight="1"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4:19" ht="14.25" customHeight="1"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4:19" ht="14.25" customHeight="1"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4:19" ht="14.25" customHeight="1"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4:19" ht="14.25" customHeight="1"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4:19" ht="14.25" customHeight="1"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4:19" ht="14.25" customHeight="1"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4:19" ht="14.25" customHeight="1"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4:19" ht="14.25" customHeight="1"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4:19" ht="14.25" customHeight="1"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4:19" ht="14.25" customHeight="1"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4:19" ht="14.25" customHeight="1"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4:19" ht="14.25" customHeight="1"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4:19" ht="14.25" customHeight="1"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4:19" ht="14.25" customHeight="1"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4:19" ht="14.25" customHeight="1"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4:19" ht="14.25" customHeight="1"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4:19" ht="14.25" customHeight="1"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4:19" ht="14.25" customHeight="1"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4:19" ht="14.25" customHeight="1"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4:19" ht="14.25" customHeight="1"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4:19" ht="14.25" customHeight="1"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4:19" ht="14.25" customHeight="1"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4:19" ht="14.25" customHeight="1"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4:19" ht="14.25" customHeight="1"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4:19" ht="14.25" customHeight="1"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4:19" ht="14.25" customHeight="1"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4:19" ht="14.25" customHeight="1"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4:19" ht="14.25" customHeight="1"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4:19" ht="14.25" customHeight="1"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4:19" ht="14.25" customHeight="1"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4:19" ht="14.25" customHeight="1"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4:19" ht="14.25" customHeight="1"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4:19" ht="14.25" customHeight="1"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4:19" ht="14.25" customHeight="1"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4:19" ht="14.25" customHeight="1"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4:19" ht="14.25" customHeight="1"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4:19" ht="14.25" customHeight="1"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4:19" ht="14.25" customHeight="1"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4:19" ht="14.25" customHeight="1"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4:19" ht="14.25" customHeight="1"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4:19" ht="14.25" customHeight="1"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4:19" ht="14.25" customHeight="1"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4:19" ht="14.25" customHeight="1"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4:19" ht="14.25" customHeight="1"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4:19" ht="14.25" customHeight="1"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4:19" ht="14.25" customHeight="1"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4:19" ht="14.25" customHeight="1"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4:19" ht="14.25" customHeight="1"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4:19" ht="14.25" customHeight="1"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4:19" ht="14.25" customHeight="1"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4:19" ht="14.25" customHeight="1"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4:19" ht="14.25" customHeight="1"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4:19" ht="14.25" customHeight="1"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4:19" ht="14.25" customHeight="1"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4:19" ht="14.25" customHeight="1"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4:19" ht="14.25" customHeight="1"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4:19" ht="14.25" customHeight="1"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4:19" ht="14.25" customHeight="1"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4:19" ht="14.25" customHeight="1"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4:19" ht="14.25" customHeight="1"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4:19" ht="14.25" customHeight="1"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4:19" ht="14.25" customHeight="1"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4:19" ht="14.25" customHeight="1"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4:19" ht="14.25" customHeight="1"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4:19" ht="14.25" customHeight="1"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4:19" ht="14.25" customHeight="1"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4:19" ht="14.25" customHeight="1"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4:19" ht="14.25" customHeight="1"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4:19" ht="14.25" customHeight="1"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4:19" ht="14.25" customHeight="1"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4:19" ht="14.25" customHeight="1"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4:19" ht="14.25" customHeight="1"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4:19" ht="14.25" customHeight="1"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4:19" ht="14.25" customHeight="1"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4:19" ht="14.25" customHeight="1"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4:19" ht="14.25" customHeight="1"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4:19" ht="14.25" customHeight="1"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4:19" ht="14.25" customHeight="1"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4:19" ht="14.25" customHeight="1"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4:19" ht="14.25" customHeight="1"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4:19" ht="14.25" customHeight="1"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4:19" ht="14.25" customHeight="1"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4:19" ht="14.25" customHeight="1"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4:19" ht="14.25" customHeight="1"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4:19" ht="14.25" customHeight="1"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4:19" ht="14.25" customHeight="1"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4:19" ht="14.25" customHeight="1"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4:19" ht="14.25" customHeight="1"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4:19" ht="14.25" customHeight="1"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4:19" ht="14.25" customHeight="1"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4:19" ht="14.25" customHeight="1"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4:19" ht="14.25" customHeight="1"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4:19" ht="14.25" customHeight="1"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4:19" ht="14.25" customHeight="1"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4:19" ht="14.25" customHeight="1"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4:19" ht="14.25" customHeight="1"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4:19" ht="14.25" customHeight="1"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4:19" ht="14.25" customHeight="1"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4:19" ht="14.25" customHeight="1"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4:19" ht="14.25" customHeight="1"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4:19" ht="14.25" customHeight="1"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4:19" ht="14.25" customHeight="1"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4:19" ht="14.25" customHeight="1"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4:19" ht="14.25" customHeight="1"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4:19" ht="14.25" customHeight="1"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4:19" ht="14.25" customHeight="1"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4:19" ht="14.25" customHeight="1"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4:19" ht="14.25" customHeight="1"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4:19" ht="14.25" customHeight="1"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4:19" ht="14.25" customHeight="1"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4:19" ht="14.25" customHeight="1"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4:19" ht="14.25" customHeight="1"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4:19" ht="14.25" customHeight="1"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4:19" ht="14.25" customHeight="1"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4:19" ht="14.25" customHeight="1"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4:19" ht="14.25" customHeight="1"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4:19" ht="14.25" customHeight="1"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4:19" ht="14.25" customHeight="1"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4:19" ht="14.25" customHeight="1"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4:19" ht="14.25" customHeight="1"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4:19" ht="14.25" customHeight="1"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4:19" ht="14.25" customHeight="1"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4:19" ht="14.25" customHeight="1"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4:19" ht="14.25" customHeight="1"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4:19" ht="14.25" customHeight="1"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4:19" ht="14.25" customHeight="1"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4:19" ht="14.25" customHeight="1"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4:19" ht="14.25" customHeight="1"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4:19" ht="14.25" customHeight="1"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4:19" ht="14.25" customHeight="1"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4:19" ht="14.25" customHeight="1"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4:19" ht="14.25" customHeight="1"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4:19" ht="14.25" customHeight="1"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4:19" ht="14.25" customHeight="1"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4:19" ht="14.25" customHeight="1"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4:19" ht="14.25" customHeight="1"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4:19" ht="14.25" customHeight="1"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4:19" ht="14.25" customHeight="1"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4:19" ht="14.25" customHeight="1"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4:19" ht="14.25" customHeight="1"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4:19" ht="14.25" customHeight="1"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4:19" ht="14.25" customHeight="1"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4:19" ht="14.25" customHeight="1"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4:19" ht="14.25" customHeight="1"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4:19" ht="14.25" customHeight="1"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4:19" ht="14.25" customHeight="1"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4:19" ht="14.25" customHeight="1"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4:19" ht="14.25" customHeight="1"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4:19" ht="14.25" customHeight="1"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4:19" ht="14.25" customHeight="1"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4:19" ht="14.25" customHeight="1"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4:19" ht="14.25" customHeight="1"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4:19" ht="14.25" customHeight="1"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4:19" ht="14.25" customHeight="1"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4:19" ht="14.25" customHeight="1"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4:19" ht="14.25" customHeight="1"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4:19" ht="14.25" customHeight="1"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4:19" ht="14.25" customHeight="1"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4:19" ht="14.25" customHeight="1"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4:19" ht="14.25" customHeight="1"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4:19" ht="14.25" customHeight="1"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4:19" ht="14.25" customHeight="1"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4:19" ht="14.25" customHeight="1"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4:19" ht="14.25" customHeight="1"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4:19" ht="14.25" customHeight="1"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4:19" ht="14.25" customHeight="1"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4:19" ht="14.25" customHeight="1"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4:19" ht="14.25" customHeight="1"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4:19" ht="14.25" customHeight="1"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4:19" ht="14.25" customHeight="1"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4:19" ht="14.25" customHeight="1"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4:19" ht="14.25" customHeight="1"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4:19" ht="14.25" customHeight="1"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4:19" ht="14.25" customHeight="1"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4:19" ht="14.25" customHeight="1"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4:19" ht="14.25" customHeight="1"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4:19" ht="14.25" customHeight="1"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4:19" ht="14.25" customHeight="1"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4:19" ht="14.25" customHeight="1"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4:19" ht="14.25" customHeight="1"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4:19" ht="14.25" customHeight="1"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4:19" ht="14.25" customHeight="1"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4:19" ht="14.25" customHeight="1"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4:19" ht="14.25" customHeight="1"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4:19" ht="14.25" customHeight="1"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4:19" ht="14.25" customHeight="1"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4:19" ht="14.25" customHeight="1"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4:19" ht="14.25" customHeight="1"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4:19" ht="14.25" customHeight="1"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4:19" ht="14.25" customHeight="1"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4:19" ht="14.25" customHeight="1"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4:19" ht="14.25" customHeight="1"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4:19" ht="14.25" customHeight="1"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4:19" ht="14.25" customHeight="1"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4:19" ht="14.25" customHeight="1"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4:19" ht="14.25" customHeight="1"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4:19" ht="14.25" customHeight="1"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4:19" ht="14.25" customHeight="1"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4:19" ht="14.25" customHeight="1"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4:19" ht="14.25" customHeight="1"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4:19" ht="14.25" customHeight="1"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4:19" ht="14.25" customHeight="1"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4:19" ht="14.25" customHeight="1"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4:19" ht="14.25" customHeight="1"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4:19" ht="14.25" customHeight="1"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4:19" ht="14.25" customHeight="1"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4:19" ht="14.25" customHeight="1"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4:19" ht="14.25" customHeight="1"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4:19" ht="14.25" customHeight="1"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4:19" ht="14.25" customHeight="1"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4:19" ht="14.25" customHeight="1"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4:19" ht="14.25" customHeight="1"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4:19" ht="14.25" customHeight="1"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4:19" ht="14.25" customHeight="1"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4:19" ht="14.25" customHeight="1"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4:19" ht="14.25" customHeight="1"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4:19" ht="14.25" customHeight="1"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4:19" ht="14.25" customHeight="1"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4:19" ht="14.25" customHeight="1"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4:19" ht="14.25" customHeight="1"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4:19" ht="14.25" customHeight="1"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4:19" ht="14.25" customHeight="1"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4:19" ht="14.25" customHeight="1"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4:19" ht="14.25" customHeight="1"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4:19" ht="14.25" customHeight="1"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4:19" ht="14.25" customHeight="1"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4:19" ht="14.25" customHeight="1"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4:19" ht="14.25" customHeight="1"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4:19" ht="14.25" customHeight="1"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4:19" ht="14.25" customHeight="1"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4:19" ht="14.25" customHeight="1"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4:19" ht="14.25" customHeight="1"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4:19" ht="14.25" customHeight="1"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4:19" ht="14.25" customHeight="1"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4:19" ht="14.25" customHeight="1"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4:19" ht="14.25" customHeight="1"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4:19" ht="14.25" customHeight="1"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4:19" ht="14.25" customHeight="1"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4:19" ht="14.25" customHeight="1"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4:19" ht="14.25" customHeight="1"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4:19" ht="14.25" customHeight="1"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4:19" ht="14.25" customHeight="1"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4:19" ht="14.25" customHeight="1"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4:19" ht="14.25" customHeight="1"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4:19" ht="14.25" customHeight="1"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4:19" ht="14.25" customHeight="1"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4:19" ht="14.25" customHeight="1"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4:19" ht="14.25" customHeight="1"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4:19" ht="14.25" customHeight="1"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4:19" ht="14.25" customHeight="1"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4:19" ht="14.25" customHeight="1"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4:19" ht="14.25" customHeight="1"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4:19" ht="14.25" customHeight="1"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4:19" ht="14.25" customHeight="1"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4:19" ht="14.25" customHeight="1"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4:19" ht="14.25" customHeight="1"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4:19" ht="14.25" customHeight="1"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4:19" ht="14.25" customHeight="1"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4:19" ht="14.25" customHeight="1"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4:19" ht="14.25" customHeight="1"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4:19" ht="14.25" customHeight="1"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4:19" ht="14.25" customHeight="1"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4:19" ht="14.25" customHeight="1"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4:19" ht="14.25" customHeight="1"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4:19" ht="14.25" customHeight="1"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4:19" ht="14.25" customHeight="1"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4:19" ht="14.25" customHeight="1"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4:19" ht="14.25" customHeight="1"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4:19" ht="14.25" customHeight="1"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4:19" ht="14.25" customHeight="1"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4:19" ht="14.25" customHeight="1"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4:19" ht="14.25" customHeight="1"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4:19" ht="14.25" customHeight="1"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4:19" ht="14.25" customHeight="1"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4:19" ht="14.25" customHeight="1"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4:19" ht="14.25" customHeight="1"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4:19" ht="14.25" customHeight="1"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4:19" ht="14.25" customHeight="1"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4:19" ht="14.25" customHeight="1"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4:19" ht="14.25" customHeight="1"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4:19" ht="14.25" customHeight="1"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4:19" ht="14.25" customHeight="1"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4:19" ht="14.25" customHeight="1"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4:19" ht="14.25" customHeight="1"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4:19" ht="14.25" customHeight="1"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4:19" ht="14.25" customHeight="1"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4:19" ht="14.25" customHeight="1"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4:19" ht="14.25" customHeight="1"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4:19" ht="14.25" customHeight="1"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4:19" ht="14.25" customHeight="1"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4:19" ht="14.25" customHeight="1"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4:19" ht="14.25" customHeight="1"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4:19" ht="14.25" customHeight="1"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4:19" ht="14.25" customHeight="1"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4:19" ht="14.25" customHeight="1"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4:19" ht="14.25" customHeight="1"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4:19" ht="14.25" customHeight="1"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4:19" ht="14.25" customHeight="1"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4:19" ht="14.25" customHeight="1"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4:19" ht="14.25" customHeight="1"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4:19" ht="14.25" customHeight="1"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4:19" ht="14.25" customHeight="1"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4:19" ht="14.25" customHeight="1"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4:19" ht="14.25" customHeight="1"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4:19" ht="14.25" customHeight="1"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4:19" ht="14.25" customHeight="1"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4:19" ht="14.25" customHeight="1"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4:19" ht="14.25" customHeight="1"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4:19" ht="14.25" customHeight="1"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4:19" ht="14.25" customHeight="1"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4:19" ht="14.25" customHeight="1"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4:19" ht="14.25" customHeight="1"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4:19" ht="14.25" customHeight="1"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4:19" ht="14.25" customHeight="1"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4:19" ht="14.25" customHeight="1"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4:19" ht="14.25" customHeight="1"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4:19" ht="14.25" customHeight="1"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4:19" ht="14.25" customHeight="1"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4:19" ht="14.25" customHeight="1"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4:19" ht="14.25" customHeight="1"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4:19" ht="14.25" customHeight="1"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4:19" ht="14.25" customHeight="1"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4:19" ht="14.25" customHeight="1"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4:19" ht="14.25" customHeight="1"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4:19" ht="14.25" customHeight="1"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4:19" ht="14.25" customHeight="1"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4:19" ht="14.25" customHeight="1"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4:19" ht="14.25" customHeight="1"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4:19" ht="14.25" customHeight="1"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4:19" ht="14.25" customHeight="1"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4:19" ht="14.25" customHeight="1"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4:19" ht="14.25" customHeight="1"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4:19" ht="14.25" customHeight="1"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4:19" ht="14.25" customHeight="1"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4:19" ht="14.25" customHeight="1"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4:19" ht="14.25" customHeight="1"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4:19" ht="14.25" customHeight="1"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4:19" ht="14.25" customHeight="1"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4:19" ht="14.25" customHeight="1"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4:19" ht="14.25" customHeight="1"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4:19" ht="14.25" customHeight="1"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4:19" ht="14.25" customHeight="1"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4:19" ht="14.25" customHeight="1"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4:19" ht="14.25" customHeight="1"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4:19" ht="14.25" customHeight="1"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4:19" ht="14.25" customHeight="1"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4:19" ht="14.25" customHeight="1"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4:19" ht="14.25" customHeight="1"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4:19" ht="14.25" customHeight="1"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4:19" ht="14.25" customHeight="1"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4:19" ht="14.25" customHeight="1"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4:19" ht="14.25" customHeight="1"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4:19" ht="14.25" customHeight="1"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4:19" ht="14.25" customHeight="1"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4:19" ht="14.25" customHeight="1"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4:19" ht="14.25" customHeight="1"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4:19" ht="14.25" customHeight="1"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4:19" ht="14.25" customHeight="1"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4:19" ht="14.25" customHeight="1"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4:19" ht="14.25" customHeight="1"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4:19" ht="14.25" customHeight="1"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4:19" ht="14.25" customHeight="1"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4:19" ht="14.25" customHeight="1"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4:19" ht="14.25" customHeight="1"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4:19" ht="14.25" customHeight="1"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4:19" ht="14.25" customHeight="1"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4:19" ht="14.25" customHeight="1"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4:19" ht="14.25" customHeight="1"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4:19" ht="14.25" customHeight="1"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4:19" ht="14.25" customHeight="1"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4:19" ht="14.25" customHeight="1"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4:19" ht="14.25" customHeight="1"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4:19" ht="14.25" customHeight="1"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4:19" ht="14.25" customHeight="1"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4:19" ht="14.25" customHeight="1"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4:19" ht="14.25" customHeight="1"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4:19" ht="14.25" customHeight="1"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4:19" ht="14.25" customHeight="1"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4:19" ht="14.25" customHeight="1"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4:19" ht="14.25" customHeight="1"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4:19" ht="14.25" customHeight="1"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4:19" ht="14.25" customHeight="1"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4:19" ht="14.25" customHeight="1"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4:19" ht="14.25" customHeight="1"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4:19" ht="14.25" customHeight="1"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4:19" ht="14.25" customHeight="1"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4:19" ht="14.25" customHeight="1"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4:19" ht="14.25" customHeight="1"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4:19" ht="14.25" customHeight="1"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4:19" ht="14.25" customHeight="1"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4:19" ht="14.25" customHeight="1"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4:19" ht="14.25" customHeight="1"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4:19" ht="14.25" customHeight="1"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4:19" ht="14.25" customHeight="1"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4:19" ht="14.25" customHeight="1"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4:19" ht="14.25" customHeight="1"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4:19" ht="14.25" customHeight="1"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4:19" ht="14.25" customHeight="1"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4:19" ht="14.25" customHeight="1"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4:19" ht="14.25" customHeight="1"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4:19" ht="14.25" customHeight="1"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4:19" ht="14.25" customHeight="1"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4:19" ht="14.25" customHeight="1"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4:19" ht="14.25" customHeight="1"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4:19" ht="14.25" customHeight="1"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4:19" ht="14.25" customHeight="1"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4:19" ht="14.25" customHeight="1"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4:19" ht="14.25" customHeight="1"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4:19" ht="14.25" customHeight="1"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4:19" ht="14.25" customHeight="1"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4:19" ht="14.25" customHeight="1"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4:19" ht="14.25" customHeight="1"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4:19" ht="14.25" customHeight="1"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4:19" ht="14.25" customHeight="1"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4:19" ht="14.25" customHeight="1"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4:19" ht="14.25" customHeight="1"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4:19" ht="14.25" customHeight="1"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4:19" ht="14.25" customHeight="1"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4:19" ht="14.25" customHeight="1"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4:19" ht="14.25" customHeight="1"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4:19" ht="14.25" customHeight="1"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4:19" ht="14.25" customHeight="1"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4:19" ht="14.25" customHeight="1"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4:19" ht="14.25" customHeight="1"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4:19" ht="14.25" customHeight="1"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4:19" ht="14.25" customHeight="1"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4:19" ht="14.25" customHeight="1"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4:19" ht="14.25" customHeight="1"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4:19" ht="14.25" customHeight="1"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4:19" ht="14.25" customHeight="1"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4:19" ht="14.25" customHeight="1"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4:19" ht="14.25" customHeight="1"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4:19" ht="14.25" customHeight="1"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4:19" ht="14.25" customHeight="1"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4:19" ht="14.25" customHeight="1"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4:19" ht="14.25" customHeight="1"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4:19" ht="14.25" customHeight="1"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4:19" ht="14.25" customHeight="1"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4:19" ht="14.25" customHeight="1"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4:19" ht="14.25" customHeight="1"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4:19" ht="14.25" customHeight="1"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4:19" ht="14.25" customHeight="1"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4:19" ht="14.25" customHeight="1"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4:19" ht="14.25" customHeight="1"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4:19" ht="14.25" customHeight="1"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4:19" ht="14.25" customHeight="1"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4:19" ht="14.25" customHeight="1"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4:19" ht="14.25" customHeight="1"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4:19" ht="14.25" customHeight="1"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4:19" ht="14.25" customHeight="1"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4:19" ht="14.25" customHeight="1"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4:19" ht="14.25" customHeight="1"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4:19" ht="14.25" customHeight="1"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4:19" ht="14.25" customHeight="1"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4:19" ht="14.25" customHeight="1"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4:19" ht="14.25" customHeight="1"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4:19" ht="14.25" customHeight="1"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4:19" ht="14.25" customHeight="1"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4:19" ht="14.25" customHeight="1"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4:19" ht="14.25" customHeight="1"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4:19" ht="14.25" customHeight="1"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4:19" ht="14.25" customHeight="1"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4:19" ht="14.25" customHeight="1"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4:19" ht="14.25" customHeight="1"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4:19" ht="14.25" customHeight="1"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4:19" ht="14.25" customHeight="1"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4:19" ht="14.25" customHeight="1"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4:19" ht="14.25" customHeight="1"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4:19" ht="14.25" customHeight="1"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4:19" ht="14.25" customHeight="1"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4:19" ht="14.25" customHeight="1"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4:19" ht="14.25" customHeight="1"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4:19" ht="14.25" customHeight="1"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4:19" ht="14.25" customHeight="1"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4:19" ht="14.25" customHeight="1"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4:19" ht="14.25" customHeight="1"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4:19" ht="14.25" customHeight="1"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4:19" ht="14.25" customHeight="1"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4:19" ht="14.25" customHeight="1"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4:19" ht="14.25" customHeight="1"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4:19" ht="14.25" customHeight="1"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4:19" ht="14.25" customHeight="1"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4:19" ht="14.25" customHeight="1"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4:19" ht="14.25" customHeight="1"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4:19" ht="14.25" customHeight="1"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4:19" ht="14.25" customHeight="1"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4:19" ht="14.25" customHeight="1"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4:19" ht="14.25" customHeight="1"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4:19" ht="14.25" customHeight="1"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4:19" ht="14.25" customHeight="1"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4:19" ht="14.25" customHeight="1"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4:19" ht="14.25" customHeight="1"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4:19" ht="14.25" customHeight="1"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4:19" ht="14.25" customHeight="1"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4:19" ht="14.25" customHeight="1"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4:19" ht="14.25" customHeight="1"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4:19" ht="14.25" customHeight="1"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4:19" ht="14.25" customHeight="1"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4:19" ht="14.25" customHeight="1"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4:19" ht="14.25" customHeight="1"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4:19" ht="14.25" customHeight="1"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4:19" ht="14.25" customHeight="1"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4:19" ht="14.25" customHeight="1"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4:19" ht="14.25" customHeight="1"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4:19" ht="14.25" customHeight="1"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4:19" ht="14.25" customHeight="1"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4:19" ht="14.25" customHeight="1"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4:19" ht="14.25" customHeight="1"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4:19" ht="14.25" customHeight="1"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4:19" ht="14.25" customHeight="1"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4:19" ht="14.25" customHeight="1"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4:19" ht="14.25" customHeight="1"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4:19" ht="14.25" customHeight="1"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4:19" ht="14.25" customHeight="1"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4:19" ht="14.25" customHeight="1"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4:19" ht="14.25" customHeight="1"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4:19" ht="14.25" customHeight="1"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4:19" ht="14.25" customHeight="1"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4:19" ht="14.25" customHeight="1"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4:19" ht="14.25" customHeight="1"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4:19" ht="14.25" customHeight="1"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4:19" ht="14.25" customHeight="1"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4:19" ht="14.25" customHeight="1"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4:19" ht="14.25" customHeight="1"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4:19" ht="14.25" customHeight="1"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4:19" ht="14.25" customHeight="1"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4:19" ht="14.25" customHeight="1"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4:19" ht="14.25" customHeight="1"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4:19" ht="14.25" customHeight="1"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4:19" ht="14.25" customHeight="1"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4:19" ht="14.25" customHeight="1"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4:19" ht="14.25" customHeight="1"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4:19" ht="14.25" customHeight="1"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4:19" ht="14.25" customHeight="1"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4:19" ht="14.25" customHeight="1"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4:19" ht="14.25" customHeight="1"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4:19" ht="14.25" customHeight="1"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4:19" ht="14.25" customHeight="1"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4:19" ht="14.25" customHeight="1"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4:19" ht="14.25" customHeight="1"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4:19" ht="14.25" customHeight="1"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4:19" ht="14.25" customHeight="1"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4:19" ht="14.25" customHeight="1"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4:19" ht="14.25" customHeight="1"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4:19" ht="14.25" customHeight="1"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4:19" ht="14.25" customHeight="1"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4:19" ht="14.25" customHeight="1"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4:19" ht="14.25" customHeight="1"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4:19" ht="14.25" customHeight="1"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4:19" ht="14.25" customHeight="1"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4:19" ht="14.25" customHeight="1"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4:19" ht="14.25" customHeight="1"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4:19" ht="14.25" customHeight="1"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4:19" ht="14.25" customHeight="1"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4:19" ht="14.25" customHeight="1"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4:19" ht="14.25" customHeight="1"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4:19" ht="14.25" customHeight="1"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4:19" ht="14.25" customHeight="1"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4:19" ht="14.25" customHeight="1"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4:19" ht="14.25" customHeight="1"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4:19" ht="14.25" customHeight="1"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4:19" ht="14.25" customHeight="1"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4:19" ht="14.25" customHeight="1"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4:19" ht="14.25" customHeight="1"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4:19" ht="14.25" customHeight="1"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4:19" ht="14.25" customHeight="1"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4:19" ht="14.25" customHeight="1"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4:19" ht="14.25" customHeight="1"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4:19" ht="14.25" customHeight="1"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4:19" ht="14.25" customHeight="1"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4:19" ht="14.25" customHeight="1"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4:19" ht="14.25" customHeight="1"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4:19" ht="14.25" customHeight="1"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4:19" ht="14.25" customHeight="1"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4:19" ht="14.25" customHeight="1"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4:19" ht="14.25" customHeight="1"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4:19" ht="14.25" customHeight="1"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4:19" ht="14.25" customHeight="1"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4:19" ht="14.25" customHeight="1"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4:19" ht="14.25" customHeight="1"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4:19" ht="14.25" customHeight="1"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4:19" ht="14.25" customHeight="1"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4:19" ht="14.25" customHeight="1"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4:19" ht="14.25" customHeight="1"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4:19" ht="14.25" customHeight="1"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4:19" ht="14.25" customHeight="1"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4:19" ht="14.25" customHeight="1"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4:19" ht="14.25" customHeight="1"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4:19" ht="14.25" customHeight="1"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4:19" ht="14.25" customHeight="1"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4:19" ht="14.25" customHeight="1"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4:19" ht="14.25" customHeight="1"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4:19" ht="14.25" customHeight="1"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4:19" ht="14.25" customHeight="1"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4:19" ht="14.25" customHeight="1"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4:19" ht="14.25" customHeight="1"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4:19" ht="14.25" customHeight="1"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4:19" ht="14.25" customHeight="1"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4:19" ht="14.25" customHeight="1"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4:19" ht="14.25" customHeight="1"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4:19" ht="14.25" customHeight="1"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4:19" ht="14.25" customHeight="1"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4:19" ht="14.25" customHeight="1"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4:19" ht="14.25" customHeight="1"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4:19" ht="14.25" customHeight="1"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4:19" ht="14.25" customHeight="1"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4:19" ht="14.25" customHeight="1"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4:19" ht="14.25" customHeight="1"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4:19" ht="14.25" customHeight="1"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4:19" ht="14.25" customHeight="1"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4:19" ht="14.25" customHeight="1"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4:19" ht="14.25" customHeight="1"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4:19" ht="14.25" customHeight="1"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4:19" ht="14.25" customHeight="1"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4:19" ht="14.25" customHeight="1"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4:19" ht="14.25" customHeight="1"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4:19" ht="14.25" customHeight="1"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4:19" ht="14.25" customHeight="1"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4:19" ht="14.25" customHeight="1"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4:19" ht="14.25" customHeight="1"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4:19" ht="14.25" customHeight="1"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4:19" ht="14.25" customHeight="1"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4:19" ht="14.25" customHeight="1"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4:19" ht="14.25" customHeight="1"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4:19" ht="14.25" customHeight="1"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4:19" ht="14.25" customHeight="1"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4:19" ht="14.25" customHeight="1"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4:19" ht="14.25" customHeight="1"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4:19" ht="14.25" customHeight="1"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4:19" ht="14.25" customHeight="1"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4:19" ht="14.25" customHeight="1"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4:19" ht="14.25" customHeight="1"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4:19" ht="14.25" customHeight="1"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4:19" ht="14.25" customHeight="1"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4:19" ht="14.25" customHeight="1"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4:19" ht="14.25" customHeight="1"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4:19" ht="14.25" customHeight="1"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4:19" ht="14.25" customHeight="1"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4:19" ht="14.25" customHeight="1"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4:19" ht="14.25" customHeight="1"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4:19" ht="14.25" customHeight="1"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4:19" ht="14.25" customHeight="1"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</sheetData>
  <mergeCells count="5">
    <mergeCell ref="A6:A7"/>
    <mergeCell ref="B6:B7"/>
    <mergeCell ref="C6:C7"/>
    <mergeCell ref="D6:D7"/>
    <mergeCell ref="S8:S251"/>
  </mergeCells>
  <pageMargins left="0.7" right="0.7" top="0.75" bottom="0.75" header="0" footer="0"/>
  <pageSetup orientation="portrait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500-000000000000}">
          <x14:formula1>
            <xm:f>'CPMK-CPL'!$B$11:$B$24</xm:f>
          </x14:formula1>
          <xm:sqref>T6:AR6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L1000"/>
  <sheetViews>
    <sheetView showGridLines="0" workbookViewId="0">
      <selection activeCell="V8" sqref="V8:V251"/>
    </sheetView>
  </sheetViews>
  <sheetFormatPr defaultColWidth="14.42578125" defaultRowHeight="15" customHeight="1"/>
  <cols>
    <col min="1" max="1" width="4.140625" customWidth="1"/>
    <col min="2" max="2" width="15.140625" customWidth="1"/>
    <col min="3" max="3" width="26.140625" customWidth="1"/>
    <col min="4" max="4" width="6.140625" customWidth="1"/>
    <col min="5" max="19" width="9.140625" hidden="1" customWidth="1"/>
    <col min="20" max="34" width="3.5703125" customWidth="1"/>
    <col min="35" max="35" width="5.42578125" customWidth="1"/>
    <col min="36" max="36" width="3.140625" customWidth="1"/>
    <col min="37" max="37" width="2.28515625" customWidth="1"/>
    <col min="38" max="39" width="9.140625" customWidth="1"/>
    <col min="40" max="40" width="10.85546875" customWidth="1"/>
    <col min="41" max="44" width="9.140625" customWidth="1"/>
    <col min="45" max="45" width="7.85546875" customWidth="1"/>
    <col min="46" max="90" width="9.140625" customWidth="1"/>
  </cols>
  <sheetData>
    <row r="1" spans="1:90" ht="14.25" customHeight="1">
      <c r="A1" s="3"/>
      <c r="B1" s="3" t="s">
        <v>61</v>
      </c>
      <c r="C1" s="3" t="str">
        <f>'CPMK-CPL'!C1</f>
        <v>PTSK 6506 Sistem Digital Lanjut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88"/>
      <c r="AG1" s="88"/>
      <c r="AH1" s="89">
        <v>1</v>
      </c>
      <c r="AI1" s="89">
        <f t="shared" ref="AI1:AI4" ca="1" si="0">COUNTIF($AI$8:$AI$251,AH1)</f>
        <v>21</v>
      </c>
      <c r="AJ1" s="89"/>
      <c r="AK1" s="3"/>
      <c r="AL1" s="3" t="s">
        <v>422</v>
      </c>
      <c r="AM1" s="3"/>
      <c r="AN1" s="90" t="s">
        <v>423</v>
      </c>
      <c r="AO1" s="1" t="s">
        <v>424</v>
      </c>
      <c r="AP1" s="3"/>
      <c r="AQ1" s="3" t="s">
        <v>425</v>
      </c>
      <c r="AR1" s="3"/>
      <c r="AS1" s="3"/>
      <c r="AT1" s="91">
        <v>2.5</v>
      </c>
      <c r="AU1" s="74" t="str">
        <f>"DISTRIBUSI PENCAPAIAN "&amp;AN1</f>
        <v>DISTRIBUSI PENCAPAIAN CPL 3</v>
      </c>
      <c r="AV1" s="3"/>
      <c r="AW1" s="3"/>
      <c r="AX1" s="3"/>
      <c r="AY1" s="3"/>
      <c r="AZ1" s="3"/>
      <c r="BA1" s="3"/>
      <c r="BB1" s="3"/>
      <c r="BC1" s="3"/>
      <c r="BD1" s="92">
        <f>'CPMK-CPL'!S25-0.5</f>
        <v>0.5</v>
      </c>
      <c r="BE1" s="74" t="str">
        <f t="shared" ref="BE1:BM1" ca="1" si="1">IFERROR(INDEX($T$6:$AH$6,IFERROR(_xludf.AGGREGATE(15,2,COLUMN($T$7:$AH$7)-COLUMN($S$7)/($T$7:$AH$7&lt;&gt;""),COLUMNS($T$7:T7)),"")),"")</f>
        <v/>
      </c>
      <c r="BF1" s="74" t="str">
        <f t="shared" ca="1" si="1"/>
        <v/>
      </c>
      <c r="BG1" s="74" t="str">
        <f t="shared" ca="1" si="1"/>
        <v/>
      </c>
      <c r="BH1" s="74" t="str">
        <f t="shared" ca="1" si="1"/>
        <v/>
      </c>
      <c r="BI1" s="74" t="str">
        <f t="shared" ca="1" si="1"/>
        <v/>
      </c>
      <c r="BJ1" s="74" t="str">
        <f t="shared" ca="1" si="1"/>
        <v/>
      </c>
      <c r="BK1" s="74" t="str">
        <f t="shared" ca="1" si="1"/>
        <v/>
      </c>
      <c r="BL1" s="74" t="str">
        <f t="shared" ca="1" si="1"/>
        <v/>
      </c>
      <c r="BM1" s="74" t="str">
        <f t="shared" ca="1" si="1"/>
        <v/>
      </c>
      <c r="BN1" s="74" t="str">
        <f t="array" aca="1" ref="BN1:CB1" ca="1">IFERROR(INDEX($T$6:$AH$6,IFERROR(_xludf.AGGREGATE(15,2,COLUMN($T$7:$AH$7)-COLUMN($S$7)/($T$7:$AH$7&lt;&gt;""),COLUMNS($T$7:AH7)),"")),"")</f>
        <v/>
      </c>
      <c r="BO1" s="3" t="str">
        <f ca="1"/>
        <v/>
      </c>
      <c r="BP1" s="3" t="str">
        <f ca="1"/>
        <v/>
      </c>
      <c r="BQ1" s="3" t="str">
        <f ca="1"/>
        <v/>
      </c>
      <c r="BR1" s="3" t="str">
        <f ca="1"/>
        <v/>
      </c>
      <c r="BS1" s="3" t="str">
        <f ca="1"/>
        <v/>
      </c>
      <c r="BT1" s="3" t="str">
        <f ca="1"/>
        <v/>
      </c>
      <c r="BU1" s="3" t="str">
        <f ca="1"/>
        <v/>
      </c>
      <c r="BV1" s="3" t="str">
        <f ca="1"/>
        <v/>
      </c>
      <c r="BW1" s="3" t="str">
        <f ca="1"/>
        <v/>
      </c>
      <c r="BX1" s="3" t="str">
        <f ca="1"/>
        <v/>
      </c>
      <c r="BY1" s="3" t="str">
        <f ca="1"/>
        <v/>
      </c>
      <c r="BZ1" s="3" t="str">
        <f ca="1"/>
        <v/>
      </c>
      <c r="CA1" s="3" t="str">
        <f ca="1"/>
        <v/>
      </c>
      <c r="CB1" s="3" t="str">
        <f ca="1"/>
        <v/>
      </c>
      <c r="CC1" s="3"/>
      <c r="CD1" s="3"/>
      <c r="CE1" s="3"/>
      <c r="CF1" s="3"/>
      <c r="CG1" s="3"/>
      <c r="CH1" s="3"/>
      <c r="CI1" s="3"/>
      <c r="CJ1" s="3"/>
      <c r="CK1" s="3"/>
      <c r="CL1" s="3"/>
    </row>
    <row r="2" spans="1:90" ht="14.25" customHeight="1">
      <c r="A2" s="3"/>
      <c r="B2" s="3" t="s">
        <v>63</v>
      </c>
      <c r="C2" s="3" t="str">
        <f>'CPMK-CPL'!C2</f>
        <v>2021/2022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88"/>
      <c r="AH2" s="89">
        <v>2</v>
      </c>
      <c r="AI2" s="89">
        <f t="shared" ca="1" si="0"/>
        <v>15</v>
      </c>
      <c r="AJ2" s="89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74"/>
      <c r="BE2" s="92" t="str">
        <f t="shared" ref="BE2:BM2" ca="1" si="2">IFERROR(INDEX($T$7:$AH$7,IFERROR(_xludf.AGGREGATE(15,2,COLUMN($T$7:$AH$7)-COLUMN($S$7)/($T$7:$AH$7&lt;&gt;""),COLUMNS($T$7:T7)),"")),"")</f>
        <v/>
      </c>
      <c r="BF2" s="92" t="str">
        <f t="shared" ca="1" si="2"/>
        <v/>
      </c>
      <c r="BG2" s="92" t="str">
        <f t="shared" ca="1" si="2"/>
        <v/>
      </c>
      <c r="BH2" s="92" t="str">
        <f t="shared" ca="1" si="2"/>
        <v/>
      </c>
      <c r="BI2" s="92" t="str">
        <f t="shared" ca="1" si="2"/>
        <v/>
      </c>
      <c r="BJ2" s="92" t="str">
        <f t="shared" ca="1" si="2"/>
        <v/>
      </c>
      <c r="BK2" s="92" t="str">
        <f t="shared" ca="1" si="2"/>
        <v/>
      </c>
      <c r="BL2" s="92" t="str">
        <f t="shared" ca="1" si="2"/>
        <v/>
      </c>
      <c r="BM2" s="92" t="str">
        <f t="shared" ca="1" si="2"/>
        <v/>
      </c>
      <c r="BN2" s="92" t="str">
        <f t="array" aca="1" ref="BN2:CB2" ca="1">IFERROR(INDEX($T$7:$AH$7,IFERROR(_xludf.AGGREGATE(15,2,COLUMN($T$7:$AH$7)-COLUMN($S$7)/($T$7:$AH$7&lt;&gt;""),COLUMNS($T$7:AH7)),"")),"")</f>
        <v/>
      </c>
      <c r="BO2" s="3" t="str">
        <f ca="1"/>
        <v/>
      </c>
      <c r="BP2" s="3" t="str">
        <f ca="1"/>
        <v/>
      </c>
      <c r="BQ2" s="3" t="str">
        <f ca="1"/>
        <v/>
      </c>
      <c r="BR2" s="3" t="str">
        <f ca="1"/>
        <v/>
      </c>
      <c r="BS2" s="3" t="str">
        <f ca="1"/>
        <v/>
      </c>
      <c r="BT2" s="3" t="str">
        <f ca="1"/>
        <v/>
      </c>
      <c r="BU2" s="3" t="str">
        <f ca="1"/>
        <v/>
      </c>
      <c r="BV2" s="3" t="str">
        <f ca="1"/>
        <v/>
      </c>
      <c r="BW2" s="3" t="str">
        <f ca="1"/>
        <v/>
      </c>
      <c r="BX2" s="3" t="str">
        <f ca="1"/>
        <v/>
      </c>
      <c r="BY2" s="3" t="str">
        <f ca="1"/>
        <v/>
      </c>
      <c r="BZ2" s="3" t="str">
        <f ca="1"/>
        <v/>
      </c>
      <c r="CA2" s="3" t="str">
        <f ca="1"/>
        <v/>
      </c>
      <c r="CB2" s="3" t="str">
        <f ca="1"/>
        <v/>
      </c>
      <c r="CC2" s="3"/>
      <c r="CD2" s="3"/>
      <c r="CE2" s="3"/>
      <c r="CF2" s="3"/>
      <c r="CG2" s="3"/>
      <c r="CH2" s="3"/>
      <c r="CI2" s="3"/>
      <c r="CJ2" s="3"/>
      <c r="CK2" s="3"/>
      <c r="CL2" s="3"/>
    </row>
    <row r="3" spans="1:90" ht="14.25" customHeight="1">
      <c r="A3" s="3"/>
      <c r="B3" s="3" t="s">
        <v>67</v>
      </c>
      <c r="C3" s="3" t="str">
        <f>'CPMK-CPL'!C3</f>
        <v>Gasal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88"/>
      <c r="U3" s="88"/>
      <c r="V3" s="88"/>
      <c r="W3" s="88"/>
      <c r="X3" s="88"/>
      <c r="Y3" s="88"/>
      <c r="Z3" s="88"/>
      <c r="AA3" s="88"/>
      <c r="AB3" s="88"/>
      <c r="AC3" s="88"/>
      <c r="AD3" s="88"/>
      <c r="AE3" s="88"/>
      <c r="AF3" s="88"/>
      <c r="AG3" s="88"/>
      <c r="AH3" s="89">
        <v>3</v>
      </c>
      <c r="AI3" s="89">
        <f t="shared" ca="1" si="0"/>
        <v>27</v>
      </c>
      <c r="AJ3" s="89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93"/>
      <c r="BF3" s="93"/>
      <c r="BG3" s="93"/>
      <c r="BH3" s="93"/>
      <c r="BI3" s="93"/>
      <c r="BJ3" s="93"/>
      <c r="BK3" s="93"/>
      <c r="BL3" s="93"/>
      <c r="BM3" s="93"/>
      <c r="BN3" s="9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</row>
    <row r="4" spans="1:90" ht="14.25" customHeight="1">
      <c r="A4" s="3"/>
      <c r="B4" s="3" t="s">
        <v>71</v>
      </c>
      <c r="C4" s="3" t="str">
        <f>'CPMK-CPL'!C4</f>
        <v>A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88"/>
      <c r="AH4" s="89">
        <v>4</v>
      </c>
      <c r="AI4" s="89">
        <f t="shared" ca="1" si="0"/>
        <v>123</v>
      </c>
      <c r="AJ4" s="89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93"/>
      <c r="BF4" s="93"/>
      <c r="BG4" s="93"/>
      <c r="BH4" s="93"/>
      <c r="BI4" s="93"/>
      <c r="BJ4" s="93"/>
      <c r="BK4" s="93"/>
      <c r="BL4" s="93"/>
      <c r="BM4" s="93"/>
      <c r="BN4" s="9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</row>
    <row r="5" spans="1:90" ht="14.25" customHeight="1">
      <c r="A5" s="3"/>
      <c r="B5" s="3"/>
      <c r="C5" s="3"/>
      <c r="D5" s="3"/>
      <c r="E5" s="28"/>
      <c r="F5" s="28"/>
      <c r="G5" s="7">
        <f t="shared" ref="G5:S5" si="3">IFERROR(AVERAGE(G8:G251),"")</f>
        <v>78.861559139784944</v>
      </c>
      <c r="H5" s="7" t="str">
        <f t="shared" si="3"/>
        <v/>
      </c>
      <c r="I5" s="7" t="str">
        <f t="shared" si="3"/>
        <v/>
      </c>
      <c r="J5" s="7" t="str">
        <f t="shared" si="3"/>
        <v/>
      </c>
      <c r="K5" s="7" t="str">
        <f t="shared" si="3"/>
        <v/>
      </c>
      <c r="L5" s="7" t="str">
        <f t="shared" si="3"/>
        <v/>
      </c>
      <c r="M5" s="7" t="str">
        <f t="shared" si="3"/>
        <v/>
      </c>
      <c r="N5" s="7" t="str">
        <f t="shared" si="3"/>
        <v/>
      </c>
      <c r="O5" s="7" t="str">
        <f t="shared" si="3"/>
        <v/>
      </c>
      <c r="P5" s="7" t="str">
        <f t="shared" si="3"/>
        <v/>
      </c>
      <c r="Q5" s="7" t="str">
        <f t="shared" si="3"/>
        <v/>
      </c>
      <c r="R5" s="7" t="str">
        <f t="shared" si="3"/>
        <v/>
      </c>
      <c r="S5" s="7" t="str">
        <f t="shared" si="3"/>
        <v/>
      </c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  <c r="AI5" s="88">
        <f ca="1">IFERROR(AVERAGE(AI8:AI251),"")</f>
        <v>3.3548387096774195</v>
      </c>
      <c r="AJ5" s="88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</row>
    <row r="6" spans="1:90" ht="28.5" customHeight="1">
      <c r="A6" s="94" t="s">
        <v>194</v>
      </c>
      <c r="B6" s="95" t="s">
        <v>195</v>
      </c>
      <c r="C6" s="95" t="s">
        <v>196</v>
      </c>
      <c r="D6" s="96" t="s">
        <v>439</v>
      </c>
      <c r="E6" s="97" t="s">
        <v>95</v>
      </c>
      <c r="F6" s="97" t="s">
        <v>96</v>
      </c>
      <c r="G6" s="97" t="s">
        <v>97</v>
      </c>
      <c r="H6" s="97" t="s">
        <v>98</v>
      </c>
      <c r="I6" s="97" t="s">
        <v>99</v>
      </c>
      <c r="J6" s="97" t="s">
        <v>100</v>
      </c>
      <c r="K6" s="97" t="s">
        <v>101</v>
      </c>
      <c r="L6" s="97" t="s">
        <v>102</v>
      </c>
      <c r="M6" s="97" t="s">
        <v>103</v>
      </c>
      <c r="N6" s="97" t="s">
        <v>440</v>
      </c>
      <c r="O6" s="97" t="s">
        <v>441</v>
      </c>
      <c r="P6" s="97" t="s">
        <v>442</v>
      </c>
      <c r="Q6" s="97" t="s">
        <v>443</v>
      </c>
      <c r="R6" s="97" t="s">
        <v>444</v>
      </c>
      <c r="S6" s="97" t="s">
        <v>445</v>
      </c>
      <c r="T6" s="98" t="s">
        <v>446</v>
      </c>
      <c r="U6" s="98" t="s">
        <v>426</v>
      </c>
      <c r="V6" s="98" t="s">
        <v>423</v>
      </c>
      <c r="W6" s="98" t="s">
        <v>427</v>
      </c>
      <c r="X6" s="98" t="s">
        <v>428</v>
      </c>
      <c r="Y6" s="98" t="s">
        <v>429</v>
      </c>
      <c r="Z6" s="98" t="s">
        <v>430</v>
      </c>
      <c r="AA6" s="98" t="s">
        <v>431</v>
      </c>
      <c r="AB6" s="98" t="s">
        <v>432</v>
      </c>
      <c r="AC6" s="98" t="s">
        <v>433</v>
      </c>
      <c r="AD6" s="98" t="s">
        <v>434</v>
      </c>
      <c r="AE6" s="98" t="s">
        <v>435</v>
      </c>
      <c r="AF6" s="98" t="s">
        <v>436</v>
      </c>
      <c r="AG6" s="98" t="s">
        <v>437</v>
      </c>
      <c r="AH6" s="98" t="s">
        <v>438</v>
      </c>
      <c r="AI6" s="99" t="str">
        <f>AN1</f>
        <v>CPL 3</v>
      </c>
      <c r="AJ6" s="99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</row>
    <row r="7" spans="1:90" ht="14.25" hidden="1" customHeight="1">
      <c r="A7" s="94"/>
      <c r="B7" s="95"/>
      <c r="C7" s="95"/>
      <c r="D7" s="100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101" t="e">
        <f>IFERROR(AVERAGE(T8:T251),NA())</f>
        <v>#N/A</v>
      </c>
      <c r="U7" s="101" t="e">
        <f>IFERROR(AVERAGE(U8:U151),NA())</f>
        <v>#N/A</v>
      </c>
      <c r="V7" s="101">
        <f t="shared" ref="V7:AH7" si="4">IFERROR(AVERAGE(V8:V251),NA())</f>
        <v>3.3548387096774195</v>
      </c>
      <c r="W7" s="101" t="e">
        <f t="shared" si="4"/>
        <v>#N/A</v>
      </c>
      <c r="X7" s="101" t="e">
        <f t="shared" si="4"/>
        <v>#N/A</v>
      </c>
      <c r="Y7" s="101" t="e">
        <f t="shared" si="4"/>
        <v>#N/A</v>
      </c>
      <c r="Z7" s="101" t="e">
        <f t="shared" si="4"/>
        <v>#N/A</v>
      </c>
      <c r="AA7" s="101" t="e">
        <f t="shared" si="4"/>
        <v>#N/A</v>
      </c>
      <c r="AB7" s="101" t="e">
        <f t="shared" si="4"/>
        <v>#N/A</v>
      </c>
      <c r="AC7" s="101" t="e">
        <f t="shared" si="4"/>
        <v>#N/A</v>
      </c>
      <c r="AD7" s="101" t="e">
        <f t="shared" si="4"/>
        <v>#N/A</v>
      </c>
      <c r="AE7" s="101" t="e">
        <f t="shared" si="4"/>
        <v>#N/A</v>
      </c>
      <c r="AF7" s="101" t="e">
        <f t="shared" si="4"/>
        <v>#N/A</v>
      </c>
      <c r="AG7" s="101" t="e">
        <f t="shared" si="4"/>
        <v>#N/A</v>
      </c>
      <c r="AH7" s="101" t="e">
        <f t="shared" si="4"/>
        <v>#N/A</v>
      </c>
      <c r="AI7" s="102"/>
      <c r="AJ7" s="102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</row>
    <row r="8" spans="1:90" ht="14.25" customHeight="1">
      <c r="A8" s="103">
        <v>1</v>
      </c>
      <c r="B8" s="64">
        <f>IF('FORM NILAI SIAP'!A8=0,"",'FORM NILAI SIAP'!A8)</f>
        <v>21120120140099</v>
      </c>
      <c r="C8" s="3" t="str">
        <f>IF('FORM NILAI SIAP'!B8=0,"",'FORM NILAI SIAP'!B8)</f>
        <v>AULYA THAREEQ PRAVANTAWIDYA</v>
      </c>
      <c r="D8" s="3" t="str">
        <f>'FORM NILAI SIAP'!J8</f>
        <v>A</v>
      </c>
      <c r="E8" s="7" t="str">
        <f>IF($C8="","",IFERROR((IFERROR('FORM NILAI SIAP'!$M8*'CPMK-CPL'!D$11,0)+IFERROR('FORM NILAI SIAP'!$O8*'CPMK-CPL'!D$12,0)+IFERROR('FORM NILAI SIAP'!$Q8*'CPMK-CPL'!D$13,0)+IFERROR('FORM NILAI SIAP'!$S8*'CPMK-CPL'!D$14,0)+IFERROR('FORM NILAI SIAP'!$U8*'CPMK-CPL'!D$15,0)+IFERROR('FORM NILAI SIAP'!$W8*'CPMK-CPL'!D$16,0)+IFERROR('FORM NILAI SIAP'!$Y8*'CPMK-CPL'!D$17,0)+IFERROR('FORM NILAI SIAP'!$AA8*'CPMK-CPL'!D$18,0)+IFERROR('FORM NILAI SIAP'!$AC8*'CPMK-CPL'!D$19,0)+IFERROR('FORM NILAI SIAP'!$AE8*'CPMK-CPL'!D$20,0))/'CPMK-CPL'!D$25,""))</f>
        <v/>
      </c>
      <c r="F8" s="7" t="str">
        <f>IF($C8="","",IFERROR((IFERROR('FORM NILAI SIAP'!$M8*'CPMK-CPL'!E$11,0)+IFERROR('FORM NILAI SIAP'!$O8*'CPMK-CPL'!E$12,0)+IFERROR('FORM NILAI SIAP'!$Q8*'CPMK-CPL'!E$13,0)+IFERROR('FORM NILAI SIAP'!$S8*'CPMK-CPL'!E$14,0)+IFERROR('FORM NILAI SIAP'!$U8*'CPMK-CPL'!E$15,0)+IFERROR('FORM NILAI SIAP'!$W8*'CPMK-CPL'!E$16,0)+IFERROR('FORM NILAI SIAP'!$Y8*'CPMK-CPL'!E$17,0)+IFERROR('FORM NILAI SIAP'!$AA8*'CPMK-CPL'!E$18,0)+IFERROR('FORM NILAI SIAP'!$AC8*'CPMK-CPL'!E$19,0)+IFERROR('FORM NILAI SIAP'!$AE8*'CPMK-CPL'!E$20,0))/'CPMK-CPL'!E$25,""))</f>
        <v/>
      </c>
      <c r="G8" s="7">
        <f>IF($C8="","",IFERROR((IFERROR('FORM NILAI SIAP'!$M8*'CPMK-CPL'!F$11,0)+IFERROR('FORM NILAI SIAP'!$O8*'CPMK-CPL'!F$12,0)+IFERROR('FORM NILAI SIAP'!$Q8*'CPMK-CPL'!F$13,0)+IFERROR('FORM NILAI SIAP'!$S8*'CPMK-CPL'!F$14,0)+IFERROR('FORM NILAI SIAP'!$U8*'CPMK-CPL'!F$15,0)+IFERROR('FORM NILAI SIAP'!$W8*'CPMK-CPL'!F$16,0)+IFERROR('FORM NILAI SIAP'!$Y8*'CPMK-CPL'!F$17,0)+IFERROR('FORM NILAI SIAP'!$AA8*'CPMK-CPL'!F$18,0)+IFERROR('FORM NILAI SIAP'!$AC8*'CPMK-CPL'!F$19,0)+IFERROR('FORM NILAI SIAP'!$AE8*'CPMK-CPL'!F$20,0))/'CPMK-CPL'!F$25,""))</f>
        <v>95</v>
      </c>
      <c r="H8" s="7" t="str">
        <f>IF($C8="","",IFERROR((IFERROR('FORM NILAI SIAP'!$M8*'CPMK-CPL'!G$11,0)+IFERROR('FORM NILAI SIAP'!$O8*'CPMK-CPL'!G$12,0)+IFERROR('FORM NILAI SIAP'!$Q8*'CPMK-CPL'!G$13,0)+IFERROR('FORM NILAI SIAP'!$S8*'CPMK-CPL'!G$14,0)+IFERROR('FORM NILAI SIAP'!$U8*'CPMK-CPL'!G$15,0)+IFERROR('FORM NILAI SIAP'!$W8*'CPMK-CPL'!G$16,0)+IFERROR('FORM NILAI SIAP'!$Y8*'CPMK-CPL'!G$17,0)+IFERROR('FORM NILAI SIAP'!$AA8*'CPMK-CPL'!G$18,0)+IFERROR('FORM NILAI SIAP'!$AC8*'CPMK-CPL'!G$19,0)+IFERROR('FORM NILAI SIAP'!$AE8*'CPMK-CPL'!G$20,0))/'CPMK-CPL'!G$25,""))</f>
        <v/>
      </c>
      <c r="I8" s="7" t="str">
        <f>IF($C8="","",IFERROR((IFERROR('FORM NILAI SIAP'!$M8*'CPMK-CPL'!H$11,0)+IFERROR('FORM NILAI SIAP'!$O8*'CPMK-CPL'!H$12,0)+IFERROR('FORM NILAI SIAP'!$Q8*'CPMK-CPL'!H$13,0)+IFERROR('FORM NILAI SIAP'!$S8*'CPMK-CPL'!H$14,0)+IFERROR('FORM NILAI SIAP'!$U8*'CPMK-CPL'!H$15,0)+IFERROR('FORM NILAI SIAP'!$W8*'CPMK-CPL'!H$16,0)+IFERROR('FORM NILAI SIAP'!$Y8*'CPMK-CPL'!H$17,0)+IFERROR('FORM NILAI SIAP'!$AA8*'CPMK-CPL'!H$18,0)+IFERROR('FORM NILAI SIAP'!$AC8*'CPMK-CPL'!H$19,0)+IFERROR('FORM NILAI SIAP'!$AE8*'CPMK-CPL'!H$20,0))/'CPMK-CPL'!H$25,""))</f>
        <v/>
      </c>
      <c r="J8" s="7" t="str">
        <f>IF($C8="","",IFERROR((IFERROR('FORM NILAI SIAP'!$M8*'CPMK-CPL'!I$11,0)+IFERROR('FORM NILAI SIAP'!$O8*'CPMK-CPL'!I$12,0)+IFERROR('FORM NILAI SIAP'!$Q8*'CPMK-CPL'!I$13,0)+IFERROR('FORM NILAI SIAP'!$S8*'CPMK-CPL'!I$14,0)+IFERROR('FORM NILAI SIAP'!$U8*'CPMK-CPL'!I$15,0)+IFERROR('FORM NILAI SIAP'!$W8*'CPMK-CPL'!I$16,0)+IFERROR('FORM NILAI SIAP'!$Y8*'CPMK-CPL'!I$17,0)+IFERROR('FORM NILAI SIAP'!$AA8*'CPMK-CPL'!I$18,0)+IFERROR('FORM NILAI SIAP'!$AC8*'CPMK-CPL'!I$19,0)+IFERROR('FORM NILAI SIAP'!$AE8*'CPMK-CPL'!I$20,0))/'CPMK-CPL'!I$25,""))</f>
        <v/>
      </c>
      <c r="K8" s="7" t="str">
        <f>IF($C8="","",IFERROR((IFERROR('FORM NILAI SIAP'!$M8*'CPMK-CPL'!J$11,0)+IFERROR('FORM NILAI SIAP'!$O8*'CPMK-CPL'!J$12,0)+IFERROR('FORM NILAI SIAP'!$Q8*'CPMK-CPL'!J$13,0)+IFERROR('FORM NILAI SIAP'!$S8*'CPMK-CPL'!J$14,0)+IFERROR('FORM NILAI SIAP'!$U8*'CPMK-CPL'!J$15,0)+IFERROR('FORM NILAI SIAP'!$W8*'CPMK-CPL'!J$16,0)+IFERROR('FORM NILAI SIAP'!$Y8*'CPMK-CPL'!J$17,0)+IFERROR('FORM NILAI SIAP'!$AA8*'CPMK-CPL'!J$18,0)+IFERROR('FORM NILAI SIAP'!$AC8*'CPMK-CPL'!J$19,0)+IFERROR('FORM NILAI SIAP'!$AE8*'CPMK-CPL'!J$20,0))/'CPMK-CPL'!J$25,""))</f>
        <v/>
      </c>
      <c r="L8" s="7" t="str">
        <f>IF($C8="","",IFERROR((IFERROR('FORM NILAI SIAP'!$M8*'CPMK-CPL'!K$11,0)+IFERROR('FORM NILAI SIAP'!$O8*'CPMK-CPL'!K$12,0)+IFERROR('FORM NILAI SIAP'!$Q8*'CPMK-CPL'!K$13,0)+IFERROR('FORM NILAI SIAP'!$S8*'CPMK-CPL'!K$14,0)+IFERROR('FORM NILAI SIAP'!$U8*'CPMK-CPL'!K$15,0)+IFERROR('FORM NILAI SIAP'!$W8*'CPMK-CPL'!K$16,0)+IFERROR('FORM NILAI SIAP'!$Y8*'CPMK-CPL'!K$17,0)+IFERROR('FORM NILAI SIAP'!$AA8*'CPMK-CPL'!K$18,0)+IFERROR('FORM NILAI SIAP'!$AC8*'CPMK-CPL'!K$19,0)+IFERROR('FORM NILAI SIAP'!$AE8*'CPMK-CPL'!K$20,0))/'CPMK-CPL'!K$25,""))</f>
        <v/>
      </c>
      <c r="M8" s="7" t="str">
        <f>IF($C8="","",IFERROR((IFERROR('FORM NILAI SIAP'!$M8*'CPMK-CPL'!L$11,0)+IFERROR('FORM NILAI SIAP'!$O8*'CPMK-CPL'!L$12,0)+IFERROR('FORM NILAI SIAP'!$Q8*'CPMK-CPL'!L$13,0)+IFERROR('FORM NILAI SIAP'!$S8*'CPMK-CPL'!L$14,0)+IFERROR('FORM NILAI SIAP'!$U8*'CPMK-CPL'!L$15,0)+IFERROR('FORM NILAI SIAP'!$W8*'CPMK-CPL'!L$16,0)+IFERROR('FORM NILAI SIAP'!$Y8*'CPMK-CPL'!L$17,0)+IFERROR('FORM NILAI SIAP'!$AA8*'CPMK-CPL'!L$18,0)+IFERROR('FORM NILAI SIAP'!$AC8*'CPMK-CPL'!L$19,0)+IFERROR('FORM NILAI SIAP'!$AE8*'CPMK-CPL'!L$20,0))/'CPMK-CPL'!L$25,""))</f>
        <v/>
      </c>
      <c r="N8" s="7" t="str">
        <f>IF($C8="","",IFERROR((IFERROR('FORM NILAI SIAP'!$M8*'CPMK-CPL'!M$11,0)+IFERROR('FORM NILAI SIAP'!$O8*'CPMK-CPL'!M$12,0)+IFERROR('FORM NILAI SIAP'!$Q8*'CPMK-CPL'!M$13,0)+IFERROR('FORM NILAI SIAP'!$S8*'CPMK-CPL'!M$14,0)+IFERROR('FORM NILAI SIAP'!$U8*'CPMK-CPL'!M$15,0)+IFERROR('FORM NILAI SIAP'!$W8*'CPMK-CPL'!M$16,0)+IFERROR('FORM NILAI SIAP'!$Y8*'CPMK-CPL'!M$17,0)+IFERROR('FORM NILAI SIAP'!$AA8*'CPMK-CPL'!M$18,0)+IFERROR('FORM NILAI SIAP'!$AC8*'CPMK-CPL'!M$19,0)+IFERROR('FORM NILAI SIAP'!$AE8*'CPMK-CPL'!M$20,0))/'CPMK-CPL'!M$25,""))</f>
        <v/>
      </c>
      <c r="O8" s="7" t="str">
        <f>IF($C8="","",IFERROR((IFERROR('FORM NILAI SIAP'!$M8*'CPMK-CPL'!N$11,0)+IFERROR('FORM NILAI SIAP'!$O8*'CPMK-CPL'!N$12,0)+IFERROR('FORM NILAI SIAP'!$Q8*'CPMK-CPL'!N$13,0)+IFERROR('FORM NILAI SIAP'!$S8*'CPMK-CPL'!N$14,0)+IFERROR('FORM NILAI SIAP'!$U8*'CPMK-CPL'!N$15,0)+IFERROR('FORM NILAI SIAP'!$W8*'CPMK-CPL'!N$16,0)+IFERROR('FORM NILAI SIAP'!$Y8*'CPMK-CPL'!N$17,0)+IFERROR('FORM NILAI SIAP'!$AA8*'CPMK-CPL'!N$18,0)+IFERROR('FORM NILAI SIAP'!$AC8*'CPMK-CPL'!N$19,0)+IFERROR('FORM NILAI SIAP'!$AE8*'CPMK-CPL'!N$20,0))/'CPMK-CPL'!N$25,""))</f>
        <v/>
      </c>
      <c r="P8" s="7" t="str">
        <f>IF($C8="","",IFERROR((IFERROR('FORM NILAI SIAP'!$M8*'CPMK-CPL'!O$11,0)+IFERROR('FORM NILAI SIAP'!$O8*'CPMK-CPL'!O$12,0)+IFERROR('FORM NILAI SIAP'!$Q8*'CPMK-CPL'!O$13,0)+IFERROR('FORM NILAI SIAP'!$S8*'CPMK-CPL'!O$14,0)+IFERROR('FORM NILAI SIAP'!$U8*'CPMK-CPL'!O$15,0)+IFERROR('FORM NILAI SIAP'!$W8*'CPMK-CPL'!O$16,0)+IFERROR('FORM NILAI SIAP'!$Y8*'CPMK-CPL'!O$17,0)+IFERROR('FORM NILAI SIAP'!$AA8*'CPMK-CPL'!O$18,0)+IFERROR('FORM NILAI SIAP'!$AC8*'CPMK-CPL'!O$19,0)+IFERROR('FORM NILAI SIAP'!$AE8*'CPMK-CPL'!O$20,0))/'CPMK-CPL'!O$25,""))</f>
        <v/>
      </c>
      <c r="Q8" s="7" t="str">
        <f>IF($C8="","",IFERROR((IFERROR('FORM NILAI SIAP'!$M8*'CPMK-CPL'!P$11,0)+IFERROR('FORM NILAI SIAP'!$O8*'CPMK-CPL'!P$12,0)+IFERROR('FORM NILAI SIAP'!$Q8*'CPMK-CPL'!P$13,0)+IFERROR('FORM NILAI SIAP'!$S8*'CPMK-CPL'!P$14,0)+IFERROR('FORM NILAI SIAP'!$U8*'CPMK-CPL'!P$15,0)+IFERROR('FORM NILAI SIAP'!$W8*'CPMK-CPL'!P$16,0)+IFERROR('FORM NILAI SIAP'!$Y8*'CPMK-CPL'!P$17,0)+IFERROR('FORM NILAI SIAP'!$AA8*'CPMK-CPL'!P$18,0)+IFERROR('FORM NILAI SIAP'!$AC8*'CPMK-CPL'!P$19,0)+IFERROR('FORM NILAI SIAP'!$AE8*'CPMK-CPL'!P$20,0))/'CPMK-CPL'!P$25,""))</f>
        <v/>
      </c>
      <c r="R8" s="7" t="str">
        <f>IF($C8="","",IFERROR((IFERROR('FORM NILAI SIAP'!$M8*'CPMK-CPL'!Q$11,0)+IFERROR('FORM NILAI SIAP'!$O8*'CPMK-CPL'!Q$12,0)+IFERROR('FORM NILAI SIAP'!$Q8*'CPMK-CPL'!Q$13,0)+IFERROR('FORM NILAI SIAP'!$S8*'CPMK-CPL'!Q$14,0)+IFERROR('FORM NILAI SIAP'!$U8*'CPMK-CPL'!Q$15,0)+IFERROR('FORM NILAI SIAP'!$W8*'CPMK-CPL'!Q$16,0)+IFERROR('FORM NILAI SIAP'!$Y8*'CPMK-CPL'!Q$17,0)+IFERROR('FORM NILAI SIAP'!$AA8*'CPMK-CPL'!Q$18,0)+IFERROR('FORM NILAI SIAP'!$AC8*'CPMK-CPL'!Q$19,0)+IFERROR('FORM NILAI SIAP'!$AE8*'CPMK-CPL'!Q$20,0))/'CPMK-CPL'!Q$25,""))</f>
        <v/>
      </c>
      <c r="S8" s="7" t="str">
        <f>IF($C8="","",IFERROR((IFERROR('FORM NILAI SIAP'!$M8*'CPMK-CPL'!R$11,0)+IFERROR('FORM NILAI SIAP'!$O8*'CPMK-CPL'!R$12,0)+IFERROR('FORM NILAI SIAP'!$Q8*'CPMK-CPL'!R$13,0)+IFERROR('FORM NILAI SIAP'!$S8*'CPMK-CPL'!R$14,0)+IFERROR('FORM NILAI SIAP'!$U8*'CPMK-CPL'!R$15,0)+IFERROR('FORM NILAI SIAP'!$W8*'CPMK-CPL'!R$16,0)+IFERROR('FORM NILAI SIAP'!$Y8*'CPMK-CPL'!R$17,0)+IFERROR('FORM NILAI SIAP'!$AA8*'CPMK-CPL'!R$18,0)+IFERROR('FORM NILAI SIAP'!$AC8*'CPMK-CPL'!R$19,0)+IFERROR('FORM NILAI SIAP'!$AE8*'CPMK-CPL'!R$20,0))/'CPMK-CPL'!R$25,""))</f>
        <v/>
      </c>
      <c r="T8" s="88" t="str">
        <f t="shared" ref="T8:AH8" si="5">IF(E8="","",IF(E8&gt;=80,4,IF(E8&gt;=70,3,IF(E8&gt;=60,2,1))))</f>
        <v/>
      </c>
      <c r="U8" s="88" t="str">
        <f t="shared" si="5"/>
        <v/>
      </c>
      <c r="V8" s="88">
        <f>IF(G8="","",IF(G8&gt;=80,4,IF(G8&gt;=70,3,IF(G8&gt;=60,2,1))))</f>
        <v>4</v>
      </c>
      <c r="W8" s="88" t="str">
        <f t="shared" si="5"/>
        <v/>
      </c>
      <c r="X8" s="88" t="str">
        <f t="shared" si="5"/>
        <v/>
      </c>
      <c r="Y8" s="88" t="str">
        <f t="shared" si="5"/>
        <v/>
      </c>
      <c r="Z8" s="88" t="str">
        <f t="shared" si="5"/>
        <v/>
      </c>
      <c r="AA8" s="88" t="str">
        <f t="shared" si="5"/>
        <v/>
      </c>
      <c r="AB8" s="88" t="str">
        <f t="shared" si="5"/>
        <v/>
      </c>
      <c r="AC8" s="88" t="str">
        <f t="shared" si="5"/>
        <v/>
      </c>
      <c r="AD8" s="88" t="str">
        <f t="shared" si="5"/>
        <v/>
      </c>
      <c r="AE8" s="88" t="str">
        <f t="shared" si="5"/>
        <v/>
      </c>
      <c r="AF8" s="88" t="str">
        <f t="shared" si="5"/>
        <v/>
      </c>
      <c r="AG8" s="88" t="str">
        <f t="shared" si="5"/>
        <v/>
      </c>
      <c r="AH8" s="88" t="str">
        <f t="shared" si="5"/>
        <v/>
      </c>
      <c r="AI8" s="89">
        <f t="shared" ref="AI8:AI251" ca="1" si="6">OFFSET(D8,0,MATCH($AN$1,$T$6:$AH$6,0)+15)</f>
        <v>4</v>
      </c>
      <c r="AJ8" s="89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</row>
    <row r="9" spans="1:90" ht="14.25" customHeight="1">
      <c r="A9" s="103">
        <f t="shared" ref="A9:A72" si="7">IF(A8="","",IF(A8=jmlmhs,"",A8+1))</f>
        <v>2</v>
      </c>
      <c r="B9" s="64">
        <f>IF('FORM NILAI SIAP'!A9=0,"",'FORM NILAI SIAP'!A9)</f>
        <v>21120120140099</v>
      </c>
      <c r="C9" s="3" t="str">
        <f>IF('FORM NILAI SIAP'!B9=0,"",'FORM NILAI SIAP'!B9)</f>
        <v>PUTRI ALMAAS AULIASARI</v>
      </c>
      <c r="D9" s="3" t="str">
        <f>'FORM NILAI SIAP'!J9</f>
        <v>A</v>
      </c>
      <c r="E9" s="7" t="str">
        <f>IF($C9="","",IFERROR((IFERROR('FORM NILAI SIAP'!$M9*'CPMK-CPL'!D$11,0)+IFERROR('FORM NILAI SIAP'!$O9*'CPMK-CPL'!D$12,0)+IFERROR('FORM NILAI SIAP'!$Q9*'CPMK-CPL'!D$13,0)+IFERROR('FORM NILAI SIAP'!$S9*'CPMK-CPL'!D$14,0)+IFERROR('FORM NILAI SIAP'!$U9*'CPMK-CPL'!D$15,0)+IFERROR('FORM NILAI SIAP'!$W9*'CPMK-CPL'!D$16,0)+IFERROR('FORM NILAI SIAP'!$Y9*'CPMK-CPL'!D$17,0)+IFERROR('FORM NILAI SIAP'!$AA9*'CPMK-CPL'!D$18,0)+IFERROR('FORM NILAI SIAP'!$AC9*'CPMK-CPL'!D$19,0)+IFERROR('FORM NILAI SIAP'!$AE9*'CPMK-CPL'!D$20,0))/'CPMK-CPL'!D$25,""))</f>
        <v/>
      </c>
      <c r="F9" s="7" t="str">
        <f>IF($C9="","",IFERROR((IFERROR('FORM NILAI SIAP'!$M9*'CPMK-CPL'!E$11,0)+IFERROR('FORM NILAI SIAP'!$O9*'CPMK-CPL'!E$12,0)+IFERROR('FORM NILAI SIAP'!$Q9*'CPMK-CPL'!E$13,0)+IFERROR('FORM NILAI SIAP'!$S9*'CPMK-CPL'!E$14,0)+IFERROR('FORM NILAI SIAP'!$U9*'CPMK-CPL'!E$15,0)+IFERROR('FORM NILAI SIAP'!$W9*'CPMK-CPL'!E$16,0)+IFERROR('FORM NILAI SIAP'!$Y9*'CPMK-CPL'!E$17,0)+IFERROR('FORM NILAI SIAP'!$AA9*'CPMK-CPL'!E$18,0)+IFERROR('FORM NILAI SIAP'!$AC9*'CPMK-CPL'!E$19,0)+IFERROR('FORM NILAI SIAP'!$AE9*'CPMK-CPL'!E$20,0))/'CPMK-CPL'!E$25,""))</f>
        <v/>
      </c>
      <c r="G9" s="7">
        <f>IF($C9="","",IFERROR((IFERROR('FORM NILAI SIAP'!$M9*'CPMK-CPL'!F$11,0)+IFERROR('FORM NILAI SIAP'!$O9*'CPMK-CPL'!F$12,0)+IFERROR('FORM NILAI SIAP'!$Q9*'CPMK-CPL'!F$13,0)+IFERROR('FORM NILAI SIAP'!$S9*'CPMK-CPL'!F$14,0)+IFERROR('FORM NILAI SIAP'!$U9*'CPMK-CPL'!F$15,0)+IFERROR('FORM NILAI SIAP'!$W9*'CPMK-CPL'!F$16,0)+IFERROR('FORM NILAI SIAP'!$Y9*'CPMK-CPL'!F$17,0)+IFERROR('FORM NILAI SIAP'!$AA9*'CPMK-CPL'!F$18,0)+IFERROR('FORM NILAI SIAP'!$AC9*'CPMK-CPL'!F$19,0)+IFERROR('FORM NILAI SIAP'!$AE9*'CPMK-CPL'!F$20,0))/'CPMK-CPL'!F$25,""))</f>
        <v>88.25</v>
      </c>
      <c r="H9" s="7" t="str">
        <f>IF($C9="","",IFERROR((IFERROR('FORM NILAI SIAP'!$M9*'CPMK-CPL'!G$11,0)+IFERROR('FORM NILAI SIAP'!$O9*'CPMK-CPL'!G$12,0)+IFERROR('FORM NILAI SIAP'!$Q9*'CPMK-CPL'!G$13,0)+IFERROR('FORM NILAI SIAP'!$S9*'CPMK-CPL'!G$14,0)+IFERROR('FORM NILAI SIAP'!$U9*'CPMK-CPL'!G$15,0)+IFERROR('FORM NILAI SIAP'!$W9*'CPMK-CPL'!G$16,0)+IFERROR('FORM NILAI SIAP'!$Y9*'CPMK-CPL'!G$17,0)+IFERROR('FORM NILAI SIAP'!$AA9*'CPMK-CPL'!G$18,0)+IFERROR('FORM NILAI SIAP'!$AC9*'CPMK-CPL'!G$19,0)+IFERROR('FORM NILAI SIAP'!$AE9*'CPMK-CPL'!G$20,0))/'CPMK-CPL'!G$25,""))</f>
        <v/>
      </c>
      <c r="I9" s="7" t="str">
        <f>IF($C9="","",IFERROR((IFERROR('FORM NILAI SIAP'!$M9*'CPMK-CPL'!H$11,0)+IFERROR('FORM NILAI SIAP'!$O9*'CPMK-CPL'!H$12,0)+IFERROR('FORM NILAI SIAP'!$Q9*'CPMK-CPL'!H$13,0)+IFERROR('FORM NILAI SIAP'!$S9*'CPMK-CPL'!H$14,0)+IFERROR('FORM NILAI SIAP'!$U9*'CPMK-CPL'!H$15,0)+IFERROR('FORM NILAI SIAP'!$W9*'CPMK-CPL'!H$16,0)+IFERROR('FORM NILAI SIAP'!$Y9*'CPMK-CPL'!H$17,0)+IFERROR('FORM NILAI SIAP'!$AA9*'CPMK-CPL'!H$18,0)+IFERROR('FORM NILAI SIAP'!$AC9*'CPMK-CPL'!H$19,0)+IFERROR('FORM NILAI SIAP'!$AE9*'CPMK-CPL'!H$20,0))/'CPMK-CPL'!H$25,""))</f>
        <v/>
      </c>
      <c r="J9" s="7" t="str">
        <f>IF($C9="","",IFERROR((IFERROR('FORM NILAI SIAP'!$M9*'CPMK-CPL'!I$11,0)+IFERROR('FORM NILAI SIAP'!$O9*'CPMK-CPL'!I$12,0)+IFERROR('FORM NILAI SIAP'!$Q9*'CPMK-CPL'!I$13,0)+IFERROR('FORM NILAI SIAP'!$S9*'CPMK-CPL'!I$14,0)+IFERROR('FORM NILAI SIAP'!$U9*'CPMK-CPL'!I$15,0)+IFERROR('FORM NILAI SIAP'!$W9*'CPMK-CPL'!I$16,0)+IFERROR('FORM NILAI SIAP'!$Y9*'CPMK-CPL'!I$17,0)+IFERROR('FORM NILAI SIAP'!$AA9*'CPMK-CPL'!I$18,0)+IFERROR('FORM NILAI SIAP'!$AC9*'CPMK-CPL'!I$19,0)+IFERROR('FORM NILAI SIAP'!$AE9*'CPMK-CPL'!I$20,0))/'CPMK-CPL'!I$25,""))</f>
        <v/>
      </c>
      <c r="K9" s="7" t="str">
        <f>IF($C9="","",IFERROR((IFERROR('FORM NILAI SIAP'!$M9*'CPMK-CPL'!J$11,0)+IFERROR('FORM NILAI SIAP'!$O9*'CPMK-CPL'!J$12,0)+IFERROR('FORM NILAI SIAP'!$Q9*'CPMK-CPL'!J$13,0)+IFERROR('FORM NILAI SIAP'!$S9*'CPMK-CPL'!J$14,0)+IFERROR('FORM NILAI SIAP'!$U9*'CPMK-CPL'!J$15,0)+IFERROR('FORM NILAI SIAP'!$W9*'CPMK-CPL'!J$16,0)+IFERROR('FORM NILAI SIAP'!$Y9*'CPMK-CPL'!J$17,0)+IFERROR('FORM NILAI SIAP'!$AA9*'CPMK-CPL'!J$18,0)+IFERROR('FORM NILAI SIAP'!$AC9*'CPMK-CPL'!J$19,0)+IFERROR('FORM NILAI SIAP'!$AE9*'CPMK-CPL'!J$20,0))/'CPMK-CPL'!J$25,""))</f>
        <v/>
      </c>
      <c r="L9" s="7" t="str">
        <f>IF($C9="","",IFERROR((IFERROR('FORM NILAI SIAP'!$M9*'CPMK-CPL'!K$11,0)+IFERROR('FORM NILAI SIAP'!$O9*'CPMK-CPL'!K$12,0)+IFERROR('FORM NILAI SIAP'!$Q9*'CPMK-CPL'!K$13,0)+IFERROR('FORM NILAI SIAP'!$S9*'CPMK-CPL'!K$14,0)+IFERROR('FORM NILAI SIAP'!$U9*'CPMK-CPL'!K$15,0)+IFERROR('FORM NILAI SIAP'!$W9*'CPMK-CPL'!K$16,0)+IFERROR('FORM NILAI SIAP'!$Y9*'CPMK-CPL'!K$17,0)+IFERROR('FORM NILAI SIAP'!$AA9*'CPMK-CPL'!K$18,0)+IFERROR('FORM NILAI SIAP'!$AC9*'CPMK-CPL'!K$19,0)+IFERROR('FORM NILAI SIAP'!$AE9*'CPMK-CPL'!K$20,0))/'CPMK-CPL'!K$25,""))</f>
        <v/>
      </c>
      <c r="M9" s="7" t="str">
        <f>IF($C9="","",IFERROR((IFERROR('FORM NILAI SIAP'!$M9*'CPMK-CPL'!L$11,0)+IFERROR('FORM NILAI SIAP'!$O9*'CPMK-CPL'!L$12,0)+IFERROR('FORM NILAI SIAP'!$Q9*'CPMK-CPL'!L$13,0)+IFERROR('FORM NILAI SIAP'!$S9*'CPMK-CPL'!L$14,0)+IFERROR('FORM NILAI SIAP'!$U9*'CPMK-CPL'!L$15,0)+IFERROR('FORM NILAI SIAP'!$W9*'CPMK-CPL'!L$16,0)+IFERROR('FORM NILAI SIAP'!$Y9*'CPMK-CPL'!L$17,0)+IFERROR('FORM NILAI SIAP'!$AA9*'CPMK-CPL'!L$18,0)+IFERROR('FORM NILAI SIAP'!$AC9*'CPMK-CPL'!L$19,0)+IFERROR('FORM NILAI SIAP'!$AE9*'CPMK-CPL'!L$20,0))/'CPMK-CPL'!L$25,""))</f>
        <v/>
      </c>
      <c r="N9" s="7" t="str">
        <f>IF($C9="","",IFERROR((IFERROR('FORM NILAI SIAP'!$M9*'CPMK-CPL'!M$11,0)+IFERROR('FORM NILAI SIAP'!$O9*'CPMK-CPL'!M$12,0)+IFERROR('FORM NILAI SIAP'!$Q9*'CPMK-CPL'!M$13,0)+IFERROR('FORM NILAI SIAP'!$S9*'CPMK-CPL'!M$14,0)+IFERROR('FORM NILAI SIAP'!$U9*'CPMK-CPL'!M$15,0)+IFERROR('FORM NILAI SIAP'!$W9*'CPMK-CPL'!M$16,0)+IFERROR('FORM NILAI SIAP'!$Y9*'CPMK-CPL'!M$17,0)+IFERROR('FORM NILAI SIAP'!$AA9*'CPMK-CPL'!M$18,0)+IFERROR('FORM NILAI SIAP'!$AC9*'CPMK-CPL'!M$19,0)+IFERROR('FORM NILAI SIAP'!$AE9*'CPMK-CPL'!M$20,0))/'CPMK-CPL'!M$25,""))</f>
        <v/>
      </c>
      <c r="O9" s="7" t="str">
        <f>IF($C9="","",IFERROR((IFERROR('FORM NILAI SIAP'!$M9*'CPMK-CPL'!N$11,0)+IFERROR('FORM NILAI SIAP'!$O9*'CPMK-CPL'!N$12,0)+IFERROR('FORM NILAI SIAP'!$Q9*'CPMK-CPL'!N$13,0)+IFERROR('FORM NILAI SIAP'!$S9*'CPMK-CPL'!N$14,0)+IFERROR('FORM NILAI SIAP'!$U9*'CPMK-CPL'!N$15,0)+IFERROR('FORM NILAI SIAP'!$W9*'CPMK-CPL'!N$16,0)+IFERROR('FORM NILAI SIAP'!$Y9*'CPMK-CPL'!N$17,0)+IFERROR('FORM NILAI SIAP'!$AA9*'CPMK-CPL'!N$18,0)+IFERROR('FORM NILAI SIAP'!$AC9*'CPMK-CPL'!N$19,0)+IFERROR('FORM NILAI SIAP'!$AE9*'CPMK-CPL'!N$20,0))/'CPMK-CPL'!N$25,""))</f>
        <v/>
      </c>
      <c r="P9" s="7" t="str">
        <f>IF($C9="","",IFERROR((IFERROR('FORM NILAI SIAP'!$M9*'CPMK-CPL'!O$11,0)+IFERROR('FORM NILAI SIAP'!$O9*'CPMK-CPL'!O$12,0)+IFERROR('FORM NILAI SIAP'!$Q9*'CPMK-CPL'!O$13,0)+IFERROR('FORM NILAI SIAP'!$S9*'CPMK-CPL'!O$14,0)+IFERROR('FORM NILAI SIAP'!$U9*'CPMK-CPL'!O$15,0)+IFERROR('FORM NILAI SIAP'!$W9*'CPMK-CPL'!O$16,0)+IFERROR('FORM NILAI SIAP'!$Y9*'CPMK-CPL'!O$17,0)+IFERROR('FORM NILAI SIAP'!$AA9*'CPMK-CPL'!O$18,0)+IFERROR('FORM NILAI SIAP'!$AC9*'CPMK-CPL'!O$19,0)+IFERROR('FORM NILAI SIAP'!$AE9*'CPMK-CPL'!O$20,0))/'CPMK-CPL'!O$25,""))</f>
        <v/>
      </c>
      <c r="Q9" s="7" t="str">
        <f>IF($C9="","",IFERROR((IFERROR('FORM NILAI SIAP'!$M9*'CPMK-CPL'!P$11,0)+IFERROR('FORM NILAI SIAP'!$O9*'CPMK-CPL'!P$12,0)+IFERROR('FORM NILAI SIAP'!$Q9*'CPMK-CPL'!P$13,0)+IFERROR('FORM NILAI SIAP'!$S9*'CPMK-CPL'!P$14,0)+IFERROR('FORM NILAI SIAP'!$U9*'CPMK-CPL'!P$15,0)+IFERROR('FORM NILAI SIAP'!$W9*'CPMK-CPL'!P$16,0)+IFERROR('FORM NILAI SIAP'!$Y9*'CPMK-CPL'!P$17,0)+IFERROR('FORM NILAI SIAP'!$AA9*'CPMK-CPL'!P$18,0)+IFERROR('FORM NILAI SIAP'!$AC9*'CPMK-CPL'!P$19,0)+IFERROR('FORM NILAI SIAP'!$AE9*'CPMK-CPL'!P$20,0))/'CPMK-CPL'!P$25,""))</f>
        <v/>
      </c>
      <c r="R9" s="7" t="str">
        <f>IF($C9="","",IFERROR((IFERROR('FORM NILAI SIAP'!$M9*'CPMK-CPL'!Q$11,0)+IFERROR('FORM NILAI SIAP'!$O9*'CPMK-CPL'!Q$12,0)+IFERROR('FORM NILAI SIAP'!$Q9*'CPMK-CPL'!Q$13,0)+IFERROR('FORM NILAI SIAP'!$S9*'CPMK-CPL'!Q$14,0)+IFERROR('FORM NILAI SIAP'!$U9*'CPMK-CPL'!Q$15,0)+IFERROR('FORM NILAI SIAP'!$W9*'CPMK-CPL'!Q$16,0)+IFERROR('FORM NILAI SIAP'!$Y9*'CPMK-CPL'!Q$17,0)+IFERROR('FORM NILAI SIAP'!$AA9*'CPMK-CPL'!Q$18,0)+IFERROR('FORM NILAI SIAP'!$AC9*'CPMK-CPL'!Q$19,0)+IFERROR('FORM NILAI SIAP'!$AE9*'CPMK-CPL'!Q$20,0))/'CPMK-CPL'!Q$25,""))</f>
        <v/>
      </c>
      <c r="S9" s="7" t="str">
        <f>IF($C9="","",IFERROR((IFERROR('FORM NILAI SIAP'!$M9*'CPMK-CPL'!R$11,0)+IFERROR('FORM NILAI SIAP'!$O9*'CPMK-CPL'!R$12,0)+IFERROR('FORM NILAI SIAP'!$Q9*'CPMK-CPL'!R$13,0)+IFERROR('FORM NILAI SIAP'!$S9*'CPMK-CPL'!R$14,0)+IFERROR('FORM NILAI SIAP'!$U9*'CPMK-CPL'!R$15,0)+IFERROR('FORM NILAI SIAP'!$W9*'CPMK-CPL'!R$16,0)+IFERROR('FORM NILAI SIAP'!$Y9*'CPMK-CPL'!R$17,0)+IFERROR('FORM NILAI SIAP'!$AA9*'CPMK-CPL'!R$18,0)+IFERROR('FORM NILAI SIAP'!$AC9*'CPMK-CPL'!R$19,0)+IFERROR('FORM NILAI SIAP'!$AE9*'CPMK-CPL'!R$20,0))/'CPMK-CPL'!R$25,""))</f>
        <v/>
      </c>
      <c r="T9" s="88" t="str">
        <f t="shared" ref="T9:AH9" si="8">IF(E9="","",IF(E9&gt;=80,4,IF(E9&gt;=70,3,IF(E9&gt;=60,2,1))))</f>
        <v/>
      </c>
      <c r="U9" s="88" t="str">
        <f t="shared" si="8"/>
        <v/>
      </c>
      <c r="V9" s="88">
        <f t="shared" ref="V9:V72" si="9">IF(G9="","",IF(G9&gt;=80,4,IF(G9&gt;=70,3,IF(G9&gt;=60,2,1))))</f>
        <v>4</v>
      </c>
      <c r="W9" s="88" t="str">
        <f t="shared" si="8"/>
        <v/>
      </c>
      <c r="X9" s="88" t="str">
        <f t="shared" si="8"/>
        <v/>
      </c>
      <c r="Y9" s="88" t="str">
        <f t="shared" si="8"/>
        <v/>
      </c>
      <c r="Z9" s="88" t="str">
        <f t="shared" si="8"/>
        <v/>
      </c>
      <c r="AA9" s="88" t="str">
        <f t="shared" si="8"/>
        <v/>
      </c>
      <c r="AB9" s="88" t="str">
        <f t="shared" si="8"/>
        <v/>
      </c>
      <c r="AC9" s="88" t="str">
        <f t="shared" si="8"/>
        <v/>
      </c>
      <c r="AD9" s="88" t="str">
        <f t="shared" si="8"/>
        <v/>
      </c>
      <c r="AE9" s="88" t="str">
        <f t="shared" si="8"/>
        <v/>
      </c>
      <c r="AF9" s="88" t="str">
        <f t="shared" si="8"/>
        <v/>
      </c>
      <c r="AG9" s="88" t="str">
        <f t="shared" si="8"/>
        <v/>
      </c>
      <c r="AH9" s="88" t="str">
        <f t="shared" si="8"/>
        <v/>
      </c>
      <c r="AI9" s="89">
        <f t="shared" ca="1" si="6"/>
        <v>4</v>
      </c>
      <c r="AJ9" s="89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</row>
    <row r="10" spans="1:90" ht="14.25" customHeight="1">
      <c r="A10" s="103">
        <f t="shared" si="7"/>
        <v>3</v>
      </c>
      <c r="B10" s="64">
        <f>IF('FORM NILAI SIAP'!A10=0,"",'FORM NILAI SIAP'!A10)</f>
        <v>21120120140099</v>
      </c>
      <c r="C10" s="3" t="str">
        <f>IF('FORM NILAI SIAP'!B10=0,"",'FORM NILAI SIAP'!B10)</f>
        <v>IDA BAGUS PUTU PUTRA MANUABA</v>
      </c>
      <c r="D10" s="3" t="str">
        <f>'FORM NILAI SIAP'!J10</f>
        <v>B</v>
      </c>
      <c r="E10" s="7" t="str">
        <f>IF($C10="","",IFERROR((IFERROR('FORM NILAI SIAP'!$M10*'CPMK-CPL'!D$11,0)+IFERROR('FORM NILAI SIAP'!$O10*'CPMK-CPL'!D$12,0)+IFERROR('FORM NILAI SIAP'!$Q10*'CPMK-CPL'!D$13,0)+IFERROR('FORM NILAI SIAP'!$S10*'CPMK-CPL'!D$14,0)+IFERROR('FORM NILAI SIAP'!$U10*'CPMK-CPL'!D$15,0)+IFERROR('FORM NILAI SIAP'!$W10*'CPMK-CPL'!D$16,0)+IFERROR('FORM NILAI SIAP'!$Y10*'CPMK-CPL'!D$17,0)+IFERROR('FORM NILAI SIAP'!$AA10*'CPMK-CPL'!D$18,0)+IFERROR('FORM NILAI SIAP'!$AC10*'CPMK-CPL'!D$19,0)+IFERROR('FORM NILAI SIAP'!$AE10*'CPMK-CPL'!D$20,0))/'CPMK-CPL'!D$25,""))</f>
        <v/>
      </c>
      <c r="F10" s="7" t="str">
        <f>IF($C10="","",IFERROR((IFERROR('FORM NILAI SIAP'!$M10*'CPMK-CPL'!E$11,0)+IFERROR('FORM NILAI SIAP'!$O10*'CPMK-CPL'!E$12,0)+IFERROR('FORM NILAI SIAP'!$Q10*'CPMK-CPL'!E$13,0)+IFERROR('FORM NILAI SIAP'!$S10*'CPMK-CPL'!E$14,0)+IFERROR('FORM NILAI SIAP'!$U10*'CPMK-CPL'!E$15,0)+IFERROR('FORM NILAI SIAP'!$W10*'CPMK-CPL'!E$16,0)+IFERROR('FORM NILAI SIAP'!$Y10*'CPMK-CPL'!E$17,0)+IFERROR('FORM NILAI SIAP'!$AA10*'CPMK-CPL'!E$18,0)+IFERROR('FORM NILAI SIAP'!$AC10*'CPMK-CPL'!E$19,0)+IFERROR('FORM NILAI SIAP'!$AE10*'CPMK-CPL'!E$20,0))/'CPMK-CPL'!E$25,""))</f>
        <v/>
      </c>
      <c r="G10" s="7">
        <f>IF($C10="","",IFERROR((IFERROR('FORM NILAI SIAP'!$M10*'CPMK-CPL'!F$11,0)+IFERROR('FORM NILAI SIAP'!$O10*'CPMK-CPL'!F$12,0)+IFERROR('FORM NILAI SIAP'!$Q10*'CPMK-CPL'!F$13,0)+IFERROR('FORM NILAI SIAP'!$S10*'CPMK-CPL'!F$14,0)+IFERROR('FORM NILAI SIAP'!$U10*'CPMK-CPL'!F$15,0)+IFERROR('FORM NILAI SIAP'!$W10*'CPMK-CPL'!F$16,0)+IFERROR('FORM NILAI SIAP'!$Y10*'CPMK-CPL'!F$17,0)+IFERROR('FORM NILAI SIAP'!$AA10*'CPMK-CPL'!F$18,0)+IFERROR('FORM NILAI SIAP'!$AC10*'CPMK-CPL'!F$19,0)+IFERROR('FORM NILAI SIAP'!$AE10*'CPMK-CPL'!F$20,0))/'CPMK-CPL'!F$25,""))</f>
        <v>72.25</v>
      </c>
      <c r="H10" s="7" t="str">
        <f>IF($C10="","",IFERROR((IFERROR('FORM NILAI SIAP'!$M10*'CPMK-CPL'!G$11,0)+IFERROR('FORM NILAI SIAP'!$O10*'CPMK-CPL'!G$12,0)+IFERROR('FORM NILAI SIAP'!$Q10*'CPMK-CPL'!G$13,0)+IFERROR('FORM NILAI SIAP'!$S10*'CPMK-CPL'!G$14,0)+IFERROR('FORM NILAI SIAP'!$U10*'CPMK-CPL'!G$15,0)+IFERROR('FORM NILAI SIAP'!$W10*'CPMK-CPL'!G$16,0)+IFERROR('FORM NILAI SIAP'!$Y10*'CPMK-CPL'!G$17,0)+IFERROR('FORM NILAI SIAP'!$AA10*'CPMK-CPL'!G$18,0)+IFERROR('FORM NILAI SIAP'!$AC10*'CPMK-CPL'!G$19,0)+IFERROR('FORM NILAI SIAP'!$AE10*'CPMK-CPL'!G$20,0))/'CPMK-CPL'!G$25,""))</f>
        <v/>
      </c>
      <c r="I10" s="7" t="str">
        <f>IF($C10="","",IFERROR((IFERROR('FORM NILAI SIAP'!$M10*'CPMK-CPL'!H$11,0)+IFERROR('FORM NILAI SIAP'!$O10*'CPMK-CPL'!H$12,0)+IFERROR('FORM NILAI SIAP'!$Q10*'CPMK-CPL'!H$13,0)+IFERROR('FORM NILAI SIAP'!$S10*'CPMK-CPL'!H$14,0)+IFERROR('FORM NILAI SIAP'!$U10*'CPMK-CPL'!H$15,0)+IFERROR('FORM NILAI SIAP'!$W10*'CPMK-CPL'!H$16,0)+IFERROR('FORM NILAI SIAP'!$Y10*'CPMK-CPL'!H$17,0)+IFERROR('FORM NILAI SIAP'!$AA10*'CPMK-CPL'!H$18,0)+IFERROR('FORM NILAI SIAP'!$AC10*'CPMK-CPL'!H$19,0)+IFERROR('FORM NILAI SIAP'!$AE10*'CPMK-CPL'!H$20,0))/'CPMK-CPL'!H$25,""))</f>
        <v/>
      </c>
      <c r="J10" s="7" t="str">
        <f>IF($C10="","",IFERROR((IFERROR('FORM NILAI SIAP'!$M10*'CPMK-CPL'!I$11,0)+IFERROR('FORM NILAI SIAP'!$O10*'CPMK-CPL'!I$12,0)+IFERROR('FORM NILAI SIAP'!$Q10*'CPMK-CPL'!I$13,0)+IFERROR('FORM NILAI SIAP'!$S10*'CPMK-CPL'!I$14,0)+IFERROR('FORM NILAI SIAP'!$U10*'CPMK-CPL'!I$15,0)+IFERROR('FORM NILAI SIAP'!$W10*'CPMK-CPL'!I$16,0)+IFERROR('FORM NILAI SIAP'!$Y10*'CPMK-CPL'!I$17,0)+IFERROR('FORM NILAI SIAP'!$AA10*'CPMK-CPL'!I$18,0)+IFERROR('FORM NILAI SIAP'!$AC10*'CPMK-CPL'!I$19,0)+IFERROR('FORM NILAI SIAP'!$AE10*'CPMK-CPL'!I$20,0))/'CPMK-CPL'!I$25,""))</f>
        <v/>
      </c>
      <c r="K10" s="7" t="str">
        <f>IF($C10="","",IFERROR((IFERROR('FORM NILAI SIAP'!$M10*'CPMK-CPL'!J$11,0)+IFERROR('FORM NILAI SIAP'!$O10*'CPMK-CPL'!J$12,0)+IFERROR('FORM NILAI SIAP'!$Q10*'CPMK-CPL'!J$13,0)+IFERROR('FORM NILAI SIAP'!$S10*'CPMK-CPL'!J$14,0)+IFERROR('FORM NILAI SIAP'!$U10*'CPMK-CPL'!J$15,0)+IFERROR('FORM NILAI SIAP'!$W10*'CPMK-CPL'!J$16,0)+IFERROR('FORM NILAI SIAP'!$Y10*'CPMK-CPL'!J$17,0)+IFERROR('FORM NILAI SIAP'!$AA10*'CPMK-CPL'!J$18,0)+IFERROR('FORM NILAI SIAP'!$AC10*'CPMK-CPL'!J$19,0)+IFERROR('FORM NILAI SIAP'!$AE10*'CPMK-CPL'!J$20,0))/'CPMK-CPL'!J$25,""))</f>
        <v/>
      </c>
      <c r="L10" s="7" t="str">
        <f>IF($C10="","",IFERROR((IFERROR('FORM NILAI SIAP'!$M10*'CPMK-CPL'!K$11,0)+IFERROR('FORM NILAI SIAP'!$O10*'CPMK-CPL'!K$12,0)+IFERROR('FORM NILAI SIAP'!$Q10*'CPMK-CPL'!K$13,0)+IFERROR('FORM NILAI SIAP'!$S10*'CPMK-CPL'!K$14,0)+IFERROR('FORM NILAI SIAP'!$U10*'CPMK-CPL'!K$15,0)+IFERROR('FORM NILAI SIAP'!$W10*'CPMK-CPL'!K$16,0)+IFERROR('FORM NILAI SIAP'!$Y10*'CPMK-CPL'!K$17,0)+IFERROR('FORM NILAI SIAP'!$AA10*'CPMK-CPL'!K$18,0)+IFERROR('FORM NILAI SIAP'!$AC10*'CPMK-CPL'!K$19,0)+IFERROR('FORM NILAI SIAP'!$AE10*'CPMK-CPL'!K$20,0))/'CPMK-CPL'!K$25,""))</f>
        <v/>
      </c>
      <c r="M10" s="7" t="str">
        <f>IF($C10="","",IFERROR((IFERROR('FORM NILAI SIAP'!$M10*'CPMK-CPL'!L$11,0)+IFERROR('FORM NILAI SIAP'!$O10*'CPMK-CPL'!L$12,0)+IFERROR('FORM NILAI SIAP'!$Q10*'CPMK-CPL'!L$13,0)+IFERROR('FORM NILAI SIAP'!$S10*'CPMK-CPL'!L$14,0)+IFERROR('FORM NILAI SIAP'!$U10*'CPMK-CPL'!L$15,0)+IFERROR('FORM NILAI SIAP'!$W10*'CPMK-CPL'!L$16,0)+IFERROR('FORM NILAI SIAP'!$Y10*'CPMK-CPL'!L$17,0)+IFERROR('FORM NILAI SIAP'!$AA10*'CPMK-CPL'!L$18,0)+IFERROR('FORM NILAI SIAP'!$AC10*'CPMK-CPL'!L$19,0)+IFERROR('FORM NILAI SIAP'!$AE10*'CPMK-CPL'!L$20,0))/'CPMK-CPL'!L$25,""))</f>
        <v/>
      </c>
      <c r="N10" s="7" t="str">
        <f>IF($C10="","",IFERROR((IFERROR('FORM NILAI SIAP'!$M10*'CPMK-CPL'!M$11,0)+IFERROR('FORM NILAI SIAP'!$O10*'CPMK-CPL'!M$12,0)+IFERROR('FORM NILAI SIAP'!$Q10*'CPMK-CPL'!M$13,0)+IFERROR('FORM NILAI SIAP'!$S10*'CPMK-CPL'!M$14,0)+IFERROR('FORM NILAI SIAP'!$U10*'CPMK-CPL'!M$15,0)+IFERROR('FORM NILAI SIAP'!$W10*'CPMK-CPL'!M$16,0)+IFERROR('FORM NILAI SIAP'!$Y10*'CPMK-CPL'!M$17,0)+IFERROR('FORM NILAI SIAP'!$AA10*'CPMK-CPL'!M$18,0)+IFERROR('FORM NILAI SIAP'!$AC10*'CPMK-CPL'!M$19,0)+IFERROR('FORM NILAI SIAP'!$AE10*'CPMK-CPL'!M$20,0))/'CPMK-CPL'!M$25,""))</f>
        <v/>
      </c>
      <c r="O10" s="7" t="str">
        <f>IF($C10="","",IFERROR((IFERROR('FORM NILAI SIAP'!$M10*'CPMK-CPL'!N$11,0)+IFERROR('FORM NILAI SIAP'!$O10*'CPMK-CPL'!N$12,0)+IFERROR('FORM NILAI SIAP'!$Q10*'CPMK-CPL'!N$13,0)+IFERROR('FORM NILAI SIAP'!$S10*'CPMK-CPL'!N$14,0)+IFERROR('FORM NILAI SIAP'!$U10*'CPMK-CPL'!N$15,0)+IFERROR('FORM NILAI SIAP'!$W10*'CPMK-CPL'!N$16,0)+IFERROR('FORM NILAI SIAP'!$Y10*'CPMK-CPL'!N$17,0)+IFERROR('FORM NILAI SIAP'!$AA10*'CPMK-CPL'!N$18,0)+IFERROR('FORM NILAI SIAP'!$AC10*'CPMK-CPL'!N$19,0)+IFERROR('FORM NILAI SIAP'!$AE10*'CPMK-CPL'!N$20,0))/'CPMK-CPL'!N$25,""))</f>
        <v/>
      </c>
      <c r="P10" s="7" t="str">
        <f>IF($C10="","",IFERROR((IFERROR('FORM NILAI SIAP'!$M10*'CPMK-CPL'!O$11,0)+IFERROR('FORM NILAI SIAP'!$O10*'CPMK-CPL'!O$12,0)+IFERROR('FORM NILAI SIAP'!$Q10*'CPMK-CPL'!O$13,0)+IFERROR('FORM NILAI SIAP'!$S10*'CPMK-CPL'!O$14,0)+IFERROR('FORM NILAI SIAP'!$U10*'CPMK-CPL'!O$15,0)+IFERROR('FORM NILAI SIAP'!$W10*'CPMK-CPL'!O$16,0)+IFERROR('FORM NILAI SIAP'!$Y10*'CPMK-CPL'!O$17,0)+IFERROR('FORM NILAI SIAP'!$AA10*'CPMK-CPL'!O$18,0)+IFERROR('FORM NILAI SIAP'!$AC10*'CPMK-CPL'!O$19,0)+IFERROR('FORM NILAI SIAP'!$AE10*'CPMK-CPL'!O$20,0))/'CPMK-CPL'!O$25,""))</f>
        <v/>
      </c>
      <c r="Q10" s="7" t="str">
        <f>IF($C10="","",IFERROR((IFERROR('FORM NILAI SIAP'!$M10*'CPMK-CPL'!P$11,0)+IFERROR('FORM NILAI SIAP'!$O10*'CPMK-CPL'!P$12,0)+IFERROR('FORM NILAI SIAP'!$Q10*'CPMK-CPL'!P$13,0)+IFERROR('FORM NILAI SIAP'!$S10*'CPMK-CPL'!P$14,0)+IFERROR('FORM NILAI SIAP'!$U10*'CPMK-CPL'!P$15,0)+IFERROR('FORM NILAI SIAP'!$W10*'CPMK-CPL'!P$16,0)+IFERROR('FORM NILAI SIAP'!$Y10*'CPMK-CPL'!P$17,0)+IFERROR('FORM NILAI SIAP'!$AA10*'CPMK-CPL'!P$18,0)+IFERROR('FORM NILAI SIAP'!$AC10*'CPMK-CPL'!P$19,0)+IFERROR('FORM NILAI SIAP'!$AE10*'CPMK-CPL'!P$20,0))/'CPMK-CPL'!P$25,""))</f>
        <v/>
      </c>
      <c r="R10" s="7" t="str">
        <f>IF($C10="","",IFERROR((IFERROR('FORM NILAI SIAP'!$M10*'CPMK-CPL'!Q$11,0)+IFERROR('FORM NILAI SIAP'!$O10*'CPMK-CPL'!Q$12,0)+IFERROR('FORM NILAI SIAP'!$Q10*'CPMK-CPL'!Q$13,0)+IFERROR('FORM NILAI SIAP'!$S10*'CPMK-CPL'!Q$14,0)+IFERROR('FORM NILAI SIAP'!$U10*'CPMK-CPL'!Q$15,0)+IFERROR('FORM NILAI SIAP'!$W10*'CPMK-CPL'!Q$16,0)+IFERROR('FORM NILAI SIAP'!$Y10*'CPMK-CPL'!Q$17,0)+IFERROR('FORM NILAI SIAP'!$AA10*'CPMK-CPL'!Q$18,0)+IFERROR('FORM NILAI SIAP'!$AC10*'CPMK-CPL'!Q$19,0)+IFERROR('FORM NILAI SIAP'!$AE10*'CPMK-CPL'!Q$20,0))/'CPMK-CPL'!Q$25,""))</f>
        <v/>
      </c>
      <c r="S10" s="7" t="str">
        <f>IF($C10="","",IFERROR((IFERROR('FORM NILAI SIAP'!$M10*'CPMK-CPL'!R$11,0)+IFERROR('FORM NILAI SIAP'!$O10*'CPMK-CPL'!R$12,0)+IFERROR('FORM NILAI SIAP'!$Q10*'CPMK-CPL'!R$13,0)+IFERROR('FORM NILAI SIAP'!$S10*'CPMK-CPL'!R$14,0)+IFERROR('FORM NILAI SIAP'!$U10*'CPMK-CPL'!R$15,0)+IFERROR('FORM NILAI SIAP'!$W10*'CPMK-CPL'!R$16,0)+IFERROR('FORM NILAI SIAP'!$Y10*'CPMK-CPL'!R$17,0)+IFERROR('FORM NILAI SIAP'!$AA10*'CPMK-CPL'!R$18,0)+IFERROR('FORM NILAI SIAP'!$AC10*'CPMK-CPL'!R$19,0)+IFERROR('FORM NILAI SIAP'!$AE10*'CPMK-CPL'!R$20,0))/'CPMK-CPL'!R$25,""))</f>
        <v/>
      </c>
      <c r="T10" s="88" t="str">
        <f t="shared" ref="T10:AH10" si="10">IF(E10="","",IF(E10&gt;=80,4,IF(E10&gt;=70,3,IF(E10&gt;=60,2,1))))</f>
        <v/>
      </c>
      <c r="U10" s="88" t="str">
        <f t="shared" si="10"/>
        <v/>
      </c>
      <c r="V10" s="88">
        <f t="shared" si="9"/>
        <v>3</v>
      </c>
      <c r="W10" s="88" t="str">
        <f t="shared" si="10"/>
        <v/>
      </c>
      <c r="X10" s="88" t="str">
        <f t="shared" si="10"/>
        <v/>
      </c>
      <c r="Y10" s="88" t="str">
        <f t="shared" si="10"/>
        <v/>
      </c>
      <c r="Z10" s="88" t="str">
        <f t="shared" si="10"/>
        <v/>
      </c>
      <c r="AA10" s="88" t="str">
        <f t="shared" si="10"/>
        <v/>
      </c>
      <c r="AB10" s="88" t="str">
        <f t="shared" si="10"/>
        <v/>
      </c>
      <c r="AC10" s="88" t="str">
        <f t="shared" si="10"/>
        <v/>
      </c>
      <c r="AD10" s="88" t="str">
        <f t="shared" si="10"/>
        <v/>
      </c>
      <c r="AE10" s="88" t="str">
        <f t="shared" si="10"/>
        <v/>
      </c>
      <c r="AF10" s="88" t="str">
        <f t="shared" si="10"/>
        <v/>
      </c>
      <c r="AG10" s="88" t="str">
        <f t="shared" si="10"/>
        <v/>
      </c>
      <c r="AH10" s="88" t="str">
        <f t="shared" si="10"/>
        <v/>
      </c>
      <c r="AI10" s="89">
        <f t="shared" ca="1" si="6"/>
        <v>3</v>
      </c>
      <c r="AJ10" s="89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</row>
    <row r="11" spans="1:90" ht="14.25" customHeight="1">
      <c r="A11" s="103">
        <f t="shared" si="7"/>
        <v>4</v>
      </c>
      <c r="B11" s="64">
        <f>IF('FORM NILAI SIAP'!A11=0,"",'FORM NILAI SIAP'!A11)</f>
        <v>21120120140099</v>
      </c>
      <c r="C11" s="3" t="str">
        <f>IF('FORM NILAI SIAP'!B11=0,"",'FORM NILAI SIAP'!B11)</f>
        <v>BAININGTYAS KALIFA NURHARYANTI</v>
      </c>
      <c r="D11" s="3" t="str">
        <f>'FORM NILAI SIAP'!J11</f>
        <v>A</v>
      </c>
      <c r="E11" s="7" t="str">
        <f>IF($C11="","",IFERROR((IFERROR('FORM NILAI SIAP'!$M11*'CPMK-CPL'!D$11,0)+IFERROR('FORM NILAI SIAP'!$O11*'CPMK-CPL'!D$12,0)+IFERROR('FORM NILAI SIAP'!$Q11*'CPMK-CPL'!D$13,0)+IFERROR('FORM NILAI SIAP'!$S11*'CPMK-CPL'!D$14,0)+IFERROR('FORM NILAI SIAP'!$U11*'CPMK-CPL'!D$15,0)+IFERROR('FORM NILAI SIAP'!$W11*'CPMK-CPL'!D$16,0)+IFERROR('FORM NILAI SIAP'!$Y11*'CPMK-CPL'!D$17,0)+IFERROR('FORM NILAI SIAP'!$AA11*'CPMK-CPL'!D$18,0)+IFERROR('FORM NILAI SIAP'!$AC11*'CPMK-CPL'!D$19,0)+IFERROR('FORM NILAI SIAP'!$AE11*'CPMK-CPL'!D$20,0))/'CPMK-CPL'!D$25,""))</f>
        <v/>
      </c>
      <c r="F11" s="7" t="str">
        <f>IF($C11="","",IFERROR((IFERROR('FORM NILAI SIAP'!$M11*'CPMK-CPL'!E$11,0)+IFERROR('FORM NILAI SIAP'!$O11*'CPMK-CPL'!E$12,0)+IFERROR('FORM NILAI SIAP'!$Q11*'CPMK-CPL'!E$13,0)+IFERROR('FORM NILAI SIAP'!$S11*'CPMK-CPL'!E$14,0)+IFERROR('FORM NILAI SIAP'!$U11*'CPMK-CPL'!E$15,0)+IFERROR('FORM NILAI SIAP'!$W11*'CPMK-CPL'!E$16,0)+IFERROR('FORM NILAI SIAP'!$Y11*'CPMK-CPL'!E$17,0)+IFERROR('FORM NILAI SIAP'!$AA11*'CPMK-CPL'!E$18,0)+IFERROR('FORM NILAI SIAP'!$AC11*'CPMK-CPL'!E$19,0)+IFERROR('FORM NILAI SIAP'!$AE11*'CPMK-CPL'!E$20,0))/'CPMK-CPL'!E$25,""))</f>
        <v/>
      </c>
      <c r="G11" s="7">
        <f>IF($C11="","",IFERROR((IFERROR('FORM NILAI SIAP'!$M11*'CPMK-CPL'!F$11,0)+IFERROR('FORM NILAI SIAP'!$O11*'CPMK-CPL'!F$12,0)+IFERROR('FORM NILAI SIAP'!$Q11*'CPMK-CPL'!F$13,0)+IFERROR('FORM NILAI SIAP'!$S11*'CPMK-CPL'!F$14,0)+IFERROR('FORM NILAI SIAP'!$U11*'CPMK-CPL'!F$15,0)+IFERROR('FORM NILAI SIAP'!$W11*'CPMK-CPL'!F$16,0)+IFERROR('FORM NILAI SIAP'!$Y11*'CPMK-CPL'!F$17,0)+IFERROR('FORM NILAI SIAP'!$AA11*'CPMK-CPL'!F$18,0)+IFERROR('FORM NILAI SIAP'!$AC11*'CPMK-CPL'!F$19,0)+IFERROR('FORM NILAI SIAP'!$AE11*'CPMK-CPL'!F$20,0))/'CPMK-CPL'!F$25,""))</f>
        <v>96.75</v>
      </c>
      <c r="H11" s="7" t="str">
        <f>IF($C11="","",IFERROR((IFERROR('FORM NILAI SIAP'!$M11*'CPMK-CPL'!G$11,0)+IFERROR('FORM NILAI SIAP'!$O11*'CPMK-CPL'!G$12,0)+IFERROR('FORM NILAI SIAP'!$Q11*'CPMK-CPL'!G$13,0)+IFERROR('FORM NILAI SIAP'!$S11*'CPMK-CPL'!G$14,0)+IFERROR('FORM NILAI SIAP'!$U11*'CPMK-CPL'!G$15,0)+IFERROR('FORM NILAI SIAP'!$W11*'CPMK-CPL'!G$16,0)+IFERROR('FORM NILAI SIAP'!$Y11*'CPMK-CPL'!G$17,0)+IFERROR('FORM NILAI SIAP'!$AA11*'CPMK-CPL'!G$18,0)+IFERROR('FORM NILAI SIAP'!$AC11*'CPMK-CPL'!G$19,0)+IFERROR('FORM NILAI SIAP'!$AE11*'CPMK-CPL'!G$20,0))/'CPMK-CPL'!G$25,""))</f>
        <v/>
      </c>
      <c r="I11" s="7" t="str">
        <f>IF($C11="","",IFERROR((IFERROR('FORM NILAI SIAP'!$M11*'CPMK-CPL'!H$11,0)+IFERROR('FORM NILAI SIAP'!$O11*'CPMK-CPL'!H$12,0)+IFERROR('FORM NILAI SIAP'!$Q11*'CPMK-CPL'!H$13,0)+IFERROR('FORM NILAI SIAP'!$S11*'CPMK-CPL'!H$14,0)+IFERROR('FORM NILAI SIAP'!$U11*'CPMK-CPL'!H$15,0)+IFERROR('FORM NILAI SIAP'!$W11*'CPMK-CPL'!H$16,0)+IFERROR('FORM NILAI SIAP'!$Y11*'CPMK-CPL'!H$17,0)+IFERROR('FORM NILAI SIAP'!$AA11*'CPMK-CPL'!H$18,0)+IFERROR('FORM NILAI SIAP'!$AC11*'CPMK-CPL'!H$19,0)+IFERROR('FORM NILAI SIAP'!$AE11*'CPMK-CPL'!H$20,0))/'CPMK-CPL'!H$25,""))</f>
        <v/>
      </c>
      <c r="J11" s="7" t="str">
        <f>IF($C11="","",IFERROR((IFERROR('FORM NILAI SIAP'!$M11*'CPMK-CPL'!I$11,0)+IFERROR('FORM NILAI SIAP'!$O11*'CPMK-CPL'!I$12,0)+IFERROR('FORM NILAI SIAP'!$Q11*'CPMK-CPL'!I$13,0)+IFERROR('FORM NILAI SIAP'!$S11*'CPMK-CPL'!I$14,0)+IFERROR('FORM NILAI SIAP'!$U11*'CPMK-CPL'!I$15,0)+IFERROR('FORM NILAI SIAP'!$W11*'CPMK-CPL'!I$16,0)+IFERROR('FORM NILAI SIAP'!$Y11*'CPMK-CPL'!I$17,0)+IFERROR('FORM NILAI SIAP'!$AA11*'CPMK-CPL'!I$18,0)+IFERROR('FORM NILAI SIAP'!$AC11*'CPMK-CPL'!I$19,0)+IFERROR('FORM NILAI SIAP'!$AE11*'CPMK-CPL'!I$20,0))/'CPMK-CPL'!I$25,""))</f>
        <v/>
      </c>
      <c r="K11" s="7" t="str">
        <f>IF($C11="","",IFERROR((IFERROR('FORM NILAI SIAP'!$M11*'CPMK-CPL'!J$11,0)+IFERROR('FORM NILAI SIAP'!$O11*'CPMK-CPL'!J$12,0)+IFERROR('FORM NILAI SIAP'!$Q11*'CPMK-CPL'!J$13,0)+IFERROR('FORM NILAI SIAP'!$S11*'CPMK-CPL'!J$14,0)+IFERROR('FORM NILAI SIAP'!$U11*'CPMK-CPL'!J$15,0)+IFERROR('FORM NILAI SIAP'!$W11*'CPMK-CPL'!J$16,0)+IFERROR('FORM NILAI SIAP'!$Y11*'CPMK-CPL'!J$17,0)+IFERROR('FORM NILAI SIAP'!$AA11*'CPMK-CPL'!J$18,0)+IFERROR('FORM NILAI SIAP'!$AC11*'CPMK-CPL'!J$19,0)+IFERROR('FORM NILAI SIAP'!$AE11*'CPMK-CPL'!J$20,0))/'CPMK-CPL'!J$25,""))</f>
        <v/>
      </c>
      <c r="L11" s="7" t="str">
        <f>IF($C11="","",IFERROR((IFERROR('FORM NILAI SIAP'!$M11*'CPMK-CPL'!K$11,0)+IFERROR('FORM NILAI SIAP'!$O11*'CPMK-CPL'!K$12,0)+IFERROR('FORM NILAI SIAP'!$Q11*'CPMK-CPL'!K$13,0)+IFERROR('FORM NILAI SIAP'!$S11*'CPMK-CPL'!K$14,0)+IFERROR('FORM NILAI SIAP'!$U11*'CPMK-CPL'!K$15,0)+IFERROR('FORM NILAI SIAP'!$W11*'CPMK-CPL'!K$16,0)+IFERROR('FORM NILAI SIAP'!$Y11*'CPMK-CPL'!K$17,0)+IFERROR('FORM NILAI SIAP'!$AA11*'CPMK-CPL'!K$18,0)+IFERROR('FORM NILAI SIAP'!$AC11*'CPMK-CPL'!K$19,0)+IFERROR('FORM NILAI SIAP'!$AE11*'CPMK-CPL'!K$20,0))/'CPMK-CPL'!K$25,""))</f>
        <v/>
      </c>
      <c r="M11" s="7" t="str">
        <f>IF($C11="","",IFERROR((IFERROR('FORM NILAI SIAP'!$M11*'CPMK-CPL'!L$11,0)+IFERROR('FORM NILAI SIAP'!$O11*'CPMK-CPL'!L$12,0)+IFERROR('FORM NILAI SIAP'!$Q11*'CPMK-CPL'!L$13,0)+IFERROR('FORM NILAI SIAP'!$S11*'CPMK-CPL'!L$14,0)+IFERROR('FORM NILAI SIAP'!$U11*'CPMK-CPL'!L$15,0)+IFERROR('FORM NILAI SIAP'!$W11*'CPMK-CPL'!L$16,0)+IFERROR('FORM NILAI SIAP'!$Y11*'CPMK-CPL'!L$17,0)+IFERROR('FORM NILAI SIAP'!$AA11*'CPMK-CPL'!L$18,0)+IFERROR('FORM NILAI SIAP'!$AC11*'CPMK-CPL'!L$19,0)+IFERROR('FORM NILAI SIAP'!$AE11*'CPMK-CPL'!L$20,0))/'CPMK-CPL'!L$25,""))</f>
        <v/>
      </c>
      <c r="N11" s="7" t="str">
        <f>IF($C11="","",IFERROR((IFERROR('FORM NILAI SIAP'!$M11*'CPMK-CPL'!M$11,0)+IFERROR('FORM NILAI SIAP'!$O11*'CPMK-CPL'!M$12,0)+IFERROR('FORM NILAI SIAP'!$Q11*'CPMK-CPL'!M$13,0)+IFERROR('FORM NILAI SIAP'!$S11*'CPMK-CPL'!M$14,0)+IFERROR('FORM NILAI SIAP'!$U11*'CPMK-CPL'!M$15,0)+IFERROR('FORM NILAI SIAP'!$W11*'CPMK-CPL'!M$16,0)+IFERROR('FORM NILAI SIAP'!$Y11*'CPMK-CPL'!M$17,0)+IFERROR('FORM NILAI SIAP'!$AA11*'CPMK-CPL'!M$18,0)+IFERROR('FORM NILAI SIAP'!$AC11*'CPMK-CPL'!M$19,0)+IFERROR('FORM NILAI SIAP'!$AE11*'CPMK-CPL'!M$20,0))/'CPMK-CPL'!M$25,""))</f>
        <v/>
      </c>
      <c r="O11" s="7" t="str">
        <f>IF($C11="","",IFERROR((IFERROR('FORM NILAI SIAP'!$M11*'CPMK-CPL'!N$11,0)+IFERROR('FORM NILAI SIAP'!$O11*'CPMK-CPL'!N$12,0)+IFERROR('FORM NILAI SIAP'!$Q11*'CPMK-CPL'!N$13,0)+IFERROR('FORM NILAI SIAP'!$S11*'CPMK-CPL'!N$14,0)+IFERROR('FORM NILAI SIAP'!$U11*'CPMK-CPL'!N$15,0)+IFERROR('FORM NILAI SIAP'!$W11*'CPMK-CPL'!N$16,0)+IFERROR('FORM NILAI SIAP'!$Y11*'CPMK-CPL'!N$17,0)+IFERROR('FORM NILAI SIAP'!$AA11*'CPMK-CPL'!N$18,0)+IFERROR('FORM NILAI SIAP'!$AC11*'CPMK-CPL'!N$19,0)+IFERROR('FORM NILAI SIAP'!$AE11*'CPMK-CPL'!N$20,0))/'CPMK-CPL'!N$25,""))</f>
        <v/>
      </c>
      <c r="P11" s="7" t="str">
        <f>IF($C11="","",IFERROR((IFERROR('FORM NILAI SIAP'!$M11*'CPMK-CPL'!O$11,0)+IFERROR('FORM NILAI SIAP'!$O11*'CPMK-CPL'!O$12,0)+IFERROR('FORM NILAI SIAP'!$Q11*'CPMK-CPL'!O$13,0)+IFERROR('FORM NILAI SIAP'!$S11*'CPMK-CPL'!O$14,0)+IFERROR('FORM NILAI SIAP'!$U11*'CPMK-CPL'!O$15,0)+IFERROR('FORM NILAI SIAP'!$W11*'CPMK-CPL'!O$16,0)+IFERROR('FORM NILAI SIAP'!$Y11*'CPMK-CPL'!O$17,0)+IFERROR('FORM NILAI SIAP'!$AA11*'CPMK-CPL'!O$18,0)+IFERROR('FORM NILAI SIAP'!$AC11*'CPMK-CPL'!O$19,0)+IFERROR('FORM NILAI SIAP'!$AE11*'CPMK-CPL'!O$20,0))/'CPMK-CPL'!O$25,""))</f>
        <v/>
      </c>
      <c r="Q11" s="7" t="str">
        <f>IF($C11="","",IFERROR((IFERROR('FORM NILAI SIAP'!$M11*'CPMK-CPL'!P$11,0)+IFERROR('FORM NILAI SIAP'!$O11*'CPMK-CPL'!P$12,0)+IFERROR('FORM NILAI SIAP'!$Q11*'CPMK-CPL'!P$13,0)+IFERROR('FORM NILAI SIAP'!$S11*'CPMK-CPL'!P$14,0)+IFERROR('FORM NILAI SIAP'!$U11*'CPMK-CPL'!P$15,0)+IFERROR('FORM NILAI SIAP'!$W11*'CPMK-CPL'!P$16,0)+IFERROR('FORM NILAI SIAP'!$Y11*'CPMK-CPL'!P$17,0)+IFERROR('FORM NILAI SIAP'!$AA11*'CPMK-CPL'!P$18,0)+IFERROR('FORM NILAI SIAP'!$AC11*'CPMK-CPL'!P$19,0)+IFERROR('FORM NILAI SIAP'!$AE11*'CPMK-CPL'!P$20,0))/'CPMK-CPL'!P$25,""))</f>
        <v/>
      </c>
      <c r="R11" s="7" t="str">
        <f>IF($C11="","",IFERROR((IFERROR('FORM NILAI SIAP'!$M11*'CPMK-CPL'!Q$11,0)+IFERROR('FORM NILAI SIAP'!$O11*'CPMK-CPL'!Q$12,0)+IFERROR('FORM NILAI SIAP'!$Q11*'CPMK-CPL'!Q$13,0)+IFERROR('FORM NILAI SIAP'!$S11*'CPMK-CPL'!Q$14,0)+IFERROR('FORM NILAI SIAP'!$U11*'CPMK-CPL'!Q$15,0)+IFERROR('FORM NILAI SIAP'!$W11*'CPMK-CPL'!Q$16,0)+IFERROR('FORM NILAI SIAP'!$Y11*'CPMK-CPL'!Q$17,0)+IFERROR('FORM NILAI SIAP'!$AA11*'CPMK-CPL'!Q$18,0)+IFERROR('FORM NILAI SIAP'!$AC11*'CPMK-CPL'!Q$19,0)+IFERROR('FORM NILAI SIAP'!$AE11*'CPMK-CPL'!Q$20,0))/'CPMK-CPL'!Q$25,""))</f>
        <v/>
      </c>
      <c r="S11" s="7" t="str">
        <f>IF($C11="","",IFERROR((IFERROR('FORM NILAI SIAP'!$M11*'CPMK-CPL'!R$11,0)+IFERROR('FORM NILAI SIAP'!$O11*'CPMK-CPL'!R$12,0)+IFERROR('FORM NILAI SIAP'!$Q11*'CPMK-CPL'!R$13,0)+IFERROR('FORM NILAI SIAP'!$S11*'CPMK-CPL'!R$14,0)+IFERROR('FORM NILAI SIAP'!$U11*'CPMK-CPL'!R$15,0)+IFERROR('FORM NILAI SIAP'!$W11*'CPMK-CPL'!R$16,0)+IFERROR('FORM NILAI SIAP'!$Y11*'CPMK-CPL'!R$17,0)+IFERROR('FORM NILAI SIAP'!$AA11*'CPMK-CPL'!R$18,0)+IFERROR('FORM NILAI SIAP'!$AC11*'CPMK-CPL'!R$19,0)+IFERROR('FORM NILAI SIAP'!$AE11*'CPMK-CPL'!R$20,0))/'CPMK-CPL'!R$25,""))</f>
        <v/>
      </c>
      <c r="T11" s="88" t="str">
        <f t="shared" ref="T11:AH11" si="11">IF(E11="","",IF(E11&gt;=80,4,IF(E11&gt;=70,3,IF(E11&gt;=60,2,1))))</f>
        <v/>
      </c>
      <c r="U11" s="88" t="str">
        <f t="shared" si="11"/>
        <v/>
      </c>
      <c r="V11" s="88">
        <f t="shared" si="9"/>
        <v>4</v>
      </c>
      <c r="W11" s="88" t="str">
        <f t="shared" si="11"/>
        <v/>
      </c>
      <c r="X11" s="88" t="str">
        <f t="shared" si="11"/>
        <v/>
      </c>
      <c r="Y11" s="88" t="str">
        <f t="shared" si="11"/>
        <v/>
      </c>
      <c r="Z11" s="88" t="str">
        <f t="shared" si="11"/>
        <v/>
      </c>
      <c r="AA11" s="88" t="str">
        <f t="shared" si="11"/>
        <v/>
      </c>
      <c r="AB11" s="88" t="str">
        <f t="shared" si="11"/>
        <v/>
      </c>
      <c r="AC11" s="88" t="str">
        <f t="shared" si="11"/>
        <v/>
      </c>
      <c r="AD11" s="88" t="str">
        <f t="shared" si="11"/>
        <v/>
      </c>
      <c r="AE11" s="88" t="str">
        <f t="shared" si="11"/>
        <v/>
      </c>
      <c r="AF11" s="88" t="str">
        <f t="shared" si="11"/>
        <v/>
      </c>
      <c r="AG11" s="88" t="str">
        <f t="shared" si="11"/>
        <v/>
      </c>
      <c r="AH11" s="88" t="str">
        <f t="shared" si="11"/>
        <v/>
      </c>
      <c r="AI11" s="89">
        <f t="shared" ca="1" si="6"/>
        <v>4</v>
      </c>
      <c r="AJ11" s="89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</row>
    <row r="12" spans="1:90" ht="14.25" customHeight="1">
      <c r="A12" s="103">
        <f t="shared" si="7"/>
        <v>5</v>
      </c>
      <c r="B12" s="64">
        <f>IF('FORM NILAI SIAP'!A12=0,"",'FORM NILAI SIAP'!A12)</f>
        <v>21120120140099</v>
      </c>
      <c r="C12" s="3" t="str">
        <f>IF('FORM NILAI SIAP'!B12=0,"",'FORM NILAI SIAP'!B12)</f>
        <v>NABILA HANA SAPHIRA</v>
      </c>
      <c r="D12" s="3" t="str">
        <f>'FORM NILAI SIAP'!J12</f>
        <v>A</v>
      </c>
      <c r="E12" s="7" t="str">
        <f>IF($C12="","",IFERROR((IFERROR('FORM NILAI SIAP'!$M12*'CPMK-CPL'!D$11,0)+IFERROR('FORM NILAI SIAP'!$O12*'CPMK-CPL'!D$12,0)+IFERROR('FORM NILAI SIAP'!$Q12*'CPMK-CPL'!D$13,0)+IFERROR('FORM NILAI SIAP'!$S12*'CPMK-CPL'!D$14,0)+IFERROR('FORM NILAI SIAP'!$U12*'CPMK-CPL'!D$15,0)+IFERROR('FORM NILAI SIAP'!$W12*'CPMK-CPL'!D$16,0)+IFERROR('FORM NILAI SIAP'!$Y12*'CPMK-CPL'!D$17,0)+IFERROR('FORM NILAI SIAP'!$AA12*'CPMK-CPL'!D$18,0)+IFERROR('FORM NILAI SIAP'!$AC12*'CPMK-CPL'!D$19,0)+IFERROR('FORM NILAI SIAP'!$AE12*'CPMK-CPL'!D$20,0))/'CPMK-CPL'!D$25,""))</f>
        <v/>
      </c>
      <c r="F12" s="7" t="str">
        <f>IF($C12="","",IFERROR((IFERROR('FORM NILAI SIAP'!$M12*'CPMK-CPL'!E$11,0)+IFERROR('FORM NILAI SIAP'!$O12*'CPMK-CPL'!E$12,0)+IFERROR('FORM NILAI SIAP'!$Q12*'CPMK-CPL'!E$13,0)+IFERROR('FORM NILAI SIAP'!$S12*'CPMK-CPL'!E$14,0)+IFERROR('FORM NILAI SIAP'!$U12*'CPMK-CPL'!E$15,0)+IFERROR('FORM NILAI SIAP'!$W12*'CPMK-CPL'!E$16,0)+IFERROR('FORM NILAI SIAP'!$Y12*'CPMK-CPL'!E$17,0)+IFERROR('FORM NILAI SIAP'!$AA12*'CPMK-CPL'!E$18,0)+IFERROR('FORM NILAI SIAP'!$AC12*'CPMK-CPL'!E$19,0)+IFERROR('FORM NILAI SIAP'!$AE12*'CPMK-CPL'!E$20,0))/'CPMK-CPL'!E$25,""))</f>
        <v/>
      </c>
      <c r="G12" s="7">
        <f>IF($C12="","",IFERROR((IFERROR('FORM NILAI SIAP'!$M12*'CPMK-CPL'!F$11,0)+IFERROR('FORM NILAI SIAP'!$O12*'CPMK-CPL'!F$12,0)+IFERROR('FORM NILAI SIAP'!$Q12*'CPMK-CPL'!F$13,0)+IFERROR('FORM NILAI SIAP'!$S12*'CPMK-CPL'!F$14,0)+IFERROR('FORM NILAI SIAP'!$U12*'CPMK-CPL'!F$15,0)+IFERROR('FORM NILAI SIAP'!$W12*'CPMK-CPL'!F$16,0)+IFERROR('FORM NILAI SIAP'!$Y12*'CPMK-CPL'!F$17,0)+IFERROR('FORM NILAI SIAP'!$AA12*'CPMK-CPL'!F$18,0)+IFERROR('FORM NILAI SIAP'!$AC12*'CPMK-CPL'!F$19,0)+IFERROR('FORM NILAI SIAP'!$AE12*'CPMK-CPL'!F$20,0))/'CPMK-CPL'!F$25,""))</f>
        <v>91.75</v>
      </c>
      <c r="H12" s="7" t="str">
        <f>IF($C12="","",IFERROR((IFERROR('FORM NILAI SIAP'!$M12*'CPMK-CPL'!G$11,0)+IFERROR('FORM NILAI SIAP'!$O12*'CPMK-CPL'!G$12,0)+IFERROR('FORM NILAI SIAP'!$Q12*'CPMK-CPL'!G$13,0)+IFERROR('FORM NILAI SIAP'!$S12*'CPMK-CPL'!G$14,0)+IFERROR('FORM NILAI SIAP'!$U12*'CPMK-CPL'!G$15,0)+IFERROR('FORM NILAI SIAP'!$W12*'CPMK-CPL'!G$16,0)+IFERROR('FORM NILAI SIAP'!$Y12*'CPMK-CPL'!G$17,0)+IFERROR('FORM NILAI SIAP'!$AA12*'CPMK-CPL'!G$18,0)+IFERROR('FORM NILAI SIAP'!$AC12*'CPMK-CPL'!G$19,0)+IFERROR('FORM NILAI SIAP'!$AE12*'CPMK-CPL'!G$20,0))/'CPMK-CPL'!G$25,""))</f>
        <v/>
      </c>
      <c r="I12" s="7" t="str">
        <f>IF($C12="","",IFERROR((IFERROR('FORM NILAI SIAP'!$M12*'CPMK-CPL'!H$11,0)+IFERROR('FORM NILAI SIAP'!$O12*'CPMK-CPL'!H$12,0)+IFERROR('FORM NILAI SIAP'!$Q12*'CPMK-CPL'!H$13,0)+IFERROR('FORM NILAI SIAP'!$S12*'CPMK-CPL'!H$14,0)+IFERROR('FORM NILAI SIAP'!$U12*'CPMK-CPL'!H$15,0)+IFERROR('FORM NILAI SIAP'!$W12*'CPMK-CPL'!H$16,0)+IFERROR('FORM NILAI SIAP'!$Y12*'CPMK-CPL'!H$17,0)+IFERROR('FORM NILAI SIAP'!$AA12*'CPMK-CPL'!H$18,0)+IFERROR('FORM NILAI SIAP'!$AC12*'CPMK-CPL'!H$19,0)+IFERROR('FORM NILAI SIAP'!$AE12*'CPMK-CPL'!H$20,0))/'CPMK-CPL'!H$25,""))</f>
        <v/>
      </c>
      <c r="J12" s="7" t="str">
        <f>IF($C12="","",IFERROR((IFERROR('FORM NILAI SIAP'!$M12*'CPMK-CPL'!I$11,0)+IFERROR('FORM NILAI SIAP'!$O12*'CPMK-CPL'!I$12,0)+IFERROR('FORM NILAI SIAP'!$Q12*'CPMK-CPL'!I$13,0)+IFERROR('FORM NILAI SIAP'!$S12*'CPMK-CPL'!I$14,0)+IFERROR('FORM NILAI SIAP'!$U12*'CPMK-CPL'!I$15,0)+IFERROR('FORM NILAI SIAP'!$W12*'CPMK-CPL'!I$16,0)+IFERROR('FORM NILAI SIAP'!$Y12*'CPMK-CPL'!I$17,0)+IFERROR('FORM NILAI SIAP'!$AA12*'CPMK-CPL'!I$18,0)+IFERROR('FORM NILAI SIAP'!$AC12*'CPMK-CPL'!I$19,0)+IFERROR('FORM NILAI SIAP'!$AE12*'CPMK-CPL'!I$20,0))/'CPMK-CPL'!I$25,""))</f>
        <v/>
      </c>
      <c r="K12" s="7" t="str">
        <f>IF($C12="","",IFERROR((IFERROR('FORM NILAI SIAP'!$M12*'CPMK-CPL'!J$11,0)+IFERROR('FORM NILAI SIAP'!$O12*'CPMK-CPL'!J$12,0)+IFERROR('FORM NILAI SIAP'!$Q12*'CPMK-CPL'!J$13,0)+IFERROR('FORM NILAI SIAP'!$S12*'CPMK-CPL'!J$14,0)+IFERROR('FORM NILAI SIAP'!$U12*'CPMK-CPL'!J$15,0)+IFERROR('FORM NILAI SIAP'!$W12*'CPMK-CPL'!J$16,0)+IFERROR('FORM NILAI SIAP'!$Y12*'CPMK-CPL'!J$17,0)+IFERROR('FORM NILAI SIAP'!$AA12*'CPMK-CPL'!J$18,0)+IFERROR('FORM NILAI SIAP'!$AC12*'CPMK-CPL'!J$19,0)+IFERROR('FORM NILAI SIAP'!$AE12*'CPMK-CPL'!J$20,0))/'CPMK-CPL'!J$25,""))</f>
        <v/>
      </c>
      <c r="L12" s="7" t="str">
        <f>IF($C12="","",IFERROR((IFERROR('FORM NILAI SIAP'!$M12*'CPMK-CPL'!K$11,0)+IFERROR('FORM NILAI SIAP'!$O12*'CPMK-CPL'!K$12,0)+IFERROR('FORM NILAI SIAP'!$Q12*'CPMK-CPL'!K$13,0)+IFERROR('FORM NILAI SIAP'!$S12*'CPMK-CPL'!K$14,0)+IFERROR('FORM NILAI SIAP'!$U12*'CPMK-CPL'!K$15,0)+IFERROR('FORM NILAI SIAP'!$W12*'CPMK-CPL'!K$16,0)+IFERROR('FORM NILAI SIAP'!$Y12*'CPMK-CPL'!K$17,0)+IFERROR('FORM NILAI SIAP'!$AA12*'CPMK-CPL'!K$18,0)+IFERROR('FORM NILAI SIAP'!$AC12*'CPMK-CPL'!K$19,0)+IFERROR('FORM NILAI SIAP'!$AE12*'CPMK-CPL'!K$20,0))/'CPMK-CPL'!K$25,""))</f>
        <v/>
      </c>
      <c r="M12" s="7" t="str">
        <f>IF($C12="","",IFERROR((IFERROR('FORM NILAI SIAP'!$M12*'CPMK-CPL'!L$11,0)+IFERROR('FORM NILAI SIAP'!$O12*'CPMK-CPL'!L$12,0)+IFERROR('FORM NILAI SIAP'!$Q12*'CPMK-CPL'!L$13,0)+IFERROR('FORM NILAI SIAP'!$S12*'CPMK-CPL'!L$14,0)+IFERROR('FORM NILAI SIAP'!$U12*'CPMK-CPL'!L$15,0)+IFERROR('FORM NILAI SIAP'!$W12*'CPMK-CPL'!L$16,0)+IFERROR('FORM NILAI SIAP'!$Y12*'CPMK-CPL'!L$17,0)+IFERROR('FORM NILAI SIAP'!$AA12*'CPMK-CPL'!L$18,0)+IFERROR('FORM NILAI SIAP'!$AC12*'CPMK-CPL'!L$19,0)+IFERROR('FORM NILAI SIAP'!$AE12*'CPMK-CPL'!L$20,0))/'CPMK-CPL'!L$25,""))</f>
        <v/>
      </c>
      <c r="N12" s="7" t="str">
        <f>IF($C12="","",IFERROR((IFERROR('FORM NILAI SIAP'!$M12*'CPMK-CPL'!M$11,0)+IFERROR('FORM NILAI SIAP'!$O12*'CPMK-CPL'!M$12,0)+IFERROR('FORM NILAI SIAP'!$Q12*'CPMK-CPL'!M$13,0)+IFERROR('FORM NILAI SIAP'!$S12*'CPMK-CPL'!M$14,0)+IFERROR('FORM NILAI SIAP'!$U12*'CPMK-CPL'!M$15,0)+IFERROR('FORM NILAI SIAP'!$W12*'CPMK-CPL'!M$16,0)+IFERROR('FORM NILAI SIAP'!$Y12*'CPMK-CPL'!M$17,0)+IFERROR('FORM NILAI SIAP'!$AA12*'CPMK-CPL'!M$18,0)+IFERROR('FORM NILAI SIAP'!$AC12*'CPMK-CPL'!M$19,0)+IFERROR('FORM NILAI SIAP'!$AE12*'CPMK-CPL'!M$20,0))/'CPMK-CPL'!M$25,""))</f>
        <v/>
      </c>
      <c r="O12" s="7" t="str">
        <f>IF($C12="","",IFERROR((IFERROR('FORM NILAI SIAP'!$M12*'CPMK-CPL'!N$11,0)+IFERROR('FORM NILAI SIAP'!$O12*'CPMK-CPL'!N$12,0)+IFERROR('FORM NILAI SIAP'!$Q12*'CPMK-CPL'!N$13,0)+IFERROR('FORM NILAI SIAP'!$S12*'CPMK-CPL'!N$14,0)+IFERROR('FORM NILAI SIAP'!$U12*'CPMK-CPL'!N$15,0)+IFERROR('FORM NILAI SIAP'!$W12*'CPMK-CPL'!N$16,0)+IFERROR('FORM NILAI SIAP'!$Y12*'CPMK-CPL'!N$17,0)+IFERROR('FORM NILAI SIAP'!$AA12*'CPMK-CPL'!N$18,0)+IFERROR('FORM NILAI SIAP'!$AC12*'CPMK-CPL'!N$19,0)+IFERROR('FORM NILAI SIAP'!$AE12*'CPMK-CPL'!N$20,0))/'CPMK-CPL'!N$25,""))</f>
        <v/>
      </c>
      <c r="P12" s="7" t="str">
        <f>IF($C12="","",IFERROR((IFERROR('FORM NILAI SIAP'!$M12*'CPMK-CPL'!O$11,0)+IFERROR('FORM NILAI SIAP'!$O12*'CPMK-CPL'!O$12,0)+IFERROR('FORM NILAI SIAP'!$Q12*'CPMK-CPL'!O$13,0)+IFERROR('FORM NILAI SIAP'!$S12*'CPMK-CPL'!O$14,0)+IFERROR('FORM NILAI SIAP'!$U12*'CPMK-CPL'!O$15,0)+IFERROR('FORM NILAI SIAP'!$W12*'CPMK-CPL'!O$16,0)+IFERROR('FORM NILAI SIAP'!$Y12*'CPMK-CPL'!O$17,0)+IFERROR('FORM NILAI SIAP'!$AA12*'CPMK-CPL'!O$18,0)+IFERROR('FORM NILAI SIAP'!$AC12*'CPMK-CPL'!O$19,0)+IFERROR('FORM NILAI SIAP'!$AE12*'CPMK-CPL'!O$20,0))/'CPMK-CPL'!O$25,""))</f>
        <v/>
      </c>
      <c r="Q12" s="7" t="str">
        <f>IF($C12="","",IFERROR((IFERROR('FORM NILAI SIAP'!$M12*'CPMK-CPL'!P$11,0)+IFERROR('FORM NILAI SIAP'!$O12*'CPMK-CPL'!P$12,0)+IFERROR('FORM NILAI SIAP'!$Q12*'CPMK-CPL'!P$13,0)+IFERROR('FORM NILAI SIAP'!$S12*'CPMK-CPL'!P$14,0)+IFERROR('FORM NILAI SIAP'!$U12*'CPMK-CPL'!P$15,0)+IFERROR('FORM NILAI SIAP'!$W12*'CPMK-CPL'!P$16,0)+IFERROR('FORM NILAI SIAP'!$Y12*'CPMK-CPL'!P$17,0)+IFERROR('FORM NILAI SIAP'!$AA12*'CPMK-CPL'!P$18,0)+IFERROR('FORM NILAI SIAP'!$AC12*'CPMK-CPL'!P$19,0)+IFERROR('FORM NILAI SIAP'!$AE12*'CPMK-CPL'!P$20,0))/'CPMK-CPL'!P$25,""))</f>
        <v/>
      </c>
      <c r="R12" s="7" t="str">
        <f>IF($C12="","",IFERROR((IFERROR('FORM NILAI SIAP'!$M12*'CPMK-CPL'!Q$11,0)+IFERROR('FORM NILAI SIAP'!$O12*'CPMK-CPL'!Q$12,0)+IFERROR('FORM NILAI SIAP'!$Q12*'CPMK-CPL'!Q$13,0)+IFERROR('FORM NILAI SIAP'!$S12*'CPMK-CPL'!Q$14,0)+IFERROR('FORM NILAI SIAP'!$U12*'CPMK-CPL'!Q$15,0)+IFERROR('FORM NILAI SIAP'!$W12*'CPMK-CPL'!Q$16,0)+IFERROR('FORM NILAI SIAP'!$Y12*'CPMK-CPL'!Q$17,0)+IFERROR('FORM NILAI SIAP'!$AA12*'CPMK-CPL'!Q$18,0)+IFERROR('FORM NILAI SIAP'!$AC12*'CPMK-CPL'!Q$19,0)+IFERROR('FORM NILAI SIAP'!$AE12*'CPMK-CPL'!Q$20,0))/'CPMK-CPL'!Q$25,""))</f>
        <v/>
      </c>
      <c r="S12" s="7" t="str">
        <f>IF($C12="","",IFERROR((IFERROR('FORM NILAI SIAP'!$M12*'CPMK-CPL'!R$11,0)+IFERROR('FORM NILAI SIAP'!$O12*'CPMK-CPL'!R$12,0)+IFERROR('FORM NILAI SIAP'!$Q12*'CPMK-CPL'!R$13,0)+IFERROR('FORM NILAI SIAP'!$S12*'CPMK-CPL'!R$14,0)+IFERROR('FORM NILAI SIAP'!$U12*'CPMK-CPL'!R$15,0)+IFERROR('FORM NILAI SIAP'!$W12*'CPMK-CPL'!R$16,0)+IFERROR('FORM NILAI SIAP'!$Y12*'CPMK-CPL'!R$17,0)+IFERROR('FORM NILAI SIAP'!$AA12*'CPMK-CPL'!R$18,0)+IFERROR('FORM NILAI SIAP'!$AC12*'CPMK-CPL'!R$19,0)+IFERROR('FORM NILAI SIAP'!$AE12*'CPMK-CPL'!R$20,0))/'CPMK-CPL'!R$25,""))</f>
        <v/>
      </c>
      <c r="T12" s="88" t="str">
        <f t="shared" ref="T12:AH12" si="12">IF(E12="","",IF(E12&gt;=80,4,IF(E12&gt;=70,3,IF(E12&gt;=60,2,1))))</f>
        <v/>
      </c>
      <c r="U12" s="88" t="str">
        <f t="shared" si="12"/>
        <v/>
      </c>
      <c r="V12" s="88">
        <f t="shared" si="9"/>
        <v>4</v>
      </c>
      <c r="W12" s="88" t="str">
        <f t="shared" si="12"/>
        <v/>
      </c>
      <c r="X12" s="88" t="str">
        <f t="shared" si="12"/>
        <v/>
      </c>
      <c r="Y12" s="88" t="str">
        <f t="shared" si="12"/>
        <v/>
      </c>
      <c r="Z12" s="88" t="str">
        <f t="shared" si="12"/>
        <v/>
      </c>
      <c r="AA12" s="88" t="str">
        <f t="shared" si="12"/>
        <v/>
      </c>
      <c r="AB12" s="88" t="str">
        <f t="shared" si="12"/>
        <v/>
      </c>
      <c r="AC12" s="88" t="str">
        <f t="shared" si="12"/>
        <v/>
      </c>
      <c r="AD12" s="88" t="str">
        <f t="shared" si="12"/>
        <v/>
      </c>
      <c r="AE12" s="88" t="str">
        <f t="shared" si="12"/>
        <v/>
      </c>
      <c r="AF12" s="88" t="str">
        <f t="shared" si="12"/>
        <v/>
      </c>
      <c r="AG12" s="88" t="str">
        <f t="shared" si="12"/>
        <v/>
      </c>
      <c r="AH12" s="88" t="str">
        <f t="shared" si="12"/>
        <v/>
      </c>
      <c r="AI12" s="89">
        <f t="shared" ca="1" si="6"/>
        <v>4</v>
      </c>
      <c r="AJ12" s="89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</row>
    <row r="13" spans="1:90" ht="14.25" customHeight="1">
      <c r="A13" s="103">
        <f t="shared" si="7"/>
        <v>6</v>
      </c>
      <c r="B13" s="64">
        <f>IF('FORM NILAI SIAP'!A13=0,"",'FORM NILAI SIAP'!A13)</f>
        <v>21120120140099</v>
      </c>
      <c r="C13" s="3" t="str">
        <f>IF('FORM NILAI SIAP'!B13=0,"",'FORM NILAI SIAP'!B13)</f>
        <v>NOVITA AULIYA</v>
      </c>
      <c r="D13" s="3" t="str">
        <f>'FORM NILAI SIAP'!J13</f>
        <v>A</v>
      </c>
      <c r="E13" s="7" t="str">
        <f>IF($C13="","",IFERROR((IFERROR('FORM NILAI SIAP'!$M13*'CPMK-CPL'!D$11,0)+IFERROR('FORM NILAI SIAP'!$O13*'CPMK-CPL'!D$12,0)+IFERROR('FORM NILAI SIAP'!$Q13*'CPMK-CPL'!D$13,0)+IFERROR('FORM NILAI SIAP'!$S13*'CPMK-CPL'!D$14,0)+IFERROR('FORM NILAI SIAP'!$U13*'CPMK-CPL'!D$15,0)+IFERROR('FORM NILAI SIAP'!$W13*'CPMK-CPL'!D$16,0)+IFERROR('FORM NILAI SIAP'!$Y13*'CPMK-CPL'!D$17,0)+IFERROR('FORM NILAI SIAP'!$AA13*'CPMK-CPL'!D$18,0)+IFERROR('FORM NILAI SIAP'!$AC13*'CPMK-CPL'!D$19,0)+IFERROR('FORM NILAI SIAP'!$AE13*'CPMK-CPL'!D$20,0))/'CPMK-CPL'!D$25,""))</f>
        <v/>
      </c>
      <c r="F13" s="7" t="str">
        <f>IF($C13="","",IFERROR((IFERROR('FORM NILAI SIAP'!$M13*'CPMK-CPL'!E$11,0)+IFERROR('FORM NILAI SIAP'!$O13*'CPMK-CPL'!E$12,0)+IFERROR('FORM NILAI SIAP'!$Q13*'CPMK-CPL'!E$13,0)+IFERROR('FORM NILAI SIAP'!$S13*'CPMK-CPL'!E$14,0)+IFERROR('FORM NILAI SIAP'!$U13*'CPMK-CPL'!E$15,0)+IFERROR('FORM NILAI SIAP'!$W13*'CPMK-CPL'!E$16,0)+IFERROR('FORM NILAI SIAP'!$Y13*'CPMK-CPL'!E$17,0)+IFERROR('FORM NILAI SIAP'!$AA13*'CPMK-CPL'!E$18,0)+IFERROR('FORM NILAI SIAP'!$AC13*'CPMK-CPL'!E$19,0)+IFERROR('FORM NILAI SIAP'!$AE13*'CPMK-CPL'!E$20,0))/'CPMK-CPL'!E$25,""))</f>
        <v/>
      </c>
      <c r="G13" s="7">
        <f>IF($C13="","",IFERROR((IFERROR('FORM NILAI SIAP'!$M13*'CPMK-CPL'!F$11,0)+IFERROR('FORM NILAI SIAP'!$O13*'CPMK-CPL'!F$12,0)+IFERROR('FORM NILAI SIAP'!$Q13*'CPMK-CPL'!F$13,0)+IFERROR('FORM NILAI SIAP'!$S13*'CPMK-CPL'!F$14,0)+IFERROR('FORM NILAI SIAP'!$U13*'CPMK-CPL'!F$15,0)+IFERROR('FORM NILAI SIAP'!$W13*'CPMK-CPL'!F$16,0)+IFERROR('FORM NILAI SIAP'!$Y13*'CPMK-CPL'!F$17,0)+IFERROR('FORM NILAI SIAP'!$AA13*'CPMK-CPL'!F$18,0)+IFERROR('FORM NILAI SIAP'!$AC13*'CPMK-CPL'!F$19,0)+IFERROR('FORM NILAI SIAP'!$AE13*'CPMK-CPL'!F$20,0))/'CPMK-CPL'!F$25,""))</f>
        <v>81.75</v>
      </c>
      <c r="H13" s="7" t="str">
        <f>IF($C13="","",IFERROR((IFERROR('FORM NILAI SIAP'!$M13*'CPMK-CPL'!G$11,0)+IFERROR('FORM NILAI SIAP'!$O13*'CPMK-CPL'!G$12,0)+IFERROR('FORM NILAI SIAP'!$Q13*'CPMK-CPL'!G$13,0)+IFERROR('FORM NILAI SIAP'!$S13*'CPMK-CPL'!G$14,0)+IFERROR('FORM NILAI SIAP'!$U13*'CPMK-CPL'!G$15,0)+IFERROR('FORM NILAI SIAP'!$W13*'CPMK-CPL'!G$16,0)+IFERROR('FORM NILAI SIAP'!$Y13*'CPMK-CPL'!G$17,0)+IFERROR('FORM NILAI SIAP'!$AA13*'CPMK-CPL'!G$18,0)+IFERROR('FORM NILAI SIAP'!$AC13*'CPMK-CPL'!G$19,0)+IFERROR('FORM NILAI SIAP'!$AE13*'CPMK-CPL'!G$20,0))/'CPMK-CPL'!G$25,""))</f>
        <v/>
      </c>
      <c r="I13" s="7" t="str">
        <f>IF($C13="","",IFERROR((IFERROR('FORM NILAI SIAP'!$M13*'CPMK-CPL'!H$11,0)+IFERROR('FORM NILAI SIAP'!$O13*'CPMK-CPL'!H$12,0)+IFERROR('FORM NILAI SIAP'!$Q13*'CPMK-CPL'!H$13,0)+IFERROR('FORM NILAI SIAP'!$S13*'CPMK-CPL'!H$14,0)+IFERROR('FORM NILAI SIAP'!$U13*'CPMK-CPL'!H$15,0)+IFERROR('FORM NILAI SIAP'!$W13*'CPMK-CPL'!H$16,0)+IFERROR('FORM NILAI SIAP'!$Y13*'CPMK-CPL'!H$17,0)+IFERROR('FORM NILAI SIAP'!$AA13*'CPMK-CPL'!H$18,0)+IFERROR('FORM NILAI SIAP'!$AC13*'CPMK-CPL'!H$19,0)+IFERROR('FORM NILAI SIAP'!$AE13*'CPMK-CPL'!H$20,0))/'CPMK-CPL'!H$25,""))</f>
        <v/>
      </c>
      <c r="J13" s="7" t="str">
        <f>IF($C13="","",IFERROR((IFERROR('FORM NILAI SIAP'!$M13*'CPMK-CPL'!I$11,0)+IFERROR('FORM NILAI SIAP'!$O13*'CPMK-CPL'!I$12,0)+IFERROR('FORM NILAI SIAP'!$Q13*'CPMK-CPL'!I$13,0)+IFERROR('FORM NILAI SIAP'!$S13*'CPMK-CPL'!I$14,0)+IFERROR('FORM NILAI SIAP'!$U13*'CPMK-CPL'!I$15,0)+IFERROR('FORM NILAI SIAP'!$W13*'CPMK-CPL'!I$16,0)+IFERROR('FORM NILAI SIAP'!$Y13*'CPMK-CPL'!I$17,0)+IFERROR('FORM NILAI SIAP'!$AA13*'CPMK-CPL'!I$18,0)+IFERROR('FORM NILAI SIAP'!$AC13*'CPMK-CPL'!I$19,0)+IFERROR('FORM NILAI SIAP'!$AE13*'CPMK-CPL'!I$20,0))/'CPMK-CPL'!I$25,""))</f>
        <v/>
      </c>
      <c r="K13" s="7" t="str">
        <f>IF($C13="","",IFERROR((IFERROR('FORM NILAI SIAP'!$M13*'CPMK-CPL'!J$11,0)+IFERROR('FORM NILAI SIAP'!$O13*'CPMK-CPL'!J$12,0)+IFERROR('FORM NILAI SIAP'!$Q13*'CPMK-CPL'!J$13,0)+IFERROR('FORM NILAI SIAP'!$S13*'CPMK-CPL'!J$14,0)+IFERROR('FORM NILAI SIAP'!$U13*'CPMK-CPL'!J$15,0)+IFERROR('FORM NILAI SIAP'!$W13*'CPMK-CPL'!J$16,0)+IFERROR('FORM NILAI SIAP'!$Y13*'CPMK-CPL'!J$17,0)+IFERROR('FORM NILAI SIAP'!$AA13*'CPMK-CPL'!J$18,0)+IFERROR('FORM NILAI SIAP'!$AC13*'CPMK-CPL'!J$19,0)+IFERROR('FORM NILAI SIAP'!$AE13*'CPMK-CPL'!J$20,0))/'CPMK-CPL'!J$25,""))</f>
        <v/>
      </c>
      <c r="L13" s="7" t="str">
        <f>IF($C13="","",IFERROR((IFERROR('FORM NILAI SIAP'!$M13*'CPMK-CPL'!K$11,0)+IFERROR('FORM NILAI SIAP'!$O13*'CPMK-CPL'!K$12,0)+IFERROR('FORM NILAI SIAP'!$Q13*'CPMK-CPL'!K$13,0)+IFERROR('FORM NILAI SIAP'!$S13*'CPMK-CPL'!K$14,0)+IFERROR('FORM NILAI SIAP'!$U13*'CPMK-CPL'!K$15,0)+IFERROR('FORM NILAI SIAP'!$W13*'CPMK-CPL'!K$16,0)+IFERROR('FORM NILAI SIAP'!$Y13*'CPMK-CPL'!K$17,0)+IFERROR('FORM NILAI SIAP'!$AA13*'CPMK-CPL'!K$18,0)+IFERROR('FORM NILAI SIAP'!$AC13*'CPMK-CPL'!K$19,0)+IFERROR('FORM NILAI SIAP'!$AE13*'CPMK-CPL'!K$20,0))/'CPMK-CPL'!K$25,""))</f>
        <v/>
      </c>
      <c r="M13" s="7" t="str">
        <f>IF($C13="","",IFERROR((IFERROR('FORM NILAI SIAP'!$M13*'CPMK-CPL'!L$11,0)+IFERROR('FORM NILAI SIAP'!$O13*'CPMK-CPL'!L$12,0)+IFERROR('FORM NILAI SIAP'!$Q13*'CPMK-CPL'!L$13,0)+IFERROR('FORM NILAI SIAP'!$S13*'CPMK-CPL'!L$14,0)+IFERROR('FORM NILAI SIAP'!$U13*'CPMK-CPL'!L$15,0)+IFERROR('FORM NILAI SIAP'!$W13*'CPMK-CPL'!L$16,0)+IFERROR('FORM NILAI SIAP'!$Y13*'CPMK-CPL'!L$17,0)+IFERROR('FORM NILAI SIAP'!$AA13*'CPMK-CPL'!L$18,0)+IFERROR('FORM NILAI SIAP'!$AC13*'CPMK-CPL'!L$19,0)+IFERROR('FORM NILAI SIAP'!$AE13*'CPMK-CPL'!L$20,0))/'CPMK-CPL'!L$25,""))</f>
        <v/>
      </c>
      <c r="N13" s="7" t="str">
        <f>IF($C13="","",IFERROR((IFERROR('FORM NILAI SIAP'!$M13*'CPMK-CPL'!M$11,0)+IFERROR('FORM NILAI SIAP'!$O13*'CPMK-CPL'!M$12,0)+IFERROR('FORM NILAI SIAP'!$Q13*'CPMK-CPL'!M$13,0)+IFERROR('FORM NILAI SIAP'!$S13*'CPMK-CPL'!M$14,0)+IFERROR('FORM NILAI SIAP'!$U13*'CPMK-CPL'!M$15,0)+IFERROR('FORM NILAI SIAP'!$W13*'CPMK-CPL'!M$16,0)+IFERROR('FORM NILAI SIAP'!$Y13*'CPMK-CPL'!M$17,0)+IFERROR('FORM NILAI SIAP'!$AA13*'CPMK-CPL'!M$18,0)+IFERROR('FORM NILAI SIAP'!$AC13*'CPMK-CPL'!M$19,0)+IFERROR('FORM NILAI SIAP'!$AE13*'CPMK-CPL'!M$20,0))/'CPMK-CPL'!M$25,""))</f>
        <v/>
      </c>
      <c r="O13" s="7" t="str">
        <f>IF($C13="","",IFERROR((IFERROR('FORM NILAI SIAP'!$M13*'CPMK-CPL'!N$11,0)+IFERROR('FORM NILAI SIAP'!$O13*'CPMK-CPL'!N$12,0)+IFERROR('FORM NILAI SIAP'!$Q13*'CPMK-CPL'!N$13,0)+IFERROR('FORM NILAI SIAP'!$S13*'CPMK-CPL'!N$14,0)+IFERROR('FORM NILAI SIAP'!$U13*'CPMK-CPL'!N$15,0)+IFERROR('FORM NILAI SIAP'!$W13*'CPMK-CPL'!N$16,0)+IFERROR('FORM NILAI SIAP'!$Y13*'CPMK-CPL'!N$17,0)+IFERROR('FORM NILAI SIAP'!$AA13*'CPMK-CPL'!N$18,0)+IFERROR('FORM NILAI SIAP'!$AC13*'CPMK-CPL'!N$19,0)+IFERROR('FORM NILAI SIAP'!$AE13*'CPMK-CPL'!N$20,0))/'CPMK-CPL'!N$25,""))</f>
        <v/>
      </c>
      <c r="P13" s="7" t="str">
        <f>IF($C13="","",IFERROR((IFERROR('FORM NILAI SIAP'!$M13*'CPMK-CPL'!O$11,0)+IFERROR('FORM NILAI SIAP'!$O13*'CPMK-CPL'!O$12,0)+IFERROR('FORM NILAI SIAP'!$Q13*'CPMK-CPL'!O$13,0)+IFERROR('FORM NILAI SIAP'!$S13*'CPMK-CPL'!O$14,0)+IFERROR('FORM NILAI SIAP'!$U13*'CPMK-CPL'!O$15,0)+IFERROR('FORM NILAI SIAP'!$W13*'CPMK-CPL'!O$16,0)+IFERROR('FORM NILAI SIAP'!$Y13*'CPMK-CPL'!O$17,0)+IFERROR('FORM NILAI SIAP'!$AA13*'CPMK-CPL'!O$18,0)+IFERROR('FORM NILAI SIAP'!$AC13*'CPMK-CPL'!O$19,0)+IFERROR('FORM NILAI SIAP'!$AE13*'CPMK-CPL'!O$20,0))/'CPMK-CPL'!O$25,""))</f>
        <v/>
      </c>
      <c r="Q13" s="7" t="str">
        <f>IF($C13="","",IFERROR((IFERROR('FORM NILAI SIAP'!$M13*'CPMK-CPL'!P$11,0)+IFERROR('FORM NILAI SIAP'!$O13*'CPMK-CPL'!P$12,0)+IFERROR('FORM NILAI SIAP'!$Q13*'CPMK-CPL'!P$13,0)+IFERROR('FORM NILAI SIAP'!$S13*'CPMK-CPL'!P$14,0)+IFERROR('FORM NILAI SIAP'!$U13*'CPMK-CPL'!P$15,0)+IFERROR('FORM NILAI SIAP'!$W13*'CPMK-CPL'!P$16,0)+IFERROR('FORM NILAI SIAP'!$Y13*'CPMK-CPL'!P$17,0)+IFERROR('FORM NILAI SIAP'!$AA13*'CPMK-CPL'!P$18,0)+IFERROR('FORM NILAI SIAP'!$AC13*'CPMK-CPL'!P$19,0)+IFERROR('FORM NILAI SIAP'!$AE13*'CPMK-CPL'!P$20,0))/'CPMK-CPL'!P$25,""))</f>
        <v/>
      </c>
      <c r="R13" s="7" t="str">
        <f>IF($C13="","",IFERROR((IFERROR('FORM NILAI SIAP'!$M13*'CPMK-CPL'!Q$11,0)+IFERROR('FORM NILAI SIAP'!$O13*'CPMK-CPL'!Q$12,0)+IFERROR('FORM NILAI SIAP'!$Q13*'CPMK-CPL'!Q$13,0)+IFERROR('FORM NILAI SIAP'!$S13*'CPMK-CPL'!Q$14,0)+IFERROR('FORM NILAI SIAP'!$U13*'CPMK-CPL'!Q$15,0)+IFERROR('FORM NILAI SIAP'!$W13*'CPMK-CPL'!Q$16,0)+IFERROR('FORM NILAI SIAP'!$Y13*'CPMK-CPL'!Q$17,0)+IFERROR('FORM NILAI SIAP'!$AA13*'CPMK-CPL'!Q$18,0)+IFERROR('FORM NILAI SIAP'!$AC13*'CPMK-CPL'!Q$19,0)+IFERROR('FORM NILAI SIAP'!$AE13*'CPMK-CPL'!Q$20,0))/'CPMK-CPL'!Q$25,""))</f>
        <v/>
      </c>
      <c r="S13" s="7" t="str">
        <f>IF($C13="","",IFERROR((IFERROR('FORM NILAI SIAP'!$M13*'CPMK-CPL'!R$11,0)+IFERROR('FORM NILAI SIAP'!$O13*'CPMK-CPL'!R$12,0)+IFERROR('FORM NILAI SIAP'!$Q13*'CPMK-CPL'!R$13,0)+IFERROR('FORM NILAI SIAP'!$S13*'CPMK-CPL'!R$14,0)+IFERROR('FORM NILAI SIAP'!$U13*'CPMK-CPL'!R$15,0)+IFERROR('FORM NILAI SIAP'!$W13*'CPMK-CPL'!R$16,0)+IFERROR('FORM NILAI SIAP'!$Y13*'CPMK-CPL'!R$17,0)+IFERROR('FORM NILAI SIAP'!$AA13*'CPMK-CPL'!R$18,0)+IFERROR('FORM NILAI SIAP'!$AC13*'CPMK-CPL'!R$19,0)+IFERROR('FORM NILAI SIAP'!$AE13*'CPMK-CPL'!R$20,0))/'CPMK-CPL'!R$25,""))</f>
        <v/>
      </c>
      <c r="T13" s="88" t="str">
        <f t="shared" ref="T13:AH13" si="13">IF(E13="","",IF(E13&gt;=80,4,IF(E13&gt;=70,3,IF(E13&gt;=60,2,1))))</f>
        <v/>
      </c>
      <c r="U13" s="88" t="str">
        <f t="shared" si="13"/>
        <v/>
      </c>
      <c r="V13" s="88">
        <f t="shared" si="9"/>
        <v>4</v>
      </c>
      <c r="W13" s="88" t="str">
        <f t="shared" si="13"/>
        <v/>
      </c>
      <c r="X13" s="88" t="str">
        <f t="shared" si="13"/>
        <v/>
      </c>
      <c r="Y13" s="88" t="str">
        <f t="shared" si="13"/>
        <v/>
      </c>
      <c r="Z13" s="88" t="str">
        <f t="shared" si="13"/>
        <v/>
      </c>
      <c r="AA13" s="88" t="str">
        <f t="shared" si="13"/>
        <v/>
      </c>
      <c r="AB13" s="88" t="str">
        <f t="shared" si="13"/>
        <v/>
      </c>
      <c r="AC13" s="88" t="str">
        <f t="shared" si="13"/>
        <v/>
      </c>
      <c r="AD13" s="88" t="str">
        <f t="shared" si="13"/>
        <v/>
      </c>
      <c r="AE13" s="88" t="str">
        <f t="shared" si="13"/>
        <v/>
      </c>
      <c r="AF13" s="88" t="str">
        <f t="shared" si="13"/>
        <v/>
      </c>
      <c r="AG13" s="88" t="str">
        <f t="shared" si="13"/>
        <v/>
      </c>
      <c r="AH13" s="88" t="str">
        <f t="shared" si="13"/>
        <v/>
      </c>
      <c r="AI13" s="89">
        <f t="shared" ca="1" si="6"/>
        <v>4</v>
      </c>
      <c r="AJ13" s="89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</row>
    <row r="14" spans="1:90" ht="14.25" customHeight="1">
      <c r="A14" s="103">
        <f t="shared" si="7"/>
        <v>7</v>
      </c>
      <c r="B14" s="64">
        <f>IF('FORM NILAI SIAP'!A14=0,"",'FORM NILAI SIAP'!A14)</f>
        <v>21120120140099</v>
      </c>
      <c r="C14" s="3" t="str">
        <f>IF('FORM NILAI SIAP'!B14=0,"",'FORM NILAI SIAP'!B14)</f>
        <v>LINTANG FADHILLAH HAIKAL</v>
      </c>
      <c r="D14" s="3" t="str">
        <f>'FORM NILAI SIAP'!J14</f>
        <v>A</v>
      </c>
      <c r="E14" s="7" t="str">
        <f>IF($C14="","",IFERROR((IFERROR('FORM NILAI SIAP'!$M14*'CPMK-CPL'!D$11,0)+IFERROR('FORM NILAI SIAP'!$O14*'CPMK-CPL'!D$12,0)+IFERROR('FORM NILAI SIAP'!$Q14*'CPMK-CPL'!D$13,0)+IFERROR('FORM NILAI SIAP'!$S14*'CPMK-CPL'!D$14,0)+IFERROR('FORM NILAI SIAP'!$U14*'CPMK-CPL'!D$15,0)+IFERROR('FORM NILAI SIAP'!$W14*'CPMK-CPL'!D$16,0)+IFERROR('FORM NILAI SIAP'!$Y14*'CPMK-CPL'!D$17,0)+IFERROR('FORM NILAI SIAP'!$AA14*'CPMK-CPL'!D$18,0)+IFERROR('FORM NILAI SIAP'!$AC14*'CPMK-CPL'!D$19,0)+IFERROR('FORM NILAI SIAP'!$AE14*'CPMK-CPL'!D$20,0))/'CPMK-CPL'!D$25,""))</f>
        <v/>
      </c>
      <c r="F14" s="7" t="str">
        <f>IF($C14="","",IFERROR((IFERROR('FORM NILAI SIAP'!$M14*'CPMK-CPL'!E$11,0)+IFERROR('FORM NILAI SIAP'!$O14*'CPMK-CPL'!E$12,0)+IFERROR('FORM NILAI SIAP'!$Q14*'CPMK-CPL'!E$13,0)+IFERROR('FORM NILAI SIAP'!$S14*'CPMK-CPL'!E$14,0)+IFERROR('FORM NILAI SIAP'!$U14*'CPMK-CPL'!E$15,0)+IFERROR('FORM NILAI SIAP'!$W14*'CPMK-CPL'!E$16,0)+IFERROR('FORM NILAI SIAP'!$Y14*'CPMK-CPL'!E$17,0)+IFERROR('FORM NILAI SIAP'!$AA14*'CPMK-CPL'!E$18,0)+IFERROR('FORM NILAI SIAP'!$AC14*'CPMK-CPL'!E$19,0)+IFERROR('FORM NILAI SIAP'!$AE14*'CPMK-CPL'!E$20,0))/'CPMK-CPL'!E$25,""))</f>
        <v/>
      </c>
      <c r="G14" s="7">
        <f>IF($C14="","",IFERROR((IFERROR('FORM NILAI SIAP'!$M14*'CPMK-CPL'!F$11,0)+IFERROR('FORM NILAI SIAP'!$O14*'CPMK-CPL'!F$12,0)+IFERROR('FORM NILAI SIAP'!$Q14*'CPMK-CPL'!F$13,0)+IFERROR('FORM NILAI SIAP'!$S14*'CPMK-CPL'!F$14,0)+IFERROR('FORM NILAI SIAP'!$U14*'CPMK-CPL'!F$15,0)+IFERROR('FORM NILAI SIAP'!$W14*'CPMK-CPL'!F$16,0)+IFERROR('FORM NILAI SIAP'!$Y14*'CPMK-CPL'!F$17,0)+IFERROR('FORM NILAI SIAP'!$AA14*'CPMK-CPL'!F$18,0)+IFERROR('FORM NILAI SIAP'!$AC14*'CPMK-CPL'!F$19,0)+IFERROR('FORM NILAI SIAP'!$AE14*'CPMK-CPL'!F$20,0))/'CPMK-CPL'!F$25,""))</f>
        <v>82.25</v>
      </c>
      <c r="H14" s="7" t="str">
        <f>IF($C14="","",IFERROR((IFERROR('FORM NILAI SIAP'!$M14*'CPMK-CPL'!G$11,0)+IFERROR('FORM NILAI SIAP'!$O14*'CPMK-CPL'!G$12,0)+IFERROR('FORM NILAI SIAP'!$Q14*'CPMK-CPL'!G$13,0)+IFERROR('FORM NILAI SIAP'!$S14*'CPMK-CPL'!G$14,0)+IFERROR('FORM NILAI SIAP'!$U14*'CPMK-CPL'!G$15,0)+IFERROR('FORM NILAI SIAP'!$W14*'CPMK-CPL'!G$16,0)+IFERROR('FORM NILAI SIAP'!$Y14*'CPMK-CPL'!G$17,0)+IFERROR('FORM NILAI SIAP'!$AA14*'CPMK-CPL'!G$18,0)+IFERROR('FORM NILAI SIAP'!$AC14*'CPMK-CPL'!G$19,0)+IFERROR('FORM NILAI SIAP'!$AE14*'CPMK-CPL'!G$20,0))/'CPMK-CPL'!G$25,""))</f>
        <v/>
      </c>
      <c r="I14" s="7" t="str">
        <f>IF($C14="","",IFERROR((IFERROR('FORM NILAI SIAP'!$M14*'CPMK-CPL'!H$11,0)+IFERROR('FORM NILAI SIAP'!$O14*'CPMK-CPL'!H$12,0)+IFERROR('FORM NILAI SIAP'!$Q14*'CPMK-CPL'!H$13,0)+IFERROR('FORM NILAI SIAP'!$S14*'CPMK-CPL'!H$14,0)+IFERROR('FORM NILAI SIAP'!$U14*'CPMK-CPL'!H$15,0)+IFERROR('FORM NILAI SIAP'!$W14*'CPMK-CPL'!H$16,0)+IFERROR('FORM NILAI SIAP'!$Y14*'CPMK-CPL'!H$17,0)+IFERROR('FORM NILAI SIAP'!$AA14*'CPMK-CPL'!H$18,0)+IFERROR('FORM NILAI SIAP'!$AC14*'CPMK-CPL'!H$19,0)+IFERROR('FORM NILAI SIAP'!$AE14*'CPMK-CPL'!H$20,0))/'CPMK-CPL'!H$25,""))</f>
        <v/>
      </c>
      <c r="J14" s="7" t="str">
        <f>IF($C14="","",IFERROR((IFERROR('FORM NILAI SIAP'!$M14*'CPMK-CPL'!I$11,0)+IFERROR('FORM NILAI SIAP'!$O14*'CPMK-CPL'!I$12,0)+IFERROR('FORM NILAI SIAP'!$Q14*'CPMK-CPL'!I$13,0)+IFERROR('FORM NILAI SIAP'!$S14*'CPMK-CPL'!I$14,0)+IFERROR('FORM NILAI SIAP'!$U14*'CPMK-CPL'!I$15,0)+IFERROR('FORM NILAI SIAP'!$W14*'CPMK-CPL'!I$16,0)+IFERROR('FORM NILAI SIAP'!$Y14*'CPMK-CPL'!I$17,0)+IFERROR('FORM NILAI SIAP'!$AA14*'CPMK-CPL'!I$18,0)+IFERROR('FORM NILAI SIAP'!$AC14*'CPMK-CPL'!I$19,0)+IFERROR('FORM NILAI SIAP'!$AE14*'CPMK-CPL'!I$20,0))/'CPMK-CPL'!I$25,""))</f>
        <v/>
      </c>
      <c r="K14" s="7" t="str">
        <f>IF($C14="","",IFERROR((IFERROR('FORM NILAI SIAP'!$M14*'CPMK-CPL'!J$11,0)+IFERROR('FORM NILAI SIAP'!$O14*'CPMK-CPL'!J$12,0)+IFERROR('FORM NILAI SIAP'!$Q14*'CPMK-CPL'!J$13,0)+IFERROR('FORM NILAI SIAP'!$S14*'CPMK-CPL'!J$14,0)+IFERROR('FORM NILAI SIAP'!$U14*'CPMK-CPL'!J$15,0)+IFERROR('FORM NILAI SIAP'!$W14*'CPMK-CPL'!J$16,0)+IFERROR('FORM NILAI SIAP'!$Y14*'CPMK-CPL'!J$17,0)+IFERROR('FORM NILAI SIAP'!$AA14*'CPMK-CPL'!J$18,0)+IFERROR('FORM NILAI SIAP'!$AC14*'CPMK-CPL'!J$19,0)+IFERROR('FORM NILAI SIAP'!$AE14*'CPMK-CPL'!J$20,0))/'CPMK-CPL'!J$25,""))</f>
        <v/>
      </c>
      <c r="L14" s="7" t="str">
        <f>IF($C14="","",IFERROR((IFERROR('FORM NILAI SIAP'!$M14*'CPMK-CPL'!K$11,0)+IFERROR('FORM NILAI SIAP'!$O14*'CPMK-CPL'!K$12,0)+IFERROR('FORM NILAI SIAP'!$Q14*'CPMK-CPL'!K$13,0)+IFERROR('FORM NILAI SIAP'!$S14*'CPMK-CPL'!K$14,0)+IFERROR('FORM NILAI SIAP'!$U14*'CPMK-CPL'!K$15,0)+IFERROR('FORM NILAI SIAP'!$W14*'CPMK-CPL'!K$16,0)+IFERROR('FORM NILAI SIAP'!$Y14*'CPMK-CPL'!K$17,0)+IFERROR('FORM NILAI SIAP'!$AA14*'CPMK-CPL'!K$18,0)+IFERROR('FORM NILAI SIAP'!$AC14*'CPMK-CPL'!K$19,0)+IFERROR('FORM NILAI SIAP'!$AE14*'CPMK-CPL'!K$20,0))/'CPMK-CPL'!K$25,""))</f>
        <v/>
      </c>
      <c r="M14" s="7" t="str">
        <f>IF($C14="","",IFERROR((IFERROR('FORM NILAI SIAP'!$M14*'CPMK-CPL'!L$11,0)+IFERROR('FORM NILAI SIAP'!$O14*'CPMK-CPL'!L$12,0)+IFERROR('FORM NILAI SIAP'!$Q14*'CPMK-CPL'!L$13,0)+IFERROR('FORM NILAI SIAP'!$S14*'CPMK-CPL'!L$14,0)+IFERROR('FORM NILAI SIAP'!$U14*'CPMK-CPL'!L$15,0)+IFERROR('FORM NILAI SIAP'!$W14*'CPMK-CPL'!L$16,0)+IFERROR('FORM NILAI SIAP'!$Y14*'CPMK-CPL'!L$17,0)+IFERROR('FORM NILAI SIAP'!$AA14*'CPMK-CPL'!L$18,0)+IFERROR('FORM NILAI SIAP'!$AC14*'CPMK-CPL'!L$19,0)+IFERROR('FORM NILAI SIAP'!$AE14*'CPMK-CPL'!L$20,0))/'CPMK-CPL'!L$25,""))</f>
        <v/>
      </c>
      <c r="N14" s="7" t="str">
        <f>IF($C14="","",IFERROR((IFERROR('FORM NILAI SIAP'!$M14*'CPMK-CPL'!M$11,0)+IFERROR('FORM NILAI SIAP'!$O14*'CPMK-CPL'!M$12,0)+IFERROR('FORM NILAI SIAP'!$Q14*'CPMK-CPL'!M$13,0)+IFERROR('FORM NILAI SIAP'!$S14*'CPMK-CPL'!M$14,0)+IFERROR('FORM NILAI SIAP'!$U14*'CPMK-CPL'!M$15,0)+IFERROR('FORM NILAI SIAP'!$W14*'CPMK-CPL'!M$16,0)+IFERROR('FORM NILAI SIAP'!$Y14*'CPMK-CPL'!M$17,0)+IFERROR('FORM NILAI SIAP'!$AA14*'CPMK-CPL'!M$18,0)+IFERROR('FORM NILAI SIAP'!$AC14*'CPMK-CPL'!M$19,0)+IFERROR('FORM NILAI SIAP'!$AE14*'CPMK-CPL'!M$20,0))/'CPMK-CPL'!M$25,""))</f>
        <v/>
      </c>
      <c r="O14" s="7" t="str">
        <f>IF($C14="","",IFERROR((IFERROR('FORM NILAI SIAP'!$M14*'CPMK-CPL'!N$11,0)+IFERROR('FORM NILAI SIAP'!$O14*'CPMK-CPL'!N$12,0)+IFERROR('FORM NILAI SIAP'!$Q14*'CPMK-CPL'!N$13,0)+IFERROR('FORM NILAI SIAP'!$S14*'CPMK-CPL'!N$14,0)+IFERROR('FORM NILAI SIAP'!$U14*'CPMK-CPL'!N$15,0)+IFERROR('FORM NILAI SIAP'!$W14*'CPMK-CPL'!N$16,0)+IFERROR('FORM NILAI SIAP'!$Y14*'CPMK-CPL'!N$17,0)+IFERROR('FORM NILAI SIAP'!$AA14*'CPMK-CPL'!N$18,0)+IFERROR('FORM NILAI SIAP'!$AC14*'CPMK-CPL'!N$19,0)+IFERROR('FORM NILAI SIAP'!$AE14*'CPMK-CPL'!N$20,0))/'CPMK-CPL'!N$25,""))</f>
        <v/>
      </c>
      <c r="P14" s="7" t="str">
        <f>IF($C14="","",IFERROR((IFERROR('FORM NILAI SIAP'!$M14*'CPMK-CPL'!O$11,0)+IFERROR('FORM NILAI SIAP'!$O14*'CPMK-CPL'!O$12,0)+IFERROR('FORM NILAI SIAP'!$Q14*'CPMK-CPL'!O$13,0)+IFERROR('FORM NILAI SIAP'!$S14*'CPMK-CPL'!O$14,0)+IFERROR('FORM NILAI SIAP'!$U14*'CPMK-CPL'!O$15,0)+IFERROR('FORM NILAI SIAP'!$W14*'CPMK-CPL'!O$16,0)+IFERROR('FORM NILAI SIAP'!$Y14*'CPMK-CPL'!O$17,0)+IFERROR('FORM NILAI SIAP'!$AA14*'CPMK-CPL'!O$18,0)+IFERROR('FORM NILAI SIAP'!$AC14*'CPMK-CPL'!O$19,0)+IFERROR('FORM NILAI SIAP'!$AE14*'CPMK-CPL'!O$20,0))/'CPMK-CPL'!O$25,""))</f>
        <v/>
      </c>
      <c r="Q14" s="7" t="str">
        <f>IF($C14="","",IFERROR((IFERROR('FORM NILAI SIAP'!$M14*'CPMK-CPL'!P$11,0)+IFERROR('FORM NILAI SIAP'!$O14*'CPMK-CPL'!P$12,0)+IFERROR('FORM NILAI SIAP'!$Q14*'CPMK-CPL'!P$13,0)+IFERROR('FORM NILAI SIAP'!$S14*'CPMK-CPL'!P$14,0)+IFERROR('FORM NILAI SIAP'!$U14*'CPMK-CPL'!P$15,0)+IFERROR('FORM NILAI SIAP'!$W14*'CPMK-CPL'!P$16,0)+IFERROR('FORM NILAI SIAP'!$Y14*'CPMK-CPL'!P$17,0)+IFERROR('FORM NILAI SIAP'!$AA14*'CPMK-CPL'!P$18,0)+IFERROR('FORM NILAI SIAP'!$AC14*'CPMK-CPL'!P$19,0)+IFERROR('FORM NILAI SIAP'!$AE14*'CPMK-CPL'!P$20,0))/'CPMK-CPL'!P$25,""))</f>
        <v/>
      </c>
      <c r="R14" s="7" t="str">
        <f>IF($C14="","",IFERROR((IFERROR('FORM NILAI SIAP'!$M14*'CPMK-CPL'!Q$11,0)+IFERROR('FORM NILAI SIAP'!$O14*'CPMK-CPL'!Q$12,0)+IFERROR('FORM NILAI SIAP'!$Q14*'CPMK-CPL'!Q$13,0)+IFERROR('FORM NILAI SIAP'!$S14*'CPMK-CPL'!Q$14,0)+IFERROR('FORM NILAI SIAP'!$U14*'CPMK-CPL'!Q$15,0)+IFERROR('FORM NILAI SIAP'!$W14*'CPMK-CPL'!Q$16,0)+IFERROR('FORM NILAI SIAP'!$Y14*'CPMK-CPL'!Q$17,0)+IFERROR('FORM NILAI SIAP'!$AA14*'CPMK-CPL'!Q$18,0)+IFERROR('FORM NILAI SIAP'!$AC14*'CPMK-CPL'!Q$19,0)+IFERROR('FORM NILAI SIAP'!$AE14*'CPMK-CPL'!Q$20,0))/'CPMK-CPL'!Q$25,""))</f>
        <v/>
      </c>
      <c r="S14" s="7" t="str">
        <f>IF($C14="","",IFERROR((IFERROR('FORM NILAI SIAP'!$M14*'CPMK-CPL'!R$11,0)+IFERROR('FORM NILAI SIAP'!$O14*'CPMK-CPL'!R$12,0)+IFERROR('FORM NILAI SIAP'!$Q14*'CPMK-CPL'!R$13,0)+IFERROR('FORM NILAI SIAP'!$S14*'CPMK-CPL'!R$14,0)+IFERROR('FORM NILAI SIAP'!$U14*'CPMK-CPL'!R$15,0)+IFERROR('FORM NILAI SIAP'!$W14*'CPMK-CPL'!R$16,0)+IFERROR('FORM NILAI SIAP'!$Y14*'CPMK-CPL'!R$17,0)+IFERROR('FORM NILAI SIAP'!$AA14*'CPMK-CPL'!R$18,0)+IFERROR('FORM NILAI SIAP'!$AC14*'CPMK-CPL'!R$19,0)+IFERROR('FORM NILAI SIAP'!$AE14*'CPMK-CPL'!R$20,0))/'CPMK-CPL'!R$25,""))</f>
        <v/>
      </c>
      <c r="T14" s="88" t="str">
        <f t="shared" ref="T14:AH14" si="14">IF(E14="","",IF(E14&gt;=80,4,IF(E14&gt;=70,3,IF(E14&gt;=60,2,1))))</f>
        <v/>
      </c>
      <c r="U14" s="88" t="str">
        <f t="shared" si="14"/>
        <v/>
      </c>
      <c r="V14" s="88">
        <f t="shared" si="9"/>
        <v>4</v>
      </c>
      <c r="W14" s="88" t="str">
        <f t="shared" si="14"/>
        <v/>
      </c>
      <c r="X14" s="88" t="str">
        <f t="shared" si="14"/>
        <v/>
      </c>
      <c r="Y14" s="88" t="str">
        <f t="shared" si="14"/>
        <v/>
      </c>
      <c r="Z14" s="88" t="str">
        <f t="shared" si="14"/>
        <v/>
      </c>
      <c r="AA14" s="88" t="str">
        <f t="shared" si="14"/>
        <v/>
      </c>
      <c r="AB14" s="88" t="str">
        <f t="shared" si="14"/>
        <v/>
      </c>
      <c r="AC14" s="88" t="str">
        <f t="shared" si="14"/>
        <v/>
      </c>
      <c r="AD14" s="88" t="str">
        <f t="shared" si="14"/>
        <v/>
      </c>
      <c r="AE14" s="88" t="str">
        <f t="shared" si="14"/>
        <v/>
      </c>
      <c r="AF14" s="88" t="str">
        <f t="shared" si="14"/>
        <v/>
      </c>
      <c r="AG14" s="88" t="str">
        <f t="shared" si="14"/>
        <v/>
      </c>
      <c r="AH14" s="88" t="str">
        <f t="shared" si="14"/>
        <v/>
      </c>
      <c r="AI14" s="89">
        <f t="shared" ca="1" si="6"/>
        <v>4</v>
      </c>
      <c r="AJ14" s="89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</row>
    <row r="15" spans="1:90" ht="14.25" customHeight="1">
      <c r="A15" s="103">
        <f t="shared" si="7"/>
        <v>8</v>
      </c>
      <c r="B15" s="64">
        <f>IF('FORM NILAI SIAP'!A15=0,"",'FORM NILAI SIAP'!A15)</f>
        <v>21120120140099</v>
      </c>
      <c r="C15" s="3" t="str">
        <f>IF('FORM NILAI SIAP'!B15=0,"",'FORM NILAI SIAP'!B15)</f>
        <v>SALSHA NABILLA PUTRI</v>
      </c>
      <c r="D15" s="3" t="str">
        <f>'FORM NILAI SIAP'!J15</f>
        <v>B</v>
      </c>
      <c r="E15" s="7" t="str">
        <f>IF($C15="","",IFERROR((IFERROR('FORM NILAI SIAP'!$M15*'CPMK-CPL'!D$11,0)+IFERROR('FORM NILAI SIAP'!$O15*'CPMK-CPL'!D$12,0)+IFERROR('FORM NILAI SIAP'!$Q15*'CPMK-CPL'!D$13,0)+IFERROR('FORM NILAI SIAP'!$S15*'CPMK-CPL'!D$14,0)+IFERROR('FORM NILAI SIAP'!$U15*'CPMK-CPL'!D$15,0)+IFERROR('FORM NILAI SIAP'!$W15*'CPMK-CPL'!D$16,0)+IFERROR('FORM NILAI SIAP'!$Y15*'CPMK-CPL'!D$17,0)+IFERROR('FORM NILAI SIAP'!$AA15*'CPMK-CPL'!D$18,0)+IFERROR('FORM NILAI SIAP'!$AC15*'CPMK-CPL'!D$19,0)+IFERROR('FORM NILAI SIAP'!$AE15*'CPMK-CPL'!D$20,0))/'CPMK-CPL'!D$25,""))</f>
        <v/>
      </c>
      <c r="F15" s="7" t="str">
        <f>IF($C15="","",IFERROR((IFERROR('FORM NILAI SIAP'!$M15*'CPMK-CPL'!E$11,0)+IFERROR('FORM NILAI SIAP'!$O15*'CPMK-CPL'!E$12,0)+IFERROR('FORM NILAI SIAP'!$Q15*'CPMK-CPL'!E$13,0)+IFERROR('FORM NILAI SIAP'!$S15*'CPMK-CPL'!E$14,0)+IFERROR('FORM NILAI SIAP'!$U15*'CPMK-CPL'!E$15,0)+IFERROR('FORM NILAI SIAP'!$W15*'CPMK-CPL'!E$16,0)+IFERROR('FORM NILAI SIAP'!$Y15*'CPMK-CPL'!E$17,0)+IFERROR('FORM NILAI SIAP'!$AA15*'CPMK-CPL'!E$18,0)+IFERROR('FORM NILAI SIAP'!$AC15*'CPMK-CPL'!E$19,0)+IFERROR('FORM NILAI SIAP'!$AE15*'CPMK-CPL'!E$20,0))/'CPMK-CPL'!E$25,""))</f>
        <v/>
      </c>
      <c r="G15" s="7">
        <f>IF($C15="","",IFERROR((IFERROR('FORM NILAI SIAP'!$M15*'CPMK-CPL'!F$11,0)+IFERROR('FORM NILAI SIAP'!$O15*'CPMK-CPL'!F$12,0)+IFERROR('FORM NILAI SIAP'!$Q15*'CPMK-CPL'!F$13,0)+IFERROR('FORM NILAI SIAP'!$S15*'CPMK-CPL'!F$14,0)+IFERROR('FORM NILAI SIAP'!$U15*'CPMK-CPL'!F$15,0)+IFERROR('FORM NILAI SIAP'!$W15*'CPMK-CPL'!F$16,0)+IFERROR('FORM NILAI SIAP'!$Y15*'CPMK-CPL'!F$17,0)+IFERROR('FORM NILAI SIAP'!$AA15*'CPMK-CPL'!F$18,0)+IFERROR('FORM NILAI SIAP'!$AC15*'CPMK-CPL'!F$19,0)+IFERROR('FORM NILAI SIAP'!$AE15*'CPMK-CPL'!F$20,0))/'CPMK-CPL'!F$25,""))</f>
        <v>75.5</v>
      </c>
      <c r="H15" s="7" t="str">
        <f>IF($C15="","",IFERROR((IFERROR('FORM NILAI SIAP'!$M15*'CPMK-CPL'!G$11,0)+IFERROR('FORM NILAI SIAP'!$O15*'CPMK-CPL'!G$12,0)+IFERROR('FORM NILAI SIAP'!$Q15*'CPMK-CPL'!G$13,0)+IFERROR('FORM NILAI SIAP'!$S15*'CPMK-CPL'!G$14,0)+IFERROR('FORM NILAI SIAP'!$U15*'CPMK-CPL'!G$15,0)+IFERROR('FORM NILAI SIAP'!$W15*'CPMK-CPL'!G$16,0)+IFERROR('FORM NILAI SIAP'!$Y15*'CPMK-CPL'!G$17,0)+IFERROR('FORM NILAI SIAP'!$AA15*'CPMK-CPL'!G$18,0)+IFERROR('FORM NILAI SIAP'!$AC15*'CPMK-CPL'!G$19,0)+IFERROR('FORM NILAI SIAP'!$AE15*'CPMK-CPL'!G$20,0))/'CPMK-CPL'!G$25,""))</f>
        <v/>
      </c>
      <c r="I15" s="7" t="str">
        <f>IF($C15="","",IFERROR((IFERROR('FORM NILAI SIAP'!$M15*'CPMK-CPL'!H$11,0)+IFERROR('FORM NILAI SIAP'!$O15*'CPMK-CPL'!H$12,0)+IFERROR('FORM NILAI SIAP'!$Q15*'CPMK-CPL'!H$13,0)+IFERROR('FORM NILAI SIAP'!$S15*'CPMK-CPL'!H$14,0)+IFERROR('FORM NILAI SIAP'!$U15*'CPMK-CPL'!H$15,0)+IFERROR('FORM NILAI SIAP'!$W15*'CPMK-CPL'!H$16,0)+IFERROR('FORM NILAI SIAP'!$Y15*'CPMK-CPL'!H$17,0)+IFERROR('FORM NILAI SIAP'!$AA15*'CPMK-CPL'!H$18,0)+IFERROR('FORM NILAI SIAP'!$AC15*'CPMK-CPL'!H$19,0)+IFERROR('FORM NILAI SIAP'!$AE15*'CPMK-CPL'!H$20,0))/'CPMK-CPL'!H$25,""))</f>
        <v/>
      </c>
      <c r="J15" s="7" t="str">
        <f>IF($C15="","",IFERROR((IFERROR('FORM NILAI SIAP'!$M15*'CPMK-CPL'!I$11,0)+IFERROR('FORM NILAI SIAP'!$O15*'CPMK-CPL'!I$12,0)+IFERROR('FORM NILAI SIAP'!$Q15*'CPMK-CPL'!I$13,0)+IFERROR('FORM NILAI SIAP'!$S15*'CPMK-CPL'!I$14,0)+IFERROR('FORM NILAI SIAP'!$U15*'CPMK-CPL'!I$15,0)+IFERROR('FORM NILAI SIAP'!$W15*'CPMK-CPL'!I$16,0)+IFERROR('FORM NILAI SIAP'!$Y15*'CPMK-CPL'!I$17,0)+IFERROR('FORM NILAI SIAP'!$AA15*'CPMK-CPL'!I$18,0)+IFERROR('FORM NILAI SIAP'!$AC15*'CPMK-CPL'!I$19,0)+IFERROR('FORM NILAI SIAP'!$AE15*'CPMK-CPL'!I$20,0))/'CPMK-CPL'!I$25,""))</f>
        <v/>
      </c>
      <c r="K15" s="7" t="str">
        <f>IF($C15="","",IFERROR((IFERROR('FORM NILAI SIAP'!$M15*'CPMK-CPL'!J$11,0)+IFERROR('FORM NILAI SIAP'!$O15*'CPMK-CPL'!J$12,0)+IFERROR('FORM NILAI SIAP'!$Q15*'CPMK-CPL'!J$13,0)+IFERROR('FORM NILAI SIAP'!$S15*'CPMK-CPL'!J$14,0)+IFERROR('FORM NILAI SIAP'!$U15*'CPMK-CPL'!J$15,0)+IFERROR('FORM NILAI SIAP'!$W15*'CPMK-CPL'!J$16,0)+IFERROR('FORM NILAI SIAP'!$Y15*'CPMK-CPL'!J$17,0)+IFERROR('FORM NILAI SIAP'!$AA15*'CPMK-CPL'!J$18,0)+IFERROR('FORM NILAI SIAP'!$AC15*'CPMK-CPL'!J$19,0)+IFERROR('FORM NILAI SIAP'!$AE15*'CPMK-CPL'!J$20,0))/'CPMK-CPL'!J$25,""))</f>
        <v/>
      </c>
      <c r="L15" s="7" t="str">
        <f>IF($C15="","",IFERROR((IFERROR('FORM NILAI SIAP'!$M15*'CPMK-CPL'!K$11,0)+IFERROR('FORM NILAI SIAP'!$O15*'CPMK-CPL'!K$12,0)+IFERROR('FORM NILAI SIAP'!$Q15*'CPMK-CPL'!K$13,0)+IFERROR('FORM NILAI SIAP'!$S15*'CPMK-CPL'!K$14,0)+IFERROR('FORM NILAI SIAP'!$U15*'CPMK-CPL'!K$15,0)+IFERROR('FORM NILAI SIAP'!$W15*'CPMK-CPL'!K$16,0)+IFERROR('FORM NILAI SIAP'!$Y15*'CPMK-CPL'!K$17,0)+IFERROR('FORM NILAI SIAP'!$AA15*'CPMK-CPL'!K$18,0)+IFERROR('FORM NILAI SIAP'!$AC15*'CPMK-CPL'!K$19,0)+IFERROR('FORM NILAI SIAP'!$AE15*'CPMK-CPL'!K$20,0))/'CPMK-CPL'!K$25,""))</f>
        <v/>
      </c>
      <c r="M15" s="7" t="str">
        <f>IF($C15="","",IFERROR((IFERROR('FORM NILAI SIAP'!$M15*'CPMK-CPL'!L$11,0)+IFERROR('FORM NILAI SIAP'!$O15*'CPMK-CPL'!L$12,0)+IFERROR('FORM NILAI SIAP'!$Q15*'CPMK-CPL'!L$13,0)+IFERROR('FORM NILAI SIAP'!$S15*'CPMK-CPL'!L$14,0)+IFERROR('FORM NILAI SIAP'!$U15*'CPMK-CPL'!L$15,0)+IFERROR('FORM NILAI SIAP'!$W15*'CPMK-CPL'!L$16,0)+IFERROR('FORM NILAI SIAP'!$Y15*'CPMK-CPL'!L$17,0)+IFERROR('FORM NILAI SIAP'!$AA15*'CPMK-CPL'!L$18,0)+IFERROR('FORM NILAI SIAP'!$AC15*'CPMK-CPL'!L$19,0)+IFERROR('FORM NILAI SIAP'!$AE15*'CPMK-CPL'!L$20,0))/'CPMK-CPL'!L$25,""))</f>
        <v/>
      </c>
      <c r="N15" s="7" t="str">
        <f>IF($C15="","",IFERROR((IFERROR('FORM NILAI SIAP'!$M15*'CPMK-CPL'!M$11,0)+IFERROR('FORM NILAI SIAP'!$O15*'CPMK-CPL'!M$12,0)+IFERROR('FORM NILAI SIAP'!$Q15*'CPMK-CPL'!M$13,0)+IFERROR('FORM NILAI SIAP'!$S15*'CPMK-CPL'!M$14,0)+IFERROR('FORM NILAI SIAP'!$U15*'CPMK-CPL'!M$15,0)+IFERROR('FORM NILAI SIAP'!$W15*'CPMK-CPL'!M$16,0)+IFERROR('FORM NILAI SIAP'!$Y15*'CPMK-CPL'!M$17,0)+IFERROR('FORM NILAI SIAP'!$AA15*'CPMK-CPL'!M$18,0)+IFERROR('FORM NILAI SIAP'!$AC15*'CPMK-CPL'!M$19,0)+IFERROR('FORM NILAI SIAP'!$AE15*'CPMK-CPL'!M$20,0))/'CPMK-CPL'!M$25,""))</f>
        <v/>
      </c>
      <c r="O15" s="7" t="str">
        <f>IF($C15="","",IFERROR((IFERROR('FORM NILAI SIAP'!$M15*'CPMK-CPL'!N$11,0)+IFERROR('FORM NILAI SIAP'!$O15*'CPMK-CPL'!N$12,0)+IFERROR('FORM NILAI SIAP'!$Q15*'CPMK-CPL'!N$13,0)+IFERROR('FORM NILAI SIAP'!$S15*'CPMK-CPL'!N$14,0)+IFERROR('FORM NILAI SIAP'!$U15*'CPMK-CPL'!N$15,0)+IFERROR('FORM NILAI SIAP'!$W15*'CPMK-CPL'!N$16,0)+IFERROR('FORM NILAI SIAP'!$Y15*'CPMK-CPL'!N$17,0)+IFERROR('FORM NILAI SIAP'!$AA15*'CPMK-CPL'!N$18,0)+IFERROR('FORM NILAI SIAP'!$AC15*'CPMK-CPL'!N$19,0)+IFERROR('FORM NILAI SIAP'!$AE15*'CPMK-CPL'!N$20,0))/'CPMK-CPL'!N$25,""))</f>
        <v/>
      </c>
      <c r="P15" s="7" t="str">
        <f>IF($C15="","",IFERROR((IFERROR('FORM NILAI SIAP'!$M15*'CPMK-CPL'!O$11,0)+IFERROR('FORM NILAI SIAP'!$O15*'CPMK-CPL'!O$12,0)+IFERROR('FORM NILAI SIAP'!$Q15*'CPMK-CPL'!O$13,0)+IFERROR('FORM NILAI SIAP'!$S15*'CPMK-CPL'!O$14,0)+IFERROR('FORM NILAI SIAP'!$U15*'CPMK-CPL'!O$15,0)+IFERROR('FORM NILAI SIAP'!$W15*'CPMK-CPL'!O$16,0)+IFERROR('FORM NILAI SIAP'!$Y15*'CPMK-CPL'!O$17,0)+IFERROR('FORM NILAI SIAP'!$AA15*'CPMK-CPL'!O$18,0)+IFERROR('FORM NILAI SIAP'!$AC15*'CPMK-CPL'!O$19,0)+IFERROR('FORM NILAI SIAP'!$AE15*'CPMK-CPL'!O$20,0))/'CPMK-CPL'!O$25,""))</f>
        <v/>
      </c>
      <c r="Q15" s="7" t="str">
        <f>IF($C15="","",IFERROR((IFERROR('FORM NILAI SIAP'!$M15*'CPMK-CPL'!P$11,0)+IFERROR('FORM NILAI SIAP'!$O15*'CPMK-CPL'!P$12,0)+IFERROR('FORM NILAI SIAP'!$Q15*'CPMK-CPL'!P$13,0)+IFERROR('FORM NILAI SIAP'!$S15*'CPMK-CPL'!P$14,0)+IFERROR('FORM NILAI SIAP'!$U15*'CPMK-CPL'!P$15,0)+IFERROR('FORM NILAI SIAP'!$W15*'CPMK-CPL'!P$16,0)+IFERROR('FORM NILAI SIAP'!$Y15*'CPMK-CPL'!P$17,0)+IFERROR('FORM NILAI SIAP'!$AA15*'CPMK-CPL'!P$18,0)+IFERROR('FORM NILAI SIAP'!$AC15*'CPMK-CPL'!P$19,0)+IFERROR('FORM NILAI SIAP'!$AE15*'CPMK-CPL'!P$20,0))/'CPMK-CPL'!P$25,""))</f>
        <v/>
      </c>
      <c r="R15" s="7" t="str">
        <f>IF($C15="","",IFERROR((IFERROR('FORM NILAI SIAP'!$M15*'CPMK-CPL'!Q$11,0)+IFERROR('FORM NILAI SIAP'!$O15*'CPMK-CPL'!Q$12,0)+IFERROR('FORM NILAI SIAP'!$Q15*'CPMK-CPL'!Q$13,0)+IFERROR('FORM NILAI SIAP'!$S15*'CPMK-CPL'!Q$14,0)+IFERROR('FORM NILAI SIAP'!$U15*'CPMK-CPL'!Q$15,0)+IFERROR('FORM NILAI SIAP'!$W15*'CPMK-CPL'!Q$16,0)+IFERROR('FORM NILAI SIAP'!$Y15*'CPMK-CPL'!Q$17,0)+IFERROR('FORM NILAI SIAP'!$AA15*'CPMK-CPL'!Q$18,0)+IFERROR('FORM NILAI SIAP'!$AC15*'CPMK-CPL'!Q$19,0)+IFERROR('FORM NILAI SIAP'!$AE15*'CPMK-CPL'!Q$20,0))/'CPMK-CPL'!Q$25,""))</f>
        <v/>
      </c>
      <c r="S15" s="7" t="str">
        <f>IF($C15="","",IFERROR((IFERROR('FORM NILAI SIAP'!$M15*'CPMK-CPL'!R$11,0)+IFERROR('FORM NILAI SIAP'!$O15*'CPMK-CPL'!R$12,0)+IFERROR('FORM NILAI SIAP'!$Q15*'CPMK-CPL'!R$13,0)+IFERROR('FORM NILAI SIAP'!$S15*'CPMK-CPL'!R$14,0)+IFERROR('FORM NILAI SIAP'!$U15*'CPMK-CPL'!R$15,0)+IFERROR('FORM NILAI SIAP'!$W15*'CPMK-CPL'!R$16,0)+IFERROR('FORM NILAI SIAP'!$Y15*'CPMK-CPL'!R$17,0)+IFERROR('FORM NILAI SIAP'!$AA15*'CPMK-CPL'!R$18,0)+IFERROR('FORM NILAI SIAP'!$AC15*'CPMK-CPL'!R$19,0)+IFERROR('FORM NILAI SIAP'!$AE15*'CPMK-CPL'!R$20,0))/'CPMK-CPL'!R$25,""))</f>
        <v/>
      </c>
      <c r="T15" s="88" t="str">
        <f t="shared" ref="T15:AH15" si="15">IF(E15="","",IF(E15&gt;=80,4,IF(E15&gt;=70,3,IF(E15&gt;=60,2,1))))</f>
        <v/>
      </c>
      <c r="U15" s="88" t="str">
        <f t="shared" si="15"/>
        <v/>
      </c>
      <c r="V15" s="88">
        <f t="shared" si="9"/>
        <v>3</v>
      </c>
      <c r="W15" s="88" t="str">
        <f t="shared" si="15"/>
        <v/>
      </c>
      <c r="X15" s="88" t="str">
        <f t="shared" si="15"/>
        <v/>
      </c>
      <c r="Y15" s="88" t="str">
        <f t="shared" si="15"/>
        <v/>
      </c>
      <c r="Z15" s="88" t="str">
        <f t="shared" si="15"/>
        <v/>
      </c>
      <c r="AA15" s="88" t="str">
        <f t="shared" si="15"/>
        <v/>
      </c>
      <c r="AB15" s="88" t="str">
        <f t="shared" si="15"/>
        <v/>
      </c>
      <c r="AC15" s="88" t="str">
        <f t="shared" si="15"/>
        <v/>
      </c>
      <c r="AD15" s="88" t="str">
        <f t="shared" si="15"/>
        <v/>
      </c>
      <c r="AE15" s="88" t="str">
        <f t="shared" si="15"/>
        <v/>
      </c>
      <c r="AF15" s="88" t="str">
        <f t="shared" si="15"/>
        <v/>
      </c>
      <c r="AG15" s="88" t="str">
        <f t="shared" si="15"/>
        <v/>
      </c>
      <c r="AH15" s="88" t="str">
        <f t="shared" si="15"/>
        <v/>
      </c>
      <c r="AI15" s="89">
        <f t="shared" ca="1" si="6"/>
        <v>3</v>
      </c>
      <c r="AJ15" s="89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</row>
    <row r="16" spans="1:90" ht="14.25" customHeight="1">
      <c r="A16" s="103">
        <f t="shared" si="7"/>
        <v>9</v>
      </c>
      <c r="B16" s="64">
        <f>IF('FORM NILAI SIAP'!A16=0,"",'FORM NILAI SIAP'!A16)</f>
        <v>21120120140099</v>
      </c>
      <c r="C16" s="3" t="str">
        <f>IF('FORM NILAI SIAP'!B16=0,"",'FORM NILAI SIAP'!B16)</f>
        <v>PEGGY RAIHANNISA ZAKIYYAHANNAS</v>
      </c>
      <c r="D16" s="3" t="str">
        <f>'FORM NILAI SIAP'!J16</f>
        <v>D</v>
      </c>
      <c r="E16" s="7" t="str">
        <f>IF($C16="","",IFERROR((IFERROR('FORM NILAI SIAP'!$M16*'CPMK-CPL'!D$11,0)+IFERROR('FORM NILAI SIAP'!$O16*'CPMK-CPL'!D$12,0)+IFERROR('FORM NILAI SIAP'!$Q16*'CPMK-CPL'!D$13,0)+IFERROR('FORM NILAI SIAP'!$S16*'CPMK-CPL'!D$14,0)+IFERROR('FORM NILAI SIAP'!$U16*'CPMK-CPL'!D$15,0)+IFERROR('FORM NILAI SIAP'!$W16*'CPMK-CPL'!D$16,0)+IFERROR('FORM NILAI SIAP'!$Y16*'CPMK-CPL'!D$17,0)+IFERROR('FORM NILAI SIAP'!$AA16*'CPMK-CPL'!D$18,0)+IFERROR('FORM NILAI SIAP'!$AC16*'CPMK-CPL'!D$19,0)+IFERROR('FORM NILAI SIAP'!$AE16*'CPMK-CPL'!D$20,0))/'CPMK-CPL'!D$25,""))</f>
        <v/>
      </c>
      <c r="F16" s="7" t="str">
        <f>IF($C16="","",IFERROR((IFERROR('FORM NILAI SIAP'!$M16*'CPMK-CPL'!E$11,0)+IFERROR('FORM NILAI SIAP'!$O16*'CPMK-CPL'!E$12,0)+IFERROR('FORM NILAI SIAP'!$Q16*'CPMK-CPL'!E$13,0)+IFERROR('FORM NILAI SIAP'!$S16*'CPMK-CPL'!E$14,0)+IFERROR('FORM NILAI SIAP'!$U16*'CPMK-CPL'!E$15,0)+IFERROR('FORM NILAI SIAP'!$W16*'CPMK-CPL'!E$16,0)+IFERROR('FORM NILAI SIAP'!$Y16*'CPMK-CPL'!E$17,0)+IFERROR('FORM NILAI SIAP'!$AA16*'CPMK-CPL'!E$18,0)+IFERROR('FORM NILAI SIAP'!$AC16*'CPMK-CPL'!E$19,0)+IFERROR('FORM NILAI SIAP'!$AE16*'CPMK-CPL'!E$20,0))/'CPMK-CPL'!E$25,""))</f>
        <v/>
      </c>
      <c r="G16" s="7">
        <f>IF($C16="","",IFERROR((IFERROR('FORM NILAI SIAP'!$M16*'CPMK-CPL'!F$11,0)+IFERROR('FORM NILAI SIAP'!$O16*'CPMK-CPL'!F$12,0)+IFERROR('FORM NILAI SIAP'!$Q16*'CPMK-CPL'!F$13,0)+IFERROR('FORM NILAI SIAP'!$S16*'CPMK-CPL'!F$14,0)+IFERROR('FORM NILAI SIAP'!$U16*'CPMK-CPL'!F$15,0)+IFERROR('FORM NILAI SIAP'!$W16*'CPMK-CPL'!F$16,0)+IFERROR('FORM NILAI SIAP'!$Y16*'CPMK-CPL'!F$17,0)+IFERROR('FORM NILAI SIAP'!$AA16*'CPMK-CPL'!F$18,0)+IFERROR('FORM NILAI SIAP'!$AC16*'CPMK-CPL'!F$19,0)+IFERROR('FORM NILAI SIAP'!$AE16*'CPMK-CPL'!F$20,0))/'CPMK-CPL'!F$25,""))</f>
        <v>56</v>
      </c>
      <c r="H16" s="7" t="str">
        <f>IF($C16="","",IFERROR((IFERROR('FORM NILAI SIAP'!$M16*'CPMK-CPL'!G$11,0)+IFERROR('FORM NILAI SIAP'!$O16*'CPMK-CPL'!G$12,0)+IFERROR('FORM NILAI SIAP'!$Q16*'CPMK-CPL'!G$13,0)+IFERROR('FORM NILAI SIAP'!$S16*'CPMK-CPL'!G$14,0)+IFERROR('FORM NILAI SIAP'!$U16*'CPMK-CPL'!G$15,0)+IFERROR('FORM NILAI SIAP'!$W16*'CPMK-CPL'!G$16,0)+IFERROR('FORM NILAI SIAP'!$Y16*'CPMK-CPL'!G$17,0)+IFERROR('FORM NILAI SIAP'!$AA16*'CPMK-CPL'!G$18,0)+IFERROR('FORM NILAI SIAP'!$AC16*'CPMK-CPL'!G$19,0)+IFERROR('FORM NILAI SIAP'!$AE16*'CPMK-CPL'!G$20,0))/'CPMK-CPL'!G$25,""))</f>
        <v/>
      </c>
      <c r="I16" s="7" t="str">
        <f>IF($C16="","",IFERROR((IFERROR('FORM NILAI SIAP'!$M16*'CPMK-CPL'!H$11,0)+IFERROR('FORM NILAI SIAP'!$O16*'CPMK-CPL'!H$12,0)+IFERROR('FORM NILAI SIAP'!$Q16*'CPMK-CPL'!H$13,0)+IFERROR('FORM NILAI SIAP'!$S16*'CPMK-CPL'!H$14,0)+IFERROR('FORM NILAI SIAP'!$U16*'CPMK-CPL'!H$15,0)+IFERROR('FORM NILAI SIAP'!$W16*'CPMK-CPL'!H$16,0)+IFERROR('FORM NILAI SIAP'!$Y16*'CPMK-CPL'!H$17,0)+IFERROR('FORM NILAI SIAP'!$AA16*'CPMK-CPL'!H$18,0)+IFERROR('FORM NILAI SIAP'!$AC16*'CPMK-CPL'!H$19,0)+IFERROR('FORM NILAI SIAP'!$AE16*'CPMK-CPL'!H$20,0))/'CPMK-CPL'!H$25,""))</f>
        <v/>
      </c>
      <c r="J16" s="7" t="str">
        <f>IF($C16="","",IFERROR((IFERROR('FORM NILAI SIAP'!$M16*'CPMK-CPL'!I$11,0)+IFERROR('FORM NILAI SIAP'!$O16*'CPMK-CPL'!I$12,0)+IFERROR('FORM NILAI SIAP'!$Q16*'CPMK-CPL'!I$13,0)+IFERROR('FORM NILAI SIAP'!$S16*'CPMK-CPL'!I$14,0)+IFERROR('FORM NILAI SIAP'!$U16*'CPMK-CPL'!I$15,0)+IFERROR('FORM NILAI SIAP'!$W16*'CPMK-CPL'!I$16,0)+IFERROR('FORM NILAI SIAP'!$Y16*'CPMK-CPL'!I$17,0)+IFERROR('FORM NILAI SIAP'!$AA16*'CPMK-CPL'!I$18,0)+IFERROR('FORM NILAI SIAP'!$AC16*'CPMK-CPL'!I$19,0)+IFERROR('FORM NILAI SIAP'!$AE16*'CPMK-CPL'!I$20,0))/'CPMK-CPL'!I$25,""))</f>
        <v/>
      </c>
      <c r="K16" s="7" t="str">
        <f>IF($C16="","",IFERROR((IFERROR('FORM NILAI SIAP'!$M16*'CPMK-CPL'!J$11,0)+IFERROR('FORM NILAI SIAP'!$O16*'CPMK-CPL'!J$12,0)+IFERROR('FORM NILAI SIAP'!$Q16*'CPMK-CPL'!J$13,0)+IFERROR('FORM NILAI SIAP'!$S16*'CPMK-CPL'!J$14,0)+IFERROR('FORM NILAI SIAP'!$U16*'CPMK-CPL'!J$15,0)+IFERROR('FORM NILAI SIAP'!$W16*'CPMK-CPL'!J$16,0)+IFERROR('FORM NILAI SIAP'!$Y16*'CPMK-CPL'!J$17,0)+IFERROR('FORM NILAI SIAP'!$AA16*'CPMK-CPL'!J$18,0)+IFERROR('FORM NILAI SIAP'!$AC16*'CPMK-CPL'!J$19,0)+IFERROR('FORM NILAI SIAP'!$AE16*'CPMK-CPL'!J$20,0))/'CPMK-CPL'!J$25,""))</f>
        <v/>
      </c>
      <c r="L16" s="7" t="str">
        <f>IF($C16="","",IFERROR((IFERROR('FORM NILAI SIAP'!$M16*'CPMK-CPL'!K$11,0)+IFERROR('FORM NILAI SIAP'!$O16*'CPMK-CPL'!K$12,0)+IFERROR('FORM NILAI SIAP'!$Q16*'CPMK-CPL'!K$13,0)+IFERROR('FORM NILAI SIAP'!$S16*'CPMK-CPL'!K$14,0)+IFERROR('FORM NILAI SIAP'!$U16*'CPMK-CPL'!K$15,0)+IFERROR('FORM NILAI SIAP'!$W16*'CPMK-CPL'!K$16,0)+IFERROR('FORM NILAI SIAP'!$Y16*'CPMK-CPL'!K$17,0)+IFERROR('FORM NILAI SIAP'!$AA16*'CPMK-CPL'!K$18,0)+IFERROR('FORM NILAI SIAP'!$AC16*'CPMK-CPL'!K$19,0)+IFERROR('FORM NILAI SIAP'!$AE16*'CPMK-CPL'!K$20,0))/'CPMK-CPL'!K$25,""))</f>
        <v/>
      </c>
      <c r="M16" s="7" t="str">
        <f>IF($C16="","",IFERROR((IFERROR('FORM NILAI SIAP'!$M16*'CPMK-CPL'!L$11,0)+IFERROR('FORM NILAI SIAP'!$O16*'CPMK-CPL'!L$12,0)+IFERROR('FORM NILAI SIAP'!$Q16*'CPMK-CPL'!L$13,0)+IFERROR('FORM NILAI SIAP'!$S16*'CPMK-CPL'!L$14,0)+IFERROR('FORM NILAI SIAP'!$U16*'CPMK-CPL'!L$15,0)+IFERROR('FORM NILAI SIAP'!$W16*'CPMK-CPL'!L$16,0)+IFERROR('FORM NILAI SIAP'!$Y16*'CPMK-CPL'!L$17,0)+IFERROR('FORM NILAI SIAP'!$AA16*'CPMK-CPL'!L$18,0)+IFERROR('FORM NILAI SIAP'!$AC16*'CPMK-CPL'!L$19,0)+IFERROR('FORM NILAI SIAP'!$AE16*'CPMK-CPL'!L$20,0))/'CPMK-CPL'!L$25,""))</f>
        <v/>
      </c>
      <c r="N16" s="7" t="str">
        <f>IF($C16="","",IFERROR((IFERROR('FORM NILAI SIAP'!$M16*'CPMK-CPL'!M$11,0)+IFERROR('FORM NILAI SIAP'!$O16*'CPMK-CPL'!M$12,0)+IFERROR('FORM NILAI SIAP'!$Q16*'CPMK-CPL'!M$13,0)+IFERROR('FORM NILAI SIAP'!$S16*'CPMK-CPL'!M$14,0)+IFERROR('FORM NILAI SIAP'!$U16*'CPMK-CPL'!M$15,0)+IFERROR('FORM NILAI SIAP'!$W16*'CPMK-CPL'!M$16,0)+IFERROR('FORM NILAI SIAP'!$Y16*'CPMK-CPL'!M$17,0)+IFERROR('FORM NILAI SIAP'!$AA16*'CPMK-CPL'!M$18,0)+IFERROR('FORM NILAI SIAP'!$AC16*'CPMK-CPL'!M$19,0)+IFERROR('FORM NILAI SIAP'!$AE16*'CPMK-CPL'!M$20,0))/'CPMK-CPL'!M$25,""))</f>
        <v/>
      </c>
      <c r="O16" s="7" t="str">
        <f>IF($C16="","",IFERROR((IFERROR('FORM NILAI SIAP'!$M16*'CPMK-CPL'!N$11,0)+IFERROR('FORM NILAI SIAP'!$O16*'CPMK-CPL'!N$12,0)+IFERROR('FORM NILAI SIAP'!$Q16*'CPMK-CPL'!N$13,0)+IFERROR('FORM NILAI SIAP'!$S16*'CPMK-CPL'!N$14,0)+IFERROR('FORM NILAI SIAP'!$U16*'CPMK-CPL'!N$15,0)+IFERROR('FORM NILAI SIAP'!$W16*'CPMK-CPL'!N$16,0)+IFERROR('FORM NILAI SIAP'!$Y16*'CPMK-CPL'!N$17,0)+IFERROR('FORM NILAI SIAP'!$AA16*'CPMK-CPL'!N$18,0)+IFERROR('FORM NILAI SIAP'!$AC16*'CPMK-CPL'!N$19,0)+IFERROR('FORM NILAI SIAP'!$AE16*'CPMK-CPL'!N$20,0))/'CPMK-CPL'!N$25,""))</f>
        <v/>
      </c>
      <c r="P16" s="7" t="str">
        <f>IF($C16="","",IFERROR((IFERROR('FORM NILAI SIAP'!$M16*'CPMK-CPL'!O$11,0)+IFERROR('FORM NILAI SIAP'!$O16*'CPMK-CPL'!O$12,0)+IFERROR('FORM NILAI SIAP'!$Q16*'CPMK-CPL'!O$13,0)+IFERROR('FORM NILAI SIAP'!$S16*'CPMK-CPL'!O$14,0)+IFERROR('FORM NILAI SIAP'!$U16*'CPMK-CPL'!O$15,0)+IFERROR('FORM NILAI SIAP'!$W16*'CPMK-CPL'!O$16,0)+IFERROR('FORM NILAI SIAP'!$Y16*'CPMK-CPL'!O$17,0)+IFERROR('FORM NILAI SIAP'!$AA16*'CPMK-CPL'!O$18,0)+IFERROR('FORM NILAI SIAP'!$AC16*'CPMK-CPL'!O$19,0)+IFERROR('FORM NILAI SIAP'!$AE16*'CPMK-CPL'!O$20,0))/'CPMK-CPL'!O$25,""))</f>
        <v/>
      </c>
      <c r="Q16" s="7" t="str">
        <f>IF($C16="","",IFERROR((IFERROR('FORM NILAI SIAP'!$M16*'CPMK-CPL'!P$11,0)+IFERROR('FORM NILAI SIAP'!$O16*'CPMK-CPL'!P$12,0)+IFERROR('FORM NILAI SIAP'!$Q16*'CPMK-CPL'!P$13,0)+IFERROR('FORM NILAI SIAP'!$S16*'CPMK-CPL'!P$14,0)+IFERROR('FORM NILAI SIAP'!$U16*'CPMK-CPL'!P$15,0)+IFERROR('FORM NILAI SIAP'!$W16*'CPMK-CPL'!P$16,0)+IFERROR('FORM NILAI SIAP'!$Y16*'CPMK-CPL'!P$17,0)+IFERROR('FORM NILAI SIAP'!$AA16*'CPMK-CPL'!P$18,0)+IFERROR('FORM NILAI SIAP'!$AC16*'CPMK-CPL'!P$19,0)+IFERROR('FORM NILAI SIAP'!$AE16*'CPMK-CPL'!P$20,0))/'CPMK-CPL'!P$25,""))</f>
        <v/>
      </c>
      <c r="R16" s="7" t="str">
        <f>IF($C16="","",IFERROR((IFERROR('FORM NILAI SIAP'!$M16*'CPMK-CPL'!Q$11,0)+IFERROR('FORM NILAI SIAP'!$O16*'CPMK-CPL'!Q$12,0)+IFERROR('FORM NILAI SIAP'!$Q16*'CPMK-CPL'!Q$13,0)+IFERROR('FORM NILAI SIAP'!$S16*'CPMK-CPL'!Q$14,0)+IFERROR('FORM NILAI SIAP'!$U16*'CPMK-CPL'!Q$15,0)+IFERROR('FORM NILAI SIAP'!$W16*'CPMK-CPL'!Q$16,0)+IFERROR('FORM NILAI SIAP'!$Y16*'CPMK-CPL'!Q$17,0)+IFERROR('FORM NILAI SIAP'!$AA16*'CPMK-CPL'!Q$18,0)+IFERROR('FORM NILAI SIAP'!$AC16*'CPMK-CPL'!Q$19,0)+IFERROR('FORM NILAI SIAP'!$AE16*'CPMK-CPL'!Q$20,0))/'CPMK-CPL'!Q$25,""))</f>
        <v/>
      </c>
      <c r="S16" s="7" t="str">
        <f>IF($C16="","",IFERROR((IFERROR('FORM NILAI SIAP'!$M16*'CPMK-CPL'!R$11,0)+IFERROR('FORM NILAI SIAP'!$O16*'CPMK-CPL'!R$12,0)+IFERROR('FORM NILAI SIAP'!$Q16*'CPMK-CPL'!R$13,0)+IFERROR('FORM NILAI SIAP'!$S16*'CPMK-CPL'!R$14,0)+IFERROR('FORM NILAI SIAP'!$U16*'CPMK-CPL'!R$15,0)+IFERROR('FORM NILAI SIAP'!$W16*'CPMK-CPL'!R$16,0)+IFERROR('FORM NILAI SIAP'!$Y16*'CPMK-CPL'!R$17,0)+IFERROR('FORM NILAI SIAP'!$AA16*'CPMK-CPL'!R$18,0)+IFERROR('FORM NILAI SIAP'!$AC16*'CPMK-CPL'!R$19,0)+IFERROR('FORM NILAI SIAP'!$AE16*'CPMK-CPL'!R$20,0))/'CPMK-CPL'!R$25,""))</f>
        <v/>
      </c>
      <c r="T16" s="88" t="str">
        <f t="shared" ref="T16:AH16" si="16">IF(E16="","",IF(E16&gt;=80,4,IF(E16&gt;=70,3,IF(E16&gt;=60,2,1))))</f>
        <v/>
      </c>
      <c r="U16" s="88" t="str">
        <f t="shared" si="16"/>
        <v/>
      </c>
      <c r="V16" s="88">
        <f t="shared" si="9"/>
        <v>1</v>
      </c>
      <c r="W16" s="88" t="str">
        <f t="shared" si="16"/>
        <v/>
      </c>
      <c r="X16" s="88" t="str">
        <f t="shared" si="16"/>
        <v/>
      </c>
      <c r="Y16" s="88" t="str">
        <f t="shared" si="16"/>
        <v/>
      </c>
      <c r="Z16" s="88" t="str">
        <f t="shared" si="16"/>
        <v/>
      </c>
      <c r="AA16" s="88" t="str">
        <f t="shared" si="16"/>
        <v/>
      </c>
      <c r="AB16" s="88" t="str">
        <f t="shared" si="16"/>
        <v/>
      </c>
      <c r="AC16" s="88" t="str">
        <f t="shared" si="16"/>
        <v/>
      </c>
      <c r="AD16" s="88" t="str">
        <f t="shared" si="16"/>
        <v/>
      </c>
      <c r="AE16" s="88" t="str">
        <f t="shared" si="16"/>
        <v/>
      </c>
      <c r="AF16" s="88" t="str">
        <f t="shared" si="16"/>
        <v/>
      </c>
      <c r="AG16" s="88" t="str">
        <f t="shared" si="16"/>
        <v/>
      </c>
      <c r="AH16" s="88" t="str">
        <f t="shared" si="16"/>
        <v/>
      </c>
      <c r="AI16" s="89">
        <f t="shared" ca="1" si="6"/>
        <v>1</v>
      </c>
      <c r="AJ16" s="89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</row>
    <row r="17" spans="1:90" ht="14.25" customHeight="1">
      <c r="A17" s="103">
        <f t="shared" si="7"/>
        <v>10</v>
      </c>
      <c r="B17" s="64">
        <f>IF('FORM NILAI SIAP'!A17=0,"",'FORM NILAI SIAP'!A17)</f>
        <v>21120120140099</v>
      </c>
      <c r="C17" s="3" t="str">
        <f>IF('FORM NILAI SIAP'!B17=0,"",'FORM NILAI SIAP'!B17)</f>
        <v>FARIZ WILDAN MEIAWAN</v>
      </c>
      <c r="D17" s="3" t="str">
        <f>'FORM NILAI SIAP'!J17</f>
        <v>A</v>
      </c>
      <c r="E17" s="7" t="str">
        <f>IF($C17="","",IFERROR((IFERROR('FORM NILAI SIAP'!$M17*'CPMK-CPL'!D$11,0)+IFERROR('FORM NILAI SIAP'!$O17*'CPMK-CPL'!D$12,0)+IFERROR('FORM NILAI SIAP'!$Q17*'CPMK-CPL'!D$13,0)+IFERROR('FORM NILAI SIAP'!$S17*'CPMK-CPL'!D$14,0)+IFERROR('FORM NILAI SIAP'!$U17*'CPMK-CPL'!D$15,0)+IFERROR('FORM NILAI SIAP'!$W17*'CPMK-CPL'!D$16,0)+IFERROR('FORM NILAI SIAP'!$Y17*'CPMK-CPL'!D$17,0)+IFERROR('FORM NILAI SIAP'!$AA17*'CPMK-CPL'!D$18,0)+IFERROR('FORM NILAI SIAP'!$AC17*'CPMK-CPL'!D$19,0)+IFERROR('FORM NILAI SIAP'!$AE17*'CPMK-CPL'!D$20,0))/'CPMK-CPL'!D$25,""))</f>
        <v/>
      </c>
      <c r="F17" s="7" t="str">
        <f>IF($C17="","",IFERROR((IFERROR('FORM NILAI SIAP'!$M17*'CPMK-CPL'!E$11,0)+IFERROR('FORM NILAI SIAP'!$O17*'CPMK-CPL'!E$12,0)+IFERROR('FORM NILAI SIAP'!$Q17*'CPMK-CPL'!E$13,0)+IFERROR('FORM NILAI SIAP'!$S17*'CPMK-CPL'!E$14,0)+IFERROR('FORM NILAI SIAP'!$U17*'CPMK-CPL'!E$15,0)+IFERROR('FORM NILAI SIAP'!$W17*'CPMK-CPL'!E$16,0)+IFERROR('FORM NILAI SIAP'!$Y17*'CPMK-CPL'!E$17,0)+IFERROR('FORM NILAI SIAP'!$AA17*'CPMK-CPL'!E$18,0)+IFERROR('FORM NILAI SIAP'!$AC17*'CPMK-CPL'!E$19,0)+IFERROR('FORM NILAI SIAP'!$AE17*'CPMK-CPL'!E$20,0))/'CPMK-CPL'!E$25,""))</f>
        <v/>
      </c>
      <c r="G17" s="7">
        <f>IF($C17="","",IFERROR((IFERROR('FORM NILAI SIAP'!$M17*'CPMK-CPL'!F$11,0)+IFERROR('FORM NILAI SIAP'!$O17*'CPMK-CPL'!F$12,0)+IFERROR('FORM NILAI SIAP'!$Q17*'CPMK-CPL'!F$13,0)+IFERROR('FORM NILAI SIAP'!$S17*'CPMK-CPL'!F$14,0)+IFERROR('FORM NILAI SIAP'!$U17*'CPMK-CPL'!F$15,0)+IFERROR('FORM NILAI SIAP'!$W17*'CPMK-CPL'!F$16,0)+IFERROR('FORM NILAI SIAP'!$Y17*'CPMK-CPL'!F$17,0)+IFERROR('FORM NILAI SIAP'!$AA17*'CPMK-CPL'!F$18,0)+IFERROR('FORM NILAI SIAP'!$AC17*'CPMK-CPL'!F$19,0)+IFERROR('FORM NILAI SIAP'!$AE17*'CPMK-CPL'!F$20,0))/'CPMK-CPL'!F$25,""))</f>
        <v>91</v>
      </c>
      <c r="H17" s="7" t="str">
        <f>IF($C17="","",IFERROR((IFERROR('FORM NILAI SIAP'!$M17*'CPMK-CPL'!G$11,0)+IFERROR('FORM NILAI SIAP'!$O17*'CPMK-CPL'!G$12,0)+IFERROR('FORM NILAI SIAP'!$Q17*'CPMK-CPL'!G$13,0)+IFERROR('FORM NILAI SIAP'!$S17*'CPMK-CPL'!G$14,0)+IFERROR('FORM NILAI SIAP'!$U17*'CPMK-CPL'!G$15,0)+IFERROR('FORM NILAI SIAP'!$W17*'CPMK-CPL'!G$16,0)+IFERROR('FORM NILAI SIAP'!$Y17*'CPMK-CPL'!G$17,0)+IFERROR('FORM NILAI SIAP'!$AA17*'CPMK-CPL'!G$18,0)+IFERROR('FORM NILAI SIAP'!$AC17*'CPMK-CPL'!G$19,0)+IFERROR('FORM NILAI SIAP'!$AE17*'CPMK-CPL'!G$20,0))/'CPMK-CPL'!G$25,""))</f>
        <v/>
      </c>
      <c r="I17" s="7" t="str">
        <f>IF($C17="","",IFERROR((IFERROR('FORM NILAI SIAP'!$M17*'CPMK-CPL'!H$11,0)+IFERROR('FORM NILAI SIAP'!$O17*'CPMK-CPL'!H$12,0)+IFERROR('FORM NILAI SIAP'!$Q17*'CPMK-CPL'!H$13,0)+IFERROR('FORM NILAI SIAP'!$S17*'CPMK-CPL'!H$14,0)+IFERROR('FORM NILAI SIAP'!$U17*'CPMK-CPL'!H$15,0)+IFERROR('FORM NILAI SIAP'!$W17*'CPMK-CPL'!H$16,0)+IFERROR('FORM NILAI SIAP'!$Y17*'CPMK-CPL'!H$17,0)+IFERROR('FORM NILAI SIAP'!$AA17*'CPMK-CPL'!H$18,0)+IFERROR('FORM NILAI SIAP'!$AC17*'CPMK-CPL'!H$19,0)+IFERROR('FORM NILAI SIAP'!$AE17*'CPMK-CPL'!H$20,0))/'CPMK-CPL'!H$25,""))</f>
        <v/>
      </c>
      <c r="J17" s="7" t="str">
        <f>IF($C17="","",IFERROR((IFERROR('FORM NILAI SIAP'!$M17*'CPMK-CPL'!I$11,0)+IFERROR('FORM NILAI SIAP'!$O17*'CPMK-CPL'!I$12,0)+IFERROR('FORM NILAI SIAP'!$Q17*'CPMK-CPL'!I$13,0)+IFERROR('FORM NILAI SIAP'!$S17*'CPMK-CPL'!I$14,0)+IFERROR('FORM NILAI SIAP'!$U17*'CPMK-CPL'!I$15,0)+IFERROR('FORM NILAI SIAP'!$W17*'CPMK-CPL'!I$16,0)+IFERROR('FORM NILAI SIAP'!$Y17*'CPMK-CPL'!I$17,0)+IFERROR('FORM NILAI SIAP'!$AA17*'CPMK-CPL'!I$18,0)+IFERROR('FORM NILAI SIAP'!$AC17*'CPMK-CPL'!I$19,0)+IFERROR('FORM NILAI SIAP'!$AE17*'CPMK-CPL'!I$20,0))/'CPMK-CPL'!I$25,""))</f>
        <v/>
      </c>
      <c r="K17" s="7" t="str">
        <f>IF($C17="","",IFERROR((IFERROR('FORM NILAI SIAP'!$M17*'CPMK-CPL'!J$11,0)+IFERROR('FORM NILAI SIAP'!$O17*'CPMK-CPL'!J$12,0)+IFERROR('FORM NILAI SIAP'!$Q17*'CPMK-CPL'!J$13,0)+IFERROR('FORM NILAI SIAP'!$S17*'CPMK-CPL'!J$14,0)+IFERROR('FORM NILAI SIAP'!$U17*'CPMK-CPL'!J$15,0)+IFERROR('FORM NILAI SIAP'!$W17*'CPMK-CPL'!J$16,0)+IFERROR('FORM NILAI SIAP'!$Y17*'CPMK-CPL'!J$17,0)+IFERROR('FORM NILAI SIAP'!$AA17*'CPMK-CPL'!J$18,0)+IFERROR('FORM NILAI SIAP'!$AC17*'CPMK-CPL'!J$19,0)+IFERROR('FORM NILAI SIAP'!$AE17*'CPMK-CPL'!J$20,0))/'CPMK-CPL'!J$25,""))</f>
        <v/>
      </c>
      <c r="L17" s="7" t="str">
        <f>IF($C17="","",IFERROR((IFERROR('FORM NILAI SIAP'!$M17*'CPMK-CPL'!K$11,0)+IFERROR('FORM NILAI SIAP'!$O17*'CPMK-CPL'!K$12,0)+IFERROR('FORM NILAI SIAP'!$Q17*'CPMK-CPL'!K$13,0)+IFERROR('FORM NILAI SIAP'!$S17*'CPMK-CPL'!K$14,0)+IFERROR('FORM NILAI SIAP'!$U17*'CPMK-CPL'!K$15,0)+IFERROR('FORM NILAI SIAP'!$W17*'CPMK-CPL'!K$16,0)+IFERROR('FORM NILAI SIAP'!$Y17*'CPMK-CPL'!K$17,0)+IFERROR('FORM NILAI SIAP'!$AA17*'CPMK-CPL'!K$18,0)+IFERROR('FORM NILAI SIAP'!$AC17*'CPMK-CPL'!K$19,0)+IFERROR('FORM NILAI SIAP'!$AE17*'CPMK-CPL'!K$20,0))/'CPMK-CPL'!K$25,""))</f>
        <v/>
      </c>
      <c r="M17" s="7" t="str">
        <f>IF($C17="","",IFERROR((IFERROR('FORM NILAI SIAP'!$M17*'CPMK-CPL'!L$11,0)+IFERROR('FORM NILAI SIAP'!$O17*'CPMK-CPL'!L$12,0)+IFERROR('FORM NILAI SIAP'!$Q17*'CPMK-CPL'!L$13,0)+IFERROR('FORM NILAI SIAP'!$S17*'CPMK-CPL'!L$14,0)+IFERROR('FORM NILAI SIAP'!$U17*'CPMK-CPL'!L$15,0)+IFERROR('FORM NILAI SIAP'!$W17*'CPMK-CPL'!L$16,0)+IFERROR('FORM NILAI SIAP'!$Y17*'CPMK-CPL'!L$17,0)+IFERROR('FORM NILAI SIAP'!$AA17*'CPMK-CPL'!L$18,0)+IFERROR('FORM NILAI SIAP'!$AC17*'CPMK-CPL'!L$19,0)+IFERROR('FORM NILAI SIAP'!$AE17*'CPMK-CPL'!L$20,0))/'CPMK-CPL'!L$25,""))</f>
        <v/>
      </c>
      <c r="N17" s="7" t="str">
        <f>IF($C17="","",IFERROR((IFERROR('FORM NILAI SIAP'!$M17*'CPMK-CPL'!M$11,0)+IFERROR('FORM NILAI SIAP'!$O17*'CPMK-CPL'!M$12,0)+IFERROR('FORM NILAI SIAP'!$Q17*'CPMK-CPL'!M$13,0)+IFERROR('FORM NILAI SIAP'!$S17*'CPMK-CPL'!M$14,0)+IFERROR('FORM NILAI SIAP'!$U17*'CPMK-CPL'!M$15,0)+IFERROR('FORM NILAI SIAP'!$W17*'CPMK-CPL'!M$16,0)+IFERROR('FORM NILAI SIAP'!$Y17*'CPMK-CPL'!M$17,0)+IFERROR('FORM NILAI SIAP'!$AA17*'CPMK-CPL'!M$18,0)+IFERROR('FORM NILAI SIAP'!$AC17*'CPMK-CPL'!M$19,0)+IFERROR('FORM NILAI SIAP'!$AE17*'CPMK-CPL'!M$20,0))/'CPMK-CPL'!M$25,""))</f>
        <v/>
      </c>
      <c r="O17" s="7" t="str">
        <f>IF($C17="","",IFERROR((IFERROR('FORM NILAI SIAP'!$M17*'CPMK-CPL'!N$11,0)+IFERROR('FORM NILAI SIAP'!$O17*'CPMK-CPL'!N$12,0)+IFERROR('FORM NILAI SIAP'!$Q17*'CPMK-CPL'!N$13,0)+IFERROR('FORM NILAI SIAP'!$S17*'CPMK-CPL'!N$14,0)+IFERROR('FORM NILAI SIAP'!$U17*'CPMK-CPL'!N$15,0)+IFERROR('FORM NILAI SIAP'!$W17*'CPMK-CPL'!N$16,0)+IFERROR('FORM NILAI SIAP'!$Y17*'CPMK-CPL'!N$17,0)+IFERROR('FORM NILAI SIAP'!$AA17*'CPMK-CPL'!N$18,0)+IFERROR('FORM NILAI SIAP'!$AC17*'CPMK-CPL'!N$19,0)+IFERROR('FORM NILAI SIAP'!$AE17*'CPMK-CPL'!N$20,0))/'CPMK-CPL'!N$25,""))</f>
        <v/>
      </c>
      <c r="P17" s="7" t="str">
        <f>IF($C17="","",IFERROR((IFERROR('FORM NILAI SIAP'!$M17*'CPMK-CPL'!O$11,0)+IFERROR('FORM NILAI SIAP'!$O17*'CPMK-CPL'!O$12,0)+IFERROR('FORM NILAI SIAP'!$Q17*'CPMK-CPL'!O$13,0)+IFERROR('FORM NILAI SIAP'!$S17*'CPMK-CPL'!O$14,0)+IFERROR('FORM NILAI SIAP'!$U17*'CPMK-CPL'!O$15,0)+IFERROR('FORM NILAI SIAP'!$W17*'CPMK-CPL'!O$16,0)+IFERROR('FORM NILAI SIAP'!$Y17*'CPMK-CPL'!O$17,0)+IFERROR('FORM NILAI SIAP'!$AA17*'CPMK-CPL'!O$18,0)+IFERROR('FORM NILAI SIAP'!$AC17*'CPMK-CPL'!O$19,0)+IFERROR('FORM NILAI SIAP'!$AE17*'CPMK-CPL'!O$20,0))/'CPMK-CPL'!O$25,""))</f>
        <v/>
      </c>
      <c r="Q17" s="7" t="str">
        <f>IF($C17="","",IFERROR((IFERROR('FORM NILAI SIAP'!$M17*'CPMK-CPL'!P$11,0)+IFERROR('FORM NILAI SIAP'!$O17*'CPMK-CPL'!P$12,0)+IFERROR('FORM NILAI SIAP'!$Q17*'CPMK-CPL'!P$13,0)+IFERROR('FORM NILAI SIAP'!$S17*'CPMK-CPL'!P$14,0)+IFERROR('FORM NILAI SIAP'!$U17*'CPMK-CPL'!P$15,0)+IFERROR('FORM NILAI SIAP'!$W17*'CPMK-CPL'!P$16,0)+IFERROR('FORM NILAI SIAP'!$Y17*'CPMK-CPL'!P$17,0)+IFERROR('FORM NILAI SIAP'!$AA17*'CPMK-CPL'!P$18,0)+IFERROR('FORM NILAI SIAP'!$AC17*'CPMK-CPL'!P$19,0)+IFERROR('FORM NILAI SIAP'!$AE17*'CPMK-CPL'!P$20,0))/'CPMK-CPL'!P$25,""))</f>
        <v/>
      </c>
      <c r="R17" s="7" t="str">
        <f>IF($C17="","",IFERROR((IFERROR('FORM NILAI SIAP'!$M17*'CPMK-CPL'!Q$11,0)+IFERROR('FORM NILAI SIAP'!$O17*'CPMK-CPL'!Q$12,0)+IFERROR('FORM NILAI SIAP'!$Q17*'CPMK-CPL'!Q$13,0)+IFERROR('FORM NILAI SIAP'!$S17*'CPMK-CPL'!Q$14,0)+IFERROR('FORM NILAI SIAP'!$U17*'CPMK-CPL'!Q$15,0)+IFERROR('FORM NILAI SIAP'!$W17*'CPMK-CPL'!Q$16,0)+IFERROR('FORM NILAI SIAP'!$Y17*'CPMK-CPL'!Q$17,0)+IFERROR('FORM NILAI SIAP'!$AA17*'CPMK-CPL'!Q$18,0)+IFERROR('FORM NILAI SIAP'!$AC17*'CPMK-CPL'!Q$19,0)+IFERROR('FORM NILAI SIAP'!$AE17*'CPMK-CPL'!Q$20,0))/'CPMK-CPL'!Q$25,""))</f>
        <v/>
      </c>
      <c r="S17" s="7" t="str">
        <f>IF($C17="","",IFERROR((IFERROR('FORM NILAI SIAP'!$M17*'CPMK-CPL'!R$11,0)+IFERROR('FORM NILAI SIAP'!$O17*'CPMK-CPL'!R$12,0)+IFERROR('FORM NILAI SIAP'!$Q17*'CPMK-CPL'!R$13,0)+IFERROR('FORM NILAI SIAP'!$S17*'CPMK-CPL'!R$14,0)+IFERROR('FORM NILAI SIAP'!$U17*'CPMK-CPL'!R$15,0)+IFERROR('FORM NILAI SIAP'!$W17*'CPMK-CPL'!R$16,0)+IFERROR('FORM NILAI SIAP'!$Y17*'CPMK-CPL'!R$17,0)+IFERROR('FORM NILAI SIAP'!$AA17*'CPMK-CPL'!R$18,0)+IFERROR('FORM NILAI SIAP'!$AC17*'CPMK-CPL'!R$19,0)+IFERROR('FORM NILAI SIAP'!$AE17*'CPMK-CPL'!R$20,0))/'CPMK-CPL'!R$25,""))</f>
        <v/>
      </c>
      <c r="T17" s="88" t="str">
        <f t="shared" ref="T17:AH17" si="17">IF(E17="","",IF(E17&gt;=80,4,IF(E17&gt;=70,3,IF(E17&gt;=60,2,1))))</f>
        <v/>
      </c>
      <c r="U17" s="88" t="str">
        <f t="shared" si="17"/>
        <v/>
      </c>
      <c r="V17" s="88">
        <f t="shared" si="9"/>
        <v>4</v>
      </c>
      <c r="W17" s="88" t="str">
        <f t="shared" si="17"/>
        <v/>
      </c>
      <c r="X17" s="88" t="str">
        <f t="shared" si="17"/>
        <v/>
      </c>
      <c r="Y17" s="88" t="str">
        <f t="shared" si="17"/>
        <v/>
      </c>
      <c r="Z17" s="88" t="str">
        <f t="shared" si="17"/>
        <v/>
      </c>
      <c r="AA17" s="88" t="str">
        <f t="shared" si="17"/>
        <v/>
      </c>
      <c r="AB17" s="88" t="str">
        <f t="shared" si="17"/>
        <v/>
      </c>
      <c r="AC17" s="88" t="str">
        <f t="shared" si="17"/>
        <v/>
      </c>
      <c r="AD17" s="88" t="str">
        <f t="shared" si="17"/>
        <v/>
      </c>
      <c r="AE17" s="88" t="str">
        <f t="shared" si="17"/>
        <v/>
      </c>
      <c r="AF17" s="88" t="str">
        <f t="shared" si="17"/>
        <v/>
      </c>
      <c r="AG17" s="88" t="str">
        <f t="shared" si="17"/>
        <v/>
      </c>
      <c r="AH17" s="88" t="str">
        <f t="shared" si="17"/>
        <v/>
      </c>
      <c r="AI17" s="89">
        <f t="shared" ca="1" si="6"/>
        <v>4</v>
      </c>
      <c r="AJ17" s="89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</row>
    <row r="18" spans="1:90" ht="14.25" customHeight="1">
      <c r="A18" s="103">
        <f t="shared" si="7"/>
        <v>11</v>
      </c>
      <c r="B18" s="64">
        <f>IF('FORM NILAI SIAP'!A18=0,"",'FORM NILAI SIAP'!A18)</f>
        <v>21120120140099</v>
      </c>
      <c r="C18" s="3" t="str">
        <f>IF('FORM NILAI SIAP'!B18=0,"",'FORM NILAI SIAP'!B18)</f>
        <v>RIFKY HERNANDA</v>
      </c>
      <c r="D18" s="3" t="str">
        <f>'FORM NILAI SIAP'!J18</f>
        <v>A</v>
      </c>
      <c r="E18" s="7" t="str">
        <f>IF($C18="","",IFERROR((IFERROR('FORM NILAI SIAP'!$M18*'CPMK-CPL'!D$11,0)+IFERROR('FORM NILAI SIAP'!$O18*'CPMK-CPL'!D$12,0)+IFERROR('FORM NILAI SIAP'!$Q18*'CPMK-CPL'!D$13,0)+IFERROR('FORM NILAI SIAP'!$S18*'CPMK-CPL'!D$14,0)+IFERROR('FORM NILAI SIAP'!$U18*'CPMK-CPL'!D$15,0)+IFERROR('FORM NILAI SIAP'!$W18*'CPMK-CPL'!D$16,0)+IFERROR('FORM NILAI SIAP'!$Y18*'CPMK-CPL'!D$17,0)+IFERROR('FORM NILAI SIAP'!$AA18*'CPMK-CPL'!D$18,0)+IFERROR('FORM NILAI SIAP'!$AC18*'CPMK-CPL'!D$19,0)+IFERROR('FORM NILAI SIAP'!$AE18*'CPMK-CPL'!D$20,0))/'CPMK-CPL'!D$25,""))</f>
        <v/>
      </c>
      <c r="F18" s="7" t="str">
        <f>IF($C18="","",IFERROR((IFERROR('FORM NILAI SIAP'!$M18*'CPMK-CPL'!E$11,0)+IFERROR('FORM NILAI SIAP'!$O18*'CPMK-CPL'!E$12,0)+IFERROR('FORM NILAI SIAP'!$Q18*'CPMK-CPL'!E$13,0)+IFERROR('FORM NILAI SIAP'!$S18*'CPMK-CPL'!E$14,0)+IFERROR('FORM NILAI SIAP'!$U18*'CPMK-CPL'!E$15,0)+IFERROR('FORM NILAI SIAP'!$W18*'CPMK-CPL'!E$16,0)+IFERROR('FORM NILAI SIAP'!$Y18*'CPMK-CPL'!E$17,0)+IFERROR('FORM NILAI SIAP'!$AA18*'CPMK-CPL'!E$18,0)+IFERROR('FORM NILAI SIAP'!$AC18*'CPMK-CPL'!E$19,0)+IFERROR('FORM NILAI SIAP'!$AE18*'CPMK-CPL'!E$20,0))/'CPMK-CPL'!E$25,""))</f>
        <v/>
      </c>
      <c r="G18" s="7">
        <f>IF($C18="","",IFERROR((IFERROR('FORM NILAI SIAP'!$M18*'CPMK-CPL'!F$11,0)+IFERROR('FORM NILAI SIAP'!$O18*'CPMK-CPL'!F$12,0)+IFERROR('FORM NILAI SIAP'!$Q18*'CPMK-CPL'!F$13,0)+IFERROR('FORM NILAI SIAP'!$S18*'CPMK-CPL'!F$14,0)+IFERROR('FORM NILAI SIAP'!$U18*'CPMK-CPL'!F$15,0)+IFERROR('FORM NILAI SIAP'!$W18*'CPMK-CPL'!F$16,0)+IFERROR('FORM NILAI SIAP'!$Y18*'CPMK-CPL'!F$17,0)+IFERROR('FORM NILAI SIAP'!$AA18*'CPMK-CPL'!F$18,0)+IFERROR('FORM NILAI SIAP'!$AC18*'CPMK-CPL'!F$19,0)+IFERROR('FORM NILAI SIAP'!$AE18*'CPMK-CPL'!F$20,0))/'CPMK-CPL'!F$25,""))</f>
        <v>95</v>
      </c>
      <c r="H18" s="7" t="str">
        <f>IF($C18="","",IFERROR((IFERROR('FORM NILAI SIAP'!$M18*'CPMK-CPL'!G$11,0)+IFERROR('FORM NILAI SIAP'!$O18*'CPMK-CPL'!G$12,0)+IFERROR('FORM NILAI SIAP'!$Q18*'CPMK-CPL'!G$13,0)+IFERROR('FORM NILAI SIAP'!$S18*'CPMK-CPL'!G$14,0)+IFERROR('FORM NILAI SIAP'!$U18*'CPMK-CPL'!G$15,0)+IFERROR('FORM NILAI SIAP'!$W18*'CPMK-CPL'!G$16,0)+IFERROR('FORM NILAI SIAP'!$Y18*'CPMK-CPL'!G$17,0)+IFERROR('FORM NILAI SIAP'!$AA18*'CPMK-CPL'!G$18,0)+IFERROR('FORM NILAI SIAP'!$AC18*'CPMK-CPL'!G$19,0)+IFERROR('FORM NILAI SIAP'!$AE18*'CPMK-CPL'!G$20,0))/'CPMK-CPL'!G$25,""))</f>
        <v/>
      </c>
      <c r="I18" s="7" t="str">
        <f>IF($C18="","",IFERROR((IFERROR('FORM NILAI SIAP'!$M18*'CPMK-CPL'!H$11,0)+IFERROR('FORM NILAI SIAP'!$O18*'CPMK-CPL'!H$12,0)+IFERROR('FORM NILAI SIAP'!$Q18*'CPMK-CPL'!H$13,0)+IFERROR('FORM NILAI SIAP'!$S18*'CPMK-CPL'!H$14,0)+IFERROR('FORM NILAI SIAP'!$U18*'CPMK-CPL'!H$15,0)+IFERROR('FORM NILAI SIAP'!$W18*'CPMK-CPL'!H$16,0)+IFERROR('FORM NILAI SIAP'!$Y18*'CPMK-CPL'!H$17,0)+IFERROR('FORM NILAI SIAP'!$AA18*'CPMK-CPL'!H$18,0)+IFERROR('FORM NILAI SIAP'!$AC18*'CPMK-CPL'!H$19,0)+IFERROR('FORM NILAI SIAP'!$AE18*'CPMK-CPL'!H$20,0))/'CPMK-CPL'!H$25,""))</f>
        <v/>
      </c>
      <c r="J18" s="7" t="str">
        <f>IF($C18="","",IFERROR((IFERROR('FORM NILAI SIAP'!$M18*'CPMK-CPL'!I$11,0)+IFERROR('FORM NILAI SIAP'!$O18*'CPMK-CPL'!I$12,0)+IFERROR('FORM NILAI SIAP'!$Q18*'CPMK-CPL'!I$13,0)+IFERROR('FORM NILAI SIAP'!$S18*'CPMK-CPL'!I$14,0)+IFERROR('FORM NILAI SIAP'!$U18*'CPMK-CPL'!I$15,0)+IFERROR('FORM NILAI SIAP'!$W18*'CPMK-CPL'!I$16,0)+IFERROR('FORM NILAI SIAP'!$Y18*'CPMK-CPL'!I$17,0)+IFERROR('FORM NILAI SIAP'!$AA18*'CPMK-CPL'!I$18,0)+IFERROR('FORM NILAI SIAP'!$AC18*'CPMK-CPL'!I$19,0)+IFERROR('FORM NILAI SIAP'!$AE18*'CPMK-CPL'!I$20,0))/'CPMK-CPL'!I$25,""))</f>
        <v/>
      </c>
      <c r="K18" s="7" t="str">
        <f>IF($C18="","",IFERROR((IFERROR('FORM NILAI SIAP'!$M18*'CPMK-CPL'!J$11,0)+IFERROR('FORM NILAI SIAP'!$O18*'CPMK-CPL'!J$12,0)+IFERROR('FORM NILAI SIAP'!$Q18*'CPMK-CPL'!J$13,0)+IFERROR('FORM NILAI SIAP'!$S18*'CPMK-CPL'!J$14,0)+IFERROR('FORM NILAI SIAP'!$U18*'CPMK-CPL'!J$15,0)+IFERROR('FORM NILAI SIAP'!$W18*'CPMK-CPL'!J$16,0)+IFERROR('FORM NILAI SIAP'!$Y18*'CPMK-CPL'!J$17,0)+IFERROR('FORM NILAI SIAP'!$AA18*'CPMK-CPL'!J$18,0)+IFERROR('FORM NILAI SIAP'!$AC18*'CPMK-CPL'!J$19,0)+IFERROR('FORM NILAI SIAP'!$AE18*'CPMK-CPL'!J$20,0))/'CPMK-CPL'!J$25,""))</f>
        <v/>
      </c>
      <c r="L18" s="7" t="str">
        <f>IF($C18="","",IFERROR((IFERROR('FORM NILAI SIAP'!$M18*'CPMK-CPL'!K$11,0)+IFERROR('FORM NILAI SIAP'!$O18*'CPMK-CPL'!K$12,0)+IFERROR('FORM NILAI SIAP'!$Q18*'CPMK-CPL'!K$13,0)+IFERROR('FORM NILAI SIAP'!$S18*'CPMK-CPL'!K$14,0)+IFERROR('FORM NILAI SIAP'!$U18*'CPMK-CPL'!K$15,0)+IFERROR('FORM NILAI SIAP'!$W18*'CPMK-CPL'!K$16,0)+IFERROR('FORM NILAI SIAP'!$Y18*'CPMK-CPL'!K$17,0)+IFERROR('FORM NILAI SIAP'!$AA18*'CPMK-CPL'!K$18,0)+IFERROR('FORM NILAI SIAP'!$AC18*'CPMK-CPL'!K$19,0)+IFERROR('FORM NILAI SIAP'!$AE18*'CPMK-CPL'!K$20,0))/'CPMK-CPL'!K$25,""))</f>
        <v/>
      </c>
      <c r="M18" s="7" t="str">
        <f>IF($C18="","",IFERROR((IFERROR('FORM NILAI SIAP'!$M18*'CPMK-CPL'!L$11,0)+IFERROR('FORM NILAI SIAP'!$O18*'CPMK-CPL'!L$12,0)+IFERROR('FORM NILAI SIAP'!$Q18*'CPMK-CPL'!L$13,0)+IFERROR('FORM NILAI SIAP'!$S18*'CPMK-CPL'!L$14,0)+IFERROR('FORM NILAI SIAP'!$U18*'CPMK-CPL'!L$15,0)+IFERROR('FORM NILAI SIAP'!$W18*'CPMK-CPL'!L$16,0)+IFERROR('FORM NILAI SIAP'!$Y18*'CPMK-CPL'!L$17,0)+IFERROR('FORM NILAI SIAP'!$AA18*'CPMK-CPL'!L$18,0)+IFERROR('FORM NILAI SIAP'!$AC18*'CPMK-CPL'!L$19,0)+IFERROR('FORM NILAI SIAP'!$AE18*'CPMK-CPL'!L$20,0))/'CPMK-CPL'!L$25,""))</f>
        <v/>
      </c>
      <c r="N18" s="7" t="str">
        <f>IF($C18="","",IFERROR((IFERROR('FORM NILAI SIAP'!$M18*'CPMK-CPL'!M$11,0)+IFERROR('FORM NILAI SIAP'!$O18*'CPMK-CPL'!M$12,0)+IFERROR('FORM NILAI SIAP'!$Q18*'CPMK-CPL'!M$13,0)+IFERROR('FORM NILAI SIAP'!$S18*'CPMK-CPL'!M$14,0)+IFERROR('FORM NILAI SIAP'!$U18*'CPMK-CPL'!M$15,0)+IFERROR('FORM NILAI SIAP'!$W18*'CPMK-CPL'!M$16,0)+IFERROR('FORM NILAI SIAP'!$Y18*'CPMK-CPL'!M$17,0)+IFERROR('FORM NILAI SIAP'!$AA18*'CPMK-CPL'!M$18,0)+IFERROR('FORM NILAI SIAP'!$AC18*'CPMK-CPL'!M$19,0)+IFERROR('FORM NILAI SIAP'!$AE18*'CPMK-CPL'!M$20,0))/'CPMK-CPL'!M$25,""))</f>
        <v/>
      </c>
      <c r="O18" s="7" t="str">
        <f>IF($C18="","",IFERROR((IFERROR('FORM NILAI SIAP'!$M18*'CPMK-CPL'!N$11,0)+IFERROR('FORM NILAI SIAP'!$O18*'CPMK-CPL'!N$12,0)+IFERROR('FORM NILAI SIAP'!$Q18*'CPMK-CPL'!N$13,0)+IFERROR('FORM NILAI SIAP'!$S18*'CPMK-CPL'!N$14,0)+IFERROR('FORM NILAI SIAP'!$U18*'CPMK-CPL'!N$15,0)+IFERROR('FORM NILAI SIAP'!$W18*'CPMK-CPL'!N$16,0)+IFERROR('FORM NILAI SIAP'!$Y18*'CPMK-CPL'!N$17,0)+IFERROR('FORM NILAI SIAP'!$AA18*'CPMK-CPL'!N$18,0)+IFERROR('FORM NILAI SIAP'!$AC18*'CPMK-CPL'!N$19,0)+IFERROR('FORM NILAI SIAP'!$AE18*'CPMK-CPL'!N$20,0))/'CPMK-CPL'!N$25,""))</f>
        <v/>
      </c>
      <c r="P18" s="7" t="str">
        <f>IF($C18="","",IFERROR((IFERROR('FORM NILAI SIAP'!$M18*'CPMK-CPL'!O$11,0)+IFERROR('FORM NILAI SIAP'!$O18*'CPMK-CPL'!O$12,0)+IFERROR('FORM NILAI SIAP'!$Q18*'CPMK-CPL'!O$13,0)+IFERROR('FORM NILAI SIAP'!$S18*'CPMK-CPL'!O$14,0)+IFERROR('FORM NILAI SIAP'!$U18*'CPMK-CPL'!O$15,0)+IFERROR('FORM NILAI SIAP'!$W18*'CPMK-CPL'!O$16,0)+IFERROR('FORM NILAI SIAP'!$Y18*'CPMK-CPL'!O$17,0)+IFERROR('FORM NILAI SIAP'!$AA18*'CPMK-CPL'!O$18,0)+IFERROR('FORM NILAI SIAP'!$AC18*'CPMK-CPL'!O$19,0)+IFERROR('FORM NILAI SIAP'!$AE18*'CPMK-CPL'!O$20,0))/'CPMK-CPL'!O$25,""))</f>
        <v/>
      </c>
      <c r="Q18" s="7" t="str">
        <f>IF($C18="","",IFERROR((IFERROR('FORM NILAI SIAP'!$M18*'CPMK-CPL'!P$11,0)+IFERROR('FORM NILAI SIAP'!$O18*'CPMK-CPL'!P$12,0)+IFERROR('FORM NILAI SIAP'!$Q18*'CPMK-CPL'!P$13,0)+IFERROR('FORM NILAI SIAP'!$S18*'CPMK-CPL'!P$14,0)+IFERROR('FORM NILAI SIAP'!$U18*'CPMK-CPL'!P$15,0)+IFERROR('FORM NILAI SIAP'!$W18*'CPMK-CPL'!P$16,0)+IFERROR('FORM NILAI SIAP'!$Y18*'CPMK-CPL'!P$17,0)+IFERROR('FORM NILAI SIAP'!$AA18*'CPMK-CPL'!P$18,0)+IFERROR('FORM NILAI SIAP'!$AC18*'CPMK-CPL'!P$19,0)+IFERROR('FORM NILAI SIAP'!$AE18*'CPMK-CPL'!P$20,0))/'CPMK-CPL'!P$25,""))</f>
        <v/>
      </c>
      <c r="R18" s="7" t="str">
        <f>IF($C18="","",IFERROR((IFERROR('FORM NILAI SIAP'!$M18*'CPMK-CPL'!Q$11,0)+IFERROR('FORM NILAI SIAP'!$O18*'CPMK-CPL'!Q$12,0)+IFERROR('FORM NILAI SIAP'!$Q18*'CPMK-CPL'!Q$13,0)+IFERROR('FORM NILAI SIAP'!$S18*'CPMK-CPL'!Q$14,0)+IFERROR('FORM NILAI SIAP'!$U18*'CPMK-CPL'!Q$15,0)+IFERROR('FORM NILAI SIAP'!$W18*'CPMK-CPL'!Q$16,0)+IFERROR('FORM NILAI SIAP'!$Y18*'CPMK-CPL'!Q$17,0)+IFERROR('FORM NILAI SIAP'!$AA18*'CPMK-CPL'!Q$18,0)+IFERROR('FORM NILAI SIAP'!$AC18*'CPMK-CPL'!Q$19,0)+IFERROR('FORM NILAI SIAP'!$AE18*'CPMK-CPL'!Q$20,0))/'CPMK-CPL'!Q$25,""))</f>
        <v/>
      </c>
      <c r="S18" s="7" t="str">
        <f>IF($C18="","",IFERROR((IFERROR('FORM NILAI SIAP'!$M18*'CPMK-CPL'!R$11,0)+IFERROR('FORM NILAI SIAP'!$O18*'CPMK-CPL'!R$12,0)+IFERROR('FORM NILAI SIAP'!$Q18*'CPMK-CPL'!R$13,0)+IFERROR('FORM NILAI SIAP'!$S18*'CPMK-CPL'!R$14,0)+IFERROR('FORM NILAI SIAP'!$U18*'CPMK-CPL'!R$15,0)+IFERROR('FORM NILAI SIAP'!$W18*'CPMK-CPL'!R$16,0)+IFERROR('FORM NILAI SIAP'!$Y18*'CPMK-CPL'!R$17,0)+IFERROR('FORM NILAI SIAP'!$AA18*'CPMK-CPL'!R$18,0)+IFERROR('FORM NILAI SIAP'!$AC18*'CPMK-CPL'!R$19,0)+IFERROR('FORM NILAI SIAP'!$AE18*'CPMK-CPL'!R$20,0))/'CPMK-CPL'!R$25,""))</f>
        <v/>
      </c>
      <c r="T18" s="88" t="str">
        <f t="shared" ref="T18:AH18" si="18">IF(E18="","",IF(E18&gt;=80,4,IF(E18&gt;=70,3,IF(E18&gt;=60,2,1))))</f>
        <v/>
      </c>
      <c r="U18" s="88" t="str">
        <f t="shared" si="18"/>
        <v/>
      </c>
      <c r="V18" s="88">
        <f t="shared" si="9"/>
        <v>4</v>
      </c>
      <c r="W18" s="88" t="str">
        <f t="shared" si="18"/>
        <v/>
      </c>
      <c r="X18" s="88" t="str">
        <f t="shared" si="18"/>
        <v/>
      </c>
      <c r="Y18" s="88" t="str">
        <f t="shared" si="18"/>
        <v/>
      </c>
      <c r="Z18" s="88" t="str">
        <f t="shared" si="18"/>
        <v/>
      </c>
      <c r="AA18" s="88" t="str">
        <f t="shared" si="18"/>
        <v/>
      </c>
      <c r="AB18" s="88" t="str">
        <f t="shared" si="18"/>
        <v/>
      </c>
      <c r="AC18" s="88" t="str">
        <f t="shared" si="18"/>
        <v/>
      </c>
      <c r="AD18" s="88" t="str">
        <f t="shared" si="18"/>
        <v/>
      </c>
      <c r="AE18" s="88" t="str">
        <f t="shared" si="18"/>
        <v/>
      </c>
      <c r="AF18" s="88" t="str">
        <f t="shared" si="18"/>
        <v/>
      </c>
      <c r="AG18" s="88" t="str">
        <f t="shared" si="18"/>
        <v/>
      </c>
      <c r="AH18" s="88" t="str">
        <f t="shared" si="18"/>
        <v/>
      </c>
      <c r="AI18" s="89">
        <f t="shared" ca="1" si="6"/>
        <v>4</v>
      </c>
      <c r="AJ18" s="89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</row>
    <row r="19" spans="1:90" ht="14.25" customHeight="1">
      <c r="A19" s="103">
        <f t="shared" si="7"/>
        <v>12</v>
      </c>
      <c r="B19" s="64">
        <f>IF('FORM NILAI SIAP'!A19=0,"",'FORM NILAI SIAP'!A19)</f>
        <v>21120120140099</v>
      </c>
      <c r="C19" s="3" t="str">
        <f>IF('FORM NILAI SIAP'!B19=0,"",'FORM NILAI SIAP'!B19)</f>
        <v>DONNY RIDWAN SETIAWAN</v>
      </c>
      <c r="D19" s="3" t="str">
        <f>'FORM NILAI SIAP'!J19</f>
        <v>A</v>
      </c>
      <c r="E19" s="7" t="str">
        <f>IF($C19="","",IFERROR((IFERROR('FORM NILAI SIAP'!$M19*'CPMK-CPL'!D$11,0)+IFERROR('FORM NILAI SIAP'!$O19*'CPMK-CPL'!D$12,0)+IFERROR('FORM NILAI SIAP'!$Q19*'CPMK-CPL'!D$13,0)+IFERROR('FORM NILAI SIAP'!$S19*'CPMK-CPL'!D$14,0)+IFERROR('FORM NILAI SIAP'!$U19*'CPMK-CPL'!D$15,0)+IFERROR('FORM NILAI SIAP'!$W19*'CPMK-CPL'!D$16,0)+IFERROR('FORM NILAI SIAP'!$Y19*'CPMK-CPL'!D$17,0)+IFERROR('FORM NILAI SIAP'!$AA19*'CPMK-CPL'!D$18,0)+IFERROR('FORM NILAI SIAP'!$AC19*'CPMK-CPL'!D$19,0)+IFERROR('FORM NILAI SIAP'!$AE19*'CPMK-CPL'!D$20,0))/'CPMK-CPL'!D$25,""))</f>
        <v/>
      </c>
      <c r="F19" s="7" t="str">
        <f>IF($C19="","",IFERROR((IFERROR('FORM NILAI SIAP'!$M19*'CPMK-CPL'!E$11,0)+IFERROR('FORM NILAI SIAP'!$O19*'CPMK-CPL'!E$12,0)+IFERROR('FORM NILAI SIAP'!$Q19*'CPMK-CPL'!E$13,0)+IFERROR('FORM NILAI SIAP'!$S19*'CPMK-CPL'!E$14,0)+IFERROR('FORM NILAI SIAP'!$U19*'CPMK-CPL'!E$15,0)+IFERROR('FORM NILAI SIAP'!$W19*'CPMK-CPL'!E$16,0)+IFERROR('FORM NILAI SIAP'!$Y19*'CPMK-CPL'!E$17,0)+IFERROR('FORM NILAI SIAP'!$AA19*'CPMK-CPL'!E$18,0)+IFERROR('FORM NILAI SIAP'!$AC19*'CPMK-CPL'!E$19,0)+IFERROR('FORM NILAI SIAP'!$AE19*'CPMK-CPL'!E$20,0))/'CPMK-CPL'!E$25,""))</f>
        <v/>
      </c>
      <c r="G19" s="7">
        <f>IF($C19="","",IFERROR((IFERROR('FORM NILAI SIAP'!$M19*'CPMK-CPL'!F$11,0)+IFERROR('FORM NILAI SIAP'!$O19*'CPMK-CPL'!F$12,0)+IFERROR('FORM NILAI SIAP'!$Q19*'CPMK-CPL'!F$13,0)+IFERROR('FORM NILAI SIAP'!$S19*'CPMK-CPL'!F$14,0)+IFERROR('FORM NILAI SIAP'!$U19*'CPMK-CPL'!F$15,0)+IFERROR('FORM NILAI SIAP'!$W19*'CPMK-CPL'!F$16,0)+IFERROR('FORM NILAI SIAP'!$Y19*'CPMK-CPL'!F$17,0)+IFERROR('FORM NILAI SIAP'!$AA19*'CPMK-CPL'!F$18,0)+IFERROR('FORM NILAI SIAP'!$AC19*'CPMK-CPL'!F$19,0)+IFERROR('FORM NILAI SIAP'!$AE19*'CPMK-CPL'!F$20,0))/'CPMK-CPL'!F$25,""))</f>
        <v>89</v>
      </c>
      <c r="H19" s="7" t="str">
        <f>IF($C19="","",IFERROR((IFERROR('FORM NILAI SIAP'!$M19*'CPMK-CPL'!G$11,0)+IFERROR('FORM NILAI SIAP'!$O19*'CPMK-CPL'!G$12,0)+IFERROR('FORM NILAI SIAP'!$Q19*'CPMK-CPL'!G$13,0)+IFERROR('FORM NILAI SIAP'!$S19*'CPMK-CPL'!G$14,0)+IFERROR('FORM NILAI SIAP'!$U19*'CPMK-CPL'!G$15,0)+IFERROR('FORM NILAI SIAP'!$W19*'CPMK-CPL'!G$16,0)+IFERROR('FORM NILAI SIAP'!$Y19*'CPMK-CPL'!G$17,0)+IFERROR('FORM NILAI SIAP'!$AA19*'CPMK-CPL'!G$18,0)+IFERROR('FORM NILAI SIAP'!$AC19*'CPMK-CPL'!G$19,0)+IFERROR('FORM NILAI SIAP'!$AE19*'CPMK-CPL'!G$20,0))/'CPMK-CPL'!G$25,""))</f>
        <v/>
      </c>
      <c r="I19" s="7" t="str">
        <f>IF($C19="","",IFERROR((IFERROR('FORM NILAI SIAP'!$M19*'CPMK-CPL'!H$11,0)+IFERROR('FORM NILAI SIAP'!$O19*'CPMK-CPL'!H$12,0)+IFERROR('FORM NILAI SIAP'!$Q19*'CPMK-CPL'!H$13,0)+IFERROR('FORM NILAI SIAP'!$S19*'CPMK-CPL'!H$14,0)+IFERROR('FORM NILAI SIAP'!$U19*'CPMK-CPL'!H$15,0)+IFERROR('FORM NILAI SIAP'!$W19*'CPMK-CPL'!H$16,0)+IFERROR('FORM NILAI SIAP'!$Y19*'CPMK-CPL'!H$17,0)+IFERROR('FORM NILAI SIAP'!$AA19*'CPMK-CPL'!H$18,0)+IFERROR('FORM NILAI SIAP'!$AC19*'CPMK-CPL'!H$19,0)+IFERROR('FORM NILAI SIAP'!$AE19*'CPMK-CPL'!H$20,0))/'CPMK-CPL'!H$25,""))</f>
        <v/>
      </c>
      <c r="J19" s="7" t="str">
        <f>IF($C19="","",IFERROR((IFERROR('FORM NILAI SIAP'!$M19*'CPMK-CPL'!I$11,0)+IFERROR('FORM NILAI SIAP'!$O19*'CPMK-CPL'!I$12,0)+IFERROR('FORM NILAI SIAP'!$Q19*'CPMK-CPL'!I$13,0)+IFERROR('FORM NILAI SIAP'!$S19*'CPMK-CPL'!I$14,0)+IFERROR('FORM NILAI SIAP'!$U19*'CPMK-CPL'!I$15,0)+IFERROR('FORM NILAI SIAP'!$W19*'CPMK-CPL'!I$16,0)+IFERROR('FORM NILAI SIAP'!$Y19*'CPMK-CPL'!I$17,0)+IFERROR('FORM NILAI SIAP'!$AA19*'CPMK-CPL'!I$18,0)+IFERROR('FORM NILAI SIAP'!$AC19*'CPMK-CPL'!I$19,0)+IFERROR('FORM NILAI SIAP'!$AE19*'CPMK-CPL'!I$20,0))/'CPMK-CPL'!I$25,""))</f>
        <v/>
      </c>
      <c r="K19" s="7" t="str">
        <f>IF($C19="","",IFERROR((IFERROR('FORM NILAI SIAP'!$M19*'CPMK-CPL'!J$11,0)+IFERROR('FORM NILAI SIAP'!$O19*'CPMK-CPL'!J$12,0)+IFERROR('FORM NILAI SIAP'!$Q19*'CPMK-CPL'!J$13,0)+IFERROR('FORM NILAI SIAP'!$S19*'CPMK-CPL'!J$14,0)+IFERROR('FORM NILAI SIAP'!$U19*'CPMK-CPL'!J$15,0)+IFERROR('FORM NILAI SIAP'!$W19*'CPMK-CPL'!J$16,0)+IFERROR('FORM NILAI SIAP'!$Y19*'CPMK-CPL'!J$17,0)+IFERROR('FORM NILAI SIAP'!$AA19*'CPMK-CPL'!J$18,0)+IFERROR('FORM NILAI SIAP'!$AC19*'CPMK-CPL'!J$19,0)+IFERROR('FORM NILAI SIAP'!$AE19*'CPMK-CPL'!J$20,0))/'CPMK-CPL'!J$25,""))</f>
        <v/>
      </c>
      <c r="L19" s="7" t="str">
        <f>IF($C19="","",IFERROR((IFERROR('FORM NILAI SIAP'!$M19*'CPMK-CPL'!K$11,0)+IFERROR('FORM NILAI SIAP'!$O19*'CPMK-CPL'!K$12,0)+IFERROR('FORM NILAI SIAP'!$Q19*'CPMK-CPL'!K$13,0)+IFERROR('FORM NILAI SIAP'!$S19*'CPMK-CPL'!K$14,0)+IFERROR('FORM NILAI SIAP'!$U19*'CPMK-CPL'!K$15,0)+IFERROR('FORM NILAI SIAP'!$W19*'CPMK-CPL'!K$16,0)+IFERROR('FORM NILAI SIAP'!$Y19*'CPMK-CPL'!K$17,0)+IFERROR('FORM NILAI SIAP'!$AA19*'CPMK-CPL'!K$18,0)+IFERROR('FORM NILAI SIAP'!$AC19*'CPMK-CPL'!K$19,0)+IFERROR('FORM NILAI SIAP'!$AE19*'CPMK-CPL'!K$20,0))/'CPMK-CPL'!K$25,""))</f>
        <v/>
      </c>
      <c r="M19" s="7" t="str">
        <f>IF($C19="","",IFERROR((IFERROR('FORM NILAI SIAP'!$M19*'CPMK-CPL'!L$11,0)+IFERROR('FORM NILAI SIAP'!$O19*'CPMK-CPL'!L$12,0)+IFERROR('FORM NILAI SIAP'!$Q19*'CPMK-CPL'!L$13,0)+IFERROR('FORM NILAI SIAP'!$S19*'CPMK-CPL'!L$14,0)+IFERROR('FORM NILAI SIAP'!$U19*'CPMK-CPL'!L$15,0)+IFERROR('FORM NILAI SIAP'!$W19*'CPMK-CPL'!L$16,0)+IFERROR('FORM NILAI SIAP'!$Y19*'CPMK-CPL'!L$17,0)+IFERROR('FORM NILAI SIAP'!$AA19*'CPMK-CPL'!L$18,0)+IFERROR('FORM NILAI SIAP'!$AC19*'CPMK-CPL'!L$19,0)+IFERROR('FORM NILAI SIAP'!$AE19*'CPMK-CPL'!L$20,0))/'CPMK-CPL'!L$25,""))</f>
        <v/>
      </c>
      <c r="N19" s="7" t="str">
        <f>IF($C19="","",IFERROR((IFERROR('FORM NILAI SIAP'!$M19*'CPMK-CPL'!M$11,0)+IFERROR('FORM NILAI SIAP'!$O19*'CPMK-CPL'!M$12,0)+IFERROR('FORM NILAI SIAP'!$Q19*'CPMK-CPL'!M$13,0)+IFERROR('FORM NILAI SIAP'!$S19*'CPMK-CPL'!M$14,0)+IFERROR('FORM NILAI SIAP'!$U19*'CPMK-CPL'!M$15,0)+IFERROR('FORM NILAI SIAP'!$W19*'CPMK-CPL'!M$16,0)+IFERROR('FORM NILAI SIAP'!$Y19*'CPMK-CPL'!M$17,0)+IFERROR('FORM NILAI SIAP'!$AA19*'CPMK-CPL'!M$18,0)+IFERROR('FORM NILAI SIAP'!$AC19*'CPMK-CPL'!M$19,0)+IFERROR('FORM NILAI SIAP'!$AE19*'CPMK-CPL'!M$20,0))/'CPMK-CPL'!M$25,""))</f>
        <v/>
      </c>
      <c r="O19" s="7" t="str">
        <f>IF($C19="","",IFERROR((IFERROR('FORM NILAI SIAP'!$M19*'CPMK-CPL'!N$11,0)+IFERROR('FORM NILAI SIAP'!$O19*'CPMK-CPL'!N$12,0)+IFERROR('FORM NILAI SIAP'!$Q19*'CPMK-CPL'!N$13,0)+IFERROR('FORM NILAI SIAP'!$S19*'CPMK-CPL'!N$14,0)+IFERROR('FORM NILAI SIAP'!$U19*'CPMK-CPL'!N$15,0)+IFERROR('FORM NILAI SIAP'!$W19*'CPMK-CPL'!N$16,0)+IFERROR('FORM NILAI SIAP'!$Y19*'CPMK-CPL'!N$17,0)+IFERROR('FORM NILAI SIAP'!$AA19*'CPMK-CPL'!N$18,0)+IFERROR('FORM NILAI SIAP'!$AC19*'CPMK-CPL'!N$19,0)+IFERROR('FORM NILAI SIAP'!$AE19*'CPMK-CPL'!N$20,0))/'CPMK-CPL'!N$25,""))</f>
        <v/>
      </c>
      <c r="P19" s="7" t="str">
        <f>IF($C19="","",IFERROR((IFERROR('FORM NILAI SIAP'!$M19*'CPMK-CPL'!O$11,0)+IFERROR('FORM NILAI SIAP'!$O19*'CPMK-CPL'!O$12,0)+IFERROR('FORM NILAI SIAP'!$Q19*'CPMK-CPL'!O$13,0)+IFERROR('FORM NILAI SIAP'!$S19*'CPMK-CPL'!O$14,0)+IFERROR('FORM NILAI SIAP'!$U19*'CPMK-CPL'!O$15,0)+IFERROR('FORM NILAI SIAP'!$W19*'CPMK-CPL'!O$16,0)+IFERROR('FORM NILAI SIAP'!$Y19*'CPMK-CPL'!O$17,0)+IFERROR('FORM NILAI SIAP'!$AA19*'CPMK-CPL'!O$18,0)+IFERROR('FORM NILAI SIAP'!$AC19*'CPMK-CPL'!O$19,0)+IFERROR('FORM NILAI SIAP'!$AE19*'CPMK-CPL'!O$20,0))/'CPMK-CPL'!O$25,""))</f>
        <v/>
      </c>
      <c r="Q19" s="7" t="str">
        <f>IF($C19="","",IFERROR((IFERROR('FORM NILAI SIAP'!$M19*'CPMK-CPL'!P$11,0)+IFERROR('FORM NILAI SIAP'!$O19*'CPMK-CPL'!P$12,0)+IFERROR('FORM NILAI SIAP'!$Q19*'CPMK-CPL'!P$13,0)+IFERROR('FORM NILAI SIAP'!$S19*'CPMK-CPL'!P$14,0)+IFERROR('FORM NILAI SIAP'!$U19*'CPMK-CPL'!P$15,0)+IFERROR('FORM NILAI SIAP'!$W19*'CPMK-CPL'!P$16,0)+IFERROR('FORM NILAI SIAP'!$Y19*'CPMK-CPL'!P$17,0)+IFERROR('FORM NILAI SIAP'!$AA19*'CPMK-CPL'!P$18,0)+IFERROR('FORM NILAI SIAP'!$AC19*'CPMK-CPL'!P$19,0)+IFERROR('FORM NILAI SIAP'!$AE19*'CPMK-CPL'!P$20,0))/'CPMK-CPL'!P$25,""))</f>
        <v/>
      </c>
      <c r="R19" s="7" t="str">
        <f>IF($C19="","",IFERROR((IFERROR('FORM NILAI SIAP'!$M19*'CPMK-CPL'!Q$11,0)+IFERROR('FORM NILAI SIAP'!$O19*'CPMK-CPL'!Q$12,0)+IFERROR('FORM NILAI SIAP'!$Q19*'CPMK-CPL'!Q$13,0)+IFERROR('FORM NILAI SIAP'!$S19*'CPMK-CPL'!Q$14,0)+IFERROR('FORM NILAI SIAP'!$U19*'CPMK-CPL'!Q$15,0)+IFERROR('FORM NILAI SIAP'!$W19*'CPMK-CPL'!Q$16,0)+IFERROR('FORM NILAI SIAP'!$Y19*'CPMK-CPL'!Q$17,0)+IFERROR('FORM NILAI SIAP'!$AA19*'CPMK-CPL'!Q$18,0)+IFERROR('FORM NILAI SIAP'!$AC19*'CPMK-CPL'!Q$19,0)+IFERROR('FORM NILAI SIAP'!$AE19*'CPMK-CPL'!Q$20,0))/'CPMK-CPL'!Q$25,""))</f>
        <v/>
      </c>
      <c r="S19" s="7" t="str">
        <f>IF($C19="","",IFERROR((IFERROR('FORM NILAI SIAP'!$M19*'CPMK-CPL'!R$11,0)+IFERROR('FORM NILAI SIAP'!$O19*'CPMK-CPL'!R$12,0)+IFERROR('FORM NILAI SIAP'!$Q19*'CPMK-CPL'!R$13,0)+IFERROR('FORM NILAI SIAP'!$S19*'CPMK-CPL'!R$14,0)+IFERROR('FORM NILAI SIAP'!$U19*'CPMK-CPL'!R$15,0)+IFERROR('FORM NILAI SIAP'!$W19*'CPMK-CPL'!R$16,0)+IFERROR('FORM NILAI SIAP'!$Y19*'CPMK-CPL'!R$17,0)+IFERROR('FORM NILAI SIAP'!$AA19*'CPMK-CPL'!R$18,0)+IFERROR('FORM NILAI SIAP'!$AC19*'CPMK-CPL'!R$19,0)+IFERROR('FORM NILAI SIAP'!$AE19*'CPMK-CPL'!R$20,0))/'CPMK-CPL'!R$25,""))</f>
        <v/>
      </c>
      <c r="T19" s="88" t="str">
        <f t="shared" ref="T19:AH19" si="19">IF(E19="","",IF(E19&gt;=80,4,IF(E19&gt;=70,3,IF(E19&gt;=60,2,1))))</f>
        <v/>
      </c>
      <c r="U19" s="88" t="str">
        <f t="shared" si="19"/>
        <v/>
      </c>
      <c r="V19" s="88">
        <f t="shared" si="9"/>
        <v>4</v>
      </c>
      <c r="W19" s="88" t="str">
        <f t="shared" si="19"/>
        <v/>
      </c>
      <c r="X19" s="88" t="str">
        <f t="shared" si="19"/>
        <v/>
      </c>
      <c r="Y19" s="88" t="str">
        <f t="shared" si="19"/>
        <v/>
      </c>
      <c r="Z19" s="88" t="str">
        <f t="shared" si="19"/>
        <v/>
      </c>
      <c r="AA19" s="88" t="str">
        <f t="shared" si="19"/>
        <v/>
      </c>
      <c r="AB19" s="88" t="str">
        <f t="shared" si="19"/>
        <v/>
      </c>
      <c r="AC19" s="88" t="str">
        <f t="shared" si="19"/>
        <v/>
      </c>
      <c r="AD19" s="88" t="str">
        <f t="shared" si="19"/>
        <v/>
      </c>
      <c r="AE19" s="88" t="str">
        <f t="shared" si="19"/>
        <v/>
      </c>
      <c r="AF19" s="88" t="str">
        <f t="shared" si="19"/>
        <v/>
      </c>
      <c r="AG19" s="88" t="str">
        <f t="shared" si="19"/>
        <v/>
      </c>
      <c r="AH19" s="88" t="str">
        <f t="shared" si="19"/>
        <v/>
      </c>
      <c r="AI19" s="89">
        <f t="shared" ca="1" si="6"/>
        <v>4</v>
      </c>
      <c r="AJ19" s="89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</row>
    <row r="20" spans="1:90" ht="14.25" customHeight="1">
      <c r="A20" s="103">
        <f t="shared" si="7"/>
        <v>13</v>
      </c>
      <c r="B20" s="64">
        <f>IF('FORM NILAI SIAP'!A20=0,"",'FORM NILAI SIAP'!A20)</f>
        <v>21120120140099</v>
      </c>
      <c r="C20" s="3" t="str">
        <f>IF('FORM NILAI SIAP'!B20=0,"",'FORM NILAI SIAP'!B20)</f>
        <v>FELISIANA ARDELIA AZZAHRA</v>
      </c>
      <c r="D20" s="3" t="str">
        <f>'FORM NILAI SIAP'!J20</f>
        <v>B</v>
      </c>
      <c r="E20" s="7" t="str">
        <f>IF($C20="","",IFERROR((IFERROR('FORM NILAI SIAP'!$M20*'CPMK-CPL'!D$11,0)+IFERROR('FORM NILAI SIAP'!$O20*'CPMK-CPL'!D$12,0)+IFERROR('FORM NILAI SIAP'!$Q20*'CPMK-CPL'!D$13,0)+IFERROR('FORM NILAI SIAP'!$S20*'CPMK-CPL'!D$14,0)+IFERROR('FORM NILAI SIAP'!$U20*'CPMK-CPL'!D$15,0)+IFERROR('FORM NILAI SIAP'!$W20*'CPMK-CPL'!D$16,0)+IFERROR('FORM NILAI SIAP'!$Y20*'CPMK-CPL'!D$17,0)+IFERROR('FORM NILAI SIAP'!$AA20*'CPMK-CPL'!D$18,0)+IFERROR('FORM NILAI SIAP'!$AC20*'CPMK-CPL'!D$19,0)+IFERROR('FORM NILAI SIAP'!$AE20*'CPMK-CPL'!D$20,0))/'CPMK-CPL'!D$25,""))</f>
        <v/>
      </c>
      <c r="F20" s="7" t="str">
        <f>IF($C20="","",IFERROR((IFERROR('FORM NILAI SIAP'!$M20*'CPMK-CPL'!E$11,0)+IFERROR('FORM NILAI SIAP'!$O20*'CPMK-CPL'!E$12,0)+IFERROR('FORM NILAI SIAP'!$Q20*'CPMK-CPL'!E$13,0)+IFERROR('FORM NILAI SIAP'!$S20*'CPMK-CPL'!E$14,0)+IFERROR('FORM NILAI SIAP'!$U20*'CPMK-CPL'!E$15,0)+IFERROR('FORM NILAI SIAP'!$W20*'CPMK-CPL'!E$16,0)+IFERROR('FORM NILAI SIAP'!$Y20*'CPMK-CPL'!E$17,0)+IFERROR('FORM NILAI SIAP'!$AA20*'CPMK-CPL'!E$18,0)+IFERROR('FORM NILAI SIAP'!$AC20*'CPMK-CPL'!E$19,0)+IFERROR('FORM NILAI SIAP'!$AE20*'CPMK-CPL'!E$20,0))/'CPMK-CPL'!E$25,""))</f>
        <v/>
      </c>
      <c r="G20" s="7">
        <f>IF($C20="","",IFERROR((IFERROR('FORM NILAI SIAP'!$M20*'CPMK-CPL'!F$11,0)+IFERROR('FORM NILAI SIAP'!$O20*'CPMK-CPL'!F$12,0)+IFERROR('FORM NILAI SIAP'!$Q20*'CPMK-CPL'!F$13,0)+IFERROR('FORM NILAI SIAP'!$S20*'CPMK-CPL'!F$14,0)+IFERROR('FORM NILAI SIAP'!$U20*'CPMK-CPL'!F$15,0)+IFERROR('FORM NILAI SIAP'!$W20*'CPMK-CPL'!F$16,0)+IFERROR('FORM NILAI SIAP'!$Y20*'CPMK-CPL'!F$17,0)+IFERROR('FORM NILAI SIAP'!$AA20*'CPMK-CPL'!F$18,0)+IFERROR('FORM NILAI SIAP'!$AC20*'CPMK-CPL'!F$19,0)+IFERROR('FORM NILAI SIAP'!$AE20*'CPMK-CPL'!F$20,0))/'CPMK-CPL'!F$25,""))</f>
        <v>77.25</v>
      </c>
      <c r="H20" s="7" t="str">
        <f>IF($C20="","",IFERROR((IFERROR('FORM NILAI SIAP'!$M20*'CPMK-CPL'!G$11,0)+IFERROR('FORM NILAI SIAP'!$O20*'CPMK-CPL'!G$12,0)+IFERROR('FORM NILAI SIAP'!$Q20*'CPMK-CPL'!G$13,0)+IFERROR('FORM NILAI SIAP'!$S20*'CPMK-CPL'!G$14,0)+IFERROR('FORM NILAI SIAP'!$U20*'CPMK-CPL'!G$15,0)+IFERROR('FORM NILAI SIAP'!$W20*'CPMK-CPL'!G$16,0)+IFERROR('FORM NILAI SIAP'!$Y20*'CPMK-CPL'!G$17,0)+IFERROR('FORM NILAI SIAP'!$AA20*'CPMK-CPL'!G$18,0)+IFERROR('FORM NILAI SIAP'!$AC20*'CPMK-CPL'!G$19,0)+IFERROR('FORM NILAI SIAP'!$AE20*'CPMK-CPL'!G$20,0))/'CPMK-CPL'!G$25,""))</f>
        <v/>
      </c>
      <c r="I20" s="7" t="str">
        <f>IF($C20="","",IFERROR((IFERROR('FORM NILAI SIAP'!$M20*'CPMK-CPL'!H$11,0)+IFERROR('FORM NILAI SIAP'!$O20*'CPMK-CPL'!H$12,0)+IFERROR('FORM NILAI SIAP'!$Q20*'CPMK-CPL'!H$13,0)+IFERROR('FORM NILAI SIAP'!$S20*'CPMK-CPL'!H$14,0)+IFERROR('FORM NILAI SIAP'!$U20*'CPMK-CPL'!H$15,0)+IFERROR('FORM NILAI SIAP'!$W20*'CPMK-CPL'!H$16,0)+IFERROR('FORM NILAI SIAP'!$Y20*'CPMK-CPL'!H$17,0)+IFERROR('FORM NILAI SIAP'!$AA20*'CPMK-CPL'!H$18,0)+IFERROR('FORM NILAI SIAP'!$AC20*'CPMK-CPL'!H$19,0)+IFERROR('FORM NILAI SIAP'!$AE20*'CPMK-CPL'!H$20,0))/'CPMK-CPL'!H$25,""))</f>
        <v/>
      </c>
      <c r="J20" s="7" t="str">
        <f>IF($C20="","",IFERROR((IFERROR('FORM NILAI SIAP'!$M20*'CPMK-CPL'!I$11,0)+IFERROR('FORM NILAI SIAP'!$O20*'CPMK-CPL'!I$12,0)+IFERROR('FORM NILAI SIAP'!$Q20*'CPMK-CPL'!I$13,0)+IFERROR('FORM NILAI SIAP'!$S20*'CPMK-CPL'!I$14,0)+IFERROR('FORM NILAI SIAP'!$U20*'CPMK-CPL'!I$15,0)+IFERROR('FORM NILAI SIAP'!$W20*'CPMK-CPL'!I$16,0)+IFERROR('FORM NILAI SIAP'!$Y20*'CPMK-CPL'!I$17,0)+IFERROR('FORM NILAI SIAP'!$AA20*'CPMK-CPL'!I$18,0)+IFERROR('FORM NILAI SIAP'!$AC20*'CPMK-CPL'!I$19,0)+IFERROR('FORM NILAI SIAP'!$AE20*'CPMK-CPL'!I$20,0))/'CPMK-CPL'!I$25,""))</f>
        <v/>
      </c>
      <c r="K20" s="7" t="str">
        <f>IF($C20="","",IFERROR((IFERROR('FORM NILAI SIAP'!$M20*'CPMK-CPL'!J$11,0)+IFERROR('FORM NILAI SIAP'!$O20*'CPMK-CPL'!J$12,0)+IFERROR('FORM NILAI SIAP'!$Q20*'CPMK-CPL'!J$13,0)+IFERROR('FORM NILAI SIAP'!$S20*'CPMK-CPL'!J$14,0)+IFERROR('FORM NILAI SIAP'!$U20*'CPMK-CPL'!J$15,0)+IFERROR('FORM NILAI SIAP'!$W20*'CPMK-CPL'!J$16,0)+IFERROR('FORM NILAI SIAP'!$Y20*'CPMK-CPL'!J$17,0)+IFERROR('FORM NILAI SIAP'!$AA20*'CPMK-CPL'!J$18,0)+IFERROR('FORM NILAI SIAP'!$AC20*'CPMK-CPL'!J$19,0)+IFERROR('FORM NILAI SIAP'!$AE20*'CPMK-CPL'!J$20,0))/'CPMK-CPL'!J$25,""))</f>
        <v/>
      </c>
      <c r="L20" s="7" t="str">
        <f>IF($C20="","",IFERROR((IFERROR('FORM NILAI SIAP'!$M20*'CPMK-CPL'!K$11,0)+IFERROR('FORM NILAI SIAP'!$O20*'CPMK-CPL'!K$12,0)+IFERROR('FORM NILAI SIAP'!$Q20*'CPMK-CPL'!K$13,0)+IFERROR('FORM NILAI SIAP'!$S20*'CPMK-CPL'!K$14,0)+IFERROR('FORM NILAI SIAP'!$U20*'CPMK-CPL'!K$15,0)+IFERROR('FORM NILAI SIAP'!$W20*'CPMK-CPL'!K$16,0)+IFERROR('FORM NILAI SIAP'!$Y20*'CPMK-CPL'!K$17,0)+IFERROR('FORM NILAI SIAP'!$AA20*'CPMK-CPL'!K$18,0)+IFERROR('FORM NILAI SIAP'!$AC20*'CPMK-CPL'!K$19,0)+IFERROR('FORM NILAI SIAP'!$AE20*'CPMK-CPL'!K$20,0))/'CPMK-CPL'!K$25,""))</f>
        <v/>
      </c>
      <c r="M20" s="7" t="str">
        <f>IF($C20="","",IFERROR((IFERROR('FORM NILAI SIAP'!$M20*'CPMK-CPL'!L$11,0)+IFERROR('FORM NILAI SIAP'!$O20*'CPMK-CPL'!L$12,0)+IFERROR('FORM NILAI SIAP'!$Q20*'CPMK-CPL'!L$13,0)+IFERROR('FORM NILAI SIAP'!$S20*'CPMK-CPL'!L$14,0)+IFERROR('FORM NILAI SIAP'!$U20*'CPMK-CPL'!L$15,0)+IFERROR('FORM NILAI SIAP'!$W20*'CPMK-CPL'!L$16,0)+IFERROR('FORM NILAI SIAP'!$Y20*'CPMK-CPL'!L$17,0)+IFERROR('FORM NILAI SIAP'!$AA20*'CPMK-CPL'!L$18,0)+IFERROR('FORM NILAI SIAP'!$AC20*'CPMK-CPL'!L$19,0)+IFERROR('FORM NILAI SIAP'!$AE20*'CPMK-CPL'!L$20,0))/'CPMK-CPL'!L$25,""))</f>
        <v/>
      </c>
      <c r="N20" s="7" t="str">
        <f>IF($C20="","",IFERROR((IFERROR('FORM NILAI SIAP'!$M20*'CPMK-CPL'!M$11,0)+IFERROR('FORM NILAI SIAP'!$O20*'CPMK-CPL'!M$12,0)+IFERROR('FORM NILAI SIAP'!$Q20*'CPMK-CPL'!M$13,0)+IFERROR('FORM NILAI SIAP'!$S20*'CPMK-CPL'!M$14,0)+IFERROR('FORM NILAI SIAP'!$U20*'CPMK-CPL'!M$15,0)+IFERROR('FORM NILAI SIAP'!$W20*'CPMK-CPL'!M$16,0)+IFERROR('FORM NILAI SIAP'!$Y20*'CPMK-CPL'!M$17,0)+IFERROR('FORM NILAI SIAP'!$AA20*'CPMK-CPL'!M$18,0)+IFERROR('FORM NILAI SIAP'!$AC20*'CPMK-CPL'!M$19,0)+IFERROR('FORM NILAI SIAP'!$AE20*'CPMK-CPL'!M$20,0))/'CPMK-CPL'!M$25,""))</f>
        <v/>
      </c>
      <c r="O20" s="7" t="str">
        <f>IF($C20="","",IFERROR((IFERROR('FORM NILAI SIAP'!$M20*'CPMK-CPL'!N$11,0)+IFERROR('FORM NILAI SIAP'!$O20*'CPMK-CPL'!N$12,0)+IFERROR('FORM NILAI SIAP'!$Q20*'CPMK-CPL'!N$13,0)+IFERROR('FORM NILAI SIAP'!$S20*'CPMK-CPL'!N$14,0)+IFERROR('FORM NILAI SIAP'!$U20*'CPMK-CPL'!N$15,0)+IFERROR('FORM NILAI SIAP'!$W20*'CPMK-CPL'!N$16,0)+IFERROR('FORM NILAI SIAP'!$Y20*'CPMK-CPL'!N$17,0)+IFERROR('FORM NILAI SIAP'!$AA20*'CPMK-CPL'!N$18,0)+IFERROR('FORM NILAI SIAP'!$AC20*'CPMK-CPL'!N$19,0)+IFERROR('FORM NILAI SIAP'!$AE20*'CPMK-CPL'!N$20,0))/'CPMK-CPL'!N$25,""))</f>
        <v/>
      </c>
      <c r="P20" s="7" t="str">
        <f>IF($C20="","",IFERROR((IFERROR('FORM NILAI SIAP'!$M20*'CPMK-CPL'!O$11,0)+IFERROR('FORM NILAI SIAP'!$O20*'CPMK-CPL'!O$12,0)+IFERROR('FORM NILAI SIAP'!$Q20*'CPMK-CPL'!O$13,0)+IFERROR('FORM NILAI SIAP'!$S20*'CPMK-CPL'!O$14,0)+IFERROR('FORM NILAI SIAP'!$U20*'CPMK-CPL'!O$15,0)+IFERROR('FORM NILAI SIAP'!$W20*'CPMK-CPL'!O$16,0)+IFERROR('FORM NILAI SIAP'!$Y20*'CPMK-CPL'!O$17,0)+IFERROR('FORM NILAI SIAP'!$AA20*'CPMK-CPL'!O$18,0)+IFERROR('FORM NILAI SIAP'!$AC20*'CPMK-CPL'!O$19,0)+IFERROR('FORM NILAI SIAP'!$AE20*'CPMK-CPL'!O$20,0))/'CPMK-CPL'!O$25,""))</f>
        <v/>
      </c>
      <c r="Q20" s="7" t="str">
        <f>IF($C20="","",IFERROR((IFERROR('FORM NILAI SIAP'!$M20*'CPMK-CPL'!P$11,0)+IFERROR('FORM NILAI SIAP'!$O20*'CPMK-CPL'!P$12,0)+IFERROR('FORM NILAI SIAP'!$Q20*'CPMK-CPL'!P$13,0)+IFERROR('FORM NILAI SIAP'!$S20*'CPMK-CPL'!P$14,0)+IFERROR('FORM NILAI SIAP'!$U20*'CPMK-CPL'!P$15,0)+IFERROR('FORM NILAI SIAP'!$W20*'CPMK-CPL'!P$16,0)+IFERROR('FORM NILAI SIAP'!$Y20*'CPMK-CPL'!P$17,0)+IFERROR('FORM NILAI SIAP'!$AA20*'CPMK-CPL'!P$18,0)+IFERROR('FORM NILAI SIAP'!$AC20*'CPMK-CPL'!P$19,0)+IFERROR('FORM NILAI SIAP'!$AE20*'CPMK-CPL'!P$20,0))/'CPMK-CPL'!P$25,""))</f>
        <v/>
      </c>
      <c r="R20" s="7" t="str">
        <f>IF($C20="","",IFERROR((IFERROR('FORM NILAI SIAP'!$M20*'CPMK-CPL'!Q$11,0)+IFERROR('FORM NILAI SIAP'!$O20*'CPMK-CPL'!Q$12,0)+IFERROR('FORM NILAI SIAP'!$Q20*'CPMK-CPL'!Q$13,0)+IFERROR('FORM NILAI SIAP'!$S20*'CPMK-CPL'!Q$14,0)+IFERROR('FORM NILAI SIAP'!$U20*'CPMK-CPL'!Q$15,0)+IFERROR('FORM NILAI SIAP'!$W20*'CPMK-CPL'!Q$16,0)+IFERROR('FORM NILAI SIAP'!$Y20*'CPMK-CPL'!Q$17,0)+IFERROR('FORM NILAI SIAP'!$AA20*'CPMK-CPL'!Q$18,0)+IFERROR('FORM NILAI SIAP'!$AC20*'CPMK-CPL'!Q$19,0)+IFERROR('FORM NILAI SIAP'!$AE20*'CPMK-CPL'!Q$20,0))/'CPMK-CPL'!Q$25,""))</f>
        <v/>
      </c>
      <c r="S20" s="7" t="str">
        <f>IF($C20="","",IFERROR((IFERROR('FORM NILAI SIAP'!$M20*'CPMK-CPL'!R$11,0)+IFERROR('FORM NILAI SIAP'!$O20*'CPMK-CPL'!R$12,0)+IFERROR('FORM NILAI SIAP'!$Q20*'CPMK-CPL'!R$13,0)+IFERROR('FORM NILAI SIAP'!$S20*'CPMK-CPL'!R$14,0)+IFERROR('FORM NILAI SIAP'!$U20*'CPMK-CPL'!R$15,0)+IFERROR('FORM NILAI SIAP'!$W20*'CPMK-CPL'!R$16,0)+IFERROR('FORM NILAI SIAP'!$Y20*'CPMK-CPL'!R$17,0)+IFERROR('FORM NILAI SIAP'!$AA20*'CPMK-CPL'!R$18,0)+IFERROR('FORM NILAI SIAP'!$AC20*'CPMK-CPL'!R$19,0)+IFERROR('FORM NILAI SIAP'!$AE20*'CPMK-CPL'!R$20,0))/'CPMK-CPL'!R$25,""))</f>
        <v/>
      </c>
      <c r="T20" s="88" t="str">
        <f t="shared" ref="T20:AH20" si="20">IF(E20="","",IF(E20&gt;=80,4,IF(E20&gt;=70,3,IF(E20&gt;=60,2,1))))</f>
        <v/>
      </c>
      <c r="U20" s="88" t="str">
        <f t="shared" si="20"/>
        <v/>
      </c>
      <c r="V20" s="88">
        <f t="shared" si="9"/>
        <v>3</v>
      </c>
      <c r="W20" s="88" t="str">
        <f t="shared" si="20"/>
        <v/>
      </c>
      <c r="X20" s="88" t="str">
        <f t="shared" si="20"/>
        <v/>
      </c>
      <c r="Y20" s="88" t="str">
        <f t="shared" si="20"/>
        <v/>
      </c>
      <c r="Z20" s="88" t="str">
        <f t="shared" si="20"/>
        <v/>
      </c>
      <c r="AA20" s="88" t="str">
        <f t="shared" si="20"/>
        <v/>
      </c>
      <c r="AB20" s="88" t="str">
        <f t="shared" si="20"/>
        <v/>
      </c>
      <c r="AC20" s="88" t="str">
        <f t="shared" si="20"/>
        <v/>
      </c>
      <c r="AD20" s="88" t="str">
        <f t="shared" si="20"/>
        <v/>
      </c>
      <c r="AE20" s="88" t="str">
        <f t="shared" si="20"/>
        <v/>
      </c>
      <c r="AF20" s="88" t="str">
        <f t="shared" si="20"/>
        <v/>
      </c>
      <c r="AG20" s="88" t="str">
        <f t="shared" si="20"/>
        <v/>
      </c>
      <c r="AH20" s="88" t="str">
        <f t="shared" si="20"/>
        <v/>
      </c>
      <c r="AI20" s="89">
        <f t="shared" ca="1" si="6"/>
        <v>3</v>
      </c>
      <c r="AJ20" s="89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</row>
    <row r="21" spans="1:90" ht="14.25" customHeight="1">
      <c r="A21" s="103">
        <f t="shared" si="7"/>
        <v>14</v>
      </c>
      <c r="B21" s="64">
        <f>IF('FORM NILAI SIAP'!A21=0,"",'FORM NILAI SIAP'!A21)</f>
        <v>21120120140099</v>
      </c>
      <c r="C21" s="3" t="str">
        <f>IF('FORM NILAI SIAP'!B21=0,"",'FORM NILAI SIAP'!B21)</f>
        <v>NAUFAL DAFFA' RISWANDA</v>
      </c>
      <c r="D21" s="3" t="str">
        <f>'FORM NILAI SIAP'!J21</f>
        <v>A</v>
      </c>
      <c r="E21" s="7" t="str">
        <f>IF($C21="","",IFERROR((IFERROR('FORM NILAI SIAP'!$M21*'CPMK-CPL'!D$11,0)+IFERROR('FORM NILAI SIAP'!$O21*'CPMK-CPL'!D$12,0)+IFERROR('FORM NILAI SIAP'!$Q21*'CPMK-CPL'!D$13,0)+IFERROR('FORM NILAI SIAP'!$S21*'CPMK-CPL'!D$14,0)+IFERROR('FORM NILAI SIAP'!$U21*'CPMK-CPL'!D$15,0)+IFERROR('FORM NILAI SIAP'!$W21*'CPMK-CPL'!D$16,0)+IFERROR('FORM NILAI SIAP'!$Y21*'CPMK-CPL'!D$17,0)+IFERROR('FORM NILAI SIAP'!$AA21*'CPMK-CPL'!D$18,0)+IFERROR('FORM NILAI SIAP'!$AC21*'CPMK-CPL'!D$19,0)+IFERROR('FORM NILAI SIAP'!$AE21*'CPMK-CPL'!D$20,0))/'CPMK-CPL'!D$25,""))</f>
        <v/>
      </c>
      <c r="F21" s="7" t="str">
        <f>IF($C21="","",IFERROR((IFERROR('FORM NILAI SIAP'!$M21*'CPMK-CPL'!E$11,0)+IFERROR('FORM NILAI SIAP'!$O21*'CPMK-CPL'!E$12,0)+IFERROR('FORM NILAI SIAP'!$Q21*'CPMK-CPL'!E$13,0)+IFERROR('FORM NILAI SIAP'!$S21*'CPMK-CPL'!E$14,0)+IFERROR('FORM NILAI SIAP'!$U21*'CPMK-CPL'!E$15,0)+IFERROR('FORM NILAI SIAP'!$W21*'CPMK-CPL'!E$16,0)+IFERROR('FORM NILAI SIAP'!$Y21*'CPMK-CPL'!E$17,0)+IFERROR('FORM NILAI SIAP'!$AA21*'CPMK-CPL'!E$18,0)+IFERROR('FORM NILAI SIAP'!$AC21*'CPMK-CPL'!E$19,0)+IFERROR('FORM NILAI SIAP'!$AE21*'CPMK-CPL'!E$20,0))/'CPMK-CPL'!E$25,""))</f>
        <v/>
      </c>
      <c r="G21" s="7">
        <f>IF($C21="","",IFERROR((IFERROR('FORM NILAI SIAP'!$M21*'CPMK-CPL'!F$11,0)+IFERROR('FORM NILAI SIAP'!$O21*'CPMK-CPL'!F$12,0)+IFERROR('FORM NILAI SIAP'!$Q21*'CPMK-CPL'!F$13,0)+IFERROR('FORM NILAI SIAP'!$S21*'CPMK-CPL'!F$14,0)+IFERROR('FORM NILAI SIAP'!$U21*'CPMK-CPL'!F$15,0)+IFERROR('FORM NILAI SIAP'!$W21*'CPMK-CPL'!F$16,0)+IFERROR('FORM NILAI SIAP'!$Y21*'CPMK-CPL'!F$17,0)+IFERROR('FORM NILAI SIAP'!$AA21*'CPMK-CPL'!F$18,0)+IFERROR('FORM NILAI SIAP'!$AC21*'CPMK-CPL'!F$19,0)+IFERROR('FORM NILAI SIAP'!$AE21*'CPMK-CPL'!F$20,0))/'CPMK-CPL'!F$25,""))</f>
        <v>95</v>
      </c>
      <c r="H21" s="7" t="str">
        <f>IF($C21="","",IFERROR((IFERROR('FORM NILAI SIAP'!$M21*'CPMK-CPL'!G$11,0)+IFERROR('FORM NILAI SIAP'!$O21*'CPMK-CPL'!G$12,0)+IFERROR('FORM NILAI SIAP'!$Q21*'CPMK-CPL'!G$13,0)+IFERROR('FORM NILAI SIAP'!$S21*'CPMK-CPL'!G$14,0)+IFERROR('FORM NILAI SIAP'!$U21*'CPMK-CPL'!G$15,0)+IFERROR('FORM NILAI SIAP'!$W21*'CPMK-CPL'!G$16,0)+IFERROR('FORM NILAI SIAP'!$Y21*'CPMK-CPL'!G$17,0)+IFERROR('FORM NILAI SIAP'!$AA21*'CPMK-CPL'!G$18,0)+IFERROR('FORM NILAI SIAP'!$AC21*'CPMK-CPL'!G$19,0)+IFERROR('FORM NILAI SIAP'!$AE21*'CPMK-CPL'!G$20,0))/'CPMK-CPL'!G$25,""))</f>
        <v/>
      </c>
      <c r="I21" s="7" t="str">
        <f>IF($C21="","",IFERROR((IFERROR('FORM NILAI SIAP'!$M21*'CPMK-CPL'!H$11,0)+IFERROR('FORM NILAI SIAP'!$O21*'CPMK-CPL'!H$12,0)+IFERROR('FORM NILAI SIAP'!$Q21*'CPMK-CPL'!H$13,0)+IFERROR('FORM NILAI SIAP'!$S21*'CPMK-CPL'!H$14,0)+IFERROR('FORM NILAI SIAP'!$U21*'CPMK-CPL'!H$15,0)+IFERROR('FORM NILAI SIAP'!$W21*'CPMK-CPL'!H$16,0)+IFERROR('FORM NILAI SIAP'!$Y21*'CPMK-CPL'!H$17,0)+IFERROR('FORM NILAI SIAP'!$AA21*'CPMK-CPL'!H$18,0)+IFERROR('FORM NILAI SIAP'!$AC21*'CPMK-CPL'!H$19,0)+IFERROR('FORM NILAI SIAP'!$AE21*'CPMK-CPL'!H$20,0))/'CPMK-CPL'!H$25,""))</f>
        <v/>
      </c>
      <c r="J21" s="7" t="str">
        <f>IF($C21="","",IFERROR((IFERROR('FORM NILAI SIAP'!$M21*'CPMK-CPL'!I$11,0)+IFERROR('FORM NILAI SIAP'!$O21*'CPMK-CPL'!I$12,0)+IFERROR('FORM NILAI SIAP'!$Q21*'CPMK-CPL'!I$13,0)+IFERROR('FORM NILAI SIAP'!$S21*'CPMK-CPL'!I$14,0)+IFERROR('FORM NILAI SIAP'!$U21*'CPMK-CPL'!I$15,0)+IFERROR('FORM NILAI SIAP'!$W21*'CPMK-CPL'!I$16,0)+IFERROR('FORM NILAI SIAP'!$Y21*'CPMK-CPL'!I$17,0)+IFERROR('FORM NILAI SIAP'!$AA21*'CPMK-CPL'!I$18,0)+IFERROR('FORM NILAI SIAP'!$AC21*'CPMK-CPL'!I$19,0)+IFERROR('FORM NILAI SIAP'!$AE21*'CPMK-CPL'!I$20,0))/'CPMK-CPL'!I$25,""))</f>
        <v/>
      </c>
      <c r="K21" s="7" t="str">
        <f>IF($C21="","",IFERROR((IFERROR('FORM NILAI SIAP'!$M21*'CPMK-CPL'!J$11,0)+IFERROR('FORM NILAI SIAP'!$O21*'CPMK-CPL'!J$12,0)+IFERROR('FORM NILAI SIAP'!$Q21*'CPMK-CPL'!J$13,0)+IFERROR('FORM NILAI SIAP'!$S21*'CPMK-CPL'!J$14,0)+IFERROR('FORM NILAI SIAP'!$U21*'CPMK-CPL'!J$15,0)+IFERROR('FORM NILAI SIAP'!$W21*'CPMK-CPL'!J$16,0)+IFERROR('FORM NILAI SIAP'!$Y21*'CPMK-CPL'!J$17,0)+IFERROR('FORM NILAI SIAP'!$AA21*'CPMK-CPL'!J$18,0)+IFERROR('FORM NILAI SIAP'!$AC21*'CPMK-CPL'!J$19,0)+IFERROR('FORM NILAI SIAP'!$AE21*'CPMK-CPL'!J$20,0))/'CPMK-CPL'!J$25,""))</f>
        <v/>
      </c>
      <c r="L21" s="7" t="str">
        <f>IF($C21="","",IFERROR((IFERROR('FORM NILAI SIAP'!$M21*'CPMK-CPL'!K$11,0)+IFERROR('FORM NILAI SIAP'!$O21*'CPMK-CPL'!K$12,0)+IFERROR('FORM NILAI SIAP'!$Q21*'CPMK-CPL'!K$13,0)+IFERROR('FORM NILAI SIAP'!$S21*'CPMK-CPL'!K$14,0)+IFERROR('FORM NILAI SIAP'!$U21*'CPMK-CPL'!K$15,0)+IFERROR('FORM NILAI SIAP'!$W21*'CPMK-CPL'!K$16,0)+IFERROR('FORM NILAI SIAP'!$Y21*'CPMK-CPL'!K$17,0)+IFERROR('FORM NILAI SIAP'!$AA21*'CPMK-CPL'!K$18,0)+IFERROR('FORM NILAI SIAP'!$AC21*'CPMK-CPL'!K$19,0)+IFERROR('FORM NILAI SIAP'!$AE21*'CPMK-CPL'!K$20,0))/'CPMK-CPL'!K$25,""))</f>
        <v/>
      </c>
      <c r="M21" s="7" t="str">
        <f>IF($C21="","",IFERROR((IFERROR('FORM NILAI SIAP'!$M21*'CPMK-CPL'!L$11,0)+IFERROR('FORM NILAI SIAP'!$O21*'CPMK-CPL'!L$12,0)+IFERROR('FORM NILAI SIAP'!$Q21*'CPMK-CPL'!L$13,0)+IFERROR('FORM NILAI SIAP'!$S21*'CPMK-CPL'!L$14,0)+IFERROR('FORM NILAI SIAP'!$U21*'CPMK-CPL'!L$15,0)+IFERROR('FORM NILAI SIAP'!$W21*'CPMK-CPL'!L$16,0)+IFERROR('FORM NILAI SIAP'!$Y21*'CPMK-CPL'!L$17,0)+IFERROR('FORM NILAI SIAP'!$AA21*'CPMK-CPL'!L$18,0)+IFERROR('FORM NILAI SIAP'!$AC21*'CPMK-CPL'!L$19,0)+IFERROR('FORM NILAI SIAP'!$AE21*'CPMK-CPL'!L$20,0))/'CPMK-CPL'!L$25,""))</f>
        <v/>
      </c>
      <c r="N21" s="7" t="str">
        <f>IF($C21="","",IFERROR((IFERROR('FORM NILAI SIAP'!$M21*'CPMK-CPL'!M$11,0)+IFERROR('FORM NILAI SIAP'!$O21*'CPMK-CPL'!M$12,0)+IFERROR('FORM NILAI SIAP'!$Q21*'CPMK-CPL'!M$13,0)+IFERROR('FORM NILAI SIAP'!$S21*'CPMK-CPL'!M$14,0)+IFERROR('FORM NILAI SIAP'!$U21*'CPMK-CPL'!M$15,0)+IFERROR('FORM NILAI SIAP'!$W21*'CPMK-CPL'!M$16,0)+IFERROR('FORM NILAI SIAP'!$Y21*'CPMK-CPL'!M$17,0)+IFERROR('FORM NILAI SIAP'!$AA21*'CPMK-CPL'!M$18,0)+IFERROR('FORM NILAI SIAP'!$AC21*'CPMK-CPL'!M$19,0)+IFERROR('FORM NILAI SIAP'!$AE21*'CPMK-CPL'!M$20,0))/'CPMK-CPL'!M$25,""))</f>
        <v/>
      </c>
      <c r="O21" s="7" t="str">
        <f>IF($C21="","",IFERROR((IFERROR('FORM NILAI SIAP'!$M21*'CPMK-CPL'!N$11,0)+IFERROR('FORM NILAI SIAP'!$O21*'CPMK-CPL'!N$12,0)+IFERROR('FORM NILAI SIAP'!$Q21*'CPMK-CPL'!N$13,0)+IFERROR('FORM NILAI SIAP'!$S21*'CPMK-CPL'!N$14,0)+IFERROR('FORM NILAI SIAP'!$U21*'CPMK-CPL'!N$15,0)+IFERROR('FORM NILAI SIAP'!$W21*'CPMK-CPL'!N$16,0)+IFERROR('FORM NILAI SIAP'!$Y21*'CPMK-CPL'!N$17,0)+IFERROR('FORM NILAI SIAP'!$AA21*'CPMK-CPL'!N$18,0)+IFERROR('FORM NILAI SIAP'!$AC21*'CPMK-CPL'!N$19,0)+IFERROR('FORM NILAI SIAP'!$AE21*'CPMK-CPL'!N$20,0))/'CPMK-CPL'!N$25,""))</f>
        <v/>
      </c>
      <c r="P21" s="7" t="str">
        <f>IF($C21="","",IFERROR((IFERROR('FORM NILAI SIAP'!$M21*'CPMK-CPL'!O$11,0)+IFERROR('FORM NILAI SIAP'!$O21*'CPMK-CPL'!O$12,0)+IFERROR('FORM NILAI SIAP'!$Q21*'CPMK-CPL'!O$13,0)+IFERROR('FORM NILAI SIAP'!$S21*'CPMK-CPL'!O$14,0)+IFERROR('FORM NILAI SIAP'!$U21*'CPMK-CPL'!O$15,0)+IFERROR('FORM NILAI SIAP'!$W21*'CPMK-CPL'!O$16,0)+IFERROR('FORM NILAI SIAP'!$Y21*'CPMK-CPL'!O$17,0)+IFERROR('FORM NILAI SIAP'!$AA21*'CPMK-CPL'!O$18,0)+IFERROR('FORM NILAI SIAP'!$AC21*'CPMK-CPL'!O$19,0)+IFERROR('FORM NILAI SIAP'!$AE21*'CPMK-CPL'!O$20,0))/'CPMK-CPL'!O$25,""))</f>
        <v/>
      </c>
      <c r="Q21" s="7" t="str">
        <f>IF($C21="","",IFERROR((IFERROR('FORM NILAI SIAP'!$M21*'CPMK-CPL'!P$11,0)+IFERROR('FORM NILAI SIAP'!$O21*'CPMK-CPL'!P$12,0)+IFERROR('FORM NILAI SIAP'!$Q21*'CPMK-CPL'!P$13,0)+IFERROR('FORM NILAI SIAP'!$S21*'CPMK-CPL'!P$14,0)+IFERROR('FORM NILAI SIAP'!$U21*'CPMK-CPL'!P$15,0)+IFERROR('FORM NILAI SIAP'!$W21*'CPMK-CPL'!P$16,0)+IFERROR('FORM NILAI SIAP'!$Y21*'CPMK-CPL'!P$17,0)+IFERROR('FORM NILAI SIAP'!$AA21*'CPMK-CPL'!P$18,0)+IFERROR('FORM NILAI SIAP'!$AC21*'CPMK-CPL'!P$19,0)+IFERROR('FORM NILAI SIAP'!$AE21*'CPMK-CPL'!P$20,0))/'CPMK-CPL'!P$25,""))</f>
        <v/>
      </c>
      <c r="R21" s="7" t="str">
        <f>IF($C21="","",IFERROR((IFERROR('FORM NILAI SIAP'!$M21*'CPMK-CPL'!Q$11,0)+IFERROR('FORM NILAI SIAP'!$O21*'CPMK-CPL'!Q$12,0)+IFERROR('FORM NILAI SIAP'!$Q21*'CPMK-CPL'!Q$13,0)+IFERROR('FORM NILAI SIAP'!$S21*'CPMK-CPL'!Q$14,0)+IFERROR('FORM NILAI SIAP'!$U21*'CPMK-CPL'!Q$15,0)+IFERROR('FORM NILAI SIAP'!$W21*'CPMK-CPL'!Q$16,0)+IFERROR('FORM NILAI SIAP'!$Y21*'CPMK-CPL'!Q$17,0)+IFERROR('FORM NILAI SIAP'!$AA21*'CPMK-CPL'!Q$18,0)+IFERROR('FORM NILAI SIAP'!$AC21*'CPMK-CPL'!Q$19,0)+IFERROR('FORM NILAI SIAP'!$AE21*'CPMK-CPL'!Q$20,0))/'CPMK-CPL'!Q$25,""))</f>
        <v/>
      </c>
      <c r="S21" s="7" t="str">
        <f>IF($C21="","",IFERROR((IFERROR('FORM NILAI SIAP'!$M21*'CPMK-CPL'!R$11,0)+IFERROR('FORM NILAI SIAP'!$O21*'CPMK-CPL'!R$12,0)+IFERROR('FORM NILAI SIAP'!$Q21*'CPMK-CPL'!R$13,0)+IFERROR('FORM NILAI SIAP'!$S21*'CPMK-CPL'!R$14,0)+IFERROR('FORM NILAI SIAP'!$U21*'CPMK-CPL'!R$15,0)+IFERROR('FORM NILAI SIAP'!$W21*'CPMK-CPL'!R$16,0)+IFERROR('FORM NILAI SIAP'!$Y21*'CPMK-CPL'!R$17,0)+IFERROR('FORM NILAI SIAP'!$AA21*'CPMK-CPL'!R$18,0)+IFERROR('FORM NILAI SIAP'!$AC21*'CPMK-CPL'!R$19,0)+IFERROR('FORM NILAI SIAP'!$AE21*'CPMK-CPL'!R$20,0))/'CPMK-CPL'!R$25,""))</f>
        <v/>
      </c>
      <c r="T21" s="88" t="str">
        <f t="shared" ref="T21:AH21" si="21">IF(E21="","",IF(E21&gt;=80,4,IF(E21&gt;=70,3,IF(E21&gt;=60,2,1))))</f>
        <v/>
      </c>
      <c r="U21" s="88" t="str">
        <f t="shared" si="21"/>
        <v/>
      </c>
      <c r="V21" s="88">
        <f t="shared" si="9"/>
        <v>4</v>
      </c>
      <c r="W21" s="88" t="str">
        <f t="shared" si="21"/>
        <v/>
      </c>
      <c r="X21" s="88" t="str">
        <f t="shared" si="21"/>
        <v/>
      </c>
      <c r="Y21" s="88" t="str">
        <f t="shared" si="21"/>
        <v/>
      </c>
      <c r="Z21" s="88" t="str">
        <f t="shared" si="21"/>
        <v/>
      </c>
      <c r="AA21" s="88" t="str">
        <f t="shared" si="21"/>
        <v/>
      </c>
      <c r="AB21" s="88" t="str">
        <f t="shared" si="21"/>
        <v/>
      </c>
      <c r="AC21" s="88" t="str">
        <f t="shared" si="21"/>
        <v/>
      </c>
      <c r="AD21" s="88" t="str">
        <f t="shared" si="21"/>
        <v/>
      </c>
      <c r="AE21" s="88" t="str">
        <f t="shared" si="21"/>
        <v/>
      </c>
      <c r="AF21" s="88" t="str">
        <f t="shared" si="21"/>
        <v/>
      </c>
      <c r="AG21" s="88" t="str">
        <f t="shared" si="21"/>
        <v/>
      </c>
      <c r="AH21" s="88" t="str">
        <f t="shared" si="21"/>
        <v/>
      </c>
      <c r="AI21" s="89">
        <f t="shared" ca="1" si="6"/>
        <v>4</v>
      </c>
      <c r="AJ21" s="89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</row>
    <row r="22" spans="1:90" ht="14.25" customHeight="1">
      <c r="A22" s="103">
        <f t="shared" si="7"/>
        <v>15</v>
      </c>
      <c r="B22" s="64">
        <f>IF('FORM NILAI SIAP'!A22=0,"",'FORM NILAI SIAP'!A22)</f>
        <v>21120120140099</v>
      </c>
      <c r="C22" s="3" t="str">
        <f>IF('FORM NILAI SIAP'!B22=0,"",'FORM NILAI SIAP'!B22)</f>
        <v>YOGA SADHEWO SHALAHUDIN</v>
      </c>
      <c r="D22" s="3" t="str">
        <f>'FORM NILAI SIAP'!J22</f>
        <v>A</v>
      </c>
      <c r="E22" s="7" t="str">
        <f>IF($C22="","",IFERROR((IFERROR('FORM NILAI SIAP'!$M22*'CPMK-CPL'!D$11,0)+IFERROR('FORM NILAI SIAP'!$O22*'CPMK-CPL'!D$12,0)+IFERROR('FORM NILAI SIAP'!$Q22*'CPMK-CPL'!D$13,0)+IFERROR('FORM NILAI SIAP'!$S22*'CPMK-CPL'!D$14,0)+IFERROR('FORM NILAI SIAP'!$U22*'CPMK-CPL'!D$15,0)+IFERROR('FORM NILAI SIAP'!$W22*'CPMK-CPL'!D$16,0)+IFERROR('FORM NILAI SIAP'!$Y22*'CPMK-CPL'!D$17,0)+IFERROR('FORM NILAI SIAP'!$AA22*'CPMK-CPL'!D$18,0)+IFERROR('FORM NILAI SIAP'!$AC22*'CPMK-CPL'!D$19,0)+IFERROR('FORM NILAI SIAP'!$AE22*'CPMK-CPL'!D$20,0))/'CPMK-CPL'!D$25,""))</f>
        <v/>
      </c>
      <c r="F22" s="7" t="str">
        <f>IF($C22="","",IFERROR((IFERROR('FORM NILAI SIAP'!$M22*'CPMK-CPL'!E$11,0)+IFERROR('FORM NILAI SIAP'!$O22*'CPMK-CPL'!E$12,0)+IFERROR('FORM NILAI SIAP'!$Q22*'CPMK-CPL'!E$13,0)+IFERROR('FORM NILAI SIAP'!$S22*'CPMK-CPL'!E$14,0)+IFERROR('FORM NILAI SIAP'!$U22*'CPMK-CPL'!E$15,0)+IFERROR('FORM NILAI SIAP'!$W22*'CPMK-CPL'!E$16,0)+IFERROR('FORM NILAI SIAP'!$Y22*'CPMK-CPL'!E$17,0)+IFERROR('FORM NILAI SIAP'!$AA22*'CPMK-CPL'!E$18,0)+IFERROR('FORM NILAI SIAP'!$AC22*'CPMK-CPL'!E$19,0)+IFERROR('FORM NILAI SIAP'!$AE22*'CPMK-CPL'!E$20,0))/'CPMK-CPL'!E$25,""))</f>
        <v/>
      </c>
      <c r="G22" s="7">
        <f>IF($C22="","",IFERROR((IFERROR('FORM NILAI SIAP'!$M22*'CPMK-CPL'!F$11,0)+IFERROR('FORM NILAI SIAP'!$O22*'CPMK-CPL'!F$12,0)+IFERROR('FORM NILAI SIAP'!$Q22*'CPMK-CPL'!F$13,0)+IFERROR('FORM NILAI SIAP'!$S22*'CPMK-CPL'!F$14,0)+IFERROR('FORM NILAI SIAP'!$U22*'CPMK-CPL'!F$15,0)+IFERROR('FORM NILAI SIAP'!$W22*'CPMK-CPL'!F$16,0)+IFERROR('FORM NILAI SIAP'!$Y22*'CPMK-CPL'!F$17,0)+IFERROR('FORM NILAI SIAP'!$AA22*'CPMK-CPL'!F$18,0)+IFERROR('FORM NILAI SIAP'!$AC22*'CPMK-CPL'!F$19,0)+IFERROR('FORM NILAI SIAP'!$AE22*'CPMK-CPL'!F$20,0))/'CPMK-CPL'!F$25,""))</f>
        <v>96</v>
      </c>
      <c r="H22" s="7" t="str">
        <f>IF($C22="","",IFERROR((IFERROR('FORM NILAI SIAP'!$M22*'CPMK-CPL'!G$11,0)+IFERROR('FORM NILAI SIAP'!$O22*'CPMK-CPL'!G$12,0)+IFERROR('FORM NILAI SIAP'!$Q22*'CPMK-CPL'!G$13,0)+IFERROR('FORM NILAI SIAP'!$S22*'CPMK-CPL'!G$14,0)+IFERROR('FORM NILAI SIAP'!$U22*'CPMK-CPL'!G$15,0)+IFERROR('FORM NILAI SIAP'!$W22*'CPMK-CPL'!G$16,0)+IFERROR('FORM NILAI SIAP'!$Y22*'CPMK-CPL'!G$17,0)+IFERROR('FORM NILAI SIAP'!$AA22*'CPMK-CPL'!G$18,0)+IFERROR('FORM NILAI SIAP'!$AC22*'CPMK-CPL'!G$19,0)+IFERROR('FORM NILAI SIAP'!$AE22*'CPMK-CPL'!G$20,0))/'CPMK-CPL'!G$25,""))</f>
        <v/>
      </c>
      <c r="I22" s="7" t="str">
        <f>IF($C22="","",IFERROR((IFERROR('FORM NILAI SIAP'!$M22*'CPMK-CPL'!H$11,0)+IFERROR('FORM NILAI SIAP'!$O22*'CPMK-CPL'!H$12,0)+IFERROR('FORM NILAI SIAP'!$Q22*'CPMK-CPL'!H$13,0)+IFERROR('FORM NILAI SIAP'!$S22*'CPMK-CPL'!H$14,0)+IFERROR('FORM NILAI SIAP'!$U22*'CPMK-CPL'!H$15,0)+IFERROR('FORM NILAI SIAP'!$W22*'CPMK-CPL'!H$16,0)+IFERROR('FORM NILAI SIAP'!$Y22*'CPMK-CPL'!H$17,0)+IFERROR('FORM NILAI SIAP'!$AA22*'CPMK-CPL'!H$18,0)+IFERROR('FORM NILAI SIAP'!$AC22*'CPMK-CPL'!H$19,0)+IFERROR('FORM NILAI SIAP'!$AE22*'CPMK-CPL'!H$20,0))/'CPMK-CPL'!H$25,""))</f>
        <v/>
      </c>
      <c r="J22" s="7" t="str">
        <f>IF($C22="","",IFERROR((IFERROR('FORM NILAI SIAP'!$M22*'CPMK-CPL'!I$11,0)+IFERROR('FORM NILAI SIAP'!$O22*'CPMK-CPL'!I$12,0)+IFERROR('FORM NILAI SIAP'!$Q22*'CPMK-CPL'!I$13,0)+IFERROR('FORM NILAI SIAP'!$S22*'CPMK-CPL'!I$14,0)+IFERROR('FORM NILAI SIAP'!$U22*'CPMK-CPL'!I$15,0)+IFERROR('FORM NILAI SIAP'!$W22*'CPMK-CPL'!I$16,0)+IFERROR('FORM NILAI SIAP'!$Y22*'CPMK-CPL'!I$17,0)+IFERROR('FORM NILAI SIAP'!$AA22*'CPMK-CPL'!I$18,0)+IFERROR('FORM NILAI SIAP'!$AC22*'CPMK-CPL'!I$19,0)+IFERROR('FORM NILAI SIAP'!$AE22*'CPMK-CPL'!I$20,0))/'CPMK-CPL'!I$25,""))</f>
        <v/>
      </c>
      <c r="K22" s="7" t="str">
        <f>IF($C22="","",IFERROR((IFERROR('FORM NILAI SIAP'!$M22*'CPMK-CPL'!J$11,0)+IFERROR('FORM NILAI SIAP'!$O22*'CPMK-CPL'!J$12,0)+IFERROR('FORM NILAI SIAP'!$Q22*'CPMK-CPL'!J$13,0)+IFERROR('FORM NILAI SIAP'!$S22*'CPMK-CPL'!J$14,0)+IFERROR('FORM NILAI SIAP'!$U22*'CPMK-CPL'!J$15,0)+IFERROR('FORM NILAI SIAP'!$W22*'CPMK-CPL'!J$16,0)+IFERROR('FORM NILAI SIAP'!$Y22*'CPMK-CPL'!J$17,0)+IFERROR('FORM NILAI SIAP'!$AA22*'CPMK-CPL'!J$18,0)+IFERROR('FORM NILAI SIAP'!$AC22*'CPMK-CPL'!J$19,0)+IFERROR('FORM NILAI SIAP'!$AE22*'CPMK-CPL'!J$20,0))/'CPMK-CPL'!J$25,""))</f>
        <v/>
      </c>
      <c r="L22" s="7" t="str">
        <f>IF($C22="","",IFERROR((IFERROR('FORM NILAI SIAP'!$M22*'CPMK-CPL'!K$11,0)+IFERROR('FORM NILAI SIAP'!$O22*'CPMK-CPL'!K$12,0)+IFERROR('FORM NILAI SIAP'!$Q22*'CPMK-CPL'!K$13,0)+IFERROR('FORM NILAI SIAP'!$S22*'CPMK-CPL'!K$14,0)+IFERROR('FORM NILAI SIAP'!$U22*'CPMK-CPL'!K$15,0)+IFERROR('FORM NILAI SIAP'!$W22*'CPMK-CPL'!K$16,0)+IFERROR('FORM NILAI SIAP'!$Y22*'CPMK-CPL'!K$17,0)+IFERROR('FORM NILAI SIAP'!$AA22*'CPMK-CPL'!K$18,0)+IFERROR('FORM NILAI SIAP'!$AC22*'CPMK-CPL'!K$19,0)+IFERROR('FORM NILAI SIAP'!$AE22*'CPMK-CPL'!K$20,0))/'CPMK-CPL'!K$25,""))</f>
        <v/>
      </c>
      <c r="M22" s="7" t="str">
        <f>IF($C22="","",IFERROR((IFERROR('FORM NILAI SIAP'!$M22*'CPMK-CPL'!L$11,0)+IFERROR('FORM NILAI SIAP'!$O22*'CPMK-CPL'!L$12,0)+IFERROR('FORM NILAI SIAP'!$Q22*'CPMK-CPL'!L$13,0)+IFERROR('FORM NILAI SIAP'!$S22*'CPMK-CPL'!L$14,0)+IFERROR('FORM NILAI SIAP'!$U22*'CPMK-CPL'!L$15,0)+IFERROR('FORM NILAI SIAP'!$W22*'CPMK-CPL'!L$16,0)+IFERROR('FORM NILAI SIAP'!$Y22*'CPMK-CPL'!L$17,0)+IFERROR('FORM NILAI SIAP'!$AA22*'CPMK-CPL'!L$18,0)+IFERROR('FORM NILAI SIAP'!$AC22*'CPMK-CPL'!L$19,0)+IFERROR('FORM NILAI SIAP'!$AE22*'CPMK-CPL'!L$20,0))/'CPMK-CPL'!L$25,""))</f>
        <v/>
      </c>
      <c r="N22" s="7" t="str">
        <f>IF($C22="","",IFERROR((IFERROR('FORM NILAI SIAP'!$M22*'CPMK-CPL'!M$11,0)+IFERROR('FORM NILAI SIAP'!$O22*'CPMK-CPL'!M$12,0)+IFERROR('FORM NILAI SIAP'!$Q22*'CPMK-CPL'!M$13,0)+IFERROR('FORM NILAI SIAP'!$S22*'CPMK-CPL'!M$14,0)+IFERROR('FORM NILAI SIAP'!$U22*'CPMK-CPL'!M$15,0)+IFERROR('FORM NILAI SIAP'!$W22*'CPMK-CPL'!M$16,0)+IFERROR('FORM NILAI SIAP'!$Y22*'CPMK-CPL'!M$17,0)+IFERROR('FORM NILAI SIAP'!$AA22*'CPMK-CPL'!M$18,0)+IFERROR('FORM NILAI SIAP'!$AC22*'CPMK-CPL'!M$19,0)+IFERROR('FORM NILAI SIAP'!$AE22*'CPMK-CPL'!M$20,0))/'CPMK-CPL'!M$25,""))</f>
        <v/>
      </c>
      <c r="O22" s="7" t="str">
        <f>IF($C22="","",IFERROR((IFERROR('FORM NILAI SIAP'!$M22*'CPMK-CPL'!N$11,0)+IFERROR('FORM NILAI SIAP'!$O22*'CPMK-CPL'!N$12,0)+IFERROR('FORM NILAI SIAP'!$Q22*'CPMK-CPL'!N$13,0)+IFERROR('FORM NILAI SIAP'!$S22*'CPMK-CPL'!N$14,0)+IFERROR('FORM NILAI SIAP'!$U22*'CPMK-CPL'!N$15,0)+IFERROR('FORM NILAI SIAP'!$W22*'CPMK-CPL'!N$16,0)+IFERROR('FORM NILAI SIAP'!$Y22*'CPMK-CPL'!N$17,0)+IFERROR('FORM NILAI SIAP'!$AA22*'CPMK-CPL'!N$18,0)+IFERROR('FORM NILAI SIAP'!$AC22*'CPMK-CPL'!N$19,0)+IFERROR('FORM NILAI SIAP'!$AE22*'CPMK-CPL'!N$20,0))/'CPMK-CPL'!N$25,""))</f>
        <v/>
      </c>
      <c r="P22" s="7" t="str">
        <f>IF($C22="","",IFERROR((IFERROR('FORM NILAI SIAP'!$M22*'CPMK-CPL'!O$11,0)+IFERROR('FORM NILAI SIAP'!$O22*'CPMK-CPL'!O$12,0)+IFERROR('FORM NILAI SIAP'!$Q22*'CPMK-CPL'!O$13,0)+IFERROR('FORM NILAI SIAP'!$S22*'CPMK-CPL'!O$14,0)+IFERROR('FORM NILAI SIAP'!$U22*'CPMK-CPL'!O$15,0)+IFERROR('FORM NILAI SIAP'!$W22*'CPMK-CPL'!O$16,0)+IFERROR('FORM NILAI SIAP'!$Y22*'CPMK-CPL'!O$17,0)+IFERROR('FORM NILAI SIAP'!$AA22*'CPMK-CPL'!O$18,0)+IFERROR('FORM NILAI SIAP'!$AC22*'CPMK-CPL'!O$19,0)+IFERROR('FORM NILAI SIAP'!$AE22*'CPMK-CPL'!O$20,0))/'CPMK-CPL'!O$25,""))</f>
        <v/>
      </c>
      <c r="Q22" s="7" t="str">
        <f>IF($C22="","",IFERROR((IFERROR('FORM NILAI SIAP'!$M22*'CPMK-CPL'!P$11,0)+IFERROR('FORM NILAI SIAP'!$O22*'CPMK-CPL'!P$12,0)+IFERROR('FORM NILAI SIAP'!$Q22*'CPMK-CPL'!P$13,0)+IFERROR('FORM NILAI SIAP'!$S22*'CPMK-CPL'!P$14,0)+IFERROR('FORM NILAI SIAP'!$U22*'CPMK-CPL'!P$15,0)+IFERROR('FORM NILAI SIAP'!$W22*'CPMK-CPL'!P$16,0)+IFERROR('FORM NILAI SIAP'!$Y22*'CPMK-CPL'!P$17,0)+IFERROR('FORM NILAI SIAP'!$AA22*'CPMK-CPL'!P$18,0)+IFERROR('FORM NILAI SIAP'!$AC22*'CPMK-CPL'!P$19,0)+IFERROR('FORM NILAI SIAP'!$AE22*'CPMK-CPL'!P$20,0))/'CPMK-CPL'!P$25,""))</f>
        <v/>
      </c>
      <c r="R22" s="7" t="str">
        <f>IF($C22="","",IFERROR((IFERROR('FORM NILAI SIAP'!$M22*'CPMK-CPL'!Q$11,0)+IFERROR('FORM NILAI SIAP'!$O22*'CPMK-CPL'!Q$12,0)+IFERROR('FORM NILAI SIAP'!$Q22*'CPMK-CPL'!Q$13,0)+IFERROR('FORM NILAI SIAP'!$S22*'CPMK-CPL'!Q$14,0)+IFERROR('FORM NILAI SIAP'!$U22*'CPMK-CPL'!Q$15,0)+IFERROR('FORM NILAI SIAP'!$W22*'CPMK-CPL'!Q$16,0)+IFERROR('FORM NILAI SIAP'!$Y22*'CPMK-CPL'!Q$17,0)+IFERROR('FORM NILAI SIAP'!$AA22*'CPMK-CPL'!Q$18,0)+IFERROR('FORM NILAI SIAP'!$AC22*'CPMK-CPL'!Q$19,0)+IFERROR('FORM NILAI SIAP'!$AE22*'CPMK-CPL'!Q$20,0))/'CPMK-CPL'!Q$25,""))</f>
        <v/>
      </c>
      <c r="S22" s="7" t="str">
        <f>IF($C22="","",IFERROR((IFERROR('FORM NILAI SIAP'!$M22*'CPMK-CPL'!R$11,0)+IFERROR('FORM NILAI SIAP'!$O22*'CPMK-CPL'!R$12,0)+IFERROR('FORM NILAI SIAP'!$Q22*'CPMK-CPL'!R$13,0)+IFERROR('FORM NILAI SIAP'!$S22*'CPMK-CPL'!R$14,0)+IFERROR('FORM NILAI SIAP'!$U22*'CPMK-CPL'!R$15,0)+IFERROR('FORM NILAI SIAP'!$W22*'CPMK-CPL'!R$16,0)+IFERROR('FORM NILAI SIAP'!$Y22*'CPMK-CPL'!R$17,0)+IFERROR('FORM NILAI SIAP'!$AA22*'CPMK-CPL'!R$18,0)+IFERROR('FORM NILAI SIAP'!$AC22*'CPMK-CPL'!R$19,0)+IFERROR('FORM NILAI SIAP'!$AE22*'CPMK-CPL'!R$20,0))/'CPMK-CPL'!R$25,""))</f>
        <v/>
      </c>
      <c r="T22" s="88" t="str">
        <f t="shared" ref="T22:AH22" si="22">IF(E22="","",IF(E22&gt;=80,4,IF(E22&gt;=70,3,IF(E22&gt;=60,2,1))))</f>
        <v/>
      </c>
      <c r="U22" s="88" t="str">
        <f t="shared" si="22"/>
        <v/>
      </c>
      <c r="V22" s="88">
        <f t="shared" si="9"/>
        <v>4</v>
      </c>
      <c r="W22" s="88" t="str">
        <f t="shared" si="22"/>
        <v/>
      </c>
      <c r="X22" s="88" t="str">
        <f t="shared" si="22"/>
        <v/>
      </c>
      <c r="Y22" s="88" t="str">
        <f t="shared" si="22"/>
        <v/>
      </c>
      <c r="Z22" s="88" t="str">
        <f t="shared" si="22"/>
        <v/>
      </c>
      <c r="AA22" s="88" t="str">
        <f t="shared" si="22"/>
        <v/>
      </c>
      <c r="AB22" s="88" t="str">
        <f t="shared" si="22"/>
        <v/>
      </c>
      <c r="AC22" s="88" t="str">
        <f t="shared" si="22"/>
        <v/>
      </c>
      <c r="AD22" s="88" t="str">
        <f t="shared" si="22"/>
        <v/>
      </c>
      <c r="AE22" s="88" t="str">
        <f t="shared" si="22"/>
        <v/>
      </c>
      <c r="AF22" s="88" t="str">
        <f t="shared" si="22"/>
        <v/>
      </c>
      <c r="AG22" s="88" t="str">
        <f t="shared" si="22"/>
        <v/>
      </c>
      <c r="AH22" s="88" t="str">
        <f t="shared" si="22"/>
        <v/>
      </c>
      <c r="AI22" s="89">
        <f t="shared" ca="1" si="6"/>
        <v>4</v>
      </c>
      <c r="AJ22" s="89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</row>
    <row r="23" spans="1:90" ht="14.25" customHeight="1">
      <c r="A23" s="103">
        <f t="shared" si="7"/>
        <v>16</v>
      </c>
      <c r="B23" s="64">
        <f>IF('FORM NILAI SIAP'!A23=0,"",'FORM NILAI SIAP'!A23)</f>
        <v>21120120140099</v>
      </c>
      <c r="C23" s="3" t="str">
        <f>IF('FORM NILAI SIAP'!B23=0,"",'FORM NILAI SIAP'!B23)</f>
        <v>MUHAMMAD ARIF RAZMI</v>
      </c>
      <c r="D23" s="3" t="str">
        <f>'FORM NILAI SIAP'!J23</f>
        <v>A</v>
      </c>
      <c r="E23" s="7" t="str">
        <f>IF($C23="","",IFERROR((IFERROR('FORM NILAI SIAP'!$M23*'CPMK-CPL'!D$11,0)+IFERROR('FORM NILAI SIAP'!$O23*'CPMK-CPL'!D$12,0)+IFERROR('FORM NILAI SIAP'!$Q23*'CPMK-CPL'!D$13,0)+IFERROR('FORM NILAI SIAP'!$S23*'CPMK-CPL'!D$14,0)+IFERROR('FORM NILAI SIAP'!$U23*'CPMK-CPL'!D$15,0)+IFERROR('FORM NILAI SIAP'!$W23*'CPMK-CPL'!D$16,0)+IFERROR('FORM NILAI SIAP'!$Y23*'CPMK-CPL'!D$17,0)+IFERROR('FORM NILAI SIAP'!$AA23*'CPMK-CPL'!D$18,0)+IFERROR('FORM NILAI SIAP'!$AC23*'CPMK-CPL'!D$19,0)+IFERROR('FORM NILAI SIAP'!$AE23*'CPMK-CPL'!D$20,0))/'CPMK-CPL'!D$25,""))</f>
        <v/>
      </c>
      <c r="F23" s="7" t="str">
        <f>IF($C23="","",IFERROR((IFERROR('FORM NILAI SIAP'!$M23*'CPMK-CPL'!E$11,0)+IFERROR('FORM NILAI SIAP'!$O23*'CPMK-CPL'!E$12,0)+IFERROR('FORM NILAI SIAP'!$Q23*'CPMK-CPL'!E$13,0)+IFERROR('FORM NILAI SIAP'!$S23*'CPMK-CPL'!E$14,0)+IFERROR('FORM NILAI SIAP'!$U23*'CPMK-CPL'!E$15,0)+IFERROR('FORM NILAI SIAP'!$W23*'CPMK-CPL'!E$16,0)+IFERROR('FORM NILAI SIAP'!$Y23*'CPMK-CPL'!E$17,0)+IFERROR('FORM NILAI SIAP'!$AA23*'CPMK-CPL'!E$18,0)+IFERROR('FORM NILAI SIAP'!$AC23*'CPMK-CPL'!E$19,0)+IFERROR('FORM NILAI SIAP'!$AE23*'CPMK-CPL'!E$20,0))/'CPMK-CPL'!E$25,""))</f>
        <v/>
      </c>
      <c r="G23" s="7">
        <f>IF($C23="","",IFERROR((IFERROR('FORM NILAI SIAP'!$M23*'CPMK-CPL'!F$11,0)+IFERROR('FORM NILAI SIAP'!$O23*'CPMK-CPL'!F$12,0)+IFERROR('FORM NILAI SIAP'!$Q23*'CPMK-CPL'!F$13,0)+IFERROR('FORM NILAI SIAP'!$S23*'CPMK-CPL'!F$14,0)+IFERROR('FORM NILAI SIAP'!$U23*'CPMK-CPL'!F$15,0)+IFERROR('FORM NILAI SIAP'!$W23*'CPMK-CPL'!F$16,0)+IFERROR('FORM NILAI SIAP'!$Y23*'CPMK-CPL'!F$17,0)+IFERROR('FORM NILAI SIAP'!$AA23*'CPMK-CPL'!F$18,0)+IFERROR('FORM NILAI SIAP'!$AC23*'CPMK-CPL'!F$19,0)+IFERROR('FORM NILAI SIAP'!$AE23*'CPMK-CPL'!F$20,0))/'CPMK-CPL'!F$25,""))</f>
        <v>94</v>
      </c>
      <c r="H23" s="7" t="str">
        <f>IF($C23="","",IFERROR((IFERROR('FORM NILAI SIAP'!$M23*'CPMK-CPL'!G$11,0)+IFERROR('FORM NILAI SIAP'!$O23*'CPMK-CPL'!G$12,0)+IFERROR('FORM NILAI SIAP'!$Q23*'CPMK-CPL'!G$13,0)+IFERROR('FORM NILAI SIAP'!$S23*'CPMK-CPL'!G$14,0)+IFERROR('FORM NILAI SIAP'!$U23*'CPMK-CPL'!G$15,0)+IFERROR('FORM NILAI SIAP'!$W23*'CPMK-CPL'!G$16,0)+IFERROR('FORM NILAI SIAP'!$Y23*'CPMK-CPL'!G$17,0)+IFERROR('FORM NILAI SIAP'!$AA23*'CPMK-CPL'!G$18,0)+IFERROR('FORM NILAI SIAP'!$AC23*'CPMK-CPL'!G$19,0)+IFERROR('FORM NILAI SIAP'!$AE23*'CPMK-CPL'!G$20,0))/'CPMK-CPL'!G$25,""))</f>
        <v/>
      </c>
      <c r="I23" s="7" t="str">
        <f>IF($C23="","",IFERROR((IFERROR('FORM NILAI SIAP'!$M23*'CPMK-CPL'!H$11,0)+IFERROR('FORM NILAI SIAP'!$O23*'CPMK-CPL'!H$12,0)+IFERROR('FORM NILAI SIAP'!$Q23*'CPMK-CPL'!H$13,0)+IFERROR('FORM NILAI SIAP'!$S23*'CPMK-CPL'!H$14,0)+IFERROR('FORM NILAI SIAP'!$U23*'CPMK-CPL'!H$15,0)+IFERROR('FORM NILAI SIAP'!$W23*'CPMK-CPL'!H$16,0)+IFERROR('FORM NILAI SIAP'!$Y23*'CPMK-CPL'!H$17,0)+IFERROR('FORM NILAI SIAP'!$AA23*'CPMK-CPL'!H$18,0)+IFERROR('FORM NILAI SIAP'!$AC23*'CPMK-CPL'!H$19,0)+IFERROR('FORM NILAI SIAP'!$AE23*'CPMK-CPL'!H$20,0))/'CPMK-CPL'!H$25,""))</f>
        <v/>
      </c>
      <c r="J23" s="7" t="str">
        <f>IF($C23="","",IFERROR((IFERROR('FORM NILAI SIAP'!$M23*'CPMK-CPL'!I$11,0)+IFERROR('FORM NILAI SIAP'!$O23*'CPMK-CPL'!I$12,0)+IFERROR('FORM NILAI SIAP'!$Q23*'CPMK-CPL'!I$13,0)+IFERROR('FORM NILAI SIAP'!$S23*'CPMK-CPL'!I$14,0)+IFERROR('FORM NILAI SIAP'!$U23*'CPMK-CPL'!I$15,0)+IFERROR('FORM NILAI SIAP'!$W23*'CPMK-CPL'!I$16,0)+IFERROR('FORM NILAI SIAP'!$Y23*'CPMK-CPL'!I$17,0)+IFERROR('FORM NILAI SIAP'!$AA23*'CPMK-CPL'!I$18,0)+IFERROR('FORM NILAI SIAP'!$AC23*'CPMK-CPL'!I$19,0)+IFERROR('FORM NILAI SIAP'!$AE23*'CPMK-CPL'!I$20,0))/'CPMK-CPL'!I$25,""))</f>
        <v/>
      </c>
      <c r="K23" s="7" t="str">
        <f>IF($C23="","",IFERROR((IFERROR('FORM NILAI SIAP'!$M23*'CPMK-CPL'!J$11,0)+IFERROR('FORM NILAI SIAP'!$O23*'CPMK-CPL'!J$12,0)+IFERROR('FORM NILAI SIAP'!$Q23*'CPMK-CPL'!J$13,0)+IFERROR('FORM NILAI SIAP'!$S23*'CPMK-CPL'!J$14,0)+IFERROR('FORM NILAI SIAP'!$U23*'CPMK-CPL'!J$15,0)+IFERROR('FORM NILAI SIAP'!$W23*'CPMK-CPL'!J$16,0)+IFERROR('FORM NILAI SIAP'!$Y23*'CPMK-CPL'!J$17,0)+IFERROR('FORM NILAI SIAP'!$AA23*'CPMK-CPL'!J$18,0)+IFERROR('FORM NILAI SIAP'!$AC23*'CPMK-CPL'!J$19,0)+IFERROR('FORM NILAI SIAP'!$AE23*'CPMK-CPL'!J$20,0))/'CPMK-CPL'!J$25,""))</f>
        <v/>
      </c>
      <c r="L23" s="7" t="str">
        <f>IF($C23="","",IFERROR((IFERROR('FORM NILAI SIAP'!$M23*'CPMK-CPL'!K$11,0)+IFERROR('FORM NILAI SIAP'!$O23*'CPMK-CPL'!K$12,0)+IFERROR('FORM NILAI SIAP'!$Q23*'CPMK-CPL'!K$13,0)+IFERROR('FORM NILAI SIAP'!$S23*'CPMK-CPL'!K$14,0)+IFERROR('FORM NILAI SIAP'!$U23*'CPMK-CPL'!K$15,0)+IFERROR('FORM NILAI SIAP'!$W23*'CPMK-CPL'!K$16,0)+IFERROR('FORM NILAI SIAP'!$Y23*'CPMK-CPL'!K$17,0)+IFERROR('FORM NILAI SIAP'!$AA23*'CPMK-CPL'!K$18,0)+IFERROR('FORM NILAI SIAP'!$AC23*'CPMK-CPL'!K$19,0)+IFERROR('FORM NILAI SIAP'!$AE23*'CPMK-CPL'!K$20,0))/'CPMK-CPL'!K$25,""))</f>
        <v/>
      </c>
      <c r="M23" s="7" t="str">
        <f>IF($C23="","",IFERROR((IFERROR('FORM NILAI SIAP'!$M23*'CPMK-CPL'!L$11,0)+IFERROR('FORM NILAI SIAP'!$O23*'CPMK-CPL'!L$12,0)+IFERROR('FORM NILAI SIAP'!$Q23*'CPMK-CPL'!L$13,0)+IFERROR('FORM NILAI SIAP'!$S23*'CPMK-CPL'!L$14,0)+IFERROR('FORM NILAI SIAP'!$U23*'CPMK-CPL'!L$15,0)+IFERROR('FORM NILAI SIAP'!$W23*'CPMK-CPL'!L$16,0)+IFERROR('FORM NILAI SIAP'!$Y23*'CPMK-CPL'!L$17,0)+IFERROR('FORM NILAI SIAP'!$AA23*'CPMK-CPL'!L$18,0)+IFERROR('FORM NILAI SIAP'!$AC23*'CPMK-CPL'!L$19,0)+IFERROR('FORM NILAI SIAP'!$AE23*'CPMK-CPL'!L$20,0))/'CPMK-CPL'!L$25,""))</f>
        <v/>
      </c>
      <c r="N23" s="7" t="str">
        <f>IF($C23="","",IFERROR((IFERROR('FORM NILAI SIAP'!$M23*'CPMK-CPL'!M$11,0)+IFERROR('FORM NILAI SIAP'!$O23*'CPMK-CPL'!M$12,0)+IFERROR('FORM NILAI SIAP'!$Q23*'CPMK-CPL'!M$13,0)+IFERROR('FORM NILAI SIAP'!$S23*'CPMK-CPL'!M$14,0)+IFERROR('FORM NILAI SIAP'!$U23*'CPMK-CPL'!M$15,0)+IFERROR('FORM NILAI SIAP'!$W23*'CPMK-CPL'!M$16,0)+IFERROR('FORM NILAI SIAP'!$Y23*'CPMK-CPL'!M$17,0)+IFERROR('FORM NILAI SIAP'!$AA23*'CPMK-CPL'!M$18,0)+IFERROR('FORM NILAI SIAP'!$AC23*'CPMK-CPL'!M$19,0)+IFERROR('FORM NILAI SIAP'!$AE23*'CPMK-CPL'!M$20,0))/'CPMK-CPL'!M$25,""))</f>
        <v/>
      </c>
      <c r="O23" s="7" t="str">
        <f>IF($C23="","",IFERROR((IFERROR('FORM NILAI SIAP'!$M23*'CPMK-CPL'!N$11,0)+IFERROR('FORM NILAI SIAP'!$O23*'CPMK-CPL'!N$12,0)+IFERROR('FORM NILAI SIAP'!$Q23*'CPMK-CPL'!N$13,0)+IFERROR('FORM NILAI SIAP'!$S23*'CPMK-CPL'!N$14,0)+IFERROR('FORM NILAI SIAP'!$U23*'CPMK-CPL'!N$15,0)+IFERROR('FORM NILAI SIAP'!$W23*'CPMK-CPL'!N$16,0)+IFERROR('FORM NILAI SIAP'!$Y23*'CPMK-CPL'!N$17,0)+IFERROR('FORM NILAI SIAP'!$AA23*'CPMK-CPL'!N$18,0)+IFERROR('FORM NILAI SIAP'!$AC23*'CPMK-CPL'!N$19,0)+IFERROR('FORM NILAI SIAP'!$AE23*'CPMK-CPL'!N$20,0))/'CPMK-CPL'!N$25,""))</f>
        <v/>
      </c>
      <c r="P23" s="7" t="str">
        <f>IF($C23="","",IFERROR((IFERROR('FORM NILAI SIAP'!$M23*'CPMK-CPL'!O$11,0)+IFERROR('FORM NILAI SIAP'!$O23*'CPMK-CPL'!O$12,0)+IFERROR('FORM NILAI SIAP'!$Q23*'CPMK-CPL'!O$13,0)+IFERROR('FORM NILAI SIAP'!$S23*'CPMK-CPL'!O$14,0)+IFERROR('FORM NILAI SIAP'!$U23*'CPMK-CPL'!O$15,0)+IFERROR('FORM NILAI SIAP'!$W23*'CPMK-CPL'!O$16,0)+IFERROR('FORM NILAI SIAP'!$Y23*'CPMK-CPL'!O$17,0)+IFERROR('FORM NILAI SIAP'!$AA23*'CPMK-CPL'!O$18,0)+IFERROR('FORM NILAI SIAP'!$AC23*'CPMK-CPL'!O$19,0)+IFERROR('FORM NILAI SIAP'!$AE23*'CPMK-CPL'!O$20,0))/'CPMK-CPL'!O$25,""))</f>
        <v/>
      </c>
      <c r="Q23" s="7" t="str">
        <f>IF($C23="","",IFERROR((IFERROR('FORM NILAI SIAP'!$M23*'CPMK-CPL'!P$11,0)+IFERROR('FORM NILAI SIAP'!$O23*'CPMK-CPL'!P$12,0)+IFERROR('FORM NILAI SIAP'!$Q23*'CPMK-CPL'!P$13,0)+IFERROR('FORM NILAI SIAP'!$S23*'CPMK-CPL'!P$14,0)+IFERROR('FORM NILAI SIAP'!$U23*'CPMK-CPL'!P$15,0)+IFERROR('FORM NILAI SIAP'!$W23*'CPMK-CPL'!P$16,0)+IFERROR('FORM NILAI SIAP'!$Y23*'CPMK-CPL'!P$17,0)+IFERROR('FORM NILAI SIAP'!$AA23*'CPMK-CPL'!P$18,0)+IFERROR('FORM NILAI SIAP'!$AC23*'CPMK-CPL'!P$19,0)+IFERROR('FORM NILAI SIAP'!$AE23*'CPMK-CPL'!P$20,0))/'CPMK-CPL'!P$25,""))</f>
        <v/>
      </c>
      <c r="R23" s="7" t="str">
        <f>IF($C23="","",IFERROR((IFERROR('FORM NILAI SIAP'!$M23*'CPMK-CPL'!Q$11,0)+IFERROR('FORM NILAI SIAP'!$O23*'CPMK-CPL'!Q$12,0)+IFERROR('FORM NILAI SIAP'!$Q23*'CPMK-CPL'!Q$13,0)+IFERROR('FORM NILAI SIAP'!$S23*'CPMK-CPL'!Q$14,0)+IFERROR('FORM NILAI SIAP'!$U23*'CPMK-CPL'!Q$15,0)+IFERROR('FORM NILAI SIAP'!$W23*'CPMK-CPL'!Q$16,0)+IFERROR('FORM NILAI SIAP'!$Y23*'CPMK-CPL'!Q$17,0)+IFERROR('FORM NILAI SIAP'!$AA23*'CPMK-CPL'!Q$18,0)+IFERROR('FORM NILAI SIAP'!$AC23*'CPMK-CPL'!Q$19,0)+IFERROR('FORM NILAI SIAP'!$AE23*'CPMK-CPL'!Q$20,0))/'CPMK-CPL'!Q$25,""))</f>
        <v/>
      </c>
      <c r="S23" s="7" t="str">
        <f>IF($C23="","",IFERROR((IFERROR('FORM NILAI SIAP'!$M23*'CPMK-CPL'!R$11,0)+IFERROR('FORM NILAI SIAP'!$O23*'CPMK-CPL'!R$12,0)+IFERROR('FORM NILAI SIAP'!$Q23*'CPMK-CPL'!R$13,0)+IFERROR('FORM NILAI SIAP'!$S23*'CPMK-CPL'!R$14,0)+IFERROR('FORM NILAI SIAP'!$U23*'CPMK-CPL'!R$15,0)+IFERROR('FORM NILAI SIAP'!$W23*'CPMK-CPL'!R$16,0)+IFERROR('FORM NILAI SIAP'!$Y23*'CPMK-CPL'!R$17,0)+IFERROR('FORM NILAI SIAP'!$AA23*'CPMK-CPL'!R$18,0)+IFERROR('FORM NILAI SIAP'!$AC23*'CPMK-CPL'!R$19,0)+IFERROR('FORM NILAI SIAP'!$AE23*'CPMK-CPL'!R$20,0))/'CPMK-CPL'!R$25,""))</f>
        <v/>
      </c>
      <c r="T23" s="88" t="str">
        <f t="shared" ref="T23:AH23" si="23">IF(E23="","",IF(E23&gt;=80,4,IF(E23&gt;=70,3,IF(E23&gt;=60,2,1))))</f>
        <v/>
      </c>
      <c r="U23" s="88" t="str">
        <f t="shared" si="23"/>
        <v/>
      </c>
      <c r="V23" s="88">
        <f t="shared" si="9"/>
        <v>4</v>
      </c>
      <c r="W23" s="88" t="str">
        <f t="shared" si="23"/>
        <v/>
      </c>
      <c r="X23" s="88" t="str">
        <f t="shared" si="23"/>
        <v/>
      </c>
      <c r="Y23" s="88" t="str">
        <f t="shared" si="23"/>
        <v/>
      </c>
      <c r="Z23" s="88" t="str">
        <f t="shared" si="23"/>
        <v/>
      </c>
      <c r="AA23" s="88" t="str">
        <f t="shared" si="23"/>
        <v/>
      </c>
      <c r="AB23" s="88" t="str">
        <f t="shared" si="23"/>
        <v/>
      </c>
      <c r="AC23" s="88" t="str">
        <f t="shared" si="23"/>
        <v/>
      </c>
      <c r="AD23" s="88" t="str">
        <f t="shared" si="23"/>
        <v/>
      </c>
      <c r="AE23" s="88" t="str">
        <f t="shared" si="23"/>
        <v/>
      </c>
      <c r="AF23" s="88" t="str">
        <f t="shared" si="23"/>
        <v/>
      </c>
      <c r="AG23" s="88" t="str">
        <f t="shared" si="23"/>
        <v/>
      </c>
      <c r="AH23" s="88" t="str">
        <f t="shared" si="23"/>
        <v/>
      </c>
      <c r="AI23" s="89">
        <f t="shared" ca="1" si="6"/>
        <v>4</v>
      </c>
      <c r="AJ23" s="89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</row>
    <row r="24" spans="1:90" ht="14.25" customHeight="1">
      <c r="A24" s="103">
        <f t="shared" si="7"/>
        <v>17</v>
      </c>
      <c r="B24" s="64">
        <f>IF('FORM NILAI SIAP'!A24=0,"",'FORM NILAI SIAP'!A24)</f>
        <v>21120120140099</v>
      </c>
      <c r="C24" s="3" t="str">
        <f>IF('FORM NILAI SIAP'!B24=0,"",'FORM NILAI SIAP'!B24)</f>
        <v>JOANNE EVA DONNA</v>
      </c>
      <c r="D24" s="3" t="str">
        <f>'FORM NILAI SIAP'!J24</f>
        <v>A</v>
      </c>
      <c r="E24" s="7" t="str">
        <f>IF($C24="","",IFERROR((IFERROR('FORM NILAI SIAP'!$M24*'CPMK-CPL'!D$11,0)+IFERROR('FORM NILAI SIAP'!$O24*'CPMK-CPL'!D$12,0)+IFERROR('FORM NILAI SIAP'!$Q24*'CPMK-CPL'!D$13,0)+IFERROR('FORM NILAI SIAP'!$S24*'CPMK-CPL'!D$14,0)+IFERROR('FORM NILAI SIAP'!$U24*'CPMK-CPL'!D$15,0)+IFERROR('FORM NILAI SIAP'!$W24*'CPMK-CPL'!D$16,0)+IFERROR('FORM NILAI SIAP'!$Y24*'CPMK-CPL'!D$17,0)+IFERROR('FORM NILAI SIAP'!$AA24*'CPMK-CPL'!D$18,0)+IFERROR('FORM NILAI SIAP'!$AC24*'CPMK-CPL'!D$19,0)+IFERROR('FORM NILAI SIAP'!$AE24*'CPMK-CPL'!D$20,0))/'CPMK-CPL'!D$25,""))</f>
        <v/>
      </c>
      <c r="F24" s="7" t="str">
        <f>IF($C24="","",IFERROR((IFERROR('FORM NILAI SIAP'!$M24*'CPMK-CPL'!E$11,0)+IFERROR('FORM NILAI SIAP'!$O24*'CPMK-CPL'!E$12,0)+IFERROR('FORM NILAI SIAP'!$Q24*'CPMK-CPL'!E$13,0)+IFERROR('FORM NILAI SIAP'!$S24*'CPMK-CPL'!E$14,0)+IFERROR('FORM NILAI SIAP'!$U24*'CPMK-CPL'!E$15,0)+IFERROR('FORM NILAI SIAP'!$W24*'CPMK-CPL'!E$16,0)+IFERROR('FORM NILAI SIAP'!$Y24*'CPMK-CPL'!E$17,0)+IFERROR('FORM NILAI SIAP'!$AA24*'CPMK-CPL'!E$18,0)+IFERROR('FORM NILAI SIAP'!$AC24*'CPMK-CPL'!E$19,0)+IFERROR('FORM NILAI SIAP'!$AE24*'CPMK-CPL'!E$20,0))/'CPMK-CPL'!E$25,""))</f>
        <v/>
      </c>
      <c r="G24" s="7">
        <f>IF($C24="","",IFERROR((IFERROR('FORM NILAI SIAP'!$M24*'CPMK-CPL'!F$11,0)+IFERROR('FORM NILAI SIAP'!$O24*'CPMK-CPL'!F$12,0)+IFERROR('FORM NILAI SIAP'!$Q24*'CPMK-CPL'!F$13,0)+IFERROR('FORM NILAI SIAP'!$S24*'CPMK-CPL'!F$14,0)+IFERROR('FORM NILAI SIAP'!$U24*'CPMK-CPL'!F$15,0)+IFERROR('FORM NILAI SIAP'!$W24*'CPMK-CPL'!F$16,0)+IFERROR('FORM NILAI SIAP'!$Y24*'CPMK-CPL'!F$17,0)+IFERROR('FORM NILAI SIAP'!$AA24*'CPMK-CPL'!F$18,0)+IFERROR('FORM NILAI SIAP'!$AC24*'CPMK-CPL'!F$19,0)+IFERROR('FORM NILAI SIAP'!$AE24*'CPMK-CPL'!F$20,0))/'CPMK-CPL'!F$25,""))</f>
        <v>94</v>
      </c>
      <c r="H24" s="7" t="str">
        <f>IF($C24="","",IFERROR((IFERROR('FORM NILAI SIAP'!$M24*'CPMK-CPL'!G$11,0)+IFERROR('FORM NILAI SIAP'!$O24*'CPMK-CPL'!G$12,0)+IFERROR('FORM NILAI SIAP'!$Q24*'CPMK-CPL'!G$13,0)+IFERROR('FORM NILAI SIAP'!$S24*'CPMK-CPL'!G$14,0)+IFERROR('FORM NILAI SIAP'!$U24*'CPMK-CPL'!G$15,0)+IFERROR('FORM NILAI SIAP'!$W24*'CPMK-CPL'!G$16,0)+IFERROR('FORM NILAI SIAP'!$Y24*'CPMK-CPL'!G$17,0)+IFERROR('FORM NILAI SIAP'!$AA24*'CPMK-CPL'!G$18,0)+IFERROR('FORM NILAI SIAP'!$AC24*'CPMK-CPL'!G$19,0)+IFERROR('FORM NILAI SIAP'!$AE24*'CPMK-CPL'!G$20,0))/'CPMK-CPL'!G$25,""))</f>
        <v/>
      </c>
      <c r="I24" s="7" t="str">
        <f>IF($C24="","",IFERROR((IFERROR('FORM NILAI SIAP'!$M24*'CPMK-CPL'!H$11,0)+IFERROR('FORM NILAI SIAP'!$O24*'CPMK-CPL'!H$12,0)+IFERROR('FORM NILAI SIAP'!$Q24*'CPMK-CPL'!H$13,0)+IFERROR('FORM NILAI SIAP'!$S24*'CPMK-CPL'!H$14,0)+IFERROR('FORM NILAI SIAP'!$U24*'CPMK-CPL'!H$15,0)+IFERROR('FORM NILAI SIAP'!$W24*'CPMK-CPL'!H$16,0)+IFERROR('FORM NILAI SIAP'!$Y24*'CPMK-CPL'!H$17,0)+IFERROR('FORM NILAI SIAP'!$AA24*'CPMK-CPL'!H$18,0)+IFERROR('FORM NILAI SIAP'!$AC24*'CPMK-CPL'!H$19,0)+IFERROR('FORM NILAI SIAP'!$AE24*'CPMK-CPL'!H$20,0))/'CPMK-CPL'!H$25,""))</f>
        <v/>
      </c>
      <c r="J24" s="7" t="str">
        <f>IF($C24="","",IFERROR((IFERROR('FORM NILAI SIAP'!$M24*'CPMK-CPL'!I$11,0)+IFERROR('FORM NILAI SIAP'!$O24*'CPMK-CPL'!I$12,0)+IFERROR('FORM NILAI SIAP'!$Q24*'CPMK-CPL'!I$13,0)+IFERROR('FORM NILAI SIAP'!$S24*'CPMK-CPL'!I$14,0)+IFERROR('FORM NILAI SIAP'!$U24*'CPMK-CPL'!I$15,0)+IFERROR('FORM NILAI SIAP'!$W24*'CPMK-CPL'!I$16,0)+IFERROR('FORM NILAI SIAP'!$Y24*'CPMK-CPL'!I$17,0)+IFERROR('FORM NILAI SIAP'!$AA24*'CPMK-CPL'!I$18,0)+IFERROR('FORM NILAI SIAP'!$AC24*'CPMK-CPL'!I$19,0)+IFERROR('FORM NILAI SIAP'!$AE24*'CPMK-CPL'!I$20,0))/'CPMK-CPL'!I$25,""))</f>
        <v/>
      </c>
      <c r="K24" s="7" t="str">
        <f>IF($C24="","",IFERROR((IFERROR('FORM NILAI SIAP'!$M24*'CPMK-CPL'!J$11,0)+IFERROR('FORM NILAI SIAP'!$O24*'CPMK-CPL'!J$12,0)+IFERROR('FORM NILAI SIAP'!$Q24*'CPMK-CPL'!J$13,0)+IFERROR('FORM NILAI SIAP'!$S24*'CPMK-CPL'!J$14,0)+IFERROR('FORM NILAI SIAP'!$U24*'CPMK-CPL'!J$15,0)+IFERROR('FORM NILAI SIAP'!$W24*'CPMK-CPL'!J$16,0)+IFERROR('FORM NILAI SIAP'!$Y24*'CPMK-CPL'!J$17,0)+IFERROR('FORM NILAI SIAP'!$AA24*'CPMK-CPL'!J$18,0)+IFERROR('FORM NILAI SIAP'!$AC24*'CPMK-CPL'!J$19,0)+IFERROR('FORM NILAI SIAP'!$AE24*'CPMK-CPL'!J$20,0))/'CPMK-CPL'!J$25,""))</f>
        <v/>
      </c>
      <c r="L24" s="7" t="str">
        <f>IF($C24="","",IFERROR((IFERROR('FORM NILAI SIAP'!$M24*'CPMK-CPL'!K$11,0)+IFERROR('FORM NILAI SIAP'!$O24*'CPMK-CPL'!K$12,0)+IFERROR('FORM NILAI SIAP'!$Q24*'CPMK-CPL'!K$13,0)+IFERROR('FORM NILAI SIAP'!$S24*'CPMK-CPL'!K$14,0)+IFERROR('FORM NILAI SIAP'!$U24*'CPMK-CPL'!K$15,0)+IFERROR('FORM NILAI SIAP'!$W24*'CPMK-CPL'!K$16,0)+IFERROR('FORM NILAI SIAP'!$Y24*'CPMK-CPL'!K$17,0)+IFERROR('FORM NILAI SIAP'!$AA24*'CPMK-CPL'!K$18,0)+IFERROR('FORM NILAI SIAP'!$AC24*'CPMK-CPL'!K$19,0)+IFERROR('FORM NILAI SIAP'!$AE24*'CPMK-CPL'!K$20,0))/'CPMK-CPL'!K$25,""))</f>
        <v/>
      </c>
      <c r="M24" s="7" t="str">
        <f>IF($C24="","",IFERROR((IFERROR('FORM NILAI SIAP'!$M24*'CPMK-CPL'!L$11,0)+IFERROR('FORM NILAI SIAP'!$O24*'CPMK-CPL'!L$12,0)+IFERROR('FORM NILAI SIAP'!$Q24*'CPMK-CPL'!L$13,0)+IFERROR('FORM NILAI SIAP'!$S24*'CPMK-CPL'!L$14,0)+IFERROR('FORM NILAI SIAP'!$U24*'CPMK-CPL'!L$15,0)+IFERROR('FORM NILAI SIAP'!$W24*'CPMK-CPL'!L$16,0)+IFERROR('FORM NILAI SIAP'!$Y24*'CPMK-CPL'!L$17,0)+IFERROR('FORM NILAI SIAP'!$AA24*'CPMK-CPL'!L$18,0)+IFERROR('FORM NILAI SIAP'!$AC24*'CPMK-CPL'!L$19,0)+IFERROR('FORM NILAI SIAP'!$AE24*'CPMK-CPL'!L$20,0))/'CPMK-CPL'!L$25,""))</f>
        <v/>
      </c>
      <c r="N24" s="7" t="str">
        <f>IF($C24="","",IFERROR((IFERROR('FORM NILAI SIAP'!$M24*'CPMK-CPL'!M$11,0)+IFERROR('FORM NILAI SIAP'!$O24*'CPMK-CPL'!M$12,0)+IFERROR('FORM NILAI SIAP'!$Q24*'CPMK-CPL'!M$13,0)+IFERROR('FORM NILAI SIAP'!$S24*'CPMK-CPL'!M$14,0)+IFERROR('FORM NILAI SIAP'!$U24*'CPMK-CPL'!M$15,0)+IFERROR('FORM NILAI SIAP'!$W24*'CPMK-CPL'!M$16,0)+IFERROR('FORM NILAI SIAP'!$Y24*'CPMK-CPL'!M$17,0)+IFERROR('FORM NILAI SIAP'!$AA24*'CPMK-CPL'!M$18,0)+IFERROR('FORM NILAI SIAP'!$AC24*'CPMK-CPL'!M$19,0)+IFERROR('FORM NILAI SIAP'!$AE24*'CPMK-CPL'!M$20,0))/'CPMK-CPL'!M$25,""))</f>
        <v/>
      </c>
      <c r="O24" s="7" t="str">
        <f>IF($C24="","",IFERROR((IFERROR('FORM NILAI SIAP'!$M24*'CPMK-CPL'!N$11,0)+IFERROR('FORM NILAI SIAP'!$O24*'CPMK-CPL'!N$12,0)+IFERROR('FORM NILAI SIAP'!$Q24*'CPMK-CPL'!N$13,0)+IFERROR('FORM NILAI SIAP'!$S24*'CPMK-CPL'!N$14,0)+IFERROR('FORM NILAI SIAP'!$U24*'CPMK-CPL'!N$15,0)+IFERROR('FORM NILAI SIAP'!$W24*'CPMK-CPL'!N$16,0)+IFERROR('FORM NILAI SIAP'!$Y24*'CPMK-CPL'!N$17,0)+IFERROR('FORM NILAI SIAP'!$AA24*'CPMK-CPL'!N$18,0)+IFERROR('FORM NILAI SIAP'!$AC24*'CPMK-CPL'!N$19,0)+IFERROR('FORM NILAI SIAP'!$AE24*'CPMK-CPL'!N$20,0))/'CPMK-CPL'!N$25,""))</f>
        <v/>
      </c>
      <c r="P24" s="7" t="str">
        <f>IF($C24="","",IFERROR((IFERROR('FORM NILAI SIAP'!$M24*'CPMK-CPL'!O$11,0)+IFERROR('FORM NILAI SIAP'!$O24*'CPMK-CPL'!O$12,0)+IFERROR('FORM NILAI SIAP'!$Q24*'CPMK-CPL'!O$13,0)+IFERROR('FORM NILAI SIAP'!$S24*'CPMK-CPL'!O$14,0)+IFERROR('FORM NILAI SIAP'!$U24*'CPMK-CPL'!O$15,0)+IFERROR('FORM NILAI SIAP'!$W24*'CPMK-CPL'!O$16,0)+IFERROR('FORM NILAI SIAP'!$Y24*'CPMK-CPL'!O$17,0)+IFERROR('FORM NILAI SIAP'!$AA24*'CPMK-CPL'!O$18,0)+IFERROR('FORM NILAI SIAP'!$AC24*'CPMK-CPL'!O$19,0)+IFERROR('FORM NILAI SIAP'!$AE24*'CPMK-CPL'!O$20,0))/'CPMK-CPL'!O$25,""))</f>
        <v/>
      </c>
      <c r="Q24" s="7" t="str">
        <f>IF($C24="","",IFERROR((IFERROR('FORM NILAI SIAP'!$M24*'CPMK-CPL'!P$11,0)+IFERROR('FORM NILAI SIAP'!$O24*'CPMK-CPL'!P$12,0)+IFERROR('FORM NILAI SIAP'!$Q24*'CPMK-CPL'!P$13,0)+IFERROR('FORM NILAI SIAP'!$S24*'CPMK-CPL'!P$14,0)+IFERROR('FORM NILAI SIAP'!$U24*'CPMK-CPL'!P$15,0)+IFERROR('FORM NILAI SIAP'!$W24*'CPMK-CPL'!P$16,0)+IFERROR('FORM NILAI SIAP'!$Y24*'CPMK-CPL'!P$17,0)+IFERROR('FORM NILAI SIAP'!$AA24*'CPMK-CPL'!P$18,0)+IFERROR('FORM NILAI SIAP'!$AC24*'CPMK-CPL'!P$19,0)+IFERROR('FORM NILAI SIAP'!$AE24*'CPMK-CPL'!P$20,0))/'CPMK-CPL'!P$25,""))</f>
        <v/>
      </c>
      <c r="R24" s="7" t="str">
        <f>IF($C24="","",IFERROR((IFERROR('FORM NILAI SIAP'!$M24*'CPMK-CPL'!Q$11,0)+IFERROR('FORM NILAI SIAP'!$O24*'CPMK-CPL'!Q$12,0)+IFERROR('FORM NILAI SIAP'!$Q24*'CPMK-CPL'!Q$13,0)+IFERROR('FORM NILAI SIAP'!$S24*'CPMK-CPL'!Q$14,0)+IFERROR('FORM NILAI SIAP'!$U24*'CPMK-CPL'!Q$15,0)+IFERROR('FORM NILAI SIAP'!$W24*'CPMK-CPL'!Q$16,0)+IFERROR('FORM NILAI SIAP'!$Y24*'CPMK-CPL'!Q$17,0)+IFERROR('FORM NILAI SIAP'!$AA24*'CPMK-CPL'!Q$18,0)+IFERROR('FORM NILAI SIAP'!$AC24*'CPMK-CPL'!Q$19,0)+IFERROR('FORM NILAI SIAP'!$AE24*'CPMK-CPL'!Q$20,0))/'CPMK-CPL'!Q$25,""))</f>
        <v/>
      </c>
      <c r="S24" s="7" t="str">
        <f>IF($C24="","",IFERROR((IFERROR('FORM NILAI SIAP'!$M24*'CPMK-CPL'!R$11,0)+IFERROR('FORM NILAI SIAP'!$O24*'CPMK-CPL'!R$12,0)+IFERROR('FORM NILAI SIAP'!$Q24*'CPMK-CPL'!R$13,0)+IFERROR('FORM NILAI SIAP'!$S24*'CPMK-CPL'!R$14,0)+IFERROR('FORM NILAI SIAP'!$U24*'CPMK-CPL'!R$15,0)+IFERROR('FORM NILAI SIAP'!$W24*'CPMK-CPL'!R$16,0)+IFERROR('FORM NILAI SIAP'!$Y24*'CPMK-CPL'!R$17,0)+IFERROR('FORM NILAI SIAP'!$AA24*'CPMK-CPL'!R$18,0)+IFERROR('FORM NILAI SIAP'!$AC24*'CPMK-CPL'!R$19,0)+IFERROR('FORM NILAI SIAP'!$AE24*'CPMK-CPL'!R$20,0))/'CPMK-CPL'!R$25,""))</f>
        <v/>
      </c>
      <c r="T24" s="88" t="str">
        <f t="shared" ref="T24:AH24" si="24">IF(E24="","",IF(E24&gt;=80,4,IF(E24&gt;=70,3,IF(E24&gt;=60,2,1))))</f>
        <v/>
      </c>
      <c r="U24" s="88" t="str">
        <f t="shared" si="24"/>
        <v/>
      </c>
      <c r="V24" s="88">
        <f t="shared" si="9"/>
        <v>4</v>
      </c>
      <c r="W24" s="88" t="str">
        <f t="shared" si="24"/>
        <v/>
      </c>
      <c r="X24" s="88" t="str">
        <f t="shared" si="24"/>
        <v/>
      </c>
      <c r="Y24" s="88" t="str">
        <f t="shared" si="24"/>
        <v/>
      </c>
      <c r="Z24" s="88" t="str">
        <f t="shared" si="24"/>
        <v/>
      </c>
      <c r="AA24" s="88" t="str">
        <f t="shared" si="24"/>
        <v/>
      </c>
      <c r="AB24" s="88" t="str">
        <f t="shared" si="24"/>
        <v/>
      </c>
      <c r="AC24" s="88" t="str">
        <f t="shared" si="24"/>
        <v/>
      </c>
      <c r="AD24" s="88" t="str">
        <f t="shared" si="24"/>
        <v/>
      </c>
      <c r="AE24" s="88" t="str">
        <f t="shared" si="24"/>
        <v/>
      </c>
      <c r="AF24" s="88" t="str">
        <f t="shared" si="24"/>
        <v/>
      </c>
      <c r="AG24" s="88" t="str">
        <f t="shared" si="24"/>
        <v/>
      </c>
      <c r="AH24" s="88" t="str">
        <f t="shared" si="24"/>
        <v/>
      </c>
      <c r="AI24" s="89">
        <f t="shared" ca="1" si="6"/>
        <v>4</v>
      </c>
      <c r="AJ24" s="89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</row>
    <row r="25" spans="1:90" ht="14.25" customHeight="1">
      <c r="A25" s="103">
        <f t="shared" si="7"/>
        <v>18</v>
      </c>
      <c r="B25" s="64">
        <f>IF('FORM NILAI SIAP'!A25=0,"",'FORM NILAI SIAP'!A25)</f>
        <v>21120120140099</v>
      </c>
      <c r="C25" s="3" t="str">
        <f>IF('FORM NILAI SIAP'!B25=0,"",'FORM NILAI SIAP'!B25)</f>
        <v>ZEFANYA LOIS LIGAT SUGIARTO</v>
      </c>
      <c r="D25" s="3" t="str">
        <f>'FORM NILAI SIAP'!J25</f>
        <v>A</v>
      </c>
      <c r="E25" s="7" t="str">
        <f>IF($C25="","",IFERROR((IFERROR('FORM NILAI SIAP'!$M25*'CPMK-CPL'!D$11,0)+IFERROR('FORM NILAI SIAP'!$O25*'CPMK-CPL'!D$12,0)+IFERROR('FORM NILAI SIAP'!$Q25*'CPMK-CPL'!D$13,0)+IFERROR('FORM NILAI SIAP'!$S25*'CPMK-CPL'!D$14,0)+IFERROR('FORM NILAI SIAP'!$U25*'CPMK-CPL'!D$15,0)+IFERROR('FORM NILAI SIAP'!$W25*'CPMK-CPL'!D$16,0)+IFERROR('FORM NILAI SIAP'!$Y25*'CPMK-CPL'!D$17,0)+IFERROR('FORM NILAI SIAP'!$AA25*'CPMK-CPL'!D$18,0)+IFERROR('FORM NILAI SIAP'!$AC25*'CPMK-CPL'!D$19,0)+IFERROR('FORM NILAI SIAP'!$AE25*'CPMK-CPL'!D$20,0))/'CPMK-CPL'!D$25,""))</f>
        <v/>
      </c>
      <c r="F25" s="7" t="str">
        <f>IF($C25="","",IFERROR((IFERROR('FORM NILAI SIAP'!$M25*'CPMK-CPL'!E$11,0)+IFERROR('FORM NILAI SIAP'!$O25*'CPMK-CPL'!E$12,0)+IFERROR('FORM NILAI SIAP'!$Q25*'CPMK-CPL'!E$13,0)+IFERROR('FORM NILAI SIAP'!$S25*'CPMK-CPL'!E$14,0)+IFERROR('FORM NILAI SIAP'!$U25*'CPMK-CPL'!E$15,0)+IFERROR('FORM NILAI SIAP'!$W25*'CPMK-CPL'!E$16,0)+IFERROR('FORM NILAI SIAP'!$Y25*'CPMK-CPL'!E$17,0)+IFERROR('FORM NILAI SIAP'!$AA25*'CPMK-CPL'!E$18,0)+IFERROR('FORM NILAI SIAP'!$AC25*'CPMK-CPL'!E$19,0)+IFERROR('FORM NILAI SIAP'!$AE25*'CPMK-CPL'!E$20,0))/'CPMK-CPL'!E$25,""))</f>
        <v/>
      </c>
      <c r="G25" s="7">
        <f>IF($C25="","",IFERROR((IFERROR('FORM NILAI SIAP'!$M25*'CPMK-CPL'!F$11,0)+IFERROR('FORM NILAI SIAP'!$O25*'CPMK-CPL'!F$12,0)+IFERROR('FORM NILAI SIAP'!$Q25*'CPMK-CPL'!F$13,0)+IFERROR('FORM NILAI SIAP'!$S25*'CPMK-CPL'!F$14,0)+IFERROR('FORM NILAI SIAP'!$U25*'CPMK-CPL'!F$15,0)+IFERROR('FORM NILAI SIAP'!$W25*'CPMK-CPL'!F$16,0)+IFERROR('FORM NILAI SIAP'!$Y25*'CPMK-CPL'!F$17,0)+IFERROR('FORM NILAI SIAP'!$AA25*'CPMK-CPL'!F$18,0)+IFERROR('FORM NILAI SIAP'!$AC25*'CPMK-CPL'!F$19,0)+IFERROR('FORM NILAI SIAP'!$AE25*'CPMK-CPL'!F$20,0))/'CPMK-CPL'!F$25,""))</f>
        <v>88.25</v>
      </c>
      <c r="H25" s="7" t="str">
        <f>IF($C25="","",IFERROR((IFERROR('FORM NILAI SIAP'!$M25*'CPMK-CPL'!G$11,0)+IFERROR('FORM NILAI SIAP'!$O25*'CPMK-CPL'!G$12,0)+IFERROR('FORM NILAI SIAP'!$Q25*'CPMK-CPL'!G$13,0)+IFERROR('FORM NILAI SIAP'!$S25*'CPMK-CPL'!G$14,0)+IFERROR('FORM NILAI SIAP'!$U25*'CPMK-CPL'!G$15,0)+IFERROR('FORM NILAI SIAP'!$W25*'CPMK-CPL'!G$16,0)+IFERROR('FORM NILAI SIAP'!$Y25*'CPMK-CPL'!G$17,0)+IFERROR('FORM NILAI SIAP'!$AA25*'CPMK-CPL'!G$18,0)+IFERROR('FORM NILAI SIAP'!$AC25*'CPMK-CPL'!G$19,0)+IFERROR('FORM NILAI SIAP'!$AE25*'CPMK-CPL'!G$20,0))/'CPMK-CPL'!G$25,""))</f>
        <v/>
      </c>
      <c r="I25" s="7" t="str">
        <f>IF($C25="","",IFERROR((IFERROR('FORM NILAI SIAP'!$M25*'CPMK-CPL'!H$11,0)+IFERROR('FORM NILAI SIAP'!$O25*'CPMK-CPL'!H$12,0)+IFERROR('FORM NILAI SIAP'!$Q25*'CPMK-CPL'!H$13,0)+IFERROR('FORM NILAI SIAP'!$S25*'CPMK-CPL'!H$14,0)+IFERROR('FORM NILAI SIAP'!$U25*'CPMK-CPL'!H$15,0)+IFERROR('FORM NILAI SIAP'!$W25*'CPMK-CPL'!H$16,0)+IFERROR('FORM NILAI SIAP'!$Y25*'CPMK-CPL'!H$17,0)+IFERROR('FORM NILAI SIAP'!$AA25*'CPMK-CPL'!H$18,0)+IFERROR('FORM NILAI SIAP'!$AC25*'CPMK-CPL'!H$19,0)+IFERROR('FORM NILAI SIAP'!$AE25*'CPMK-CPL'!H$20,0))/'CPMK-CPL'!H$25,""))</f>
        <v/>
      </c>
      <c r="J25" s="7" t="str">
        <f>IF($C25="","",IFERROR((IFERROR('FORM NILAI SIAP'!$M25*'CPMK-CPL'!I$11,0)+IFERROR('FORM NILAI SIAP'!$O25*'CPMK-CPL'!I$12,0)+IFERROR('FORM NILAI SIAP'!$Q25*'CPMK-CPL'!I$13,0)+IFERROR('FORM NILAI SIAP'!$S25*'CPMK-CPL'!I$14,0)+IFERROR('FORM NILAI SIAP'!$U25*'CPMK-CPL'!I$15,0)+IFERROR('FORM NILAI SIAP'!$W25*'CPMK-CPL'!I$16,0)+IFERROR('FORM NILAI SIAP'!$Y25*'CPMK-CPL'!I$17,0)+IFERROR('FORM NILAI SIAP'!$AA25*'CPMK-CPL'!I$18,0)+IFERROR('FORM NILAI SIAP'!$AC25*'CPMK-CPL'!I$19,0)+IFERROR('FORM NILAI SIAP'!$AE25*'CPMK-CPL'!I$20,0))/'CPMK-CPL'!I$25,""))</f>
        <v/>
      </c>
      <c r="K25" s="7" t="str">
        <f>IF($C25="","",IFERROR((IFERROR('FORM NILAI SIAP'!$M25*'CPMK-CPL'!J$11,0)+IFERROR('FORM NILAI SIAP'!$O25*'CPMK-CPL'!J$12,0)+IFERROR('FORM NILAI SIAP'!$Q25*'CPMK-CPL'!J$13,0)+IFERROR('FORM NILAI SIAP'!$S25*'CPMK-CPL'!J$14,0)+IFERROR('FORM NILAI SIAP'!$U25*'CPMK-CPL'!J$15,0)+IFERROR('FORM NILAI SIAP'!$W25*'CPMK-CPL'!J$16,0)+IFERROR('FORM NILAI SIAP'!$Y25*'CPMK-CPL'!J$17,0)+IFERROR('FORM NILAI SIAP'!$AA25*'CPMK-CPL'!J$18,0)+IFERROR('FORM NILAI SIAP'!$AC25*'CPMK-CPL'!J$19,0)+IFERROR('FORM NILAI SIAP'!$AE25*'CPMK-CPL'!J$20,0))/'CPMK-CPL'!J$25,""))</f>
        <v/>
      </c>
      <c r="L25" s="7" t="str">
        <f>IF($C25="","",IFERROR((IFERROR('FORM NILAI SIAP'!$M25*'CPMK-CPL'!K$11,0)+IFERROR('FORM NILAI SIAP'!$O25*'CPMK-CPL'!K$12,0)+IFERROR('FORM NILAI SIAP'!$Q25*'CPMK-CPL'!K$13,0)+IFERROR('FORM NILAI SIAP'!$S25*'CPMK-CPL'!K$14,0)+IFERROR('FORM NILAI SIAP'!$U25*'CPMK-CPL'!K$15,0)+IFERROR('FORM NILAI SIAP'!$W25*'CPMK-CPL'!K$16,0)+IFERROR('FORM NILAI SIAP'!$Y25*'CPMK-CPL'!K$17,0)+IFERROR('FORM NILAI SIAP'!$AA25*'CPMK-CPL'!K$18,0)+IFERROR('FORM NILAI SIAP'!$AC25*'CPMK-CPL'!K$19,0)+IFERROR('FORM NILAI SIAP'!$AE25*'CPMK-CPL'!K$20,0))/'CPMK-CPL'!K$25,""))</f>
        <v/>
      </c>
      <c r="M25" s="7" t="str">
        <f>IF($C25="","",IFERROR((IFERROR('FORM NILAI SIAP'!$M25*'CPMK-CPL'!L$11,0)+IFERROR('FORM NILAI SIAP'!$O25*'CPMK-CPL'!L$12,0)+IFERROR('FORM NILAI SIAP'!$Q25*'CPMK-CPL'!L$13,0)+IFERROR('FORM NILAI SIAP'!$S25*'CPMK-CPL'!L$14,0)+IFERROR('FORM NILAI SIAP'!$U25*'CPMK-CPL'!L$15,0)+IFERROR('FORM NILAI SIAP'!$W25*'CPMK-CPL'!L$16,0)+IFERROR('FORM NILAI SIAP'!$Y25*'CPMK-CPL'!L$17,0)+IFERROR('FORM NILAI SIAP'!$AA25*'CPMK-CPL'!L$18,0)+IFERROR('FORM NILAI SIAP'!$AC25*'CPMK-CPL'!L$19,0)+IFERROR('FORM NILAI SIAP'!$AE25*'CPMK-CPL'!L$20,0))/'CPMK-CPL'!L$25,""))</f>
        <v/>
      </c>
      <c r="N25" s="7" t="str">
        <f>IF($C25="","",IFERROR((IFERROR('FORM NILAI SIAP'!$M25*'CPMK-CPL'!M$11,0)+IFERROR('FORM NILAI SIAP'!$O25*'CPMK-CPL'!M$12,0)+IFERROR('FORM NILAI SIAP'!$Q25*'CPMK-CPL'!M$13,0)+IFERROR('FORM NILAI SIAP'!$S25*'CPMK-CPL'!M$14,0)+IFERROR('FORM NILAI SIAP'!$U25*'CPMK-CPL'!M$15,0)+IFERROR('FORM NILAI SIAP'!$W25*'CPMK-CPL'!M$16,0)+IFERROR('FORM NILAI SIAP'!$Y25*'CPMK-CPL'!M$17,0)+IFERROR('FORM NILAI SIAP'!$AA25*'CPMK-CPL'!M$18,0)+IFERROR('FORM NILAI SIAP'!$AC25*'CPMK-CPL'!M$19,0)+IFERROR('FORM NILAI SIAP'!$AE25*'CPMK-CPL'!M$20,0))/'CPMK-CPL'!M$25,""))</f>
        <v/>
      </c>
      <c r="O25" s="7" t="str">
        <f>IF($C25="","",IFERROR((IFERROR('FORM NILAI SIAP'!$M25*'CPMK-CPL'!N$11,0)+IFERROR('FORM NILAI SIAP'!$O25*'CPMK-CPL'!N$12,0)+IFERROR('FORM NILAI SIAP'!$Q25*'CPMK-CPL'!N$13,0)+IFERROR('FORM NILAI SIAP'!$S25*'CPMK-CPL'!N$14,0)+IFERROR('FORM NILAI SIAP'!$U25*'CPMK-CPL'!N$15,0)+IFERROR('FORM NILAI SIAP'!$W25*'CPMK-CPL'!N$16,0)+IFERROR('FORM NILAI SIAP'!$Y25*'CPMK-CPL'!N$17,0)+IFERROR('FORM NILAI SIAP'!$AA25*'CPMK-CPL'!N$18,0)+IFERROR('FORM NILAI SIAP'!$AC25*'CPMK-CPL'!N$19,0)+IFERROR('FORM NILAI SIAP'!$AE25*'CPMK-CPL'!N$20,0))/'CPMK-CPL'!N$25,""))</f>
        <v/>
      </c>
      <c r="P25" s="7" t="str">
        <f>IF($C25="","",IFERROR((IFERROR('FORM NILAI SIAP'!$M25*'CPMK-CPL'!O$11,0)+IFERROR('FORM NILAI SIAP'!$O25*'CPMK-CPL'!O$12,0)+IFERROR('FORM NILAI SIAP'!$Q25*'CPMK-CPL'!O$13,0)+IFERROR('FORM NILAI SIAP'!$S25*'CPMK-CPL'!O$14,0)+IFERROR('FORM NILAI SIAP'!$U25*'CPMK-CPL'!O$15,0)+IFERROR('FORM NILAI SIAP'!$W25*'CPMK-CPL'!O$16,0)+IFERROR('FORM NILAI SIAP'!$Y25*'CPMK-CPL'!O$17,0)+IFERROR('FORM NILAI SIAP'!$AA25*'CPMK-CPL'!O$18,0)+IFERROR('FORM NILAI SIAP'!$AC25*'CPMK-CPL'!O$19,0)+IFERROR('FORM NILAI SIAP'!$AE25*'CPMK-CPL'!O$20,0))/'CPMK-CPL'!O$25,""))</f>
        <v/>
      </c>
      <c r="Q25" s="7" t="str">
        <f>IF($C25="","",IFERROR((IFERROR('FORM NILAI SIAP'!$M25*'CPMK-CPL'!P$11,0)+IFERROR('FORM NILAI SIAP'!$O25*'CPMK-CPL'!P$12,0)+IFERROR('FORM NILAI SIAP'!$Q25*'CPMK-CPL'!P$13,0)+IFERROR('FORM NILAI SIAP'!$S25*'CPMK-CPL'!P$14,0)+IFERROR('FORM NILAI SIAP'!$U25*'CPMK-CPL'!P$15,0)+IFERROR('FORM NILAI SIAP'!$W25*'CPMK-CPL'!P$16,0)+IFERROR('FORM NILAI SIAP'!$Y25*'CPMK-CPL'!P$17,0)+IFERROR('FORM NILAI SIAP'!$AA25*'CPMK-CPL'!P$18,0)+IFERROR('FORM NILAI SIAP'!$AC25*'CPMK-CPL'!P$19,0)+IFERROR('FORM NILAI SIAP'!$AE25*'CPMK-CPL'!P$20,0))/'CPMK-CPL'!P$25,""))</f>
        <v/>
      </c>
      <c r="R25" s="7" t="str">
        <f>IF($C25="","",IFERROR((IFERROR('FORM NILAI SIAP'!$M25*'CPMK-CPL'!Q$11,0)+IFERROR('FORM NILAI SIAP'!$O25*'CPMK-CPL'!Q$12,0)+IFERROR('FORM NILAI SIAP'!$Q25*'CPMK-CPL'!Q$13,0)+IFERROR('FORM NILAI SIAP'!$S25*'CPMK-CPL'!Q$14,0)+IFERROR('FORM NILAI SIAP'!$U25*'CPMK-CPL'!Q$15,0)+IFERROR('FORM NILAI SIAP'!$W25*'CPMK-CPL'!Q$16,0)+IFERROR('FORM NILAI SIAP'!$Y25*'CPMK-CPL'!Q$17,0)+IFERROR('FORM NILAI SIAP'!$AA25*'CPMK-CPL'!Q$18,0)+IFERROR('FORM NILAI SIAP'!$AC25*'CPMK-CPL'!Q$19,0)+IFERROR('FORM NILAI SIAP'!$AE25*'CPMK-CPL'!Q$20,0))/'CPMK-CPL'!Q$25,""))</f>
        <v/>
      </c>
      <c r="S25" s="7" t="str">
        <f>IF($C25="","",IFERROR((IFERROR('FORM NILAI SIAP'!$M25*'CPMK-CPL'!R$11,0)+IFERROR('FORM NILAI SIAP'!$O25*'CPMK-CPL'!R$12,0)+IFERROR('FORM NILAI SIAP'!$Q25*'CPMK-CPL'!R$13,0)+IFERROR('FORM NILAI SIAP'!$S25*'CPMK-CPL'!R$14,0)+IFERROR('FORM NILAI SIAP'!$U25*'CPMK-CPL'!R$15,0)+IFERROR('FORM NILAI SIAP'!$W25*'CPMK-CPL'!R$16,0)+IFERROR('FORM NILAI SIAP'!$Y25*'CPMK-CPL'!R$17,0)+IFERROR('FORM NILAI SIAP'!$AA25*'CPMK-CPL'!R$18,0)+IFERROR('FORM NILAI SIAP'!$AC25*'CPMK-CPL'!R$19,0)+IFERROR('FORM NILAI SIAP'!$AE25*'CPMK-CPL'!R$20,0))/'CPMK-CPL'!R$25,""))</f>
        <v/>
      </c>
      <c r="T25" s="88" t="str">
        <f t="shared" ref="T25:AH25" si="25">IF(E25="","",IF(E25&gt;=80,4,IF(E25&gt;=70,3,IF(E25&gt;=60,2,1))))</f>
        <v/>
      </c>
      <c r="U25" s="88" t="str">
        <f t="shared" si="25"/>
        <v/>
      </c>
      <c r="V25" s="88">
        <f t="shared" si="9"/>
        <v>4</v>
      </c>
      <c r="W25" s="88" t="str">
        <f t="shared" si="25"/>
        <v/>
      </c>
      <c r="X25" s="88" t="str">
        <f t="shared" si="25"/>
        <v/>
      </c>
      <c r="Y25" s="88" t="str">
        <f t="shared" si="25"/>
        <v/>
      </c>
      <c r="Z25" s="88" t="str">
        <f t="shared" si="25"/>
        <v/>
      </c>
      <c r="AA25" s="88" t="str">
        <f t="shared" si="25"/>
        <v/>
      </c>
      <c r="AB25" s="88" t="str">
        <f t="shared" si="25"/>
        <v/>
      </c>
      <c r="AC25" s="88" t="str">
        <f t="shared" si="25"/>
        <v/>
      </c>
      <c r="AD25" s="88" t="str">
        <f t="shared" si="25"/>
        <v/>
      </c>
      <c r="AE25" s="88" t="str">
        <f t="shared" si="25"/>
        <v/>
      </c>
      <c r="AF25" s="88" t="str">
        <f t="shared" si="25"/>
        <v/>
      </c>
      <c r="AG25" s="88" t="str">
        <f t="shared" si="25"/>
        <v/>
      </c>
      <c r="AH25" s="88" t="str">
        <f t="shared" si="25"/>
        <v/>
      </c>
      <c r="AI25" s="89">
        <f t="shared" ca="1" si="6"/>
        <v>4</v>
      </c>
      <c r="AJ25" s="89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</row>
    <row r="26" spans="1:90" ht="14.25" customHeight="1">
      <c r="A26" s="103">
        <f t="shared" si="7"/>
        <v>19</v>
      </c>
      <c r="B26" s="64">
        <f>IF('FORM NILAI SIAP'!A26=0,"",'FORM NILAI SIAP'!A26)</f>
        <v>21120120140099</v>
      </c>
      <c r="C26" s="3" t="str">
        <f>IF('FORM NILAI SIAP'!B26=0,"",'FORM NILAI SIAP'!B26)</f>
        <v>ATHALLAH DWI RAHADIANTO</v>
      </c>
      <c r="D26" s="3" t="str">
        <f>'FORM NILAI SIAP'!J26</f>
        <v>E</v>
      </c>
      <c r="E26" s="7" t="str">
        <f>IF($C26="","",IFERROR((IFERROR('FORM NILAI SIAP'!$M26*'CPMK-CPL'!D$11,0)+IFERROR('FORM NILAI SIAP'!$O26*'CPMK-CPL'!D$12,0)+IFERROR('FORM NILAI SIAP'!$Q26*'CPMK-CPL'!D$13,0)+IFERROR('FORM NILAI SIAP'!$S26*'CPMK-CPL'!D$14,0)+IFERROR('FORM NILAI SIAP'!$U26*'CPMK-CPL'!D$15,0)+IFERROR('FORM NILAI SIAP'!$W26*'CPMK-CPL'!D$16,0)+IFERROR('FORM NILAI SIAP'!$Y26*'CPMK-CPL'!D$17,0)+IFERROR('FORM NILAI SIAP'!$AA26*'CPMK-CPL'!D$18,0)+IFERROR('FORM NILAI SIAP'!$AC26*'CPMK-CPL'!D$19,0)+IFERROR('FORM NILAI SIAP'!$AE26*'CPMK-CPL'!D$20,0))/'CPMK-CPL'!D$25,""))</f>
        <v/>
      </c>
      <c r="F26" s="7" t="str">
        <f>IF($C26="","",IFERROR((IFERROR('FORM NILAI SIAP'!$M26*'CPMK-CPL'!E$11,0)+IFERROR('FORM NILAI SIAP'!$O26*'CPMK-CPL'!E$12,0)+IFERROR('FORM NILAI SIAP'!$Q26*'CPMK-CPL'!E$13,0)+IFERROR('FORM NILAI SIAP'!$S26*'CPMK-CPL'!E$14,0)+IFERROR('FORM NILAI SIAP'!$U26*'CPMK-CPL'!E$15,0)+IFERROR('FORM NILAI SIAP'!$W26*'CPMK-CPL'!E$16,0)+IFERROR('FORM NILAI SIAP'!$Y26*'CPMK-CPL'!E$17,0)+IFERROR('FORM NILAI SIAP'!$AA26*'CPMK-CPL'!E$18,0)+IFERROR('FORM NILAI SIAP'!$AC26*'CPMK-CPL'!E$19,0)+IFERROR('FORM NILAI SIAP'!$AE26*'CPMK-CPL'!E$20,0))/'CPMK-CPL'!E$25,""))</f>
        <v/>
      </c>
      <c r="G26" s="7">
        <f>IF($C26="","",IFERROR((IFERROR('FORM NILAI SIAP'!$M26*'CPMK-CPL'!F$11,0)+IFERROR('FORM NILAI SIAP'!$O26*'CPMK-CPL'!F$12,0)+IFERROR('FORM NILAI SIAP'!$Q26*'CPMK-CPL'!F$13,0)+IFERROR('FORM NILAI SIAP'!$S26*'CPMK-CPL'!F$14,0)+IFERROR('FORM NILAI SIAP'!$U26*'CPMK-CPL'!F$15,0)+IFERROR('FORM NILAI SIAP'!$W26*'CPMK-CPL'!F$16,0)+IFERROR('FORM NILAI SIAP'!$Y26*'CPMK-CPL'!F$17,0)+IFERROR('FORM NILAI SIAP'!$AA26*'CPMK-CPL'!F$18,0)+IFERROR('FORM NILAI SIAP'!$AC26*'CPMK-CPL'!F$19,0)+IFERROR('FORM NILAI SIAP'!$AE26*'CPMK-CPL'!F$20,0))/'CPMK-CPL'!F$25,""))</f>
        <v>44.5</v>
      </c>
      <c r="H26" s="7" t="str">
        <f>IF($C26="","",IFERROR((IFERROR('FORM NILAI SIAP'!$M26*'CPMK-CPL'!G$11,0)+IFERROR('FORM NILAI SIAP'!$O26*'CPMK-CPL'!G$12,0)+IFERROR('FORM NILAI SIAP'!$Q26*'CPMK-CPL'!G$13,0)+IFERROR('FORM NILAI SIAP'!$S26*'CPMK-CPL'!G$14,0)+IFERROR('FORM NILAI SIAP'!$U26*'CPMK-CPL'!G$15,0)+IFERROR('FORM NILAI SIAP'!$W26*'CPMK-CPL'!G$16,0)+IFERROR('FORM NILAI SIAP'!$Y26*'CPMK-CPL'!G$17,0)+IFERROR('FORM NILAI SIAP'!$AA26*'CPMK-CPL'!G$18,0)+IFERROR('FORM NILAI SIAP'!$AC26*'CPMK-CPL'!G$19,0)+IFERROR('FORM NILAI SIAP'!$AE26*'CPMK-CPL'!G$20,0))/'CPMK-CPL'!G$25,""))</f>
        <v/>
      </c>
      <c r="I26" s="7" t="str">
        <f>IF($C26="","",IFERROR((IFERROR('FORM NILAI SIAP'!$M26*'CPMK-CPL'!H$11,0)+IFERROR('FORM NILAI SIAP'!$O26*'CPMK-CPL'!H$12,0)+IFERROR('FORM NILAI SIAP'!$Q26*'CPMK-CPL'!H$13,0)+IFERROR('FORM NILAI SIAP'!$S26*'CPMK-CPL'!H$14,0)+IFERROR('FORM NILAI SIAP'!$U26*'CPMK-CPL'!H$15,0)+IFERROR('FORM NILAI SIAP'!$W26*'CPMK-CPL'!H$16,0)+IFERROR('FORM NILAI SIAP'!$Y26*'CPMK-CPL'!H$17,0)+IFERROR('FORM NILAI SIAP'!$AA26*'CPMK-CPL'!H$18,0)+IFERROR('FORM NILAI SIAP'!$AC26*'CPMK-CPL'!H$19,0)+IFERROR('FORM NILAI SIAP'!$AE26*'CPMK-CPL'!H$20,0))/'CPMK-CPL'!H$25,""))</f>
        <v/>
      </c>
      <c r="J26" s="7" t="str">
        <f>IF($C26="","",IFERROR((IFERROR('FORM NILAI SIAP'!$M26*'CPMK-CPL'!I$11,0)+IFERROR('FORM NILAI SIAP'!$O26*'CPMK-CPL'!I$12,0)+IFERROR('FORM NILAI SIAP'!$Q26*'CPMK-CPL'!I$13,0)+IFERROR('FORM NILAI SIAP'!$S26*'CPMK-CPL'!I$14,0)+IFERROR('FORM NILAI SIAP'!$U26*'CPMK-CPL'!I$15,0)+IFERROR('FORM NILAI SIAP'!$W26*'CPMK-CPL'!I$16,0)+IFERROR('FORM NILAI SIAP'!$Y26*'CPMK-CPL'!I$17,0)+IFERROR('FORM NILAI SIAP'!$AA26*'CPMK-CPL'!I$18,0)+IFERROR('FORM NILAI SIAP'!$AC26*'CPMK-CPL'!I$19,0)+IFERROR('FORM NILAI SIAP'!$AE26*'CPMK-CPL'!I$20,0))/'CPMK-CPL'!I$25,""))</f>
        <v/>
      </c>
      <c r="K26" s="7" t="str">
        <f>IF($C26="","",IFERROR((IFERROR('FORM NILAI SIAP'!$M26*'CPMK-CPL'!J$11,0)+IFERROR('FORM NILAI SIAP'!$O26*'CPMK-CPL'!J$12,0)+IFERROR('FORM NILAI SIAP'!$Q26*'CPMK-CPL'!J$13,0)+IFERROR('FORM NILAI SIAP'!$S26*'CPMK-CPL'!J$14,0)+IFERROR('FORM NILAI SIAP'!$U26*'CPMK-CPL'!J$15,0)+IFERROR('FORM NILAI SIAP'!$W26*'CPMK-CPL'!J$16,0)+IFERROR('FORM NILAI SIAP'!$Y26*'CPMK-CPL'!J$17,0)+IFERROR('FORM NILAI SIAP'!$AA26*'CPMK-CPL'!J$18,0)+IFERROR('FORM NILAI SIAP'!$AC26*'CPMK-CPL'!J$19,0)+IFERROR('FORM NILAI SIAP'!$AE26*'CPMK-CPL'!J$20,0))/'CPMK-CPL'!J$25,""))</f>
        <v/>
      </c>
      <c r="L26" s="7" t="str">
        <f>IF($C26="","",IFERROR((IFERROR('FORM NILAI SIAP'!$M26*'CPMK-CPL'!K$11,0)+IFERROR('FORM NILAI SIAP'!$O26*'CPMK-CPL'!K$12,0)+IFERROR('FORM NILAI SIAP'!$Q26*'CPMK-CPL'!K$13,0)+IFERROR('FORM NILAI SIAP'!$S26*'CPMK-CPL'!K$14,0)+IFERROR('FORM NILAI SIAP'!$U26*'CPMK-CPL'!K$15,0)+IFERROR('FORM NILAI SIAP'!$W26*'CPMK-CPL'!K$16,0)+IFERROR('FORM NILAI SIAP'!$Y26*'CPMK-CPL'!K$17,0)+IFERROR('FORM NILAI SIAP'!$AA26*'CPMK-CPL'!K$18,0)+IFERROR('FORM NILAI SIAP'!$AC26*'CPMK-CPL'!K$19,0)+IFERROR('FORM NILAI SIAP'!$AE26*'CPMK-CPL'!K$20,0))/'CPMK-CPL'!K$25,""))</f>
        <v/>
      </c>
      <c r="M26" s="7" t="str">
        <f>IF($C26="","",IFERROR((IFERROR('FORM NILAI SIAP'!$M26*'CPMK-CPL'!L$11,0)+IFERROR('FORM NILAI SIAP'!$O26*'CPMK-CPL'!L$12,0)+IFERROR('FORM NILAI SIAP'!$Q26*'CPMK-CPL'!L$13,0)+IFERROR('FORM NILAI SIAP'!$S26*'CPMK-CPL'!L$14,0)+IFERROR('FORM NILAI SIAP'!$U26*'CPMK-CPL'!L$15,0)+IFERROR('FORM NILAI SIAP'!$W26*'CPMK-CPL'!L$16,0)+IFERROR('FORM NILAI SIAP'!$Y26*'CPMK-CPL'!L$17,0)+IFERROR('FORM NILAI SIAP'!$AA26*'CPMK-CPL'!L$18,0)+IFERROR('FORM NILAI SIAP'!$AC26*'CPMK-CPL'!L$19,0)+IFERROR('FORM NILAI SIAP'!$AE26*'CPMK-CPL'!L$20,0))/'CPMK-CPL'!L$25,""))</f>
        <v/>
      </c>
      <c r="N26" s="7" t="str">
        <f>IF($C26="","",IFERROR((IFERROR('FORM NILAI SIAP'!$M26*'CPMK-CPL'!M$11,0)+IFERROR('FORM NILAI SIAP'!$O26*'CPMK-CPL'!M$12,0)+IFERROR('FORM NILAI SIAP'!$Q26*'CPMK-CPL'!M$13,0)+IFERROR('FORM NILAI SIAP'!$S26*'CPMK-CPL'!M$14,0)+IFERROR('FORM NILAI SIAP'!$U26*'CPMK-CPL'!M$15,0)+IFERROR('FORM NILAI SIAP'!$W26*'CPMK-CPL'!M$16,0)+IFERROR('FORM NILAI SIAP'!$Y26*'CPMK-CPL'!M$17,0)+IFERROR('FORM NILAI SIAP'!$AA26*'CPMK-CPL'!M$18,0)+IFERROR('FORM NILAI SIAP'!$AC26*'CPMK-CPL'!M$19,0)+IFERROR('FORM NILAI SIAP'!$AE26*'CPMK-CPL'!M$20,0))/'CPMK-CPL'!M$25,""))</f>
        <v/>
      </c>
      <c r="O26" s="7" t="str">
        <f>IF($C26="","",IFERROR((IFERROR('FORM NILAI SIAP'!$M26*'CPMK-CPL'!N$11,0)+IFERROR('FORM NILAI SIAP'!$O26*'CPMK-CPL'!N$12,0)+IFERROR('FORM NILAI SIAP'!$Q26*'CPMK-CPL'!N$13,0)+IFERROR('FORM NILAI SIAP'!$S26*'CPMK-CPL'!N$14,0)+IFERROR('FORM NILAI SIAP'!$U26*'CPMK-CPL'!N$15,0)+IFERROR('FORM NILAI SIAP'!$W26*'CPMK-CPL'!N$16,0)+IFERROR('FORM NILAI SIAP'!$Y26*'CPMK-CPL'!N$17,0)+IFERROR('FORM NILAI SIAP'!$AA26*'CPMK-CPL'!N$18,0)+IFERROR('FORM NILAI SIAP'!$AC26*'CPMK-CPL'!N$19,0)+IFERROR('FORM NILAI SIAP'!$AE26*'CPMK-CPL'!N$20,0))/'CPMK-CPL'!N$25,""))</f>
        <v/>
      </c>
      <c r="P26" s="7" t="str">
        <f>IF($C26="","",IFERROR((IFERROR('FORM NILAI SIAP'!$M26*'CPMK-CPL'!O$11,0)+IFERROR('FORM NILAI SIAP'!$O26*'CPMK-CPL'!O$12,0)+IFERROR('FORM NILAI SIAP'!$Q26*'CPMK-CPL'!O$13,0)+IFERROR('FORM NILAI SIAP'!$S26*'CPMK-CPL'!O$14,0)+IFERROR('FORM NILAI SIAP'!$U26*'CPMK-CPL'!O$15,0)+IFERROR('FORM NILAI SIAP'!$W26*'CPMK-CPL'!O$16,0)+IFERROR('FORM NILAI SIAP'!$Y26*'CPMK-CPL'!O$17,0)+IFERROR('FORM NILAI SIAP'!$AA26*'CPMK-CPL'!O$18,0)+IFERROR('FORM NILAI SIAP'!$AC26*'CPMK-CPL'!O$19,0)+IFERROR('FORM NILAI SIAP'!$AE26*'CPMK-CPL'!O$20,0))/'CPMK-CPL'!O$25,""))</f>
        <v/>
      </c>
      <c r="Q26" s="7" t="str">
        <f>IF($C26="","",IFERROR((IFERROR('FORM NILAI SIAP'!$M26*'CPMK-CPL'!P$11,0)+IFERROR('FORM NILAI SIAP'!$O26*'CPMK-CPL'!P$12,0)+IFERROR('FORM NILAI SIAP'!$Q26*'CPMK-CPL'!P$13,0)+IFERROR('FORM NILAI SIAP'!$S26*'CPMK-CPL'!P$14,0)+IFERROR('FORM NILAI SIAP'!$U26*'CPMK-CPL'!P$15,0)+IFERROR('FORM NILAI SIAP'!$W26*'CPMK-CPL'!P$16,0)+IFERROR('FORM NILAI SIAP'!$Y26*'CPMK-CPL'!P$17,0)+IFERROR('FORM NILAI SIAP'!$AA26*'CPMK-CPL'!P$18,0)+IFERROR('FORM NILAI SIAP'!$AC26*'CPMK-CPL'!P$19,0)+IFERROR('FORM NILAI SIAP'!$AE26*'CPMK-CPL'!P$20,0))/'CPMK-CPL'!P$25,""))</f>
        <v/>
      </c>
      <c r="R26" s="7" t="str">
        <f>IF($C26="","",IFERROR((IFERROR('FORM NILAI SIAP'!$M26*'CPMK-CPL'!Q$11,0)+IFERROR('FORM NILAI SIAP'!$O26*'CPMK-CPL'!Q$12,0)+IFERROR('FORM NILAI SIAP'!$Q26*'CPMK-CPL'!Q$13,0)+IFERROR('FORM NILAI SIAP'!$S26*'CPMK-CPL'!Q$14,0)+IFERROR('FORM NILAI SIAP'!$U26*'CPMK-CPL'!Q$15,0)+IFERROR('FORM NILAI SIAP'!$W26*'CPMK-CPL'!Q$16,0)+IFERROR('FORM NILAI SIAP'!$Y26*'CPMK-CPL'!Q$17,0)+IFERROR('FORM NILAI SIAP'!$AA26*'CPMK-CPL'!Q$18,0)+IFERROR('FORM NILAI SIAP'!$AC26*'CPMK-CPL'!Q$19,0)+IFERROR('FORM NILAI SIAP'!$AE26*'CPMK-CPL'!Q$20,0))/'CPMK-CPL'!Q$25,""))</f>
        <v/>
      </c>
      <c r="S26" s="7" t="str">
        <f>IF($C26="","",IFERROR((IFERROR('FORM NILAI SIAP'!$M26*'CPMK-CPL'!R$11,0)+IFERROR('FORM NILAI SIAP'!$O26*'CPMK-CPL'!R$12,0)+IFERROR('FORM NILAI SIAP'!$Q26*'CPMK-CPL'!R$13,0)+IFERROR('FORM NILAI SIAP'!$S26*'CPMK-CPL'!R$14,0)+IFERROR('FORM NILAI SIAP'!$U26*'CPMK-CPL'!R$15,0)+IFERROR('FORM NILAI SIAP'!$W26*'CPMK-CPL'!R$16,0)+IFERROR('FORM NILAI SIAP'!$Y26*'CPMK-CPL'!R$17,0)+IFERROR('FORM NILAI SIAP'!$AA26*'CPMK-CPL'!R$18,0)+IFERROR('FORM NILAI SIAP'!$AC26*'CPMK-CPL'!R$19,0)+IFERROR('FORM NILAI SIAP'!$AE26*'CPMK-CPL'!R$20,0))/'CPMK-CPL'!R$25,""))</f>
        <v/>
      </c>
      <c r="T26" s="88" t="str">
        <f t="shared" ref="T26:AH26" si="26">IF(E26="","",IF(E26&gt;=80,4,IF(E26&gt;=70,3,IF(E26&gt;=60,2,1))))</f>
        <v/>
      </c>
      <c r="U26" s="88" t="str">
        <f t="shared" si="26"/>
        <v/>
      </c>
      <c r="V26" s="88">
        <f t="shared" si="9"/>
        <v>1</v>
      </c>
      <c r="W26" s="88" t="str">
        <f t="shared" si="26"/>
        <v/>
      </c>
      <c r="X26" s="88" t="str">
        <f t="shared" si="26"/>
        <v/>
      </c>
      <c r="Y26" s="88" t="str">
        <f t="shared" si="26"/>
        <v/>
      </c>
      <c r="Z26" s="88" t="str">
        <f t="shared" si="26"/>
        <v/>
      </c>
      <c r="AA26" s="88" t="str">
        <f t="shared" si="26"/>
        <v/>
      </c>
      <c r="AB26" s="88" t="str">
        <f t="shared" si="26"/>
        <v/>
      </c>
      <c r="AC26" s="88" t="str">
        <f t="shared" si="26"/>
        <v/>
      </c>
      <c r="AD26" s="88" t="str">
        <f t="shared" si="26"/>
        <v/>
      </c>
      <c r="AE26" s="88" t="str">
        <f t="shared" si="26"/>
        <v/>
      </c>
      <c r="AF26" s="88" t="str">
        <f t="shared" si="26"/>
        <v/>
      </c>
      <c r="AG26" s="88" t="str">
        <f t="shared" si="26"/>
        <v/>
      </c>
      <c r="AH26" s="88" t="str">
        <f t="shared" si="26"/>
        <v/>
      </c>
      <c r="AI26" s="89">
        <f t="shared" ca="1" si="6"/>
        <v>1</v>
      </c>
      <c r="AJ26" s="89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</row>
    <row r="27" spans="1:90" ht="14.25" customHeight="1">
      <c r="A27" s="103">
        <f t="shared" si="7"/>
        <v>20</v>
      </c>
      <c r="B27" s="64">
        <f>IF('FORM NILAI SIAP'!A27=0,"",'FORM NILAI SIAP'!A27)</f>
        <v>21120120140099</v>
      </c>
      <c r="C27" s="3" t="str">
        <f>IF('FORM NILAI SIAP'!B27=0,"",'FORM NILAI SIAP'!B27)</f>
        <v>MUHAMMAD IRHAMSYAH ARRAHIM</v>
      </c>
      <c r="D27" s="3" t="str">
        <f>'FORM NILAI SIAP'!J27</f>
        <v>A</v>
      </c>
      <c r="E27" s="7" t="str">
        <f>IF($C27="","",IFERROR((IFERROR('FORM NILAI SIAP'!$M27*'CPMK-CPL'!D$11,0)+IFERROR('FORM NILAI SIAP'!$O27*'CPMK-CPL'!D$12,0)+IFERROR('FORM NILAI SIAP'!$Q27*'CPMK-CPL'!D$13,0)+IFERROR('FORM NILAI SIAP'!$S27*'CPMK-CPL'!D$14,0)+IFERROR('FORM NILAI SIAP'!$U27*'CPMK-CPL'!D$15,0)+IFERROR('FORM NILAI SIAP'!$W27*'CPMK-CPL'!D$16,0)+IFERROR('FORM NILAI SIAP'!$Y27*'CPMK-CPL'!D$17,0)+IFERROR('FORM NILAI SIAP'!$AA27*'CPMK-CPL'!D$18,0)+IFERROR('FORM NILAI SIAP'!$AC27*'CPMK-CPL'!D$19,0)+IFERROR('FORM NILAI SIAP'!$AE27*'CPMK-CPL'!D$20,0))/'CPMK-CPL'!D$25,""))</f>
        <v/>
      </c>
      <c r="F27" s="7" t="str">
        <f>IF($C27="","",IFERROR((IFERROR('FORM NILAI SIAP'!$M27*'CPMK-CPL'!E$11,0)+IFERROR('FORM NILAI SIAP'!$O27*'CPMK-CPL'!E$12,0)+IFERROR('FORM NILAI SIAP'!$Q27*'CPMK-CPL'!E$13,0)+IFERROR('FORM NILAI SIAP'!$S27*'CPMK-CPL'!E$14,0)+IFERROR('FORM NILAI SIAP'!$U27*'CPMK-CPL'!E$15,0)+IFERROR('FORM NILAI SIAP'!$W27*'CPMK-CPL'!E$16,0)+IFERROR('FORM NILAI SIAP'!$Y27*'CPMK-CPL'!E$17,0)+IFERROR('FORM NILAI SIAP'!$AA27*'CPMK-CPL'!E$18,0)+IFERROR('FORM NILAI SIAP'!$AC27*'CPMK-CPL'!E$19,0)+IFERROR('FORM NILAI SIAP'!$AE27*'CPMK-CPL'!E$20,0))/'CPMK-CPL'!E$25,""))</f>
        <v/>
      </c>
      <c r="G27" s="7">
        <f>IF($C27="","",IFERROR((IFERROR('FORM NILAI SIAP'!$M27*'CPMK-CPL'!F$11,0)+IFERROR('FORM NILAI SIAP'!$O27*'CPMK-CPL'!F$12,0)+IFERROR('FORM NILAI SIAP'!$Q27*'CPMK-CPL'!F$13,0)+IFERROR('FORM NILAI SIAP'!$S27*'CPMK-CPL'!F$14,0)+IFERROR('FORM NILAI SIAP'!$U27*'CPMK-CPL'!F$15,0)+IFERROR('FORM NILAI SIAP'!$W27*'CPMK-CPL'!F$16,0)+IFERROR('FORM NILAI SIAP'!$Y27*'CPMK-CPL'!F$17,0)+IFERROR('FORM NILAI SIAP'!$AA27*'CPMK-CPL'!F$18,0)+IFERROR('FORM NILAI SIAP'!$AC27*'CPMK-CPL'!F$19,0)+IFERROR('FORM NILAI SIAP'!$AE27*'CPMK-CPL'!F$20,0))/'CPMK-CPL'!F$25,""))</f>
        <v>95.75</v>
      </c>
      <c r="H27" s="7" t="str">
        <f>IF($C27="","",IFERROR((IFERROR('FORM NILAI SIAP'!$M27*'CPMK-CPL'!G$11,0)+IFERROR('FORM NILAI SIAP'!$O27*'CPMK-CPL'!G$12,0)+IFERROR('FORM NILAI SIAP'!$Q27*'CPMK-CPL'!G$13,0)+IFERROR('FORM NILAI SIAP'!$S27*'CPMK-CPL'!G$14,0)+IFERROR('FORM NILAI SIAP'!$U27*'CPMK-CPL'!G$15,0)+IFERROR('FORM NILAI SIAP'!$W27*'CPMK-CPL'!G$16,0)+IFERROR('FORM NILAI SIAP'!$Y27*'CPMK-CPL'!G$17,0)+IFERROR('FORM NILAI SIAP'!$AA27*'CPMK-CPL'!G$18,0)+IFERROR('FORM NILAI SIAP'!$AC27*'CPMK-CPL'!G$19,0)+IFERROR('FORM NILAI SIAP'!$AE27*'CPMK-CPL'!G$20,0))/'CPMK-CPL'!G$25,""))</f>
        <v/>
      </c>
      <c r="I27" s="7" t="str">
        <f>IF($C27="","",IFERROR((IFERROR('FORM NILAI SIAP'!$M27*'CPMK-CPL'!H$11,0)+IFERROR('FORM NILAI SIAP'!$O27*'CPMK-CPL'!H$12,0)+IFERROR('FORM NILAI SIAP'!$Q27*'CPMK-CPL'!H$13,0)+IFERROR('FORM NILAI SIAP'!$S27*'CPMK-CPL'!H$14,0)+IFERROR('FORM NILAI SIAP'!$U27*'CPMK-CPL'!H$15,0)+IFERROR('FORM NILAI SIAP'!$W27*'CPMK-CPL'!H$16,0)+IFERROR('FORM NILAI SIAP'!$Y27*'CPMK-CPL'!H$17,0)+IFERROR('FORM NILAI SIAP'!$AA27*'CPMK-CPL'!H$18,0)+IFERROR('FORM NILAI SIAP'!$AC27*'CPMK-CPL'!H$19,0)+IFERROR('FORM NILAI SIAP'!$AE27*'CPMK-CPL'!H$20,0))/'CPMK-CPL'!H$25,""))</f>
        <v/>
      </c>
      <c r="J27" s="7" t="str">
        <f>IF($C27="","",IFERROR((IFERROR('FORM NILAI SIAP'!$M27*'CPMK-CPL'!I$11,0)+IFERROR('FORM NILAI SIAP'!$O27*'CPMK-CPL'!I$12,0)+IFERROR('FORM NILAI SIAP'!$Q27*'CPMK-CPL'!I$13,0)+IFERROR('FORM NILAI SIAP'!$S27*'CPMK-CPL'!I$14,0)+IFERROR('FORM NILAI SIAP'!$U27*'CPMK-CPL'!I$15,0)+IFERROR('FORM NILAI SIAP'!$W27*'CPMK-CPL'!I$16,0)+IFERROR('FORM NILAI SIAP'!$Y27*'CPMK-CPL'!I$17,0)+IFERROR('FORM NILAI SIAP'!$AA27*'CPMK-CPL'!I$18,0)+IFERROR('FORM NILAI SIAP'!$AC27*'CPMK-CPL'!I$19,0)+IFERROR('FORM NILAI SIAP'!$AE27*'CPMK-CPL'!I$20,0))/'CPMK-CPL'!I$25,""))</f>
        <v/>
      </c>
      <c r="K27" s="7" t="str">
        <f>IF($C27="","",IFERROR((IFERROR('FORM NILAI SIAP'!$M27*'CPMK-CPL'!J$11,0)+IFERROR('FORM NILAI SIAP'!$O27*'CPMK-CPL'!J$12,0)+IFERROR('FORM NILAI SIAP'!$Q27*'CPMK-CPL'!J$13,0)+IFERROR('FORM NILAI SIAP'!$S27*'CPMK-CPL'!J$14,0)+IFERROR('FORM NILAI SIAP'!$U27*'CPMK-CPL'!J$15,0)+IFERROR('FORM NILAI SIAP'!$W27*'CPMK-CPL'!J$16,0)+IFERROR('FORM NILAI SIAP'!$Y27*'CPMK-CPL'!J$17,0)+IFERROR('FORM NILAI SIAP'!$AA27*'CPMK-CPL'!J$18,0)+IFERROR('FORM NILAI SIAP'!$AC27*'CPMK-CPL'!J$19,0)+IFERROR('FORM NILAI SIAP'!$AE27*'CPMK-CPL'!J$20,0))/'CPMK-CPL'!J$25,""))</f>
        <v/>
      </c>
      <c r="L27" s="7" t="str">
        <f>IF($C27="","",IFERROR((IFERROR('FORM NILAI SIAP'!$M27*'CPMK-CPL'!K$11,0)+IFERROR('FORM NILAI SIAP'!$O27*'CPMK-CPL'!K$12,0)+IFERROR('FORM NILAI SIAP'!$Q27*'CPMK-CPL'!K$13,0)+IFERROR('FORM NILAI SIAP'!$S27*'CPMK-CPL'!K$14,0)+IFERROR('FORM NILAI SIAP'!$U27*'CPMK-CPL'!K$15,0)+IFERROR('FORM NILAI SIAP'!$W27*'CPMK-CPL'!K$16,0)+IFERROR('FORM NILAI SIAP'!$Y27*'CPMK-CPL'!K$17,0)+IFERROR('FORM NILAI SIAP'!$AA27*'CPMK-CPL'!K$18,0)+IFERROR('FORM NILAI SIAP'!$AC27*'CPMK-CPL'!K$19,0)+IFERROR('FORM NILAI SIAP'!$AE27*'CPMK-CPL'!K$20,0))/'CPMK-CPL'!K$25,""))</f>
        <v/>
      </c>
      <c r="M27" s="7" t="str">
        <f>IF($C27="","",IFERROR((IFERROR('FORM NILAI SIAP'!$M27*'CPMK-CPL'!L$11,0)+IFERROR('FORM NILAI SIAP'!$O27*'CPMK-CPL'!L$12,0)+IFERROR('FORM NILAI SIAP'!$Q27*'CPMK-CPL'!L$13,0)+IFERROR('FORM NILAI SIAP'!$S27*'CPMK-CPL'!L$14,0)+IFERROR('FORM NILAI SIAP'!$U27*'CPMK-CPL'!L$15,0)+IFERROR('FORM NILAI SIAP'!$W27*'CPMK-CPL'!L$16,0)+IFERROR('FORM NILAI SIAP'!$Y27*'CPMK-CPL'!L$17,0)+IFERROR('FORM NILAI SIAP'!$AA27*'CPMK-CPL'!L$18,0)+IFERROR('FORM NILAI SIAP'!$AC27*'CPMK-CPL'!L$19,0)+IFERROR('FORM NILAI SIAP'!$AE27*'CPMK-CPL'!L$20,0))/'CPMK-CPL'!L$25,""))</f>
        <v/>
      </c>
      <c r="N27" s="7" t="str">
        <f>IF($C27="","",IFERROR((IFERROR('FORM NILAI SIAP'!$M27*'CPMK-CPL'!M$11,0)+IFERROR('FORM NILAI SIAP'!$O27*'CPMK-CPL'!M$12,0)+IFERROR('FORM NILAI SIAP'!$Q27*'CPMK-CPL'!M$13,0)+IFERROR('FORM NILAI SIAP'!$S27*'CPMK-CPL'!M$14,0)+IFERROR('FORM NILAI SIAP'!$U27*'CPMK-CPL'!M$15,0)+IFERROR('FORM NILAI SIAP'!$W27*'CPMK-CPL'!M$16,0)+IFERROR('FORM NILAI SIAP'!$Y27*'CPMK-CPL'!M$17,0)+IFERROR('FORM NILAI SIAP'!$AA27*'CPMK-CPL'!M$18,0)+IFERROR('FORM NILAI SIAP'!$AC27*'CPMK-CPL'!M$19,0)+IFERROR('FORM NILAI SIAP'!$AE27*'CPMK-CPL'!M$20,0))/'CPMK-CPL'!M$25,""))</f>
        <v/>
      </c>
      <c r="O27" s="7" t="str">
        <f>IF($C27="","",IFERROR((IFERROR('FORM NILAI SIAP'!$M27*'CPMK-CPL'!N$11,0)+IFERROR('FORM NILAI SIAP'!$O27*'CPMK-CPL'!N$12,0)+IFERROR('FORM NILAI SIAP'!$Q27*'CPMK-CPL'!N$13,0)+IFERROR('FORM NILAI SIAP'!$S27*'CPMK-CPL'!N$14,0)+IFERROR('FORM NILAI SIAP'!$U27*'CPMK-CPL'!N$15,0)+IFERROR('FORM NILAI SIAP'!$W27*'CPMK-CPL'!N$16,0)+IFERROR('FORM NILAI SIAP'!$Y27*'CPMK-CPL'!N$17,0)+IFERROR('FORM NILAI SIAP'!$AA27*'CPMK-CPL'!N$18,0)+IFERROR('FORM NILAI SIAP'!$AC27*'CPMK-CPL'!N$19,0)+IFERROR('FORM NILAI SIAP'!$AE27*'CPMK-CPL'!N$20,0))/'CPMK-CPL'!N$25,""))</f>
        <v/>
      </c>
      <c r="P27" s="7" t="str">
        <f>IF($C27="","",IFERROR((IFERROR('FORM NILAI SIAP'!$M27*'CPMK-CPL'!O$11,0)+IFERROR('FORM NILAI SIAP'!$O27*'CPMK-CPL'!O$12,0)+IFERROR('FORM NILAI SIAP'!$Q27*'CPMK-CPL'!O$13,0)+IFERROR('FORM NILAI SIAP'!$S27*'CPMK-CPL'!O$14,0)+IFERROR('FORM NILAI SIAP'!$U27*'CPMK-CPL'!O$15,0)+IFERROR('FORM NILAI SIAP'!$W27*'CPMK-CPL'!O$16,0)+IFERROR('FORM NILAI SIAP'!$Y27*'CPMK-CPL'!O$17,0)+IFERROR('FORM NILAI SIAP'!$AA27*'CPMK-CPL'!O$18,0)+IFERROR('FORM NILAI SIAP'!$AC27*'CPMK-CPL'!O$19,0)+IFERROR('FORM NILAI SIAP'!$AE27*'CPMK-CPL'!O$20,0))/'CPMK-CPL'!O$25,""))</f>
        <v/>
      </c>
      <c r="Q27" s="7" t="str">
        <f>IF($C27="","",IFERROR((IFERROR('FORM NILAI SIAP'!$M27*'CPMK-CPL'!P$11,0)+IFERROR('FORM NILAI SIAP'!$O27*'CPMK-CPL'!P$12,0)+IFERROR('FORM NILAI SIAP'!$Q27*'CPMK-CPL'!P$13,0)+IFERROR('FORM NILAI SIAP'!$S27*'CPMK-CPL'!P$14,0)+IFERROR('FORM NILAI SIAP'!$U27*'CPMK-CPL'!P$15,0)+IFERROR('FORM NILAI SIAP'!$W27*'CPMK-CPL'!P$16,0)+IFERROR('FORM NILAI SIAP'!$Y27*'CPMK-CPL'!P$17,0)+IFERROR('FORM NILAI SIAP'!$AA27*'CPMK-CPL'!P$18,0)+IFERROR('FORM NILAI SIAP'!$AC27*'CPMK-CPL'!P$19,0)+IFERROR('FORM NILAI SIAP'!$AE27*'CPMK-CPL'!P$20,0))/'CPMK-CPL'!P$25,""))</f>
        <v/>
      </c>
      <c r="R27" s="7" t="str">
        <f>IF($C27="","",IFERROR((IFERROR('FORM NILAI SIAP'!$M27*'CPMK-CPL'!Q$11,0)+IFERROR('FORM NILAI SIAP'!$O27*'CPMK-CPL'!Q$12,0)+IFERROR('FORM NILAI SIAP'!$Q27*'CPMK-CPL'!Q$13,0)+IFERROR('FORM NILAI SIAP'!$S27*'CPMK-CPL'!Q$14,0)+IFERROR('FORM NILAI SIAP'!$U27*'CPMK-CPL'!Q$15,0)+IFERROR('FORM NILAI SIAP'!$W27*'CPMK-CPL'!Q$16,0)+IFERROR('FORM NILAI SIAP'!$Y27*'CPMK-CPL'!Q$17,0)+IFERROR('FORM NILAI SIAP'!$AA27*'CPMK-CPL'!Q$18,0)+IFERROR('FORM NILAI SIAP'!$AC27*'CPMK-CPL'!Q$19,0)+IFERROR('FORM NILAI SIAP'!$AE27*'CPMK-CPL'!Q$20,0))/'CPMK-CPL'!Q$25,""))</f>
        <v/>
      </c>
      <c r="S27" s="7" t="str">
        <f>IF($C27="","",IFERROR((IFERROR('FORM NILAI SIAP'!$M27*'CPMK-CPL'!R$11,0)+IFERROR('FORM NILAI SIAP'!$O27*'CPMK-CPL'!R$12,0)+IFERROR('FORM NILAI SIAP'!$Q27*'CPMK-CPL'!R$13,0)+IFERROR('FORM NILAI SIAP'!$S27*'CPMK-CPL'!R$14,0)+IFERROR('FORM NILAI SIAP'!$U27*'CPMK-CPL'!R$15,0)+IFERROR('FORM NILAI SIAP'!$W27*'CPMK-CPL'!R$16,0)+IFERROR('FORM NILAI SIAP'!$Y27*'CPMK-CPL'!R$17,0)+IFERROR('FORM NILAI SIAP'!$AA27*'CPMK-CPL'!R$18,0)+IFERROR('FORM NILAI SIAP'!$AC27*'CPMK-CPL'!R$19,0)+IFERROR('FORM NILAI SIAP'!$AE27*'CPMK-CPL'!R$20,0))/'CPMK-CPL'!R$25,""))</f>
        <v/>
      </c>
      <c r="T27" s="88" t="str">
        <f t="shared" ref="T27:AH27" si="27">IF(E27="","",IF(E27&gt;=80,4,IF(E27&gt;=70,3,IF(E27&gt;=60,2,1))))</f>
        <v/>
      </c>
      <c r="U27" s="88" t="str">
        <f t="shared" si="27"/>
        <v/>
      </c>
      <c r="V27" s="88">
        <f t="shared" si="9"/>
        <v>4</v>
      </c>
      <c r="W27" s="88" t="str">
        <f t="shared" si="27"/>
        <v/>
      </c>
      <c r="X27" s="88" t="str">
        <f t="shared" si="27"/>
        <v/>
      </c>
      <c r="Y27" s="88" t="str">
        <f t="shared" si="27"/>
        <v/>
      </c>
      <c r="Z27" s="88" t="str">
        <f t="shared" si="27"/>
        <v/>
      </c>
      <c r="AA27" s="88" t="str">
        <f t="shared" si="27"/>
        <v/>
      </c>
      <c r="AB27" s="88" t="str">
        <f t="shared" si="27"/>
        <v/>
      </c>
      <c r="AC27" s="88" t="str">
        <f t="shared" si="27"/>
        <v/>
      </c>
      <c r="AD27" s="88" t="str">
        <f t="shared" si="27"/>
        <v/>
      </c>
      <c r="AE27" s="88" t="str">
        <f t="shared" si="27"/>
        <v/>
      </c>
      <c r="AF27" s="88" t="str">
        <f t="shared" si="27"/>
        <v/>
      </c>
      <c r="AG27" s="88" t="str">
        <f t="shared" si="27"/>
        <v/>
      </c>
      <c r="AH27" s="88" t="str">
        <f t="shared" si="27"/>
        <v/>
      </c>
      <c r="AI27" s="89">
        <f t="shared" ca="1" si="6"/>
        <v>4</v>
      </c>
      <c r="AJ27" s="89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</row>
    <row r="28" spans="1:90" ht="14.25" customHeight="1">
      <c r="A28" s="103">
        <f t="shared" si="7"/>
        <v>21</v>
      </c>
      <c r="B28" s="64">
        <f>IF('FORM NILAI SIAP'!A28=0,"",'FORM NILAI SIAP'!A28)</f>
        <v>21120120140099</v>
      </c>
      <c r="C28" s="3" t="str">
        <f>IF('FORM NILAI SIAP'!B28=0,"",'FORM NILAI SIAP'!B28)</f>
        <v>NAURA SHARFINA AZARINE</v>
      </c>
      <c r="D28" s="3" t="str">
        <f>'FORM NILAI SIAP'!J28</f>
        <v>A</v>
      </c>
      <c r="E28" s="7" t="str">
        <f>IF($C28="","",IFERROR((IFERROR('FORM NILAI SIAP'!$M28*'CPMK-CPL'!D$11,0)+IFERROR('FORM NILAI SIAP'!$O28*'CPMK-CPL'!D$12,0)+IFERROR('FORM NILAI SIAP'!$Q28*'CPMK-CPL'!D$13,0)+IFERROR('FORM NILAI SIAP'!$S28*'CPMK-CPL'!D$14,0)+IFERROR('FORM NILAI SIAP'!$U28*'CPMK-CPL'!D$15,0)+IFERROR('FORM NILAI SIAP'!$W28*'CPMK-CPL'!D$16,0)+IFERROR('FORM NILAI SIAP'!$Y28*'CPMK-CPL'!D$17,0)+IFERROR('FORM NILAI SIAP'!$AA28*'CPMK-CPL'!D$18,0)+IFERROR('FORM NILAI SIAP'!$AC28*'CPMK-CPL'!D$19,0)+IFERROR('FORM NILAI SIAP'!$AE28*'CPMK-CPL'!D$20,0))/'CPMK-CPL'!D$25,""))</f>
        <v/>
      </c>
      <c r="F28" s="7" t="str">
        <f>IF($C28="","",IFERROR((IFERROR('FORM NILAI SIAP'!$M28*'CPMK-CPL'!E$11,0)+IFERROR('FORM NILAI SIAP'!$O28*'CPMK-CPL'!E$12,0)+IFERROR('FORM NILAI SIAP'!$Q28*'CPMK-CPL'!E$13,0)+IFERROR('FORM NILAI SIAP'!$S28*'CPMK-CPL'!E$14,0)+IFERROR('FORM NILAI SIAP'!$U28*'CPMK-CPL'!E$15,0)+IFERROR('FORM NILAI SIAP'!$W28*'CPMK-CPL'!E$16,0)+IFERROR('FORM NILAI SIAP'!$Y28*'CPMK-CPL'!E$17,0)+IFERROR('FORM NILAI SIAP'!$AA28*'CPMK-CPL'!E$18,0)+IFERROR('FORM NILAI SIAP'!$AC28*'CPMK-CPL'!E$19,0)+IFERROR('FORM NILAI SIAP'!$AE28*'CPMK-CPL'!E$20,0))/'CPMK-CPL'!E$25,""))</f>
        <v/>
      </c>
      <c r="G28" s="7">
        <f>IF($C28="","",IFERROR((IFERROR('FORM NILAI SIAP'!$M28*'CPMK-CPL'!F$11,0)+IFERROR('FORM NILAI SIAP'!$O28*'CPMK-CPL'!F$12,0)+IFERROR('FORM NILAI SIAP'!$Q28*'CPMK-CPL'!F$13,0)+IFERROR('FORM NILAI SIAP'!$S28*'CPMK-CPL'!F$14,0)+IFERROR('FORM NILAI SIAP'!$U28*'CPMK-CPL'!F$15,0)+IFERROR('FORM NILAI SIAP'!$W28*'CPMK-CPL'!F$16,0)+IFERROR('FORM NILAI SIAP'!$Y28*'CPMK-CPL'!F$17,0)+IFERROR('FORM NILAI SIAP'!$AA28*'CPMK-CPL'!F$18,0)+IFERROR('FORM NILAI SIAP'!$AC28*'CPMK-CPL'!F$19,0)+IFERROR('FORM NILAI SIAP'!$AE28*'CPMK-CPL'!F$20,0))/'CPMK-CPL'!F$25,""))</f>
        <v>84.25</v>
      </c>
      <c r="H28" s="7" t="str">
        <f>IF($C28="","",IFERROR((IFERROR('FORM NILAI SIAP'!$M28*'CPMK-CPL'!G$11,0)+IFERROR('FORM NILAI SIAP'!$O28*'CPMK-CPL'!G$12,0)+IFERROR('FORM NILAI SIAP'!$Q28*'CPMK-CPL'!G$13,0)+IFERROR('FORM NILAI SIAP'!$S28*'CPMK-CPL'!G$14,0)+IFERROR('FORM NILAI SIAP'!$U28*'CPMK-CPL'!G$15,0)+IFERROR('FORM NILAI SIAP'!$W28*'CPMK-CPL'!G$16,0)+IFERROR('FORM NILAI SIAP'!$Y28*'CPMK-CPL'!G$17,0)+IFERROR('FORM NILAI SIAP'!$AA28*'CPMK-CPL'!G$18,0)+IFERROR('FORM NILAI SIAP'!$AC28*'CPMK-CPL'!G$19,0)+IFERROR('FORM NILAI SIAP'!$AE28*'CPMK-CPL'!G$20,0))/'CPMK-CPL'!G$25,""))</f>
        <v/>
      </c>
      <c r="I28" s="7" t="str">
        <f>IF($C28="","",IFERROR((IFERROR('FORM NILAI SIAP'!$M28*'CPMK-CPL'!H$11,0)+IFERROR('FORM NILAI SIAP'!$O28*'CPMK-CPL'!H$12,0)+IFERROR('FORM NILAI SIAP'!$Q28*'CPMK-CPL'!H$13,0)+IFERROR('FORM NILAI SIAP'!$S28*'CPMK-CPL'!H$14,0)+IFERROR('FORM NILAI SIAP'!$U28*'CPMK-CPL'!H$15,0)+IFERROR('FORM NILAI SIAP'!$W28*'CPMK-CPL'!H$16,0)+IFERROR('FORM NILAI SIAP'!$Y28*'CPMK-CPL'!H$17,0)+IFERROR('FORM NILAI SIAP'!$AA28*'CPMK-CPL'!H$18,0)+IFERROR('FORM NILAI SIAP'!$AC28*'CPMK-CPL'!H$19,0)+IFERROR('FORM NILAI SIAP'!$AE28*'CPMK-CPL'!H$20,0))/'CPMK-CPL'!H$25,""))</f>
        <v/>
      </c>
      <c r="J28" s="7" t="str">
        <f>IF($C28="","",IFERROR((IFERROR('FORM NILAI SIAP'!$M28*'CPMK-CPL'!I$11,0)+IFERROR('FORM NILAI SIAP'!$O28*'CPMK-CPL'!I$12,0)+IFERROR('FORM NILAI SIAP'!$Q28*'CPMK-CPL'!I$13,0)+IFERROR('FORM NILAI SIAP'!$S28*'CPMK-CPL'!I$14,0)+IFERROR('FORM NILAI SIAP'!$U28*'CPMK-CPL'!I$15,0)+IFERROR('FORM NILAI SIAP'!$W28*'CPMK-CPL'!I$16,0)+IFERROR('FORM NILAI SIAP'!$Y28*'CPMK-CPL'!I$17,0)+IFERROR('FORM NILAI SIAP'!$AA28*'CPMK-CPL'!I$18,0)+IFERROR('FORM NILAI SIAP'!$AC28*'CPMK-CPL'!I$19,0)+IFERROR('FORM NILAI SIAP'!$AE28*'CPMK-CPL'!I$20,0))/'CPMK-CPL'!I$25,""))</f>
        <v/>
      </c>
      <c r="K28" s="7" t="str">
        <f>IF($C28="","",IFERROR((IFERROR('FORM NILAI SIAP'!$M28*'CPMK-CPL'!J$11,0)+IFERROR('FORM NILAI SIAP'!$O28*'CPMK-CPL'!J$12,0)+IFERROR('FORM NILAI SIAP'!$Q28*'CPMK-CPL'!J$13,0)+IFERROR('FORM NILAI SIAP'!$S28*'CPMK-CPL'!J$14,0)+IFERROR('FORM NILAI SIAP'!$U28*'CPMK-CPL'!J$15,0)+IFERROR('FORM NILAI SIAP'!$W28*'CPMK-CPL'!J$16,0)+IFERROR('FORM NILAI SIAP'!$Y28*'CPMK-CPL'!J$17,0)+IFERROR('FORM NILAI SIAP'!$AA28*'CPMK-CPL'!J$18,0)+IFERROR('FORM NILAI SIAP'!$AC28*'CPMK-CPL'!J$19,0)+IFERROR('FORM NILAI SIAP'!$AE28*'CPMK-CPL'!J$20,0))/'CPMK-CPL'!J$25,""))</f>
        <v/>
      </c>
      <c r="L28" s="7" t="str">
        <f>IF($C28="","",IFERROR((IFERROR('FORM NILAI SIAP'!$M28*'CPMK-CPL'!K$11,0)+IFERROR('FORM NILAI SIAP'!$O28*'CPMK-CPL'!K$12,0)+IFERROR('FORM NILAI SIAP'!$Q28*'CPMK-CPL'!K$13,0)+IFERROR('FORM NILAI SIAP'!$S28*'CPMK-CPL'!K$14,0)+IFERROR('FORM NILAI SIAP'!$U28*'CPMK-CPL'!K$15,0)+IFERROR('FORM NILAI SIAP'!$W28*'CPMK-CPL'!K$16,0)+IFERROR('FORM NILAI SIAP'!$Y28*'CPMK-CPL'!K$17,0)+IFERROR('FORM NILAI SIAP'!$AA28*'CPMK-CPL'!K$18,0)+IFERROR('FORM NILAI SIAP'!$AC28*'CPMK-CPL'!K$19,0)+IFERROR('FORM NILAI SIAP'!$AE28*'CPMK-CPL'!K$20,0))/'CPMK-CPL'!K$25,""))</f>
        <v/>
      </c>
      <c r="M28" s="7" t="str">
        <f>IF($C28="","",IFERROR((IFERROR('FORM NILAI SIAP'!$M28*'CPMK-CPL'!L$11,0)+IFERROR('FORM NILAI SIAP'!$O28*'CPMK-CPL'!L$12,0)+IFERROR('FORM NILAI SIAP'!$Q28*'CPMK-CPL'!L$13,0)+IFERROR('FORM NILAI SIAP'!$S28*'CPMK-CPL'!L$14,0)+IFERROR('FORM NILAI SIAP'!$U28*'CPMK-CPL'!L$15,0)+IFERROR('FORM NILAI SIAP'!$W28*'CPMK-CPL'!L$16,0)+IFERROR('FORM NILAI SIAP'!$Y28*'CPMK-CPL'!L$17,0)+IFERROR('FORM NILAI SIAP'!$AA28*'CPMK-CPL'!L$18,0)+IFERROR('FORM NILAI SIAP'!$AC28*'CPMK-CPL'!L$19,0)+IFERROR('FORM NILAI SIAP'!$AE28*'CPMK-CPL'!L$20,0))/'CPMK-CPL'!L$25,""))</f>
        <v/>
      </c>
      <c r="N28" s="7" t="str">
        <f>IF($C28="","",IFERROR((IFERROR('FORM NILAI SIAP'!$M28*'CPMK-CPL'!M$11,0)+IFERROR('FORM NILAI SIAP'!$O28*'CPMK-CPL'!M$12,0)+IFERROR('FORM NILAI SIAP'!$Q28*'CPMK-CPL'!M$13,0)+IFERROR('FORM NILAI SIAP'!$S28*'CPMK-CPL'!M$14,0)+IFERROR('FORM NILAI SIAP'!$U28*'CPMK-CPL'!M$15,0)+IFERROR('FORM NILAI SIAP'!$W28*'CPMK-CPL'!M$16,0)+IFERROR('FORM NILAI SIAP'!$Y28*'CPMK-CPL'!M$17,0)+IFERROR('FORM NILAI SIAP'!$AA28*'CPMK-CPL'!M$18,0)+IFERROR('FORM NILAI SIAP'!$AC28*'CPMK-CPL'!M$19,0)+IFERROR('FORM NILAI SIAP'!$AE28*'CPMK-CPL'!M$20,0))/'CPMK-CPL'!M$25,""))</f>
        <v/>
      </c>
      <c r="O28" s="7" t="str">
        <f>IF($C28="","",IFERROR((IFERROR('FORM NILAI SIAP'!$M28*'CPMK-CPL'!N$11,0)+IFERROR('FORM NILAI SIAP'!$O28*'CPMK-CPL'!N$12,0)+IFERROR('FORM NILAI SIAP'!$Q28*'CPMK-CPL'!N$13,0)+IFERROR('FORM NILAI SIAP'!$S28*'CPMK-CPL'!N$14,0)+IFERROR('FORM NILAI SIAP'!$U28*'CPMK-CPL'!N$15,0)+IFERROR('FORM NILAI SIAP'!$W28*'CPMK-CPL'!N$16,0)+IFERROR('FORM NILAI SIAP'!$Y28*'CPMK-CPL'!N$17,0)+IFERROR('FORM NILAI SIAP'!$AA28*'CPMK-CPL'!N$18,0)+IFERROR('FORM NILAI SIAP'!$AC28*'CPMK-CPL'!N$19,0)+IFERROR('FORM NILAI SIAP'!$AE28*'CPMK-CPL'!N$20,0))/'CPMK-CPL'!N$25,""))</f>
        <v/>
      </c>
      <c r="P28" s="7" t="str">
        <f>IF($C28="","",IFERROR((IFERROR('FORM NILAI SIAP'!$M28*'CPMK-CPL'!O$11,0)+IFERROR('FORM NILAI SIAP'!$O28*'CPMK-CPL'!O$12,0)+IFERROR('FORM NILAI SIAP'!$Q28*'CPMK-CPL'!O$13,0)+IFERROR('FORM NILAI SIAP'!$S28*'CPMK-CPL'!O$14,0)+IFERROR('FORM NILAI SIAP'!$U28*'CPMK-CPL'!O$15,0)+IFERROR('FORM NILAI SIAP'!$W28*'CPMK-CPL'!O$16,0)+IFERROR('FORM NILAI SIAP'!$Y28*'CPMK-CPL'!O$17,0)+IFERROR('FORM NILAI SIAP'!$AA28*'CPMK-CPL'!O$18,0)+IFERROR('FORM NILAI SIAP'!$AC28*'CPMK-CPL'!O$19,0)+IFERROR('FORM NILAI SIAP'!$AE28*'CPMK-CPL'!O$20,0))/'CPMK-CPL'!O$25,""))</f>
        <v/>
      </c>
      <c r="Q28" s="7" t="str">
        <f>IF($C28="","",IFERROR((IFERROR('FORM NILAI SIAP'!$M28*'CPMK-CPL'!P$11,0)+IFERROR('FORM NILAI SIAP'!$O28*'CPMK-CPL'!P$12,0)+IFERROR('FORM NILAI SIAP'!$Q28*'CPMK-CPL'!P$13,0)+IFERROR('FORM NILAI SIAP'!$S28*'CPMK-CPL'!P$14,0)+IFERROR('FORM NILAI SIAP'!$U28*'CPMK-CPL'!P$15,0)+IFERROR('FORM NILAI SIAP'!$W28*'CPMK-CPL'!P$16,0)+IFERROR('FORM NILAI SIAP'!$Y28*'CPMK-CPL'!P$17,0)+IFERROR('FORM NILAI SIAP'!$AA28*'CPMK-CPL'!P$18,0)+IFERROR('FORM NILAI SIAP'!$AC28*'CPMK-CPL'!P$19,0)+IFERROR('FORM NILAI SIAP'!$AE28*'CPMK-CPL'!P$20,0))/'CPMK-CPL'!P$25,""))</f>
        <v/>
      </c>
      <c r="R28" s="7" t="str">
        <f>IF($C28="","",IFERROR((IFERROR('FORM NILAI SIAP'!$M28*'CPMK-CPL'!Q$11,0)+IFERROR('FORM NILAI SIAP'!$O28*'CPMK-CPL'!Q$12,0)+IFERROR('FORM NILAI SIAP'!$Q28*'CPMK-CPL'!Q$13,0)+IFERROR('FORM NILAI SIAP'!$S28*'CPMK-CPL'!Q$14,0)+IFERROR('FORM NILAI SIAP'!$U28*'CPMK-CPL'!Q$15,0)+IFERROR('FORM NILAI SIAP'!$W28*'CPMK-CPL'!Q$16,0)+IFERROR('FORM NILAI SIAP'!$Y28*'CPMK-CPL'!Q$17,0)+IFERROR('FORM NILAI SIAP'!$AA28*'CPMK-CPL'!Q$18,0)+IFERROR('FORM NILAI SIAP'!$AC28*'CPMK-CPL'!Q$19,0)+IFERROR('FORM NILAI SIAP'!$AE28*'CPMK-CPL'!Q$20,0))/'CPMK-CPL'!Q$25,""))</f>
        <v/>
      </c>
      <c r="S28" s="7" t="str">
        <f>IF($C28="","",IFERROR((IFERROR('FORM NILAI SIAP'!$M28*'CPMK-CPL'!R$11,0)+IFERROR('FORM NILAI SIAP'!$O28*'CPMK-CPL'!R$12,0)+IFERROR('FORM NILAI SIAP'!$Q28*'CPMK-CPL'!R$13,0)+IFERROR('FORM NILAI SIAP'!$S28*'CPMK-CPL'!R$14,0)+IFERROR('FORM NILAI SIAP'!$U28*'CPMK-CPL'!R$15,0)+IFERROR('FORM NILAI SIAP'!$W28*'CPMK-CPL'!R$16,0)+IFERROR('FORM NILAI SIAP'!$Y28*'CPMK-CPL'!R$17,0)+IFERROR('FORM NILAI SIAP'!$AA28*'CPMK-CPL'!R$18,0)+IFERROR('FORM NILAI SIAP'!$AC28*'CPMK-CPL'!R$19,0)+IFERROR('FORM NILAI SIAP'!$AE28*'CPMK-CPL'!R$20,0))/'CPMK-CPL'!R$25,""))</f>
        <v/>
      </c>
      <c r="T28" s="88" t="str">
        <f t="shared" ref="T28:AH28" si="28">IF(E28="","",IF(E28&gt;=80,4,IF(E28&gt;=70,3,IF(E28&gt;=60,2,1))))</f>
        <v/>
      </c>
      <c r="U28" s="88" t="str">
        <f t="shared" si="28"/>
        <v/>
      </c>
      <c r="V28" s="88">
        <f t="shared" si="9"/>
        <v>4</v>
      </c>
      <c r="W28" s="88" t="str">
        <f t="shared" si="28"/>
        <v/>
      </c>
      <c r="X28" s="88" t="str">
        <f t="shared" si="28"/>
        <v/>
      </c>
      <c r="Y28" s="88" t="str">
        <f t="shared" si="28"/>
        <v/>
      </c>
      <c r="Z28" s="88" t="str">
        <f t="shared" si="28"/>
        <v/>
      </c>
      <c r="AA28" s="88" t="str">
        <f t="shared" si="28"/>
        <v/>
      </c>
      <c r="AB28" s="88" t="str">
        <f t="shared" si="28"/>
        <v/>
      </c>
      <c r="AC28" s="88" t="str">
        <f t="shared" si="28"/>
        <v/>
      </c>
      <c r="AD28" s="88" t="str">
        <f t="shared" si="28"/>
        <v/>
      </c>
      <c r="AE28" s="88" t="str">
        <f t="shared" si="28"/>
        <v/>
      </c>
      <c r="AF28" s="88" t="str">
        <f t="shared" si="28"/>
        <v/>
      </c>
      <c r="AG28" s="88" t="str">
        <f t="shared" si="28"/>
        <v/>
      </c>
      <c r="AH28" s="88" t="str">
        <f t="shared" si="28"/>
        <v/>
      </c>
      <c r="AI28" s="89">
        <f t="shared" ca="1" si="6"/>
        <v>4</v>
      </c>
      <c r="AJ28" s="89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</row>
    <row r="29" spans="1:90" ht="14.25" customHeight="1">
      <c r="A29" s="103">
        <f t="shared" si="7"/>
        <v>22</v>
      </c>
      <c r="B29" s="64">
        <f>IF('FORM NILAI SIAP'!A29=0,"",'FORM NILAI SIAP'!A29)</f>
        <v>21120120140099</v>
      </c>
      <c r="C29" s="3" t="str">
        <f>IF('FORM NILAI SIAP'!B29=0,"",'FORM NILAI SIAP'!B29)</f>
        <v>MUHAMMAD FITRA ARISAPUTRA</v>
      </c>
      <c r="D29" s="3" t="str">
        <f>'FORM NILAI SIAP'!J29</f>
        <v>B</v>
      </c>
      <c r="E29" s="7" t="str">
        <f>IF($C29="","",IFERROR((IFERROR('FORM NILAI SIAP'!$M29*'CPMK-CPL'!D$11,0)+IFERROR('FORM NILAI SIAP'!$O29*'CPMK-CPL'!D$12,0)+IFERROR('FORM NILAI SIAP'!$Q29*'CPMK-CPL'!D$13,0)+IFERROR('FORM NILAI SIAP'!$S29*'CPMK-CPL'!D$14,0)+IFERROR('FORM NILAI SIAP'!$U29*'CPMK-CPL'!D$15,0)+IFERROR('FORM NILAI SIAP'!$W29*'CPMK-CPL'!D$16,0)+IFERROR('FORM NILAI SIAP'!$Y29*'CPMK-CPL'!D$17,0)+IFERROR('FORM NILAI SIAP'!$AA29*'CPMK-CPL'!D$18,0)+IFERROR('FORM NILAI SIAP'!$AC29*'CPMK-CPL'!D$19,0)+IFERROR('FORM NILAI SIAP'!$AE29*'CPMK-CPL'!D$20,0))/'CPMK-CPL'!D$25,""))</f>
        <v/>
      </c>
      <c r="F29" s="7" t="str">
        <f>IF($C29="","",IFERROR((IFERROR('FORM NILAI SIAP'!$M29*'CPMK-CPL'!E$11,0)+IFERROR('FORM NILAI SIAP'!$O29*'CPMK-CPL'!E$12,0)+IFERROR('FORM NILAI SIAP'!$Q29*'CPMK-CPL'!E$13,0)+IFERROR('FORM NILAI SIAP'!$S29*'CPMK-CPL'!E$14,0)+IFERROR('FORM NILAI SIAP'!$U29*'CPMK-CPL'!E$15,0)+IFERROR('FORM NILAI SIAP'!$W29*'CPMK-CPL'!E$16,0)+IFERROR('FORM NILAI SIAP'!$Y29*'CPMK-CPL'!E$17,0)+IFERROR('FORM NILAI SIAP'!$AA29*'CPMK-CPL'!E$18,0)+IFERROR('FORM NILAI SIAP'!$AC29*'CPMK-CPL'!E$19,0)+IFERROR('FORM NILAI SIAP'!$AE29*'CPMK-CPL'!E$20,0))/'CPMK-CPL'!E$25,""))</f>
        <v/>
      </c>
      <c r="G29" s="7">
        <f>IF($C29="","",IFERROR((IFERROR('FORM NILAI SIAP'!$M29*'CPMK-CPL'!F$11,0)+IFERROR('FORM NILAI SIAP'!$O29*'CPMK-CPL'!F$12,0)+IFERROR('FORM NILAI SIAP'!$Q29*'CPMK-CPL'!F$13,0)+IFERROR('FORM NILAI SIAP'!$S29*'CPMK-CPL'!F$14,0)+IFERROR('FORM NILAI SIAP'!$U29*'CPMK-CPL'!F$15,0)+IFERROR('FORM NILAI SIAP'!$W29*'CPMK-CPL'!F$16,0)+IFERROR('FORM NILAI SIAP'!$Y29*'CPMK-CPL'!F$17,0)+IFERROR('FORM NILAI SIAP'!$AA29*'CPMK-CPL'!F$18,0)+IFERROR('FORM NILAI SIAP'!$AC29*'CPMK-CPL'!F$19,0)+IFERROR('FORM NILAI SIAP'!$AE29*'CPMK-CPL'!F$20,0))/'CPMK-CPL'!F$25,""))</f>
        <v>74.5</v>
      </c>
      <c r="H29" s="7" t="str">
        <f>IF($C29="","",IFERROR((IFERROR('FORM NILAI SIAP'!$M29*'CPMK-CPL'!G$11,0)+IFERROR('FORM NILAI SIAP'!$O29*'CPMK-CPL'!G$12,0)+IFERROR('FORM NILAI SIAP'!$Q29*'CPMK-CPL'!G$13,0)+IFERROR('FORM NILAI SIAP'!$S29*'CPMK-CPL'!G$14,0)+IFERROR('FORM NILAI SIAP'!$U29*'CPMK-CPL'!G$15,0)+IFERROR('FORM NILAI SIAP'!$W29*'CPMK-CPL'!G$16,0)+IFERROR('FORM NILAI SIAP'!$Y29*'CPMK-CPL'!G$17,0)+IFERROR('FORM NILAI SIAP'!$AA29*'CPMK-CPL'!G$18,0)+IFERROR('FORM NILAI SIAP'!$AC29*'CPMK-CPL'!G$19,0)+IFERROR('FORM NILAI SIAP'!$AE29*'CPMK-CPL'!G$20,0))/'CPMK-CPL'!G$25,""))</f>
        <v/>
      </c>
      <c r="I29" s="7" t="str">
        <f>IF($C29="","",IFERROR((IFERROR('FORM NILAI SIAP'!$M29*'CPMK-CPL'!H$11,0)+IFERROR('FORM NILAI SIAP'!$O29*'CPMK-CPL'!H$12,0)+IFERROR('FORM NILAI SIAP'!$Q29*'CPMK-CPL'!H$13,0)+IFERROR('FORM NILAI SIAP'!$S29*'CPMK-CPL'!H$14,0)+IFERROR('FORM NILAI SIAP'!$U29*'CPMK-CPL'!H$15,0)+IFERROR('FORM NILAI SIAP'!$W29*'CPMK-CPL'!H$16,0)+IFERROR('FORM NILAI SIAP'!$Y29*'CPMK-CPL'!H$17,0)+IFERROR('FORM NILAI SIAP'!$AA29*'CPMK-CPL'!H$18,0)+IFERROR('FORM NILAI SIAP'!$AC29*'CPMK-CPL'!H$19,0)+IFERROR('FORM NILAI SIAP'!$AE29*'CPMK-CPL'!H$20,0))/'CPMK-CPL'!H$25,""))</f>
        <v/>
      </c>
      <c r="J29" s="7" t="str">
        <f>IF($C29="","",IFERROR((IFERROR('FORM NILAI SIAP'!$M29*'CPMK-CPL'!I$11,0)+IFERROR('FORM NILAI SIAP'!$O29*'CPMK-CPL'!I$12,0)+IFERROR('FORM NILAI SIAP'!$Q29*'CPMK-CPL'!I$13,0)+IFERROR('FORM NILAI SIAP'!$S29*'CPMK-CPL'!I$14,0)+IFERROR('FORM NILAI SIAP'!$U29*'CPMK-CPL'!I$15,0)+IFERROR('FORM NILAI SIAP'!$W29*'CPMK-CPL'!I$16,0)+IFERROR('FORM NILAI SIAP'!$Y29*'CPMK-CPL'!I$17,0)+IFERROR('FORM NILAI SIAP'!$AA29*'CPMK-CPL'!I$18,0)+IFERROR('FORM NILAI SIAP'!$AC29*'CPMK-CPL'!I$19,0)+IFERROR('FORM NILAI SIAP'!$AE29*'CPMK-CPL'!I$20,0))/'CPMK-CPL'!I$25,""))</f>
        <v/>
      </c>
      <c r="K29" s="7" t="str">
        <f>IF($C29="","",IFERROR((IFERROR('FORM NILAI SIAP'!$M29*'CPMK-CPL'!J$11,0)+IFERROR('FORM NILAI SIAP'!$O29*'CPMK-CPL'!J$12,0)+IFERROR('FORM NILAI SIAP'!$Q29*'CPMK-CPL'!J$13,0)+IFERROR('FORM NILAI SIAP'!$S29*'CPMK-CPL'!J$14,0)+IFERROR('FORM NILAI SIAP'!$U29*'CPMK-CPL'!J$15,0)+IFERROR('FORM NILAI SIAP'!$W29*'CPMK-CPL'!J$16,0)+IFERROR('FORM NILAI SIAP'!$Y29*'CPMK-CPL'!J$17,0)+IFERROR('FORM NILAI SIAP'!$AA29*'CPMK-CPL'!J$18,0)+IFERROR('FORM NILAI SIAP'!$AC29*'CPMK-CPL'!J$19,0)+IFERROR('FORM NILAI SIAP'!$AE29*'CPMK-CPL'!J$20,0))/'CPMK-CPL'!J$25,""))</f>
        <v/>
      </c>
      <c r="L29" s="7" t="str">
        <f>IF($C29="","",IFERROR((IFERROR('FORM NILAI SIAP'!$M29*'CPMK-CPL'!K$11,0)+IFERROR('FORM NILAI SIAP'!$O29*'CPMK-CPL'!K$12,0)+IFERROR('FORM NILAI SIAP'!$Q29*'CPMK-CPL'!K$13,0)+IFERROR('FORM NILAI SIAP'!$S29*'CPMK-CPL'!K$14,0)+IFERROR('FORM NILAI SIAP'!$U29*'CPMK-CPL'!K$15,0)+IFERROR('FORM NILAI SIAP'!$W29*'CPMK-CPL'!K$16,0)+IFERROR('FORM NILAI SIAP'!$Y29*'CPMK-CPL'!K$17,0)+IFERROR('FORM NILAI SIAP'!$AA29*'CPMK-CPL'!K$18,0)+IFERROR('FORM NILAI SIAP'!$AC29*'CPMK-CPL'!K$19,0)+IFERROR('FORM NILAI SIAP'!$AE29*'CPMK-CPL'!K$20,0))/'CPMK-CPL'!K$25,""))</f>
        <v/>
      </c>
      <c r="M29" s="7" t="str">
        <f>IF($C29="","",IFERROR((IFERROR('FORM NILAI SIAP'!$M29*'CPMK-CPL'!L$11,0)+IFERROR('FORM NILAI SIAP'!$O29*'CPMK-CPL'!L$12,0)+IFERROR('FORM NILAI SIAP'!$Q29*'CPMK-CPL'!L$13,0)+IFERROR('FORM NILAI SIAP'!$S29*'CPMK-CPL'!L$14,0)+IFERROR('FORM NILAI SIAP'!$U29*'CPMK-CPL'!L$15,0)+IFERROR('FORM NILAI SIAP'!$W29*'CPMK-CPL'!L$16,0)+IFERROR('FORM NILAI SIAP'!$Y29*'CPMK-CPL'!L$17,0)+IFERROR('FORM NILAI SIAP'!$AA29*'CPMK-CPL'!L$18,0)+IFERROR('FORM NILAI SIAP'!$AC29*'CPMK-CPL'!L$19,0)+IFERROR('FORM NILAI SIAP'!$AE29*'CPMK-CPL'!L$20,0))/'CPMK-CPL'!L$25,""))</f>
        <v/>
      </c>
      <c r="N29" s="7" t="str">
        <f>IF($C29="","",IFERROR((IFERROR('FORM NILAI SIAP'!$M29*'CPMK-CPL'!M$11,0)+IFERROR('FORM NILAI SIAP'!$O29*'CPMK-CPL'!M$12,0)+IFERROR('FORM NILAI SIAP'!$Q29*'CPMK-CPL'!M$13,0)+IFERROR('FORM NILAI SIAP'!$S29*'CPMK-CPL'!M$14,0)+IFERROR('FORM NILAI SIAP'!$U29*'CPMK-CPL'!M$15,0)+IFERROR('FORM NILAI SIAP'!$W29*'CPMK-CPL'!M$16,0)+IFERROR('FORM NILAI SIAP'!$Y29*'CPMK-CPL'!M$17,0)+IFERROR('FORM NILAI SIAP'!$AA29*'CPMK-CPL'!M$18,0)+IFERROR('FORM NILAI SIAP'!$AC29*'CPMK-CPL'!M$19,0)+IFERROR('FORM NILAI SIAP'!$AE29*'CPMK-CPL'!M$20,0))/'CPMK-CPL'!M$25,""))</f>
        <v/>
      </c>
      <c r="O29" s="7" t="str">
        <f>IF($C29="","",IFERROR((IFERROR('FORM NILAI SIAP'!$M29*'CPMK-CPL'!N$11,0)+IFERROR('FORM NILAI SIAP'!$O29*'CPMK-CPL'!N$12,0)+IFERROR('FORM NILAI SIAP'!$Q29*'CPMK-CPL'!N$13,0)+IFERROR('FORM NILAI SIAP'!$S29*'CPMK-CPL'!N$14,0)+IFERROR('FORM NILAI SIAP'!$U29*'CPMK-CPL'!N$15,0)+IFERROR('FORM NILAI SIAP'!$W29*'CPMK-CPL'!N$16,0)+IFERROR('FORM NILAI SIAP'!$Y29*'CPMK-CPL'!N$17,0)+IFERROR('FORM NILAI SIAP'!$AA29*'CPMK-CPL'!N$18,0)+IFERROR('FORM NILAI SIAP'!$AC29*'CPMK-CPL'!N$19,0)+IFERROR('FORM NILAI SIAP'!$AE29*'CPMK-CPL'!N$20,0))/'CPMK-CPL'!N$25,""))</f>
        <v/>
      </c>
      <c r="P29" s="7" t="str">
        <f>IF($C29="","",IFERROR((IFERROR('FORM NILAI SIAP'!$M29*'CPMK-CPL'!O$11,0)+IFERROR('FORM NILAI SIAP'!$O29*'CPMK-CPL'!O$12,0)+IFERROR('FORM NILAI SIAP'!$Q29*'CPMK-CPL'!O$13,0)+IFERROR('FORM NILAI SIAP'!$S29*'CPMK-CPL'!O$14,0)+IFERROR('FORM NILAI SIAP'!$U29*'CPMK-CPL'!O$15,0)+IFERROR('FORM NILAI SIAP'!$W29*'CPMK-CPL'!O$16,0)+IFERROR('FORM NILAI SIAP'!$Y29*'CPMK-CPL'!O$17,0)+IFERROR('FORM NILAI SIAP'!$AA29*'CPMK-CPL'!O$18,0)+IFERROR('FORM NILAI SIAP'!$AC29*'CPMK-CPL'!O$19,0)+IFERROR('FORM NILAI SIAP'!$AE29*'CPMK-CPL'!O$20,0))/'CPMK-CPL'!O$25,""))</f>
        <v/>
      </c>
      <c r="Q29" s="7" t="str">
        <f>IF($C29="","",IFERROR((IFERROR('FORM NILAI SIAP'!$M29*'CPMK-CPL'!P$11,0)+IFERROR('FORM NILAI SIAP'!$O29*'CPMK-CPL'!P$12,0)+IFERROR('FORM NILAI SIAP'!$Q29*'CPMK-CPL'!P$13,0)+IFERROR('FORM NILAI SIAP'!$S29*'CPMK-CPL'!P$14,0)+IFERROR('FORM NILAI SIAP'!$U29*'CPMK-CPL'!P$15,0)+IFERROR('FORM NILAI SIAP'!$W29*'CPMK-CPL'!P$16,0)+IFERROR('FORM NILAI SIAP'!$Y29*'CPMK-CPL'!P$17,0)+IFERROR('FORM NILAI SIAP'!$AA29*'CPMK-CPL'!P$18,0)+IFERROR('FORM NILAI SIAP'!$AC29*'CPMK-CPL'!P$19,0)+IFERROR('FORM NILAI SIAP'!$AE29*'CPMK-CPL'!P$20,0))/'CPMK-CPL'!P$25,""))</f>
        <v/>
      </c>
      <c r="R29" s="7" t="str">
        <f>IF($C29="","",IFERROR((IFERROR('FORM NILAI SIAP'!$M29*'CPMK-CPL'!Q$11,0)+IFERROR('FORM NILAI SIAP'!$O29*'CPMK-CPL'!Q$12,0)+IFERROR('FORM NILAI SIAP'!$Q29*'CPMK-CPL'!Q$13,0)+IFERROR('FORM NILAI SIAP'!$S29*'CPMK-CPL'!Q$14,0)+IFERROR('FORM NILAI SIAP'!$U29*'CPMK-CPL'!Q$15,0)+IFERROR('FORM NILAI SIAP'!$W29*'CPMK-CPL'!Q$16,0)+IFERROR('FORM NILAI SIAP'!$Y29*'CPMK-CPL'!Q$17,0)+IFERROR('FORM NILAI SIAP'!$AA29*'CPMK-CPL'!Q$18,0)+IFERROR('FORM NILAI SIAP'!$AC29*'CPMK-CPL'!Q$19,0)+IFERROR('FORM NILAI SIAP'!$AE29*'CPMK-CPL'!Q$20,0))/'CPMK-CPL'!Q$25,""))</f>
        <v/>
      </c>
      <c r="S29" s="7" t="str">
        <f>IF($C29="","",IFERROR((IFERROR('FORM NILAI SIAP'!$M29*'CPMK-CPL'!R$11,0)+IFERROR('FORM NILAI SIAP'!$O29*'CPMK-CPL'!R$12,0)+IFERROR('FORM NILAI SIAP'!$Q29*'CPMK-CPL'!R$13,0)+IFERROR('FORM NILAI SIAP'!$S29*'CPMK-CPL'!R$14,0)+IFERROR('FORM NILAI SIAP'!$U29*'CPMK-CPL'!R$15,0)+IFERROR('FORM NILAI SIAP'!$W29*'CPMK-CPL'!R$16,0)+IFERROR('FORM NILAI SIAP'!$Y29*'CPMK-CPL'!R$17,0)+IFERROR('FORM NILAI SIAP'!$AA29*'CPMK-CPL'!R$18,0)+IFERROR('FORM NILAI SIAP'!$AC29*'CPMK-CPL'!R$19,0)+IFERROR('FORM NILAI SIAP'!$AE29*'CPMK-CPL'!R$20,0))/'CPMK-CPL'!R$25,""))</f>
        <v/>
      </c>
      <c r="T29" s="88" t="str">
        <f t="shared" ref="T29:AH29" si="29">IF(E29="","",IF(E29&gt;=80,4,IF(E29&gt;=70,3,IF(E29&gt;=60,2,1))))</f>
        <v/>
      </c>
      <c r="U29" s="88" t="str">
        <f t="shared" si="29"/>
        <v/>
      </c>
      <c r="V29" s="88">
        <f t="shared" si="9"/>
        <v>3</v>
      </c>
      <c r="W29" s="88" t="str">
        <f t="shared" si="29"/>
        <v/>
      </c>
      <c r="X29" s="88" t="str">
        <f t="shared" si="29"/>
        <v/>
      </c>
      <c r="Y29" s="88" t="str">
        <f t="shared" si="29"/>
        <v/>
      </c>
      <c r="Z29" s="88" t="str">
        <f t="shared" si="29"/>
        <v/>
      </c>
      <c r="AA29" s="88" t="str">
        <f t="shared" si="29"/>
        <v/>
      </c>
      <c r="AB29" s="88" t="str">
        <f t="shared" si="29"/>
        <v/>
      </c>
      <c r="AC29" s="88" t="str">
        <f t="shared" si="29"/>
        <v/>
      </c>
      <c r="AD29" s="88" t="str">
        <f t="shared" si="29"/>
        <v/>
      </c>
      <c r="AE29" s="88" t="str">
        <f t="shared" si="29"/>
        <v/>
      </c>
      <c r="AF29" s="88" t="str">
        <f t="shared" si="29"/>
        <v/>
      </c>
      <c r="AG29" s="88" t="str">
        <f t="shared" si="29"/>
        <v/>
      </c>
      <c r="AH29" s="88" t="str">
        <f t="shared" si="29"/>
        <v/>
      </c>
      <c r="AI29" s="89">
        <f t="shared" ca="1" si="6"/>
        <v>3</v>
      </c>
      <c r="AJ29" s="89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</row>
    <row r="30" spans="1:90" ht="14.25" customHeight="1">
      <c r="A30" s="103">
        <f t="shared" si="7"/>
        <v>23</v>
      </c>
      <c r="B30" s="64">
        <f>IF('FORM NILAI SIAP'!A30=0,"",'FORM NILAI SIAP'!A30)</f>
        <v>21120120140099</v>
      </c>
      <c r="C30" s="3" t="str">
        <f>IF('FORM NILAI SIAP'!B30=0,"",'FORM NILAI SIAP'!B30)</f>
        <v>RAJA TOBIAS DANTE</v>
      </c>
      <c r="D30" s="3" t="str">
        <f>'FORM NILAI SIAP'!J30</f>
        <v>A</v>
      </c>
      <c r="E30" s="7" t="str">
        <f>IF($C30="","",IFERROR((IFERROR('FORM NILAI SIAP'!$M30*'CPMK-CPL'!D$11,0)+IFERROR('FORM NILAI SIAP'!$O30*'CPMK-CPL'!D$12,0)+IFERROR('FORM NILAI SIAP'!$Q30*'CPMK-CPL'!D$13,0)+IFERROR('FORM NILAI SIAP'!$S30*'CPMK-CPL'!D$14,0)+IFERROR('FORM NILAI SIAP'!$U30*'CPMK-CPL'!D$15,0)+IFERROR('FORM NILAI SIAP'!$W30*'CPMK-CPL'!D$16,0)+IFERROR('FORM NILAI SIAP'!$Y30*'CPMK-CPL'!D$17,0)+IFERROR('FORM NILAI SIAP'!$AA30*'CPMK-CPL'!D$18,0)+IFERROR('FORM NILAI SIAP'!$AC30*'CPMK-CPL'!D$19,0)+IFERROR('FORM NILAI SIAP'!$AE30*'CPMK-CPL'!D$20,0))/'CPMK-CPL'!D$25,""))</f>
        <v/>
      </c>
      <c r="F30" s="7" t="str">
        <f>IF($C30="","",IFERROR((IFERROR('FORM NILAI SIAP'!$M30*'CPMK-CPL'!E$11,0)+IFERROR('FORM NILAI SIAP'!$O30*'CPMK-CPL'!E$12,0)+IFERROR('FORM NILAI SIAP'!$Q30*'CPMK-CPL'!E$13,0)+IFERROR('FORM NILAI SIAP'!$S30*'CPMK-CPL'!E$14,0)+IFERROR('FORM NILAI SIAP'!$U30*'CPMK-CPL'!E$15,0)+IFERROR('FORM NILAI SIAP'!$W30*'CPMK-CPL'!E$16,0)+IFERROR('FORM NILAI SIAP'!$Y30*'CPMK-CPL'!E$17,0)+IFERROR('FORM NILAI SIAP'!$AA30*'CPMK-CPL'!E$18,0)+IFERROR('FORM NILAI SIAP'!$AC30*'CPMK-CPL'!E$19,0)+IFERROR('FORM NILAI SIAP'!$AE30*'CPMK-CPL'!E$20,0))/'CPMK-CPL'!E$25,""))</f>
        <v/>
      </c>
      <c r="G30" s="7">
        <f>IF($C30="","",IFERROR((IFERROR('FORM NILAI SIAP'!$M30*'CPMK-CPL'!F$11,0)+IFERROR('FORM NILAI SIAP'!$O30*'CPMK-CPL'!F$12,0)+IFERROR('FORM NILAI SIAP'!$Q30*'CPMK-CPL'!F$13,0)+IFERROR('FORM NILAI SIAP'!$S30*'CPMK-CPL'!F$14,0)+IFERROR('FORM NILAI SIAP'!$U30*'CPMK-CPL'!F$15,0)+IFERROR('FORM NILAI SIAP'!$W30*'CPMK-CPL'!F$16,0)+IFERROR('FORM NILAI SIAP'!$Y30*'CPMK-CPL'!F$17,0)+IFERROR('FORM NILAI SIAP'!$AA30*'CPMK-CPL'!F$18,0)+IFERROR('FORM NILAI SIAP'!$AC30*'CPMK-CPL'!F$19,0)+IFERROR('FORM NILAI SIAP'!$AE30*'CPMK-CPL'!F$20,0))/'CPMK-CPL'!F$25,""))</f>
        <v>95.75</v>
      </c>
      <c r="H30" s="7" t="str">
        <f>IF($C30="","",IFERROR((IFERROR('FORM NILAI SIAP'!$M30*'CPMK-CPL'!G$11,0)+IFERROR('FORM NILAI SIAP'!$O30*'CPMK-CPL'!G$12,0)+IFERROR('FORM NILAI SIAP'!$Q30*'CPMK-CPL'!G$13,0)+IFERROR('FORM NILAI SIAP'!$S30*'CPMK-CPL'!G$14,0)+IFERROR('FORM NILAI SIAP'!$U30*'CPMK-CPL'!G$15,0)+IFERROR('FORM NILAI SIAP'!$W30*'CPMK-CPL'!G$16,0)+IFERROR('FORM NILAI SIAP'!$Y30*'CPMK-CPL'!G$17,0)+IFERROR('FORM NILAI SIAP'!$AA30*'CPMK-CPL'!G$18,0)+IFERROR('FORM NILAI SIAP'!$AC30*'CPMK-CPL'!G$19,0)+IFERROR('FORM NILAI SIAP'!$AE30*'CPMK-CPL'!G$20,0))/'CPMK-CPL'!G$25,""))</f>
        <v/>
      </c>
      <c r="I30" s="7" t="str">
        <f>IF($C30="","",IFERROR((IFERROR('FORM NILAI SIAP'!$M30*'CPMK-CPL'!H$11,0)+IFERROR('FORM NILAI SIAP'!$O30*'CPMK-CPL'!H$12,0)+IFERROR('FORM NILAI SIAP'!$Q30*'CPMK-CPL'!H$13,0)+IFERROR('FORM NILAI SIAP'!$S30*'CPMK-CPL'!H$14,0)+IFERROR('FORM NILAI SIAP'!$U30*'CPMK-CPL'!H$15,0)+IFERROR('FORM NILAI SIAP'!$W30*'CPMK-CPL'!H$16,0)+IFERROR('FORM NILAI SIAP'!$Y30*'CPMK-CPL'!H$17,0)+IFERROR('FORM NILAI SIAP'!$AA30*'CPMK-CPL'!H$18,0)+IFERROR('FORM NILAI SIAP'!$AC30*'CPMK-CPL'!H$19,0)+IFERROR('FORM NILAI SIAP'!$AE30*'CPMK-CPL'!H$20,0))/'CPMK-CPL'!H$25,""))</f>
        <v/>
      </c>
      <c r="J30" s="7" t="str">
        <f>IF($C30="","",IFERROR((IFERROR('FORM NILAI SIAP'!$M30*'CPMK-CPL'!I$11,0)+IFERROR('FORM NILAI SIAP'!$O30*'CPMK-CPL'!I$12,0)+IFERROR('FORM NILAI SIAP'!$Q30*'CPMK-CPL'!I$13,0)+IFERROR('FORM NILAI SIAP'!$S30*'CPMK-CPL'!I$14,0)+IFERROR('FORM NILAI SIAP'!$U30*'CPMK-CPL'!I$15,0)+IFERROR('FORM NILAI SIAP'!$W30*'CPMK-CPL'!I$16,0)+IFERROR('FORM NILAI SIAP'!$Y30*'CPMK-CPL'!I$17,0)+IFERROR('FORM NILAI SIAP'!$AA30*'CPMK-CPL'!I$18,0)+IFERROR('FORM NILAI SIAP'!$AC30*'CPMK-CPL'!I$19,0)+IFERROR('FORM NILAI SIAP'!$AE30*'CPMK-CPL'!I$20,0))/'CPMK-CPL'!I$25,""))</f>
        <v/>
      </c>
      <c r="K30" s="7" t="str">
        <f>IF($C30="","",IFERROR((IFERROR('FORM NILAI SIAP'!$M30*'CPMK-CPL'!J$11,0)+IFERROR('FORM NILAI SIAP'!$O30*'CPMK-CPL'!J$12,0)+IFERROR('FORM NILAI SIAP'!$Q30*'CPMK-CPL'!J$13,0)+IFERROR('FORM NILAI SIAP'!$S30*'CPMK-CPL'!J$14,0)+IFERROR('FORM NILAI SIAP'!$U30*'CPMK-CPL'!J$15,0)+IFERROR('FORM NILAI SIAP'!$W30*'CPMK-CPL'!J$16,0)+IFERROR('FORM NILAI SIAP'!$Y30*'CPMK-CPL'!J$17,0)+IFERROR('FORM NILAI SIAP'!$AA30*'CPMK-CPL'!J$18,0)+IFERROR('FORM NILAI SIAP'!$AC30*'CPMK-CPL'!J$19,0)+IFERROR('FORM NILAI SIAP'!$AE30*'CPMK-CPL'!J$20,0))/'CPMK-CPL'!J$25,""))</f>
        <v/>
      </c>
      <c r="L30" s="7" t="str">
        <f>IF($C30="","",IFERROR((IFERROR('FORM NILAI SIAP'!$M30*'CPMK-CPL'!K$11,0)+IFERROR('FORM NILAI SIAP'!$O30*'CPMK-CPL'!K$12,0)+IFERROR('FORM NILAI SIAP'!$Q30*'CPMK-CPL'!K$13,0)+IFERROR('FORM NILAI SIAP'!$S30*'CPMK-CPL'!K$14,0)+IFERROR('FORM NILAI SIAP'!$U30*'CPMK-CPL'!K$15,0)+IFERROR('FORM NILAI SIAP'!$W30*'CPMK-CPL'!K$16,0)+IFERROR('FORM NILAI SIAP'!$Y30*'CPMK-CPL'!K$17,0)+IFERROR('FORM NILAI SIAP'!$AA30*'CPMK-CPL'!K$18,0)+IFERROR('FORM NILAI SIAP'!$AC30*'CPMK-CPL'!K$19,0)+IFERROR('FORM NILAI SIAP'!$AE30*'CPMK-CPL'!K$20,0))/'CPMK-CPL'!K$25,""))</f>
        <v/>
      </c>
      <c r="M30" s="7" t="str">
        <f>IF($C30="","",IFERROR((IFERROR('FORM NILAI SIAP'!$M30*'CPMK-CPL'!L$11,0)+IFERROR('FORM NILAI SIAP'!$O30*'CPMK-CPL'!L$12,0)+IFERROR('FORM NILAI SIAP'!$Q30*'CPMK-CPL'!L$13,0)+IFERROR('FORM NILAI SIAP'!$S30*'CPMK-CPL'!L$14,0)+IFERROR('FORM NILAI SIAP'!$U30*'CPMK-CPL'!L$15,0)+IFERROR('FORM NILAI SIAP'!$W30*'CPMK-CPL'!L$16,0)+IFERROR('FORM NILAI SIAP'!$Y30*'CPMK-CPL'!L$17,0)+IFERROR('FORM NILAI SIAP'!$AA30*'CPMK-CPL'!L$18,0)+IFERROR('FORM NILAI SIAP'!$AC30*'CPMK-CPL'!L$19,0)+IFERROR('FORM NILAI SIAP'!$AE30*'CPMK-CPL'!L$20,0))/'CPMK-CPL'!L$25,""))</f>
        <v/>
      </c>
      <c r="N30" s="7" t="str">
        <f>IF($C30="","",IFERROR((IFERROR('FORM NILAI SIAP'!$M30*'CPMK-CPL'!M$11,0)+IFERROR('FORM NILAI SIAP'!$O30*'CPMK-CPL'!M$12,0)+IFERROR('FORM NILAI SIAP'!$Q30*'CPMK-CPL'!M$13,0)+IFERROR('FORM NILAI SIAP'!$S30*'CPMK-CPL'!M$14,0)+IFERROR('FORM NILAI SIAP'!$U30*'CPMK-CPL'!M$15,0)+IFERROR('FORM NILAI SIAP'!$W30*'CPMK-CPL'!M$16,0)+IFERROR('FORM NILAI SIAP'!$Y30*'CPMK-CPL'!M$17,0)+IFERROR('FORM NILAI SIAP'!$AA30*'CPMK-CPL'!M$18,0)+IFERROR('FORM NILAI SIAP'!$AC30*'CPMK-CPL'!M$19,0)+IFERROR('FORM NILAI SIAP'!$AE30*'CPMK-CPL'!M$20,0))/'CPMK-CPL'!M$25,""))</f>
        <v/>
      </c>
      <c r="O30" s="7" t="str">
        <f>IF($C30="","",IFERROR((IFERROR('FORM NILAI SIAP'!$M30*'CPMK-CPL'!N$11,0)+IFERROR('FORM NILAI SIAP'!$O30*'CPMK-CPL'!N$12,0)+IFERROR('FORM NILAI SIAP'!$Q30*'CPMK-CPL'!N$13,0)+IFERROR('FORM NILAI SIAP'!$S30*'CPMK-CPL'!N$14,0)+IFERROR('FORM NILAI SIAP'!$U30*'CPMK-CPL'!N$15,0)+IFERROR('FORM NILAI SIAP'!$W30*'CPMK-CPL'!N$16,0)+IFERROR('FORM NILAI SIAP'!$Y30*'CPMK-CPL'!N$17,0)+IFERROR('FORM NILAI SIAP'!$AA30*'CPMK-CPL'!N$18,0)+IFERROR('FORM NILAI SIAP'!$AC30*'CPMK-CPL'!N$19,0)+IFERROR('FORM NILAI SIAP'!$AE30*'CPMK-CPL'!N$20,0))/'CPMK-CPL'!N$25,""))</f>
        <v/>
      </c>
      <c r="P30" s="7" t="str">
        <f>IF($C30="","",IFERROR((IFERROR('FORM NILAI SIAP'!$M30*'CPMK-CPL'!O$11,0)+IFERROR('FORM NILAI SIAP'!$O30*'CPMK-CPL'!O$12,0)+IFERROR('FORM NILAI SIAP'!$Q30*'CPMK-CPL'!O$13,0)+IFERROR('FORM NILAI SIAP'!$S30*'CPMK-CPL'!O$14,0)+IFERROR('FORM NILAI SIAP'!$U30*'CPMK-CPL'!O$15,0)+IFERROR('FORM NILAI SIAP'!$W30*'CPMK-CPL'!O$16,0)+IFERROR('FORM NILAI SIAP'!$Y30*'CPMK-CPL'!O$17,0)+IFERROR('FORM NILAI SIAP'!$AA30*'CPMK-CPL'!O$18,0)+IFERROR('FORM NILAI SIAP'!$AC30*'CPMK-CPL'!O$19,0)+IFERROR('FORM NILAI SIAP'!$AE30*'CPMK-CPL'!O$20,0))/'CPMK-CPL'!O$25,""))</f>
        <v/>
      </c>
      <c r="Q30" s="7" t="str">
        <f>IF($C30="","",IFERROR((IFERROR('FORM NILAI SIAP'!$M30*'CPMK-CPL'!P$11,0)+IFERROR('FORM NILAI SIAP'!$O30*'CPMK-CPL'!P$12,0)+IFERROR('FORM NILAI SIAP'!$Q30*'CPMK-CPL'!P$13,0)+IFERROR('FORM NILAI SIAP'!$S30*'CPMK-CPL'!P$14,0)+IFERROR('FORM NILAI SIAP'!$U30*'CPMK-CPL'!P$15,0)+IFERROR('FORM NILAI SIAP'!$W30*'CPMK-CPL'!P$16,0)+IFERROR('FORM NILAI SIAP'!$Y30*'CPMK-CPL'!P$17,0)+IFERROR('FORM NILAI SIAP'!$AA30*'CPMK-CPL'!P$18,0)+IFERROR('FORM NILAI SIAP'!$AC30*'CPMK-CPL'!P$19,0)+IFERROR('FORM NILAI SIAP'!$AE30*'CPMK-CPL'!P$20,0))/'CPMK-CPL'!P$25,""))</f>
        <v/>
      </c>
      <c r="R30" s="7" t="str">
        <f>IF($C30="","",IFERROR((IFERROR('FORM NILAI SIAP'!$M30*'CPMK-CPL'!Q$11,0)+IFERROR('FORM NILAI SIAP'!$O30*'CPMK-CPL'!Q$12,0)+IFERROR('FORM NILAI SIAP'!$Q30*'CPMK-CPL'!Q$13,0)+IFERROR('FORM NILAI SIAP'!$S30*'CPMK-CPL'!Q$14,0)+IFERROR('FORM NILAI SIAP'!$U30*'CPMK-CPL'!Q$15,0)+IFERROR('FORM NILAI SIAP'!$W30*'CPMK-CPL'!Q$16,0)+IFERROR('FORM NILAI SIAP'!$Y30*'CPMK-CPL'!Q$17,0)+IFERROR('FORM NILAI SIAP'!$AA30*'CPMK-CPL'!Q$18,0)+IFERROR('FORM NILAI SIAP'!$AC30*'CPMK-CPL'!Q$19,0)+IFERROR('FORM NILAI SIAP'!$AE30*'CPMK-CPL'!Q$20,0))/'CPMK-CPL'!Q$25,""))</f>
        <v/>
      </c>
      <c r="S30" s="7" t="str">
        <f>IF($C30="","",IFERROR((IFERROR('FORM NILAI SIAP'!$M30*'CPMK-CPL'!R$11,0)+IFERROR('FORM NILAI SIAP'!$O30*'CPMK-CPL'!R$12,0)+IFERROR('FORM NILAI SIAP'!$Q30*'CPMK-CPL'!R$13,0)+IFERROR('FORM NILAI SIAP'!$S30*'CPMK-CPL'!R$14,0)+IFERROR('FORM NILAI SIAP'!$U30*'CPMK-CPL'!R$15,0)+IFERROR('FORM NILAI SIAP'!$W30*'CPMK-CPL'!R$16,0)+IFERROR('FORM NILAI SIAP'!$Y30*'CPMK-CPL'!R$17,0)+IFERROR('FORM NILAI SIAP'!$AA30*'CPMK-CPL'!R$18,0)+IFERROR('FORM NILAI SIAP'!$AC30*'CPMK-CPL'!R$19,0)+IFERROR('FORM NILAI SIAP'!$AE30*'CPMK-CPL'!R$20,0))/'CPMK-CPL'!R$25,""))</f>
        <v/>
      </c>
      <c r="T30" s="88" t="str">
        <f t="shared" ref="T30:AH30" si="30">IF(E30="","",IF(E30&gt;=80,4,IF(E30&gt;=70,3,IF(E30&gt;=60,2,1))))</f>
        <v/>
      </c>
      <c r="U30" s="88" t="str">
        <f t="shared" si="30"/>
        <v/>
      </c>
      <c r="V30" s="88">
        <f t="shared" si="9"/>
        <v>4</v>
      </c>
      <c r="W30" s="88" t="str">
        <f t="shared" si="30"/>
        <v/>
      </c>
      <c r="X30" s="88" t="str">
        <f t="shared" si="30"/>
        <v/>
      </c>
      <c r="Y30" s="88" t="str">
        <f t="shared" si="30"/>
        <v/>
      </c>
      <c r="Z30" s="88" t="str">
        <f t="shared" si="30"/>
        <v/>
      </c>
      <c r="AA30" s="88" t="str">
        <f t="shared" si="30"/>
        <v/>
      </c>
      <c r="AB30" s="88" t="str">
        <f t="shared" si="30"/>
        <v/>
      </c>
      <c r="AC30" s="88" t="str">
        <f t="shared" si="30"/>
        <v/>
      </c>
      <c r="AD30" s="88" t="str">
        <f t="shared" si="30"/>
        <v/>
      </c>
      <c r="AE30" s="88" t="str">
        <f t="shared" si="30"/>
        <v/>
      </c>
      <c r="AF30" s="88" t="str">
        <f t="shared" si="30"/>
        <v/>
      </c>
      <c r="AG30" s="88" t="str">
        <f t="shared" si="30"/>
        <v/>
      </c>
      <c r="AH30" s="88" t="str">
        <f t="shared" si="30"/>
        <v/>
      </c>
      <c r="AI30" s="89">
        <f t="shared" ca="1" si="6"/>
        <v>4</v>
      </c>
      <c r="AJ30" s="89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</row>
    <row r="31" spans="1:90" ht="14.25" customHeight="1">
      <c r="A31" s="103">
        <f t="shared" si="7"/>
        <v>24</v>
      </c>
      <c r="B31" s="64">
        <f>IF('FORM NILAI SIAP'!A31=0,"",'FORM NILAI SIAP'!A31)</f>
        <v>21120120140099</v>
      </c>
      <c r="C31" s="3" t="str">
        <f>IF('FORM NILAI SIAP'!B31=0,"",'FORM NILAI SIAP'!B31)</f>
        <v>KENZA VIANDA DWIPUTRA</v>
      </c>
      <c r="D31" s="3" t="str">
        <f>'FORM NILAI SIAP'!J31</f>
        <v>A</v>
      </c>
      <c r="E31" s="7" t="str">
        <f>IF($C31="","",IFERROR((IFERROR('FORM NILAI SIAP'!$M31*'CPMK-CPL'!D$11,0)+IFERROR('FORM NILAI SIAP'!$O31*'CPMK-CPL'!D$12,0)+IFERROR('FORM NILAI SIAP'!$Q31*'CPMK-CPL'!D$13,0)+IFERROR('FORM NILAI SIAP'!$S31*'CPMK-CPL'!D$14,0)+IFERROR('FORM NILAI SIAP'!$U31*'CPMK-CPL'!D$15,0)+IFERROR('FORM NILAI SIAP'!$W31*'CPMK-CPL'!D$16,0)+IFERROR('FORM NILAI SIAP'!$Y31*'CPMK-CPL'!D$17,0)+IFERROR('FORM NILAI SIAP'!$AA31*'CPMK-CPL'!D$18,0)+IFERROR('FORM NILAI SIAP'!$AC31*'CPMK-CPL'!D$19,0)+IFERROR('FORM NILAI SIAP'!$AE31*'CPMK-CPL'!D$20,0))/'CPMK-CPL'!D$25,""))</f>
        <v/>
      </c>
      <c r="F31" s="7" t="str">
        <f>IF($C31="","",IFERROR((IFERROR('FORM NILAI SIAP'!$M31*'CPMK-CPL'!E$11,0)+IFERROR('FORM NILAI SIAP'!$O31*'CPMK-CPL'!E$12,0)+IFERROR('FORM NILAI SIAP'!$Q31*'CPMK-CPL'!E$13,0)+IFERROR('FORM NILAI SIAP'!$S31*'CPMK-CPL'!E$14,0)+IFERROR('FORM NILAI SIAP'!$U31*'CPMK-CPL'!E$15,0)+IFERROR('FORM NILAI SIAP'!$W31*'CPMK-CPL'!E$16,0)+IFERROR('FORM NILAI SIAP'!$Y31*'CPMK-CPL'!E$17,0)+IFERROR('FORM NILAI SIAP'!$AA31*'CPMK-CPL'!E$18,0)+IFERROR('FORM NILAI SIAP'!$AC31*'CPMK-CPL'!E$19,0)+IFERROR('FORM NILAI SIAP'!$AE31*'CPMK-CPL'!E$20,0))/'CPMK-CPL'!E$25,""))</f>
        <v/>
      </c>
      <c r="G31" s="7">
        <f>IF($C31="","",IFERROR((IFERROR('FORM NILAI SIAP'!$M31*'CPMK-CPL'!F$11,0)+IFERROR('FORM NILAI SIAP'!$O31*'CPMK-CPL'!F$12,0)+IFERROR('FORM NILAI SIAP'!$Q31*'CPMK-CPL'!F$13,0)+IFERROR('FORM NILAI SIAP'!$S31*'CPMK-CPL'!F$14,0)+IFERROR('FORM NILAI SIAP'!$U31*'CPMK-CPL'!F$15,0)+IFERROR('FORM NILAI SIAP'!$W31*'CPMK-CPL'!F$16,0)+IFERROR('FORM NILAI SIAP'!$Y31*'CPMK-CPL'!F$17,0)+IFERROR('FORM NILAI SIAP'!$AA31*'CPMK-CPL'!F$18,0)+IFERROR('FORM NILAI SIAP'!$AC31*'CPMK-CPL'!F$19,0)+IFERROR('FORM NILAI SIAP'!$AE31*'CPMK-CPL'!F$20,0))/'CPMK-CPL'!F$25,""))</f>
        <v>93</v>
      </c>
      <c r="H31" s="7" t="str">
        <f>IF($C31="","",IFERROR((IFERROR('FORM NILAI SIAP'!$M31*'CPMK-CPL'!G$11,0)+IFERROR('FORM NILAI SIAP'!$O31*'CPMK-CPL'!G$12,0)+IFERROR('FORM NILAI SIAP'!$Q31*'CPMK-CPL'!G$13,0)+IFERROR('FORM NILAI SIAP'!$S31*'CPMK-CPL'!G$14,0)+IFERROR('FORM NILAI SIAP'!$U31*'CPMK-CPL'!G$15,0)+IFERROR('FORM NILAI SIAP'!$W31*'CPMK-CPL'!G$16,0)+IFERROR('FORM NILAI SIAP'!$Y31*'CPMK-CPL'!G$17,0)+IFERROR('FORM NILAI SIAP'!$AA31*'CPMK-CPL'!G$18,0)+IFERROR('FORM NILAI SIAP'!$AC31*'CPMK-CPL'!G$19,0)+IFERROR('FORM NILAI SIAP'!$AE31*'CPMK-CPL'!G$20,0))/'CPMK-CPL'!G$25,""))</f>
        <v/>
      </c>
      <c r="I31" s="7" t="str">
        <f>IF($C31="","",IFERROR((IFERROR('FORM NILAI SIAP'!$M31*'CPMK-CPL'!H$11,0)+IFERROR('FORM NILAI SIAP'!$O31*'CPMK-CPL'!H$12,0)+IFERROR('FORM NILAI SIAP'!$Q31*'CPMK-CPL'!H$13,0)+IFERROR('FORM NILAI SIAP'!$S31*'CPMK-CPL'!H$14,0)+IFERROR('FORM NILAI SIAP'!$U31*'CPMK-CPL'!H$15,0)+IFERROR('FORM NILAI SIAP'!$W31*'CPMK-CPL'!H$16,0)+IFERROR('FORM NILAI SIAP'!$Y31*'CPMK-CPL'!H$17,0)+IFERROR('FORM NILAI SIAP'!$AA31*'CPMK-CPL'!H$18,0)+IFERROR('FORM NILAI SIAP'!$AC31*'CPMK-CPL'!H$19,0)+IFERROR('FORM NILAI SIAP'!$AE31*'CPMK-CPL'!H$20,0))/'CPMK-CPL'!H$25,""))</f>
        <v/>
      </c>
      <c r="J31" s="7" t="str">
        <f>IF($C31="","",IFERROR((IFERROR('FORM NILAI SIAP'!$M31*'CPMK-CPL'!I$11,0)+IFERROR('FORM NILAI SIAP'!$O31*'CPMK-CPL'!I$12,0)+IFERROR('FORM NILAI SIAP'!$Q31*'CPMK-CPL'!I$13,0)+IFERROR('FORM NILAI SIAP'!$S31*'CPMK-CPL'!I$14,0)+IFERROR('FORM NILAI SIAP'!$U31*'CPMK-CPL'!I$15,0)+IFERROR('FORM NILAI SIAP'!$W31*'CPMK-CPL'!I$16,0)+IFERROR('FORM NILAI SIAP'!$Y31*'CPMK-CPL'!I$17,0)+IFERROR('FORM NILAI SIAP'!$AA31*'CPMK-CPL'!I$18,0)+IFERROR('FORM NILAI SIAP'!$AC31*'CPMK-CPL'!I$19,0)+IFERROR('FORM NILAI SIAP'!$AE31*'CPMK-CPL'!I$20,0))/'CPMK-CPL'!I$25,""))</f>
        <v/>
      </c>
      <c r="K31" s="7" t="str">
        <f>IF($C31="","",IFERROR((IFERROR('FORM NILAI SIAP'!$M31*'CPMK-CPL'!J$11,0)+IFERROR('FORM NILAI SIAP'!$O31*'CPMK-CPL'!J$12,0)+IFERROR('FORM NILAI SIAP'!$Q31*'CPMK-CPL'!J$13,0)+IFERROR('FORM NILAI SIAP'!$S31*'CPMK-CPL'!J$14,0)+IFERROR('FORM NILAI SIAP'!$U31*'CPMK-CPL'!J$15,0)+IFERROR('FORM NILAI SIAP'!$W31*'CPMK-CPL'!J$16,0)+IFERROR('FORM NILAI SIAP'!$Y31*'CPMK-CPL'!J$17,0)+IFERROR('FORM NILAI SIAP'!$AA31*'CPMK-CPL'!J$18,0)+IFERROR('FORM NILAI SIAP'!$AC31*'CPMK-CPL'!J$19,0)+IFERROR('FORM NILAI SIAP'!$AE31*'CPMK-CPL'!J$20,0))/'CPMK-CPL'!J$25,""))</f>
        <v/>
      </c>
      <c r="L31" s="7" t="str">
        <f>IF($C31="","",IFERROR((IFERROR('FORM NILAI SIAP'!$M31*'CPMK-CPL'!K$11,0)+IFERROR('FORM NILAI SIAP'!$O31*'CPMK-CPL'!K$12,0)+IFERROR('FORM NILAI SIAP'!$Q31*'CPMK-CPL'!K$13,0)+IFERROR('FORM NILAI SIAP'!$S31*'CPMK-CPL'!K$14,0)+IFERROR('FORM NILAI SIAP'!$U31*'CPMK-CPL'!K$15,0)+IFERROR('FORM NILAI SIAP'!$W31*'CPMK-CPL'!K$16,0)+IFERROR('FORM NILAI SIAP'!$Y31*'CPMK-CPL'!K$17,0)+IFERROR('FORM NILAI SIAP'!$AA31*'CPMK-CPL'!K$18,0)+IFERROR('FORM NILAI SIAP'!$AC31*'CPMK-CPL'!K$19,0)+IFERROR('FORM NILAI SIAP'!$AE31*'CPMK-CPL'!K$20,0))/'CPMK-CPL'!K$25,""))</f>
        <v/>
      </c>
      <c r="M31" s="7" t="str">
        <f>IF($C31="","",IFERROR((IFERROR('FORM NILAI SIAP'!$M31*'CPMK-CPL'!L$11,0)+IFERROR('FORM NILAI SIAP'!$O31*'CPMK-CPL'!L$12,0)+IFERROR('FORM NILAI SIAP'!$Q31*'CPMK-CPL'!L$13,0)+IFERROR('FORM NILAI SIAP'!$S31*'CPMK-CPL'!L$14,0)+IFERROR('FORM NILAI SIAP'!$U31*'CPMK-CPL'!L$15,0)+IFERROR('FORM NILAI SIAP'!$W31*'CPMK-CPL'!L$16,0)+IFERROR('FORM NILAI SIAP'!$Y31*'CPMK-CPL'!L$17,0)+IFERROR('FORM NILAI SIAP'!$AA31*'CPMK-CPL'!L$18,0)+IFERROR('FORM NILAI SIAP'!$AC31*'CPMK-CPL'!L$19,0)+IFERROR('FORM NILAI SIAP'!$AE31*'CPMK-CPL'!L$20,0))/'CPMK-CPL'!L$25,""))</f>
        <v/>
      </c>
      <c r="N31" s="7" t="str">
        <f>IF($C31="","",IFERROR((IFERROR('FORM NILAI SIAP'!$M31*'CPMK-CPL'!M$11,0)+IFERROR('FORM NILAI SIAP'!$O31*'CPMK-CPL'!M$12,0)+IFERROR('FORM NILAI SIAP'!$Q31*'CPMK-CPL'!M$13,0)+IFERROR('FORM NILAI SIAP'!$S31*'CPMK-CPL'!M$14,0)+IFERROR('FORM NILAI SIAP'!$U31*'CPMK-CPL'!M$15,0)+IFERROR('FORM NILAI SIAP'!$W31*'CPMK-CPL'!M$16,0)+IFERROR('FORM NILAI SIAP'!$Y31*'CPMK-CPL'!M$17,0)+IFERROR('FORM NILAI SIAP'!$AA31*'CPMK-CPL'!M$18,0)+IFERROR('FORM NILAI SIAP'!$AC31*'CPMK-CPL'!M$19,0)+IFERROR('FORM NILAI SIAP'!$AE31*'CPMK-CPL'!M$20,0))/'CPMK-CPL'!M$25,""))</f>
        <v/>
      </c>
      <c r="O31" s="7" t="str">
        <f>IF($C31="","",IFERROR((IFERROR('FORM NILAI SIAP'!$M31*'CPMK-CPL'!N$11,0)+IFERROR('FORM NILAI SIAP'!$O31*'CPMK-CPL'!N$12,0)+IFERROR('FORM NILAI SIAP'!$Q31*'CPMK-CPL'!N$13,0)+IFERROR('FORM NILAI SIAP'!$S31*'CPMK-CPL'!N$14,0)+IFERROR('FORM NILAI SIAP'!$U31*'CPMK-CPL'!N$15,0)+IFERROR('FORM NILAI SIAP'!$W31*'CPMK-CPL'!N$16,0)+IFERROR('FORM NILAI SIAP'!$Y31*'CPMK-CPL'!N$17,0)+IFERROR('FORM NILAI SIAP'!$AA31*'CPMK-CPL'!N$18,0)+IFERROR('FORM NILAI SIAP'!$AC31*'CPMK-CPL'!N$19,0)+IFERROR('FORM NILAI SIAP'!$AE31*'CPMK-CPL'!N$20,0))/'CPMK-CPL'!N$25,""))</f>
        <v/>
      </c>
      <c r="P31" s="7" t="str">
        <f>IF($C31="","",IFERROR((IFERROR('FORM NILAI SIAP'!$M31*'CPMK-CPL'!O$11,0)+IFERROR('FORM NILAI SIAP'!$O31*'CPMK-CPL'!O$12,0)+IFERROR('FORM NILAI SIAP'!$Q31*'CPMK-CPL'!O$13,0)+IFERROR('FORM NILAI SIAP'!$S31*'CPMK-CPL'!O$14,0)+IFERROR('FORM NILAI SIAP'!$U31*'CPMK-CPL'!O$15,0)+IFERROR('FORM NILAI SIAP'!$W31*'CPMK-CPL'!O$16,0)+IFERROR('FORM NILAI SIAP'!$Y31*'CPMK-CPL'!O$17,0)+IFERROR('FORM NILAI SIAP'!$AA31*'CPMK-CPL'!O$18,0)+IFERROR('FORM NILAI SIAP'!$AC31*'CPMK-CPL'!O$19,0)+IFERROR('FORM NILAI SIAP'!$AE31*'CPMK-CPL'!O$20,0))/'CPMK-CPL'!O$25,""))</f>
        <v/>
      </c>
      <c r="Q31" s="7" t="str">
        <f>IF($C31="","",IFERROR((IFERROR('FORM NILAI SIAP'!$M31*'CPMK-CPL'!P$11,0)+IFERROR('FORM NILAI SIAP'!$O31*'CPMK-CPL'!P$12,0)+IFERROR('FORM NILAI SIAP'!$Q31*'CPMK-CPL'!P$13,0)+IFERROR('FORM NILAI SIAP'!$S31*'CPMK-CPL'!P$14,0)+IFERROR('FORM NILAI SIAP'!$U31*'CPMK-CPL'!P$15,0)+IFERROR('FORM NILAI SIAP'!$W31*'CPMK-CPL'!P$16,0)+IFERROR('FORM NILAI SIAP'!$Y31*'CPMK-CPL'!P$17,0)+IFERROR('FORM NILAI SIAP'!$AA31*'CPMK-CPL'!P$18,0)+IFERROR('FORM NILAI SIAP'!$AC31*'CPMK-CPL'!P$19,0)+IFERROR('FORM NILAI SIAP'!$AE31*'CPMK-CPL'!P$20,0))/'CPMK-CPL'!P$25,""))</f>
        <v/>
      </c>
      <c r="R31" s="7" t="str">
        <f>IF($C31="","",IFERROR((IFERROR('FORM NILAI SIAP'!$M31*'CPMK-CPL'!Q$11,0)+IFERROR('FORM NILAI SIAP'!$O31*'CPMK-CPL'!Q$12,0)+IFERROR('FORM NILAI SIAP'!$Q31*'CPMK-CPL'!Q$13,0)+IFERROR('FORM NILAI SIAP'!$S31*'CPMK-CPL'!Q$14,0)+IFERROR('FORM NILAI SIAP'!$U31*'CPMK-CPL'!Q$15,0)+IFERROR('FORM NILAI SIAP'!$W31*'CPMK-CPL'!Q$16,0)+IFERROR('FORM NILAI SIAP'!$Y31*'CPMK-CPL'!Q$17,0)+IFERROR('FORM NILAI SIAP'!$AA31*'CPMK-CPL'!Q$18,0)+IFERROR('FORM NILAI SIAP'!$AC31*'CPMK-CPL'!Q$19,0)+IFERROR('FORM NILAI SIAP'!$AE31*'CPMK-CPL'!Q$20,0))/'CPMK-CPL'!Q$25,""))</f>
        <v/>
      </c>
      <c r="S31" s="7" t="str">
        <f>IF($C31="","",IFERROR((IFERROR('FORM NILAI SIAP'!$M31*'CPMK-CPL'!R$11,0)+IFERROR('FORM NILAI SIAP'!$O31*'CPMK-CPL'!R$12,0)+IFERROR('FORM NILAI SIAP'!$Q31*'CPMK-CPL'!R$13,0)+IFERROR('FORM NILAI SIAP'!$S31*'CPMK-CPL'!R$14,0)+IFERROR('FORM NILAI SIAP'!$U31*'CPMK-CPL'!R$15,0)+IFERROR('FORM NILAI SIAP'!$W31*'CPMK-CPL'!R$16,0)+IFERROR('FORM NILAI SIAP'!$Y31*'CPMK-CPL'!R$17,0)+IFERROR('FORM NILAI SIAP'!$AA31*'CPMK-CPL'!R$18,0)+IFERROR('FORM NILAI SIAP'!$AC31*'CPMK-CPL'!R$19,0)+IFERROR('FORM NILAI SIAP'!$AE31*'CPMK-CPL'!R$20,0))/'CPMK-CPL'!R$25,""))</f>
        <v/>
      </c>
      <c r="T31" s="88" t="str">
        <f t="shared" ref="T31:AH31" si="31">IF(E31="","",IF(E31&gt;=80,4,IF(E31&gt;=70,3,IF(E31&gt;=60,2,1))))</f>
        <v/>
      </c>
      <c r="U31" s="88" t="str">
        <f t="shared" si="31"/>
        <v/>
      </c>
      <c r="V31" s="88">
        <f t="shared" si="9"/>
        <v>4</v>
      </c>
      <c r="W31" s="88" t="str">
        <f t="shared" si="31"/>
        <v/>
      </c>
      <c r="X31" s="88" t="str">
        <f t="shared" si="31"/>
        <v/>
      </c>
      <c r="Y31" s="88" t="str">
        <f t="shared" si="31"/>
        <v/>
      </c>
      <c r="Z31" s="88" t="str">
        <f t="shared" si="31"/>
        <v/>
      </c>
      <c r="AA31" s="88" t="str">
        <f t="shared" si="31"/>
        <v/>
      </c>
      <c r="AB31" s="88" t="str">
        <f t="shared" si="31"/>
        <v/>
      </c>
      <c r="AC31" s="88" t="str">
        <f t="shared" si="31"/>
        <v/>
      </c>
      <c r="AD31" s="88" t="str">
        <f t="shared" si="31"/>
        <v/>
      </c>
      <c r="AE31" s="88" t="str">
        <f t="shared" si="31"/>
        <v/>
      </c>
      <c r="AF31" s="88" t="str">
        <f t="shared" si="31"/>
        <v/>
      </c>
      <c r="AG31" s="88" t="str">
        <f t="shared" si="31"/>
        <v/>
      </c>
      <c r="AH31" s="88" t="str">
        <f t="shared" si="31"/>
        <v/>
      </c>
      <c r="AI31" s="89">
        <f t="shared" ca="1" si="6"/>
        <v>4</v>
      </c>
      <c r="AJ31" s="89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</row>
    <row r="32" spans="1:90" ht="14.25" customHeight="1">
      <c r="A32" s="103">
        <f t="shared" si="7"/>
        <v>25</v>
      </c>
      <c r="B32" s="64">
        <f>IF('FORM NILAI SIAP'!A32=0,"",'FORM NILAI SIAP'!A32)</f>
        <v>21120120140099</v>
      </c>
      <c r="C32" s="3" t="str">
        <f>IF('FORM NILAI SIAP'!B32=0,"",'FORM NILAI SIAP'!B32)</f>
        <v>DANIEL ANDHIKA YUDISTYA</v>
      </c>
      <c r="D32" s="3" t="str">
        <f>'FORM NILAI SIAP'!J32</f>
        <v>A</v>
      </c>
      <c r="E32" s="7" t="str">
        <f>IF($C32="","",IFERROR((IFERROR('FORM NILAI SIAP'!$M32*'CPMK-CPL'!D$11,0)+IFERROR('FORM NILAI SIAP'!$O32*'CPMK-CPL'!D$12,0)+IFERROR('FORM NILAI SIAP'!$Q32*'CPMK-CPL'!D$13,0)+IFERROR('FORM NILAI SIAP'!$S32*'CPMK-CPL'!D$14,0)+IFERROR('FORM NILAI SIAP'!$U32*'CPMK-CPL'!D$15,0)+IFERROR('FORM NILAI SIAP'!$W32*'CPMK-CPL'!D$16,0)+IFERROR('FORM NILAI SIAP'!$Y32*'CPMK-CPL'!D$17,0)+IFERROR('FORM NILAI SIAP'!$AA32*'CPMK-CPL'!D$18,0)+IFERROR('FORM NILAI SIAP'!$AC32*'CPMK-CPL'!D$19,0)+IFERROR('FORM NILAI SIAP'!$AE32*'CPMK-CPL'!D$20,0))/'CPMK-CPL'!D$25,""))</f>
        <v/>
      </c>
      <c r="F32" s="7" t="str">
        <f>IF($C32="","",IFERROR((IFERROR('FORM NILAI SIAP'!$M32*'CPMK-CPL'!E$11,0)+IFERROR('FORM NILAI SIAP'!$O32*'CPMK-CPL'!E$12,0)+IFERROR('FORM NILAI SIAP'!$Q32*'CPMK-CPL'!E$13,0)+IFERROR('FORM NILAI SIAP'!$S32*'CPMK-CPL'!E$14,0)+IFERROR('FORM NILAI SIAP'!$U32*'CPMK-CPL'!E$15,0)+IFERROR('FORM NILAI SIAP'!$W32*'CPMK-CPL'!E$16,0)+IFERROR('FORM NILAI SIAP'!$Y32*'CPMK-CPL'!E$17,0)+IFERROR('FORM NILAI SIAP'!$AA32*'CPMK-CPL'!E$18,0)+IFERROR('FORM NILAI SIAP'!$AC32*'CPMK-CPL'!E$19,0)+IFERROR('FORM NILAI SIAP'!$AE32*'CPMK-CPL'!E$20,0))/'CPMK-CPL'!E$25,""))</f>
        <v/>
      </c>
      <c r="G32" s="7">
        <f>IF($C32="","",IFERROR((IFERROR('FORM NILAI SIAP'!$M32*'CPMK-CPL'!F$11,0)+IFERROR('FORM NILAI SIAP'!$O32*'CPMK-CPL'!F$12,0)+IFERROR('FORM NILAI SIAP'!$Q32*'CPMK-CPL'!F$13,0)+IFERROR('FORM NILAI SIAP'!$S32*'CPMK-CPL'!F$14,0)+IFERROR('FORM NILAI SIAP'!$U32*'CPMK-CPL'!F$15,0)+IFERROR('FORM NILAI SIAP'!$W32*'CPMK-CPL'!F$16,0)+IFERROR('FORM NILAI SIAP'!$Y32*'CPMK-CPL'!F$17,0)+IFERROR('FORM NILAI SIAP'!$AA32*'CPMK-CPL'!F$18,0)+IFERROR('FORM NILAI SIAP'!$AC32*'CPMK-CPL'!F$19,0)+IFERROR('FORM NILAI SIAP'!$AE32*'CPMK-CPL'!F$20,0))/'CPMK-CPL'!F$25,""))</f>
        <v>81</v>
      </c>
      <c r="H32" s="7" t="str">
        <f>IF($C32="","",IFERROR((IFERROR('FORM NILAI SIAP'!$M32*'CPMK-CPL'!G$11,0)+IFERROR('FORM NILAI SIAP'!$O32*'CPMK-CPL'!G$12,0)+IFERROR('FORM NILAI SIAP'!$Q32*'CPMK-CPL'!G$13,0)+IFERROR('FORM NILAI SIAP'!$S32*'CPMK-CPL'!G$14,0)+IFERROR('FORM NILAI SIAP'!$U32*'CPMK-CPL'!G$15,0)+IFERROR('FORM NILAI SIAP'!$W32*'CPMK-CPL'!G$16,0)+IFERROR('FORM NILAI SIAP'!$Y32*'CPMK-CPL'!G$17,0)+IFERROR('FORM NILAI SIAP'!$AA32*'CPMK-CPL'!G$18,0)+IFERROR('FORM NILAI SIAP'!$AC32*'CPMK-CPL'!G$19,0)+IFERROR('FORM NILAI SIAP'!$AE32*'CPMK-CPL'!G$20,0))/'CPMK-CPL'!G$25,""))</f>
        <v/>
      </c>
      <c r="I32" s="7" t="str">
        <f>IF($C32="","",IFERROR((IFERROR('FORM NILAI SIAP'!$M32*'CPMK-CPL'!H$11,0)+IFERROR('FORM NILAI SIAP'!$O32*'CPMK-CPL'!H$12,0)+IFERROR('FORM NILAI SIAP'!$Q32*'CPMK-CPL'!H$13,0)+IFERROR('FORM NILAI SIAP'!$S32*'CPMK-CPL'!H$14,0)+IFERROR('FORM NILAI SIAP'!$U32*'CPMK-CPL'!H$15,0)+IFERROR('FORM NILAI SIAP'!$W32*'CPMK-CPL'!H$16,0)+IFERROR('FORM NILAI SIAP'!$Y32*'CPMK-CPL'!H$17,0)+IFERROR('FORM NILAI SIAP'!$AA32*'CPMK-CPL'!H$18,0)+IFERROR('FORM NILAI SIAP'!$AC32*'CPMK-CPL'!H$19,0)+IFERROR('FORM NILAI SIAP'!$AE32*'CPMK-CPL'!H$20,0))/'CPMK-CPL'!H$25,""))</f>
        <v/>
      </c>
      <c r="J32" s="7" t="str">
        <f>IF($C32="","",IFERROR((IFERROR('FORM NILAI SIAP'!$M32*'CPMK-CPL'!I$11,0)+IFERROR('FORM NILAI SIAP'!$O32*'CPMK-CPL'!I$12,0)+IFERROR('FORM NILAI SIAP'!$Q32*'CPMK-CPL'!I$13,0)+IFERROR('FORM NILAI SIAP'!$S32*'CPMK-CPL'!I$14,0)+IFERROR('FORM NILAI SIAP'!$U32*'CPMK-CPL'!I$15,0)+IFERROR('FORM NILAI SIAP'!$W32*'CPMK-CPL'!I$16,0)+IFERROR('FORM NILAI SIAP'!$Y32*'CPMK-CPL'!I$17,0)+IFERROR('FORM NILAI SIAP'!$AA32*'CPMK-CPL'!I$18,0)+IFERROR('FORM NILAI SIAP'!$AC32*'CPMK-CPL'!I$19,0)+IFERROR('FORM NILAI SIAP'!$AE32*'CPMK-CPL'!I$20,0))/'CPMK-CPL'!I$25,""))</f>
        <v/>
      </c>
      <c r="K32" s="7" t="str">
        <f>IF($C32="","",IFERROR((IFERROR('FORM NILAI SIAP'!$M32*'CPMK-CPL'!J$11,0)+IFERROR('FORM NILAI SIAP'!$O32*'CPMK-CPL'!J$12,0)+IFERROR('FORM NILAI SIAP'!$Q32*'CPMK-CPL'!J$13,0)+IFERROR('FORM NILAI SIAP'!$S32*'CPMK-CPL'!J$14,0)+IFERROR('FORM NILAI SIAP'!$U32*'CPMK-CPL'!J$15,0)+IFERROR('FORM NILAI SIAP'!$W32*'CPMK-CPL'!J$16,0)+IFERROR('FORM NILAI SIAP'!$Y32*'CPMK-CPL'!J$17,0)+IFERROR('FORM NILAI SIAP'!$AA32*'CPMK-CPL'!J$18,0)+IFERROR('FORM NILAI SIAP'!$AC32*'CPMK-CPL'!J$19,0)+IFERROR('FORM NILAI SIAP'!$AE32*'CPMK-CPL'!J$20,0))/'CPMK-CPL'!J$25,""))</f>
        <v/>
      </c>
      <c r="L32" s="7" t="str">
        <f>IF($C32="","",IFERROR((IFERROR('FORM NILAI SIAP'!$M32*'CPMK-CPL'!K$11,0)+IFERROR('FORM NILAI SIAP'!$O32*'CPMK-CPL'!K$12,0)+IFERROR('FORM NILAI SIAP'!$Q32*'CPMK-CPL'!K$13,0)+IFERROR('FORM NILAI SIAP'!$S32*'CPMK-CPL'!K$14,0)+IFERROR('FORM NILAI SIAP'!$U32*'CPMK-CPL'!K$15,0)+IFERROR('FORM NILAI SIAP'!$W32*'CPMK-CPL'!K$16,0)+IFERROR('FORM NILAI SIAP'!$Y32*'CPMK-CPL'!K$17,0)+IFERROR('FORM NILAI SIAP'!$AA32*'CPMK-CPL'!K$18,0)+IFERROR('FORM NILAI SIAP'!$AC32*'CPMK-CPL'!K$19,0)+IFERROR('FORM NILAI SIAP'!$AE32*'CPMK-CPL'!K$20,0))/'CPMK-CPL'!K$25,""))</f>
        <v/>
      </c>
      <c r="M32" s="7" t="str">
        <f>IF($C32="","",IFERROR((IFERROR('FORM NILAI SIAP'!$M32*'CPMK-CPL'!L$11,0)+IFERROR('FORM NILAI SIAP'!$O32*'CPMK-CPL'!L$12,0)+IFERROR('FORM NILAI SIAP'!$Q32*'CPMK-CPL'!L$13,0)+IFERROR('FORM NILAI SIAP'!$S32*'CPMK-CPL'!L$14,0)+IFERROR('FORM NILAI SIAP'!$U32*'CPMK-CPL'!L$15,0)+IFERROR('FORM NILAI SIAP'!$W32*'CPMK-CPL'!L$16,0)+IFERROR('FORM NILAI SIAP'!$Y32*'CPMK-CPL'!L$17,0)+IFERROR('FORM NILAI SIAP'!$AA32*'CPMK-CPL'!L$18,0)+IFERROR('FORM NILAI SIAP'!$AC32*'CPMK-CPL'!L$19,0)+IFERROR('FORM NILAI SIAP'!$AE32*'CPMK-CPL'!L$20,0))/'CPMK-CPL'!L$25,""))</f>
        <v/>
      </c>
      <c r="N32" s="7" t="str">
        <f>IF($C32="","",IFERROR((IFERROR('FORM NILAI SIAP'!$M32*'CPMK-CPL'!M$11,0)+IFERROR('FORM NILAI SIAP'!$O32*'CPMK-CPL'!M$12,0)+IFERROR('FORM NILAI SIAP'!$Q32*'CPMK-CPL'!M$13,0)+IFERROR('FORM NILAI SIAP'!$S32*'CPMK-CPL'!M$14,0)+IFERROR('FORM NILAI SIAP'!$U32*'CPMK-CPL'!M$15,0)+IFERROR('FORM NILAI SIAP'!$W32*'CPMK-CPL'!M$16,0)+IFERROR('FORM NILAI SIAP'!$Y32*'CPMK-CPL'!M$17,0)+IFERROR('FORM NILAI SIAP'!$AA32*'CPMK-CPL'!M$18,0)+IFERROR('FORM NILAI SIAP'!$AC32*'CPMK-CPL'!M$19,0)+IFERROR('FORM NILAI SIAP'!$AE32*'CPMK-CPL'!M$20,0))/'CPMK-CPL'!M$25,""))</f>
        <v/>
      </c>
      <c r="O32" s="7" t="str">
        <f>IF($C32="","",IFERROR((IFERROR('FORM NILAI SIAP'!$M32*'CPMK-CPL'!N$11,0)+IFERROR('FORM NILAI SIAP'!$O32*'CPMK-CPL'!N$12,0)+IFERROR('FORM NILAI SIAP'!$Q32*'CPMK-CPL'!N$13,0)+IFERROR('FORM NILAI SIAP'!$S32*'CPMK-CPL'!N$14,0)+IFERROR('FORM NILAI SIAP'!$U32*'CPMK-CPL'!N$15,0)+IFERROR('FORM NILAI SIAP'!$W32*'CPMK-CPL'!N$16,0)+IFERROR('FORM NILAI SIAP'!$Y32*'CPMK-CPL'!N$17,0)+IFERROR('FORM NILAI SIAP'!$AA32*'CPMK-CPL'!N$18,0)+IFERROR('FORM NILAI SIAP'!$AC32*'CPMK-CPL'!N$19,0)+IFERROR('FORM NILAI SIAP'!$AE32*'CPMK-CPL'!N$20,0))/'CPMK-CPL'!N$25,""))</f>
        <v/>
      </c>
      <c r="P32" s="7" t="str">
        <f>IF($C32="","",IFERROR((IFERROR('FORM NILAI SIAP'!$M32*'CPMK-CPL'!O$11,0)+IFERROR('FORM NILAI SIAP'!$O32*'CPMK-CPL'!O$12,0)+IFERROR('FORM NILAI SIAP'!$Q32*'CPMK-CPL'!O$13,0)+IFERROR('FORM NILAI SIAP'!$S32*'CPMK-CPL'!O$14,0)+IFERROR('FORM NILAI SIAP'!$U32*'CPMK-CPL'!O$15,0)+IFERROR('FORM NILAI SIAP'!$W32*'CPMK-CPL'!O$16,0)+IFERROR('FORM NILAI SIAP'!$Y32*'CPMK-CPL'!O$17,0)+IFERROR('FORM NILAI SIAP'!$AA32*'CPMK-CPL'!O$18,0)+IFERROR('FORM NILAI SIAP'!$AC32*'CPMK-CPL'!O$19,0)+IFERROR('FORM NILAI SIAP'!$AE32*'CPMK-CPL'!O$20,0))/'CPMK-CPL'!O$25,""))</f>
        <v/>
      </c>
      <c r="Q32" s="7" t="str">
        <f>IF($C32="","",IFERROR((IFERROR('FORM NILAI SIAP'!$M32*'CPMK-CPL'!P$11,0)+IFERROR('FORM NILAI SIAP'!$O32*'CPMK-CPL'!P$12,0)+IFERROR('FORM NILAI SIAP'!$Q32*'CPMK-CPL'!P$13,0)+IFERROR('FORM NILAI SIAP'!$S32*'CPMK-CPL'!P$14,0)+IFERROR('FORM NILAI SIAP'!$U32*'CPMK-CPL'!P$15,0)+IFERROR('FORM NILAI SIAP'!$W32*'CPMK-CPL'!P$16,0)+IFERROR('FORM NILAI SIAP'!$Y32*'CPMK-CPL'!P$17,0)+IFERROR('FORM NILAI SIAP'!$AA32*'CPMK-CPL'!P$18,0)+IFERROR('FORM NILAI SIAP'!$AC32*'CPMK-CPL'!P$19,0)+IFERROR('FORM NILAI SIAP'!$AE32*'CPMK-CPL'!P$20,0))/'CPMK-CPL'!P$25,""))</f>
        <v/>
      </c>
      <c r="R32" s="7" t="str">
        <f>IF($C32="","",IFERROR((IFERROR('FORM NILAI SIAP'!$M32*'CPMK-CPL'!Q$11,0)+IFERROR('FORM NILAI SIAP'!$O32*'CPMK-CPL'!Q$12,0)+IFERROR('FORM NILAI SIAP'!$Q32*'CPMK-CPL'!Q$13,0)+IFERROR('FORM NILAI SIAP'!$S32*'CPMK-CPL'!Q$14,0)+IFERROR('FORM NILAI SIAP'!$U32*'CPMK-CPL'!Q$15,0)+IFERROR('FORM NILAI SIAP'!$W32*'CPMK-CPL'!Q$16,0)+IFERROR('FORM NILAI SIAP'!$Y32*'CPMK-CPL'!Q$17,0)+IFERROR('FORM NILAI SIAP'!$AA32*'CPMK-CPL'!Q$18,0)+IFERROR('FORM NILAI SIAP'!$AC32*'CPMK-CPL'!Q$19,0)+IFERROR('FORM NILAI SIAP'!$AE32*'CPMK-CPL'!Q$20,0))/'CPMK-CPL'!Q$25,""))</f>
        <v/>
      </c>
      <c r="S32" s="7" t="str">
        <f>IF($C32="","",IFERROR((IFERROR('FORM NILAI SIAP'!$M32*'CPMK-CPL'!R$11,0)+IFERROR('FORM NILAI SIAP'!$O32*'CPMK-CPL'!R$12,0)+IFERROR('FORM NILAI SIAP'!$Q32*'CPMK-CPL'!R$13,0)+IFERROR('FORM NILAI SIAP'!$S32*'CPMK-CPL'!R$14,0)+IFERROR('FORM NILAI SIAP'!$U32*'CPMK-CPL'!R$15,0)+IFERROR('FORM NILAI SIAP'!$W32*'CPMK-CPL'!R$16,0)+IFERROR('FORM NILAI SIAP'!$Y32*'CPMK-CPL'!R$17,0)+IFERROR('FORM NILAI SIAP'!$AA32*'CPMK-CPL'!R$18,0)+IFERROR('FORM NILAI SIAP'!$AC32*'CPMK-CPL'!R$19,0)+IFERROR('FORM NILAI SIAP'!$AE32*'CPMK-CPL'!R$20,0))/'CPMK-CPL'!R$25,""))</f>
        <v/>
      </c>
      <c r="T32" s="88" t="str">
        <f t="shared" ref="T32:AH32" si="32">IF(E32="","",IF(E32&gt;=80,4,IF(E32&gt;=70,3,IF(E32&gt;=60,2,1))))</f>
        <v/>
      </c>
      <c r="U32" s="88" t="str">
        <f t="shared" si="32"/>
        <v/>
      </c>
      <c r="V32" s="88">
        <f t="shared" si="9"/>
        <v>4</v>
      </c>
      <c r="W32" s="88" t="str">
        <f t="shared" si="32"/>
        <v/>
      </c>
      <c r="X32" s="88" t="str">
        <f t="shared" si="32"/>
        <v/>
      </c>
      <c r="Y32" s="88" t="str">
        <f t="shared" si="32"/>
        <v/>
      </c>
      <c r="Z32" s="88" t="str">
        <f t="shared" si="32"/>
        <v/>
      </c>
      <c r="AA32" s="88" t="str">
        <f t="shared" si="32"/>
        <v/>
      </c>
      <c r="AB32" s="88" t="str">
        <f t="shared" si="32"/>
        <v/>
      </c>
      <c r="AC32" s="88" t="str">
        <f t="shared" si="32"/>
        <v/>
      </c>
      <c r="AD32" s="88" t="str">
        <f t="shared" si="32"/>
        <v/>
      </c>
      <c r="AE32" s="88" t="str">
        <f t="shared" si="32"/>
        <v/>
      </c>
      <c r="AF32" s="88" t="str">
        <f t="shared" si="32"/>
        <v/>
      </c>
      <c r="AG32" s="88" t="str">
        <f t="shared" si="32"/>
        <v/>
      </c>
      <c r="AH32" s="88" t="str">
        <f t="shared" si="32"/>
        <v/>
      </c>
      <c r="AI32" s="89">
        <f t="shared" ca="1" si="6"/>
        <v>4</v>
      </c>
      <c r="AJ32" s="89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</row>
    <row r="33" spans="1:90" ht="14.25" customHeight="1">
      <c r="A33" s="103">
        <f t="shared" si="7"/>
        <v>26</v>
      </c>
      <c r="B33" s="64">
        <f>IF('FORM NILAI SIAP'!A33=0,"",'FORM NILAI SIAP'!A33)</f>
        <v>21120120140099</v>
      </c>
      <c r="C33" s="3" t="str">
        <f>IF('FORM NILAI SIAP'!B33=0,"",'FORM NILAI SIAP'!B33)</f>
        <v>NURMURSID IQBAL HERTANTO</v>
      </c>
      <c r="D33" s="3" t="str">
        <f>'FORM NILAI SIAP'!J33</f>
        <v>A</v>
      </c>
      <c r="E33" s="7" t="str">
        <f>IF($C33="","",IFERROR((IFERROR('FORM NILAI SIAP'!$M33*'CPMK-CPL'!D$11,0)+IFERROR('FORM NILAI SIAP'!$O33*'CPMK-CPL'!D$12,0)+IFERROR('FORM NILAI SIAP'!$Q33*'CPMK-CPL'!D$13,0)+IFERROR('FORM NILAI SIAP'!$S33*'CPMK-CPL'!D$14,0)+IFERROR('FORM NILAI SIAP'!$U33*'CPMK-CPL'!D$15,0)+IFERROR('FORM NILAI SIAP'!$W33*'CPMK-CPL'!D$16,0)+IFERROR('FORM NILAI SIAP'!$Y33*'CPMK-CPL'!D$17,0)+IFERROR('FORM NILAI SIAP'!$AA33*'CPMK-CPL'!D$18,0)+IFERROR('FORM NILAI SIAP'!$AC33*'CPMK-CPL'!D$19,0)+IFERROR('FORM NILAI SIAP'!$AE33*'CPMK-CPL'!D$20,0))/'CPMK-CPL'!D$25,""))</f>
        <v/>
      </c>
      <c r="F33" s="7" t="str">
        <f>IF($C33="","",IFERROR((IFERROR('FORM NILAI SIAP'!$M33*'CPMK-CPL'!E$11,0)+IFERROR('FORM NILAI SIAP'!$O33*'CPMK-CPL'!E$12,0)+IFERROR('FORM NILAI SIAP'!$Q33*'CPMK-CPL'!E$13,0)+IFERROR('FORM NILAI SIAP'!$S33*'CPMK-CPL'!E$14,0)+IFERROR('FORM NILAI SIAP'!$U33*'CPMK-CPL'!E$15,0)+IFERROR('FORM NILAI SIAP'!$W33*'CPMK-CPL'!E$16,0)+IFERROR('FORM NILAI SIAP'!$Y33*'CPMK-CPL'!E$17,0)+IFERROR('FORM NILAI SIAP'!$AA33*'CPMK-CPL'!E$18,0)+IFERROR('FORM NILAI SIAP'!$AC33*'CPMK-CPL'!E$19,0)+IFERROR('FORM NILAI SIAP'!$AE33*'CPMK-CPL'!E$20,0))/'CPMK-CPL'!E$25,""))</f>
        <v/>
      </c>
      <c r="G33" s="7">
        <f>IF($C33="","",IFERROR((IFERROR('FORM NILAI SIAP'!$M33*'CPMK-CPL'!F$11,0)+IFERROR('FORM NILAI SIAP'!$O33*'CPMK-CPL'!F$12,0)+IFERROR('FORM NILAI SIAP'!$Q33*'CPMK-CPL'!F$13,0)+IFERROR('FORM NILAI SIAP'!$S33*'CPMK-CPL'!F$14,0)+IFERROR('FORM NILAI SIAP'!$U33*'CPMK-CPL'!F$15,0)+IFERROR('FORM NILAI SIAP'!$W33*'CPMK-CPL'!F$16,0)+IFERROR('FORM NILAI SIAP'!$Y33*'CPMK-CPL'!F$17,0)+IFERROR('FORM NILAI SIAP'!$AA33*'CPMK-CPL'!F$18,0)+IFERROR('FORM NILAI SIAP'!$AC33*'CPMK-CPL'!F$19,0)+IFERROR('FORM NILAI SIAP'!$AE33*'CPMK-CPL'!F$20,0))/'CPMK-CPL'!F$25,""))</f>
        <v>87</v>
      </c>
      <c r="H33" s="7" t="str">
        <f>IF($C33="","",IFERROR((IFERROR('FORM NILAI SIAP'!$M33*'CPMK-CPL'!G$11,0)+IFERROR('FORM NILAI SIAP'!$O33*'CPMK-CPL'!G$12,0)+IFERROR('FORM NILAI SIAP'!$Q33*'CPMK-CPL'!G$13,0)+IFERROR('FORM NILAI SIAP'!$S33*'CPMK-CPL'!G$14,0)+IFERROR('FORM NILAI SIAP'!$U33*'CPMK-CPL'!G$15,0)+IFERROR('FORM NILAI SIAP'!$W33*'CPMK-CPL'!G$16,0)+IFERROR('FORM NILAI SIAP'!$Y33*'CPMK-CPL'!G$17,0)+IFERROR('FORM NILAI SIAP'!$AA33*'CPMK-CPL'!G$18,0)+IFERROR('FORM NILAI SIAP'!$AC33*'CPMK-CPL'!G$19,0)+IFERROR('FORM NILAI SIAP'!$AE33*'CPMK-CPL'!G$20,0))/'CPMK-CPL'!G$25,""))</f>
        <v/>
      </c>
      <c r="I33" s="7" t="str">
        <f>IF($C33="","",IFERROR((IFERROR('FORM NILAI SIAP'!$M33*'CPMK-CPL'!H$11,0)+IFERROR('FORM NILAI SIAP'!$O33*'CPMK-CPL'!H$12,0)+IFERROR('FORM NILAI SIAP'!$Q33*'CPMK-CPL'!H$13,0)+IFERROR('FORM NILAI SIAP'!$S33*'CPMK-CPL'!H$14,0)+IFERROR('FORM NILAI SIAP'!$U33*'CPMK-CPL'!H$15,0)+IFERROR('FORM NILAI SIAP'!$W33*'CPMK-CPL'!H$16,0)+IFERROR('FORM NILAI SIAP'!$Y33*'CPMK-CPL'!H$17,0)+IFERROR('FORM NILAI SIAP'!$AA33*'CPMK-CPL'!H$18,0)+IFERROR('FORM NILAI SIAP'!$AC33*'CPMK-CPL'!H$19,0)+IFERROR('FORM NILAI SIAP'!$AE33*'CPMK-CPL'!H$20,0))/'CPMK-CPL'!H$25,""))</f>
        <v/>
      </c>
      <c r="J33" s="7" t="str">
        <f>IF($C33="","",IFERROR((IFERROR('FORM NILAI SIAP'!$M33*'CPMK-CPL'!I$11,0)+IFERROR('FORM NILAI SIAP'!$O33*'CPMK-CPL'!I$12,0)+IFERROR('FORM NILAI SIAP'!$Q33*'CPMK-CPL'!I$13,0)+IFERROR('FORM NILAI SIAP'!$S33*'CPMK-CPL'!I$14,0)+IFERROR('FORM NILAI SIAP'!$U33*'CPMK-CPL'!I$15,0)+IFERROR('FORM NILAI SIAP'!$W33*'CPMK-CPL'!I$16,0)+IFERROR('FORM NILAI SIAP'!$Y33*'CPMK-CPL'!I$17,0)+IFERROR('FORM NILAI SIAP'!$AA33*'CPMK-CPL'!I$18,0)+IFERROR('FORM NILAI SIAP'!$AC33*'CPMK-CPL'!I$19,0)+IFERROR('FORM NILAI SIAP'!$AE33*'CPMK-CPL'!I$20,0))/'CPMK-CPL'!I$25,""))</f>
        <v/>
      </c>
      <c r="K33" s="7" t="str">
        <f>IF($C33="","",IFERROR((IFERROR('FORM NILAI SIAP'!$M33*'CPMK-CPL'!J$11,0)+IFERROR('FORM NILAI SIAP'!$O33*'CPMK-CPL'!J$12,0)+IFERROR('FORM NILAI SIAP'!$Q33*'CPMK-CPL'!J$13,0)+IFERROR('FORM NILAI SIAP'!$S33*'CPMK-CPL'!J$14,0)+IFERROR('FORM NILAI SIAP'!$U33*'CPMK-CPL'!J$15,0)+IFERROR('FORM NILAI SIAP'!$W33*'CPMK-CPL'!J$16,0)+IFERROR('FORM NILAI SIAP'!$Y33*'CPMK-CPL'!J$17,0)+IFERROR('FORM NILAI SIAP'!$AA33*'CPMK-CPL'!J$18,0)+IFERROR('FORM NILAI SIAP'!$AC33*'CPMK-CPL'!J$19,0)+IFERROR('FORM NILAI SIAP'!$AE33*'CPMK-CPL'!J$20,0))/'CPMK-CPL'!J$25,""))</f>
        <v/>
      </c>
      <c r="L33" s="7" t="str">
        <f>IF($C33="","",IFERROR((IFERROR('FORM NILAI SIAP'!$M33*'CPMK-CPL'!K$11,0)+IFERROR('FORM NILAI SIAP'!$O33*'CPMK-CPL'!K$12,0)+IFERROR('FORM NILAI SIAP'!$Q33*'CPMK-CPL'!K$13,0)+IFERROR('FORM NILAI SIAP'!$S33*'CPMK-CPL'!K$14,0)+IFERROR('FORM NILAI SIAP'!$U33*'CPMK-CPL'!K$15,0)+IFERROR('FORM NILAI SIAP'!$W33*'CPMK-CPL'!K$16,0)+IFERROR('FORM NILAI SIAP'!$Y33*'CPMK-CPL'!K$17,0)+IFERROR('FORM NILAI SIAP'!$AA33*'CPMK-CPL'!K$18,0)+IFERROR('FORM NILAI SIAP'!$AC33*'CPMK-CPL'!K$19,0)+IFERROR('FORM NILAI SIAP'!$AE33*'CPMK-CPL'!K$20,0))/'CPMK-CPL'!K$25,""))</f>
        <v/>
      </c>
      <c r="M33" s="7" t="str">
        <f>IF($C33="","",IFERROR((IFERROR('FORM NILAI SIAP'!$M33*'CPMK-CPL'!L$11,0)+IFERROR('FORM NILAI SIAP'!$O33*'CPMK-CPL'!L$12,0)+IFERROR('FORM NILAI SIAP'!$Q33*'CPMK-CPL'!L$13,0)+IFERROR('FORM NILAI SIAP'!$S33*'CPMK-CPL'!L$14,0)+IFERROR('FORM NILAI SIAP'!$U33*'CPMK-CPL'!L$15,0)+IFERROR('FORM NILAI SIAP'!$W33*'CPMK-CPL'!L$16,0)+IFERROR('FORM NILAI SIAP'!$Y33*'CPMK-CPL'!L$17,0)+IFERROR('FORM NILAI SIAP'!$AA33*'CPMK-CPL'!L$18,0)+IFERROR('FORM NILAI SIAP'!$AC33*'CPMK-CPL'!L$19,0)+IFERROR('FORM NILAI SIAP'!$AE33*'CPMK-CPL'!L$20,0))/'CPMK-CPL'!L$25,""))</f>
        <v/>
      </c>
      <c r="N33" s="7" t="str">
        <f>IF($C33="","",IFERROR((IFERROR('FORM NILAI SIAP'!$M33*'CPMK-CPL'!M$11,0)+IFERROR('FORM NILAI SIAP'!$O33*'CPMK-CPL'!M$12,0)+IFERROR('FORM NILAI SIAP'!$Q33*'CPMK-CPL'!M$13,0)+IFERROR('FORM NILAI SIAP'!$S33*'CPMK-CPL'!M$14,0)+IFERROR('FORM NILAI SIAP'!$U33*'CPMK-CPL'!M$15,0)+IFERROR('FORM NILAI SIAP'!$W33*'CPMK-CPL'!M$16,0)+IFERROR('FORM NILAI SIAP'!$Y33*'CPMK-CPL'!M$17,0)+IFERROR('FORM NILAI SIAP'!$AA33*'CPMK-CPL'!M$18,0)+IFERROR('FORM NILAI SIAP'!$AC33*'CPMK-CPL'!M$19,0)+IFERROR('FORM NILAI SIAP'!$AE33*'CPMK-CPL'!M$20,0))/'CPMK-CPL'!M$25,""))</f>
        <v/>
      </c>
      <c r="O33" s="7" t="str">
        <f>IF($C33="","",IFERROR((IFERROR('FORM NILAI SIAP'!$M33*'CPMK-CPL'!N$11,0)+IFERROR('FORM NILAI SIAP'!$O33*'CPMK-CPL'!N$12,0)+IFERROR('FORM NILAI SIAP'!$Q33*'CPMK-CPL'!N$13,0)+IFERROR('FORM NILAI SIAP'!$S33*'CPMK-CPL'!N$14,0)+IFERROR('FORM NILAI SIAP'!$U33*'CPMK-CPL'!N$15,0)+IFERROR('FORM NILAI SIAP'!$W33*'CPMK-CPL'!N$16,0)+IFERROR('FORM NILAI SIAP'!$Y33*'CPMK-CPL'!N$17,0)+IFERROR('FORM NILAI SIAP'!$AA33*'CPMK-CPL'!N$18,0)+IFERROR('FORM NILAI SIAP'!$AC33*'CPMK-CPL'!N$19,0)+IFERROR('FORM NILAI SIAP'!$AE33*'CPMK-CPL'!N$20,0))/'CPMK-CPL'!N$25,""))</f>
        <v/>
      </c>
      <c r="P33" s="7" t="str">
        <f>IF($C33="","",IFERROR((IFERROR('FORM NILAI SIAP'!$M33*'CPMK-CPL'!O$11,0)+IFERROR('FORM NILAI SIAP'!$O33*'CPMK-CPL'!O$12,0)+IFERROR('FORM NILAI SIAP'!$Q33*'CPMK-CPL'!O$13,0)+IFERROR('FORM NILAI SIAP'!$S33*'CPMK-CPL'!O$14,0)+IFERROR('FORM NILAI SIAP'!$U33*'CPMK-CPL'!O$15,0)+IFERROR('FORM NILAI SIAP'!$W33*'CPMK-CPL'!O$16,0)+IFERROR('FORM NILAI SIAP'!$Y33*'CPMK-CPL'!O$17,0)+IFERROR('FORM NILAI SIAP'!$AA33*'CPMK-CPL'!O$18,0)+IFERROR('FORM NILAI SIAP'!$AC33*'CPMK-CPL'!O$19,0)+IFERROR('FORM NILAI SIAP'!$AE33*'CPMK-CPL'!O$20,0))/'CPMK-CPL'!O$25,""))</f>
        <v/>
      </c>
      <c r="Q33" s="7" t="str">
        <f>IF($C33="","",IFERROR((IFERROR('FORM NILAI SIAP'!$M33*'CPMK-CPL'!P$11,0)+IFERROR('FORM NILAI SIAP'!$O33*'CPMK-CPL'!P$12,0)+IFERROR('FORM NILAI SIAP'!$Q33*'CPMK-CPL'!P$13,0)+IFERROR('FORM NILAI SIAP'!$S33*'CPMK-CPL'!P$14,0)+IFERROR('FORM NILAI SIAP'!$U33*'CPMK-CPL'!P$15,0)+IFERROR('FORM NILAI SIAP'!$W33*'CPMK-CPL'!P$16,0)+IFERROR('FORM NILAI SIAP'!$Y33*'CPMK-CPL'!P$17,0)+IFERROR('FORM NILAI SIAP'!$AA33*'CPMK-CPL'!P$18,0)+IFERROR('FORM NILAI SIAP'!$AC33*'CPMK-CPL'!P$19,0)+IFERROR('FORM NILAI SIAP'!$AE33*'CPMK-CPL'!P$20,0))/'CPMK-CPL'!P$25,""))</f>
        <v/>
      </c>
      <c r="R33" s="7" t="str">
        <f>IF($C33="","",IFERROR((IFERROR('FORM NILAI SIAP'!$M33*'CPMK-CPL'!Q$11,0)+IFERROR('FORM NILAI SIAP'!$O33*'CPMK-CPL'!Q$12,0)+IFERROR('FORM NILAI SIAP'!$Q33*'CPMK-CPL'!Q$13,0)+IFERROR('FORM NILAI SIAP'!$S33*'CPMK-CPL'!Q$14,0)+IFERROR('FORM NILAI SIAP'!$U33*'CPMK-CPL'!Q$15,0)+IFERROR('FORM NILAI SIAP'!$W33*'CPMK-CPL'!Q$16,0)+IFERROR('FORM NILAI SIAP'!$Y33*'CPMK-CPL'!Q$17,0)+IFERROR('FORM NILAI SIAP'!$AA33*'CPMK-CPL'!Q$18,0)+IFERROR('FORM NILAI SIAP'!$AC33*'CPMK-CPL'!Q$19,0)+IFERROR('FORM NILAI SIAP'!$AE33*'CPMK-CPL'!Q$20,0))/'CPMK-CPL'!Q$25,""))</f>
        <v/>
      </c>
      <c r="S33" s="7" t="str">
        <f>IF($C33="","",IFERROR((IFERROR('FORM NILAI SIAP'!$M33*'CPMK-CPL'!R$11,0)+IFERROR('FORM NILAI SIAP'!$O33*'CPMK-CPL'!R$12,0)+IFERROR('FORM NILAI SIAP'!$Q33*'CPMK-CPL'!R$13,0)+IFERROR('FORM NILAI SIAP'!$S33*'CPMK-CPL'!R$14,0)+IFERROR('FORM NILAI SIAP'!$U33*'CPMK-CPL'!R$15,0)+IFERROR('FORM NILAI SIAP'!$W33*'CPMK-CPL'!R$16,0)+IFERROR('FORM NILAI SIAP'!$Y33*'CPMK-CPL'!R$17,0)+IFERROR('FORM NILAI SIAP'!$AA33*'CPMK-CPL'!R$18,0)+IFERROR('FORM NILAI SIAP'!$AC33*'CPMK-CPL'!R$19,0)+IFERROR('FORM NILAI SIAP'!$AE33*'CPMK-CPL'!R$20,0))/'CPMK-CPL'!R$25,""))</f>
        <v/>
      </c>
      <c r="T33" s="88" t="str">
        <f t="shared" ref="T33:AH33" si="33">IF(E33="","",IF(E33&gt;=80,4,IF(E33&gt;=70,3,IF(E33&gt;=60,2,1))))</f>
        <v/>
      </c>
      <c r="U33" s="88" t="str">
        <f t="shared" si="33"/>
        <v/>
      </c>
      <c r="V33" s="88">
        <f t="shared" si="9"/>
        <v>4</v>
      </c>
      <c r="W33" s="88" t="str">
        <f t="shared" si="33"/>
        <v/>
      </c>
      <c r="X33" s="88" t="str">
        <f t="shared" si="33"/>
        <v/>
      </c>
      <c r="Y33" s="88" t="str">
        <f t="shared" si="33"/>
        <v/>
      </c>
      <c r="Z33" s="88" t="str">
        <f t="shared" si="33"/>
        <v/>
      </c>
      <c r="AA33" s="88" t="str">
        <f t="shared" si="33"/>
        <v/>
      </c>
      <c r="AB33" s="88" t="str">
        <f t="shared" si="33"/>
        <v/>
      </c>
      <c r="AC33" s="88" t="str">
        <f t="shared" si="33"/>
        <v/>
      </c>
      <c r="AD33" s="88" t="str">
        <f t="shared" si="33"/>
        <v/>
      </c>
      <c r="AE33" s="88" t="str">
        <f t="shared" si="33"/>
        <v/>
      </c>
      <c r="AF33" s="88" t="str">
        <f t="shared" si="33"/>
        <v/>
      </c>
      <c r="AG33" s="88" t="str">
        <f t="shared" si="33"/>
        <v/>
      </c>
      <c r="AH33" s="88" t="str">
        <f t="shared" si="33"/>
        <v/>
      </c>
      <c r="AI33" s="89">
        <f t="shared" ca="1" si="6"/>
        <v>4</v>
      </c>
      <c r="AJ33" s="89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</row>
    <row r="34" spans="1:90" ht="14.25" customHeight="1">
      <c r="A34" s="103">
        <f t="shared" si="7"/>
        <v>27</v>
      </c>
      <c r="B34" s="64">
        <f>IF('FORM NILAI SIAP'!A34=0,"",'FORM NILAI SIAP'!A34)</f>
        <v>21120120140099</v>
      </c>
      <c r="C34" s="3" t="str">
        <f>IF('FORM NILAI SIAP'!B34=0,"",'FORM NILAI SIAP'!B34)</f>
        <v>MAULANA YUSUF SURADIN</v>
      </c>
      <c r="D34" s="3" t="str">
        <f>'FORM NILAI SIAP'!J34</f>
        <v>A</v>
      </c>
      <c r="E34" s="7" t="str">
        <f>IF($C34="","",IFERROR((IFERROR('FORM NILAI SIAP'!$M34*'CPMK-CPL'!D$11,0)+IFERROR('FORM NILAI SIAP'!$O34*'CPMK-CPL'!D$12,0)+IFERROR('FORM NILAI SIAP'!$Q34*'CPMK-CPL'!D$13,0)+IFERROR('FORM NILAI SIAP'!$S34*'CPMK-CPL'!D$14,0)+IFERROR('FORM NILAI SIAP'!$U34*'CPMK-CPL'!D$15,0)+IFERROR('FORM NILAI SIAP'!$W34*'CPMK-CPL'!D$16,0)+IFERROR('FORM NILAI SIAP'!$Y34*'CPMK-CPL'!D$17,0)+IFERROR('FORM NILAI SIAP'!$AA34*'CPMK-CPL'!D$18,0)+IFERROR('FORM NILAI SIAP'!$AC34*'CPMK-CPL'!D$19,0)+IFERROR('FORM NILAI SIAP'!$AE34*'CPMK-CPL'!D$20,0))/'CPMK-CPL'!D$25,""))</f>
        <v/>
      </c>
      <c r="F34" s="7" t="str">
        <f>IF($C34="","",IFERROR((IFERROR('FORM NILAI SIAP'!$M34*'CPMK-CPL'!E$11,0)+IFERROR('FORM NILAI SIAP'!$O34*'CPMK-CPL'!E$12,0)+IFERROR('FORM NILAI SIAP'!$Q34*'CPMK-CPL'!E$13,0)+IFERROR('FORM NILAI SIAP'!$S34*'CPMK-CPL'!E$14,0)+IFERROR('FORM NILAI SIAP'!$U34*'CPMK-CPL'!E$15,0)+IFERROR('FORM NILAI SIAP'!$W34*'CPMK-CPL'!E$16,0)+IFERROR('FORM NILAI SIAP'!$Y34*'CPMK-CPL'!E$17,0)+IFERROR('FORM NILAI SIAP'!$AA34*'CPMK-CPL'!E$18,0)+IFERROR('FORM NILAI SIAP'!$AC34*'CPMK-CPL'!E$19,0)+IFERROR('FORM NILAI SIAP'!$AE34*'CPMK-CPL'!E$20,0))/'CPMK-CPL'!E$25,""))</f>
        <v/>
      </c>
      <c r="G34" s="7">
        <f>IF($C34="","",IFERROR((IFERROR('FORM NILAI SIAP'!$M34*'CPMK-CPL'!F$11,0)+IFERROR('FORM NILAI SIAP'!$O34*'CPMK-CPL'!F$12,0)+IFERROR('FORM NILAI SIAP'!$Q34*'CPMK-CPL'!F$13,0)+IFERROR('FORM NILAI SIAP'!$S34*'CPMK-CPL'!F$14,0)+IFERROR('FORM NILAI SIAP'!$U34*'CPMK-CPL'!F$15,0)+IFERROR('FORM NILAI SIAP'!$W34*'CPMK-CPL'!F$16,0)+IFERROR('FORM NILAI SIAP'!$Y34*'CPMK-CPL'!F$17,0)+IFERROR('FORM NILAI SIAP'!$AA34*'CPMK-CPL'!F$18,0)+IFERROR('FORM NILAI SIAP'!$AC34*'CPMK-CPL'!F$19,0)+IFERROR('FORM NILAI SIAP'!$AE34*'CPMK-CPL'!F$20,0))/'CPMK-CPL'!F$25,""))</f>
        <v>88.5</v>
      </c>
      <c r="H34" s="7" t="str">
        <f>IF($C34="","",IFERROR((IFERROR('FORM NILAI SIAP'!$M34*'CPMK-CPL'!G$11,0)+IFERROR('FORM NILAI SIAP'!$O34*'CPMK-CPL'!G$12,0)+IFERROR('FORM NILAI SIAP'!$Q34*'CPMK-CPL'!G$13,0)+IFERROR('FORM NILAI SIAP'!$S34*'CPMK-CPL'!G$14,0)+IFERROR('FORM NILAI SIAP'!$U34*'CPMK-CPL'!G$15,0)+IFERROR('FORM NILAI SIAP'!$W34*'CPMK-CPL'!G$16,0)+IFERROR('FORM NILAI SIAP'!$Y34*'CPMK-CPL'!G$17,0)+IFERROR('FORM NILAI SIAP'!$AA34*'CPMK-CPL'!G$18,0)+IFERROR('FORM NILAI SIAP'!$AC34*'CPMK-CPL'!G$19,0)+IFERROR('FORM NILAI SIAP'!$AE34*'CPMK-CPL'!G$20,0))/'CPMK-CPL'!G$25,""))</f>
        <v/>
      </c>
      <c r="I34" s="7" t="str">
        <f>IF($C34="","",IFERROR((IFERROR('FORM NILAI SIAP'!$M34*'CPMK-CPL'!H$11,0)+IFERROR('FORM NILAI SIAP'!$O34*'CPMK-CPL'!H$12,0)+IFERROR('FORM NILAI SIAP'!$Q34*'CPMK-CPL'!H$13,0)+IFERROR('FORM NILAI SIAP'!$S34*'CPMK-CPL'!H$14,0)+IFERROR('FORM NILAI SIAP'!$U34*'CPMK-CPL'!H$15,0)+IFERROR('FORM NILAI SIAP'!$W34*'CPMK-CPL'!H$16,0)+IFERROR('FORM NILAI SIAP'!$Y34*'CPMK-CPL'!H$17,0)+IFERROR('FORM NILAI SIAP'!$AA34*'CPMK-CPL'!H$18,0)+IFERROR('FORM NILAI SIAP'!$AC34*'CPMK-CPL'!H$19,0)+IFERROR('FORM NILAI SIAP'!$AE34*'CPMK-CPL'!H$20,0))/'CPMK-CPL'!H$25,""))</f>
        <v/>
      </c>
      <c r="J34" s="7" t="str">
        <f>IF($C34="","",IFERROR((IFERROR('FORM NILAI SIAP'!$M34*'CPMK-CPL'!I$11,0)+IFERROR('FORM NILAI SIAP'!$O34*'CPMK-CPL'!I$12,0)+IFERROR('FORM NILAI SIAP'!$Q34*'CPMK-CPL'!I$13,0)+IFERROR('FORM NILAI SIAP'!$S34*'CPMK-CPL'!I$14,0)+IFERROR('FORM NILAI SIAP'!$U34*'CPMK-CPL'!I$15,0)+IFERROR('FORM NILAI SIAP'!$W34*'CPMK-CPL'!I$16,0)+IFERROR('FORM NILAI SIAP'!$Y34*'CPMK-CPL'!I$17,0)+IFERROR('FORM NILAI SIAP'!$AA34*'CPMK-CPL'!I$18,0)+IFERROR('FORM NILAI SIAP'!$AC34*'CPMK-CPL'!I$19,0)+IFERROR('FORM NILAI SIAP'!$AE34*'CPMK-CPL'!I$20,0))/'CPMK-CPL'!I$25,""))</f>
        <v/>
      </c>
      <c r="K34" s="7" t="str">
        <f>IF($C34="","",IFERROR((IFERROR('FORM NILAI SIAP'!$M34*'CPMK-CPL'!J$11,0)+IFERROR('FORM NILAI SIAP'!$O34*'CPMK-CPL'!J$12,0)+IFERROR('FORM NILAI SIAP'!$Q34*'CPMK-CPL'!J$13,0)+IFERROR('FORM NILAI SIAP'!$S34*'CPMK-CPL'!J$14,0)+IFERROR('FORM NILAI SIAP'!$U34*'CPMK-CPL'!J$15,0)+IFERROR('FORM NILAI SIAP'!$W34*'CPMK-CPL'!J$16,0)+IFERROR('FORM NILAI SIAP'!$Y34*'CPMK-CPL'!J$17,0)+IFERROR('FORM NILAI SIAP'!$AA34*'CPMK-CPL'!J$18,0)+IFERROR('FORM NILAI SIAP'!$AC34*'CPMK-CPL'!J$19,0)+IFERROR('FORM NILAI SIAP'!$AE34*'CPMK-CPL'!J$20,0))/'CPMK-CPL'!J$25,""))</f>
        <v/>
      </c>
      <c r="L34" s="7" t="str">
        <f>IF($C34="","",IFERROR((IFERROR('FORM NILAI SIAP'!$M34*'CPMK-CPL'!K$11,0)+IFERROR('FORM NILAI SIAP'!$O34*'CPMK-CPL'!K$12,0)+IFERROR('FORM NILAI SIAP'!$Q34*'CPMK-CPL'!K$13,0)+IFERROR('FORM NILAI SIAP'!$S34*'CPMK-CPL'!K$14,0)+IFERROR('FORM NILAI SIAP'!$U34*'CPMK-CPL'!K$15,0)+IFERROR('FORM NILAI SIAP'!$W34*'CPMK-CPL'!K$16,0)+IFERROR('FORM NILAI SIAP'!$Y34*'CPMK-CPL'!K$17,0)+IFERROR('FORM NILAI SIAP'!$AA34*'CPMK-CPL'!K$18,0)+IFERROR('FORM NILAI SIAP'!$AC34*'CPMK-CPL'!K$19,0)+IFERROR('FORM NILAI SIAP'!$AE34*'CPMK-CPL'!K$20,0))/'CPMK-CPL'!K$25,""))</f>
        <v/>
      </c>
      <c r="M34" s="7" t="str">
        <f>IF($C34="","",IFERROR((IFERROR('FORM NILAI SIAP'!$M34*'CPMK-CPL'!L$11,0)+IFERROR('FORM NILAI SIAP'!$O34*'CPMK-CPL'!L$12,0)+IFERROR('FORM NILAI SIAP'!$Q34*'CPMK-CPL'!L$13,0)+IFERROR('FORM NILAI SIAP'!$S34*'CPMK-CPL'!L$14,0)+IFERROR('FORM NILAI SIAP'!$U34*'CPMK-CPL'!L$15,0)+IFERROR('FORM NILAI SIAP'!$W34*'CPMK-CPL'!L$16,0)+IFERROR('FORM NILAI SIAP'!$Y34*'CPMK-CPL'!L$17,0)+IFERROR('FORM NILAI SIAP'!$AA34*'CPMK-CPL'!L$18,0)+IFERROR('FORM NILAI SIAP'!$AC34*'CPMK-CPL'!L$19,0)+IFERROR('FORM NILAI SIAP'!$AE34*'CPMK-CPL'!L$20,0))/'CPMK-CPL'!L$25,""))</f>
        <v/>
      </c>
      <c r="N34" s="7" t="str">
        <f>IF($C34="","",IFERROR((IFERROR('FORM NILAI SIAP'!$M34*'CPMK-CPL'!M$11,0)+IFERROR('FORM NILAI SIAP'!$O34*'CPMK-CPL'!M$12,0)+IFERROR('FORM NILAI SIAP'!$Q34*'CPMK-CPL'!M$13,0)+IFERROR('FORM NILAI SIAP'!$S34*'CPMK-CPL'!M$14,0)+IFERROR('FORM NILAI SIAP'!$U34*'CPMK-CPL'!M$15,0)+IFERROR('FORM NILAI SIAP'!$W34*'CPMK-CPL'!M$16,0)+IFERROR('FORM NILAI SIAP'!$Y34*'CPMK-CPL'!M$17,0)+IFERROR('FORM NILAI SIAP'!$AA34*'CPMK-CPL'!M$18,0)+IFERROR('FORM NILAI SIAP'!$AC34*'CPMK-CPL'!M$19,0)+IFERROR('FORM NILAI SIAP'!$AE34*'CPMK-CPL'!M$20,0))/'CPMK-CPL'!M$25,""))</f>
        <v/>
      </c>
      <c r="O34" s="7" t="str">
        <f>IF($C34="","",IFERROR((IFERROR('FORM NILAI SIAP'!$M34*'CPMK-CPL'!N$11,0)+IFERROR('FORM NILAI SIAP'!$O34*'CPMK-CPL'!N$12,0)+IFERROR('FORM NILAI SIAP'!$Q34*'CPMK-CPL'!N$13,0)+IFERROR('FORM NILAI SIAP'!$S34*'CPMK-CPL'!N$14,0)+IFERROR('FORM NILAI SIAP'!$U34*'CPMK-CPL'!N$15,0)+IFERROR('FORM NILAI SIAP'!$W34*'CPMK-CPL'!N$16,0)+IFERROR('FORM NILAI SIAP'!$Y34*'CPMK-CPL'!N$17,0)+IFERROR('FORM NILAI SIAP'!$AA34*'CPMK-CPL'!N$18,0)+IFERROR('FORM NILAI SIAP'!$AC34*'CPMK-CPL'!N$19,0)+IFERROR('FORM NILAI SIAP'!$AE34*'CPMK-CPL'!N$20,0))/'CPMK-CPL'!N$25,""))</f>
        <v/>
      </c>
      <c r="P34" s="7" t="str">
        <f>IF($C34="","",IFERROR((IFERROR('FORM NILAI SIAP'!$M34*'CPMK-CPL'!O$11,0)+IFERROR('FORM NILAI SIAP'!$O34*'CPMK-CPL'!O$12,0)+IFERROR('FORM NILAI SIAP'!$Q34*'CPMK-CPL'!O$13,0)+IFERROR('FORM NILAI SIAP'!$S34*'CPMK-CPL'!O$14,0)+IFERROR('FORM NILAI SIAP'!$U34*'CPMK-CPL'!O$15,0)+IFERROR('FORM NILAI SIAP'!$W34*'CPMK-CPL'!O$16,0)+IFERROR('FORM NILAI SIAP'!$Y34*'CPMK-CPL'!O$17,0)+IFERROR('FORM NILAI SIAP'!$AA34*'CPMK-CPL'!O$18,0)+IFERROR('FORM NILAI SIAP'!$AC34*'CPMK-CPL'!O$19,0)+IFERROR('FORM NILAI SIAP'!$AE34*'CPMK-CPL'!O$20,0))/'CPMK-CPL'!O$25,""))</f>
        <v/>
      </c>
      <c r="Q34" s="7" t="str">
        <f>IF($C34="","",IFERROR((IFERROR('FORM NILAI SIAP'!$M34*'CPMK-CPL'!P$11,0)+IFERROR('FORM NILAI SIAP'!$O34*'CPMK-CPL'!P$12,0)+IFERROR('FORM NILAI SIAP'!$Q34*'CPMK-CPL'!P$13,0)+IFERROR('FORM NILAI SIAP'!$S34*'CPMK-CPL'!P$14,0)+IFERROR('FORM NILAI SIAP'!$U34*'CPMK-CPL'!P$15,0)+IFERROR('FORM NILAI SIAP'!$W34*'CPMK-CPL'!P$16,0)+IFERROR('FORM NILAI SIAP'!$Y34*'CPMK-CPL'!P$17,0)+IFERROR('FORM NILAI SIAP'!$AA34*'CPMK-CPL'!P$18,0)+IFERROR('FORM NILAI SIAP'!$AC34*'CPMK-CPL'!P$19,0)+IFERROR('FORM NILAI SIAP'!$AE34*'CPMK-CPL'!P$20,0))/'CPMK-CPL'!P$25,""))</f>
        <v/>
      </c>
      <c r="R34" s="7" t="str">
        <f>IF($C34="","",IFERROR((IFERROR('FORM NILAI SIAP'!$M34*'CPMK-CPL'!Q$11,0)+IFERROR('FORM NILAI SIAP'!$O34*'CPMK-CPL'!Q$12,0)+IFERROR('FORM NILAI SIAP'!$Q34*'CPMK-CPL'!Q$13,0)+IFERROR('FORM NILAI SIAP'!$S34*'CPMK-CPL'!Q$14,0)+IFERROR('FORM NILAI SIAP'!$U34*'CPMK-CPL'!Q$15,0)+IFERROR('FORM NILAI SIAP'!$W34*'CPMK-CPL'!Q$16,0)+IFERROR('FORM NILAI SIAP'!$Y34*'CPMK-CPL'!Q$17,0)+IFERROR('FORM NILAI SIAP'!$AA34*'CPMK-CPL'!Q$18,0)+IFERROR('FORM NILAI SIAP'!$AC34*'CPMK-CPL'!Q$19,0)+IFERROR('FORM NILAI SIAP'!$AE34*'CPMK-CPL'!Q$20,0))/'CPMK-CPL'!Q$25,""))</f>
        <v/>
      </c>
      <c r="S34" s="7" t="str">
        <f>IF($C34="","",IFERROR((IFERROR('FORM NILAI SIAP'!$M34*'CPMK-CPL'!R$11,0)+IFERROR('FORM NILAI SIAP'!$O34*'CPMK-CPL'!R$12,0)+IFERROR('FORM NILAI SIAP'!$Q34*'CPMK-CPL'!R$13,0)+IFERROR('FORM NILAI SIAP'!$S34*'CPMK-CPL'!R$14,0)+IFERROR('FORM NILAI SIAP'!$U34*'CPMK-CPL'!R$15,0)+IFERROR('FORM NILAI SIAP'!$W34*'CPMK-CPL'!R$16,0)+IFERROR('FORM NILAI SIAP'!$Y34*'CPMK-CPL'!R$17,0)+IFERROR('FORM NILAI SIAP'!$AA34*'CPMK-CPL'!R$18,0)+IFERROR('FORM NILAI SIAP'!$AC34*'CPMK-CPL'!R$19,0)+IFERROR('FORM NILAI SIAP'!$AE34*'CPMK-CPL'!R$20,0))/'CPMK-CPL'!R$25,""))</f>
        <v/>
      </c>
      <c r="T34" s="88" t="str">
        <f t="shared" ref="T34:AH34" si="34">IF(E34="","",IF(E34&gt;=80,4,IF(E34&gt;=70,3,IF(E34&gt;=60,2,1))))</f>
        <v/>
      </c>
      <c r="U34" s="88" t="str">
        <f t="shared" si="34"/>
        <v/>
      </c>
      <c r="V34" s="88">
        <f t="shared" si="9"/>
        <v>4</v>
      </c>
      <c r="W34" s="88" t="str">
        <f t="shared" si="34"/>
        <v/>
      </c>
      <c r="X34" s="88" t="str">
        <f t="shared" si="34"/>
        <v/>
      </c>
      <c r="Y34" s="88" t="str">
        <f t="shared" si="34"/>
        <v/>
      </c>
      <c r="Z34" s="88" t="str">
        <f t="shared" si="34"/>
        <v/>
      </c>
      <c r="AA34" s="88" t="str">
        <f t="shared" si="34"/>
        <v/>
      </c>
      <c r="AB34" s="88" t="str">
        <f t="shared" si="34"/>
        <v/>
      </c>
      <c r="AC34" s="88" t="str">
        <f t="shared" si="34"/>
        <v/>
      </c>
      <c r="AD34" s="88" t="str">
        <f t="shared" si="34"/>
        <v/>
      </c>
      <c r="AE34" s="88" t="str">
        <f t="shared" si="34"/>
        <v/>
      </c>
      <c r="AF34" s="88" t="str">
        <f t="shared" si="34"/>
        <v/>
      </c>
      <c r="AG34" s="88" t="str">
        <f t="shared" si="34"/>
        <v/>
      </c>
      <c r="AH34" s="88" t="str">
        <f t="shared" si="34"/>
        <v/>
      </c>
      <c r="AI34" s="89">
        <f t="shared" ca="1" si="6"/>
        <v>4</v>
      </c>
      <c r="AJ34" s="89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</row>
    <row r="35" spans="1:90" ht="14.25" customHeight="1">
      <c r="A35" s="103">
        <f t="shared" si="7"/>
        <v>28</v>
      </c>
      <c r="B35" s="64">
        <f>IF('FORM NILAI SIAP'!A35=0,"",'FORM NILAI SIAP'!A35)</f>
        <v>21120120140099</v>
      </c>
      <c r="C35" s="3" t="str">
        <f>IF('FORM NILAI SIAP'!B35=0,"",'FORM NILAI SIAP'!B35)</f>
        <v>MUHAMMAD DHIVA PRADIGTA</v>
      </c>
      <c r="D35" s="3" t="str">
        <f>'FORM NILAI SIAP'!J35</f>
        <v>A</v>
      </c>
      <c r="E35" s="7" t="str">
        <f>IF($C35="","",IFERROR((IFERROR('FORM NILAI SIAP'!$M35*'CPMK-CPL'!D$11,0)+IFERROR('FORM NILAI SIAP'!$O35*'CPMK-CPL'!D$12,0)+IFERROR('FORM NILAI SIAP'!$Q35*'CPMK-CPL'!D$13,0)+IFERROR('FORM NILAI SIAP'!$S35*'CPMK-CPL'!D$14,0)+IFERROR('FORM NILAI SIAP'!$U35*'CPMK-CPL'!D$15,0)+IFERROR('FORM NILAI SIAP'!$W35*'CPMK-CPL'!D$16,0)+IFERROR('FORM NILAI SIAP'!$Y35*'CPMK-CPL'!D$17,0)+IFERROR('FORM NILAI SIAP'!$AA35*'CPMK-CPL'!D$18,0)+IFERROR('FORM NILAI SIAP'!$AC35*'CPMK-CPL'!D$19,0)+IFERROR('FORM NILAI SIAP'!$AE35*'CPMK-CPL'!D$20,0))/'CPMK-CPL'!D$25,""))</f>
        <v/>
      </c>
      <c r="F35" s="7" t="str">
        <f>IF($C35="","",IFERROR((IFERROR('FORM NILAI SIAP'!$M35*'CPMK-CPL'!E$11,0)+IFERROR('FORM NILAI SIAP'!$O35*'CPMK-CPL'!E$12,0)+IFERROR('FORM NILAI SIAP'!$Q35*'CPMK-CPL'!E$13,0)+IFERROR('FORM NILAI SIAP'!$S35*'CPMK-CPL'!E$14,0)+IFERROR('FORM NILAI SIAP'!$U35*'CPMK-CPL'!E$15,0)+IFERROR('FORM NILAI SIAP'!$W35*'CPMK-CPL'!E$16,0)+IFERROR('FORM NILAI SIAP'!$Y35*'CPMK-CPL'!E$17,0)+IFERROR('FORM NILAI SIAP'!$AA35*'CPMK-CPL'!E$18,0)+IFERROR('FORM NILAI SIAP'!$AC35*'CPMK-CPL'!E$19,0)+IFERROR('FORM NILAI SIAP'!$AE35*'CPMK-CPL'!E$20,0))/'CPMK-CPL'!E$25,""))</f>
        <v/>
      </c>
      <c r="G35" s="7">
        <f>IF($C35="","",IFERROR((IFERROR('FORM NILAI SIAP'!$M35*'CPMK-CPL'!F$11,0)+IFERROR('FORM NILAI SIAP'!$O35*'CPMK-CPL'!F$12,0)+IFERROR('FORM NILAI SIAP'!$Q35*'CPMK-CPL'!F$13,0)+IFERROR('FORM NILAI SIAP'!$S35*'CPMK-CPL'!F$14,0)+IFERROR('FORM NILAI SIAP'!$U35*'CPMK-CPL'!F$15,0)+IFERROR('FORM NILAI SIAP'!$W35*'CPMK-CPL'!F$16,0)+IFERROR('FORM NILAI SIAP'!$Y35*'CPMK-CPL'!F$17,0)+IFERROR('FORM NILAI SIAP'!$AA35*'CPMK-CPL'!F$18,0)+IFERROR('FORM NILAI SIAP'!$AC35*'CPMK-CPL'!F$19,0)+IFERROR('FORM NILAI SIAP'!$AE35*'CPMK-CPL'!F$20,0))/'CPMK-CPL'!F$25,""))</f>
        <v>83.5</v>
      </c>
      <c r="H35" s="7" t="str">
        <f>IF($C35="","",IFERROR((IFERROR('FORM NILAI SIAP'!$M35*'CPMK-CPL'!G$11,0)+IFERROR('FORM NILAI SIAP'!$O35*'CPMK-CPL'!G$12,0)+IFERROR('FORM NILAI SIAP'!$Q35*'CPMK-CPL'!G$13,0)+IFERROR('FORM NILAI SIAP'!$S35*'CPMK-CPL'!G$14,0)+IFERROR('FORM NILAI SIAP'!$U35*'CPMK-CPL'!G$15,0)+IFERROR('FORM NILAI SIAP'!$W35*'CPMK-CPL'!G$16,0)+IFERROR('FORM NILAI SIAP'!$Y35*'CPMK-CPL'!G$17,0)+IFERROR('FORM NILAI SIAP'!$AA35*'CPMK-CPL'!G$18,0)+IFERROR('FORM NILAI SIAP'!$AC35*'CPMK-CPL'!G$19,0)+IFERROR('FORM NILAI SIAP'!$AE35*'CPMK-CPL'!G$20,0))/'CPMK-CPL'!G$25,""))</f>
        <v/>
      </c>
      <c r="I35" s="7" t="str">
        <f>IF($C35="","",IFERROR((IFERROR('FORM NILAI SIAP'!$M35*'CPMK-CPL'!H$11,0)+IFERROR('FORM NILAI SIAP'!$O35*'CPMK-CPL'!H$12,0)+IFERROR('FORM NILAI SIAP'!$Q35*'CPMK-CPL'!H$13,0)+IFERROR('FORM NILAI SIAP'!$S35*'CPMK-CPL'!H$14,0)+IFERROR('FORM NILAI SIAP'!$U35*'CPMK-CPL'!H$15,0)+IFERROR('FORM NILAI SIAP'!$W35*'CPMK-CPL'!H$16,0)+IFERROR('FORM NILAI SIAP'!$Y35*'CPMK-CPL'!H$17,0)+IFERROR('FORM NILAI SIAP'!$AA35*'CPMK-CPL'!H$18,0)+IFERROR('FORM NILAI SIAP'!$AC35*'CPMK-CPL'!H$19,0)+IFERROR('FORM NILAI SIAP'!$AE35*'CPMK-CPL'!H$20,0))/'CPMK-CPL'!H$25,""))</f>
        <v/>
      </c>
      <c r="J35" s="7" t="str">
        <f>IF($C35="","",IFERROR((IFERROR('FORM NILAI SIAP'!$M35*'CPMK-CPL'!I$11,0)+IFERROR('FORM NILAI SIAP'!$O35*'CPMK-CPL'!I$12,0)+IFERROR('FORM NILAI SIAP'!$Q35*'CPMK-CPL'!I$13,0)+IFERROR('FORM NILAI SIAP'!$S35*'CPMK-CPL'!I$14,0)+IFERROR('FORM NILAI SIAP'!$U35*'CPMK-CPL'!I$15,0)+IFERROR('FORM NILAI SIAP'!$W35*'CPMK-CPL'!I$16,0)+IFERROR('FORM NILAI SIAP'!$Y35*'CPMK-CPL'!I$17,0)+IFERROR('FORM NILAI SIAP'!$AA35*'CPMK-CPL'!I$18,0)+IFERROR('FORM NILAI SIAP'!$AC35*'CPMK-CPL'!I$19,0)+IFERROR('FORM NILAI SIAP'!$AE35*'CPMK-CPL'!I$20,0))/'CPMK-CPL'!I$25,""))</f>
        <v/>
      </c>
      <c r="K35" s="7" t="str">
        <f>IF($C35="","",IFERROR((IFERROR('FORM NILAI SIAP'!$M35*'CPMK-CPL'!J$11,0)+IFERROR('FORM NILAI SIAP'!$O35*'CPMK-CPL'!J$12,0)+IFERROR('FORM NILAI SIAP'!$Q35*'CPMK-CPL'!J$13,0)+IFERROR('FORM NILAI SIAP'!$S35*'CPMK-CPL'!J$14,0)+IFERROR('FORM NILAI SIAP'!$U35*'CPMK-CPL'!J$15,0)+IFERROR('FORM NILAI SIAP'!$W35*'CPMK-CPL'!J$16,0)+IFERROR('FORM NILAI SIAP'!$Y35*'CPMK-CPL'!J$17,0)+IFERROR('FORM NILAI SIAP'!$AA35*'CPMK-CPL'!J$18,0)+IFERROR('FORM NILAI SIAP'!$AC35*'CPMK-CPL'!J$19,0)+IFERROR('FORM NILAI SIAP'!$AE35*'CPMK-CPL'!J$20,0))/'CPMK-CPL'!J$25,""))</f>
        <v/>
      </c>
      <c r="L35" s="7" t="str">
        <f>IF($C35="","",IFERROR((IFERROR('FORM NILAI SIAP'!$M35*'CPMK-CPL'!K$11,0)+IFERROR('FORM NILAI SIAP'!$O35*'CPMK-CPL'!K$12,0)+IFERROR('FORM NILAI SIAP'!$Q35*'CPMK-CPL'!K$13,0)+IFERROR('FORM NILAI SIAP'!$S35*'CPMK-CPL'!K$14,0)+IFERROR('FORM NILAI SIAP'!$U35*'CPMK-CPL'!K$15,0)+IFERROR('FORM NILAI SIAP'!$W35*'CPMK-CPL'!K$16,0)+IFERROR('FORM NILAI SIAP'!$Y35*'CPMK-CPL'!K$17,0)+IFERROR('FORM NILAI SIAP'!$AA35*'CPMK-CPL'!K$18,0)+IFERROR('FORM NILAI SIAP'!$AC35*'CPMK-CPL'!K$19,0)+IFERROR('FORM NILAI SIAP'!$AE35*'CPMK-CPL'!K$20,0))/'CPMK-CPL'!K$25,""))</f>
        <v/>
      </c>
      <c r="M35" s="7" t="str">
        <f>IF($C35="","",IFERROR((IFERROR('FORM NILAI SIAP'!$M35*'CPMK-CPL'!L$11,0)+IFERROR('FORM NILAI SIAP'!$O35*'CPMK-CPL'!L$12,0)+IFERROR('FORM NILAI SIAP'!$Q35*'CPMK-CPL'!L$13,0)+IFERROR('FORM NILAI SIAP'!$S35*'CPMK-CPL'!L$14,0)+IFERROR('FORM NILAI SIAP'!$U35*'CPMK-CPL'!L$15,0)+IFERROR('FORM NILAI SIAP'!$W35*'CPMK-CPL'!L$16,0)+IFERROR('FORM NILAI SIAP'!$Y35*'CPMK-CPL'!L$17,0)+IFERROR('FORM NILAI SIAP'!$AA35*'CPMK-CPL'!L$18,0)+IFERROR('FORM NILAI SIAP'!$AC35*'CPMK-CPL'!L$19,0)+IFERROR('FORM NILAI SIAP'!$AE35*'CPMK-CPL'!L$20,0))/'CPMK-CPL'!L$25,""))</f>
        <v/>
      </c>
      <c r="N35" s="7" t="str">
        <f>IF($C35="","",IFERROR((IFERROR('FORM NILAI SIAP'!$M35*'CPMK-CPL'!M$11,0)+IFERROR('FORM NILAI SIAP'!$O35*'CPMK-CPL'!M$12,0)+IFERROR('FORM NILAI SIAP'!$Q35*'CPMK-CPL'!M$13,0)+IFERROR('FORM NILAI SIAP'!$S35*'CPMK-CPL'!M$14,0)+IFERROR('FORM NILAI SIAP'!$U35*'CPMK-CPL'!M$15,0)+IFERROR('FORM NILAI SIAP'!$W35*'CPMK-CPL'!M$16,0)+IFERROR('FORM NILAI SIAP'!$Y35*'CPMK-CPL'!M$17,0)+IFERROR('FORM NILAI SIAP'!$AA35*'CPMK-CPL'!M$18,0)+IFERROR('FORM NILAI SIAP'!$AC35*'CPMK-CPL'!M$19,0)+IFERROR('FORM NILAI SIAP'!$AE35*'CPMK-CPL'!M$20,0))/'CPMK-CPL'!M$25,""))</f>
        <v/>
      </c>
      <c r="O35" s="7" t="str">
        <f>IF($C35="","",IFERROR((IFERROR('FORM NILAI SIAP'!$M35*'CPMK-CPL'!N$11,0)+IFERROR('FORM NILAI SIAP'!$O35*'CPMK-CPL'!N$12,0)+IFERROR('FORM NILAI SIAP'!$Q35*'CPMK-CPL'!N$13,0)+IFERROR('FORM NILAI SIAP'!$S35*'CPMK-CPL'!N$14,0)+IFERROR('FORM NILAI SIAP'!$U35*'CPMK-CPL'!N$15,0)+IFERROR('FORM NILAI SIAP'!$W35*'CPMK-CPL'!N$16,0)+IFERROR('FORM NILAI SIAP'!$Y35*'CPMK-CPL'!N$17,0)+IFERROR('FORM NILAI SIAP'!$AA35*'CPMK-CPL'!N$18,0)+IFERROR('FORM NILAI SIAP'!$AC35*'CPMK-CPL'!N$19,0)+IFERROR('FORM NILAI SIAP'!$AE35*'CPMK-CPL'!N$20,0))/'CPMK-CPL'!N$25,""))</f>
        <v/>
      </c>
      <c r="P35" s="7" t="str">
        <f>IF($C35="","",IFERROR((IFERROR('FORM NILAI SIAP'!$M35*'CPMK-CPL'!O$11,0)+IFERROR('FORM NILAI SIAP'!$O35*'CPMK-CPL'!O$12,0)+IFERROR('FORM NILAI SIAP'!$Q35*'CPMK-CPL'!O$13,0)+IFERROR('FORM NILAI SIAP'!$S35*'CPMK-CPL'!O$14,0)+IFERROR('FORM NILAI SIAP'!$U35*'CPMK-CPL'!O$15,0)+IFERROR('FORM NILAI SIAP'!$W35*'CPMK-CPL'!O$16,0)+IFERROR('FORM NILAI SIAP'!$Y35*'CPMK-CPL'!O$17,0)+IFERROR('FORM NILAI SIAP'!$AA35*'CPMK-CPL'!O$18,0)+IFERROR('FORM NILAI SIAP'!$AC35*'CPMK-CPL'!O$19,0)+IFERROR('FORM NILAI SIAP'!$AE35*'CPMK-CPL'!O$20,0))/'CPMK-CPL'!O$25,""))</f>
        <v/>
      </c>
      <c r="Q35" s="7" t="str">
        <f>IF($C35="","",IFERROR((IFERROR('FORM NILAI SIAP'!$M35*'CPMK-CPL'!P$11,0)+IFERROR('FORM NILAI SIAP'!$O35*'CPMK-CPL'!P$12,0)+IFERROR('FORM NILAI SIAP'!$Q35*'CPMK-CPL'!P$13,0)+IFERROR('FORM NILAI SIAP'!$S35*'CPMK-CPL'!P$14,0)+IFERROR('FORM NILAI SIAP'!$U35*'CPMK-CPL'!P$15,0)+IFERROR('FORM NILAI SIAP'!$W35*'CPMK-CPL'!P$16,0)+IFERROR('FORM NILAI SIAP'!$Y35*'CPMK-CPL'!P$17,0)+IFERROR('FORM NILAI SIAP'!$AA35*'CPMK-CPL'!P$18,0)+IFERROR('FORM NILAI SIAP'!$AC35*'CPMK-CPL'!P$19,0)+IFERROR('FORM NILAI SIAP'!$AE35*'CPMK-CPL'!P$20,0))/'CPMK-CPL'!P$25,""))</f>
        <v/>
      </c>
      <c r="R35" s="7" t="str">
        <f>IF($C35="","",IFERROR((IFERROR('FORM NILAI SIAP'!$M35*'CPMK-CPL'!Q$11,0)+IFERROR('FORM NILAI SIAP'!$O35*'CPMK-CPL'!Q$12,0)+IFERROR('FORM NILAI SIAP'!$Q35*'CPMK-CPL'!Q$13,0)+IFERROR('FORM NILAI SIAP'!$S35*'CPMK-CPL'!Q$14,0)+IFERROR('FORM NILAI SIAP'!$U35*'CPMK-CPL'!Q$15,0)+IFERROR('FORM NILAI SIAP'!$W35*'CPMK-CPL'!Q$16,0)+IFERROR('FORM NILAI SIAP'!$Y35*'CPMK-CPL'!Q$17,0)+IFERROR('FORM NILAI SIAP'!$AA35*'CPMK-CPL'!Q$18,0)+IFERROR('FORM NILAI SIAP'!$AC35*'CPMK-CPL'!Q$19,0)+IFERROR('FORM NILAI SIAP'!$AE35*'CPMK-CPL'!Q$20,0))/'CPMK-CPL'!Q$25,""))</f>
        <v/>
      </c>
      <c r="S35" s="7" t="str">
        <f>IF($C35="","",IFERROR((IFERROR('FORM NILAI SIAP'!$M35*'CPMK-CPL'!R$11,0)+IFERROR('FORM NILAI SIAP'!$O35*'CPMK-CPL'!R$12,0)+IFERROR('FORM NILAI SIAP'!$Q35*'CPMK-CPL'!R$13,0)+IFERROR('FORM NILAI SIAP'!$S35*'CPMK-CPL'!R$14,0)+IFERROR('FORM NILAI SIAP'!$U35*'CPMK-CPL'!R$15,0)+IFERROR('FORM NILAI SIAP'!$W35*'CPMK-CPL'!R$16,0)+IFERROR('FORM NILAI SIAP'!$Y35*'CPMK-CPL'!R$17,0)+IFERROR('FORM NILAI SIAP'!$AA35*'CPMK-CPL'!R$18,0)+IFERROR('FORM NILAI SIAP'!$AC35*'CPMK-CPL'!R$19,0)+IFERROR('FORM NILAI SIAP'!$AE35*'CPMK-CPL'!R$20,0))/'CPMK-CPL'!R$25,""))</f>
        <v/>
      </c>
      <c r="T35" s="88" t="str">
        <f t="shared" ref="T35:AH35" si="35">IF(E35="","",IF(E35&gt;=80,4,IF(E35&gt;=70,3,IF(E35&gt;=60,2,1))))</f>
        <v/>
      </c>
      <c r="U35" s="88" t="str">
        <f t="shared" si="35"/>
        <v/>
      </c>
      <c r="V35" s="88">
        <f t="shared" si="9"/>
        <v>4</v>
      </c>
      <c r="W35" s="88" t="str">
        <f t="shared" si="35"/>
        <v/>
      </c>
      <c r="X35" s="88" t="str">
        <f t="shared" si="35"/>
        <v/>
      </c>
      <c r="Y35" s="88" t="str">
        <f t="shared" si="35"/>
        <v/>
      </c>
      <c r="Z35" s="88" t="str">
        <f t="shared" si="35"/>
        <v/>
      </c>
      <c r="AA35" s="88" t="str">
        <f t="shared" si="35"/>
        <v/>
      </c>
      <c r="AB35" s="88" t="str">
        <f t="shared" si="35"/>
        <v/>
      </c>
      <c r="AC35" s="88" t="str">
        <f t="shared" si="35"/>
        <v/>
      </c>
      <c r="AD35" s="88" t="str">
        <f t="shared" si="35"/>
        <v/>
      </c>
      <c r="AE35" s="88" t="str">
        <f t="shared" si="35"/>
        <v/>
      </c>
      <c r="AF35" s="88" t="str">
        <f t="shared" si="35"/>
        <v/>
      </c>
      <c r="AG35" s="88" t="str">
        <f t="shared" si="35"/>
        <v/>
      </c>
      <c r="AH35" s="88" t="str">
        <f t="shared" si="35"/>
        <v/>
      </c>
      <c r="AI35" s="89">
        <f t="shared" ca="1" si="6"/>
        <v>4</v>
      </c>
      <c r="AJ35" s="89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</row>
    <row r="36" spans="1:90" ht="14.25" customHeight="1">
      <c r="A36" s="103">
        <f t="shared" si="7"/>
        <v>29</v>
      </c>
      <c r="B36" s="64">
        <f>IF('FORM NILAI SIAP'!A36=0,"",'FORM NILAI SIAP'!A36)</f>
        <v>21120120140099</v>
      </c>
      <c r="C36" s="3" t="str">
        <f>IF('FORM NILAI SIAP'!B36=0,"",'FORM NILAI SIAP'!B36)</f>
        <v>ALYA ZAHRA FATIKHA</v>
      </c>
      <c r="D36" s="3" t="str">
        <f>'FORM NILAI SIAP'!J36</f>
        <v>A</v>
      </c>
      <c r="E36" s="7" t="str">
        <f>IF($C36="","",IFERROR((IFERROR('FORM NILAI SIAP'!$M36*'CPMK-CPL'!D$11,0)+IFERROR('FORM NILAI SIAP'!$O36*'CPMK-CPL'!D$12,0)+IFERROR('FORM NILAI SIAP'!$Q36*'CPMK-CPL'!D$13,0)+IFERROR('FORM NILAI SIAP'!$S36*'CPMK-CPL'!D$14,0)+IFERROR('FORM NILAI SIAP'!$U36*'CPMK-CPL'!D$15,0)+IFERROR('FORM NILAI SIAP'!$W36*'CPMK-CPL'!D$16,0)+IFERROR('FORM NILAI SIAP'!$Y36*'CPMK-CPL'!D$17,0)+IFERROR('FORM NILAI SIAP'!$AA36*'CPMK-CPL'!D$18,0)+IFERROR('FORM NILAI SIAP'!$AC36*'CPMK-CPL'!D$19,0)+IFERROR('FORM NILAI SIAP'!$AE36*'CPMK-CPL'!D$20,0))/'CPMK-CPL'!D$25,""))</f>
        <v/>
      </c>
      <c r="F36" s="7" t="str">
        <f>IF($C36="","",IFERROR((IFERROR('FORM NILAI SIAP'!$M36*'CPMK-CPL'!E$11,0)+IFERROR('FORM NILAI SIAP'!$O36*'CPMK-CPL'!E$12,0)+IFERROR('FORM NILAI SIAP'!$Q36*'CPMK-CPL'!E$13,0)+IFERROR('FORM NILAI SIAP'!$S36*'CPMK-CPL'!E$14,0)+IFERROR('FORM NILAI SIAP'!$U36*'CPMK-CPL'!E$15,0)+IFERROR('FORM NILAI SIAP'!$W36*'CPMK-CPL'!E$16,0)+IFERROR('FORM NILAI SIAP'!$Y36*'CPMK-CPL'!E$17,0)+IFERROR('FORM NILAI SIAP'!$AA36*'CPMK-CPL'!E$18,0)+IFERROR('FORM NILAI SIAP'!$AC36*'CPMK-CPL'!E$19,0)+IFERROR('FORM NILAI SIAP'!$AE36*'CPMK-CPL'!E$20,0))/'CPMK-CPL'!E$25,""))</f>
        <v/>
      </c>
      <c r="G36" s="7">
        <f>IF($C36="","",IFERROR((IFERROR('FORM NILAI SIAP'!$M36*'CPMK-CPL'!F$11,0)+IFERROR('FORM NILAI SIAP'!$O36*'CPMK-CPL'!F$12,0)+IFERROR('FORM NILAI SIAP'!$Q36*'CPMK-CPL'!F$13,0)+IFERROR('FORM NILAI SIAP'!$S36*'CPMK-CPL'!F$14,0)+IFERROR('FORM NILAI SIAP'!$U36*'CPMK-CPL'!F$15,0)+IFERROR('FORM NILAI SIAP'!$W36*'CPMK-CPL'!F$16,0)+IFERROR('FORM NILAI SIAP'!$Y36*'CPMK-CPL'!F$17,0)+IFERROR('FORM NILAI SIAP'!$AA36*'CPMK-CPL'!F$18,0)+IFERROR('FORM NILAI SIAP'!$AC36*'CPMK-CPL'!F$19,0)+IFERROR('FORM NILAI SIAP'!$AE36*'CPMK-CPL'!F$20,0))/'CPMK-CPL'!F$25,""))</f>
        <v>90.25</v>
      </c>
      <c r="H36" s="7" t="str">
        <f>IF($C36="","",IFERROR((IFERROR('FORM NILAI SIAP'!$M36*'CPMK-CPL'!G$11,0)+IFERROR('FORM NILAI SIAP'!$O36*'CPMK-CPL'!G$12,0)+IFERROR('FORM NILAI SIAP'!$Q36*'CPMK-CPL'!G$13,0)+IFERROR('FORM NILAI SIAP'!$S36*'CPMK-CPL'!G$14,0)+IFERROR('FORM NILAI SIAP'!$U36*'CPMK-CPL'!G$15,0)+IFERROR('FORM NILAI SIAP'!$W36*'CPMK-CPL'!G$16,0)+IFERROR('FORM NILAI SIAP'!$Y36*'CPMK-CPL'!G$17,0)+IFERROR('FORM NILAI SIAP'!$AA36*'CPMK-CPL'!G$18,0)+IFERROR('FORM NILAI SIAP'!$AC36*'CPMK-CPL'!G$19,0)+IFERROR('FORM NILAI SIAP'!$AE36*'CPMK-CPL'!G$20,0))/'CPMK-CPL'!G$25,""))</f>
        <v/>
      </c>
      <c r="I36" s="7" t="str">
        <f>IF($C36="","",IFERROR((IFERROR('FORM NILAI SIAP'!$M36*'CPMK-CPL'!H$11,0)+IFERROR('FORM NILAI SIAP'!$O36*'CPMK-CPL'!H$12,0)+IFERROR('FORM NILAI SIAP'!$Q36*'CPMK-CPL'!H$13,0)+IFERROR('FORM NILAI SIAP'!$S36*'CPMK-CPL'!H$14,0)+IFERROR('FORM NILAI SIAP'!$U36*'CPMK-CPL'!H$15,0)+IFERROR('FORM NILAI SIAP'!$W36*'CPMK-CPL'!H$16,0)+IFERROR('FORM NILAI SIAP'!$Y36*'CPMK-CPL'!H$17,0)+IFERROR('FORM NILAI SIAP'!$AA36*'CPMK-CPL'!H$18,0)+IFERROR('FORM NILAI SIAP'!$AC36*'CPMK-CPL'!H$19,0)+IFERROR('FORM NILAI SIAP'!$AE36*'CPMK-CPL'!H$20,0))/'CPMK-CPL'!H$25,""))</f>
        <v/>
      </c>
      <c r="J36" s="7" t="str">
        <f>IF($C36="","",IFERROR((IFERROR('FORM NILAI SIAP'!$M36*'CPMK-CPL'!I$11,0)+IFERROR('FORM NILAI SIAP'!$O36*'CPMK-CPL'!I$12,0)+IFERROR('FORM NILAI SIAP'!$Q36*'CPMK-CPL'!I$13,0)+IFERROR('FORM NILAI SIAP'!$S36*'CPMK-CPL'!I$14,0)+IFERROR('FORM NILAI SIAP'!$U36*'CPMK-CPL'!I$15,0)+IFERROR('FORM NILAI SIAP'!$W36*'CPMK-CPL'!I$16,0)+IFERROR('FORM NILAI SIAP'!$Y36*'CPMK-CPL'!I$17,0)+IFERROR('FORM NILAI SIAP'!$AA36*'CPMK-CPL'!I$18,0)+IFERROR('FORM NILAI SIAP'!$AC36*'CPMK-CPL'!I$19,0)+IFERROR('FORM NILAI SIAP'!$AE36*'CPMK-CPL'!I$20,0))/'CPMK-CPL'!I$25,""))</f>
        <v/>
      </c>
      <c r="K36" s="7" t="str">
        <f>IF($C36="","",IFERROR((IFERROR('FORM NILAI SIAP'!$M36*'CPMK-CPL'!J$11,0)+IFERROR('FORM NILAI SIAP'!$O36*'CPMK-CPL'!J$12,0)+IFERROR('FORM NILAI SIAP'!$Q36*'CPMK-CPL'!J$13,0)+IFERROR('FORM NILAI SIAP'!$S36*'CPMK-CPL'!J$14,0)+IFERROR('FORM NILAI SIAP'!$U36*'CPMK-CPL'!J$15,0)+IFERROR('FORM NILAI SIAP'!$W36*'CPMK-CPL'!J$16,0)+IFERROR('FORM NILAI SIAP'!$Y36*'CPMK-CPL'!J$17,0)+IFERROR('FORM NILAI SIAP'!$AA36*'CPMK-CPL'!J$18,0)+IFERROR('FORM NILAI SIAP'!$AC36*'CPMK-CPL'!J$19,0)+IFERROR('FORM NILAI SIAP'!$AE36*'CPMK-CPL'!J$20,0))/'CPMK-CPL'!J$25,""))</f>
        <v/>
      </c>
      <c r="L36" s="7" t="str">
        <f>IF($C36="","",IFERROR((IFERROR('FORM NILAI SIAP'!$M36*'CPMK-CPL'!K$11,0)+IFERROR('FORM NILAI SIAP'!$O36*'CPMK-CPL'!K$12,0)+IFERROR('FORM NILAI SIAP'!$Q36*'CPMK-CPL'!K$13,0)+IFERROR('FORM NILAI SIAP'!$S36*'CPMK-CPL'!K$14,0)+IFERROR('FORM NILAI SIAP'!$U36*'CPMK-CPL'!K$15,0)+IFERROR('FORM NILAI SIAP'!$W36*'CPMK-CPL'!K$16,0)+IFERROR('FORM NILAI SIAP'!$Y36*'CPMK-CPL'!K$17,0)+IFERROR('FORM NILAI SIAP'!$AA36*'CPMK-CPL'!K$18,0)+IFERROR('FORM NILAI SIAP'!$AC36*'CPMK-CPL'!K$19,0)+IFERROR('FORM NILAI SIAP'!$AE36*'CPMK-CPL'!K$20,0))/'CPMK-CPL'!K$25,""))</f>
        <v/>
      </c>
      <c r="M36" s="7" t="str">
        <f>IF($C36="","",IFERROR((IFERROR('FORM NILAI SIAP'!$M36*'CPMK-CPL'!L$11,0)+IFERROR('FORM NILAI SIAP'!$O36*'CPMK-CPL'!L$12,0)+IFERROR('FORM NILAI SIAP'!$Q36*'CPMK-CPL'!L$13,0)+IFERROR('FORM NILAI SIAP'!$S36*'CPMK-CPL'!L$14,0)+IFERROR('FORM NILAI SIAP'!$U36*'CPMK-CPL'!L$15,0)+IFERROR('FORM NILAI SIAP'!$W36*'CPMK-CPL'!L$16,0)+IFERROR('FORM NILAI SIAP'!$Y36*'CPMK-CPL'!L$17,0)+IFERROR('FORM NILAI SIAP'!$AA36*'CPMK-CPL'!L$18,0)+IFERROR('FORM NILAI SIAP'!$AC36*'CPMK-CPL'!L$19,0)+IFERROR('FORM NILAI SIAP'!$AE36*'CPMK-CPL'!L$20,0))/'CPMK-CPL'!L$25,""))</f>
        <v/>
      </c>
      <c r="N36" s="7" t="str">
        <f>IF($C36="","",IFERROR((IFERROR('FORM NILAI SIAP'!$M36*'CPMK-CPL'!M$11,0)+IFERROR('FORM NILAI SIAP'!$O36*'CPMK-CPL'!M$12,0)+IFERROR('FORM NILAI SIAP'!$Q36*'CPMK-CPL'!M$13,0)+IFERROR('FORM NILAI SIAP'!$S36*'CPMK-CPL'!M$14,0)+IFERROR('FORM NILAI SIAP'!$U36*'CPMK-CPL'!M$15,0)+IFERROR('FORM NILAI SIAP'!$W36*'CPMK-CPL'!M$16,0)+IFERROR('FORM NILAI SIAP'!$Y36*'CPMK-CPL'!M$17,0)+IFERROR('FORM NILAI SIAP'!$AA36*'CPMK-CPL'!M$18,0)+IFERROR('FORM NILAI SIAP'!$AC36*'CPMK-CPL'!M$19,0)+IFERROR('FORM NILAI SIAP'!$AE36*'CPMK-CPL'!M$20,0))/'CPMK-CPL'!M$25,""))</f>
        <v/>
      </c>
      <c r="O36" s="7" t="str">
        <f>IF($C36="","",IFERROR((IFERROR('FORM NILAI SIAP'!$M36*'CPMK-CPL'!N$11,0)+IFERROR('FORM NILAI SIAP'!$O36*'CPMK-CPL'!N$12,0)+IFERROR('FORM NILAI SIAP'!$Q36*'CPMK-CPL'!N$13,0)+IFERROR('FORM NILAI SIAP'!$S36*'CPMK-CPL'!N$14,0)+IFERROR('FORM NILAI SIAP'!$U36*'CPMK-CPL'!N$15,0)+IFERROR('FORM NILAI SIAP'!$W36*'CPMK-CPL'!N$16,0)+IFERROR('FORM NILAI SIAP'!$Y36*'CPMK-CPL'!N$17,0)+IFERROR('FORM NILAI SIAP'!$AA36*'CPMK-CPL'!N$18,0)+IFERROR('FORM NILAI SIAP'!$AC36*'CPMK-CPL'!N$19,0)+IFERROR('FORM NILAI SIAP'!$AE36*'CPMK-CPL'!N$20,0))/'CPMK-CPL'!N$25,""))</f>
        <v/>
      </c>
      <c r="P36" s="7" t="str">
        <f>IF($C36="","",IFERROR((IFERROR('FORM NILAI SIAP'!$M36*'CPMK-CPL'!O$11,0)+IFERROR('FORM NILAI SIAP'!$O36*'CPMK-CPL'!O$12,0)+IFERROR('FORM NILAI SIAP'!$Q36*'CPMK-CPL'!O$13,0)+IFERROR('FORM NILAI SIAP'!$S36*'CPMK-CPL'!O$14,0)+IFERROR('FORM NILAI SIAP'!$U36*'CPMK-CPL'!O$15,0)+IFERROR('FORM NILAI SIAP'!$W36*'CPMK-CPL'!O$16,0)+IFERROR('FORM NILAI SIAP'!$Y36*'CPMK-CPL'!O$17,0)+IFERROR('FORM NILAI SIAP'!$AA36*'CPMK-CPL'!O$18,0)+IFERROR('FORM NILAI SIAP'!$AC36*'CPMK-CPL'!O$19,0)+IFERROR('FORM NILAI SIAP'!$AE36*'CPMK-CPL'!O$20,0))/'CPMK-CPL'!O$25,""))</f>
        <v/>
      </c>
      <c r="Q36" s="7" t="str">
        <f>IF($C36="","",IFERROR((IFERROR('FORM NILAI SIAP'!$M36*'CPMK-CPL'!P$11,0)+IFERROR('FORM NILAI SIAP'!$O36*'CPMK-CPL'!P$12,0)+IFERROR('FORM NILAI SIAP'!$Q36*'CPMK-CPL'!P$13,0)+IFERROR('FORM NILAI SIAP'!$S36*'CPMK-CPL'!P$14,0)+IFERROR('FORM NILAI SIAP'!$U36*'CPMK-CPL'!P$15,0)+IFERROR('FORM NILAI SIAP'!$W36*'CPMK-CPL'!P$16,0)+IFERROR('FORM NILAI SIAP'!$Y36*'CPMK-CPL'!P$17,0)+IFERROR('FORM NILAI SIAP'!$AA36*'CPMK-CPL'!P$18,0)+IFERROR('FORM NILAI SIAP'!$AC36*'CPMK-CPL'!P$19,0)+IFERROR('FORM NILAI SIAP'!$AE36*'CPMK-CPL'!P$20,0))/'CPMK-CPL'!P$25,""))</f>
        <v/>
      </c>
      <c r="R36" s="7" t="str">
        <f>IF($C36="","",IFERROR((IFERROR('FORM NILAI SIAP'!$M36*'CPMK-CPL'!Q$11,0)+IFERROR('FORM NILAI SIAP'!$O36*'CPMK-CPL'!Q$12,0)+IFERROR('FORM NILAI SIAP'!$Q36*'CPMK-CPL'!Q$13,0)+IFERROR('FORM NILAI SIAP'!$S36*'CPMK-CPL'!Q$14,0)+IFERROR('FORM NILAI SIAP'!$U36*'CPMK-CPL'!Q$15,0)+IFERROR('FORM NILAI SIAP'!$W36*'CPMK-CPL'!Q$16,0)+IFERROR('FORM NILAI SIAP'!$Y36*'CPMK-CPL'!Q$17,0)+IFERROR('FORM NILAI SIAP'!$AA36*'CPMK-CPL'!Q$18,0)+IFERROR('FORM NILAI SIAP'!$AC36*'CPMK-CPL'!Q$19,0)+IFERROR('FORM NILAI SIAP'!$AE36*'CPMK-CPL'!Q$20,0))/'CPMK-CPL'!Q$25,""))</f>
        <v/>
      </c>
      <c r="S36" s="7" t="str">
        <f>IF($C36="","",IFERROR((IFERROR('FORM NILAI SIAP'!$M36*'CPMK-CPL'!R$11,0)+IFERROR('FORM NILAI SIAP'!$O36*'CPMK-CPL'!R$12,0)+IFERROR('FORM NILAI SIAP'!$Q36*'CPMK-CPL'!R$13,0)+IFERROR('FORM NILAI SIAP'!$S36*'CPMK-CPL'!R$14,0)+IFERROR('FORM NILAI SIAP'!$U36*'CPMK-CPL'!R$15,0)+IFERROR('FORM NILAI SIAP'!$W36*'CPMK-CPL'!R$16,0)+IFERROR('FORM NILAI SIAP'!$Y36*'CPMK-CPL'!R$17,0)+IFERROR('FORM NILAI SIAP'!$AA36*'CPMK-CPL'!R$18,0)+IFERROR('FORM NILAI SIAP'!$AC36*'CPMK-CPL'!R$19,0)+IFERROR('FORM NILAI SIAP'!$AE36*'CPMK-CPL'!R$20,0))/'CPMK-CPL'!R$25,""))</f>
        <v/>
      </c>
      <c r="T36" s="88" t="str">
        <f t="shared" ref="T36:AH36" si="36">IF(E36="","",IF(E36&gt;=80,4,IF(E36&gt;=70,3,IF(E36&gt;=60,2,1))))</f>
        <v/>
      </c>
      <c r="U36" s="88" t="str">
        <f t="shared" si="36"/>
        <v/>
      </c>
      <c r="V36" s="88">
        <f t="shared" si="9"/>
        <v>4</v>
      </c>
      <c r="W36" s="88" t="str">
        <f t="shared" si="36"/>
        <v/>
      </c>
      <c r="X36" s="88" t="str">
        <f t="shared" si="36"/>
        <v/>
      </c>
      <c r="Y36" s="88" t="str">
        <f t="shared" si="36"/>
        <v/>
      </c>
      <c r="Z36" s="88" t="str">
        <f t="shared" si="36"/>
        <v/>
      </c>
      <c r="AA36" s="88" t="str">
        <f t="shared" si="36"/>
        <v/>
      </c>
      <c r="AB36" s="88" t="str">
        <f t="shared" si="36"/>
        <v/>
      </c>
      <c r="AC36" s="88" t="str">
        <f t="shared" si="36"/>
        <v/>
      </c>
      <c r="AD36" s="88" t="str">
        <f t="shared" si="36"/>
        <v/>
      </c>
      <c r="AE36" s="88" t="str">
        <f t="shared" si="36"/>
        <v/>
      </c>
      <c r="AF36" s="88" t="str">
        <f t="shared" si="36"/>
        <v/>
      </c>
      <c r="AG36" s="88" t="str">
        <f t="shared" si="36"/>
        <v/>
      </c>
      <c r="AH36" s="88" t="str">
        <f t="shared" si="36"/>
        <v/>
      </c>
      <c r="AI36" s="89">
        <f t="shared" ca="1" si="6"/>
        <v>4</v>
      </c>
      <c r="AJ36" s="89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</row>
    <row r="37" spans="1:90" ht="14.25" customHeight="1">
      <c r="A37" s="103">
        <f t="shared" si="7"/>
        <v>30</v>
      </c>
      <c r="B37" s="64">
        <f>IF('FORM NILAI SIAP'!A37=0,"",'FORM NILAI SIAP'!A37)</f>
        <v>21120120140099</v>
      </c>
      <c r="C37" s="3" t="str">
        <f>IF('FORM NILAI SIAP'!B37=0,"",'FORM NILAI SIAP'!B37)</f>
        <v>MUHAMMAD NOOR IBRAHIM</v>
      </c>
      <c r="D37" s="3" t="str">
        <f>'FORM NILAI SIAP'!J37</f>
        <v>A</v>
      </c>
      <c r="E37" s="7" t="str">
        <f>IF($C37="","",IFERROR((IFERROR('FORM NILAI SIAP'!$M37*'CPMK-CPL'!D$11,0)+IFERROR('FORM NILAI SIAP'!$O37*'CPMK-CPL'!D$12,0)+IFERROR('FORM NILAI SIAP'!$Q37*'CPMK-CPL'!D$13,0)+IFERROR('FORM NILAI SIAP'!$S37*'CPMK-CPL'!D$14,0)+IFERROR('FORM NILAI SIAP'!$U37*'CPMK-CPL'!D$15,0)+IFERROR('FORM NILAI SIAP'!$W37*'CPMK-CPL'!D$16,0)+IFERROR('FORM NILAI SIAP'!$Y37*'CPMK-CPL'!D$17,0)+IFERROR('FORM NILAI SIAP'!$AA37*'CPMK-CPL'!D$18,0)+IFERROR('FORM NILAI SIAP'!$AC37*'CPMK-CPL'!D$19,0)+IFERROR('FORM NILAI SIAP'!$AE37*'CPMK-CPL'!D$20,0))/'CPMK-CPL'!D$25,""))</f>
        <v/>
      </c>
      <c r="F37" s="7" t="str">
        <f>IF($C37="","",IFERROR((IFERROR('FORM NILAI SIAP'!$M37*'CPMK-CPL'!E$11,0)+IFERROR('FORM NILAI SIAP'!$O37*'CPMK-CPL'!E$12,0)+IFERROR('FORM NILAI SIAP'!$Q37*'CPMK-CPL'!E$13,0)+IFERROR('FORM NILAI SIAP'!$S37*'CPMK-CPL'!E$14,0)+IFERROR('FORM NILAI SIAP'!$U37*'CPMK-CPL'!E$15,0)+IFERROR('FORM NILAI SIAP'!$W37*'CPMK-CPL'!E$16,0)+IFERROR('FORM NILAI SIAP'!$Y37*'CPMK-CPL'!E$17,0)+IFERROR('FORM NILAI SIAP'!$AA37*'CPMK-CPL'!E$18,0)+IFERROR('FORM NILAI SIAP'!$AC37*'CPMK-CPL'!E$19,0)+IFERROR('FORM NILAI SIAP'!$AE37*'CPMK-CPL'!E$20,0))/'CPMK-CPL'!E$25,""))</f>
        <v/>
      </c>
      <c r="G37" s="7">
        <f>IF($C37="","",IFERROR((IFERROR('FORM NILAI SIAP'!$M37*'CPMK-CPL'!F$11,0)+IFERROR('FORM NILAI SIAP'!$O37*'CPMK-CPL'!F$12,0)+IFERROR('FORM NILAI SIAP'!$Q37*'CPMK-CPL'!F$13,0)+IFERROR('FORM NILAI SIAP'!$S37*'CPMK-CPL'!F$14,0)+IFERROR('FORM NILAI SIAP'!$U37*'CPMK-CPL'!F$15,0)+IFERROR('FORM NILAI SIAP'!$W37*'CPMK-CPL'!F$16,0)+IFERROR('FORM NILAI SIAP'!$Y37*'CPMK-CPL'!F$17,0)+IFERROR('FORM NILAI SIAP'!$AA37*'CPMK-CPL'!F$18,0)+IFERROR('FORM NILAI SIAP'!$AC37*'CPMK-CPL'!F$19,0)+IFERROR('FORM NILAI SIAP'!$AE37*'CPMK-CPL'!F$20,0))/'CPMK-CPL'!F$25,""))</f>
        <v>86.75</v>
      </c>
      <c r="H37" s="7" t="str">
        <f>IF($C37="","",IFERROR((IFERROR('FORM NILAI SIAP'!$M37*'CPMK-CPL'!G$11,0)+IFERROR('FORM NILAI SIAP'!$O37*'CPMK-CPL'!G$12,0)+IFERROR('FORM NILAI SIAP'!$Q37*'CPMK-CPL'!G$13,0)+IFERROR('FORM NILAI SIAP'!$S37*'CPMK-CPL'!G$14,0)+IFERROR('FORM NILAI SIAP'!$U37*'CPMK-CPL'!G$15,0)+IFERROR('FORM NILAI SIAP'!$W37*'CPMK-CPL'!G$16,0)+IFERROR('FORM NILAI SIAP'!$Y37*'CPMK-CPL'!G$17,0)+IFERROR('FORM NILAI SIAP'!$AA37*'CPMK-CPL'!G$18,0)+IFERROR('FORM NILAI SIAP'!$AC37*'CPMK-CPL'!G$19,0)+IFERROR('FORM NILAI SIAP'!$AE37*'CPMK-CPL'!G$20,0))/'CPMK-CPL'!G$25,""))</f>
        <v/>
      </c>
      <c r="I37" s="7" t="str">
        <f>IF($C37="","",IFERROR((IFERROR('FORM NILAI SIAP'!$M37*'CPMK-CPL'!H$11,0)+IFERROR('FORM NILAI SIAP'!$O37*'CPMK-CPL'!H$12,0)+IFERROR('FORM NILAI SIAP'!$Q37*'CPMK-CPL'!H$13,0)+IFERROR('FORM NILAI SIAP'!$S37*'CPMK-CPL'!H$14,0)+IFERROR('FORM NILAI SIAP'!$U37*'CPMK-CPL'!H$15,0)+IFERROR('FORM NILAI SIAP'!$W37*'CPMK-CPL'!H$16,0)+IFERROR('FORM NILAI SIAP'!$Y37*'CPMK-CPL'!H$17,0)+IFERROR('FORM NILAI SIAP'!$AA37*'CPMK-CPL'!H$18,0)+IFERROR('FORM NILAI SIAP'!$AC37*'CPMK-CPL'!H$19,0)+IFERROR('FORM NILAI SIAP'!$AE37*'CPMK-CPL'!H$20,0))/'CPMK-CPL'!H$25,""))</f>
        <v/>
      </c>
      <c r="J37" s="7" t="str">
        <f>IF($C37="","",IFERROR((IFERROR('FORM NILAI SIAP'!$M37*'CPMK-CPL'!I$11,0)+IFERROR('FORM NILAI SIAP'!$O37*'CPMK-CPL'!I$12,0)+IFERROR('FORM NILAI SIAP'!$Q37*'CPMK-CPL'!I$13,0)+IFERROR('FORM NILAI SIAP'!$S37*'CPMK-CPL'!I$14,0)+IFERROR('FORM NILAI SIAP'!$U37*'CPMK-CPL'!I$15,0)+IFERROR('FORM NILAI SIAP'!$W37*'CPMK-CPL'!I$16,0)+IFERROR('FORM NILAI SIAP'!$Y37*'CPMK-CPL'!I$17,0)+IFERROR('FORM NILAI SIAP'!$AA37*'CPMK-CPL'!I$18,0)+IFERROR('FORM NILAI SIAP'!$AC37*'CPMK-CPL'!I$19,0)+IFERROR('FORM NILAI SIAP'!$AE37*'CPMK-CPL'!I$20,0))/'CPMK-CPL'!I$25,""))</f>
        <v/>
      </c>
      <c r="K37" s="7" t="str">
        <f>IF($C37="","",IFERROR((IFERROR('FORM NILAI SIAP'!$M37*'CPMK-CPL'!J$11,0)+IFERROR('FORM NILAI SIAP'!$O37*'CPMK-CPL'!J$12,0)+IFERROR('FORM NILAI SIAP'!$Q37*'CPMK-CPL'!J$13,0)+IFERROR('FORM NILAI SIAP'!$S37*'CPMK-CPL'!J$14,0)+IFERROR('FORM NILAI SIAP'!$U37*'CPMK-CPL'!J$15,0)+IFERROR('FORM NILAI SIAP'!$W37*'CPMK-CPL'!J$16,0)+IFERROR('FORM NILAI SIAP'!$Y37*'CPMK-CPL'!J$17,0)+IFERROR('FORM NILAI SIAP'!$AA37*'CPMK-CPL'!J$18,0)+IFERROR('FORM NILAI SIAP'!$AC37*'CPMK-CPL'!J$19,0)+IFERROR('FORM NILAI SIAP'!$AE37*'CPMK-CPL'!J$20,0))/'CPMK-CPL'!J$25,""))</f>
        <v/>
      </c>
      <c r="L37" s="7" t="str">
        <f>IF($C37="","",IFERROR((IFERROR('FORM NILAI SIAP'!$M37*'CPMK-CPL'!K$11,0)+IFERROR('FORM NILAI SIAP'!$O37*'CPMK-CPL'!K$12,0)+IFERROR('FORM NILAI SIAP'!$Q37*'CPMK-CPL'!K$13,0)+IFERROR('FORM NILAI SIAP'!$S37*'CPMK-CPL'!K$14,0)+IFERROR('FORM NILAI SIAP'!$U37*'CPMK-CPL'!K$15,0)+IFERROR('FORM NILAI SIAP'!$W37*'CPMK-CPL'!K$16,0)+IFERROR('FORM NILAI SIAP'!$Y37*'CPMK-CPL'!K$17,0)+IFERROR('FORM NILAI SIAP'!$AA37*'CPMK-CPL'!K$18,0)+IFERROR('FORM NILAI SIAP'!$AC37*'CPMK-CPL'!K$19,0)+IFERROR('FORM NILAI SIAP'!$AE37*'CPMK-CPL'!K$20,0))/'CPMK-CPL'!K$25,""))</f>
        <v/>
      </c>
      <c r="M37" s="7" t="str">
        <f>IF($C37="","",IFERROR((IFERROR('FORM NILAI SIAP'!$M37*'CPMK-CPL'!L$11,0)+IFERROR('FORM NILAI SIAP'!$O37*'CPMK-CPL'!L$12,0)+IFERROR('FORM NILAI SIAP'!$Q37*'CPMK-CPL'!L$13,0)+IFERROR('FORM NILAI SIAP'!$S37*'CPMK-CPL'!L$14,0)+IFERROR('FORM NILAI SIAP'!$U37*'CPMK-CPL'!L$15,0)+IFERROR('FORM NILAI SIAP'!$W37*'CPMK-CPL'!L$16,0)+IFERROR('FORM NILAI SIAP'!$Y37*'CPMK-CPL'!L$17,0)+IFERROR('FORM NILAI SIAP'!$AA37*'CPMK-CPL'!L$18,0)+IFERROR('FORM NILAI SIAP'!$AC37*'CPMK-CPL'!L$19,0)+IFERROR('FORM NILAI SIAP'!$AE37*'CPMK-CPL'!L$20,0))/'CPMK-CPL'!L$25,""))</f>
        <v/>
      </c>
      <c r="N37" s="7" t="str">
        <f>IF($C37="","",IFERROR((IFERROR('FORM NILAI SIAP'!$M37*'CPMK-CPL'!M$11,0)+IFERROR('FORM NILAI SIAP'!$O37*'CPMK-CPL'!M$12,0)+IFERROR('FORM NILAI SIAP'!$Q37*'CPMK-CPL'!M$13,0)+IFERROR('FORM NILAI SIAP'!$S37*'CPMK-CPL'!M$14,0)+IFERROR('FORM NILAI SIAP'!$U37*'CPMK-CPL'!M$15,0)+IFERROR('FORM NILAI SIAP'!$W37*'CPMK-CPL'!M$16,0)+IFERROR('FORM NILAI SIAP'!$Y37*'CPMK-CPL'!M$17,0)+IFERROR('FORM NILAI SIAP'!$AA37*'CPMK-CPL'!M$18,0)+IFERROR('FORM NILAI SIAP'!$AC37*'CPMK-CPL'!M$19,0)+IFERROR('FORM NILAI SIAP'!$AE37*'CPMK-CPL'!M$20,0))/'CPMK-CPL'!M$25,""))</f>
        <v/>
      </c>
      <c r="O37" s="7" t="str">
        <f>IF($C37="","",IFERROR((IFERROR('FORM NILAI SIAP'!$M37*'CPMK-CPL'!N$11,0)+IFERROR('FORM NILAI SIAP'!$O37*'CPMK-CPL'!N$12,0)+IFERROR('FORM NILAI SIAP'!$Q37*'CPMK-CPL'!N$13,0)+IFERROR('FORM NILAI SIAP'!$S37*'CPMK-CPL'!N$14,0)+IFERROR('FORM NILAI SIAP'!$U37*'CPMK-CPL'!N$15,0)+IFERROR('FORM NILAI SIAP'!$W37*'CPMK-CPL'!N$16,0)+IFERROR('FORM NILAI SIAP'!$Y37*'CPMK-CPL'!N$17,0)+IFERROR('FORM NILAI SIAP'!$AA37*'CPMK-CPL'!N$18,0)+IFERROR('FORM NILAI SIAP'!$AC37*'CPMK-CPL'!N$19,0)+IFERROR('FORM NILAI SIAP'!$AE37*'CPMK-CPL'!N$20,0))/'CPMK-CPL'!N$25,""))</f>
        <v/>
      </c>
      <c r="P37" s="7" t="str">
        <f>IF($C37="","",IFERROR((IFERROR('FORM NILAI SIAP'!$M37*'CPMK-CPL'!O$11,0)+IFERROR('FORM NILAI SIAP'!$O37*'CPMK-CPL'!O$12,0)+IFERROR('FORM NILAI SIAP'!$Q37*'CPMK-CPL'!O$13,0)+IFERROR('FORM NILAI SIAP'!$S37*'CPMK-CPL'!O$14,0)+IFERROR('FORM NILAI SIAP'!$U37*'CPMK-CPL'!O$15,0)+IFERROR('FORM NILAI SIAP'!$W37*'CPMK-CPL'!O$16,0)+IFERROR('FORM NILAI SIAP'!$Y37*'CPMK-CPL'!O$17,0)+IFERROR('FORM NILAI SIAP'!$AA37*'CPMK-CPL'!O$18,0)+IFERROR('FORM NILAI SIAP'!$AC37*'CPMK-CPL'!O$19,0)+IFERROR('FORM NILAI SIAP'!$AE37*'CPMK-CPL'!O$20,0))/'CPMK-CPL'!O$25,""))</f>
        <v/>
      </c>
      <c r="Q37" s="7" t="str">
        <f>IF($C37="","",IFERROR((IFERROR('FORM NILAI SIAP'!$M37*'CPMK-CPL'!P$11,0)+IFERROR('FORM NILAI SIAP'!$O37*'CPMK-CPL'!P$12,0)+IFERROR('FORM NILAI SIAP'!$Q37*'CPMK-CPL'!P$13,0)+IFERROR('FORM NILAI SIAP'!$S37*'CPMK-CPL'!P$14,0)+IFERROR('FORM NILAI SIAP'!$U37*'CPMK-CPL'!P$15,0)+IFERROR('FORM NILAI SIAP'!$W37*'CPMK-CPL'!P$16,0)+IFERROR('FORM NILAI SIAP'!$Y37*'CPMK-CPL'!P$17,0)+IFERROR('FORM NILAI SIAP'!$AA37*'CPMK-CPL'!P$18,0)+IFERROR('FORM NILAI SIAP'!$AC37*'CPMK-CPL'!P$19,0)+IFERROR('FORM NILAI SIAP'!$AE37*'CPMK-CPL'!P$20,0))/'CPMK-CPL'!P$25,""))</f>
        <v/>
      </c>
      <c r="R37" s="7" t="str">
        <f>IF($C37="","",IFERROR((IFERROR('FORM NILAI SIAP'!$M37*'CPMK-CPL'!Q$11,0)+IFERROR('FORM NILAI SIAP'!$O37*'CPMK-CPL'!Q$12,0)+IFERROR('FORM NILAI SIAP'!$Q37*'CPMK-CPL'!Q$13,0)+IFERROR('FORM NILAI SIAP'!$S37*'CPMK-CPL'!Q$14,0)+IFERROR('FORM NILAI SIAP'!$U37*'CPMK-CPL'!Q$15,0)+IFERROR('FORM NILAI SIAP'!$W37*'CPMK-CPL'!Q$16,0)+IFERROR('FORM NILAI SIAP'!$Y37*'CPMK-CPL'!Q$17,0)+IFERROR('FORM NILAI SIAP'!$AA37*'CPMK-CPL'!Q$18,0)+IFERROR('FORM NILAI SIAP'!$AC37*'CPMK-CPL'!Q$19,0)+IFERROR('FORM NILAI SIAP'!$AE37*'CPMK-CPL'!Q$20,0))/'CPMK-CPL'!Q$25,""))</f>
        <v/>
      </c>
      <c r="S37" s="7" t="str">
        <f>IF($C37="","",IFERROR((IFERROR('FORM NILAI SIAP'!$M37*'CPMK-CPL'!R$11,0)+IFERROR('FORM NILAI SIAP'!$O37*'CPMK-CPL'!R$12,0)+IFERROR('FORM NILAI SIAP'!$Q37*'CPMK-CPL'!R$13,0)+IFERROR('FORM NILAI SIAP'!$S37*'CPMK-CPL'!R$14,0)+IFERROR('FORM NILAI SIAP'!$U37*'CPMK-CPL'!R$15,0)+IFERROR('FORM NILAI SIAP'!$W37*'CPMK-CPL'!R$16,0)+IFERROR('FORM NILAI SIAP'!$Y37*'CPMK-CPL'!R$17,0)+IFERROR('FORM NILAI SIAP'!$AA37*'CPMK-CPL'!R$18,0)+IFERROR('FORM NILAI SIAP'!$AC37*'CPMK-CPL'!R$19,0)+IFERROR('FORM NILAI SIAP'!$AE37*'CPMK-CPL'!R$20,0))/'CPMK-CPL'!R$25,""))</f>
        <v/>
      </c>
      <c r="T37" s="88" t="str">
        <f t="shared" ref="T37:AH37" si="37">IF(E37="","",IF(E37&gt;=80,4,IF(E37&gt;=70,3,IF(E37&gt;=60,2,1))))</f>
        <v/>
      </c>
      <c r="U37" s="88" t="str">
        <f t="shared" si="37"/>
        <v/>
      </c>
      <c r="V37" s="88">
        <f t="shared" si="9"/>
        <v>4</v>
      </c>
      <c r="W37" s="88" t="str">
        <f t="shared" si="37"/>
        <v/>
      </c>
      <c r="X37" s="88" t="str">
        <f t="shared" si="37"/>
        <v/>
      </c>
      <c r="Y37" s="88" t="str">
        <f t="shared" si="37"/>
        <v/>
      </c>
      <c r="Z37" s="88" t="str">
        <f t="shared" si="37"/>
        <v/>
      </c>
      <c r="AA37" s="88" t="str">
        <f t="shared" si="37"/>
        <v/>
      </c>
      <c r="AB37" s="88" t="str">
        <f t="shared" si="37"/>
        <v/>
      </c>
      <c r="AC37" s="88" t="str">
        <f t="shared" si="37"/>
        <v/>
      </c>
      <c r="AD37" s="88" t="str">
        <f t="shared" si="37"/>
        <v/>
      </c>
      <c r="AE37" s="88" t="str">
        <f t="shared" si="37"/>
        <v/>
      </c>
      <c r="AF37" s="88" t="str">
        <f t="shared" si="37"/>
        <v/>
      </c>
      <c r="AG37" s="88" t="str">
        <f t="shared" si="37"/>
        <v/>
      </c>
      <c r="AH37" s="88" t="str">
        <f t="shared" si="37"/>
        <v/>
      </c>
      <c r="AI37" s="89">
        <f t="shared" ca="1" si="6"/>
        <v>4</v>
      </c>
      <c r="AJ37" s="89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</row>
    <row r="38" spans="1:90" ht="14.25" customHeight="1">
      <c r="A38" s="103">
        <f t="shared" si="7"/>
        <v>31</v>
      </c>
      <c r="B38" s="64">
        <f>IF('FORM NILAI SIAP'!A38=0,"",'FORM NILAI SIAP'!A38)</f>
        <v>21120120140099</v>
      </c>
      <c r="C38" s="3" t="str">
        <f>IF('FORM NILAI SIAP'!B38=0,"",'FORM NILAI SIAP'!B38)</f>
        <v>HAMMAM FAIZ</v>
      </c>
      <c r="D38" s="3" t="str">
        <f>'FORM NILAI SIAP'!J38</f>
        <v>A</v>
      </c>
      <c r="E38" s="7" t="str">
        <f>IF($C38="","",IFERROR((IFERROR('FORM NILAI SIAP'!$M38*'CPMK-CPL'!D$11,0)+IFERROR('FORM NILAI SIAP'!$O38*'CPMK-CPL'!D$12,0)+IFERROR('FORM NILAI SIAP'!$Q38*'CPMK-CPL'!D$13,0)+IFERROR('FORM NILAI SIAP'!$S38*'CPMK-CPL'!D$14,0)+IFERROR('FORM NILAI SIAP'!$U38*'CPMK-CPL'!D$15,0)+IFERROR('FORM NILAI SIAP'!$W38*'CPMK-CPL'!D$16,0)+IFERROR('FORM NILAI SIAP'!$Y38*'CPMK-CPL'!D$17,0)+IFERROR('FORM NILAI SIAP'!$AA38*'CPMK-CPL'!D$18,0)+IFERROR('FORM NILAI SIAP'!$AC38*'CPMK-CPL'!D$19,0)+IFERROR('FORM NILAI SIAP'!$AE38*'CPMK-CPL'!D$20,0))/'CPMK-CPL'!D$25,""))</f>
        <v/>
      </c>
      <c r="F38" s="7" t="str">
        <f>IF($C38="","",IFERROR((IFERROR('FORM NILAI SIAP'!$M38*'CPMK-CPL'!E$11,0)+IFERROR('FORM NILAI SIAP'!$O38*'CPMK-CPL'!E$12,0)+IFERROR('FORM NILAI SIAP'!$Q38*'CPMK-CPL'!E$13,0)+IFERROR('FORM NILAI SIAP'!$S38*'CPMK-CPL'!E$14,0)+IFERROR('FORM NILAI SIAP'!$U38*'CPMK-CPL'!E$15,0)+IFERROR('FORM NILAI SIAP'!$W38*'CPMK-CPL'!E$16,0)+IFERROR('FORM NILAI SIAP'!$Y38*'CPMK-CPL'!E$17,0)+IFERROR('FORM NILAI SIAP'!$AA38*'CPMK-CPL'!E$18,0)+IFERROR('FORM NILAI SIAP'!$AC38*'CPMK-CPL'!E$19,0)+IFERROR('FORM NILAI SIAP'!$AE38*'CPMK-CPL'!E$20,0))/'CPMK-CPL'!E$25,""))</f>
        <v/>
      </c>
      <c r="G38" s="7">
        <f>IF($C38="","",IFERROR((IFERROR('FORM NILAI SIAP'!$M38*'CPMK-CPL'!F$11,0)+IFERROR('FORM NILAI SIAP'!$O38*'CPMK-CPL'!F$12,0)+IFERROR('FORM NILAI SIAP'!$Q38*'CPMK-CPL'!F$13,0)+IFERROR('FORM NILAI SIAP'!$S38*'CPMK-CPL'!F$14,0)+IFERROR('FORM NILAI SIAP'!$U38*'CPMK-CPL'!F$15,0)+IFERROR('FORM NILAI SIAP'!$W38*'CPMK-CPL'!F$16,0)+IFERROR('FORM NILAI SIAP'!$Y38*'CPMK-CPL'!F$17,0)+IFERROR('FORM NILAI SIAP'!$AA38*'CPMK-CPL'!F$18,0)+IFERROR('FORM NILAI SIAP'!$AC38*'CPMK-CPL'!F$19,0)+IFERROR('FORM NILAI SIAP'!$AE38*'CPMK-CPL'!F$20,0))/'CPMK-CPL'!F$25,""))</f>
        <v>88</v>
      </c>
      <c r="H38" s="7" t="str">
        <f>IF($C38="","",IFERROR((IFERROR('FORM NILAI SIAP'!$M38*'CPMK-CPL'!G$11,0)+IFERROR('FORM NILAI SIAP'!$O38*'CPMK-CPL'!G$12,0)+IFERROR('FORM NILAI SIAP'!$Q38*'CPMK-CPL'!G$13,0)+IFERROR('FORM NILAI SIAP'!$S38*'CPMK-CPL'!G$14,0)+IFERROR('FORM NILAI SIAP'!$U38*'CPMK-CPL'!G$15,0)+IFERROR('FORM NILAI SIAP'!$W38*'CPMK-CPL'!G$16,0)+IFERROR('FORM NILAI SIAP'!$Y38*'CPMK-CPL'!G$17,0)+IFERROR('FORM NILAI SIAP'!$AA38*'CPMK-CPL'!G$18,0)+IFERROR('FORM NILAI SIAP'!$AC38*'CPMK-CPL'!G$19,0)+IFERROR('FORM NILAI SIAP'!$AE38*'CPMK-CPL'!G$20,0))/'CPMK-CPL'!G$25,""))</f>
        <v/>
      </c>
      <c r="I38" s="7" t="str">
        <f>IF($C38="","",IFERROR((IFERROR('FORM NILAI SIAP'!$M38*'CPMK-CPL'!H$11,0)+IFERROR('FORM NILAI SIAP'!$O38*'CPMK-CPL'!H$12,0)+IFERROR('FORM NILAI SIAP'!$Q38*'CPMK-CPL'!H$13,0)+IFERROR('FORM NILAI SIAP'!$S38*'CPMK-CPL'!H$14,0)+IFERROR('FORM NILAI SIAP'!$U38*'CPMK-CPL'!H$15,0)+IFERROR('FORM NILAI SIAP'!$W38*'CPMK-CPL'!H$16,0)+IFERROR('FORM NILAI SIAP'!$Y38*'CPMK-CPL'!H$17,0)+IFERROR('FORM NILAI SIAP'!$AA38*'CPMK-CPL'!H$18,0)+IFERROR('FORM NILAI SIAP'!$AC38*'CPMK-CPL'!H$19,0)+IFERROR('FORM NILAI SIAP'!$AE38*'CPMK-CPL'!H$20,0))/'CPMK-CPL'!H$25,""))</f>
        <v/>
      </c>
      <c r="J38" s="7" t="str">
        <f>IF($C38="","",IFERROR((IFERROR('FORM NILAI SIAP'!$M38*'CPMK-CPL'!I$11,0)+IFERROR('FORM NILAI SIAP'!$O38*'CPMK-CPL'!I$12,0)+IFERROR('FORM NILAI SIAP'!$Q38*'CPMK-CPL'!I$13,0)+IFERROR('FORM NILAI SIAP'!$S38*'CPMK-CPL'!I$14,0)+IFERROR('FORM NILAI SIAP'!$U38*'CPMK-CPL'!I$15,0)+IFERROR('FORM NILAI SIAP'!$W38*'CPMK-CPL'!I$16,0)+IFERROR('FORM NILAI SIAP'!$Y38*'CPMK-CPL'!I$17,0)+IFERROR('FORM NILAI SIAP'!$AA38*'CPMK-CPL'!I$18,0)+IFERROR('FORM NILAI SIAP'!$AC38*'CPMK-CPL'!I$19,0)+IFERROR('FORM NILAI SIAP'!$AE38*'CPMK-CPL'!I$20,0))/'CPMK-CPL'!I$25,""))</f>
        <v/>
      </c>
      <c r="K38" s="7" t="str">
        <f>IF($C38="","",IFERROR((IFERROR('FORM NILAI SIAP'!$M38*'CPMK-CPL'!J$11,0)+IFERROR('FORM NILAI SIAP'!$O38*'CPMK-CPL'!J$12,0)+IFERROR('FORM NILAI SIAP'!$Q38*'CPMK-CPL'!J$13,0)+IFERROR('FORM NILAI SIAP'!$S38*'CPMK-CPL'!J$14,0)+IFERROR('FORM NILAI SIAP'!$U38*'CPMK-CPL'!J$15,0)+IFERROR('FORM NILAI SIAP'!$W38*'CPMK-CPL'!J$16,0)+IFERROR('FORM NILAI SIAP'!$Y38*'CPMK-CPL'!J$17,0)+IFERROR('FORM NILAI SIAP'!$AA38*'CPMK-CPL'!J$18,0)+IFERROR('FORM NILAI SIAP'!$AC38*'CPMK-CPL'!J$19,0)+IFERROR('FORM NILAI SIAP'!$AE38*'CPMK-CPL'!J$20,0))/'CPMK-CPL'!J$25,""))</f>
        <v/>
      </c>
      <c r="L38" s="7" t="str">
        <f>IF($C38="","",IFERROR((IFERROR('FORM NILAI SIAP'!$M38*'CPMK-CPL'!K$11,0)+IFERROR('FORM NILAI SIAP'!$O38*'CPMK-CPL'!K$12,0)+IFERROR('FORM NILAI SIAP'!$Q38*'CPMK-CPL'!K$13,0)+IFERROR('FORM NILAI SIAP'!$S38*'CPMK-CPL'!K$14,0)+IFERROR('FORM NILAI SIAP'!$U38*'CPMK-CPL'!K$15,0)+IFERROR('FORM NILAI SIAP'!$W38*'CPMK-CPL'!K$16,0)+IFERROR('FORM NILAI SIAP'!$Y38*'CPMK-CPL'!K$17,0)+IFERROR('FORM NILAI SIAP'!$AA38*'CPMK-CPL'!K$18,0)+IFERROR('FORM NILAI SIAP'!$AC38*'CPMK-CPL'!K$19,0)+IFERROR('FORM NILAI SIAP'!$AE38*'CPMK-CPL'!K$20,0))/'CPMK-CPL'!K$25,""))</f>
        <v/>
      </c>
      <c r="M38" s="7" t="str">
        <f>IF($C38="","",IFERROR((IFERROR('FORM NILAI SIAP'!$M38*'CPMK-CPL'!L$11,0)+IFERROR('FORM NILAI SIAP'!$O38*'CPMK-CPL'!L$12,0)+IFERROR('FORM NILAI SIAP'!$Q38*'CPMK-CPL'!L$13,0)+IFERROR('FORM NILAI SIAP'!$S38*'CPMK-CPL'!L$14,0)+IFERROR('FORM NILAI SIAP'!$U38*'CPMK-CPL'!L$15,0)+IFERROR('FORM NILAI SIAP'!$W38*'CPMK-CPL'!L$16,0)+IFERROR('FORM NILAI SIAP'!$Y38*'CPMK-CPL'!L$17,0)+IFERROR('FORM NILAI SIAP'!$AA38*'CPMK-CPL'!L$18,0)+IFERROR('FORM NILAI SIAP'!$AC38*'CPMK-CPL'!L$19,0)+IFERROR('FORM NILAI SIAP'!$AE38*'CPMK-CPL'!L$20,0))/'CPMK-CPL'!L$25,""))</f>
        <v/>
      </c>
      <c r="N38" s="7" t="str">
        <f>IF($C38="","",IFERROR((IFERROR('FORM NILAI SIAP'!$M38*'CPMK-CPL'!M$11,0)+IFERROR('FORM NILAI SIAP'!$O38*'CPMK-CPL'!M$12,0)+IFERROR('FORM NILAI SIAP'!$Q38*'CPMK-CPL'!M$13,0)+IFERROR('FORM NILAI SIAP'!$S38*'CPMK-CPL'!M$14,0)+IFERROR('FORM NILAI SIAP'!$U38*'CPMK-CPL'!M$15,0)+IFERROR('FORM NILAI SIAP'!$W38*'CPMK-CPL'!M$16,0)+IFERROR('FORM NILAI SIAP'!$Y38*'CPMK-CPL'!M$17,0)+IFERROR('FORM NILAI SIAP'!$AA38*'CPMK-CPL'!M$18,0)+IFERROR('FORM NILAI SIAP'!$AC38*'CPMK-CPL'!M$19,0)+IFERROR('FORM NILAI SIAP'!$AE38*'CPMK-CPL'!M$20,0))/'CPMK-CPL'!M$25,""))</f>
        <v/>
      </c>
      <c r="O38" s="7" t="str">
        <f>IF($C38="","",IFERROR((IFERROR('FORM NILAI SIAP'!$M38*'CPMK-CPL'!N$11,0)+IFERROR('FORM NILAI SIAP'!$O38*'CPMK-CPL'!N$12,0)+IFERROR('FORM NILAI SIAP'!$Q38*'CPMK-CPL'!N$13,0)+IFERROR('FORM NILAI SIAP'!$S38*'CPMK-CPL'!N$14,0)+IFERROR('FORM NILAI SIAP'!$U38*'CPMK-CPL'!N$15,0)+IFERROR('FORM NILAI SIAP'!$W38*'CPMK-CPL'!N$16,0)+IFERROR('FORM NILAI SIAP'!$Y38*'CPMK-CPL'!N$17,0)+IFERROR('FORM NILAI SIAP'!$AA38*'CPMK-CPL'!N$18,0)+IFERROR('FORM NILAI SIAP'!$AC38*'CPMK-CPL'!N$19,0)+IFERROR('FORM NILAI SIAP'!$AE38*'CPMK-CPL'!N$20,0))/'CPMK-CPL'!N$25,""))</f>
        <v/>
      </c>
      <c r="P38" s="7" t="str">
        <f>IF($C38="","",IFERROR((IFERROR('FORM NILAI SIAP'!$M38*'CPMK-CPL'!O$11,0)+IFERROR('FORM NILAI SIAP'!$O38*'CPMK-CPL'!O$12,0)+IFERROR('FORM NILAI SIAP'!$Q38*'CPMK-CPL'!O$13,0)+IFERROR('FORM NILAI SIAP'!$S38*'CPMK-CPL'!O$14,0)+IFERROR('FORM NILAI SIAP'!$U38*'CPMK-CPL'!O$15,0)+IFERROR('FORM NILAI SIAP'!$W38*'CPMK-CPL'!O$16,0)+IFERROR('FORM NILAI SIAP'!$Y38*'CPMK-CPL'!O$17,0)+IFERROR('FORM NILAI SIAP'!$AA38*'CPMK-CPL'!O$18,0)+IFERROR('FORM NILAI SIAP'!$AC38*'CPMK-CPL'!O$19,0)+IFERROR('FORM NILAI SIAP'!$AE38*'CPMK-CPL'!O$20,0))/'CPMK-CPL'!O$25,""))</f>
        <v/>
      </c>
      <c r="Q38" s="7" t="str">
        <f>IF($C38="","",IFERROR((IFERROR('FORM NILAI SIAP'!$M38*'CPMK-CPL'!P$11,0)+IFERROR('FORM NILAI SIAP'!$O38*'CPMK-CPL'!P$12,0)+IFERROR('FORM NILAI SIAP'!$Q38*'CPMK-CPL'!P$13,0)+IFERROR('FORM NILAI SIAP'!$S38*'CPMK-CPL'!P$14,0)+IFERROR('FORM NILAI SIAP'!$U38*'CPMK-CPL'!P$15,0)+IFERROR('FORM NILAI SIAP'!$W38*'CPMK-CPL'!P$16,0)+IFERROR('FORM NILAI SIAP'!$Y38*'CPMK-CPL'!P$17,0)+IFERROR('FORM NILAI SIAP'!$AA38*'CPMK-CPL'!P$18,0)+IFERROR('FORM NILAI SIAP'!$AC38*'CPMK-CPL'!P$19,0)+IFERROR('FORM NILAI SIAP'!$AE38*'CPMK-CPL'!P$20,0))/'CPMK-CPL'!P$25,""))</f>
        <v/>
      </c>
      <c r="R38" s="7" t="str">
        <f>IF($C38="","",IFERROR((IFERROR('FORM NILAI SIAP'!$M38*'CPMK-CPL'!Q$11,0)+IFERROR('FORM NILAI SIAP'!$O38*'CPMK-CPL'!Q$12,0)+IFERROR('FORM NILAI SIAP'!$Q38*'CPMK-CPL'!Q$13,0)+IFERROR('FORM NILAI SIAP'!$S38*'CPMK-CPL'!Q$14,0)+IFERROR('FORM NILAI SIAP'!$U38*'CPMK-CPL'!Q$15,0)+IFERROR('FORM NILAI SIAP'!$W38*'CPMK-CPL'!Q$16,0)+IFERROR('FORM NILAI SIAP'!$Y38*'CPMK-CPL'!Q$17,0)+IFERROR('FORM NILAI SIAP'!$AA38*'CPMK-CPL'!Q$18,0)+IFERROR('FORM NILAI SIAP'!$AC38*'CPMK-CPL'!Q$19,0)+IFERROR('FORM NILAI SIAP'!$AE38*'CPMK-CPL'!Q$20,0))/'CPMK-CPL'!Q$25,""))</f>
        <v/>
      </c>
      <c r="S38" s="7" t="str">
        <f>IF($C38="","",IFERROR((IFERROR('FORM NILAI SIAP'!$M38*'CPMK-CPL'!R$11,0)+IFERROR('FORM NILAI SIAP'!$O38*'CPMK-CPL'!R$12,0)+IFERROR('FORM NILAI SIAP'!$Q38*'CPMK-CPL'!R$13,0)+IFERROR('FORM NILAI SIAP'!$S38*'CPMK-CPL'!R$14,0)+IFERROR('FORM NILAI SIAP'!$U38*'CPMK-CPL'!R$15,0)+IFERROR('FORM NILAI SIAP'!$W38*'CPMK-CPL'!R$16,0)+IFERROR('FORM NILAI SIAP'!$Y38*'CPMK-CPL'!R$17,0)+IFERROR('FORM NILAI SIAP'!$AA38*'CPMK-CPL'!R$18,0)+IFERROR('FORM NILAI SIAP'!$AC38*'CPMK-CPL'!R$19,0)+IFERROR('FORM NILAI SIAP'!$AE38*'CPMK-CPL'!R$20,0))/'CPMK-CPL'!R$25,""))</f>
        <v/>
      </c>
      <c r="T38" s="88" t="str">
        <f t="shared" ref="T38:AH38" si="38">IF(E38="","",IF(E38&gt;=80,4,IF(E38&gt;=70,3,IF(E38&gt;=60,2,1))))</f>
        <v/>
      </c>
      <c r="U38" s="88" t="str">
        <f t="shared" si="38"/>
        <v/>
      </c>
      <c r="V38" s="88">
        <f t="shared" si="9"/>
        <v>4</v>
      </c>
      <c r="W38" s="88" t="str">
        <f t="shared" si="38"/>
        <v/>
      </c>
      <c r="X38" s="88" t="str">
        <f t="shared" si="38"/>
        <v/>
      </c>
      <c r="Y38" s="88" t="str">
        <f t="shared" si="38"/>
        <v/>
      </c>
      <c r="Z38" s="88" t="str">
        <f t="shared" si="38"/>
        <v/>
      </c>
      <c r="AA38" s="88" t="str">
        <f t="shared" si="38"/>
        <v/>
      </c>
      <c r="AB38" s="88" t="str">
        <f t="shared" si="38"/>
        <v/>
      </c>
      <c r="AC38" s="88" t="str">
        <f t="shared" si="38"/>
        <v/>
      </c>
      <c r="AD38" s="88" t="str">
        <f t="shared" si="38"/>
        <v/>
      </c>
      <c r="AE38" s="88" t="str">
        <f t="shared" si="38"/>
        <v/>
      </c>
      <c r="AF38" s="88" t="str">
        <f t="shared" si="38"/>
        <v/>
      </c>
      <c r="AG38" s="88" t="str">
        <f t="shared" si="38"/>
        <v/>
      </c>
      <c r="AH38" s="88" t="str">
        <f t="shared" si="38"/>
        <v/>
      </c>
      <c r="AI38" s="89">
        <f t="shared" ca="1" si="6"/>
        <v>4</v>
      </c>
      <c r="AJ38" s="89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</row>
    <row r="39" spans="1:90" ht="14.25" customHeight="1">
      <c r="A39" s="103">
        <f t="shared" si="7"/>
        <v>32</v>
      </c>
      <c r="B39" s="64">
        <f>IF('FORM NILAI SIAP'!A39=0,"",'FORM NILAI SIAP'!A39)</f>
        <v>21120120140099</v>
      </c>
      <c r="C39" s="3" t="str">
        <f>IF('FORM NILAI SIAP'!B39=0,"",'FORM NILAI SIAP'!B39)</f>
        <v>ANUGRAH</v>
      </c>
      <c r="D39" s="3" t="str">
        <f>'FORM NILAI SIAP'!J39</f>
        <v>A</v>
      </c>
      <c r="E39" s="7" t="str">
        <f>IF($C39="","",IFERROR((IFERROR('FORM NILAI SIAP'!$M39*'CPMK-CPL'!D$11,0)+IFERROR('FORM NILAI SIAP'!$O39*'CPMK-CPL'!D$12,0)+IFERROR('FORM NILAI SIAP'!$Q39*'CPMK-CPL'!D$13,0)+IFERROR('FORM NILAI SIAP'!$S39*'CPMK-CPL'!D$14,0)+IFERROR('FORM NILAI SIAP'!$U39*'CPMK-CPL'!D$15,0)+IFERROR('FORM NILAI SIAP'!$W39*'CPMK-CPL'!D$16,0)+IFERROR('FORM NILAI SIAP'!$Y39*'CPMK-CPL'!D$17,0)+IFERROR('FORM NILAI SIAP'!$AA39*'CPMK-CPL'!D$18,0)+IFERROR('FORM NILAI SIAP'!$AC39*'CPMK-CPL'!D$19,0)+IFERROR('FORM NILAI SIAP'!$AE39*'CPMK-CPL'!D$20,0))/'CPMK-CPL'!D$25,""))</f>
        <v/>
      </c>
      <c r="F39" s="7" t="str">
        <f>IF($C39="","",IFERROR((IFERROR('FORM NILAI SIAP'!$M39*'CPMK-CPL'!E$11,0)+IFERROR('FORM NILAI SIAP'!$O39*'CPMK-CPL'!E$12,0)+IFERROR('FORM NILAI SIAP'!$Q39*'CPMK-CPL'!E$13,0)+IFERROR('FORM NILAI SIAP'!$S39*'CPMK-CPL'!E$14,0)+IFERROR('FORM NILAI SIAP'!$U39*'CPMK-CPL'!E$15,0)+IFERROR('FORM NILAI SIAP'!$W39*'CPMK-CPL'!E$16,0)+IFERROR('FORM NILAI SIAP'!$Y39*'CPMK-CPL'!E$17,0)+IFERROR('FORM NILAI SIAP'!$AA39*'CPMK-CPL'!E$18,0)+IFERROR('FORM NILAI SIAP'!$AC39*'CPMK-CPL'!E$19,0)+IFERROR('FORM NILAI SIAP'!$AE39*'CPMK-CPL'!E$20,0))/'CPMK-CPL'!E$25,""))</f>
        <v/>
      </c>
      <c r="G39" s="7">
        <f>IF($C39="","",IFERROR((IFERROR('FORM NILAI SIAP'!$M39*'CPMK-CPL'!F$11,0)+IFERROR('FORM NILAI SIAP'!$O39*'CPMK-CPL'!F$12,0)+IFERROR('FORM NILAI SIAP'!$Q39*'CPMK-CPL'!F$13,0)+IFERROR('FORM NILAI SIAP'!$S39*'CPMK-CPL'!F$14,0)+IFERROR('FORM NILAI SIAP'!$U39*'CPMK-CPL'!F$15,0)+IFERROR('FORM NILAI SIAP'!$W39*'CPMK-CPL'!F$16,0)+IFERROR('FORM NILAI SIAP'!$Y39*'CPMK-CPL'!F$17,0)+IFERROR('FORM NILAI SIAP'!$AA39*'CPMK-CPL'!F$18,0)+IFERROR('FORM NILAI SIAP'!$AC39*'CPMK-CPL'!F$19,0)+IFERROR('FORM NILAI SIAP'!$AE39*'CPMK-CPL'!F$20,0))/'CPMK-CPL'!F$25,""))</f>
        <v>94.75</v>
      </c>
      <c r="H39" s="7" t="str">
        <f>IF($C39="","",IFERROR((IFERROR('FORM NILAI SIAP'!$M39*'CPMK-CPL'!G$11,0)+IFERROR('FORM NILAI SIAP'!$O39*'CPMK-CPL'!G$12,0)+IFERROR('FORM NILAI SIAP'!$Q39*'CPMK-CPL'!G$13,0)+IFERROR('FORM NILAI SIAP'!$S39*'CPMK-CPL'!G$14,0)+IFERROR('FORM NILAI SIAP'!$U39*'CPMK-CPL'!G$15,0)+IFERROR('FORM NILAI SIAP'!$W39*'CPMK-CPL'!G$16,0)+IFERROR('FORM NILAI SIAP'!$Y39*'CPMK-CPL'!G$17,0)+IFERROR('FORM NILAI SIAP'!$AA39*'CPMK-CPL'!G$18,0)+IFERROR('FORM NILAI SIAP'!$AC39*'CPMK-CPL'!G$19,0)+IFERROR('FORM NILAI SIAP'!$AE39*'CPMK-CPL'!G$20,0))/'CPMK-CPL'!G$25,""))</f>
        <v/>
      </c>
      <c r="I39" s="7" t="str">
        <f>IF($C39="","",IFERROR((IFERROR('FORM NILAI SIAP'!$M39*'CPMK-CPL'!H$11,0)+IFERROR('FORM NILAI SIAP'!$O39*'CPMK-CPL'!H$12,0)+IFERROR('FORM NILAI SIAP'!$Q39*'CPMK-CPL'!H$13,0)+IFERROR('FORM NILAI SIAP'!$S39*'CPMK-CPL'!H$14,0)+IFERROR('FORM NILAI SIAP'!$U39*'CPMK-CPL'!H$15,0)+IFERROR('FORM NILAI SIAP'!$W39*'CPMK-CPL'!H$16,0)+IFERROR('FORM NILAI SIAP'!$Y39*'CPMK-CPL'!H$17,0)+IFERROR('FORM NILAI SIAP'!$AA39*'CPMK-CPL'!H$18,0)+IFERROR('FORM NILAI SIAP'!$AC39*'CPMK-CPL'!H$19,0)+IFERROR('FORM NILAI SIAP'!$AE39*'CPMK-CPL'!H$20,0))/'CPMK-CPL'!H$25,""))</f>
        <v/>
      </c>
      <c r="J39" s="7" t="str">
        <f>IF($C39="","",IFERROR((IFERROR('FORM NILAI SIAP'!$M39*'CPMK-CPL'!I$11,0)+IFERROR('FORM NILAI SIAP'!$O39*'CPMK-CPL'!I$12,0)+IFERROR('FORM NILAI SIAP'!$Q39*'CPMK-CPL'!I$13,0)+IFERROR('FORM NILAI SIAP'!$S39*'CPMK-CPL'!I$14,0)+IFERROR('FORM NILAI SIAP'!$U39*'CPMK-CPL'!I$15,0)+IFERROR('FORM NILAI SIAP'!$W39*'CPMK-CPL'!I$16,0)+IFERROR('FORM NILAI SIAP'!$Y39*'CPMK-CPL'!I$17,0)+IFERROR('FORM NILAI SIAP'!$AA39*'CPMK-CPL'!I$18,0)+IFERROR('FORM NILAI SIAP'!$AC39*'CPMK-CPL'!I$19,0)+IFERROR('FORM NILAI SIAP'!$AE39*'CPMK-CPL'!I$20,0))/'CPMK-CPL'!I$25,""))</f>
        <v/>
      </c>
      <c r="K39" s="7" t="str">
        <f>IF($C39="","",IFERROR((IFERROR('FORM NILAI SIAP'!$M39*'CPMK-CPL'!J$11,0)+IFERROR('FORM NILAI SIAP'!$O39*'CPMK-CPL'!J$12,0)+IFERROR('FORM NILAI SIAP'!$Q39*'CPMK-CPL'!J$13,0)+IFERROR('FORM NILAI SIAP'!$S39*'CPMK-CPL'!J$14,0)+IFERROR('FORM NILAI SIAP'!$U39*'CPMK-CPL'!J$15,0)+IFERROR('FORM NILAI SIAP'!$W39*'CPMK-CPL'!J$16,0)+IFERROR('FORM NILAI SIAP'!$Y39*'CPMK-CPL'!J$17,0)+IFERROR('FORM NILAI SIAP'!$AA39*'CPMK-CPL'!J$18,0)+IFERROR('FORM NILAI SIAP'!$AC39*'CPMK-CPL'!J$19,0)+IFERROR('FORM NILAI SIAP'!$AE39*'CPMK-CPL'!J$20,0))/'CPMK-CPL'!J$25,""))</f>
        <v/>
      </c>
      <c r="L39" s="7" t="str">
        <f>IF($C39="","",IFERROR((IFERROR('FORM NILAI SIAP'!$M39*'CPMK-CPL'!K$11,0)+IFERROR('FORM NILAI SIAP'!$O39*'CPMK-CPL'!K$12,0)+IFERROR('FORM NILAI SIAP'!$Q39*'CPMK-CPL'!K$13,0)+IFERROR('FORM NILAI SIAP'!$S39*'CPMK-CPL'!K$14,0)+IFERROR('FORM NILAI SIAP'!$U39*'CPMK-CPL'!K$15,0)+IFERROR('FORM NILAI SIAP'!$W39*'CPMK-CPL'!K$16,0)+IFERROR('FORM NILAI SIAP'!$Y39*'CPMK-CPL'!K$17,0)+IFERROR('FORM NILAI SIAP'!$AA39*'CPMK-CPL'!K$18,0)+IFERROR('FORM NILAI SIAP'!$AC39*'CPMK-CPL'!K$19,0)+IFERROR('FORM NILAI SIAP'!$AE39*'CPMK-CPL'!K$20,0))/'CPMK-CPL'!K$25,""))</f>
        <v/>
      </c>
      <c r="M39" s="7" t="str">
        <f>IF($C39="","",IFERROR((IFERROR('FORM NILAI SIAP'!$M39*'CPMK-CPL'!L$11,0)+IFERROR('FORM NILAI SIAP'!$O39*'CPMK-CPL'!L$12,0)+IFERROR('FORM NILAI SIAP'!$Q39*'CPMK-CPL'!L$13,0)+IFERROR('FORM NILAI SIAP'!$S39*'CPMK-CPL'!L$14,0)+IFERROR('FORM NILAI SIAP'!$U39*'CPMK-CPL'!L$15,0)+IFERROR('FORM NILAI SIAP'!$W39*'CPMK-CPL'!L$16,0)+IFERROR('FORM NILAI SIAP'!$Y39*'CPMK-CPL'!L$17,0)+IFERROR('FORM NILAI SIAP'!$AA39*'CPMK-CPL'!L$18,0)+IFERROR('FORM NILAI SIAP'!$AC39*'CPMK-CPL'!L$19,0)+IFERROR('FORM NILAI SIAP'!$AE39*'CPMK-CPL'!L$20,0))/'CPMK-CPL'!L$25,""))</f>
        <v/>
      </c>
      <c r="N39" s="7" t="str">
        <f>IF($C39="","",IFERROR((IFERROR('FORM NILAI SIAP'!$M39*'CPMK-CPL'!M$11,0)+IFERROR('FORM NILAI SIAP'!$O39*'CPMK-CPL'!M$12,0)+IFERROR('FORM NILAI SIAP'!$Q39*'CPMK-CPL'!M$13,0)+IFERROR('FORM NILAI SIAP'!$S39*'CPMK-CPL'!M$14,0)+IFERROR('FORM NILAI SIAP'!$U39*'CPMK-CPL'!M$15,0)+IFERROR('FORM NILAI SIAP'!$W39*'CPMK-CPL'!M$16,0)+IFERROR('FORM NILAI SIAP'!$Y39*'CPMK-CPL'!M$17,0)+IFERROR('FORM NILAI SIAP'!$AA39*'CPMK-CPL'!M$18,0)+IFERROR('FORM NILAI SIAP'!$AC39*'CPMK-CPL'!M$19,0)+IFERROR('FORM NILAI SIAP'!$AE39*'CPMK-CPL'!M$20,0))/'CPMK-CPL'!M$25,""))</f>
        <v/>
      </c>
      <c r="O39" s="7" t="str">
        <f>IF($C39="","",IFERROR((IFERROR('FORM NILAI SIAP'!$M39*'CPMK-CPL'!N$11,0)+IFERROR('FORM NILAI SIAP'!$O39*'CPMK-CPL'!N$12,0)+IFERROR('FORM NILAI SIAP'!$Q39*'CPMK-CPL'!N$13,0)+IFERROR('FORM NILAI SIAP'!$S39*'CPMK-CPL'!N$14,0)+IFERROR('FORM NILAI SIAP'!$U39*'CPMK-CPL'!N$15,0)+IFERROR('FORM NILAI SIAP'!$W39*'CPMK-CPL'!N$16,0)+IFERROR('FORM NILAI SIAP'!$Y39*'CPMK-CPL'!N$17,0)+IFERROR('FORM NILAI SIAP'!$AA39*'CPMK-CPL'!N$18,0)+IFERROR('FORM NILAI SIAP'!$AC39*'CPMK-CPL'!N$19,0)+IFERROR('FORM NILAI SIAP'!$AE39*'CPMK-CPL'!N$20,0))/'CPMK-CPL'!N$25,""))</f>
        <v/>
      </c>
      <c r="P39" s="7" t="str">
        <f>IF($C39="","",IFERROR((IFERROR('FORM NILAI SIAP'!$M39*'CPMK-CPL'!O$11,0)+IFERROR('FORM NILAI SIAP'!$O39*'CPMK-CPL'!O$12,0)+IFERROR('FORM NILAI SIAP'!$Q39*'CPMK-CPL'!O$13,0)+IFERROR('FORM NILAI SIAP'!$S39*'CPMK-CPL'!O$14,0)+IFERROR('FORM NILAI SIAP'!$U39*'CPMK-CPL'!O$15,0)+IFERROR('FORM NILAI SIAP'!$W39*'CPMK-CPL'!O$16,0)+IFERROR('FORM NILAI SIAP'!$Y39*'CPMK-CPL'!O$17,0)+IFERROR('FORM NILAI SIAP'!$AA39*'CPMK-CPL'!O$18,0)+IFERROR('FORM NILAI SIAP'!$AC39*'CPMK-CPL'!O$19,0)+IFERROR('FORM NILAI SIAP'!$AE39*'CPMK-CPL'!O$20,0))/'CPMK-CPL'!O$25,""))</f>
        <v/>
      </c>
      <c r="Q39" s="7" t="str">
        <f>IF($C39="","",IFERROR((IFERROR('FORM NILAI SIAP'!$M39*'CPMK-CPL'!P$11,0)+IFERROR('FORM NILAI SIAP'!$O39*'CPMK-CPL'!P$12,0)+IFERROR('FORM NILAI SIAP'!$Q39*'CPMK-CPL'!P$13,0)+IFERROR('FORM NILAI SIAP'!$S39*'CPMK-CPL'!P$14,0)+IFERROR('FORM NILAI SIAP'!$U39*'CPMK-CPL'!P$15,0)+IFERROR('FORM NILAI SIAP'!$W39*'CPMK-CPL'!P$16,0)+IFERROR('FORM NILAI SIAP'!$Y39*'CPMK-CPL'!P$17,0)+IFERROR('FORM NILAI SIAP'!$AA39*'CPMK-CPL'!P$18,0)+IFERROR('FORM NILAI SIAP'!$AC39*'CPMK-CPL'!P$19,0)+IFERROR('FORM NILAI SIAP'!$AE39*'CPMK-CPL'!P$20,0))/'CPMK-CPL'!P$25,""))</f>
        <v/>
      </c>
      <c r="R39" s="7" t="str">
        <f>IF($C39="","",IFERROR((IFERROR('FORM NILAI SIAP'!$M39*'CPMK-CPL'!Q$11,0)+IFERROR('FORM NILAI SIAP'!$O39*'CPMK-CPL'!Q$12,0)+IFERROR('FORM NILAI SIAP'!$Q39*'CPMK-CPL'!Q$13,0)+IFERROR('FORM NILAI SIAP'!$S39*'CPMK-CPL'!Q$14,0)+IFERROR('FORM NILAI SIAP'!$U39*'CPMK-CPL'!Q$15,0)+IFERROR('FORM NILAI SIAP'!$W39*'CPMK-CPL'!Q$16,0)+IFERROR('FORM NILAI SIAP'!$Y39*'CPMK-CPL'!Q$17,0)+IFERROR('FORM NILAI SIAP'!$AA39*'CPMK-CPL'!Q$18,0)+IFERROR('FORM NILAI SIAP'!$AC39*'CPMK-CPL'!Q$19,0)+IFERROR('FORM NILAI SIAP'!$AE39*'CPMK-CPL'!Q$20,0))/'CPMK-CPL'!Q$25,""))</f>
        <v/>
      </c>
      <c r="S39" s="7" t="str">
        <f>IF($C39="","",IFERROR((IFERROR('FORM NILAI SIAP'!$M39*'CPMK-CPL'!R$11,0)+IFERROR('FORM NILAI SIAP'!$O39*'CPMK-CPL'!R$12,0)+IFERROR('FORM NILAI SIAP'!$Q39*'CPMK-CPL'!R$13,0)+IFERROR('FORM NILAI SIAP'!$S39*'CPMK-CPL'!R$14,0)+IFERROR('FORM NILAI SIAP'!$U39*'CPMK-CPL'!R$15,0)+IFERROR('FORM NILAI SIAP'!$W39*'CPMK-CPL'!R$16,0)+IFERROR('FORM NILAI SIAP'!$Y39*'CPMK-CPL'!R$17,0)+IFERROR('FORM NILAI SIAP'!$AA39*'CPMK-CPL'!R$18,0)+IFERROR('FORM NILAI SIAP'!$AC39*'CPMK-CPL'!R$19,0)+IFERROR('FORM NILAI SIAP'!$AE39*'CPMK-CPL'!R$20,0))/'CPMK-CPL'!R$25,""))</f>
        <v/>
      </c>
      <c r="T39" s="88" t="str">
        <f t="shared" ref="T39:AH39" si="39">IF(E39="","",IF(E39&gt;=80,4,IF(E39&gt;=70,3,IF(E39&gt;=60,2,1))))</f>
        <v/>
      </c>
      <c r="U39" s="88" t="str">
        <f t="shared" si="39"/>
        <v/>
      </c>
      <c r="V39" s="88">
        <f t="shared" si="9"/>
        <v>4</v>
      </c>
      <c r="W39" s="88" t="str">
        <f t="shared" si="39"/>
        <v/>
      </c>
      <c r="X39" s="88" t="str">
        <f t="shared" si="39"/>
        <v/>
      </c>
      <c r="Y39" s="88" t="str">
        <f t="shared" si="39"/>
        <v/>
      </c>
      <c r="Z39" s="88" t="str">
        <f t="shared" si="39"/>
        <v/>
      </c>
      <c r="AA39" s="88" t="str">
        <f t="shared" si="39"/>
        <v/>
      </c>
      <c r="AB39" s="88" t="str">
        <f t="shared" si="39"/>
        <v/>
      </c>
      <c r="AC39" s="88" t="str">
        <f t="shared" si="39"/>
        <v/>
      </c>
      <c r="AD39" s="88" t="str">
        <f t="shared" si="39"/>
        <v/>
      </c>
      <c r="AE39" s="88" t="str">
        <f t="shared" si="39"/>
        <v/>
      </c>
      <c r="AF39" s="88" t="str">
        <f t="shared" si="39"/>
        <v/>
      </c>
      <c r="AG39" s="88" t="str">
        <f t="shared" si="39"/>
        <v/>
      </c>
      <c r="AH39" s="88" t="str">
        <f t="shared" si="39"/>
        <v/>
      </c>
      <c r="AI39" s="89">
        <f t="shared" ca="1" si="6"/>
        <v>4</v>
      </c>
      <c r="AJ39" s="89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</row>
    <row r="40" spans="1:90" ht="14.25" customHeight="1">
      <c r="A40" s="103">
        <f t="shared" si="7"/>
        <v>33</v>
      </c>
      <c r="B40" s="64">
        <f>IF('FORM NILAI SIAP'!A40=0,"",'FORM NILAI SIAP'!A40)</f>
        <v>21120120140099</v>
      </c>
      <c r="C40" s="3" t="str">
        <f>IF('FORM NILAI SIAP'!B40=0,"",'FORM NILAI SIAP'!B40)</f>
        <v>ATARIKA TRIMELFI NOFISA</v>
      </c>
      <c r="D40" s="3" t="str">
        <f>'FORM NILAI SIAP'!J40</f>
        <v>A</v>
      </c>
      <c r="E40" s="7" t="str">
        <f>IF($C40="","",IFERROR((IFERROR('FORM NILAI SIAP'!$M40*'CPMK-CPL'!D$11,0)+IFERROR('FORM NILAI SIAP'!$O40*'CPMK-CPL'!D$12,0)+IFERROR('FORM NILAI SIAP'!$Q40*'CPMK-CPL'!D$13,0)+IFERROR('FORM NILAI SIAP'!$S40*'CPMK-CPL'!D$14,0)+IFERROR('FORM NILAI SIAP'!$U40*'CPMK-CPL'!D$15,0)+IFERROR('FORM NILAI SIAP'!$W40*'CPMK-CPL'!D$16,0)+IFERROR('FORM NILAI SIAP'!$Y40*'CPMK-CPL'!D$17,0)+IFERROR('FORM NILAI SIAP'!$AA40*'CPMK-CPL'!D$18,0)+IFERROR('FORM NILAI SIAP'!$AC40*'CPMK-CPL'!D$19,0)+IFERROR('FORM NILAI SIAP'!$AE40*'CPMK-CPL'!D$20,0))/'CPMK-CPL'!D$25,""))</f>
        <v/>
      </c>
      <c r="F40" s="7" t="str">
        <f>IF($C40="","",IFERROR((IFERROR('FORM NILAI SIAP'!$M40*'CPMK-CPL'!E$11,0)+IFERROR('FORM NILAI SIAP'!$O40*'CPMK-CPL'!E$12,0)+IFERROR('FORM NILAI SIAP'!$Q40*'CPMK-CPL'!E$13,0)+IFERROR('FORM NILAI SIAP'!$S40*'CPMK-CPL'!E$14,0)+IFERROR('FORM NILAI SIAP'!$U40*'CPMK-CPL'!E$15,0)+IFERROR('FORM NILAI SIAP'!$W40*'CPMK-CPL'!E$16,0)+IFERROR('FORM NILAI SIAP'!$Y40*'CPMK-CPL'!E$17,0)+IFERROR('FORM NILAI SIAP'!$AA40*'CPMK-CPL'!E$18,0)+IFERROR('FORM NILAI SIAP'!$AC40*'CPMK-CPL'!E$19,0)+IFERROR('FORM NILAI SIAP'!$AE40*'CPMK-CPL'!E$20,0))/'CPMK-CPL'!E$25,""))</f>
        <v/>
      </c>
      <c r="G40" s="7">
        <f>IF($C40="","",IFERROR((IFERROR('FORM NILAI SIAP'!$M40*'CPMK-CPL'!F$11,0)+IFERROR('FORM NILAI SIAP'!$O40*'CPMK-CPL'!F$12,0)+IFERROR('FORM NILAI SIAP'!$Q40*'CPMK-CPL'!F$13,0)+IFERROR('FORM NILAI SIAP'!$S40*'CPMK-CPL'!F$14,0)+IFERROR('FORM NILAI SIAP'!$U40*'CPMK-CPL'!F$15,0)+IFERROR('FORM NILAI SIAP'!$W40*'CPMK-CPL'!F$16,0)+IFERROR('FORM NILAI SIAP'!$Y40*'CPMK-CPL'!F$17,0)+IFERROR('FORM NILAI SIAP'!$AA40*'CPMK-CPL'!F$18,0)+IFERROR('FORM NILAI SIAP'!$AC40*'CPMK-CPL'!F$19,0)+IFERROR('FORM NILAI SIAP'!$AE40*'CPMK-CPL'!F$20,0))/'CPMK-CPL'!F$25,""))</f>
        <v>93</v>
      </c>
      <c r="H40" s="7" t="str">
        <f>IF($C40="","",IFERROR((IFERROR('FORM NILAI SIAP'!$M40*'CPMK-CPL'!G$11,0)+IFERROR('FORM NILAI SIAP'!$O40*'CPMK-CPL'!G$12,0)+IFERROR('FORM NILAI SIAP'!$Q40*'CPMK-CPL'!G$13,0)+IFERROR('FORM NILAI SIAP'!$S40*'CPMK-CPL'!G$14,0)+IFERROR('FORM NILAI SIAP'!$U40*'CPMK-CPL'!G$15,0)+IFERROR('FORM NILAI SIAP'!$W40*'CPMK-CPL'!G$16,0)+IFERROR('FORM NILAI SIAP'!$Y40*'CPMK-CPL'!G$17,0)+IFERROR('FORM NILAI SIAP'!$AA40*'CPMK-CPL'!G$18,0)+IFERROR('FORM NILAI SIAP'!$AC40*'CPMK-CPL'!G$19,0)+IFERROR('FORM NILAI SIAP'!$AE40*'CPMK-CPL'!G$20,0))/'CPMK-CPL'!G$25,""))</f>
        <v/>
      </c>
      <c r="I40" s="7" t="str">
        <f>IF($C40="","",IFERROR((IFERROR('FORM NILAI SIAP'!$M40*'CPMK-CPL'!H$11,0)+IFERROR('FORM NILAI SIAP'!$O40*'CPMK-CPL'!H$12,0)+IFERROR('FORM NILAI SIAP'!$Q40*'CPMK-CPL'!H$13,0)+IFERROR('FORM NILAI SIAP'!$S40*'CPMK-CPL'!H$14,0)+IFERROR('FORM NILAI SIAP'!$U40*'CPMK-CPL'!H$15,0)+IFERROR('FORM NILAI SIAP'!$W40*'CPMK-CPL'!H$16,0)+IFERROR('FORM NILAI SIAP'!$Y40*'CPMK-CPL'!H$17,0)+IFERROR('FORM NILAI SIAP'!$AA40*'CPMK-CPL'!H$18,0)+IFERROR('FORM NILAI SIAP'!$AC40*'CPMK-CPL'!H$19,0)+IFERROR('FORM NILAI SIAP'!$AE40*'CPMK-CPL'!H$20,0))/'CPMK-CPL'!H$25,""))</f>
        <v/>
      </c>
      <c r="J40" s="7" t="str">
        <f>IF($C40="","",IFERROR((IFERROR('FORM NILAI SIAP'!$M40*'CPMK-CPL'!I$11,0)+IFERROR('FORM NILAI SIAP'!$O40*'CPMK-CPL'!I$12,0)+IFERROR('FORM NILAI SIAP'!$Q40*'CPMK-CPL'!I$13,0)+IFERROR('FORM NILAI SIAP'!$S40*'CPMK-CPL'!I$14,0)+IFERROR('FORM NILAI SIAP'!$U40*'CPMK-CPL'!I$15,0)+IFERROR('FORM NILAI SIAP'!$W40*'CPMK-CPL'!I$16,0)+IFERROR('FORM NILAI SIAP'!$Y40*'CPMK-CPL'!I$17,0)+IFERROR('FORM NILAI SIAP'!$AA40*'CPMK-CPL'!I$18,0)+IFERROR('FORM NILAI SIAP'!$AC40*'CPMK-CPL'!I$19,0)+IFERROR('FORM NILAI SIAP'!$AE40*'CPMK-CPL'!I$20,0))/'CPMK-CPL'!I$25,""))</f>
        <v/>
      </c>
      <c r="K40" s="7" t="str">
        <f>IF($C40="","",IFERROR((IFERROR('FORM NILAI SIAP'!$M40*'CPMK-CPL'!J$11,0)+IFERROR('FORM NILAI SIAP'!$O40*'CPMK-CPL'!J$12,0)+IFERROR('FORM NILAI SIAP'!$Q40*'CPMK-CPL'!J$13,0)+IFERROR('FORM NILAI SIAP'!$S40*'CPMK-CPL'!J$14,0)+IFERROR('FORM NILAI SIAP'!$U40*'CPMK-CPL'!J$15,0)+IFERROR('FORM NILAI SIAP'!$W40*'CPMK-CPL'!J$16,0)+IFERROR('FORM NILAI SIAP'!$Y40*'CPMK-CPL'!J$17,0)+IFERROR('FORM NILAI SIAP'!$AA40*'CPMK-CPL'!J$18,0)+IFERROR('FORM NILAI SIAP'!$AC40*'CPMK-CPL'!J$19,0)+IFERROR('FORM NILAI SIAP'!$AE40*'CPMK-CPL'!J$20,0))/'CPMK-CPL'!J$25,""))</f>
        <v/>
      </c>
      <c r="L40" s="7" t="str">
        <f>IF($C40="","",IFERROR((IFERROR('FORM NILAI SIAP'!$M40*'CPMK-CPL'!K$11,0)+IFERROR('FORM NILAI SIAP'!$O40*'CPMK-CPL'!K$12,0)+IFERROR('FORM NILAI SIAP'!$Q40*'CPMK-CPL'!K$13,0)+IFERROR('FORM NILAI SIAP'!$S40*'CPMK-CPL'!K$14,0)+IFERROR('FORM NILAI SIAP'!$U40*'CPMK-CPL'!K$15,0)+IFERROR('FORM NILAI SIAP'!$W40*'CPMK-CPL'!K$16,0)+IFERROR('FORM NILAI SIAP'!$Y40*'CPMK-CPL'!K$17,0)+IFERROR('FORM NILAI SIAP'!$AA40*'CPMK-CPL'!K$18,0)+IFERROR('FORM NILAI SIAP'!$AC40*'CPMK-CPL'!K$19,0)+IFERROR('FORM NILAI SIAP'!$AE40*'CPMK-CPL'!K$20,0))/'CPMK-CPL'!K$25,""))</f>
        <v/>
      </c>
      <c r="M40" s="7" t="str">
        <f>IF($C40="","",IFERROR((IFERROR('FORM NILAI SIAP'!$M40*'CPMK-CPL'!L$11,0)+IFERROR('FORM NILAI SIAP'!$O40*'CPMK-CPL'!L$12,0)+IFERROR('FORM NILAI SIAP'!$Q40*'CPMK-CPL'!L$13,0)+IFERROR('FORM NILAI SIAP'!$S40*'CPMK-CPL'!L$14,0)+IFERROR('FORM NILAI SIAP'!$U40*'CPMK-CPL'!L$15,0)+IFERROR('FORM NILAI SIAP'!$W40*'CPMK-CPL'!L$16,0)+IFERROR('FORM NILAI SIAP'!$Y40*'CPMK-CPL'!L$17,0)+IFERROR('FORM NILAI SIAP'!$AA40*'CPMK-CPL'!L$18,0)+IFERROR('FORM NILAI SIAP'!$AC40*'CPMK-CPL'!L$19,0)+IFERROR('FORM NILAI SIAP'!$AE40*'CPMK-CPL'!L$20,0))/'CPMK-CPL'!L$25,""))</f>
        <v/>
      </c>
      <c r="N40" s="7" t="str">
        <f>IF($C40="","",IFERROR((IFERROR('FORM NILAI SIAP'!$M40*'CPMK-CPL'!M$11,0)+IFERROR('FORM NILAI SIAP'!$O40*'CPMK-CPL'!M$12,0)+IFERROR('FORM NILAI SIAP'!$Q40*'CPMK-CPL'!M$13,0)+IFERROR('FORM NILAI SIAP'!$S40*'CPMK-CPL'!M$14,0)+IFERROR('FORM NILAI SIAP'!$U40*'CPMK-CPL'!M$15,0)+IFERROR('FORM NILAI SIAP'!$W40*'CPMK-CPL'!M$16,0)+IFERROR('FORM NILAI SIAP'!$Y40*'CPMK-CPL'!M$17,0)+IFERROR('FORM NILAI SIAP'!$AA40*'CPMK-CPL'!M$18,0)+IFERROR('FORM NILAI SIAP'!$AC40*'CPMK-CPL'!M$19,0)+IFERROR('FORM NILAI SIAP'!$AE40*'CPMK-CPL'!M$20,0))/'CPMK-CPL'!M$25,""))</f>
        <v/>
      </c>
      <c r="O40" s="7" t="str">
        <f>IF($C40="","",IFERROR((IFERROR('FORM NILAI SIAP'!$M40*'CPMK-CPL'!N$11,0)+IFERROR('FORM NILAI SIAP'!$O40*'CPMK-CPL'!N$12,0)+IFERROR('FORM NILAI SIAP'!$Q40*'CPMK-CPL'!N$13,0)+IFERROR('FORM NILAI SIAP'!$S40*'CPMK-CPL'!N$14,0)+IFERROR('FORM NILAI SIAP'!$U40*'CPMK-CPL'!N$15,0)+IFERROR('FORM NILAI SIAP'!$W40*'CPMK-CPL'!N$16,0)+IFERROR('FORM NILAI SIAP'!$Y40*'CPMK-CPL'!N$17,0)+IFERROR('FORM NILAI SIAP'!$AA40*'CPMK-CPL'!N$18,0)+IFERROR('FORM NILAI SIAP'!$AC40*'CPMK-CPL'!N$19,0)+IFERROR('FORM NILAI SIAP'!$AE40*'CPMK-CPL'!N$20,0))/'CPMK-CPL'!N$25,""))</f>
        <v/>
      </c>
      <c r="P40" s="7" t="str">
        <f>IF($C40="","",IFERROR((IFERROR('FORM NILAI SIAP'!$M40*'CPMK-CPL'!O$11,0)+IFERROR('FORM NILAI SIAP'!$O40*'CPMK-CPL'!O$12,0)+IFERROR('FORM NILAI SIAP'!$Q40*'CPMK-CPL'!O$13,0)+IFERROR('FORM NILAI SIAP'!$S40*'CPMK-CPL'!O$14,0)+IFERROR('FORM NILAI SIAP'!$U40*'CPMK-CPL'!O$15,0)+IFERROR('FORM NILAI SIAP'!$W40*'CPMK-CPL'!O$16,0)+IFERROR('FORM NILAI SIAP'!$Y40*'CPMK-CPL'!O$17,0)+IFERROR('FORM NILAI SIAP'!$AA40*'CPMK-CPL'!O$18,0)+IFERROR('FORM NILAI SIAP'!$AC40*'CPMK-CPL'!O$19,0)+IFERROR('FORM NILAI SIAP'!$AE40*'CPMK-CPL'!O$20,0))/'CPMK-CPL'!O$25,""))</f>
        <v/>
      </c>
      <c r="Q40" s="7" t="str">
        <f>IF($C40="","",IFERROR((IFERROR('FORM NILAI SIAP'!$M40*'CPMK-CPL'!P$11,0)+IFERROR('FORM NILAI SIAP'!$O40*'CPMK-CPL'!P$12,0)+IFERROR('FORM NILAI SIAP'!$Q40*'CPMK-CPL'!P$13,0)+IFERROR('FORM NILAI SIAP'!$S40*'CPMK-CPL'!P$14,0)+IFERROR('FORM NILAI SIAP'!$U40*'CPMK-CPL'!P$15,0)+IFERROR('FORM NILAI SIAP'!$W40*'CPMK-CPL'!P$16,0)+IFERROR('FORM NILAI SIAP'!$Y40*'CPMK-CPL'!P$17,0)+IFERROR('FORM NILAI SIAP'!$AA40*'CPMK-CPL'!P$18,0)+IFERROR('FORM NILAI SIAP'!$AC40*'CPMK-CPL'!P$19,0)+IFERROR('FORM NILAI SIAP'!$AE40*'CPMK-CPL'!P$20,0))/'CPMK-CPL'!P$25,""))</f>
        <v/>
      </c>
      <c r="R40" s="7" t="str">
        <f>IF($C40="","",IFERROR((IFERROR('FORM NILAI SIAP'!$M40*'CPMK-CPL'!Q$11,0)+IFERROR('FORM NILAI SIAP'!$O40*'CPMK-CPL'!Q$12,0)+IFERROR('FORM NILAI SIAP'!$Q40*'CPMK-CPL'!Q$13,0)+IFERROR('FORM NILAI SIAP'!$S40*'CPMK-CPL'!Q$14,0)+IFERROR('FORM NILAI SIAP'!$U40*'CPMK-CPL'!Q$15,0)+IFERROR('FORM NILAI SIAP'!$W40*'CPMK-CPL'!Q$16,0)+IFERROR('FORM NILAI SIAP'!$Y40*'CPMK-CPL'!Q$17,0)+IFERROR('FORM NILAI SIAP'!$AA40*'CPMK-CPL'!Q$18,0)+IFERROR('FORM NILAI SIAP'!$AC40*'CPMK-CPL'!Q$19,0)+IFERROR('FORM NILAI SIAP'!$AE40*'CPMK-CPL'!Q$20,0))/'CPMK-CPL'!Q$25,""))</f>
        <v/>
      </c>
      <c r="S40" s="7" t="str">
        <f>IF($C40="","",IFERROR((IFERROR('FORM NILAI SIAP'!$M40*'CPMK-CPL'!R$11,0)+IFERROR('FORM NILAI SIAP'!$O40*'CPMK-CPL'!R$12,0)+IFERROR('FORM NILAI SIAP'!$Q40*'CPMK-CPL'!R$13,0)+IFERROR('FORM NILAI SIAP'!$S40*'CPMK-CPL'!R$14,0)+IFERROR('FORM NILAI SIAP'!$U40*'CPMK-CPL'!R$15,0)+IFERROR('FORM NILAI SIAP'!$W40*'CPMK-CPL'!R$16,0)+IFERROR('FORM NILAI SIAP'!$Y40*'CPMK-CPL'!R$17,0)+IFERROR('FORM NILAI SIAP'!$AA40*'CPMK-CPL'!R$18,0)+IFERROR('FORM NILAI SIAP'!$AC40*'CPMK-CPL'!R$19,0)+IFERROR('FORM NILAI SIAP'!$AE40*'CPMK-CPL'!R$20,0))/'CPMK-CPL'!R$25,""))</f>
        <v/>
      </c>
      <c r="T40" s="88" t="str">
        <f t="shared" ref="T40:AH40" si="40">IF(E40="","",IF(E40&gt;=80,4,IF(E40&gt;=70,3,IF(E40&gt;=60,2,1))))</f>
        <v/>
      </c>
      <c r="U40" s="88" t="str">
        <f t="shared" si="40"/>
        <v/>
      </c>
      <c r="V40" s="88">
        <f t="shared" si="9"/>
        <v>4</v>
      </c>
      <c r="W40" s="88" t="str">
        <f t="shared" si="40"/>
        <v/>
      </c>
      <c r="X40" s="88" t="str">
        <f t="shared" si="40"/>
        <v/>
      </c>
      <c r="Y40" s="88" t="str">
        <f t="shared" si="40"/>
        <v/>
      </c>
      <c r="Z40" s="88" t="str">
        <f t="shared" si="40"/>
        <v/>
      </c>
      <c r="AA40" s="88" t="str">
        <f t="shared" si="40"/>
        <v/>
      </c>
      <c r="AB40" s="88" t="str">
        <f t="shared" si="40"/>
        <v/>
      </c>
      <c r="AC40" s="88" t="str">
        <f t="shared" si="40"/>
        <v/>
      </c>
      <c r="AD40" s="88" t="str">
        <f t="shared" si="40"/>
        <v/>
      </c>
      <c r="AE40" s="88" t="str">
        <f t="shared" si="40"/>
        <v/>
      </c>
      <c r="AF40" s="88" t="str">
        <f t="shared" si="40"/>
        <v/>
      </c>
      <c r="AG40" s="88" t="str">
        <f t="shared" si="40"/>
        <v/>
      </c>
      <c r="AH40" s="88" t="str">
        <f t="shared" si="40"/>
        <v/>
      </c>
      <c r="AI40" s="89">
        <f t="shared" ca="1" si="6"/>
        <v>4</v>
      </c>
      <c r="AJ40" s="89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</row>
    <row r="41" spans="1:90" ht="14.25" customHeight="1">
      <c r="A41" s="103">
        <f t="shared" si="7"/>
        <v>34</v>
      </c>
      <c r="B41" s="64">
        <f>IF('FORM NILAI SIAP'!A41=0,"",'FORM NILAI SIAP'!A41)</f>
        <v>21120120140099</v>
      </c>
      <c r="C41" s="3" t="str">
        <f>IF('FORM NILAI SIAP'!B41=0,"",'FORM NILAI SIAP'!B41)</f>
        <v>MUHAMMAD FARIS RIZQAN</v>
      </c>
      <c r="D41" s="3" t="str">
        <f>'FORM NILAI SIAP'!J41</f>
        <v>C</v>
      </c>
      <c r="E41" s="7" t="str">
        <f>IF($C41="","",IFERROR((IFERROR('FORM NILAI SIAP'!$M41*'CPMK-CPL'!D$11,0)+IFERROR('FORM NILAI SIAP'!$O41*'CPMK-CPL'!D$12,0)+IFERROR('FORM NILAI SIAP'!$Q41*'CPMK-CPL'!D$13,0)+IFERROR('FORM NILAI SIAP'!$S41*'CPMK-CPL'!D$14,0)+IFERROR('FORM NILAI SIAP'!$U41*'CPMK-CPL'!D$15,0)+IFERROR('FORM NILAI SIAP'!$W41*'CPMK-CPL'!D$16,0)+IFERROR('FORM NILAI SIAP'!$Y41*'CPMK-CPL'!D$17,0)+IFERROR('FORM NILAI SIAP'!$AA41*'CPMK-CPL'!D$18,0)+IFERROR('FORM NILAI SIAP'!$AC41*'CPMK-CPL'!D$19,0)+IFERROR('FORM NILAI SIAP'!$AE41*'CPMK-CPL'!D$20,0))/'CPMK-CPL'!D$25,""))</f>
        <v/>
      </c>
      <c r="F41" s="7" t="str">
        <f>IF($C41="","",IFERROR((IFERROR('FORM NILAI SIAP'!$M41*'CPMK-CPL'!E$11,0)+IFERROR('FORM NILAI SIAP'!$O41*'CPMK-CPL'!E$12,0)+IFERROR('FORM NILAI SIAP'!$Q41*'CPMK-CPL'!E$13,0)+IFERROR('FORM NILAI SIAP'!$S41*'CPMK-CPL'!E$14,0)+IFERROR('FORM NILAI SIAP'!$U41*'CPMK-CPL'!E$15,0)+IFERROR('FORM NILAI SIAP'!$W41*'CPMK-CPL'!E$16,0)+IFERROR('FORM NILAI SIAP'!$Y41*'CPMK-CPL'!E$17,0)+IFERROR('FORM NILAI SIAP'!$AA41*'CPMK-CPL'!E$18,0)+IFERROR('FORM NILAI SIAP'!$AC41*'CPMK-CPL'!E$19,0)+IFERROR('FORM NILAI SIAP'!$AE41*'CPMK-CPL'!E$20,0))/'CPMK-CPL'!E$25,""))</f>
        <v/>
      </c>
      <c r="G41" s="7">
        <f>IF($C41="","",IFERROR((IFERROR('FORM NILAI SIAP'!$M41*'CPMK-CPL'!F$11,0)+IFERROR('FORM NILAI SIAP'!$O41*'CPMK-CPL'!F$12,0)+IFERROR('FORM NILAI SIAP'!$Q41*'CPMK-CPL'!F$13,0)+IFERROR('FORM NILAI SIAP'!$S41*'CPMK-CPL'!F$14,0)+IFERROR('FORM NILAI SIAP'!$U41*'CPMK-CPL'!F$15,0)+IFERROR('FORM NILAI SIAP'!$W41*'CPMK-CPL'!F$16,0)+IFERROR('FORM NILAI SIAP'!$Y41*'CPMK-CPL'!F$17,0)+IFERROR('FORM NILAI SIAP'!$AA41*'CPMK-CPL'!F$18,0)+IFERROR('FORM NILAI SIAP'!$AC41*'CPMK-CPL'!F$19,0)+IFERROR('FORM NILAI SIAP'!$AE41*'CPMK-CPL'!F$20,0))/'CPMK-CPL'!F$25,""))</f>
        <v>60.5</v>
      </c>
      <c r="H41" s="7" t="str">
        <f>IF($C41="","",IFERROR((IFERROR('FORM NILAI SIAP'!$M41*'CPMK-CPL'!G$11,0)+IFERROR('FORM NILAI SIAP'!$O41*'CPMK-CPL'!G$12,0)+IFERROR('FORM NILAI SIAP'!$Q41*'CPMK-CPL'!G$13,0)+IFERROR('FORM NILAI SIAP'!$S41*'CPMK-CPL'!G$14,0)+IFERROR('FORM NILAI SIAP'!$U41*'CPMK-CPL'!G$15,0)+IFERROR('FORM NILAI SIAP'!$W41*'CPMK-CPL'!G$16,0)+IFERROR('FORM NILAI SIAP'!$Y41*'CPMK-CPL'!G$17,0)+IFERROR('FORM NILAI SIAP'!$AA41*'CPMK-CPL'!G$18,0)+IFERROR('FORM NILAI SIAP'!$AC41*'CPMK-CPL'!G$19,0)+IFERROR('FORM NILAI SIAP'!$AE41*'CPMK-CPL'!G$20,0))/'CPMK-CPL'!G$25,""))</f>
        <v/>
      </c>
      <c r="I41" s="7" t="str">
        <f>IF($C41="","",IFERROR((IFERROR('FORM NILAI SIAP'!$M41*'CPMK-CPL'!H$11,0)+IFERROR('FORM NILAI SIAP'!$O41*'CPMK-CPL'!H$12,0)+IFERROR('FORM NILAI SIAP'!$Q41*'CPMK-CPL'!H$13,0)+IFERROR('FORM NILAI SIAP'!$S41*'CPMK-CPL'!H$14,0)+IFERROR('FORM NILAI SIAP'!$U41*'CPMK-CPL'!H$15,0)+IFERROR('FORM NILAI SIAP'!$W41*'CPMK-CPL'!H$16,0)+IFERROR('FORM NILAI SIAP'!$Y41*'CPMK-CPL'!H$17,0)+IFERROR('FORM NILAI SIAP'!$AA41*'CPMK-CPL'!H$18,0)+IFERROR('FORM NILAI SIAP'!$AC41*'CPMK-CPL'!H$19,0)+IFERROR('FORM NILAI SIAP'!$AE41*'CPMK-CPL'!H$20,0))/'CPMK-CPL'!H$25,""))</f>
        <v/>
      </c>
      <c r="J41" s="7" t="str">
        <f>IF($C41="","",IFERROR((IFERROR('FORM NILAI SIAP'!$M41*'CPMK-CPL'!I$11,0)+IFERROR('FORM NILAI SIAP'!$O41*'CPMK-CPL'!I$12,0)+IFERROR('FORM NILAI SIAP'!$Q41*'CPMK-CPL'!I$13,0)+IFERROR('FORM NILAI SIAP'!$S41*'CPMK-CPL'!I$14,0)+IFERROR('FORM NILAI SIAP'!$U41*'CPMK-CPL'!I$15,0)+IFERROR('FORM NILAI SIAP'!$W41*'CPMK-CPL'!I$16,0)+IFERROR('FORM NILAI SIAP'!$Y41*'CPMK-CPL'!I$17,0)+IFERROR('FORM NILAI SIAP'!$AA41*'CPMK-CPL'!I$18,0)+IFERROR('FORM NILAI SIAP'!$AC41*'CPMK-CPL'!I$19,0)+IFERROR('FORM NILAI SIAP'!$AE41*'CPMK-CPL'!I$20,0))/'CPMK-CPL'!I$25,""))</f>
        <v/>
      </c>
      <c r="K41" s="7" t="str">
        <f>IF($C41="","",IFERROR((IFERROR('FORM NILAI SIAP'!$M41*'CPMK-CPL'!J$11,0)+IFERROR('FORM NILAI SIAP'!$O41*'CPMK-CPL'!J$12,0)+IFERROR('FORM NILAI SIAP'!$Q41*'CPMK-CPL'!J$13,0)+IFERROR('FORM NILAI SIAP'!$S41*'CPMK-CPL'!J$14,0)+IFERROR('FORM NILAI SIAP'!$U41*'CPMK-CPL'!J$15,0)+IFERROR('FORM NILAI SIAP'!$W41*'CPMK-CPL'!J$16,0)+IFERROR('FORM NILAI SIAP'!$Y41*'CPMK-CPL'!J$17,0)+IFERROR('FORM NILAI SIAP'!$AA41*'CPMK-CPL'!J$18,0)+IFERROR('FORM NILAI SIAP'!$AC41*'CPMK-CPL'!J$19,0)+IFERROR('FORM NILAI SIAP'!$AE41*'CPMK-CPL'!J$20,0))/'CPMK-CPL'!J$25,""))</f>
        <v/>
      </c>
      <c r="L41" s="7" t="str">
        <f>IF($C41="","",IFERROR((IFERROR('FORM NILAI SIAP'!$M41*'CPMK-CPL'!K$11,0)+IFERROR('FORM NILAI SIAP'!$O41*'CPMK-CPL'!K$12,0)+IFERROR('FORM NILAI SIAP'!$Q41*'CPMK-CPL'!K$13,0)+IFERROR('FORM NILAI SIAP'!$S41*'CPMK-CPL'!K$14,0)+IFERROR('FORM NILAI SIAP'!$U41*'CPMK-CPL'!K$15,0)+IFERROR('FORM NILAI SIAP'!$W41*'CPMK-CPL'!K$16,0)+IFERROR('FORM NILAI SIAP'!$Y41*'CPMK-CPL'!K$17,0)+IFERROR('FORM NILAI SIAP'!$AA41*'CPMK-CPL'!K$18,0)+IFERROR('FORM NILAI SIAP'!$AC41*'CPMK-CPL'!K$19,0)+IFERROR('FORM NILAI SIAP'!$AE41*'CPMK-CPL'!K$20,0))/'CPMK-CPL'!K$25,""))</f>
        <v/>
      </c>
      <c r="M41" s="7" t="str">
        <f>IF($C41="","",IFERROR((IFERROR('FORM NILAI SIAP'!$M41*'CPMK-CPL'!L$11,0)+IFERROR('FORM NILAI SIAP'!$O41*'CPMK-CPL'!L$12,0)+IFERROR('FORM NILAI SIAP'!$Q41*'CPMK-CPL'!L$13,0)+IFERROR('FORM NILAI SIAP'!$S41*'CPMK-CPL'!L$14,0)+IFERROR('FORM NILAI SIAP'!$U41*'CPMK-CPL'!L$15,0)+IFERROR('FORM NILAI SIAP'!$W41*'CPMK-CPL'!L$16,0)+IFERROR('FORM NILAI SIAP'!$Y41*'CPMK-CPL'!L$17,0)+IFERROR('FORM NILAI SIAP'!$AA41*'CPMK-CPL'!L$18,0)+IFERROR('FORM NILAI SIAP'!$AC41*'CPMK-CPL'!L$19,0)+IFERROR('FORM NILAI SIAP'!$AE41*'CPMK-CPL'!L$20,0))/'CPMK-CPL'!L$25,""))</f>
        <v/>
      </c>
      <c r="N41" s="7" t="str">
        <f>IF($C41="","",IFERROR((IFERROR('FORM NILAI SIAP'!$M41*'CPMK-CPL'!M$11,0)+IFERROR('FORM NILAI SIAP'!$O41*'CPMK-CPL'!M$12,0)+IFERROR('FORM NILAI SIAP'!$Q41*'CPMK-CPL'!M$13,0)+IFERROR('FORM NILAI SIAP'!$S41*'CPMK-CPL'!M$14,0)+IFERROR('FORM NILAI SIAP'!$U41*'CPMK-CPL'!M$15,0)+IFERROR('FORM NILAI SIAP'!$W41*'CPMK-CPL'!M$16,0)+IFERROR('FORM NILAI SIAP'!$Y41*'CPMK-CPL'!M$17,0)+IFERROR('FORM NILAI SIAP'!$AA41*'CPMK-CPL'!M$18,0)+IFERROR('FORM NILAI SIAP'!$AC41*'CPMK-CPL'!M$19,0)+IFERROR('FORM NILAI SIAP'!$AE41*'CPMK-CPL'!M$20,0))/'CPMK-CPL'!M$25,""))</f>
        <v/>
      </c>
      <c r="O41" s="7" t="str">
        <f>IF($C41="","",IFERROR((IFERROR('FORM NILAI SIAP'!$M41*'CPMK-CPL'!N$11,0)+IFERROR('FORM NILAI SIAP'!$O41*'CPMK-CPL'!N$12,0)+IFERROR('FORM NILAI SIAP'!$Q41*'CPMK-CPL'!N$13,0)+IFERROR('FORM NILAI SIAP'!$S41*'CPMK-CPL'!N$14,0)+IFERROR('FORM NILAI SIAP'!$U41*'CPMK-CPL'!N$15,0)+IFERROR('FORM NILAI SIAP'!$W41*'CPMK-CPL'!N$16,0)+IFERROR('FORM NILAI SIAP'!$Y41*'CPMK-CPL'!N$17,0)+IFERROR('FORM NILAI SIAP'!$AA41*'CPMK-CPL'!N$18,0)+IFERROR('FORM NILAI SIAP'!$AC41*'CPMK-CPL'!N$19,0)+IFERROR('FORM NILAI SIAP'!$AE41*'CPMK-CPL'!N$20,0))/'CPMK-CPL'!N$25,""))</f>
        <v/>
      </c>
      <c r="P41" s="7" t="str">
        <f>IF($C41="","",IFERROR((IFERROR('FORM NILAI SIAP'!$M41*'CPMK-CPL'!O$11,0)+IFERROR('FORM NILAI SIAP'!$O41*'CPMK-CPL'!O$12,0)+IFERROR('FORM NILAI SIAP'!$Q41*'CPMK-CPL'!O$13,0)+IFERROR('FORM NILAI SIAP'!$S41*'CPMK-CPL'!O$14,0)+IFERROR('FORM NILAI SIAP'!$U41*'CPMK-CPL'!O$15,0)+IFERROR('FORM NILAI SIAP'!$W41*'CPMK-CPL'!O$16,0)+IFERROR('FORM NILAI SIAP'!$Y41*'CPMK-CPL'!O$17,0)+IFERROR('FORM NILAI SIAP'!$AA41*'CPMK-CPL'!O$18,0)+IFERROR('FORM NILAI SIAP'!$AC41*'CPMK-CPL'!O$19,0)+IFERROR('FORM NILAI SIAP'!$AE41*'CPMK-CPL'!O$20,0))/'CPMK-CPL'!O$25,""))</f>
        <v/>
      </c>
      <c r="Q41" s="7" t="str">
        <f>IF($C41="","",IFERROR((IFERROR('FORM NILAI SIAP'!$M41*'CPMK-CPL'!P$11,0)+IFERROR('FORM NILAI SIAP'!$O41*'CPMK-CPL'!P$12,0)+IFERROR('FORM NILAI SIAP'!$Q41*'CPMK-CPL'!P$13,0)+IFERROR('FORM NILAI SIAP'!$S41*'CPMK-CPL'!P$14,0)+IFERROR('FORM NILAI SIAP'!$U41*'CPMK-CPL'!P$15,0)+IFERROR('FORM NILAI SIAP'!$W41*'CPMK-CPL'!P$16,0)+IFERROR('FORM NILAI SIAP'!$Y41*'CPMK-CPL'!P$17,0)+IFERROR('FORM NILAI SIAP'!$AA41*'CPMK-CPL'!P$18,0)+IFERROR('FORM NILAI SIAP'!$AC41*'CPMK-CPL'!P$19,0)+IFERROR('FORM NILAI SIAP'!$AE41*'CPMK-CPL'!P$20,0))/'CPMK-CPL'!P$25,""))</f>
        <v/>
      </c>
      <c r="R41" s="7" t="str">
        <f>IF($C41="","",IFERROR((IFERROR('FORM NILAI SIAP'!$M41*'CPMK-CPL'!Q$11,0)+IFERROR('FORM NILAI SIAP'!$O41*'CPMK-CPL'!Q$12,0)+IFERROR('FORM NILAI SIAP'!$Q41*'CPMK-CPL'!Q$13,0)+IFERROR('FORM NILAI SIAP'!$S41*'CPMK-CPL'!Q$14,0)+IFERROR('FORM NILAI SIAP'!$U41*'CPMK-CPL'!Q$15,0)+IFERROR('FORM NILAI SIAP'!$W41*'CPMK-CPL'!Q$16,0)+IFERROR('FORM NILAI SIAP'!$Y41*'CPMK-CPL'!Q$17,0)+IFERROR('FORM NILAI SIAP'!$AA41*'CPMK-CPL'!Q$18,0)+IFERROR('FORM NILAI SIAP'!$AC41*'CPMK-CPL'!Q$19,0)+IFERROR('FORM NILAI SIAP'!$AE41*'CPMK-CPL'!Q$20,0))/'CPMK-CPL'!Q$25,""))</f>
        <v/>
      </c>
      <c r="S41" s="7" t="str">
        <f>IF($C41="","",IFERROR((IFERROR('FORM NILAI SIAP'!$M41*'CPMK-CPL'!R$11,0)+IFERROR('FORM NILAI SIAP'!$O41*'CPMK-CPL'!R$12,0)+IFERROR('FORM NILAI SIAP'!$Q41*'CPMK-CPL'!R$13,0)+IFERROR('FORM NILAI SIAP'!$S41*'CPMK-CPL'!R$14,0)+IFERROR('FORM NILAI SIAP'!$U41*'CPMK-CPL'!R$15,0)+IFERROR('FORM NILAI SIAP'!$W41*'CPMK-CPL'!R$16,0)+IFERROR('FORM NILAI SIAP'!$Y41*'CPMK-CPL'!R$17,0)+IFERROR('FORM NILAI SIAP'!$AA41*'CPMK-CPL'!R$18,0)+IFERROR('FORM NILAI SIAP'!$AC41*'CPMK-CPL'!R$19,0)+IFERROR('FORM NILAI SIAP'!$AE41*'CPMK-CPL'!R$20,0))/'CPMK-CPL'!R$25,""))</f>
        <v/>
      </c>
      <c r="T41" s="88" t="str">
        <f t="shared" ref="T41:AH41" si="41">IF(E41="","",IF(E41&gt;=80,4,IF(E41&gt;=70,3,IF(E41&gt;=60,2,1))))</f>
        <v/>
      </c>
      <c r="U41" s="88" t="str">
        <f t="shared" si="41"/>
        <v/>
      </c>
      <c r="V41" s="88">
        <f t="shared" si="9"/>
        <v>2</v>
      </c>
      <c r="W41" s="88" t="str">
        <f t="shared" si="41"/>
        <v/>
      </c>
      <c r="X41" s="88" t="str">
        <f t="shared" si="41"/>
        <v/>
      </c>
      <c r="Y41" s="88" t="str">
        <f t="shared" si="41"/>
        <v/>
      </c>
      <c r="Z41" s="88" t="str">
        <f t="shared" si="41"/>
        <v/>
      </c>
      <c r="AA41" s="88" t="str">
        <f t="shared" si="41"/>
        <v/>
      </c>
      <c r="AB41" s="88" t="str">
        <f t="shared" si="41"/>
        <v/>
      </c>
      <c r="AC41" s="88" t="str">
        <f t="shared" si="41"/>
        <v/>
      </c>
      <c r="AD41" s="88" t="str">
        <f t="shared" si="41"/>
        <v/>
      </c>
      <c r="AE41" s="88" t="str">
        <f t="shared" si="41"/>
        <v/>
      </c>
      <c r="AF41" s="88" t="str">
        <f t="shared" si="41"/>
        <v/>
      </c>
      <c r="AG41" s="88" t="str">
        <f t="shared" si="41"/>
        <v/>
      </c>
      <c r="AH41" s="88" t="str">
        <f t="shared" si="41"/>
        <v/>
      </c>
      <c r="AI41" s="89">
        <f t="shared" ca="1" si="6"/>
        <v>2</v>
      </c>
      <c r="AJ41" s="89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</row>
    <row r="42" spans="1:90" ht="14.25" customHeight="1">
      <c r="A42" s="103">
        <f t="shared" si="7"/>
        <v>35</v>
      </c>
      <c r="B42" s="64">
        <f>IF('FORM NILAI SIAP'!A42=0,"",'FORM NILAI SIAP'!A42)</f>
        <v>21120120140099</v>
      </c>
      <c r="C42" s="3" t="str">
        <f>IF('FORM NILAI SIAP'!B42=0,"",'FORM NILAI SIAP'!B42)</f>
        <v>Taufiqurrohman</v>
      </c>
      <c r="D42" s="3" t="str">
        <f>'FORM NILAI SIAP'!J42</f>
        <v>D</v>
      </c>
      <c r="E42" s="7" t="str">
        <f>IF($C42="","",IFERROR((IFERROR('FORM NILAI SIAP'!$M42*'CPMK-CPL'!D$11,0)+IFERROR('FORM NILAI SIAP'!$O42*'CPMK-CPL'!D$12,0)+IFERROR('FORM NILAI SIAP'!$Q42*'CPMK-CPL'!D$13,0)+IFERROR('FORM NILAI SIAP'!$S42*'CPMK-CPL'!D$14,0)+IFERROR('FORM NILAI SIAP'!$U42*'CPMK-CPL'!D$15,0)+IFERROR('FORM NILAI SIAP'!$W42*'CPMK-CPL'!D$16,0)+IFERROR('FORM NILAI SIAP'!$Y42*'CPMK-CPL'!D$17,0)+IFERROR('FORM NILAI SIAP'!$AA42*'CPMK-CPL'!D$18,0)+IFERROR('FORM NILAI SIAP'!$AC42*'CPMK-CPL'!D$19,0)+IFERROR('FORM NILAI SIAP'!$AE42*'CPMK-CPL'!D$20,0))/'CPMK-CPL'!D$25,""))</f>
        <v/>
      </c>
      <c r="F42" s="7" t="str">
        <f>IF($C42="","",IFERROR((IFERROR('FORM NILAI SIAP'!$M42*'CPMK-CPL'!E$11,0)+IFERROR('FORM NILAI SIAP'!$O42*'CPMK-CPL'!E$12,0)+IFERROR('FORM NILAI SIAP'!$Q42*'CPMK-CPL'!E$13,0)+IFERROR('FORM NILAI SIAP'!$S42*'CPMK-CPL'!E$14,0)+IFERROR('FORM NILAI SIAP'!$U42*'CPMK-CPL'!E$15,0)+IFERROR('FORM NILAI SIAP'!$W42*'CPMK-CPL'!E$16,0)+IFERROR('FORM NILAI SIAP'!$Y42*'CPMK-CPL'!E$17,0)+IFERROR('FORM NILAI SIAP'!$AA42*'CPMK-CPL'!E$18,0)+IFERROR('FORM NILAI SIAP'!$AC42*'CPMK-CPL'!E$19,0)+IFERROR('FORM NILAI SIAP'!$AE42*'CPMK-CPL'!E$20,0))/'CPMK-CPL'!E$25,""))</f>
        <v/>
      </c>
      <c r="G42" s="7">
        <f>IF($C42="","",IFERROR((IFERROR('FORM NILAI SIAP'!$M42*'CPMK-CPL'!F$11,0)+IFERROR('FORM NILAI SIAP'!$O42*'CPMK-CPL'!F$12,0)+IFERROR('FORM NILAI SIAP'!$Q42*'CPMK-CPL'!F$13,0)+IFERROR('FORM NILAI SIAP'!$S42*'CPMK-CPL'!F$14,0)+IFERROR('FORM NILAI SIAP'!$U42*'CPMK-CPL'!F$15,0)+IFERROR('FORM NILAI SIAP'!$W42*'CPMK-CPL'!F$16,0)+IFERROR('FORM NILAI SIAP'!$Y42*'CPMK-CPL'!F$17,0)+IFERROR('FORM NILAI SIAP'!$AA42*'CPMK-CPL'!F$18,0)+IFERROR('FORM NILAI SIAP'!$AC42*'CPMK-CPL'!F$19,0)+IFERROR('FORM NILAI SIAP'!$AE42*'CPMK-CPL'!F$20,0))/'CPMK-CPL'!F$25,""))</f>
        <v>51</v>
      </c>
      <c r="H42" s="7" t="str">
        <f>IF($C42="","",IFERROR((IFERROR('FORM NILAI SIAP'!$M42*'CPMK-CPL'!G$11,0)+IFERROR('FORM NILAI SIAP'!$O42*'CPMK-CPL'!G$12,0)+IFERROR('FORM NILAI SIAP'!$Q42*'CPMK-CPL'!G$13,0)+IFERROR('FORM NILAI SIAP'!$S42*'CPMK-CPL'!G$14,0)+IFERROR('FORM NILAI SIAP'!$U42*'CPMK-CPL'!G$15,0)+IFERROR('FORM NILAI SIAP'!$W42*'CPMK-CPL'!G$16,0)+IFERROR('FORM NILAI SIAP'!$Y42*'CPMK-CPL'!G$17,0)+IFERROR('FORM NILAI SIAP'!$AA42*'CPMK-CPL'!G$18,0)+IFERROR('FORM NILAI SIAP'!$AC42*'CPMK-CPL'!G$19,0)+IFERROR('FORM NILAI SIAP'!$AE42*'CPMK-CPL'!G$20,0))/'CPMK-CPL'!G$25,""))</f>
        <v/>
      </c>
      <c r="I42" s="7" t="str">
        <f>IF($C42="","",IFERROR((IFERROR('FORM NILAI SIAP'!$M42*'CPMK-CPL'!H$11,0)+IFERROR('FORM NILAI SIAP'!$O42*'CPMK-CPL'!H$12,0)+IFERROR('FORM NILAI SIAP'!$Q42*'CPMK-CPL'!H$13,0)+IFERROR('FORM NILAI SIAP'!$S42*'CPMK-CPL'!H$14,0)+IFERROR('FORM NILAI SIAP'!$U42*'CPMK-CPL'!H$15,0)+IFERROR('FORM NILAI SIAP'!$W42*'CPMK-CPL'!H$16,0)+IFERROR('FORM NILAI SIAP'!$Y42*'CPMK-CPL'!H$17,0)+IFERROR('FORM NILAI SIAP'!$AA42*'CPMK-CPL'!H$18,0)+IFERROR('FORM NILAI SIAP'!$AC42*'CPMK-CPL'!H$19,0)+IFERROR('FORM NILAI SIAP'!$AE42*'CPMK-CPL'!H$20,0))/'CPMK-CPL'!H$25,""))</f>
        <v/>
      </c>
      <c r="J42" s="7" t="str">
        <f>IF($C42="","",IFERROR((IFERROR('FORM NILAI SIAP'!$M42*'CPMK-CPL'!I$11,0)+IFERROR('FORM NILAI SIAP'!$O42*'CPMK-CPL'!I$12,0)+IFERROR('FORM NILAI SIAP'!$Q42*'CPMK-CPL'!I$13,0)+IFERROR('FORM NILAI SIAP'!$S42*'CPMK-CPL'!I$14,0)+IFERROR('FORM NILAI SIAP'!$U42*'CPMK-CPL'!I$15,0)+IFERROR('FORM NILAI SIAP'!$W42*'CPMK-CPL'!I$16,0)+IFERROR('FORM NILAI SIAP'!$Y42*'CPMK-CPL'!I$17,0)+IFERROR('FORM NILAI SIAP'!$AA42*'CPMK-CPL'!I$18,0)+IFERROR('FORM NILAI SIAP'!$AC42*'CPMK-CPL'!I$19,0)+IFERROR('FORM NILAI SIAP'!$AE42*'CPMK-CPL'!I$20,0))/'CPMK-CPL'!I$25,""))</f>
        <v/>
      </c>
      <c r="K42" s="7" t="str">
        <f>IF($C42="","",IFERROR((IFERROR('FORM NILAI SIAP'!$M42*'CPMK-CPL'!J$11,0)+IFERROR('FORM NILAI SIAP'!$O42*'CPMK-CPL'!J$12,0)+IFERROR('FORM NILAI SIAP'!$Q42*'CPMK-CPL'!J$13,0)+IFERROR('FORM NILAI SIAP'!$S42*'CPMK-CPL'!J$14,0)+IFERROR('FORM NILAI SIAP'!$U42*'CPMK-CPL'!J$15,0)+IFERROR('FORM NILAI SIAP'!$W42*'CPMK-CPL'!J$16,0)+IFERROR('FORM NILAI SIAP'!$Y42*'CPMK-CPL'!J$17,0)+IFERROR('FORM NILAI SIAP'!$AA42*'CPMK-CPL'!J$18,0)+IFERROR('FORM NILAI SIAP'!$AC42*'CPMK-CPL'!J$19,0)+IFERROR('FORM NILAI SIAP'!$AE42*'CPMK-CPL'!J$20,0))/'CPMK-CPL'!J$25,""))</f>
        <v/>
      </c>
      <c r="L42" s="7" t="str">
        <f>IF($C42="","",IFERROR((IFERROR('FORM NILAI SIAP'!$M42*'CPMK-CPL'!K$11,0)+IFERROR('FORM NILAI SIAP'!$O42*'CPMK-CPL'!K$12,0)+IFERROR('FORM NILAI SIAP'!$Q42*'CPMK-CPL'!K$13,0)+IFERROR('FORM NILAI SIAP'!$S42*'CPMK-CPL'!K$14,0)+IFERROR('FORM NILAI SIAP'!$U42*'CPMK-CPL'!K$15,0)+IFERROR('FORM NILAI SIAP'!$W42*'CPMK-CPL'!K$16,0)+IFERROR('FORM NILAI SIAP'!$Y42*'CPMK-CPL'!K$17,0)+IFERROR('FORM NILAI SIAP'!$AA42*'CPMK-CPL'!K$18,0)+IFERROR('FORM NILAI SIAP'!$AC42*'CPMK-CPL'!K$19,0)+IFERROR('FORM NILAI SIAP'!$AE42*'CPMK-CPL'!K$20,0))/'CPMK-CPL'!K$25,""))</f>
        <v/>
      </c>
      <c r="M42" s="7" t="str">
        <f>IF($C42="","",IFERROR((IFERROR('FORM NILAI SIAP'!$M42*'CPMK-CPL'!L$11,0)+IFERROR('FORM NILAI SIAP'!$O42*'CPMK-CPL'!L$12,0)+IFERROR('FORM NILAI SIAP'!$Q42*'CPMK-CPL'!L$13,0)+IFERROR('FORM NILAI SIAP'!$S42*'CPMK-CPL'!L$14,0)+IFERROR('FORM NILAI SIAP'!$U42*'CPMK-CPL'!L$15,0)+IFERROR('FORM NILAI SIAP'!$W42*'CPMK-CPL'!L$16,0)+IFERROR('FORM NILAI SIAP'!$Y42*'CPMK-CPL'!L$17,0)+IFERROR('FORM NILAI SIAP'!$AA42*'CPMK-CPL'!L$18,0)+IFERROR('FORM NILAI SIAP'!$AC42*'CPMK-CPL'!L$19,0)+IFERROR('FORM NILAI SIAP'!$AE42*'CPMK-CPL'!L$20,0))/'CPMK-CPL'!L$25,""))</f>
        <v/>
      </c>
      <c r="N42" s="7" t="str">
        <f>IF($C42="","",IFERROR((IFERROR('FORM NILAI SIAP'!$M42*'CPMK-CPL'!M$11,0)+IFERROR('FORM NILAI SIAP'!$O42*'CPMK-CPL'!M$12,0)+IFERROR('FORM NILAI SIAP'!$Q42*'CPMK-CPL'!M$13,0)+IFERROR('FORM NILAI SIAP'!$S42*'CPMK-CPL'!M$14,0)+IFERROR('FORM NILAI SIAP'!$U42*'CPMK-CPL'!M$15,0)+IFERROR('FORM NILAI SIAP'!$W42*'CPMK-CPL'!M$16,0)+IFERROR('FORM NILAI SIAP'!$Y42*'CPMK-CPL'!M$17,0)+IFERROR('FORM NILAI SIAP'!$AA42*'CPMK-CPL'!M$18,0)+IFERROR('FORM NILAI SIAP'!$AC42*'CPMK-CPL'!M$19,0)+IFERROR('FORM NILAI SIAP'!$AE42*'CPMK-CPL'!M$20,0))/'CPMK-CPL'!M$25,""))</f>
        <v/>
      </c>
      <c r="O42" s="7" t="str">
        <f>IF($C42="","",IFERROR((IFERROR('FORM NILAI SIAP'!$M42*'CPMK-CPL'!N$11,0)+IFERROR('FORM NILAI SIAP'!$O42*'CPMK-CPL'!N$12,0)+IFERROR('FORM NILAI SIAP'!$Q42*'CPMK-CPL'!N$13,0)+IFERROR('FORM NILAI SIAP'!$S42*'CPMK-CPL'!N$14,0)+IFERROR('FORM NILAI SIAP'!$U42*'CPMK-CPL'!N$15,0)+IFERROR('FORM NILAI SIAP'!$W42*'CPMK-CPL'!N$16,0)+IFERROR('FORM NILAI SIAP'!$Y42*'CPMK-CPL'!N$17,0)+IFERROR('FORM NILAI SIAP'!$AA42*'CPMK-CPL'!N$18,0)+IFERROR('FORM NILAI SIAP'!$AC42*'CPMK-CPL'!N$19,0)+IFERROR('FORM NILAI SIAP'!$AE42*'CPMK-CPL'!N$20,0))/'CPMK-CPL'!N$25,""))</f>
        <v/>
      </c>
      <c r="P42" s="7" t="str">
        <f>IF($C42="","",IFERROR((IFERROR('FORM NILAI SIAP'!$M42*'CPMK-CPL'!O$11,0)+IFERROR('FORM NILAI SIAP'!$O42*'CPMK-CPL'!O$12,0)+IFERROR('FORM NILAI SIAP'!$Q42*'CPMK-CPL'!O$13,0)+IFERROR('FORM NILAI SIAP'!$S42*'CPMK-CPL'!O$14,0)+IFERROR('FORM NILAI SIAP'!$U42*'CPMK-CPL'!O$15,0)+IFERROR('FORM NILAI SIAP'!$W42*'CPMK-CPL'!O$16,0)+IFERROR('FORM NILAI SIAP'!$Y42*'CPMK-CPL'!O$17,0)+IFERROR('FORM NILAI SIAP'!$AA42*'CPMK-CPL'!O$18,0)+IFERROR('FORM NILAI SIAP'!$AC42*'CPMK-CPL'!O$19,0)+IFERROR('FORM NILAI SIAP'!$AE42*'CPMK-CPL'!O$20,0))/'CPMK-CPL'!O$25,""))</f>
        <v/>
      </c>
      <c r="Q42" s="7" t="str">
        <f>IF($C42="","",IFERROR((IFERROR('FORM NILAI SIAP'!$M42*'CPMK-CPL'!P$11,0)+IFERROR('FORM NILAI SIAP'!$O42*'CPMK-CPL'!P$12,0)+IFERROR('FORM NILAI SIAP'!$Q42*'CPMK-CPL'!P$13,0)+IFERROR('FORM NILAI SIAP'!$S42*'CPMK-CPL'!P$14,0)+IFERROR('FORM NILAI SIAP'!$U42*'CPMK-CPL'!P$15,0)+IFERROR('FORM NILAI SIAP'!$W42*'CPMK-CPL'!P$16,0)+IFERROR('FORM NILAI SIAP'!$Y42*'CPMK-CPL'!P$17,0)+IFERROR('FORM NILAI SIAP'!$AA42*'CPMK-CPL'!P$18,0)+IFERROR('FORM NILAI SIAP'!$AC42*'CPMK-CPL'!P$19,0)+IFERROR('FORM NILAI SIAP'!$AE42*'CPMK-CPL'!P$20,0))/'CPMK-CPL'!P$25,""))</f>
        <v/>
      </c>
      <c r="R42" s="7" t="str">
        <f>IF($C42="","",IFERROR((IFERROR('FORM NILAI SIAP'!$M42*'CPMK-CPL'!Q$11,0)+IFERROR('FORM NILAI SIAP'!$O42*'CPMK-CPL'!Q$12,0)+IFERROR('FORM NILAI SIAP'!$Q42*'CPMK-CPL'!Q$13,0)+IFERROR('FORM NILAI SIAP'!$S42*'CPMK-CPL'!Q$14,0)+IFERROR('FORM NILAI SIAP'!$U42*'CPMK-CPL'!Q$15,0)+IFERROR('FORM NILAI SIAP'!$W42*'CPMK-CPL'!Q$16,0)+IFERROR('FORM NILAI SIAP'!$Y42*'CPMK-CPL'!Q$17,0)+IFERROR('FORM NILAI SIAP'!$AA42*'CPMK-CPL'!Q$18,0)+IFERROR('FORM NILAI SIAP'!$AC42*'CPMK-CPL'!Q$19,0)+IFERROR('FORM NILAI SIAP'!$AE42*'CPMK-CPL'!Q$20,0))/'CPMK-CPL'!Q$25,""))</f>
        <v/>
      </c>
      <c r="S42" s="7" t="str">
        <f>IF($C42="","",IFERROR((IFERROR('FORM NILAI SIAP'!$M42*'CPMK-CPL'!R$11,0)+IFERROR('FORM NILAI SIAP'!$O42*'CPMK-CPL'!R$12,0)+IFERROR('FORM NILAI SIAP'!$Q42*'CPMK-CPL'!R$13,0)+IFERROR('FORM NILAI SIAP'!$S42*'CPMK-CPL'!R$14,0)+IFERROR('FORM NILAI SIAP'!$U42*'CPMK-CPL'!R$15,0)+IFERROR('FORM NILAI SIAP'!$W42*'CPMK-CPL'!R$16,0)+IFERROR('FORM NILAI SIAP'!$Y42*'CPMK-CPL'!R$17,0)+IFERROR('FORM NILAI SIAP'!$AA42*'CPMK-CPL'!R$18,0)+IFERROR('FORM NILAI SIAP'!$AC42*'CPMK-CPL'!R$19,0)+IFERROR('FORM NILAI SIAP'!$AE42*'CPMK-CPL'!R$20,0))/'CPMK-CPL'!R$25,""))</f>
        <v/>
      </c>
      <c r="T42" s="88" t="str">
        <f t="shared" ref="T42:AH42" si="42">IF(E42="","",IF(E42&gt;=80,4,IF(E42&gt;=70,3,IF(E42&gt;=60,2,1))))</f>
        <v/>
      </c>
      <c r="U42" s="88" t="str">
        <f t="shared" si="42"/>
        <v/>
      </c>
      <c r="V42" s="88">
        <f t="shared" si="9"/>
        <v>1</v>
      </c>
      <c r="W42" s="88" t="str">
        <f t="shared" si="42"/>
        <v/>
      </c>
      <c r="X42" s="88" t="str">
        <f t="shared" si="42"/>
        <v/>
      </c>
      <c r="Y42" s="88" t="str">
        <f t="shared" si="42"/>
        <v/>
      </c>
      <c r="Z42" s="88" t="str">
        <f t="shared" si="42"/>
        <v/>
      </c>
      <c r="AA42" s="88" t="str">
        <f t="shared" si="42"/>
        <v/>
      </c>
      <c r="AB42" s="88" t="str">
        <f t="shared" si="42"/>
        <v/>
      </c>
      <c r="AC42" s="88" t="str">
        <f t="shared" si="42"/>
        <v/>
      </c>
      <c r="AD42" s="88" t="str">
        <f t="shared" si="42"/>
        <v/>
      </c>
      <c r="AE42" s="88" t="str">
        <f t="shared" si="42"/>
        <v/>
      </c>
      <c r="AF42" s="88" t="str">
        <f t="shared" si="42"/>
        <v/>
      </c>
      <c r="AG42" s="88" t="str">
        <f t="shared" si="42"/>
        <v/>
      </c>
      <c r="AH42" s="88" t="str">
        <f t="shared" si="42"/>
        <v/>
      </c>
      <c r="AI42" s="89">
        <f t="shared" ca="1" si="6"/>
        <v>1</v>
      </c>
      <c r="AJ42" s="89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</row>
    <row r="43" spans="1:90" ht="14.25" customHeight="1">
      <c r="A43" s="103">
        <f t="shared" si="7"/>
        <v>36</v>
      </c>
      <c r="B43" s="64">
        <f>IF('FORM NILAI SIAP'!A43=0,"",'FORM NILAI SIAP'!A43)</f>
        <v>21120120140099</v>
      </c>
      <c r="C43" s="3" t="str">
        <f>IF('FORM NILAI SIAP'!B43=0,"",'FORM NILAI SIAP'!B43)</f>
        <v>SITI SHOLEKAH</v>
      </c>
      <c r="D43" s="3" t="str">
        <f>'FORM NILAI SIAP'!J43</f>
        <v>A</v>
      </c>
      <c r="E43" s="7" t="str">
        <f>IF($C43="","",IFERROR((IFERROR('FORM NILAI SIAP'!$M43*'CPMK-CPL'!D$11,0)+IFERROR('FORM NILAI SIAP'!$O43*'CPMK-CPL'!D$12,0)+IFERROR('FORM NILAI SIAP'!$Q43*'CPMK-CPL'!D$13,0)+IFERROR('FORM NILAI SIAP'!$S43*'CPMK-CPL'!D$14,0)+IFERROR('FORM NILAI SIAP'!$U43*'CPMK-CPL'!D$15,0)+IFERROR('FORM NILAI SIAP'!$W43*'CPMK-CPL'!D$16,0)+IFERROR('FORM NILAI SIAP'!$Y43*'CPMK-CPL'!D$17,0)+IFERROR('FORM NILAI SIAP'!$AA43*'CPMK-CPL'!D$18,0)+IFERROR('FORM NILAI SIAP'!$AC43*'CPMK-CPL'!D$19,0)+IFERROR('FORM NILAI SIAP'!$AE43*'CPMK-CPL'!D$20,0))/'CPMK-CPL'!D$25,""))</f>
        <v/>
      </c>
      <c r="F43" s="7" t="str">
        <f>IF($C43="","",IFERROR((IFERROR('FORM NILAI SIAP'!$M43*'CPMK-CPL'!E$11,0)+IFERROR('FORM NILAI SIAP'!$O43*'CPMK-CPL'!E$12,0)+IFERROR('FORM NILAI SIAP'!$Q43*'CPMK-CPL'!E$13,0)+IFERROR('FORM NILAI SIAP'!$S43*'CPMK-CPL'!E$14,0)+IFERROR('FORM NILAI SIAP'!$U43*'CPMK-CPL'!E$15,0)+IFERROR('FORM NILAI SIAP'!$W43*'CPMK-CPL'!E$16,0)+IFERROR('FORM NILAI SIAP'!$Y43*'CPMK-CPL'!E$17,0)+IFERROR('FORM NILAI SIAP'!$AA43*'CPMK-CPL'!E$18,0)+IFERROR('FORM NILAI SIAP'!$AC43*'CPMK-CPL'!E$19,0)+IFERROR('FORM NILAI SIAP'!$AE43*'CPMK-CPL'!E$20,0))/'CPMK-CPL'!E$25,""))</f>
        <v/>
      </c>
      <c r="G43" s="7">
        <f>IF($C43="","",IFERROR((IFERROR('FORM NILAI SIAP'!$M43*'CPMK-CPL'!F$11,0)+IFERROR('FORM NILAI SIAP'!$O43*'CPMK-CPL'!F$12,0)+IFERROR('FORM NILAI SIAP'!$Q43*'CPMK-CPL'!F$13,0)+IFERROR('FORM NILAI SIAP'!$S43*'CPMK-CPL'!F$14,0)+IFERROR('FORM NILAI SIAP'!$U43*'CPMK-CPL'!F$15,0)+IFERROR('FORM NILAI SIAP'!$W43*'CPMK-CPL'!F$16,0)+IFERROR('FORM NILAI SIAP'!$Y43*'CPMK-CPL'!F$17,0)+IFERROR('FORM NILAI SIAP'!$AA43*'CPMK-CPL'!F$18,0)+IFERROR('FORM NILAI SIAP'!$AC43*'CPMK-CPL'!F$19,0)+IFERROR('FORM NILAI SIAP'!$AE43*'CPMK-CPL'!F$20,0))/'CPMK-CPL'!F$25,""))</f>
        <v>86.5</v>
      </c>
      <c r="H43" s="7" t="str">
        <f>IF($C43="","",IFERROR((IFERROR('FORM NILAI SIAP'!$M43*'CPMK-CPL'!G$11,0)+IFERROR('FORM NILAI SIAP'!$O43*'CPMK-CPL'!G$12,0)+IFERROR('FORM NILAI SIAP'!$Q43*'CPMK-CPL'!G$13,0)+IFERROR('FORM NILAI SIAP'!$S43*'CPMK-CPL'!G$14,0)+IFERROR('FORM NILAI SIAP'!$U43*'CPMK-CPL'!G$15,0)+IFERROR('FORM NILAI SIAP'!$W43*'CPMK-CPL'!G$16,0)+IFERROR('FORM NILAI SIAP'!$Y43*'CPMK-CPL'!G$17,0)+IFERROR('FORM NILAI SIAP'!$AA43*'CPMK-CPL'!G$18,0)+IFERROR('FORM NILAI SIAP'!$AC43*'CPMK-CPL'!G$19,0)+IFERROR('FORM NILAI SIAP'!$AE43*'CPMK-CPL'!G$20,0))/'CPMK-CPL'!G$25,""))</f>
        <v/>
      </c>
      <c r="I43" s="7" t="str">
        <f>IF($C43="","",IFERROR((IFERROR('FORM NILAI SIAP'!$M43*'CPMK-CPL'!H$11,0)+IFERROR('FORM NILAI SIAP'!$O43*'CPMK-CPL'!H$12,0)+IFERROR('FORM NILAI SIAP'!$Q43*'CPMK-CPL'!H$13,0)+IFERROR('FORM NILAI SIAP'!$S43*'CPMK-CPL'!H$14,0)+IFERROR('FORM NILAI SIAP'!$U43*'CPMK-CPL'!H$15,0)+IFERROR('FORM NILAI SIAP'!$W43*'CPMK-CPL'!H$16,0)+IFERROR('FORM NILAI SIAP'!$Y43*'CPMK-CPL'!H$17,0)+IFERROR('FORM NILAI SIAP'!$AA43*'CPMK-CPL'!H$18,0)+IFERROR('FORM NILAI SIAP'!$AC43*'CPMK-CPL'!H$19,0)+IFERROR('FORM NILAI SIAP'!$AE43*'CPMK-CPL'!H$20,0))/'CPMK-CPL'!H$25,""))</f>
        <v/>
      </c>
      <c r="J43" s="7" t="str">
        <f>IF($C43="","",IFERROR((IFERROR('FORM NILAI SIAP'!$M43*'CPMK-CPL'!I$11,0)+IFERROR('FORM NILAI SIAP'!$O43*'CPMK-CPL'!I$12,0)+IFERROR('FORM NILAI SIAP'!$Q43*'CPMK-CPL'!I$13,0)+IFERROR('FORM NILAI SIAP'!$S43*'CPMK-CPL'!I$14,0)+IFERROR('FORM NILAI SIAP'!$U43*'CPMK-CPL'!I$15,0)+IFERROR('FORM NILAI SIAP'!$W43*'CPMK-CPL'!I$16,0)+IFERROR('FORM NILAI SIAP'!$Y43*'CPMK-CPL'!I$17,0)+IFERROR('FORM NILAI SIAP'!$AA43*'CPMK-CPL'!I$18,0)+IFERROR('FORM NILAI SIAP'!$AC43*'CPMK-CPL'!I$19,0)+IFERROR('FORM NILAI SIAP'!$AE43*'CPMK-CPL'!I$20,0))/'CPMK-CPL'!I$25,""))</f>
        <v/>
      </c>
      <c r="K43" s="7" t="str">
        <f>IF($C43="","",IFERROR((IFERROR('FORM NILAI SIAP'!$M43*'CPMK-CPL'!J$11,0)+IFERROR('FORM NILAI SIAP'!$O43*'CPMK-CPL'!J$12,0)+IFERROR('FORM NILAI SIAP'!$Q43*'CPMK-CPL'!J$13,0)+IFERROR('FORM NILAI SIAP'!$S43*'CPMK-CPL'!J$14,0)+IFERROR('FORM NILAI SIAP'!$U43*'CPMK-CPL'!J$15,0)+IFERROR('FORM NILAI SIAP'!$W43*'CPMK-CPL'!J$16,0)+IFERROR('FORM NILAI SIAP'!$Y43*'CPMK-CPL'!J$17,0)+IFERROR('FORM NILAI SIAP'!$AA43*'CPMK-CPL'!J$18,0)+IFERROR('FORM NILAI SIAP'!$AC43*'CPMK-CPL'!J$19,0)+IFERROR('FORM NILAI SIAP'!$AE43*'CPMK-CPL'!J$20,0))/'CPMK-CPL'!J$25,""))</f>
        <v/>
      </c>
      <c r="L43" s="7" t="str">
        <f>IF($C43="","",IFERROR((IFERROR('FORM NILAI SIAP'!$M43*'CPMK-CPL'!K$11,0)+IFERROR('FORM NILAI SIAP'!$O43*'CPMK-CPL'!K$12,0)+IFERROR('FORM NILAI SIAP'!$Q43*'CPMK-CPL'!K$13,0)+IFERROR('FORM NILAI SIAP'!$S43*'CPMK-CPL'!K$14,0)+IFERROR('FORM NILAI SIAP'!$U43*'CPMK-CPL'!K$15,0)+IFERROR('FORM NILAI SIAP'!$W43*'CPMK-CPL'!K$16,0)+IFERROR('FORM NILAI SIAP'!$Y43*'CPMK-CPL'!K$17,0)+IFERROR('FORM NILAI SIAP'!$AA43*'CPMK-CPL'!K$18,0)+IFERROR('FORM NILAI SIAP'!$AC43*'CPMK-CPL'!K$19,0)+IFERROR('FORM NILAI SIAP'!$AE43*'CPMK-CPL'!K$20,0))/'CPMK-CPL'!K$25,""))</f>
        <v/>
      </c>
      <c r="M43" s="7" t="str">
        <f>IF($C43="","",IFERROR((IFERROR('FORM NILAI SIAP'!$M43*'CPMK-CPL'!L$11,0)+IFERROR('FORM NILAI SIAP'!$O43*'CPMK-CPL'!L$12,0)+IFERROR('FORM NILAI SIAP'!$Q43*'CPMK-CPL'!L$13,0)+IFERROR('FORM NILAI SIAP'!$S43*'CPMK-CPL'!L$14,0)+IFERROR('FORM NILAI SIAP'!$U43*'CPMK-CPL'!L$15,0)+IFERROR('FORM NILAI SIAP'!$W43*'CPMK-CPL'!L$16,0)+IFERROR('FORM NILAI SIAP'!$Y43*'CPMK-CPL'!L$17,0)+IFERROR('FORM NILAI SIAP'!$AA43*'CPMK-CPL'!L$18,0)+IFERROR('FORM NILAI SIAP'!$AC43*'CPMK-CPL'!L$19,0)+IFERROR('FORM NILAI SIAP'!$AE43*'CPMK-CPL'!L$20,0))/'CPMK-CPL'!L$25,""))</f>
        <v/>
      </c>
      <c r="N43" s="7" t="str">
        <f>IF($C43="","",IFERROR((IFERROR('FORM NILAI SIAP'!$M43*'CPMK-CPL'!M$11,0)+IFERROR('FORM NILAI SIAP'!$O43*'CPMK-CPL'!M$12,0)+IFERROR('FORM NILAI SIAP'!$Q43*'CPMK-CPL'!M$13,0)+IFERROR('FORM NILAI SIAP'!$S43*'CPMK-CPL'!M$14,0)+IFERROR('FORM NILAI SIAP'!$U43*'CPMK-CPL'!M$15,0)+IFERROR('FORM NILAI SIAP'!$W43*'CPMK-CPL'!M$16,0)+IFERROR('FORM NILAI SIAP'!$Y43*'CPMK-CPL'!M$17,0)+IFERROR('FORM NILAI SIAP'!$AA43*'CPMK-CPL'!M$18,0)+IFERROR('FORM NILAI SIAP'!$AC43*'CPMK-CPL'!M$19,0)+IFERROR('FORM NILAI SIAP'!$AE43*'CPMK-CPL'!M$20,0))/'CPMK-CPL'!M$25,""))</f>
        <v/>
      </c>
      <c r="O43" s="7" t="str">
        <f>IF($C43="","",IFERROR((IFERROR('FORM NILAI SIAP'!$M43*'CPMK-CPL'!N$11,0)+IFERROR('FORM NILAI SIAP'!$O43*'CPMK-CPL'!N$12,0)+IFERROR('FORM NILAI SIAP'!$Q43*'CPMK-CPL'!N$13,0)+IFERROR('FORM NILAI SIAP'!$S43*'CPMK-CPL'!N$14,0)+IFERROR('FORM NILAI SIAP'!$U43*'CPMK-CPL'!N$15,0)+IFERROR('FORM NILAI SIAP'!$W43*'CPMK-CPL'!N$16,0)+IFERROR('FORM NILAI SIAP'!$Y43*'CPMK-CPL'!N$17,0)+IFERROR('FORM NILAI SIAP'!$AA43*'CPMK-CPL'!N$18,0)+IFERROR('FORM NILAI SIAP'!$AC43*'CPMK-CPL'!N$19,0)+IFERROR('FORM NILAI SIAP'!$AE43*'CPMK-CPL'!N$20,0))/'CPMK-CPL'!N$25,""))</f>
        <v/>
      </c>
      <c r="P43" s="7" t="str">
        <f>IF($C43="","",IFERROR((IFERROR('FORM NILAI SIAP'!$M43*'CPMK-CPL'!O$11,0)+IFERROR('FORM NILAI SIAP'!$O43*'CPMK-CPL'!O$12,0)+IFERROR('FORM NILAI SIAP'!$Q43*'CPMK-CPL'!O$13,0)+IFERROR('FORM NILAI SIAP'!$S43*'CPMK-CPL'!O$14,0)+IFERROR('FORM NILAI SIAP'!$U43*'CPMK-CPL'!O$15,0)+IFERROR('FORM NILAI SIAP'!$W43*'CPMK-CPL'!O$16,0)+IFERROR('FORM NILAI SIAP'!$Y43*'CPMK-CPL'!O$17,0)+IFERROR('FORM NILAI SIAP'!$AA43*'CPMK-CPL'!O$18,0)+IFERROR('FORM NILAI SIAP'!$AC43*'CPMK-CPL'!O$19,0)+IFERROR('FORM NILAI SIAP'!$AE43*'CPMK-CPL'!O$20,0))/'CPMK-CPL'!O$25,""))</f>
        <v/>
      </c>
      <c r="Q43" s="7" t="str">
        <f>IF($C43="","",IFERROR((IFERROR('FORM NILAI SIAP'!$M43*'CPMK-CPL'!P$11,0)+IFERROR('FORM NILAI SIAP'!$O43*'CPMK-CPL'!P$12,0)+IFERROR('FORM NILAI SIAP'!$Q43*'CPMK-CPL'!P$13,0)+IFERROR('FORM NILAI SIAP'!$S43*'CPMK-CPL'!P$14,0)+IFERROR('FORM NILAI SIAP'!$U43*'CPMK-CPL'!P$15,0)+IFERROR('FORM NILAI SIAP'!$W43*'CPMK-CPL'!P$16,0)+IFERROR('FORM NILAI SIAP'!$Y43*'CPMK-CPL'!P$17,0)+IFERROR('FORM NILAI SIAP'!$AA43*'CPMK-CPL'!P$18,0)+IFERROR('FORM NILAI SIAP'!$AC43*'CPMK-CPL'!P$19,0)+IFERROR('FORM NILAI SIAP'!$AE43*'CPMK-CPL'!P$20,0))/'CPMK-CPL'!P$25,""))</f>
        <v/>
      </c>
      <c r="R43" s="7" t="str">
        <f>IF($C43="","",IFERROR((IFERROR('FORM NILAI SIAP'!$M43*'CPMK-CPL'!Q$11,0)+IFERROR('FORM NILAI SIAP'!$O43*'CPMK-CPL'!Q$12,0)+IFERROR('FORM NILAI SIAP'!$Q43*'CPMK-CPL'!Q$13,0)+IFERROR('FORM NILAI SIAP'!$S43*'CPMK-CPL'!Q$14,0)+IFERROR('FORM NILAI SIAP'!$U43*'CPMK-CPL'!Q$15,0)+IFERROR('FORM NILAI SIAP'!$W43*'CPMK-CPL'!Q$16,0)+IFERROR('FORM NILAI SIAP'!$Y43*'CPMK-CPL'!Q$17,0)+IFERROR('FORM NILAI SIAP'!$AA43*'CPMK-CPL'!Q$18,0)+IFERROR('FORM NILAI SIAP'!$AC43*'CPMK-CPL'!Q$19,0)+IFERROR('FORM NILAI SIAP'!$AE43*'CPMK-CPL'!Q$20,0))/'CPMK-CPL'!Q$25,""))</f>
        <v/>
      </c>
      <c r="S43" s="7" t="str">
        <f>IF($C43="","",IFERROR((IFERROR('FORM NILAI SIAP'!$M43*'CPMK-CPL'!R$11,0)+IFERROR('FORM NILAI SIAP'!$O43*'CPMK-CPL'!R$12,0)+IFERROR('FORM NILAI SIAP'!$Q43*'CPMK-CPL'!R$13,0)+IFERROR('FORM NILAI SIAP'!$S43*'CPMK-CPL'!R$14,0)+IFERROR('FORM NILAI SIAP'!$U43*'CPMK-CPL'!R$15,0)+IFERROR('FORM NILAI SIAP'!$W43*'CPMK-CPL'!R$16,0)+IFERROR('FORM NILAI SIAP'!$Y43*'CPMK-CPL'!R$17,0)+IFERROR('FORM NILAI SIAP'!$AA43*'CPMK-CPL'!R$18,0)+IFERROR('FORM NILAI SIAP'!$AC43*'CPMK-CPL'!R$19,0)+IFERROR('FORM NILAI SIAP'!$AE43*'CPMK-CPL'!R$20,0))/'CPMK-CPL'!R$25,""))</f>
        <v/>
      </c>
      <c r="T43" s="88" t="str">
        <f t="shared" ref="T43:AH43" si="43">IF(E43="","",IF(E43&gt;=80,4,IF(E43&gt;=70,3,IF(E43&gt;=60,2,1))))</f>
        <v/>
      </c>
      <c r="U43" s="88" t="str">
        <f t="shared" si="43"/>
        <v/>
      </c>
      <c r="V43" s="88">
        <f t="shared" si="9"/>
        <v>4</v>
      </c>
      <c r="W43" s="88" t="str">
        <f t="shared" si="43"/>
        <v/>
      </c>
      <c r="X43" s="88" t="str">
        <f t="shared" si="43"/>
        <v/>
      </c>
      <c r="Y43" s="88" t="str">
        <f t="shared" si="43"/>
        <v/>
      </c>
      <c r="Z43" s="88" t="str">
        <f t="shared" si="43"/>
        <v/>
      </c>
      <c r="AA43" s="88" t="str">
        <f t="shared" si="43"/>
        <v/>
      </c>
      <c r="AB43" s="88" t="str">
        <f t="shared" si="43"/>
        <v/>
      </c>
      <c r="AC43" s="88" t="str">
        <f t="shared" si="43"/>
        <v/>
      </c>
      <c r="AD43" s="88" t="str">
        <f t="shared" si="43"/>
        <v/>
      </c>
      <c r="AE43" s="88" t="str">
        <f t="shared" si="43"/>
        <v/>
      </c>
      <c r="AF43" s="88" t="str">
        <f t="shared" si="43"/>
        <v/>
      </c>
      <c r="AG43" s="88" t="str">
        <f t="shared" si="43"/>
        <v/>
      </c>
      <c r="AH43" s="88" t="str">
        <f t="shared" si="43"/>
        <v/>
      </c>
      <c r="AI43" s="89">
        <f t="shared" ca="1" si="6"/>
        <v>4</v>
      </c>
      <c r="AJ43" s="89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</row>
    <row r="44" spans="1:90" ht="14.25" customHeight="1">
      <c r="A44" s="103">
        <f t="shared" si="7"/>
        <v>37</v>
      </c>
      <c r="B44" s="64">
        <f>IF('FORM NILAI SIAP'!A44=0,"",'FORM NILAI SIAP'!A44)</f>
        <v>21120120140099</v>
      </c>
      <c r="C44" s="3" t="str">
        <f>IF('FORM NILAI SIAP'!B44=0,"",'FORM NILAI SIAP'!B44)</f>
        <v>FORESTO ANDREAN YUDHA</v>
      </c>
      <c r="D44" s="3" t="str">
        <f>'FORM NILAI SIAP'!J44</f>
        <v>A</v>
      </c>
      <c r="E44" s="7" t="str">
        <f>IF($C44="","",IFERROR((IFERROR('FORM NILAI SIAP'!$M44*'CPMK-CPL'!D$11,0)+IFERROR('FORM NILAI SIAP'!$O44*'CPMK-CPL'!D$12,0)+IFERROR('FORM NILAI SIAP'!$Q44*'CPMK-CPL'!D$13,0)+IFERROR('FORM NILAI SIAP'!$S44*'CPMK-CPL'!D$14,0)+IFERROR('FORM NILAI SIAP'!$U44*'CPMK-CPL'!D$15,0)+IFERROR('FORM NILAI SIAP'!$W44*'CPMK-CPL'!D$16,0)+IFERROR('FORM NILAI SIAP'!$Y44*'CPMK-CPL'!D$17,0)+IFERROR('FORM NILAI SIAP'!$AA44*'CPMK-CPL'!D$18,0)+IFERROR('FORM NILAI SIAP'!$AC44*'CPMK-CPL'!D$19,0)+IFERROR('FORM NILAI SIAP'!$AE44*'CPMK-CPL'!D$20,0))/'CPMK-CPL'!D$25,""))</f>
        <v/>
      </c>
      <c r="F44" s="7" t="str">
        <f>IF($C44="","",IFERROR((IFERROR('FORM NILAI SIAP'!$M44*'CPMK-CPL'!E$11,0)+IFERROR('FORM NILAI SIAP'!$O44*'CPMK-CPL'!E$12,0)+IFERROR('FORM NILAI SIAP'!$Q44*'CPMK-CPL'!E$13,0)+IFERROR('FORM NILAI SIAP'!$S44*'CPMK-CPL'!E$14,0)+IFERROR('FORM NILAI SIAP'!$U44*'CPMK-CPL'!E$15,0)+IFERROR('FORM NILAI SIAP'!$W44*'CPMK-CPL'!E$16,0)+IFERROR('FORM NILAI SIAP'!$Y44*'CPMK-CPL'!E$17,0)+IFERROR('FORM NILAI SIAP'!$AA44*'CPMK-CPL'!E$18,0)+IFERROR('FORM NILAI SIAP'!$AC44*'CPMK-CPL'!E$19,0)+IFERROR('FORM NILAI SIAP'!$AE44*'CPMK-CPL'!E$20,0))/'CPMK-CPL'!E$25,""))</f>
        <v/>
      </c>
      <c r="G44" s="7">
        <f>IF($C44="","",IFERROR((IFERROR('FORM NILAI SIAP'!$M44*'CPMK-CPL'!F$11,0)+IFERROR('FORM NILAI SIAP'!$O44*'CPMK-CPL'!F$12,0)+IFERROR('FORM NILAI SIAP'!$Q44*'CPMK-CPL'!F$13,0)+IFERROR('FORM NILAI SIAP'!$S44*'CPMK-CPL'!F$14,0)+IFERROR('FORM NILAI SIAP'!$U44*'CPMK-CPL'!F$15,0)+IFERROR('FORM NILAI SIAP'!$W44*'CPMK-CPL'!F$16,0)+IFERROR('FORM NILAI SIAP'!$Y44*'CPMK-CPL'!F$17,0)+IFERROR('FORM NILAI SIAP'!$AA44*'CPMK-CPL'!F$18,0)+IFERROR('FORM NILAI SIAP'!$AC44*'CPMK-CPL'!F$19,0)+IFERROR('FORM NILAI SIAP'!$AE44*'CPMK-CPL'!F$20,0))/'CPMK-CPL'!F$25,""))</f>
        <v>88.75</v>
      </c>
      <c r="H44" s="7" t="str">
        <f>IF($C44="","",IFERROR((IFERROR('FORM NILAI SIAP'!$M44*'CPMK-CPL'!G$11,0)+IFERROR('FORM NILAI SIAP'!$O44*'CPMK-CPL'!G$12,0)+IFERROR('FORM NILAI SIAP'!$Q44*'CPMK-CPL'!G$13,0)+IFERROR('FORM NILAI SIAP'!$S44*'CPMK-CPL'!G$14,0)+IFERROR('FORM NILAI SIAP'!$U44*'CPMK-CPL'!G$15,0)+IFERROR('FORM NILAI SIAP'!$W44*'CPMK-CPL'!G$16,0)+IFERROR('FORM NILAI SIAP'!$Y44*'CPMK-CPL'!G$17,0)+IFERROR('FORM NILAI SIAP'!$AA44*'CPMK-CPL'!G$18,0)+IFERROR('FORM NILAI SIAP'!$AC44*'CPMK-CPL'!G$19,0)+IFERROR('FORM NILAI SIAP'!$AE44*'CPMK-CPL'!G$20,0))/'CPMK-CPL'!G$25,""))</f>
        <v/>
      </c>
      <c r="I44" s="7" t="str">
        <f>IF($C44="","",IFERROR((IFERROR('FORM NILAI SIAP'!$M44*'CPMK-CPL'!H$11,0)+IFERROR('FORM NILAI SIAP'!$O44*'CPMK-CPL'!H$12,0)+IFERROR('FORM NILAI SIAP'!$Q44*'CPMK-CPL'!H$13,0)+IFERROR('FORM NILAI SIAP'!$S44*'CPMK-CPL'!H$14,0)+IFERROR('FORM NILAI SIAP'!$U44*'CPMK-CPL'!H$15,0)+IFERROR('FORM NILAI SIAP'!$W44*'CPMK-CPL'!H$16,0)+IFERROR('FORM NILAI SIAP'!$Y44*'CPMK-CPL'!H$17,0)+IFERROR('FORM NILAI SIAP'!$AA44*'CPMK-CPL'!H$18,0)+IFERROR('FORM NILAI SIAP'!$AC44*'CPMK-CPL'!H$19,0)+IFERROR('FORM NILAI SIAP'!$AE44*'CPMK-CPL'!H$20,0))/'CPMK-CPL'!H$25,""))</f>
        <v/>
      </c>
      <c r="J44" s="7" t="str">
        <f>IF($C44="","",IFERROR((IFERROR('FORM NILAI SIAP'!$M44*'CPMK-CPL'!I$11,0)+IFERROR('FORM NILAI SIAP'!$O44*'CPMK-CPL'!I$12,0)+IFERROR('FORM NILAI SIAP'!$Q44*'CPMK-CPL'!I$13,0)+IFERROR('FORM NILAI SIAP'!$S44*'CPMK-CPL'!I$14,0)+IFERROR('FORM NILAI SIAP'!$U44*'CPMK-CPL'!I$15,0)+IFERROR('FORM NILAI SIAP'!$W44*'CPMK-CPL'!I$16,0)+IFERROR('FORM NILAI SIAP'!$Y44*'CPMK-CPL'!I$17,0)+IFERROR('FORM NILAI SIAP'!$AA44*'CPMK-CPL'!I$18,0)+IFERROR('FORM NILAI SIAP'!$AC44*'CPMK-CPL'!I$19,0)+IFERROR('FORM NILAI SIAP'!$AE44*'CPMK-CPL'!I$20,0))/'CPMK-CPL'!I$25,""))</f>
        <v/>
      </c>
      <c r="K44" s="7" t="str">
        <f>IF($C44="","",IFERROR((IFERROR('FORM NILAI SIAP'!$M44*'CPMK-CPL'!J$11,0)+IFERROR('FORM NILAI SIAP'!$O44*'CPMK-CPL'!J$12,0)+IFERROR('FORM NILAI SIAP'!$Q44*'CPMK-CPL'!J$13,0)+IFERROR('FORM NILAI SIAP'!$S44*'CPMK-CPL'!J$14,0)+IFERROR('FORM NILAI SIAP'!$U44*'CPMK-CPL'!J$15,0)+IFERROR('FORM NILAI SIAP'!$W44*'CPMK-CPL'!J$16,0)+IFERROR('FORM NILAI SIAP'!$Y44*'CPMK-CPL'!J$17,0)+IFERROR('FORM NILAI SIAP'!$AA44*'CPMK-CPL'!J$18,0)+IFERROR('FORM NILAI SIAP'!$AC44*'CPMK-CPL'!J$19,0)+IFERROR('FORM NILAI SIAP'!$AE44*'CPMK-CPL'!J$20,0))/'CPMK-CPL'!J$25,""))</f>
        <v/>
      </c>
      <c r="L44" s="7" t="str">
        <f>IF($C44="","",IFERROR((IFERROR('FORM NILAI SIAP'!$M44*'CPMK-CPL'!K$11,0)+IFERROR('FORM NILAI SIAP'!$O44*'CPMK-CPL'!K$12,0)+IFERROR('FORM NILAI SIAP'!$Q44*'CPMK-CPL'!K$13,0)+IFERROR('FORM NILAI SIAP'!$S44*'CPMK-CPL'!K$14,0)+IFERROR('FORM NILAI SIAP'!$U44*'CPMK-CPL'!K$15,0)+IFERROR('FORM NILAI SIAP'!$W44*'CPMK-CPL'!K$16,0)+IFERROR('FORM NILAI SIAP'!$Y44*'CPMK-CPL'!K$17,0)+IFERROR('FORM NILAI SIAP'!$AA44*'CPMK-CPL'!K$18,0)+IFERROR('FORM NILAI SIAP'!$AC44*'CPMK-CPL'!K$19,0)+IFERROR('FORM NILAI SIAP'!$AE44*'CPMK-CPL'!K$20,0))/'CPMK-CPL'!K$25,""))</f>
        <v/>
      </c>
      <c r="M44" s="7" t="str">
        <f>IF($C44="","",IFERROR((IFERROR('FORM NILAI SIAP'!$M44*'CPMK-CPL'!L$11,0)+IFERROR('FORM NILAI SIAP'!$O44*'CPMK-CPL'!L$12,0)+IFERROR('FORM NILAI SIAP'!$Q44*'CPMK-CPL'!L$13,0)+IFERROR('FORM NILAI SIAP'!$S44*'CPMK-CPL'!L$14,0)+IFERROR('FORM NILAI SIAP'!$U44*'CPMK-CPL'!L$15,0)+IFERROR('FORM NILAI SIAP'!$W44*'CPMK-CPL'!L$16,0)+IFERROR('FORM NILAI SIAP'!$Y44*'CPMK-CPL'!L$17,0)+IFERROR('FORM NILAI SIAP'!$AA44*'CPMK-CPL'!L$18,0)+IFERROR('FORM NILAI SIAP'!$AC44*'CPMK-CPL'!L$19,0)+IFERROR('FORM NILAI SIAP'!$AE44*'CPMK-CPL'!L$20,0))/'CPMK-CPL'!L$25,""))</f>
        <v/>
      </c>
      <c r="N44" s="7" t="str">
        <f>IF($C44="","",IFERROR((IFERROR('FORM NILAI SIAP'!$M44*'CPMK-CPL'!M$11,0)+IFERROR('FORM NILAI SIAP'!$O44*'CPMK-CPL'!M$12,0)+IFERROR('FORM NILAI SIAP'!$Q44*'CPMK-CPL'!M$13,0)+IFERROR('FORM NILAI SIAP'!$S44*'CPMK-CPL'!M$14,0)+IFERROR('FORM NILAI SIAP'!$U44*'CPMK-CPL'!M$15,0)+IFERROR('FORM NILAI SIAP'!$W44*'CPMK-CPL'!M$16,0)+IFERROR('FORM NILAI SIAP'!$Y44*'CPMK-CPL'!M$17,0)+IFERROR('FORM NILAI SIAP'!$AA44*'CPMK-CPL'!M$18,0)+IFERROR('FORM NILAI SIAP'!$AC44*'CPMK-CPL'!M$19,0)+IFERROR('FORM NILAI SIAP'!$AE44*'CPMK-CPL'!M$20,0))/'CPMK-CPL'!M$25,""))</f>
        <v/>
      </c>
      <c r="O44" s="7" t="str">
        <f>IF($C44="","",IFERROR((IFERROR('FORM NILAI SIAP'!$M44*'CPMK-CPL'!N$11,0)+IFERROR('FORM NILAI SIAP'!$O44*'CPMK-CPL'!N$12,0)+IFERROR('FORM NILAI SIAP'!$Q44*'CPMK-CPL'!N$13,0)+IFERROR('FORM NILAI SIAP'!$S44*'CPMK-CPL'!N$14,0)+IFERROR('FORM NILAI SIAP'!$U44*'CPMK-CPL'!N$15,0)+IFERROR('FORM NILAI SIAP'!$W44*'CPMK-CPL'!N$16,0)+IFERROR('FORM NILAI SIAP'!$Y44*'CPMK-CPL'!N$17,0)+IFERROR('FORM NILAI SIAP'!$AA44*'CPMK-CPL'!N$18,0)+IFERROR('FORM NILAI SIAP'!$AC44*'CPMK-CPL'!N$19,0)+IFERROR('FORM NILAI SIAP'!$AE44*'CPMK-CPL'!N$20,0))/'CPMK-CPL'!N$25,""))</f>
        <v/>
      </c>
      <c r="P44" s="7" t="str">
        <f>IF($C44="","",IFERROR((IFERROR('FORM NILAI SIAP'!$M44*'CPMK-CPL'!O$11,0)+IFERROR('FORM NILAI SIAP'!$O44*'CPMK-CPL'!O$12,0)+IFERROR('FORM NILAI SIAP'!$Q44*'CPMK-CPL'!O$13,0)+IFERROR('FORM NILAI SIAP'!$S44*'CPMK-CPL'!O$14,0)+IFERROR('FORM NILAI SIAP'!$U44*'CPMK-CPL'!O$15,0)+IFERROR('FORM NILAI SIAP'!$W44*'CPMK-CPL'!O$16,0)+IFERROR('FORM NILAI SIAP'!$Y44*'CPMK-CPL'!O$17,0)+IFERROR('FORM NILAI SIAP'!$AA44*'CPMK-CPL'!O$18,0)+IFERROR('FORM NILAI SIAP'!$AC44*'CPMK-CPL'!O$19,0)+IFERROR('FORM NILAI SIAP'!$AE44*'CPMK-CPL'!O$20,0))/'CPMK-CPL'!O$25,""))</f>
        <v/>
      </c>
      <c r="Q44" s="7" t="str">
        <f>IF($C44="","",IFERROR((IFERROR('FORM NILAI SIAP'!$M44*'CPMK-CPL'!P$11,0)+IFERROR('FORM NILAI SIAP'!$O44*'CPMK-CPL'!P$12,0)+IFERROR('FORM NILAI SIAP'!$Q44*'CPMK-CPL'!P$13,0)+IFERROR('FORM NILAI SIAP'!$S44*'CPMK-CPL'!P$14,0)+IFERROR('FORM NILAI SIAP'!$U44*'CPMK-CPL'!P$15,0)+IFERROR('FORM NILAI SIAP'!$W44*'CPMK-CPL'!P$16,0)+IFERROR('FORM NILAI SIAP'!$Y44*'CPMK-CPL'!P$17,0)+IFERROR('FORM NILAI SIAP'!$AA44*'CPMK-CPL'!P$18,0)+IFERROR('FORM NILAI SIAP'!$AC44*'CPMK-CPL'!P$19,0)+IFERROR('FORM NILAI SIAP'!$AE44*'CPMK-CPL'!P$20,0))/'CPMK-CPL'!P$25,""))</f>
        <v/>
      </c>
      <c r="R44" s="7" t="str">
        <f>IF($C44="","",IFERROR((IFERROR('FORM NILAI SIAP'!$M44*'CPMK-CPL'!Q$11,0)+IFERROR('FORM NILAI SIAP'!$O44*'CPMK-CPL'!Q$12,0)+IFERROR('FORM NILAI SIAP'!$Q44*'CPMK-CPL'!Q$13,0)+IFERROR('FORM NILAI SIAP'!$S44*'CPMK-CPL'!Q$14,0)+IFERROR('FORM NILAI SIAP'!$U44*'CPMK-CPL'!Q$15,0)+IFERROR('FORM NILAI SIAP'!$W44*'CPMK-CPL'!Q$16,0)+IFERROR('FORM NILAI SIAP'!$Y44*'CPMK-CPL'!Q$17,0)+IFERROR('FORM NILAI SIAP'!$AA44*'CPMK-CPL'!Q$18,0)+IFERROR('FORM NILAI SIAP'!$AC44*'CPMK-CPL'!Q$19,0)+IFERROR('FORM NILAI SIAP'!$AE44*'CPMK-CPL'!Q$20,0))/'CPMK-CPL'!Q$25,""))</f>
        <v/>
      </c>
      <c r="S44" s="7" t="str">
        <f>IF($C44="","",IFERROR((IFERROR('FORM NILAI SIAP'!$M44*'CPMK-CPL'!R$11,0)+IFERROR('FORM NILAI SIAP'!$O44*'CPMK-CPL'!R$12,0)+IFERROR('FORM NILAI SIAP'!$Q44*'CPMK-CPL'!R$13,0)+IFERROR('FORM NILAI SIAP'!$S44*'CPMK-CPL'!R$14,0)+IFERROR('FORM NILAI SIAP'!$U44*'CPMK-CPL'!R$15,0)+IFERROR('FORM NILAI SIAP'!$W44*'CPMK-CPL'!R$16,0)+IFERROR('FORM NILAI SIAP'!$Y44*'CPMK-CPL'!R$17,0)+IFERROR('FORM NILAI SIAP'!$AA44*'CPMK-CPL'!R$18,0)+IFERROR('FORM NILAI SIAP'!$AC44*'CPMK-CPL'!R$19,0)+IFERROR('FORM NILAI SIAP'!$AE44*'CPMK-CPL'!R$20,0))/'CPMK-CPL'!R$25,""))</f>
        <v/>
      </c>
      <c r="T44" s="88" t="str">
        <f t="shared" ref="T44:AH44" si="44">IF(E44="","",IF(E44&gt;=80,4,IF(E44&gt;=70,3,IF(E44&gt;=60,2,1))))</f>
        <v/>
      </c>
      <c r="U44" s="88" t="str">
        <f t="shared" si="44"/>
        <v/>
      </c>
      <c r="V44" s="88">
        <f t="shared" si="9"/>
        <v>4</v>
      </c>
      <c r="W44" s="88" t="str">
        <f t="shared" si="44"/>
        <v/>
      </c>
      <c r="X44" s="88" t="str">
        <f t="shared" si="44"/>
        <v/>
      </c>
      <c r="Y44" s="88" t="str">
        <f t="shared" si="44"/>
        <v/>
      </c>
      <c r="Z44" s="88" t="str">
        <f t="shared" si="44"/>
        <v/>
      </c>
      <c r="AA44" s="88" t="str">
        <f t="shared" si="44"/>
        <v/>
      </c>
      <c r="AB44" s="88" t="str">
        <f t="shared" si="44"/>
        <v/>
      </c>
      <c r="AC44" s="88" t="str">
        <f t="shared" si="44"/>
        <v/>
      </c>
      <c r="AD44" s="88" t="str">
        <f t="shared" si="44"/>
        <v/>
      </c>
      <c r="AE44" s="88" t="str">
        <f t="shared" si="44"/>
        <v/>
      </c>
      <c r="AF44" s="88" t="str">
        <f t="shared" si="44"/>
        <v/>
      </c>
      <c r="AG44" s="88" t="str">
        <f t="shared" si="44"/>
        <v/>
      </c>
      <c r="AH44" s="88" t="str">
        <f t="shared" si="44"/>
        <v/>
      </c>
      <c r="AI44" s="89">
        <f t="shared" ca="1" si="6"/>
        <v>4</v>
      </c>
      <c r="AJ44" s="89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</row>
    <row r="45" spans="1:90" ht="14.25" customHeight="1">
      <c r="A45" s="103">
        <f t="shared" si="7"/>
        <v>38</v>
      </c>
      <c r="B45" s="64">
        <f>IF('FORM NILAI SIAP'!A45=0,"",'FORM NILAI SIAP'!A45)</f>
        <v>21120120140099</v>
      </c>
      <c r="C45" s="3" t="str">
        <f>IF('FORM NILAI SIAP'!B45=0,"",'FORM NILAI SIAP'!B45)</f>
        <v>M. YOGA AINUR ROFIQ</v>
      </c>
      <c r="D45" s="3" t="str">
        <f>'FORM NILAI SIAP'!J45</f>
        <v>A</v>
      </c>
      <c r="E45" s="7" t="str">
        <f>IF($C45="","",IFERROR((IFERROR('FORM NILAI SIAP'!$M45*'CPMK-CPL'!D$11,0)+IFERROR('FORM NILAI SIAP'!$O45*'CPMK-CPL'!D$12,0)+IFERROR('FORM NILAI SIAP'!$Q45*'CPMK-CPL'!D$13,0)+IFERROR('FORM NILAI SIAP'!$S45*'CPMK-CPL'!D$14,0)+IFERROR('FORM NILAI SIAP'!$U45*'CPMK-CPL'!D$15,0)+IFERROR('FORM NILAI SIAP'!$W45*'CPMK-CPL'!D$16,0)+IFERROR('FORM NILAI SIAP'!$Y45*'CPMK-CPL'!D$17,0)+IFERROR('FORM NILAI SIAP'!$AA45*'CPMK-CPL'!D$18,0)+IFERROR('FORM NILAI SIAP'!$AC45*'CPMK-CPL'!D$19,0)+IFERROR('FORM NILAI SIAP'!$AE45*'CPMK-CPL'!D$20,0))/'CPMK-CPL'!D$25,""))</f>
        <v/>
      </c>
      <c r="F45" s="7" t="str">
        <f>IF($C45="","",IFERROR((IFERROR('FORM NILAI SIAP'!$M45*'CPMK-CPL'!E$11,0)+IFERROR('FORM NILAI SIAP'!$O45*'CPMK-CPL'!E$12,0)+IFERROR('FORM NILAI SIAP'!$Q45*'CPMK-CPL'!E$13,0)+IFERROR('FORM NILAI SIAP'!$S45*'CPMK-CPL'!E$14,0)+IFERROR('FORM NILAI SIAP'!$U45*'CPMK-CPL'!E$15,0)+IFERROR('FORM NILAI SIAP'!$W45*'CPMK-CPL'!E$16,0)+IFERROR('FORM NILAI SIAP'!$Y45*'CPMK-CPL'!E$17,0)+IFERROR('FORM NILAI SIAP'!$AA45*'CPMK-CPL'!E$18,0)+IFERROR('FORM NILAI SIAP'!$AC45*'CPMK-CPL'!E$19,0)+IFERROR('FORM NILAI SIAP'!$AE45*'CPMK-CPL'!E$20,0))/'CPMK-CPL'!E$25,""))</f>
        <v/>
      </c>
      <c r="G45" s="7">
        <f>IF($C45="","",IFERROR((IFERROR('FORM NILAI SIAP'!$M45*'CPMK-CPL'!F$11,0)+IFERROR('FORM NILAI SIAP'!$O45*'CPMK-CPL'!F$12,0)+IFERROR('FORM NILAI SIAP'!$Q45*'CPMK-CPL'!F$13,0)+IFERROR('FORM NILAI SIAP'!$S45*'CPMK-CPL'!F$14,0)+IFERROR('FORM NILAI SIAP'!$U45*'CPMK-CPL'!F$15,0)+IFERROR('FORM NILAI SIAP'!$W45*'CPMK-CPL'!F$16,0)+IFERROR('FORM NILAI SIAP'!$Y45*'CPMK-CPL'!F$17,0)+IFERROR('FORM NILAI SIAP'!$AA45*'CPMK-CPL'!F$18,0)+IFERROR('FORM NILAI SIAP'!$AC45*'CPMK-CPL'!F$19,0)+IFERROR('FORM NILAI SIAP'!$AE45*'CPMK-CPL'!F$20,0))/'CPMK-CPL'!F$25,""))</f>
        <v>91.5</v>
      </c>
      <c r="H45" s="7" t="str">
        <f>IF($C45="","",IFERROR((IFERROR('FORM NILAI SIAP'!$M45*'CPMK-CPL'!G$11,0)+IFERROR('FORM NILAI SIAP'!$O45*'CPMK-CPL'!G$12,0)+IFERROR('FORM NILAI SIAP'!$Q45*'CPMK-CPL'!G$13,0)+IFERROR('FORM NILAI SIAP'!$S45*'CPMK-CPL'!G$14,0)+IFERROR('FORM NILAI SIAP'!$U45*'CPMK-CPL'!G$15,0)+IFERROR('FORM NILAI SIAP'!$W45*'CPMK-CPL'!G$16,0)+IFERROR('FORM NILAI SIAP'!$Y45*'CPMK-CPL'!G$17,0)+IFERROR('FORM NILAI SIAP'!$AA45*'CPMK-CPL'!G$18,0)+IFERROR('FORM NILAI SIAP'!$AC45*'CPMK-CPL'!G$19,0)+IFERROR('FORM NILAI SIAP'!$AE45*'CPMK-CPL'!G$20,0))/'CPMK-CPL'!G$25,""))</f>
        <v/>
      </c>
      <c r="I45" s="7" t="str">
        <f>IF($C45="","",IFERROR((IFERROR('FORM NILAI SIAP'!$M45*'CPMK-CPL'!H$11,0)+IFERROR('FORM NILAI SIAP'!$O45*'CPMK-CPL'!H$12,0)+IFERROR('FORM NILAI SIAP'!$Q45*'CPMK-CPL'!H$13,0)+IFERROR('FORM NILAI SIAP'!$S45*'CPMK-CPL'!H$14,0)+IFERROR('FORM NILAI SIAP'!$U45*'CPMK-CPL'!H$15,0)+IFERROR('FORM NILAI SIAP'!$W45*'CPMK-CPL'!H$16,0)+IFERROR('FORM NILAI SIAP'!$Y45*'CPMK-CPL'!H$17,0)+IFERROR('FORM NILAI SIAP'!$AA45*'CPMK-CPL'!H$18,0)+IFERROR('FORM NILAI SIAP'!$AC45*'CPMK-CPL'!H$19,0)+IFERROR('FORM NILAI SIAP'!$AE45*'CPMK-CPL'!H$20,0))/'CPMK-CPL'!H$25,""))</f>
        <v/>
      </c>
      <c r="J45" s="7" t="str">
        <f>IF($C45="","",IFERROR((IFERROR('FORM NILAI SIAP'!$M45*'CPMK-CPL'!I$11,0)+IFERROR('FORM NILAI SIAP'!$O45*'CPMK-CPL'!I$12,0)+IFERROR('FORM NILAI SIAP'!$Q45*'CPMK-CPL'!I$13,0)+IFERROR('FORM NILAI SIAP'!$S45*'CPMK-CPL'!I$14,0)+IFERROR('FORM NILAI SIAP'!$U45*'CPMK-CPL'!I$15,0)+IFERROR('FORM NILAI SIAP'!$W45*'CPMK-CPL'!I$16,0)+IFERROR('FORM NILAI SIAP'!$Y45*'CPMK-CPL'!I$17,0)+IFERROR('FORM NILAI SIAP'!$AA45*'CPMK-CPL'!I$18,0)+IFERROR('FORM NILAI SIAP'!$AC45*'CPMK-CPL'!I$19,0)+IFERROR('FORM NILAI SIAP'!$AE45*'CPMK-CPL'!I$20,0))/'CPMK-CPL'!I$25,""))</f>
        <v/>
      </c>
      <c r="K45" s="7" t="str">
        <f>IF($C45="","",IFERROR((IFERROR('FORM NILAI SIAP'!$M45*'CPMK-CPL'!J$11,0)+IFERROR('FORM NILAI SIAP'!$O45*'CPMK-CPL'!J$12,0)+IFERROR('FORM NILAI SIAP'!$Q45*'CPMK-CPL'!J$13,0)+IFERROR('FORM NILAI SIAP'!$S45*'CPMK-CPL'!J$14,0)+IFERROR('FORM NILAI SIAP'!$U45*'CPMK-CPL'!J$15,0)+IFERROR('FORM NILAI SIAP'!$W45*'CPMK-CPL'!J$16,0)+IFERROR('FORM NILAI SIAP'!$Y45*'CPMK-CPL'!J$17,0)+IFERROR('FORM NILAI SIAP'!$AA45*'CPMK-CPL'!J$18,0)+IFERROR('FORM NILAI SIAP'!$AC45*'CPMK-CPL'!J$19,0)+IFERROR('FORM NILAI SIAP'!$AE45*'CPMK-CPL'!J$20,0))/'CPMK-CPL'!J$25,""))</f>
        <v/>
      </c>
      <c r="L45" s="7" t="str">
        <f>IF($C45="","",IFERROR((IFERROR('FORM NILAI SIAP'!$M45*'CPMK-CPL'!K$11,0)+IFERROR('FORM NILAI SIAP'!$O45*'CPMK-CPL'!K$12,0)+IFERROR('FORM NILAI SIAP'!$Q45*'CPMK-CPL'!K$13,0)+IFERROR('FORM NILAI SIAP'!$S45*'CPMK-CPL'!K$14,0)+IFERROR('FORM NILAI SIAP'!$U45*'CPMK-CPL'!K$15,0)+IFERROR('FORM NILAI SIAP'!$W45*'CPMK-CPL'!K$16,0)+IFERROR('FORM NILAI SIAP'!$Y45*'CPMK-CPL'!K$17,0)+IFERROR('FORM NILAI SIAP'!$AA45*'CPMK-CPL'!K$18,0)+IFERROR('FORM NILAI SIAP'!$AC45*'CPMK-CPL'!K$19,0)+IFERROR('FORM NILAI SIAP'!$AE45*'CPMK-CPL'!K$20,0))/'CPMK-CPL'!K$25,""))</f>
        <v/>
      </c>
      <c r="M45" s="7" t="str">
        <f>IF($C45="","",IFERROR((IFERROR('FORM NILAI SIAP'!$M45*'CPMK-CPL'!L$11,0)+IFERROR('FORM NILAI SIAP'!$O45*'CPMK-CPL'!L$12,0)+IFERROR('FORM NILAI SIAP'!$Q45*'CPMK-CPL'!L$13,0)+IFERROR('FORM NILAI SIAP'!$S45*'CPMK-CPL'!L$14,0)+IFERROR('FORM NILAI SIAP'!$U45*'CPMK-CPL'!L$15,0)+IFERROR('FORM NILAI SIAP'!$W45*'CPMK-CPL'!L$16,0)+IFERROR('FORM NILAI SIAP'!$Y45*'CPMK-CPL'!L$17,0)+IFERROR('FORM NILAI SIAP'!$AA45*'CPMK-CPL'!L$18,0)+IFERROR('FORM NILAI SIAP'!$AC45*'CPMK-CPL'!L$19,0)+IFERROR('FORM NILAI SIAP'!$AE45*'CPMK-CPL'!L$20,0))/'CPMK-CPL'!L$25,""))</f>
        <v/>
      </c>
      <c r="N45" s="7" t="str">
        <f>IF($C45="","",IFERROR((IFERROR('FORM NILAI SIAP'!$M45*'CPMK-CPL'!M$11,0)+IFERROR('FORM NILAI SIAP'!$O45*'CPMK-CPL'!M$12,0)+IFERROR('FORM NILAI SIAP'!$Q45*'CPMK-CPL'!M$13,0)+IFERROR('FORM NILAI SIAP'!$S45*'CPMK-CPL'!M$14,0)+IFERROR('FORM NILAI SIAP'!$U45*'CPMK-CPL'!M$15,0)+IFERROR('FORM NILAI SIAP'!$W45*'CPMK-CPL'!M$16,0)+IFERROR('FORM NILAI SIAP'!$Y45*'CPMK-CPL'!M$17,0)+IFERROR('FORM NILAI SIAP'!$AA45*'CPMK-CPL'!M$18,0)+IFERROR('FORM NILAI SIAP'!$AC45*'CPMK-CPL'!M$19,0)+IFERROR('FORM NILAI SIAP'!$AE45*'CPMK-CPL'!M$20,0))/'CPMK-CPL'!M$25,""))</f>
        <v/>
      </c>
      <c r="O45" s="7" t="str">
        <f>IF($C45="","",IFERROR((IFERROR('FORM NILAI SIAP'!$M45*'CPMK-CPL'!N$11,0)+IFERROR('FORM NILAI SIAP'!$O45*'CPMK-CPL'!N$12,0)+IFERROR('FORM NILAI SIAP'!$Q45*'CPMK-CPL'!N$13,0)+IFERROR('FORM NILAI SIAP'!$S45*'CPMK-CPL'!N$14,0)+IFERROR('FORM NILAI SIAP'!$U45*'CPMK-CPL'!N$15,0)+IFERROR('FORM NILAI SIAP'!$W45*'CPMK-CPL'!N$16,0)+IFERROR('FORM NILAI SIAP'!$Y45*'CPMK-CPL'!N$17,0)+IFERROR('FORM NILAI SIAP'!$AA45*'CPMK-CPL'!N$18,0)+IFERROR('FORM NILAI SIAP'!$AC45*'CPMK-CPL'!N$19,0)+IFERROR('FORM NILAI SIAP'!$AE45*'CPMK-CPL'!N$20,0))/'CPMK-CPL'!N$25,""))</f>
        <v/>
      </c>
      <c r="P45" s="7" t="str">
        <f>IF($C45="","",IFERROR((IFERROR('FORM NILAI SIAP'!$M45*'CPMK-CPL'!O$11,0)+IFERROR('FORM NILAI SIAP'!$O45*'CPMK-CPL'!O$12,0)+IFERROR('FORM NILAI SIAP'!$Q45*'CPMK-CPL'!O$13,0)+IFERROR('FORM NILAI SIAP'!$S45*'CPMK-CPL'!O$14,0)+IFERROR('FORM NILAI SIAP'!$U45*'CPMK-CPL'!O$15,0)+IFERROR('FORM NILAI SIAP'!$W45*'CPMK-CPL'!O$16,0)+IFERROR('FORM NILAI SIAP'!$Y45*'CPMK-CPL'!O$17,0)+IFERROR('FORM NILAI SIAP'!$AA45*'CPMK-CPL'!O$18,0)+IFERROR('FORM NILAI SIAP'!$AC45*'CPMK-CPL'!O$19,0)+IFERROR('FORM NILAI SIAP'!$AE45*'CPMK-CPL'!O$20,0))/'CPMK-CPL'!O$25,""))</f>
        <v/>
      </c>
      <c r="Q45" s="7" t="str">
        <f>IF($C45="","",IFERROR((IFERROR('FORM NILAI SIAP'!$M45*'CPMK-CPL'!P$11,0)+IFERROR('FORM NILAI SIAP'!$O45*'CPMK-CPL'!P$12,0)+IFERROR('FORM NILAI SIAP'!$Q45*'CPMK-CPL'!P$13,0)+IFERROR('FORM NILAI SIAP'!$S45*'CPMK-CPL'!P$14,0)+IFERROR('FORM NILAI SIAP'!$U45*'CPMK-CPL'!P$15,0)+IFERROR('FORM NILAI SIAP'!$W45*'CPMK-CPL'!P$16,0)+IFERROR('FORM NILAI SIAP'!$Y45*'CPMK-CPL'!P$17,0)+IFERROR('FORM NILAI SIAP'!$AA45*'CPMK-CPL'!P$18,0)+IFERROR('FORM NILAI SIAP'!$AC45*'CPMK-CPL'!P$19,0)+IFERROR('FORM NILAI SIAP'!$AE45*'CPMK-CPL'!P$20,0))/'CPMK-CPL'!P$25,""))</f>
        <v/>
      </c>
      <c r="R45" s="7" t="str">
        <f>IF($C45="","",IFERROR((IFERROR('FORM NILAI SIAP'!$M45*'CPMK-CPL'!Q$11,0)+IFERROR('FORM NILAI SIAP'!$O45*'CPMK-CPL'!Q$12,0)+IFERROR('FORM NILAI SIAP'!$Q45*'CPMK-CPL'!Q$13,0)+IFERROR('FORM NILAI SIAP'!$S45*'CPMK-CPL'!Q$14,0)+IFERROR('FORM NILAI SIAP'!$U45*'CPMK-CPL'!Q$15,0)+IFERROR('FORM NILAI SIAP'!$W45*'CPMK-CPL'!Q$16,0)+IFERROR('FORM NILAI SIAP'!$Y45*'CPMK-CPL'!Q$17,0)+IFERROR('FORM NILAI SIAP'!$AA45*'CPMK-CPL'!Q$18,0)+IFERROR('FORM NILAI SIAP'!$AC45*'CPMK-CPL'!Q$19,0)+IFERROR('FORM NILAI SIAP'!$AE45*'CPMK-CPL'!Q$20,0))/'CPMK-CPL'!Q$25,""))</f>
        <v/>
      </c>
      <c r="S45" s="7" t="str">
        <f>IF($C45="","",IFERROR((IFERROR('FORM NILAI SIAP'!$M45*'CPMK-CPL'!R$11,0)+IFERROR('FORM NILAI SIAP'!$O45*'CPMK-CPL'!R$12,0)+IFERROR('FORM NILAI SIAP'!$Q45*'CPMK-CPL'!R$13,0)+IFERROR('FORM NILAI SIAP'!$S45*'CPMK-CPL'!R$14,0)+IFERROR('FORM NILAI SIAP'!$U45*'CPMK-CPL'!R$15,0)+IFERROR('FORM NILAI SIAP'!$W45*'CPMK-CPL'!R$16,0)+IFERROR('FORM NILAI SIAP'!$Y45*'CPMK-CPL'!R$17,0)+IFERROR('FORM NILAI SIAP'!$AA45*'CPMK-CPL'!R$18,0)+IFERROR('FORM NILAI SIAP'!$AC45*'CPMK-CPL'!R$19,0)+IFERROR('FORM NILAI SIAP'!$AE45*'CPMK-CPL'!R$20,0))/'CPMK-CPL'!R$25,""))</f>
        <v/>
      </c>
      <c r="T45" s="88" t="str">
        <f t="shared" ref="T45:AH45" si="45">IF(E45="","",IF(E45&gt;=80,4,IF(E45&gt;=70,3,IF(E45&gt;=60,2,1))))</f>
        <v/>
      </c>
      <c r="U45" s="88" t="str">
        <f t="shared" si="45"/>
        <v/>
      </c>
      <c r="V45" s="88">
        <f t="shared" si="9"/>
        <v>4</v>
      </c>
      <c r="W45" s="88" t="str">
        <f t="shared" si="45"/>
        <v/>
      </c>
      <c r="X45" s="88" t="str">
        <f t="shared" si="45"/>
        <v/>
      </c>
      <c r="Y45" s="88" t="str">
        <f t="shared" si="45"/>
        <v/>
      </c>
      <c r="Z45" s="88" t="str">
        <f t="shared" si="45"/>
        <v/>
      </c>
      <c r="AA45" s="88" t="str">
        <f t="shared" si="45"/>
        <v/>
      </c>
      <c r="AB45" s="88" t="str">
        <f t="shared" si="45"/>
        <v/>
      </c>
      <c r="AC45" s="88" t="str">
        <f t="shared" si="45"/>
        <v/>
      </c>
      <c r="AD45" s="88" t="str">
        <f t="shared" si="45"/>
        <v/>
      </c>
      <c r="AE45" s="88" t="str">
        <f t="shared" si="45"/>
        <v/>
      </c>
      <c r="AF45" s="88" t="str">
        <f t="shared" si="45"/>
        <v/>
      </c>
      <c r="AG45" s="88" t="str">
        <f t="shared" si="45"/>
        <v/>
      </c>
      <c r="AH45" s="88" t="str">
        <f t="shared" si="45"/>
        <v/>
      </c>
      <c r="AI45" s="89">
        <f t="shared" ca="1" si="6"/>
        <v>4</v>
      </c>
      <c r="AJ45" s="89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</row>
    <row r="46" spans="1:90" ht="14.25" customHeight="1">
      <c r="A46" s="103">
        <f t="shared" si="7"/>
        <v>39</v>
      </c>
      <c r="B46" s="64">
        <f>IF('FORM NILAI SIAP'!A46=0,"",'FORM NILAI SIAP'!A46)</f>
        <v>21120120140099</v>
      </c>
      <c r="C46" s="3" t="str">
        <f>IF('FORM NILAI SIAP'!B46=0,"",'FORM NILAI SIAP'!B46)</f>
        <v>RAMA ARYASUTA WEIHAN</v>
      </c>
      <c r="D46" s="3" t="str">
        <f>'FORM NILAI SIAP'!J46</f>
        <v>A</v>
      </c>
      <c r="E46" s="7" t="str">
        <f>IF($C46="","",IFERROR((IFERROR('FORM NILAI SIAP'!$M46*'CPMK-CPL'!D$11,0)+IFERROR('FORM NILAI SIAP'!$O46*'CPMK-CPL'!D$12,0)+IFERROR('FORM NILAI SIAP'!$Q46*'CPMK-CPL'!D$13,0)+IFERROR('FORM NILAI SIAP'!$S46*'CPMK-CPL'!D$14,0)+IFERROR('FORM NILAI SIAP'!$U46*'CPMK-CPL'!D$15,0)+IFERROR('FORM NILAI SIAP'!$W46*'CPMK-CPL'!D$16,0)+IFERROR('FORM NILAI SIAP'!$Y46*'CPMK-CPL'!D$17,0)+IFERROR('FORM NILAI SIAP'!$AA46*'CPMK-CPL'!D$18,0)+IFERROR('FORM NILAI SIAP'!$AC46*'CPMK-CPL'!D$19,0)+IFERROR('FORM NILAI SIAP'!$AE46*'CPMK-CPL'!D$20,0))/'CPMK-CPL'!D$25,""))</f>
        <v/>
      </c>
      <c r="F46" s="7" t="str">
        <f>IF($C46="","",IFERROR((IFERROR('FORM NILAI SIAP'!$M46*'CPMK-CPL'!E$11,0)+IFERROR('FORM NILAI SIAP'!$O46*'CPMK-CPL'!E$12,0)+IFERROR('FORM NILAI SIAP'!$Q46*'CPMK-CPL'!E$13,0)+IFERROR('FORM NILAI SIAP'!$S46*'CPMK-CPL'!E$14,0)+IFERROR('FORM NILAI SIAP'!$U46*'CPMK-CPL'!E$15,0)+IFERROR('FORM NILAI SIAP'!$W46*'CPMK-CPL'!E$16,0)+IFERROR('FORM NILAI SIAP'!$Y46*'CPMK-CPL'!E$17,0)+IFERROR('FORM NILAI SIAP'!$AA46*'CPMK-CPL'!E$18,0)+IFERROR('FORM NILAI SIAP'!$AC46*'CPMK-CPL'!E$19,0)+IFERROR('FORM NILAI SIAP'!$AE46*'CPMK-CPL'!E$20,0))/'CPMK-CPL'!E$25,""))</f>
        <v/>
      </c>
      <c r="G46" s="7">
        <f>IF($C46="","",IFERROR((IFERROR('FORM NILAI SIAP'!$M46*'CPMK-CPL'!F$11,0)+IFERROR('FORM NILAI SIAP'!$O46*'CPMK-CPL'!F$12,0)+IFERROR('FORM NILAI SIAP'!$Q46*'CPMK-CPL'!F$13,0)+IFERROR('FORM NILAI SIAP'!$S46*'CPMK-CPL'!F$14,0)+IFERROR('FORM NILAI SIAP'!$U46*'CPMK-CPL'!F$15,0)+IFERROR('FORM NILAI SIAP'!$W46*'CPMK-CPL'!F$16,0)+IFERROR('FORM NILAI SIAP'!$Y46*'CPMK-CPL'!F$17,0)+IFERROR('FORM NILAI SIAP'!$AA46*'CPMK-CPL'!F$18,0)+IFERROR('FORM NILAI SIAP'!$AC46*'CPMK-CPL'!F$19,0)+IFERROR('FORM NILAI SIAP'!$AE46*'CPMK-CPL'!F$20,0))/'CPMK-CPL'!F$25,""))</f>
        <v>83</v>
      </c>
      <c r="H46" s="7" t="str">
        <f>IF($C46="","",IFERROR((IFERROR('FORM NILAI SIAP'!$M46*'CPMK-CPL'!G$11,0)+IFERROR('FORM NILAI SIAP'!$O46*'CPMK-CPL'!G$12,0)+IFERROR('FORM NILAI SIAP'!$Q46*'CPMK-CPL'!G$13,0)+IFERROR('FORM NILAI SIAP'!$S46*'CPMK-CPL'!G$14,0)+IFERROR('FORM NILAI SIAP'!$U46*'CPMK-CPL'!G$15,0)+IFERROR('FORM NILAI SIAP'!$W46*'CPMK-CPL'!G$16,0)+IFERROR('FORM NILAI SIAP'!$Y46*'CPMK-CPL'!G$17,0)+IFERROR('FORM NILAI SIAP'!$AA46*'CPMK-CPL'!G$18,0)+IFERROR('FORM NILAI SIAP'!$AC46*'CPMK-CPL'!G$19,0)+IFERROR('FORM NILAI SIAP'!$AE46*'CPMK-CPL'!G$20,0))/'CPMK-CPL'!G$25,""))</f>
        <v/>
      </c>
      <c r="I46" s="7" t="str">
        <f>IF($C46="","",IFERROR((IFERROR('FORM NILAI SIAP'!$M46*'CPMK-CPL'!H$11,0)+IFERROR('FORM NILAI SIAP'!$O46*'CPMK-CPL'!H$12,0)+IFERROR('FORM NILAI SIAP'!$Q46*'CPMK-CPL'!H$13,0)+IFERROR('FORM NILAI SIAP'!$S46*'CPMK-CPL'!H$14,0)+IFERROR('FORM NILAI SIAP'!$U46*'CPMK-CPL'!H$15,0)+IFERROR('FORM NILAI SIAP'!$W46*'CPMK-CPL'!H$16,0)+IFERROR('FORM NILAI SIAP'!$Y46*'CPMK-CPL'!H$17,0)+IFERROR('FORM NILAI SIAP'!$AA46*'CPMK-CPL'!H$18,0)+IFERROR('FORM NILAI SIAP'!$AC46*'CPMK-CPL'!H$19,0)+IFERROR('FORM NILAI SIAP'!$AE46*'CPMK-CPL'!H$20,0))/'CPMK-CPL'!H$25,""))</f>
        <v/>
      </c>
      <c r="J46" s="7" t="str">
        <f>IF($C46="","",IFERROR((IFERROR('FORM NILAI SIAP'!$M46*'CPMK-CPL'!I$11,0)+IFERROR('FORM NILAI SIAP'!$O46*'CPMK-CPL'!I$12,0)+IFERROR('FORM NILAI SIAP'!$Q46*'CPMK-CPL'!I$13,0)+IFERROR('FORM NILAI SIAP'!$S46*'CPMK-CPL'!I$14,0)+IFERROR('FORM NILAI SIAP'!$U46*'CPMK-CPL'!I$15,0)+IFERROR('FORM NILAI SIAP'!$W46*'CPMK-CPL'!I$16,0)+IFERROR('FORM NILAI SIAP'!$Y46*'CPMK-CPL'!I$17,0)+IFERROR('FORM NILAI SIAP'!$AA46*'CPMK-CPL'!I$18,0)+IFERROR('FORM NILAI SIAP'!$AC46*'CPMK-CPL'!I$19,0)+IFERROR('FORM NILAI SIAP'!$AE46*'CPMK-CPL'!I$20,0))/'CPMK-CPL'!I$25,""))</f>
        <v/>
      </c>
      <c r="K46" s="7" t="str">
        <f>IF($C46="","",IFERROR((IFERROR('FORM NILAI SIAP'!$M46*'CPMK-CPL'!J$11,0)+IFERROR('FORM NILAI SIAP'!$O46*'CPMK-CPL'!J$12,0)+IFERROR('FORM NILAI SIAP'!$Q46*'CPMK-CPL'!J$13,0)+IFERROR('FORM NILAI SIAP'!$S46*'CPMK-CPL'!J$14,0)+IFERROR('FORM NILAI SIAP'!$U46*'CPMK-CPL'!J$15,0)+IFERROR('FORM NILAI SIAP'!$W46*'CPMK-CPL'!J$16,0)+IFERROR('FORM NILAI SIAP'!$Y46*'CPMK-CPL'!J$17,0)+IFERROR('FORM NILAI SIAP'!$AA46*'CPMK-CPL'!J$18,0)+IFERROR('FORM NILAI SIAP'!$AC46*'CPMK-CPL'!J$19,0)+IFERROR('FORM NILAI SIAP'!$AE46*'CPMK-CPL'!J$20,0))/'CPMK-CPL'!J$25,""))</f>
        <v/>
      </c>
      <c r="L46" s="7" t="str">
        <f>IF($C46="","",IFERROR((IFERROR('FORM NILAI SIAP'!$M46*'CPMK-CPL'!K$11,0)+IFERROR('FORM NILAI SIAP'!$O46*'CPMK-CPL'!K$12,0)+IFERROR('FORM NILAI SIAP'!$Q46*'CPMK-CPL'!K$13,0)+IFERROR('FORM NILAI SIAP'!$S46*'CPMK-CPL'!K$14,0)+IFERROR('FORM NILAI SIAP'!$U46*'CPMK-CPL'!K$15,0)+IFERROR('FORM NILAI SIAP'!$W46*'CPMK-CPL'!K$16,0)+IFERROR('FORM NILAI SIAP'!$Y46*'CPMK-CPL'!K$17,0)+IFERROR('FORM NILAI SIAP'!$AA46*'CPMK-CPL'!K$18,0)+IFERROR('FORM NILAI SIAP'!$AC46*'CPMK-CPL'!K$19,0)+IFERROR('FORM NILAI SIAP'!$AE46*'CPMK-CPL'!K$20,0))/'CPMK-CPL'!K$25,""))</f>
        <v/>
      </c>
      <c r="M46" s="7" t="str">
        <f>IF($C46="","",IFERROR((IFERROR('FORM NILAI SIAP'!$M46*'CPMK-CPL'!L$11,0)+IFERROR('FORM NILAI SIAP'!$O46*'CPMK-CPL'!L$12,0)+IFERROR('FORM NILAI SIAP'!$Q46*'CPMK-CPL'!L$13,0)+IFERROR('FORM NILAI SIAP'!$S46*'CPMK-CPL'!L$14,0)+IFERROR('FORM NILAI SIAP'!$U46*'CPMK-CPL'!L$15,0)+IFERROR('FORM NILAI SIAP'!$W46*'CPMK-CPL'!L$16,0)+IFERROR('FORM NILAI SIAP'!$Y46*'CPMK-CPL'!L$17,0)+IFERROR('FORM NILAI SIAP'!$AA46*'CPMK-CPL'!L$18,0)+IFERROR('FORM NILAI SIAP'!$AC46*'CPMK-CPL'!L$19,0)+IFERROR('FORM NILAI SIAP'!$AE46*'CPMK-CPL'!L$20,0))/'CPMK-CPL'!L$25,""))</f>
        <v/>
      </c>
      <c r="N46" s="7" t="str">
        <f>IF($C46="","",IFERROR((IFERROR('FORM NILAI SIAP'!$M46*'CPMK-CPL'!M$11,0)+IFERROR('FORM NILAI SIAP'!$O46*'CPMK-CPL'!M$12,0)+IFERROR('FORM NILAI SIAP'!$Q46*'CPMK-CPL'!M$13,0)+IFERROR('FORM NILAI SIAP'!$S46*'CPMK-CPL'!M$14,0)+IFERROR('FORM NILAI SIAP'!$U46*'CPMK-CPL'!M$15,0)+IFERROR('FORM NILAI SIAP'!$W46*'CPMK-CPL'!M$16,0)+IFERROR('FORM NILAI SIAP'!$Y46*'CPMK-CPL'!M$17,0)+IFERROR('FORM NILAI SIAP'!$AA46*'CPMK-CPL'!M$18,0)+IFERROR('FORM NILAI SIAP'!$AC46*'CPMK-CPL'!M$19,0)+IFERROR('FORM NILAI SIAP'!$AE46*'CPMK-CPL'!M$20,0))/'CPMK-CPL'!M$25,""))</f>
        <v/>
      </c>
      <c r="O46" s="7" t="str">
        <f>IF($C46="","",IFERROR((IFERROR('FORM NILAI SIAP'!$M46*'CPMK-CPL'!N$11,0)+IFERROR('FORM NILAI SIAP'!$O46*'CPMK-CPL'!N$12,0)+IFERROR('FORM NILAI SIAP'!$Q46*'CPMK-CPL'!N$13,0)+IFERROR('FORM NILAI SIAP'!$S46*'CPMK-CPL'!N$14,0)+IFERROR('FORM NILAI SIAP'!$U46*'CPMK-CPL'!N$15,0)+IFERROR('FORM NILAI SIAP'!$W46*'CPMK-CPL'!N$16,0)+IFERROR('FORM NILAI SIAP'!$Y46*'CPMK-CPL'!N$17,0)+IFERROR('FORM NILAI SIAP'!$AA46*'CPMK-CPL'!N$18,0)+IFERROR('FORM NILAI SIAP'!$AC46*'CPMK-CPL'!N$19,0)+IFERROR('FORM NILAI SIAP'!$AE46*'CPMK-CPL'!N$20,0))/'CPMK-CPL'!N$25,""))</f>
        <v/>
      </c>
      <c r="P46" s="7" t="str">
        <f>IF($C46="","",IFERROR((IFERROR('FORM NILAI SIAP'!$M46*'CPMK-CPL'!O$11,0)+IFERROR('FORM NILAI SIAP'!$O46*'CPMK-CPL'!O$12,0)+IFERROR('FORM NILAI SIAP'!$Q46*'CPMK-CPL'!O$13,0)+IFERROR('FORM NILAI SIAP'!$S46*'CPMK-CPL'!O$14,0)+IFERROR('FORM NILAI SIAP'!$U46*'CPMK-CPL'!O$15,0)+IFERROR('FORM NILAI SIAP'!$W46*'CPMK-CPL'!O$16,0)+IFERROR('FORM NILAI SIAP'!$Y46*'CPMK-CPL'!O$17,0)+IFERROR('FORM NILAI SIAP'!$AA46*'CPMK-CPL'!O$18,0)+IFERROR('FORM NILAI SIAP'!$AC46*'CPMK-CPL'!O$19,0)+IFERROR('FORM NILAI SIAP'!$AE46*'CPMK-CPL'!O$20,0))/'CPMK-CPL'!O$25,""))</f>
        <v/>
      </c>
      <c r="Q46" s="7" t="str">
        <f>IF($C46="","",IFERROR((IFERROR('FORM NILAI SIAP'!$M46*'CPMK-CPL'!P$11,0)+IFERROR('FORM NILAI SIAP'!$O46*'CPMK-CPL'!P$12,0)+IFERROR('FORM NILAI SIAP'!$Q46*'CPMK-CPL'!P$13,0)+IFERROR('FORM NILAI SIAP'!$S46*'CPMK-CPL'!P$14,0)+IFERROR('FORM NILAI SIAP'!$U46*'CPMK-CPL'!P$15,0)+IFERROR('FORM NILAI SIAP'!$W46*'CPMK-CPL'!P$16,0)+IFERROR('FORM NILAI SIAP'!$Y46*'CPMK-CPL'!P$17,0)+IFERROR('FORM NILAI SIAP'!$AA46*'CPMK-CPL'!P$18,0)+IFERROR('FORM NILAI SIAP'!$AC46*'CPMK-CPL'!P$19,0)+IFERROR('FORM NILAI SIAP'!$AE46*'CPMK-CPL'!P$20,0))/'CPMK-CPL'!P$25,""))</f>
        <v/>
      </c>
      <c r="R46" s="7" t="str">
        <f>IF($C46="","",IFERROR((IFERROR('FORM NILAI SIAP'!$M46*'CPMK-CPL'!Q$11,0)+IFERROR('FORM NILAI SIAP'!$O46*'CPMK-CPL'!Q$12,0)+IFERROR('FORM NILAI SIAP'!$Q46*'CPMK-CPL'!Q$13,0)+IFERROR('FORM NILAI SIAP'!$S46*'CPMK-CPL'!Q$14,0)+IFERROR('FORM NILAI SIAP'!$U46*'CPMK-CPL'!Q$15,0)+IFERROR('FORM NILAI SIAP'!$W46*'CPMK-CPL'!Q$16,0)+IFERROR('FORM NILAI SIAP'!$Y46*'CPMK-CPL'!Q$17,0)+IFERROR('FORM NILAI SIAP'!$AA46*'CPMK-CPL'!Q$18,0)+IFERROR('FORM NILAI SIAP'!$AC46*'CPMK-CPL'!Q$19,0)+IFERROR('FORM NILAI SIAP'!$AE46*'CPMK-CPL'!Q$20,0))/'CPMK-CPL'!Q$25,""))</f>
        <v/>
      </c>
      <c r="S46" s="7" t="str">
        <f>IF($C46="","",IFERROR((IFERROR('FORM NILAI SIAP'!$M46*'CPMK-CPL'!R$11,0)+IFERROR('FORM NILAI SIAP'!$O46*'CPMK-CPL'!R$12,0)+IFERROR('FORM NILAI SIAP'!$Q46*'CPMK-CPL'!R$13,0)+IFERROR('FORM NILAI SIAP'!$S46*'CPMK-CPL'!R$14,0)+IFERROR('FORM NILAI SIAP'!$U46*'CPMK-CPL'!R$15,0)+IFERROR('FORM NILAI SIAP'!$W46*'CPMK-CPL'!R$16,0)+IFERROR('FORM NILAI SIAP'!$Y46*'CPMK-CPL'!R$17,0)+IFERROR('FORM NILAI SIAP'!$AA46*'CPMK-CPL'!R$18,0)+IFERROR('FORM NILAI SIAP'!$AC46*'CPMK-CPL'!R$19,0)+IFERROR('FORM NILAI SIAP'!$AE46*'CPMK-CPL'!R$20,0))/'CPMK-CPL'!R$25,""))</f>
        <v/>
      </c>
      <c r="T46" s="88" t="str">
        <f t="shared" ref="T46:AH46" si="46">IF(E46="","",IF(E46&gt;=80,4,IF(E46&gt;=70,3,IF(E46&gt;=60,2,1))))</f>
        <v/>
      </c>
      <c r="U46" s="88" t="str">
        <f t="shared" si="46"/>
        <v/>
      </c>
      <c r="V46" s="88">
        <f t="shared" si="9"/>
        <v>4</v>
      </c>
      <c r="W46" s="88" t="str">
        <f t="shared" si="46"/>
        <v/>
      </c>
      <c r="X46" s="88" t="str">
        <f t="shared" si="46"/>
        <v/>
      </c>
      <c r="Y46" s="88" t="str">
        <f t="shared" si="46"/>
        <v/>
      </c>
      <c r="Z46" s="88" t="str">
        <f t="shared" si="46"/>
        <v/>
      </c>
      <c r="AA46" s="88" t="str">
        <f t="shared" si="46"/>
        <v/>
      </c>
      <c r="AB46" s="88" t="str">
        <f t="shared" si="46"/>
        <v/>
      </c>
      <c r="AC46" s="88" t="str">
        <f t="shared" si="46"/>
        <v/>
      </c>
      <c r="AD46" s="88" t="str">
        <f t="shared" si="46"/>
        <v/>
      </c>
      <c r="AE46" s="88" t="str">
        <f t="shared" si="46"/>
        <v/>
      </c>
      <c r="AF46" s="88" t="str">
        <f t="shared" si="46"/>
        <v/>
      </c>
      <c r="AG46" s="88" t="str">
        <f t="shared" si="46"/>
        <v/>
      </c>
      <c r="AH46" s="88" t="str">
        <f t="shared" si="46"/>
        <v/>
      </c>
      <c r="AI46" s="89">
        <f t="shared" ca="1" si="6"/>
        <v>4</v>
      </c>
      <c r="AJ46" s="89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</row>
    <row r="47" spans="1:90" ht="14.25" customHeight="1">
      <c r="A47" s="103">
        <f t="shared" si="7"/>
        <v>40</v>
      </c>
      <c r="B47" s="64">
        <f>IF('FORM NILAI SIAP'!A47=0,"",'FORM NILAI SIAP'!A47)</f>
        <v>21120120140099</v>
      </c>
      <c r="C47" s="3" t="str">
        <f>IF('FORM NILAI SIAP'!B47=0,"",'FORM NILAI SIAP'!B47)</f>
        <v>MUHAMMAD FAHREZA ISNANTO</v>
      </c>
      <c r="D47" s="3" t="str">
        <f>'FORM NILAI SIAP'!J47</f>
        <v>A</v>
      </c>
      <c r="E47" s="7" t="str">
        <f>IF($C47="","",IFERROR((IFERROR('FORM NILAI SIAP'!$M47*'CPMK-CPL'!D$11,0)+IFERROR('FORM NILAI SIAP'!$O47*'CPMK-CPL'!D$12,0)+IFERROR('FORM NILAI SIAP'!$Q47*'CPMK-CPL'!D$13,0)+IFERROR('FORM NILAI SIAP'!$S47*'CPMK-CPL'!D$14,0)+IFERROR('FORM NILAI SIAP'!$U47*'CPMK-CPL'!D$15,0)+IFERROR('FORM NILAI SIAP'!$W47*'CPMK-CPL'!D$16,0)+IFERROR('FORM NILAI SIAP'!$Y47*'CPMK-CPL'!D$17,0)+IFERROR('FORM NILAI SIAP'!$AA47*'CPMK-CPL'!D$18,0)+IFERROR('FORM NILAI SIAP'!$AC47*'CPMK-CPL'!D$19,0)+IFERROR('FORM NILAI SIAP'!$AE47*'CPMK-CPL'!D$20,0))/'CPMK-CPL'!D$25,""))</f>
        <v/>
      </c>
      <c r="F47" s="7" t="str">
        <f>IF($C47="","",IFERROR((IFERROR('FORM NILAI SIAP'!$M47*'CPMK-CPL'!E$11,0)+IFERROR('FORM NILAI SIAP'!$O47*'CPMK-CPL'!E$12,0)+IFERROR('FORM NILAI SIAP'!$Q47*'CPMK-CPL'!E$13,0)+IFERROR('FORM NILAI SIAP'!$S47*'CPMK-CPL'!E$14,0)+IFERROR('FORM NILAI SIAP'!$U47*'CPMK-CPL'!E$15,0)+IFERROR('FORM NILAI SIAP'!$W47*'CPMK-CPL'!E$16,0)+IFERROR('FORM NILAI SIAP'!$Y47*'CPMK-CPL'!E$17,0)+IFERROR('FORM NILAI SIAP'!$AA47*'CPMK-CPL'!E$18,0)+IFERROR('FORM NILAI SIAP'!$AC47*'CPMK-CPL'!E$19,0)+IFERROR('FORM NILAI SIAP'!$AE47*'CPMK-CPL'!E$20,0))/'CPMK-CPL'!E$25,""))</f>
        <v/>
      </c>
      <c r="G47" s="7">
        <f>IF($C47="","",IFERROR((IFERROR('FORM NILAI SIAP'!$M47*'CPMK-CPL'!F$11,0)+IFERROR('FORM NILAI SIAP'!$O47*'CPMK-CPL'!F$12,0)+IFERROR('FORM NILAI SIAP'!$Q47*'CPMK-CPL'!F$13,0)+IFERROR('FORM NILAI SIAP'!$S47*'CPMK-CPL'!F$14,0)+IFERROR('FORM NILAI SIAP'!$U47*'CPMK-CPL'!F$15,0)+IFERROR('FORM NILAI SIAP'!$W47*'CPMK-CPL'!F$16,0)+IFERROR('FORM NILAI SIAP'!$Y47*'CPMK-CPL'!F$17,0)+IFERROR('FORM NILAI SIAP'!$AA47*'CPMK-CPL'!F$18,0)+IFERROR('FORM NILAI SIAP'!$AC47*'CPMK-CPL'!F$19,0)+IFERROR('FORM NILAI SIAP'!$AE47*'CPMK-CPL'!F$20,0))/'CPMK-CPL'!F$25,""))</f>
        <v>89.25</v>
      </c>
      <c r="H47" s="7" t="str">
        <f>IF($C47="","",IFERROR((IFERROR('FORM NILAI SIAP'!$M47*'CPMK-CPL'!G$11,0)+IFERROR('FORM NILAI SIAP'!$O47*'CPMK-CPL'!G$12,0)+IFERROR('FORM NILAI SIAP'!$Q47*'CPMK-CPL'!G$13,0)+IFERROR('FORM NILAI SIAP'!$S47*'CPMK-CPL'!G$14,0)+IFERROR('FORM NILAI SIAP'!$U47*'CPMK-CPL'!G$15,0)+IFERROR('FORM NILAI SIAP'!$W47*'CPMK-CPL'!G$16,0)+IFERROR('FORM NILAI SIAP'!$Y47*'CPMK-CPL'!G$17,0)+IFERROR('FORM NILAI SIAP'!$AA47*'CPMK-CPL'!G$18,0)+IFERROR('FORM NILAI SIAP'!$AC47*'CPMK-CPL'!G$19,0)+IFERROR('FORM NILAI SIAP'!$AE47*'CPMK-CPL'!G$20,0))/'CPMK-CPL'!G$25,""))</f>
        <v/>
      </c>
      <c r="I47" s="7" t="str">
        <f>IF($C47="","",IFERROR((IFERROR('FORM NILAI SIAP'!$M47*'CPMK-CPL'!H$11,0)+IFERROR('FORM NILAI SIAP'!$O47*'CPMK-CPL'!H$12,0)+IFERROR('FORM NILAI SIAP'!$Q47*'CPMK-CPL'!H$13,0)+IFERROR('FORM NILAI SIAP'!$S47*'CPMK-CPL'!H$14,0)+IFERROR('FORM NILAI SIAP'!$U47*'CPMK-CPL'!H$15,0)+IFERROR('FORM NILAI SIAP'!$W47*'CPMK-CPL'!H$16,0)+IFERROR('FORM NILAI SIAP'!$Y47*'CPMK-CPL'!H$17,0)+IFERROR('FORM NILAI SIAP'!$AA47*'CPMK-CPL'!H$18,0)+IFERROR('FORM NILAI SIAP'!$AC47*'CPMK-CPL'!H$19,0)+IFERROR('FORM NILAI SIAP'!$AE47*'CPMK-CPL'!H$20,0))/'CPMK-CPL'!H$25,""))</f>
        <v/>
      </c>
      <c r="J47" s="7" t="str">
        <f>IF($C47="","",IFERROR((IFERROR('FORM NILAI SIAP'!$M47*'CPMK-CPL'!I$11,0)+IFERROR('FORM NILAI SIAP'!$O47*'CPMK-CPL'!I$12,0)+IFERROR('FORM NILAI SIAP'!$Q47*'CPMK-CPL'!I$13,0)+IFERROR('FORM NILAI SIAP'!$S47*'CPMK-CPL'!I$14,0)+IFERROR('FORM NILAI SIAP'!$U47*'CPMK-CPL'!I$15,0)+IFERROR('FORM NILAI SIAP'!$W47*'CPMK-CPL'!I$16,0)+IFERROR('FORM NILAI SIAP'!$Y47*'CPMK-CPL'!I$17,0)+IFERROR('FORM NILAI SIAP'!$AA47*'CPMK-CPL'!I$18,0)+IFERROR('FORM NILAI SIAP'!$AC47*'CPMK-CPL'!I$19,0)+IFERROR('FORM NILAI SIAP'!$AE47*'CPMK-CPL'!I$20,0))/'CPMK-CPL'!I$25,""))</f>
        <v/>
      </c>
      <c r="K47" s="7" t="str">
        <f>IF($C47="","",IFERROR((IFERROR('FORM NILAI SIAP'!$M47*'CPMK-CPL'!J$11,0)+IFERROR('FORM NILAI SIAP'!$O47*'CPMK-CPL'!J$12,0)+IFERROR('FORM NILAI SIAP'!$Q47*'CPMK-CPL'!J$13,0)+IFERROR('FORM NILAI SIAP'!$S47*'CPMK-CPL'!J$14,0)+IFERROR('FORM NILAI SIAP'!$U47*'CPMK-CPL'!J$15,0)+IFERROR('FORM NILAI SIAP'!$W47*'CPMK-CPL'!J$16,0)+IFERROR('FORM NILAI SIAP'!$Y47*'CPMK-CPL'!J$17,0)+IFERROR('FORM NILAI SIAP'!$AA47*'CPMK-CPL'!J$18,0)+IFERROR('FORM NILAI SIAP'!$AC47*'CPMK-CPL'!J$19,0)+IFERROR('FORM NILAI SIAP'!$AE47*'CPMK-CPL'!J$20,0))/'CPMK-CPL'!J$25,""))</f>
        <v/>
      </c>
      <c r="L47" s="7" t="str">
        <f>IF($C47="","",IFERROR((IFERROR('FORM NILAI SIAP'!$M47*'CPMK-CPL'!K$11,0)+IFERROR('FORM NILAI SIAP'!$O47*'CPMK-CPL'!K$12,0)+IFERROR('FORM NILAI SIAP'!$Q47*'CPMK-CPL'!K$13,0)+IFERROR('FORM NILAI SIAP'!$S47*'CPMK-CPL'!K$14,0)+IFERROR('FORM NILAI SIAP'!$U47*'CPMK-CPL'!K$15,0)+IFERROR('FORM NILAI SIAP'!$W47*'CPMK-CPL'!K$16,0)+IFERROR('FORM NILAI SIAP'!$Y47*'CPMK-CPL'!K$17,0)+IFERROR('FORM NILAI SIAP'!$AA47*'CPMK-CPL'!K$18,0)+IFERROR('FORM NILAI SIAP'!$AC47*'CPMK-CPL'!K$19,0)+IFERROR('FORM NILAI SIAP'!$AE47*'CPMK-CPL'!K$20,0))/'CPMK-CPL'!K$25,""))</f>
        <v/>
      </c>
      <c r="M47" s="7" t="str">
        <f>IF($C47="","",IFERROR((IFERROR('FORM NILAI SIAP'!$M47*'CPMK-CPL'!L$11,0)+IFERROR('FORM NILAI SIAP'!$O47*'CPMK-CPL'!L$12,0)+IFERROR('FORM NILAI SIAP'!$Q47*'CPMK-CPL'!L$13,0)+IFERROR('FORM NILAI SIAP'!$S47*'CPMK-CPL'!L$14,0)+IFERROR('FORM NILAI SIAP'!$U47*'CPMK-CPL'!L$15,0)+IFERROR('FORM NILAI SIAP'!$W47*'CPMK-CPL'!L$16,0)+IFERROR('FORM NILAI SIAP'!$Y47*'CPMK-CPL'!L$17,0)+IFERROR('FORM NILAI SIAP'!$AA47*'CPMK-CPL'!L$18,0)+IFERROR('FORM NILAI SIAP'!$AC47*'CPMK-CPL'!L$19,0)+IFERROR('FORM NILAI SIAP'!$AE47*'CPMK-CPL'!L$20,0))/'CPMK-CPL'!L$25,""))</f>
        <v/>
      </c>
      <c r="N47" s="7" t="str">
        <f>IF($C47="","",IFERROR((IFERROR('FORM NILAI SIAP'!$M47*'CPMK-CPL'!M$11,0)+IFERROR('FORM NILAI SIAP'!$O47*'CPMK-CPL'!M$12,0)+IFERROR('FORM NILAI SIAP'!$Q47*'CPMK-CPL'!M$13,0)+IFERROR('FORM NILAI SIAP'!$S47*'CPMK-CPL'!M$14,0)+IFERROR('FORM NILAI SIAP'!$U47*'CPMK-CPL'!M$15,0)+IFERROR('FORM NILAI SIAP'!$W47*'CPMK-CPL'!M$16,0)+IFERROR('FORM NILAI SIAP'!$Y47*'CPMK-CPL'!M$17,0)+IFERROR('FORM NILAI SIAP'!$AA47*'CPMK-CPL'!M$18,0)+IFERROR('FORM NILAI SIAP'!$AC47*'CPMK-CPL'!M$19,0)+IFERROR('FORM NILAI SIAP'!$AE47*'CPMK-CPL'!M$20,0))/'CPMK-CPL'!M$25,""))</f>
        <v/>
      </c>
      <c r="O47" s="7" t="str">
        <f>IF($C47="","",IFERROR((IFERROR('FORM NILAI SIAP'!$M47*'CPMK-CPL'!N$11,0)+IFERROR('FORM NILAI SIAP'!$O47*'CPMK-CPL'!N$12,0)+IFERROR('FORM NILAI SIAP'!$Q47*'CPMK-CPL'!N$13,0)+IFERROR('FORM NILAI SIAP'!$S47*'CPMK-CPL'!N$14,0)+IFERROR('FORM NILAI SIAP'!$U47*'CPMK-CPL'!N$15,0)+IFERROR('FORM NILAI SIAP'!$W47*'CPMK-CPL'!N$16,0)+IFERROR('FORM NILAI SIAP'!$Y47*'CPMK-CPL'!N$17,0)+IFERROR('FORM NILAI SIAP'!$AA47*'CPMK-CPL'!N$18,0)+IFERROR('FORM NILAI SIAP'!$AC47*'CPMK-CPL'!N$19,0)+IFERROR('FORM NILAI SIAP'!$AE47*'CPMK-CPL'!N$20,0))/'CPMK-CPL'!N$25,""))</f>
        <v/>
      </c>
      <c r="P47" s="7" t="str">
        <f>IF($C47="","",IFERROR((IFERROR('FORM NILAI SIAP'!$M47*'CPMK-CPL'!O$11,0)+IFERROR('FORM NILAI SIAP'!$O47*'CPMK-CPL'!O$12,0)+IFERROR('FORM NILAI SIAP'!$Q47*'CPMK-CPL'!O$13,0)+IFERROR('FORM NILAI SIAP'!$S47*'CPMK-CPL'!O$14,0)+IFERROR('FORM NILAI SIAP'!$U47*'CPMK-CPL'!O$15,0)+IFERROR('FORM NILAI SIAP'!$W47*'CPMK-CPL'!O$16,0)+IFERROR('FORM NILAI SIAP'!$Y47*'CPMK-CPL'!O$17,0)+IFERROR('FORM NILAI SIAP'!$AA47*'CPMK-CPL'!O$18,0)+IFERROR('FORM NILAI SIAP'!$AC47*'CPMK-CPL'!O$19,0)+IFERROR('FORM NILAI SIAP'!$AE47*'CPMK-CPL'!O$20,0))/'CPMK-CPL'!O$25,""))</f>
        <v/>
      </c>
      <c r="Q47" s="7" t="str">
        <f>IF($C47="","",IFERROR((IFERROR('FORM NILAI SIAP'!$M47*'CPMK-CPL'!P$11,0)+IFERROR('FORM NILAI SIAP'!$O47*'CPMK-CPL'!P$12,0)+IFERROR('FORM NILAI SIAP'!$Q47*'CPMK-CPL'!P$13,0)+IFERROR('FORM NILAI SIAP'!$S47*'CPMK-CPL'!P$14,0)+IFERROR('FORM NILAI SIAP'!$U47*'CPMK-CPL'!P$15,0)+IFERROR('FORM NILAI SIAP'!$W47*'CPMK-CPL'!P$16,0)+IFERROR('FORM NILAI SIAP'!$Y47*'CPMK-CPL'!P$17,0)+IFERROR('FORM NILAI SIAP'!$AA47*'CPMK-CPL'!P$18,0)+IFERROR('FORM NILAI SIAP'!$AC47*'CPMK-CPL'!P$19,0)+IFERROR('FORM NILAI SIAP'!$AE47*'CPMK-CPL'!P$20,0))/'CPMK-CPL'!P$25,""))</f>
        <v/>
      </c>
      <c r="R47" s="7" t="str">
        <f>IF($C47="","",IFERROR((IFERROR('FORM NILAI SIAP'!$M47*'CPMK-CPL'!Q$11,0)+IFERROR('FORM NILAI SIAP'!$O47*'CPMK-CPL'!Q$12,0)+IFERROR('FORM NILAI SIAP'!$Q47*'CPMK-CPL'!Q$13,0)+IFERROR('FORM NILAI SIAP'!$S47*'CPMK-CPL'!Q$14,0)+IFERROR('FORM NILAI SIAP'!$U47*'CPMK-CPL'!Q$15,0)+IFERROR('FORM NILAI SIAP'!$W47*'CPMK-CPL'!Q$16,0)+IFERROR('FORM NILAI SIAP'!$Y47*'CPMK-CPL'!Q$17,0)+IFERROR('FORM NILAI SIAP'!$AA47*'CPMK-CPL'!Q$18,0)+IFERROR('FORM NILAI SIAP'!$AC47*'CPMK-CPL'!Q$19,0)+IFERROR('FORM NILAI SIAP'!$AE47*'CPMK-CPL'!Q$20,0))/'CPMK-CPL'!Q$25,""))</f>
        <v/>
      </c>
      <c r="S47" s="7" t="str">
        <f>IF($C47="","",IFERROR((IFERROR('FORM NILAI SIAP'!$M47*'CPMK-CPL'!R$11,0)+IFERROR('FORM NILAI SIAP'!$O47*'CPMK-CPL'!R$12,0)+IFERROR('FORM NILAI SIAP'!$Q47*'CPMK-CPL'!R$13,0)+IFERROR('FORM NILAI SIAP'!$S47*'CPMK-CPL'!R$14,0)+IFERROR('FORM NILAI SIAP'!$U47*'CPMK-CPL'!R$15,0)+IFERROR('FORM NILAI SIAP'!$W47*'CPMK-CPL'!R$16,0)+IFERROR('FORM NILAI SIAP'!$Y47*'CPMK-CPL'!R$17,0)+IFERROR('FORM NILAI SIAP'!$AA47*'CPMK-CPL'!R$18,0)+IFERROR('FORM NILAI SIAP'!$AC47*'CPMK-CPL'!R$19,0)+IFERROR('FORM NILAI SIAP'!$AE47*'CPMK-CPL'!R$20,0))/'CPMK-CPL'!R$25,""))</f>
        <v/>
      </c>
      <c r="T47" s="88" t="str">
        <f t="shared" ref="T47:AH47" si="47">IF(E47="","",IF(E47&gt;=80,4,IF(E47&gt;=70,3,IF(E47&gt;=60,2,1))))</f>
        <v/>
      </c>
      <c r="U47" s="88" t="str">
        <f t="shared" si="47"/>
        <v/>
      </c>
      <c r="V47" s="88">
        <f t="shared" si="9"/>
        <v>4</v>
      </c>
      <c r="W47" s="88" t="str">
        <f t="shared" si="47"/>
        <v/>
      </c>
      <c r="X47" s="88" t="str">
        <f t="shared" si="47"/>
        <v/>
      </c>
      <c r="Y47" s="88" t="str">
        <f t="shared" si="47"/>
        <v/>
      </c>
      <c r="Z47" s="88" t="str">
        <f t="shared" si="47"/>
        <v/>
      </c>
      <c r="AA47" s="88" t="str">
        <f t="shared" si="47"/>
        <v/>
      </c>
      <c r="AB47" s="88" t="str">
        <f t="shared" si="47"/>
        <v/>
      </c>
      <c r="AC47" s="88" t="str">
        <f t="shared" si="47"/>
        <v/>
      </c>
      <c r="AD47" s="88" t="str">
        <f t="shared" si="47"/>
        <v/>
      </c>
      <c r="AE47" s="88" t="str">
        <f t="shared" si="47"/>
        <v/>
      </c>
      <c r="AF47" s="88" t="str">
        <f t="shared" si="47"/>
        <v/>
      </c>
      <c r="AG47" s="88" t="str">
        <f t="shared" si="47"/>
        <v/>
      </c>
      <c r="AH47" s="88" t="str">
        <f t="shared" si="47"/>
        <v/>
      </c>
      <c r="AI47" s="89">
        <f t="shared" ca="1" si="6"/>
        <v>4</v>
      </c>
      <c r="AJ47" s="89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</row>
    <row r="48" spans="1:90" ht="14.25" customHeight="1">
      <c r="A48" s="103">
        <f t="shared" si="7"/>
        <v>41</v>
      </c>
      <c r="B48" s="64">
        <f>IF('FORM NILAI SIAP'!A48=0,"",'FORM NILAI SIAP'!A48)</f>
        <v>21120120140099</v>
      </c>
      <c r="C48" s="3" t="str">
        <f>IF('FORM NILAI SIAP'!B48=0,"",'FORM NILAI SIAP'!B48)</f>
        <v>RIZAL AGATHA ERDIN AGESYAH</v>
      </c>
      <c r="D48" s="3" t="str">
        <f>'FORM NILAI SIAP'!J48</f>
        <v>B</v>
      </c>
      <c r="E48" s="7" t="str">
        <f>IF($C48="","",IFERROR((IFERROR('FORM NILAI SIAP'!$M48*'CPMK-CPL'!D$11,0)+IFERROR('FORM NILAI SIAP'!$O48*'CPMK-CPL'!D$12,0)+IFERROR('FORM NILAI SIAP'!$Q48*'CPMK-CPL'!D$13,0)+IFERROR('FORM NILAI SIAP'!$S48*'CPMK-CPL'!D$14,0)+IFERROR('FORM NILAI SIAP'!$U48*'CPMK-CPL'!D$15,0)+IFERROR('FORM NILAI SIAP'!$W48*'CPMK-CPL'!D$16,0)+IFERROR('FORM NILAI SIAP'!$Y48*'CPMK-CPL'!D$17,0)+IFERROR('FORM NILAI SIAP'!$AA48*'CPMK-CPL'!D$18,0)+IFERROR('FORM NILAI SIAP'!$AC48*'CPMK-CPL'!D$19,0)+IFERROR('FORM NILAI SIAP'!$AE48*'CPMK-CPL'!D$20,0))/'CPMK-CPL'!D$25,""))</f>
        <v/>
      </c>
      <c r="F48" s="7" t="str">
        <f>IF($C48="","",IFERROR((IFERROR('FORM NILAI SIAP'!$M48*'CPMK-CPL'!E$11,0)+IFERROR('FORM NILAI SIAP'!$O48*'CPMK-CPL'!E$12,0)+IFERROR('FORM NILAI SIAP'!$Q48*'CPMK-CPL'!E$13,0)+IFERROR('FORM NILAI SIAP'!$S48*'CPMK-CPL'!E$14,0)+IFERROR('FORM NILAI SIAP'!$U48*'CPMK-CPL'!E$15,0)+IFERROR('FORM NILAI SIAP'!$W48*'CPMK-CPL'!E$16,0)+IFERROR('FORM NILAI SIAP'!$Y48*'CPMK-CPL'!E$17,0)+IFERROR('FORM NILAI SIAP'!$AA48*'CPMK-CPL'!E$18,0)+IFERROR('FORM NILAI SIAP'!$AC48*'CPMK-CPL'!E$19,0)+IFERROR('FORM NILAI SIAP'!$AE48*'CPMK-CPL'!E$20,0))/'CPMK-CPL'!E$25,""))</f>
        <v/>
      </c>
      <c r="G48" s="7">
        <f>IF($C48="","",IFERROR((IFERROR('FORM NILAI SIAP'!$M48*'CPMK-CPL'!F$11,0)+IFERROR('FORM NILAI SIAP'!$O48*'CPMK-CPL'!F$12,0)+IFERROR('FORM NILAI SIAP'!$Q48*'CPMK-CPL'!F$13,0)+IFERROR('FORM NILAI SIAP'!$S48*'CPMK-CPL'!F$14,0)+IFERROR('FORM NILAI SIAP'!$U48*'CPMK-CPL'!F$15,0)+IFERROR('FORM NILAI SIAP'!$W48*'CPMK-CPL'!F$16,0)+IFERROR('FORM NILAI SIAP'!$Y48*'CPMK-CPL'!F$17,0)+IFERROR('FORM NILAI SIAP'!$AA48*'CPMK-CPL'!F$18,0)+IFERROR('FORM NILAI SIAP'!$AC48*'CPMK-CPL'!F$19,0)+IFERROR('FORM NILAI SIAP'!$AE48*'CPMK-CPL'!F$20,0))/'CPMK-CPL'!F$25,""))</f>
        <v>75.5</v>
      </c>
      <c r="H48" s="7" t="str">
        <f>IF($C48="","",IFERROR((IFERROR('FORM NILAI SIAP'!$M48*'CPMK-CPL'!G$11,0)+IFERROR('FORM NILAI SIAP'!$O48*'CPMK-CPL'!G$12,0)+IFERROR('FORM NILAI SIAP'!$Q48*'CPMK-CPL'!G$13,0)+IFERROR('FORM NILAI SIAP'!$S48*'CPMK-CPL'!G$14,0)+IFERROR('FORM NILAI SIAP'!$U48*'CPMK-CPL'!G$15,0)+IFERROR('FORM NILAI SIAP'!$W48*'CPMK-CPL'!G$16,0)+IFERROR('FORM NILAI SIAP'!$Y48*'CPMK-CPL'!G$17,0)+IFERROR('FORM NILAI SIAP'!$AA48*'CPMK-CPL'!G$18,0)+IFERROR('FORM NILAI SIAP'!$AC48*'CPMK-CPL'!G$19,0)+IFERROR('FORM NILAI SIAP'!$AE48*'CPMK-CPL'!G$20,0))/'CPMK-CPL'!G$25,""))</f>
        <v/>
      </c>
      <c r="I48" s="7" t="str">
        <f>IF($C48="","",IFERROR((IFERROR('FORM NILAI SIAP'!$M48*'CPMK-CPL'!H$11,0)+IFERROR('FORM NILAI SIAP'!$O48*'CPMK-CPL'!H$12,0)+IFERROR('FORM NILAI SIAP'!$Q48*'CPMK-CPL'!H$13,0)+IFERROR('FORM NILAI SIAP'!$S48*'CPMK-CPL'!H$14,0)+IFERROR('FORM NILAI SIAP'!$U48*'CPMK-CPL'!H$15,0)+IFERROR('FORM NILAI SIAP'!$W48*'CPMK-CPL'!H$16,0)+IFERROR('FORM NILAI SIAP'!$Y48*'CPMK-CPL'!H$17,0)+IFERROR('FORM NILAI SIAP'!$AA48*'CPMK-CPL'!H$18,0)+IFERROR('FORM NILAI SIAP'!$AC48*'CPMK-CPL'!H$19,0)+IFERROR('FORM NILAI SIAP'!$AE48*'CPMK-CPL'!H$20,0))/'CPMK-CPL'!H$25,""))</f>
        <v/>
      </c>
      <c r="J48" s="7" t="str">
        <f>IF($C48="","",IFERROR((IFERROR('FORM NILAI SIAP'!$M48*'CPMK-CPL'!I$11,0)+IFERROR('FORM NILAI SIAP'!$O48*'CPMK-CPL'!I$12,0)+IFERROR('FORM NILAI SIAP'!$Q48*'CPMK-CPL'!I$13,0)+IFERROR('FORM NILAI SIAP'!$S48*'CPMK-CPL'!I$14,0)+IFERROR('FORM NILAI SIAP'!$U48*'CPMK-CPL'!I$15,0)+IFERROR('FORM NILAI SIAP'!$W48*'CPMK-CPL'!I$16,0)+IFERROR('FORM NILAI SIAP'!$Y48*'CPMK-CPL'!I$17,0)+IFERROR('FORM NILAI SIAP'!$AA48*'CPMK-CPL'!I$18,0)+IFERROR('FORM NILAI SIAP'!$AC48*'CPMK-CPL'!I$19,0)+IFERROR('FORM NILAI SIAP'!$AE48*'CPMK-CPL'!I$20,0))/'CPMK-CPL'!I$25,""))</f>
        <v/>
      </c>
      <c r="K48" s="7" t="str">
        <f>IF($C48="","",IFERROR((IFERROR('FORM NILAI SIAP'!$M48*'CPMK-CPL'!J$11,0)+IFERROR('FORM NILAI SIAP'!$O48*'CPMK-CPL'!J$12,0)+IFERROR('FORM NILAI SIAP'!$Q48*'CPMK-CPL'!J$13,0)+IFERROR('FORM NILAI SIAP'!$S48*'CPMK-CPL'!J$14,0)+IFERROR('FORM NILAI SIAP'!$U48*'CPMK-CPL'!J$15,0)+IFERROR('FORM NILAI SIAP'!$W48*'CPMK-CPL'!J$16,0)+IFERROR('FORM NILAI SIAP'!$Y48*'CPMK-CPL'!J$17,0)+IFERROR('FORM NILAI SIAP'!$AA48*'CPMK-CPL'!J$18,0)+IFERROR('FORM NILAI SIAP'!$AC48*'CPMK-CPL'!J$19,0)+IFERROR('FORM NILAI SIAP'!$AE48*'CPMK-CPL'!J$20,0))/'CPMK-CPL'!J$25,""))</f>
        <v/>
      </c>
      <c r="L48" s="7" t="str">
        <f>IF($C48="","",IFERROR((IFERROR('FORM NILAI SIAP'!$M48*'CPMK-CPL'!K$11,0)+IFERROR('FORM NILAI SIAP'!$O48*'CPMK-CPL'!K$12,0)+IFERROR('FORM NILAI SIAP'!$Q48*'CPMK-CPL'!K$13,0)+IFERROR('FORM NILAI SIAP'!$S48*'CPMK-CPL'!K$14,0)+IFERROR('FORM NILAI SIAP'!$U48*'CPMK-CPL'!K$15,0)+IFERROR('FORM NILAI SIAP'!$W48*'CPMK-CPL'!K$16,0)+IFERROR('FORM NILAI SIAP'!$Y48*'CPMK-CPL'!K$17,0)+IFERROR('FORM NILAI SIAP'!$AA48*'CPMK-CPL'!K$18,0)+IFERROR('FORM NILAI SIAP'!$AC48*'CPMK-CPL'!K$19,0)+IFERROR('FORM NILAI SIAP'!$AE48*'CPMK-CPL'!K$20,0))/'CPMK-CPL'!K$25,""))</f>
        <v/>
      </c>
      <c r="M48" s="7" t="str">
        <f>IF($C48="","",IFERROR((IFERROR('FORM NILAI SIAP'!$M48*'CPMK-CPL'!L$11,0)+IFERROR('FORM NILAI SIAP'!$O48*'CPMK-CPL'!L$12,0)+IFERROR('FORM NILAI SIAP'!$Q48*'CPMK-CPL'!L$13,0)+IFERROR('FORM NILAI SIAP'!$S48*'CPMK-CPL'!L$14,0)+IFERROR('FORM NILAI SIAP'!$U48*'CPMK-CPL'!L$15,0)+IFERROR('FORM NILAI SIAP'!$W48*'CPMK-CPL'!L$16,0)+IFERROR('FORM NILAI SIAP'!$Y48*'CPMK-CPL'!L$17,0)+IFERROR('FORM NILAI SIAP'!$AA48*'CPMK-CPL'!L$18,0)+IFERROR('FORM NILAI SIAP'!$AC48*'CPMK-CPL'!L$19,0)+IFERROR('FORM NILAI SIAP'!$AE48*'CPMK-CPL'!L$20,0))/'CPMK-CPL'!L$25,""))</f>
        <v/>
      </c>
      <c r="N48" s="7" t="str">
        <f>IF($C48="","",IFERROR((IFERROR('FORM NILAI SIAP'!$M48*'CPMK-CPL'!M$11,0)+IFERROR('FORM NILAI SIAP'!$O48*'CPMK-CPL'!M$12,0)+IFERROR('FORM NILAI SIAP'!$Q48*'CPMK-CPL'!M$13,0)+IFERROR('FORM NILAI SIAP'!$S48*'CPMK-CPL'!M$14,0)+IFERROR('FORM NILAI SIAP'!$U48*'CPMK-CPL'!M$15,0)+IFERROR('FORM NILAI SIAP'!$W48*'CPMK-CPL'!M$16,0)+IFERROR('FORM NILAI SIAP'!$Y48*'CPMK-CPL'!M$17,0)+IFERROR('FORM NILAI SIAP'!$AA48*'CPMK-CPL'!M$18,0)+IFERROR('FORM NILAI SIAP'!$AC48*'CPMK-CPL'!M$19,0)+IFERROR('FORM NILAI SIAP'!$AE48*'CPMK-CPL'!M$20,0))/'CPMK-CPL'!M$25,""))</f>
        <v/>
      </c>
      <c r="O48" s="7" t="str">
        <f>IF($C48="","",IFERROR((IFERROR('FORM NILAI SIAP'!$M48*'CPMK-CPL'!N$11,0)+IFERROR('FORM NILAI SIAP'!$O48*'CPMK-CPL'!N$12,0)+IFERROR('FORM NILAI SIAP'!$Q48*'CPMK-CPL'!N$13,0)+IFERROR('FORM NILAI SIAP'!$S48*'CPMK-CPL'!N$14,0)+IFERROR('FORM NILAI SIAP'!$U48*'CPMK-CPL'!N$15,0)+IFERROR('FORM NILAI SIAP'!$W48*'CPMK-CPL'!N$16,0)+IFERROR('FORM NILAI SIAP'!$Y48*'CPMK-CPL'!N$17,0)+IFERROR('FORM NILAI SIAP'!$AA48*'CPMK-CPL'!N$18,0)+IFERROR('FORM NILAI SIAP'!$AC48*'CPMK-CPL'!N$19,0)+IFERROR('FORM NILAI SIAP'!$AE48*'CPMK-CPL'!N$20,0))/'CPMK-CPL'!N$25,""))</f>
        <v/>
      </c>
      <c r="P48" s="7" t="str">
        <f>IF($C48="","",IFERROR((IFERROR('FORM NILAI SIAP'!$M48*'CPMK-CPL'!O$11,0)+IFERROR('FORM NILAI SIAP'!$O48*'CPMK-CPL'!O$12,0)+IFERROR('FORM NILAI SIAP'!$Q48*'CPMK-CPL'!O$13,0)+IFERROR('FORM NILAI SIAP'!$S48*'CPMK-CPL'!O$14,0)+IFERROR('FORM NILAI SIAP'!$U48*'CPMK-CPL'!O$15,0)+IFERROR('FORM NILAI SIAP'!$W48*'CPMK-CPL'!O$16,0)+IFERROR('FORM NILAI SIAP'!$Y48*'CPMK-CPL'!O$17,0)+IFERROR('FORM NILAI SIAP'!$AA48*'CPMK-CPL'!O$18,0)+IFERROR('FORM NILAI SIAP'!$AC48*'CPMK-CPL'!O$19,0)+IFERROR('FORM NILAI SIAP'!$AE48*'CPMK-CPL'!O$20,0))/'CPMK-CPL'!O$25,""))</f>
        <v/>
      </c>
      <c r="Q48" s="7" t="str">
        <f>IF($C48="","",IFERROR((IFERROR('FORM NILAI SIAP'!$M48*'CPMK-CPL'!P$11,0)+IFERROR('FORM NILAI SIAP'!$O48*'CPMK-CPL'!P$12,0)+IFERROR('FORM NILAI SIAP'!$Q48*'CPMK-CPL'!P$13,0)+IFERROR('FORM NILAI SIAP'!$S48*'CPMK-CPL'!P$14,0)+IFERROR('FORM NILAI SIAP'!$U48*'CPMK-CPL'!P$15,0)+IFERROR('FORM NILAI SIAP'!$W48*'CPMK-CPL'!P$16,0)+IFERROR('FORM NILAI SIAP'!$Y48*'CPMK-CPL'!P$17,0)+IFERROR('FORM NILAI SIAP'!$AA48*'CPMK-CPL'!P$18,0)+IFERROR('FORM NILAI SIAP'!$AC48*'CPMK-CPL'!P$19,0)+IFERROR('FORM NILAI SIAP'!$AE48*'CPMK-CPL'!P$20,0))/'CPMK-CPL'!P$25,""))</f>
        <v/>
      </c>
      <c r="R48" s="7" t="str">
        <f>IF($C48="","",IFERROR((IFERROR('FORM NILAI SIAP'!$M48*'CPMK-CPL'!Q$11,0)+IFERROR('FORM NILAI SIAP'!$O48*'CPMK-CPL'!Q$12,0)+IFERROR('FORM NILAI SIAP'!$Q48*'CPMK-CPL'!Q$13,0)+IFERROR('FORM NILAI SIAP'!$S48*'CPMK-CPL'!Q$14,0)+IFERROR('FORM NILAI SIAP'!$U48*'CPMK-CPL'!Q$15,0)+IFERROR('FORM NILAI SIAP'!$W48*'CPMK-CPL'!Q$16,0)+IFERROR('FORM NILAI SIAP'!$Y48*'CPMK-CPL'!Q$17,0)+IFERROR('FORM NILAI SIAP'!$AA48*'CPMK-CPL'!Q$18,0)+IFERROR('FORM NILAI SIAP'!$AC48*'CPMK-CPL'!Q$19,0)+IFERROR('FORM NILAI SIAP'!$AE48*'CPMK-CPL'!Q$20,0))/'CPMK-CPL'!Q$25,""))</f>
        <v/>
      </c>
      <c r="S48" s="7" t="str">
        <f>IF($C48="","",IFERROR((IFERROR('FORM NILAI SIAP'!$M48*'CPMK-CPL'!R$11,0)+IFERROR('FORM NILAI SIAP'!$O48*'CPMK-CPL'!R$12,0)+IFERROR('FORM NILAI SIAP'!$Q48*'CPMK-CPL'!R$13,0)+IFERROR('FORM NILAI SIAP'!$S48*'CPMK-CPL'!R$14,0)+IFERROR('FORM NILAI SIAP'!$U48*'CPMK-CPL'!R$15,0)+IFERROR('FORM NILAI SIAP'!$W48*'CPMK-CPL'!R$16,0)+IFERROR('FORM NILAI SIAP'!$Y48*'CPMK-CPL'!R$17,0)+IFERROR('FORM NILAI SIAP'!$AA48*'CPMK-CPL'!R$18,0)+IFERROR('FORM NILAI SIAP'!$AC48*'CPMK-CPL'!R$19,0)+IFERROR('FORM NILAI SIAP'!$AE48*'CPMK-CPL'!R$20,0))/'CPMK-CPL'!R$25,""))</f>
        <v/>
      </c>
      <c r="T48" s="88" t="str">
        <f t="shared" ref="T48:AH48" si="48">IF(E48="","",IF(E48&gt;=80,4,IF(E48&gt;=70,3,IF(E48&gt;=60,2,1))))</f>
        <v/>
      </c>
      <c r="U48" s="88" t="str">
        <f t="shared" si="48"/>
        <v/>
      </c>
      <c r="V48" s="88">
        <f t="shared" si="9"/>
        <v>3</v>
      </c>
      <c r="W48" s="88" t="str">
        <f t="shared" si="48"/>
        <v/>
      </c>
      <c r="X48" s="88" t="str">
        <f t="shared" si="48"/>
        <v/>
      </c>
      <c r="Y48" s="88" t="str">
        <f t="shared" si="48"/>
        <v/>
      </c>
      <c r="Z48" s="88" t="str">
        <f t="shared" si="48"/>
        <v/>
      </c>
      <c r="AA48" s="88" t="str">
        <f t="shared" si="48"/>
        <v/>
      </c>
      <c r="AB48" s="88" t="str">
        <f t="shared" si="48"/>
        <v/>
      </c>
      <c r="AC48" s="88" t="str">
        <f t="shared" si="48"/>
        <v/>
      </c>
      <c r="AD48" s="88" t="str">
        <f t="shared" si="48"/>
        <v/>
      </c>
      <c r="AE48" s="88" t="str">
        <f t="shared" si="48"/>
        <v/>
      </c>
      <c r="AF48" s="88" t="str">
        <f t="shared" si="48"/>
        <v/>
      </c>
      <c r="AG48" s="88" t="str">
        <f t="shared" si="48"/>
        <v/>
      </c>
      <c r="AH48" s="88" t="str">
        <f t="shared" si="48"/>
        <v/>
      </c>
      <c r="AI48" s="89">
        <f t="shared" ca="1" si="6"/>
        <v>3</v>
      </c>
      <c r="AJ48" s="89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</row>
    <row r="49" spans="1:90" ht="14.25" customHeight="1">
      <c r="A49" s="103">
        <f t="shared" si="7"/>
        <v>42</v>
      </c>
      <c r="B49" s="64">
        <f>IF('FORM NILAI SIAP'!A49=0,"",'FORM NILAI SIAP'!A49)</f>
        <v>21120120140099</v>
      </c>
      <c r="C49" s="3" t="str">
        <f>IF('FORM NILAI SIAP'!B49=0,"",'FORM NILAI SIAP'!B49)</f>
        <v>MUHAMMAD HANNAN</v>
      </c>
      <c r="D49" s="3" t="str">
        <f>'FORM NILAI SIAP'!J49</f>
        <v>A</v>
      </c>
      <c r="E49" s="7" t="str">
        <f>IF($C49="","",IFERROR((IFERROR('FORM NILAI SIAP'!$M49*'CPMK-CPL'!D$11,0)+IFERROR('FORM NILAI SIAP'!$O49*'CPMK-CPL'!D$12,0)+IFERROR('FORM NILAI SIAP'!$Q49*'CPMK-CPL'!D$13,0)+IFERROR('FORM NILAI SIAP'!$S49*'CPMK-CPL'!D$14,0)+IFERROR('FORM NILAI SIAP'!$U49*'CPMK-CPL'!D$15,0)+IFERROR('FORM NILAI SIAP'!$W49*'CPMK-CPL'!D$16,0)+IFERROR('FORM NILAI SIAP'!$Y49*'CPMK-CPL'!D$17,0)+IFERROR('FORM NILAI SIAP'!$AA49*'CPMK-CPL'!D$18,0)+IFERROR('FORM NILAI SIAP'!$AC49*'CPMK-CPL'!D$19,0)+IFERROR('FORM NILAI SIAP'!$AE49*'CPMK-CPL'!D$20,0))/'CPMK-CPL'!D$25,""))</f>
        <v/>
      </c>
      <c r="F49" s="7" t="str">
        <f>IF($C49="","",IFERROR((IFERROR('FORM NILAI SIAP'!$M49*'CPMK-CPL'!E$11,0)+IFERROR('FORM NILAI SIAP'!$O49*'CPMK-CPL'!E$12,0)+IFERROR('FORM NILAI SIAP'!$Q49*'CPMK-CPL'!E$13,0)+IFERROR('FORM NILAI SIAP'!$S49*'CPMK-CPL'!E$14,0)+IFERROR('FORM NILAI SIAP'!$U49*'CPMK-CPL'!E$15,0)+IFERROR('FORM NILAI SIAP'!$W49*'CPMK-CPL'!E$16,0)+IFERROR('FORM NILAI SIAP'!$Y49*'CPMK-CPL'!E$17,0)+IFERROR('FORM NILAI SIAP'!$AA49*'CPMK-CPL'!E$18,0)+IFERROR('FORM NILAI SIAP'!$AC49*'CPMK-CPL'!E$19,0)+IFERROR('FORM NILAI SIAP'!$AE49*'CPMK-CPL'!E$20,0))/'CPMK-CPL'!E$25,""))</f>
        <v/>
      </c>
      <c r="G49" s="7">
        <f>IF($C49="","",IFERROR((IFERROR('FORM NILAI SIAP'!$M49*'CPMK-CPL'!F$11,0)+IFERROR('FORM NILAI SIAP'!$O49*'CPMK-CPL'!F$12,0)+IFERROR('FORM NILAI SIAP'!$Q49*'CPMK-CPL'!F$13,0)+IFERROR('FORM NILAI SIAP'!$S49*'CPMK-CPL'!F$14,0)+IFERROR('FORM NILAI SIAP'!$U49*'CPMK-CPL'!F$15,0)+IFERROR('FORM NILAI SIAP'!$W49*'CPMK-CPL'!F$16,0)+IFERROR('FORM NILAI SIAP'!$Y49*'CPMK-CPL'!F$17,0)+IFERROR('FORM NILAI SIAP'!$AA49*'CPMK-CPL'!F$18,0)+IFERROR('FORM NILAI SIAP'!$AC49*'CPMK-CPL'!F$19,0)+IFERROR('FORM NILAI SIAP'!$AE49*'CPMK-CPL'!F$20,0))/'CPMK-CPL'!F$25,""))</f>
        <v>93.5</v>
      </c>
      <c r="H49" s="7" t="str">
        <f>IF($C49="","",IFERROR((IFERROR('FORM NILAI SIAP'!$M49*'CPMK-CPL'!G$11,0)+IFERROR('FORM NILAI SIAP'!$O49*'CPMK-CPL'!G$12,0)+IFERROR('FORM NILAI SIAP'!$Q49*'CPMK-CPL'!G$13,0)+IFERROR('FORM NILAI SIAP'!$S49*'CPMK-CPL'!G$14,0)+IFERROR('FORM NILAI SIAP'!$U49*'CPMK-CPL'!G$15,0)+IFERROR('FORM NILAI SIAP'!$W49*'CPMK-CPL'!G$16,0)+IFERROR('FORM NILAI SIAP'!$Y49*'CPMK-CPL'!G$17,0)+IFERROR('FORM NILAI SIAP'!$AA49*'CPMK-CPL'!G$18,0)+IFERROR('FORM NILAI SIAP'!$AC49*'CPMK-CPL'!G$19,0)+IFERROR('FORM NILAI SIAP'!$AE49*'CPMK-CPL'!G$20,0))/'CPMK-CPL'!G$25,""))</f>
        <v/>
      </c>
      <c r="I49" s="7" t="str">
        <f>IF($C49="","",IFERROR((IFERROR('FORM NILAI SIAP'!$M49*'CPMK-CPL'!H$11,0)+IFERROR('FORM NILAI SIAP'!$O49*'CPMK-CPL'!H$12,0)+IFERROR('FORM NILAI SIAP'!$Q49*'CPMK-CPL'!H$13,0)+IFERROR('FORM NILAI SIAP'!$S49*'CPMK-CPL'!H$14,0)+IFERROR('FORM NILAI SIAP'!$U49*'CPMK-CPL'!H$15,0)+IFERROR('FORM NILAI SIAP'!$W49*'CPMK-CPL'!H$16,0)+IFERROR('FORM NILAI SIAP'!$Y49*'CPMK-CPL'!H$17,0)+IFERROR('FORM NILAI SIAP'!$AA49*'CPMK-CPL'!H$18,0)+IFERROR('FORM NILAI SIAP'!$AC49*'CPMK-CPL'!H$19,0)+IFERROR('FORM NILAI SIAP'!$AE49*'CPMK-CPL'!H$20,0))/'CPMK-CPL'!H$25,""))</f>
        <v/>
      </c>
      <c r="J49" s="7" t="str">
        <f>IF($C49="","",IFERROR((IFERROR('FORM NILAI SIAP'!$M49*'CPMK-CPL'!I$11,0)+IFERROR('FORM NILAI SIAP'!$O49*'CPMK-CPL'!I$12,0)+IFERROR('FORM NILAI SIAP'!$Q49*'CPMK-CPL'!I$13,0)+IFERROR('FORM NILAI SIAP'!$S49*'CPMK-CPL'!I$14,0)+IFERROR('FORM NILAI SIAP'!$U49*'CPMK-CPL'!I$15,0)+IFERROR('FORM NILAI SIAP'!$W49*'CPMK-CPL'!I$16,0)+IFERROR('FORM NILAI SIAP'!$Y49*'CPMK-CPL'!I$17,0)+IFERROR('FORM NILAI SIAP'!$AA49*'CPMK-CPL'!I$18,0)+IFERROR('FORM NILAI SIAP'!$AC49*'CPMK-CPL'!I$19,0)+IFERROR('FORM NILAI SIAP'!$AE49*'CPMK-CPL'!I$20,0))/'CPMK-CPL'!I$25,""))</f>
        <v/>
      </c>
      <c r="K49" s="7" t="str">
        <f>IF($C49="","",IFERROR((IFERROR('FORM NILAI SIAP'!$M49*'CPMK-CPL'!J$11,0)+IFERROR('FORM NILAI SIAP'!$O49*'CPMK-CPL'!J$12,0)+IFERROR('FORM NILAI SIAP'!$Q49*'CPMK-CPL'!J$13,0)+IFERROR('FORM NILAI SIAP'!$S49*'CPMK-CPL'!J$14,0)+IFERROR('FORM NILAI SIAP'!$U49*'CPMK-CPL'!J$15,0)+IFERROR('FORM NILAI SIAP'!$W49*'CPMK-CPL'!J$16,0)+IFERROR('FORM NILAI SIAP'!$Y49*'CPMK-CPL'!J$17,0)+IFERROR('FORM NILAI SIAP'!$AA49*'CPMK-CPL'!J$18,0)+IFERROR('FORM NILAI SIAP'!$AC49*'CPMK-CPL'!J$19,0)+IFERROR('FORM NILAI SIAP'!$AE49*'CPMK-CPL'!J$20,0))/'CPMK-CPL'!J$25,""))</f>
        <v/>
      </c>
      <c r="L49" s="7" t="str">
        <f>IF($C49="","",IFERROR((IFERROR('FORM NILAI SIAP'!$M49*'CPMK-CPL'!K$11,0)+IFERROR('FORM NILAI SIAP'!$O49*'CPMK-CPL'!K$12,0)+IFERROR('FORM NILAI SIAP'!$Q49*'CPMK-CPL'!K$13,0)+IFERROR('FORM NILAI SIAP'!$S49*'CPMK-CPL'!K$14,0)+IFERROR('FORM NILAI SIAP'!$U49*'CPMK-CPL'!K$15,0)+IFERROR('FORM NILAI SIAP'!$W49*'CPMK-CPL'!K$16,0)+IFERROR('FORM NILAI SIAP'!$Y49*'CPMK-CPL'!K$17,0)+IFERROR('FORM NILAI SIAP'!$AA49*'CPMK-CPL'!K$18,0)+IFERROR('FORM NILAI SIAP'!$AC49*'CPMK-CPL'!K$19,0)+IFERROR('FORM NILAI SIAP'!$AE49*'CPMK-CPL'!K$20,0))/'CPMK-CPL'!K$25,""))</f>
        <v/>
      </c>
      <c r="M49" s="7" t="str">
        <f>IF($C49="","",IFERROR((IFERROR('FORM NILAI SIAP'!$M49*'CPMK-CPL'!L$11,0)+IFERROR('FORM NILAI SIAP'!$O49*'CPMK-CPL'!L$12,0)+IFERROR('FORM NILAI SIAP'!$Q49*'CPMK-CPL'!L$13,0)+IFERROR('FORM NILAI SIAP'!$S49*'CPMK-CPL'!L$14,0)+IFERROR('FORM NILAI SIAP'!$U49*'CPMK-CPL'!L$15,0)+IFERROR('FORM NILAI SIAP'!$W49*'CPMK-CPL'!L$16,0)+IFERROR('FORM NILAI SIAP'!$Y49*'CPMK-CPL'!L$17,0)+IFERROR('FORM NILAI SIAP'!$AA49*'CPMK-CPL'!L$18,0)+IFERROR('FORM NILAI SIAP'!$AC49*'CPMK-CPL'!L$19,0)+IFERROR('FORM NILAI SIAP'!$AE49*'CPMK-CPL'!L$20,0))/'CPMK-CPL'!L$25,""))</f>
        <v/>
      </c>
      <c r="N49" s="7" t="str">
        <f>IF($C49="","",IFERROR((IFERROR('FORM NILAI SIAP'!$M49*'CPMK-CPL'!M$11,0)+IFERROR('FORM NILAI SIAP'!$O49*'CPMK-CPL'!M$12,0)+IFERROR('FORM NILAI SIAP'!$Q49*'CPMK-CPL'!M$13,0)+IFERROR('FORM NILAI SIAP'!$S49*'CPMK-CPL'!M$14,0)+IFERROR('FORM NILAI SIAP'!$U49*'CPMK-CPL'!M$15,0)+IFERROR('FORM NILAI SIAP'!$W49*'CPMK-CPL'!M$16,0)+IFERROR('FORM NILAI SIAP'!$Y49*'CPMK-CPL'!M$17,0)+IFERROR('FORM NILAI SIAP'!$AA49*'CPMK-CPL'!M$18,0)+IFERROR('FORM NILAI SIAP'!$AC49*'CPMK-CPL'!M$19,0)+IFERROR('FORM NILAI SIAP'!$AE49*'CPMK-CPL'!M$20,0))/'CPMK-CPL'!M$25,""))</f>
        <v/>
      </c>
      <c r="O49" s="7" t="str">
        <f>IF($C49="","",IFERROR((IFERROR('FORM NILAI SIAP'!$M49*'CPMK-CPL'!N$11,0)+IFERROR('FORM NILAI SIAP'!$O49*'CPMK-CPL'!N$12,0)+IFERROR('FORM NILAI SIAP'!$Q49*'CPMK-CPL'!N$13,0)+IFERROR('FORM NILAI SIAP'!$S49*'CPMK-CPL'!N$14,0)+IFERROR('FORM NILAI SIAP'!$U49*'CPMK-CPL'!N$15,0)+IFERROR('FORM NILAI SIAP'!$W49*'CPMK-CPL'!N$16,0)+IFERROR('FORM NILAI SIAP'!$Y49*'CPMK-CPL'!N$17,0)+IFERROR('FORM NILAI SIAP'!$AA49*'CPMK-CPL'!N$18,0)+IFERROR('FORM NILAI SIAP'!$AC49*'CPMK-CPL'!N$19,0)+IFERROR('FORM NILAI SIAP'!$AE49*'CPMK-CPL'!N$20,0))/'CPMK-CPL'!N$25,""))</f>
        <v/>
      </c>
      <c r="P49" s="7" t="str">
        <f>IF($C49="","",IFERROR((IFERROR('FORM NILAI SIAP'!$M49*'CPMK-CPL'!O$11,0)+IFERROR('FORM NILAI SIAP'!$O49*'CPMK-CPL'!O$12,0)+IFERROR('FORM NILAI SIAP'!$Q49*'CPMK-CPL'!O$13,0)+IFERROR('FORM NILAI SIAP'!$S49*'CPMK-CPL'!O$14,0)+IFERROR('FORM NILAI SIAP'!$U49*'CPMK-CPL'!O$15,0)+IFERROR('FORM NILAI SIAP'!$W49*'CPMK-CPL'!O$16,0)+IFERROR('FORM NILAI SIAP'!$Y49*'CPMK-CPL'!O$17,0)+IFERROR('FORM NILAI SIAP'!$AA49*'CPMK-CPL'!O$18,0)+IFERROR('FORM NILAI SIAP'!$AC49*'CPMK-CPL'!O$19,0)+IFERROR('FORM NILAI SIAP'!$AE49*'CPMK-CPL'!O$20,0))/'CPMK-CPL'!O$25,""))</f>
        <v/>
      </c>
      <c r="Q49" s="7" t="str">
        <f>IF($C49="","",IFERROR((IFERROR('FORM NILAI SIAP'!$M49*'CPMK-CPL'!P$11,0)+IFERROR('FORM NILAI SIAP'!$O49*'CPMK-CPL'!P$12,0)+IFERROR('FORM NILAI SIAP'!$Q49*'CPMK-CPL'!P$13,0)+IFERROR('FORM NILAI SIAP'!$S49*'CPMK-CPL'!P$14,0)+IFERROR('FORM NILAI SIAP'!$U49*'CPMK-CPL'!P$15,0)+IFERROR('FORM NILAI SIAP'!$W49*'CPMK-CPL'!P$16,0)+IFERROR('FORM NILAI SIAP'!$Y49*'CPMK-CPL'!P$17,0)+IFERROR('FORM NILAI SIAP'!$AA49*'CPMK-CPL'!P$18,0)+IFERROR('FORM NILAI SIAP'!$AC49*'CPMK-CPL'!P$19,0)+IFERROR('FORM NILAI SIAP'!$AE49*'CPMK-CPL'!P$20,0))/'CPMK-CPL'!P$25,""))</f>
        <v/>
      </c>
      <c r="R49" s="7" t="str">
        <f>IF($C49="","",IFERROR((IFERROR('FORM NILAI SIAP'!$M49*'CPMK-CPL'!Q$11,0)+IFERROR('FORM NILAI SIAP'!$O49*'CPMK-CPL'!Q$12,0)+IFERROR('FORM NILAI SIAP'!$Q49*'CPMK-CPL'!Q$13,0)+IFERROR('FORM NILAI SIAP'!$S49*'CPMK-CPL'!Q$14,0)+IFERROR('FORM NILAI SIAP'!$U49*'CPMK-CPL'!Q$15,0)+IFERROR('FORM NILAI SIAP'!$W49*'CPMK-CPL'!Q$16,0)+IFERROR('FORM NILAI SIAP'!$Y49*'CPMK-CPL'!Q$17,0)+IFERROR('FORM NILAI SIAP'!$AA49*'CPMK-CPL'!Q$18,0)+IFERROR('FORM NILAI SIAP'!$AC49*'CPMK-CPL'!Q$19,0)+IFERROR('FORM NILAI SIAP'!$AE49*'CPMK-CPL'!Q$20,0))/'CPMK-CPL'!Q$25,""))</f>
        <v/>
      </c>
      <c r="S49" s="7" t="str">
        <f>IF($C49="","",IFERROR((IFERROR('FORM NILAI SIAP'!$M49*'CPMK-CPL'!R$11,0)+IFERROR('FORM NILAI SIAP'!$O49*'CPMK-CPL'!R$12,0)+IFERROR('FORM NILAI SIAP'!$Q49*'CPMK-CPL'!R$13,0)+IFERROR('FORM NILAI SIAP'!$S49*'CPMK-CPL'!R$14,0)+IFERROR('FORM NILAI SIAP'!$U49*'CPMK-CPL'!R$15,0)+IFERROR('FORM NILAI SIAP'!$W49*'CPMK-CPL'!R$16,0)+IFERROR('FORM NILAI SIAP'!$Y49*'CPMK-CPL'!R$17,0)+IFERROR('FORM NILAI SIAP'!$AA49*'CPMK-CPL'!R$18,0)+IFERROR('FORM NILAI SIAP'!$AC49*'CPMK-CPL'!R$19,0)+IFERROR('FORM NILAI SIAP'!$AE49*'CPMK-CPL'!R$20,0))/'CPMK-CPL'!R$25,""))</f>
        <v/>
      </c>
      <c r="T49" s="88" t="str">
        <f t="shared" ref="T49:AH49" si="49">IF(E49="","",IF(E49&gt;=80,4,IF(E49&gt;=70,3,IF(E49&gt;=60,2,1))))</f>
        <v/>
      </c>
      <c r="U49" s="88" t="str">
        <f t="shared" si="49"/>
        <v/>
      </c>
      <c r="V49" s="88">
        <f t="shared" si="9"/>
        <v>4</v>
      </c>
      <c r="W49" s="88" t="str">
        <f t="shared" si="49"/>
        <v/>
      </c>
      <c r="X49" s="88" t="str">
        <f t="shared" si="49"/>
        <v/>
      </c>
      <c r="Y49" s="88" t="str">
        <f t="shared" si="49"/>
        <v/>
      </c>
      <c r="Z49" s="88" t="str">
        <f t="shared" si="49"/>
        <v/>
      </c>
      <c r="AA49" s="88" t="str">
        <f t="shared" si="49"/>
        <v/>
      </c>
      <c r="AB49" s="88" t="str">
        <f t="shared" si="49"/>
        <v/>
      </c>
      <c r="AC49" s="88" t="str">
        <f t="shared" si="49"/>
        <v/>
      </c>
      <c r="AD49" s="88" t="str">
        <f t="shared" si="49"/>
        <v/>
      </c>
      <c r="AE49" s="88" t="str">
        <f t="shared" si="49"/>
        <v/>
      </c>
      <c r="AF49" s="88" t="str">
        <f t="shared" si="49"/>
        <v/>
      </c>
      <c r="AG49" s="88" t="str">
        <f t="shared" si="49"/>
        <v/>
      </c>
      <c r="AH49" s="88" t="str">
        <f t="shared" si="49"/>
        <v/>
      </c>
      <c r="AI49" s="89">
        <f t="shared" ca="1" si="6"/>
        <v>4</v>
      </c>
      <c r="AJ49" s="89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</row>
    <row r="50" spans="1:90" ht="14.25" customHeight="1">
      <c r="A50" s="103">
        <f t="shared" si="7"/>
        <v>43</v>
      </c>
      <c r="B50" s="64">
        <f>IF('FORM NILAI SIAP'!A50=0,"",'FORM NILAI SIAP'!A50)</f>
        <v>21120120140099</v>
      </c>
      <c r="C50" s="3" t="str">
        <f>IF('FORM NILAI SIAP'!B50=0,"",'FORM NILAI SIAP'!B50)</f>
        <v>ADIVIA KHUSNUL AISHA</v>
      </c>
      <c r="D50" s="3" t="str">
        <f>'FORM NILAI SIAP'!J50</f>
        <v>A</v>
      </c>
      <c r="E50" s="7" t="str">
        <f>IF($C50="","",IFERROR((IFERROR('FORM NILAI SIAP'!$M50*'CPMK-CPL'!D$11,0)+IFERROR('FORM NILAI SIAP'!$O50*'CPMK-CPL'!D$12,0)+IFERROR('FORM NILAI SIAP'!$Q50*'CPMK-CPL'!D$13,0)+IFERROR('FORM NILAI SIAP'!$S50*'CPMK-CPL'!D$14,0)+IFERROR('FORM NILAI SIAP'!$U50*'CPMK-CPL'!D$15,0)+IFERROR('FORM NILAI SIAP'!$W50*'CPMK-CPL'!D$16,0)+IFERROR('FORM NILAI SIAP'!$Y50*'CPMK-CPL'!D$17,0)+IFERROR('FORM NILAI SIAP'!$AA50*'CPMK-CPL'!D$18,0)+IFERROR('FORM NILAI SIAP'!$AC50*'CPMK-CPL'!D$19,0)+IFERROR('FORM NILAI SIAP'!$AE50*'CPMK-CPL'!D$20,0))/'CPMK-CPL'!D$25,""))</f>
        <v/>
      </c>
      <c r="F50" s="7" t="str">
        <f>IF($C50="","",IFERROR((IFERROR('FORM NILAI SIAP'!$M50*'CPMK-CPL'!E$11,0)+IFERROR('FORM NILAI SIAP'!$O50*'CPMK-CPL'!E$12,0)+IFERROR('FORM NILAI SIAP'!$Q50*'CPMK-CPL'!E$13,0)+IFERROR('FORM NILAI SIAP'!$S50*'CPMK-CPL'!E$14,0)+IFERROR('FORM NILAI SIAP'!$U50*'CPMK-CPL'!E$15,0)+IFERROR('FORM NILAI SIAP'!$W50*'CPMK-CPL'!E$16,0)+IFERROR('FORM NILAI SIAP'!$Y50*'CPMK-CPL'!E$17,0)+IFERROR('FORM NILAI SIAP'!$AA50*'CPMK-CPL'!E$18,0)+IFERROR('FORM NILAI SIAP'!$AC50*'CPMK-CPL'!E$19,0)+IFERROR('FORM NILAI SIAP'!$AE50*'CPMK-CPL'!E$20,0))/'CPMK-CPL'!E$25,""))</f>
        <v/>
      </c>
      <c r="G50" s="7">
        <f>IF($C50="","",IFERROR((IFERROR('FORM NILAI SIAP'!$M50*'CPMK-CPL'!F$11,0)+IFERROR('FORM NILAI SIAP'!$O50*'CPMK-CPL'!F$12,0)+IFERROR('FORM NILAI SIAP'!$Q50*'CPMK-CPL'!F$13,0)+IFERROR('FORM NILAI SIAP'!$S50*'CPMK-CPL'!F$14,0)+IFERROR('FORM NILAI SIAP'!$U50*'CPMK-CPL'!F$15,0)+IFERROR('FORM NILAI SIAP'!$W50*'CPMK-CPL'!F$16,0)+IFERROR('FORM NILAI SIAP'!$Y50*'CPMK-CPL'!F$17,0)+IFERROR('FORM NILAI SIAP'!$AA50*'CPMK-CPL'!F$18,0)+IFERROR('FORM NILAI SIAP'!$AC50*'CPMK-CPL'!F$19,0)+IFERROR('FORM NILAI SIAP'!$AE50*'CPMK-CPL'!F$20,0))/'CPMK-CPL'!F$25,""))</f>
        <v>85</v>
      </c>
      <c r="H50" s="7" t="str">
        <f>IF($C50="","",IFERROR((IFERROR('FORM NILAI SIAP'!$M50*'CPMK-CPL'!G$11,0)+IFERROR('FORM NILAI SIAP'!$O50*'CPMK-CPL'!G$12,0)+IFERROR('FORM NILAI SIAP'!$Q50*'CPMK-CPL'!G$13,0)+IFERROR('FORM NILAI SIAP'!$S50*'CPMK-CPL'!G$14,0)+IFERROR('FORM NILAI SIAP'!$U50*'CPMK-CPL'!G$15,0)+IFERROR('FORM NILAI SIAP'!$W50*'CPMK-CPL'!G$16,0)+IFERROR('FORM NILAI SIAP'!$Y50*'CPMK-CPL'!G$17,0)+IFERROR('FORM NILAI SIAP'!$AA50*'CPMK-CPL'!G$18,0)+IFERROR('FORM NILAI SIAP'!$AC50*'CPMK-CPL'!G$19,0)+IFERROR('FORM NILAI SIAP'!$AE50*'CPMK-CPL'!G$20,0))/'CPMK-CPL'!G$25,""))</f>
        <v/>
      </c>
      <c r="I50" s="7" t="str">
        <f>IF($C50="","",IFERROR((IFERROR('FORM NILAI SIAP'!$M50*'CPMK-CPL'!H$11,0)+IFERROR('FORM NILAI SIAP'!$O50*'CPMK-CPL'!H$12,0)+IFERROR('FORM NILAI SIAP'!$Q50*'CPMK-CPL'!H$13,0)+IFERROR('FORM NILAI SIAP'!$S50*'CPMK-CPL'!H$14,0)+IFERROR('FORM NILAI SIAP'!$U50*'CPMK-CPL'!H$15,0)+IFERROR('FORM NILAI SIAP'!$W50*'CPMK-CPL'!H$16,0)+IFERROR('FORM NILAI SIAP'!$Y50*'CPMK-CPL'!H$17,0)+IFERROR('FORM NILAI SIAP'!$AA50*'CPMK-CPL'!H$18,0)+IFERROR('FORM NILAI SIAP'!$AC50*'CPMK-CPL'!H$19,0)+IFERROR('FORM NILAI SIAP'!$AE50*'CPMK-CPL'!H$20,0))/'CPMK-CPL'!H$25,""))</f>
        <v/>
      </c>
      <c r="J50" s="7" t="str">
        <f>IF($C50="","",IFERROR((IFERROR('FORM NILAI SIAP'!$M50*'CPMK-CPL'!I$11,0)+IFERROR('FORM NILAI SIAP'!$O50*'CPMK-CPL'!I$12,0)+IFERROR('FORM NILAI SIAP'!$Q50*'CPMK-CPL'!I$13,0)+IFERROR('FORM NILAI SIAP'!$S50*'CPMK-CPL'!I$14,0)+IFERROR('FORM NILAI SIAP'!$U50*'CPMK-CPL'!I$15,0)+IFERROR('FORM NILAI SIAP'!$W50*'CPMK-CPL'!I$16,0)+IFERROR('FORM NILAI SIAP'!$Y50*'CPMK-CPL'!I$17,0)+IFERROR('FORM NILAI SIAP'!$AA50*'CPMK-CPL'!I$18,0)+IFERROR('FORM NILAI SIAP'!$AC50*'CPMK-CPL'!I$19,0)+IFERROR('FORM NILAI SIAP'!$AE50*'CPMK-CPL'!I$20,0))/'CPMK-CPL'!I$25,""))</f>
        <v/>
      </c>
      <c r="K50" s="7" t="str">
        <f>IF($C50="","",IFERROR((IFERROR('FORM NILAI SIAP'!$M50*'CPMK-CPL'!J$11,0)+IFERROR('FORM NILAI SIAP'!$O50*'CPMK-CPL'!J$12,0)+IFERROR('FORM NILAI SIAP'!$Q50*'CPMK-CPL'!J$13,0)+IFERROR('FORM NILAI SIAP'!$S50*'CPMK-CPL'!J$14,0)+IFERROR('FORM NILAI SIAP'!$U50*'CPMK-CPL'!J$15,0)+IFERROR('FORM NILAI SIAP'!$W50*'CPMK-CPL'!J$16,0)+IFERROR('FORM NILAI SIAP'!$Y50*'CPMK-CPL'!J$17,0)+IFERROR('FORM NILAI SIAP'!$AA50*'CPMK-CPL'!J$18,0)+IFERROR('FORM NILAI SIAP'!$AC50*'CPMK-CPL'!J$19,0)+IFERROR('FORM NILAI SIAP'!$AE50*'CPMK-CPL'!J$20,0))/'CPMK-CPL'!J$25,""))</f>
        <v/>
      </c>
      <c r="L50" s="7" t="str">
        <f>IF($C50="","",IFERROR((IFERROR('FORM NILAI SIAP'!$M50*'CPMK-CPL'!K$11,0)+IFERROR('FORM NILAI SIAP'!$O50*'CPMK-CPL'!K$12,0)+IFERROR('FORM NILAI SIAP'!$Q50*'CPMK-CPL'!K$13,0)+IFERROR('FORM NILAI SIAP'!$S50*'CPMK-CPL'!K$14,0)+IFERROR('FORM NILAI SIAP'!$U50*'CPMK-CPL'!K$15,0)+IFERROR('FORM NILAI SIAP'!$W50*'CPMK-CPL'!K$16,0)+IFERROR('FORM NILAI SIAP'!$Y50*'CPMK-CPL'!K$17,0)+IFERROR('FORM NILAI SIAP'!$AA50*'CPMK-CPL'!K$18,0)+IFERROR('FORM NILAI SIAP'!$AC50*'CPMK-CPL'!K$19,0)+IFERROR('FORM NILAI SIAP'!$AE50*'CPMK-CPL'!K$20,0))/'CPMK-CPL'!K$25,""))</f>
        <v/>
      </c>
      <c r="M50" s="7" t="str">
        <f>IF($C50="","",IFERROR((IFERROR('FORM NILAI SIAP'!$M50*'CPMK-CPL'!L$11,0)+IFERROR('FORM NILAI SIAP'!$O50*'CPMK-CPL'!L$12,0)+IFERROR('FORM NILAI SIAP'!$Q50*'CPMK-CPL'!L$13,0)+IFERROR('FORM NILAI SIAP'!$S50*'CPMK-CPL'!L$14,0)+IFERROR('FORM NILAI SIAP'!$U50*'CPMK-CPL'!L$15,0)+IFERROR('FORM NILAI SIAP'!$W50*'CPMK-CPL'!L$16,0)+IFERROR('FORM NILAI SIAP'!$Y50*'CPMK-CPL'!L$17,0)+IFERROR('FORM NILAI SIAP'!$AA50*'CPMK-CPL'!L$18,0)+IFERROR('FORM NILAI SIAP'!$AC50*'CPMK-CPL'!L$19,0)+IFERROR('FORM NILAI SIAP'!$AE50*'CPMK-CPL'!L$20,0))/'CPMK-CPL'!L$25,""))</f>
        <v/>
      </c>
      <c r="N50" s="7" t="str">
        <f>IF($C50="","",IFERROR((IFERROR('FORM NILAI SIAP'!$M50*'CPMK-CPL'!M$11,0)+IFERROR('FORM NILAI SIAP'!$O50*'CPMK-CPL'!M$12,0)+IFERROR('FORM NILAI SIAP'!$Q50*'CPMK-CPL'!M$13,0)+IFERROR('FORM NILAI SIAP'!$S50*'CPMK-CPL'!M$14,0)+IFERROR('FORM NILAI SIAP'!$U50*'CPMK-CPL'!M$15,0)+IFERROR('FORM NILAI SIAP'!$W50*'CPMK-CPL'!M$16,0)+IFERROR('FORM NILAI SIAP'!$Y50*'CPMK-CPL'!M$17,0)+IFERROR('FORM NILAI SIAP'!$AA50*'CPMK-CPL'!M$18,0)+IFERROR('FORM NILAI SIAP'!$AC50*'CPMK-CPL'!M$19,0)+IFERROR('FORM NILAI SIAP'!$AE50*'CPMK-CPL'!M$20,0))/'CPMK-CPL'!M$25,""))</f>
        <v/>
      </c>
      <c r="O50" s="7" t="str">
        <f>IF($C50="","",IFERROR((IFERROR('FORM NILAI SIAP'!$M50*'CPMK-CPL'!N$11,0)+IFERROR('FORM NILAI SIAP'!$O50*'CPMK-CPL'!N$12,0)+IFERROR('FORM NILAI SIAP'!$Q50*'CPMK-CPL'!N$13,0)+IFERROR('FORM NILAI SIAP'!$S50*'CPMK-CPL'!N$14,0)+IFERROR('FORM NILAI SIAP'!$U50*'CPMK-CPL'!N$15,0)+IFERROR('FORM NILAI SIAP'!$W50*'CPMK-CPL'!N$16,0)+IFERROR('FORM NILAI SIAP'!$Y50*'CPMK-CPL'!N$17,0)+IFERROR('FORM NILAI SIAP'!$AA50*'CPMK-CPL'!N$18,0)+IFERROR('FORM NILAI SIAP'!$AC50*'CPMK-CPL'!N$19,0)+IFERROR('FORM NILAI SIAP'!$AE50*'CPMK-CPL'!N$20,0))/'CPMK-CPL'!N$25,""))</f>
        <v/>
      </c>
      <c r="P50" s="7" t="str">
        <f>IF($C50="","",IFERROR((IFERROR('FORM NILAI SIAP'!$M50*'CPMK-CPL'!O$11,0)+IFERROR('FORM NILAI SIAP'!$O50*'CPMK-CPL'!O$12,0)+IFERROR('FORM NILAI SIAP'!$Q50*'CPMK-CPL'!O$13,0)+IFERROR('FORM NILAI SIAP'!$S50*'CPMK-CPL'!O$14,0)+IFERROR('FORM NILAI SIAP'!$U50*'CPMK-CPL'!O$15,0)+IFERROR('FORM NILAI SIAP'!$W50*'CPMK-CPL'!O$16,0)+IFERROR('FORM NILAI SIAP'!$Y50*'CPMK-CPL'!O$17,0)+IFERROR('FORM NILAI SIAP'!$AA50*'CPMK-CPL'!O$18,0)+IFERROR('FORM NILAI SIAP'!$AC50*'CPMK-CPL'!O$19,0)+IFERROR('FORM NILAI SIAP'!$AE50*'CPMK-CPL'!O$20,0))/'CPMK-CPL'!O$25,""))</f>
        <v/>
      </c>
      <c r="Q50" s="7" t="str">
        <f>IF($C50="","",IFERROR((IFERROR('FORM NILAI SIAP'!$M50*'CPMK-CPL'!P$11,0)+IFERROR('FORM NILAI SIAP'!$O50*'CPMK-CPL'!P$12,0)+IFERROR('FORM NILAI SIAP'!$Q50*'CPMK-CPL'!P$13,0)+IFERROR('FORM NILAI SIAP'!$S50*'CPMK-CPL'!P$14,0)+IFERROR('FORM NILAI SIAP'!$U50*'CPMK-CPL'!P$15,0)+IFERROR('FORM NILAI SIAP'!$W50*'CPMK-CPL'!P$16,0)+IFERROR('FORM NILAI SIAP'!$Y50*'CPMK-CPL'!P$17,0)+IFERROR('FORM NILAI SIAP'!$AA50*'CPMK-CPL'!P$18,0)+IFERROR('FORM NILAI SIAP'!$AC50*'CPMK-CPL'!P$19,0)+IFERROR('FORM NILAI SIAP'!$AE50*'CPMK-CPL'!P$20,0))/'CPMK-CPL'!P$25,""))</f>
        <v/>
      </c>
      <c r="R50" s="7" t="str">
        <f>IF($C50="","",IFERROR((IFERROR('FORM NILAI SIAP'!$M50*'CPMK-CPL'!Q$11,0)+IFERROR('FORM NILAI SIAP'!$O50*'CPMK-CPL'!Q$12,0)+IFERROR('FORM NILAI SIAP'!$Q50*'CPMK-CPL'!Q$13,0)+IFERROR('FORM NILAI SIAP'!$S50*'CPMK-CPL'!Q$14,0)+IFERROR('FORM NILAI SIAP'!$U50*'CPMK-CPL'!Q$15,0)+IFERROR('FORM NILAI SIAP'!$W50*'CPMK-CPL'!Q$16,0)+IFERROR('FORM NILAI SIAP'!$Y50*'CPMK-CPL'!Q$17,0)+IFERROR('FORM NILAI SIAP'!$AA50*'CPMK-CPL'!Q$18,0)+IFERROR('FORM NILAI SIAP'!$AC50*'CPMK-CPL'!Q$19,0)+IFERROR('FORM NILAI SIAP'!$AE50*'CPMK-CPL'!Q$20,0))/'CPMK-CPL'!Q$25,""))</f>
        <v/>
      </c>
      <c r="S50" s="7" t="str">
        <f>IF($C50="","",IFERROR((IFERROR('FORM NILAI SIAP'!$M50*'CPMK-CPL'!R$11,0)+IFERROR('FORM NILAI SIAP'!$O50*'CPMK-CPL'!R$12,0)+IFERROR('FORM NILAI SIAP'!$Q50*'CPMK-CPL'!R$13,0)+IFERROR('FORM NILAI SIAP'!$S50*'CPMK-CPL'!R$14,0)+IFERROR('FORM NILAI SIAP'!$U50*'CPMK-CPL'!R$15,0)+IFERROR('FORM NILAI SIAP'!$W50*'CPMK-CPL'!R$16,0)+IFERROR('FORM NILAI SIAP'!$Y50*'CPMK-CPL'!R$17,0)+IFERROR('FORM NILAI SIAP'!$AA50*'CPMK-CPL'!R$18,0)+IFERROR('FORM NILAI SIAP'!$AC50*'CPMK-CPL'!R$19,0)+IFERROR('FORM NILAI SIAP'!$AE50*'CPMK-CPL'!R$20,0))/'CPMK-CPL'!R$25,""))</f>
        <v/>
      </c>
      <c r="T50" s="88" t="str">
        <f t="shared" ref="T50:AH50" si="50">IF(E50="","",IF(E50&gt;=80,4,IF(E50&gt;=70,3,IF(E50&gt;=60,2,1))))</f>
        <v/>
      </c>
      <c r="U50" s="88" t="str">
        <f t="shared" si="50"/>
        <v/>
      </c>
      <c r="V50" s="88">
        <f t="shared" si="9"/>
        <v>4</v>
      </c>
      <c r="W50" s="88" t="str">
        <f t="shared" si="50"/>
        <v/>
      </c>
      <c r="X50" s="88" t="str">
        <f t="shared" si="50"/>
        <v/>
      </c>
      <c r="Y50" s="88" t="str">
        <f t="shared" si="50"/>
        <v/>
      </c>
      <c r="Z50" s="88" t="str">
        <f t="shared" si="50"/>
        <v/>
      </c>
      <c r="AA50" s="88" t="str">
        <f t="shared" si="50"/>
        <v/>
      </c>
      <c r="AB50" s="88" t="str">
        <f t="shared" si="50"/>
        <v/>
      </c>
      <c r="AC50" s="88" t="str">
        <f t="shared" si="50"/>
        <v/>
      </c>
      <c r="AD50" s="88" t="str">
        <f t="shared" si="50"/>
        <v/>
      </c>
      <c r="AE50" s="88" t="str">
        <f t="shared" si="50"/>
        <v/>
      </c>
      <c r="AF50" s="88" t="str">
        <f t="shared" si="50"/>
        <v/>
      </c>
      <c r="AG50" s="88" t="str">
        <f t="shared" si="50"/>
        <v/>
      </c>
      <c r="AH50" s="88" t="str">
        <f t="shared" si="50"/>
        <v/>
      </c>
      <c r="AI50" s="89">
        <f t="shared" ca="1" si="6"/>
        <v>4</v>
      </c>
      <c r="AJ50" s="89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</row>
    <row r="51" spans="1:90" ht="14.25" customHeight="1">
      <c r="A51" s="103">
        <f t="shared" si="7"/>
        <v>44</v>
      </c>
      <c r="B51" s="64">
        <f>IF('FORM NILAI SIAP'!A51=0,"",'FORM NILAI SIAP'!A51)</f>
        <v>21120120140099</v>
      </c>
      <c r="C51" s="3" t="str">
        <f>IF('FORM NILAI SIAP'!B51=0,"",'FORM NILAI SIAP'!B51)</f>
        <v>ZAKIA MARRIT</v>
      </c>
      <c r="D51" s="3" t="str">
        <f>'FORM NILAI SIAP'!J51</f>
        <v>A</v>
      </c>
      <c r="E51" s="7" t="str">
        <f>IF($C51="","",IFERROR((IFERROR('FORM NILAI SIAP'!$M51*'CPMK-CPL'!D$11,0)+IFERROR('FORM NILAI SIAP'!$O51*'CPMK-CPL'!D$12,0)+IFERROR('FORM NILAI SIAP'!$Q51*'CPMK-CPL'!D$13,0)+IFERROR('FORM NILAI SIAP'!$S51*'CPMK-CPL'!D$14,0)+IFERROR('FORM NILAI SIAP'!$U51*'CPMK-CPL'!D$15,0)+IFERROR('FORM NILAI SIAP'!$W51*'CPMK-CPL'!D$16,0)+IFERROR('FORM NILAI SIAP'!$Y51*'CPMK-CPL'!D$17,0)+IFERROR('FORM NILAI SIAP'!$AA51*'CPMK-CPL'!D$18,0)+IFERROR('FORM NILAI SIAP'!$AC51*'CPMK-CPL'!D$19,0)+IFERROR('FORM NILAI SIAP'!$AE51*'CPMK-CPL'!D$20,0))/'CPMK-CPL'!D$25,""))</f>
        <v/>
      </c>
      <c r="F51" s="7" t="str">
        <f>IF($C51="","",IFERROR((IFERROR('FORM NILAI SIAP'!$M51*'CPMK-CPL'!E$11,0)+IFERROR('FORM NILAI SIAP'!$O51*'CPMK-CPL'!E$12,0)+IFERROR('FORM NILAI SIAP'!$Q51*'CPMK-CPL'!E$13,0)+IFERROR('FORM NILAI SIAP'!$S51*'CPMK-CPL'!E$14,0)+IFERROR('FORM NILAI SIAP'!$U51*'CPMK-CPL'!E$15,0)+IFERROR('FORM NILAI SIAP'!$W51*'CPMK-CPL'!E$16,0)+IFERROR('FORM NILAI SIAP'!$Y51*'CPMK-CPL'!E$17,0)+IFERROR('FORM NILAI SIAP'!$AA51*'CPMK-CPL'!E$18,0)+IFERROR('FORM NILAI SIAP'!$AC51*'CPMK-CPL'!E$19,0)+IFERROR('FORM NILAI SIAP'!$AE51*'CPMK-CPL'!E$20,0))/'CPMK-CPL'!E$25,""))</f>
        <v/>
      </c>
      <c r="G51" s="7">
        <f>IF($C51="","",IFERROR((IFERROR('FORM NILAI SIAP'!$M51*'CPMK-CPL'!F$11,0)+IFERROR('FORM NILAI SIAP'!$O51*'CPMK-CPL'!F$12,0)+IFERROR('FORM NILAI SIAP'!$Q51*'CPMK-CPL'!F$13,0)+IFERROR('FORM NILAI SIAP'!$S51*'CPMK-CPL'!F$14,0)+IFERROR('FORM NILAI SIAP'!$U51*'CPMK-CPL'!F$15,0)+IFERROR('FORM NILAI SIAP'!$W51*'CPMK-CPL'!F$16,0)+IFERROR('FORM NILAI SIAP'!$Y51*'CPMK-CPL'!F$17,0)+IFERROR('FORM NILAI SIAP'!$AA51*'CPMK-CPL'!F$18,0)+IFERROR('FORM NILAI SIAP'!$AC51*'CPMK-CPL'!F$19,0)+IFERROR('FORM NILAI SIAP'!$AE51*'CPMK-CPL'!F$20,0))/'CPMK-CPL'!F$25,""))</f>
        <v>82.5</v>
      </c>
      <c r="H51" s="7" t="str">
        <f>IF($C51="","",IFERROR((IFERROR('FORM NILAI SIAP'!$M51*'CPMK-CPL'!G$11,0)+IFERROR('FORM NILAI SIAP'!$O51*'CPMK-CPL'!G$12,0)+IFERROR('FORM NILAI SIAP'!$Q51*'CPMK-CPL'!G$13,0)+IFERROR('FORM NILAI SIAP'!$S51*'CPMK-CPL'!G$14,0)+IFERROR('FORM NILAI SIAP'!$U51*'CPMK-CPL'!G$15,0)+IFERROR('FORM NILAI SIAP'!$W51*'CPMK-CPL'!G$16,0)+IFERROR('FORM NILAI SIAP'!$Y51*'CPMK-CPL'!G$17,0)+IFERROR('FORM NILAI SIAP'!$AA51*'CPMK-CPL'!G$18,0)+IFERROR('FORM NILAI SIAP'!$AC51*'CPMK-CPL'!G$19,0)+IFERROR('FORM NILAI SIAP'!$AE51*'CPMK-CPL'!G$20,0))/'CPMK-CPL'!G$25,""))</f>
        <v/>
      </c>
      <c r="I51" s="7" t="str">
        <f>IF($C51="","",IFERROR((IFERROR('FORM NILAI SIAP'!$M51*'CPMK-CPL'!H$11,0)+IFERROR('FORM NILAI SIAP'!$O51*'CPMK-CPL'!H$12,0)+IFERROR('FORM NILAI SIAP'!$Q51*'CPMK-CPL'!H$13,0)+IFERROR('FORM NILAI SIAP'!$S51*'CPMK-CPL'!H$14,0)+IFERROR('FORM NILAI SIAP'!$U51*'CPMK-CPL'!H$15,0)+IFERROR('FORM NILAI SIAP'!$W51*'CPMK-CPL'!H$16,0)+IFERROR('FORM NILAI SIAP'!$Y51*'CPMK-CPL'!H$17,0)+IFERROR('FORM NILAI SIAP'!$AA51*'CPMK-CPL'!H$18,0)+IFERROR('FORM NILAI SIAP'!$AC51*'CPMK-CPL'!H$19,0)+IFERROR('FORM NILAI SIAP'!$AE51*'CPMK-CPL'!H$20,0))/'CPMK-CPL'!H$25,""))</f>
        <v/>
      </c>
      <c r="J51" s="7" t="str">
        <f>IF($C51="","",IFERROR((IFERROR('FORM NILAI SIAP'!$M51*'CPMK-CPL'!I$11,0)+IFERROR('FORM NILAI SIAP'!$O51*'CPMK-CPL'!I$12,0)+IFERROR('FORM NILAI SIAP'!$Q51*'CPMK-CPL'!I$13,0)+IFERROR('FORM NILAI SIAP'!$S51*'CPMK-CPL'!I$14,0)+IFERROR('FORM NILAI SIAP'!$U51*'CPMK-CPL'!I$15,0)+IFERROR('FORM NILAI SIAP'!$W51*'CPMK-CPL'!I$16,0)+IFERROR('FORM NILAI SIAP'!$Y51*'CPMK-CPL'!I$17,0)+IFERROR('FORM NILAI SIAP'!$AA51*'CPMK-CPL'!I$18,0)+IFERROR('FORM NILAI SIAP'!$AC51*'CPMK-CPL'!I$19,0)+IFERROR('FORM NILAI SIAP'!$AE51*'CPMK-CPL'!I$20,0))/'CPMK-CPL'!I$25,""))</f>
        <v/>
      </c>
      <c r="K51" s="7" t="str">
        <f>IF($C51="","",IFERROR((IFERROR('FORM NILAI SIAP'!$M51*'CPMK-CPL'!J$11,0)+IFERROR('FORM NILAI SIAP'!$O51*'CPMK-CPL'!J$12,0)+IFERROR('FORM NILAI SIAP'!$Q51*'CPMK-CPL'!J$13,0)+IFERROR('FORM NILAI SIAP'!$S51*'CPMK-CPL'!J$14,0)+IFERROR('FORM NILAI SIAP'!$U51*'CPMK-CPL'!J$15,0)+IFERROR('FORM NILAI SIAP'!$W51*'CPMK-CPL'!J$16,0)+IFERROR('FORM NILAI SIAP'!$Y51*'CPMK-CPL'!J$17,0)+IFERROR('FORM NILAI SIAP'!$AA51*'CPMK-CPL'!J$18,0)+IFERROR('FORM NILAI SIAP'!$AC51*'CPMK-CPL'!J$19,0)+IFERROR('FORM NILAI SIAP'!$AE51*'CPMK-CPL'!J$20,0))/'CPMK-CPL'!J$25,""))</f>
        <v/>
      </c>
      <c r="L51" s="7" t="str">
        <f>IF($C51="","",IFERROR((IFERROR('FORM NILAI SIAP'!$M51*'CPMK-CPL'!K$11,0)+IFERROR('FORM NILAI SIAP'!$O51*'CPMK-CPL'!K$12,0)+IFERROR('FORM NILAI SIAP'!$Q51*'CPMK-CPL'!K$13,0)+IFERROR('FORM NILAI SIAP'!$S51*'CPMK-CPL'!K$14,0)+IFERROR('FORM NILAI SIAP'!$U51*'CPMK-CPL'!K$15,0)+IFERROR('FORM NILAI SIAP'!$W51*'CPMK-CPL'!K$16,0)+IFERROR('FORM NILAI SIAP'!$Y51*'CPMK-CPL'!K$17,0)+IFERROR('FORM NILAI SIAP'!$AA51*'CPMK-CPL'!K$18,0)+IFERROR('FORM NILAI SIAP'!$AC51*'CPMK-CPL'!K$19,0)+IFERROR('FORM NILAI SIAP'!$AE51*'CPMK-CPL'!K$20,0))/'CPMK-CPL'!K$25,""))</f>
        <v/>
      </c>
      <c r="M51" s="7" t="str">
        <f>IF($C51="","",IFERROR((IFERROR('FORM NILAI SIAP'!$M51*'CPMK-CPL'!L$11,0)+IFERROR('FORM NILAI SIAP'!$O51*'CPMK-CPL'!L$12,0)+IFERROR('FORM NILAI SIAP'!$Q51*'CPMK-CPL'!L$13,0)+IFERROR('FORM NILAI SIAP'!$S51*'CPMK-CPL'!L$14,0)+IFERROR('FORM NILAI SIAP'!$U51*'CPMK-CPL'!L$15,0)+IFERROR('FORM NILAI SIAP'!$W51*'CPMK-CPL'!L$16,0)+IFERROR('FORM NILAI SIAP'!$Y51*'CPMK-CPL'!L$17,0)+IFERROR('FORM NILAI SIAP'!$AA51*'CPMK-CPL'!L$18,0)+IFERROR('FORM NILAI SIAP'!$AC51*'CPMK-CPL'!L$19,0)+IFERROR('FORM NILAI SIAP'!$AE51*'CPMK-CPL'!L$20,0))/'CPMK-CPL'!L$25,""))</f>
        <v/>
      </c>
      <c r="N51" s="7" t="str">
        <f>IF($C51="","",IFERROR((IFERROR('FORM NILAI SIAP'!$M51*'CPMK-CPL'!M$11,0)+IFERROR('FORM NILAI SIAP'!$O51*'CPMK-CPL'!M$12,0)+IFERROR('FORM NILAI SIAP'!$Q51*'CPMK-CPL'!M$13,0)+IFERROR('FORM NILAI SIAP'!$S51*'CPMK-CPL'!M$14,0)+IFERROR('FORM NILAI SIAP'!$U51*'CPMK-CPL'!M$15,0)+IFERROR('FORM NILAI SIAP'!$W51*'CPMK-CPL'!M$16,0)+IFERROR('FORM NILAI SIAP'!$Y51*'CPMK-CPL'!M$17,0)+IFERROR('FORM NILAI SIAP'!$AA51*'CPMK-CPL'!M$18,0)+IFERROR('FORM NILAI SIAP'!$AC51*'CPMK-CPL'!M$19,0)+IFERROR('FORM NILAI SIAP'!$AE51*'CPMK-CPL'!M$20,0))/'CPMK-CPL'!M$25,""))</f>
        <v/>
      </c>
      <c r="O51" s="7" t="str">
        <f>IF($C51="","",IFERROR((IFERROR('FORM NILAI SIAP'!$M51*'CPMK-CPL'!N$11,0)+IFERROR('FORM NILAI SIAP'!$O51*'CPMK-CPL'!N$12,0)+IFERROR('FORM NILAI SIAP'!$Q51*'CPMK-CPL'!N$13,0)+IFERROR('FORM NILAI SIAP'!$S51*'CPMK-CPL'!N$14,0)+IFERROR('FORM NILAI SIAP'!$U51*'CPMK-CPL'!N$15,0)+IFERROR('FORM NILAI SIAP'!$W51*'CPMK-CPL'!N$16,0)+IFERROR('FORM NILAI SIAP'!$Y51*'CPMK-CPL'!N$17,0)+IFERROR('FORM NILAI SIAP'!$AA51*'CPMK-CPL'!N$18,0)+IFERROR('FORM NILAI SIAP'!$AC51*'CPMK-CPL'!N$19,0)+IFERROR('FORM NILAI SIAP'!$AE51*'CPMK-CPL'!N$20,0))/'CPMK-CPL'!N$25,""))</f>
        <v/>
      </c>
      <c r="P51" s="7" t="str">
        <f>IF($C51="","",IFERROR((IFERROR('FORM NILAI SIAP'!$M51*'CPMK-CPL'!O$11,0)+IFERROR('FORM NILAI SIAP'!$O51*'CPMK-CPL'!O$12,0)+IFERROR('FORM NILAI SIAP'!$Q51*'CPMK-CPL'!O$13,0)+IFERROR('FORM NILAI SIAP'!$S51*'CPMK-CPL'!O$14,0)+IFERROR('FORM NILAI SIAP'!$U51*'CPMK-CPL'!O$15,0)+IFERROR('FORM NILAI SIAP'!$W51*'CPMK-CPL'!O$16,0)+IFERROR('FORM NILAI SIAP'!$Y51*'CPMK-CPL'!O$17,0)+IFERROR('FORM NILAI SIAP'!$AA51*'CPMK-CPL'!O$18,0)+IFERROR('FORM NILAI SIAP'!$AC51*'CPMK-CPL'!O$19,0)+IFERROR('FORM NILAI SIAP'!$AE51*'CPMK-CPL'!O$20,0))/'CPMK-CPL'!O$25,""))</f>
        <v/>
      </c>
      <c r="Q51" s="7" t="str">
        <f>IF($C51="","",IFERROR((IFERROR('FORM NILAI SIAP'!$M51*'CPMK-CPL'!P$11,0)+IFERROR('FORM NILAI SIAP'!$O51*'CPMK-CPL'!P$12,0)+IFERROR('FORM NILAI SIAP'!$Q51*'CPMK-CPL'!P$13,0)+IFERROR('FORM NILAI SIAP'!$S51*'CPMK-CPL'!P$14,0)+IFERROR('FORM NILAI SIAP'!$U51*'CPMK-CPL'!P$15,0)+IFERROR('FORM NILAI SIAP'!$W51*'CPMK-CPL'!P$16,0)+IFERROR('FORM NILAI SIAP'!$Y51*'CPMK-CPL'!P$17,0)+IFERROR('FORM NILAI SIAP'!$AA51*'CPMK-CPL'!P$18,0)+IFERROR('FORM NILAI SIAP'!$AC51*'CPMK-CPL'!P$19,0)+IFERROR('FORM NILAI SIAP'!$AE51*'CPMK-CPL'!P$20,0))/'CPMK-CPL'!P$25,""))</f>
        <v/>
      </c>
      <c r="R51" s="7" t="str">
        <f>IF($C51="","",IFERROR((IFERROR('FORM NILAI SIAP'!$M51*'CPMK-CPL'!Q$11,0)+IFERROR('FORM NILAI SIAP'!$O51*'CPMK-CPL'!Q$12,0)+IFERROR('FORM NILAI SIAP'!$Q51*'CPMK-CPL'!Q$13,0)+IFERROR('FORM NILAI SIAP'!$S51*'CPMK-CPL'!Q$14,0)+IFERROR('FORM NILAI SIAP'!$U51*'CPMK-CPL'!Q$15,0)+IFERROR('FORM NILAI SIAP'!$W51*'CPMK-CPL'!Q$16,0)+IFERROR('FORM NILAI SIAP'!$Y51*'CPMK-CPL'!Q$17,0)+IFERROR('FORM NILAI SIAP'!$AA51*'CPMK-CPL'!Q$18,0)+IFERROR('FORM NILAI SIAP'!$AC51*'CPMK-CPL'!Q$19,0)+IFERROR('FORM NILAI SIAP'!$AE51*'CPMK-CPL'!Q$20,0))/'CPMK-CPL'!Q$25,""))</f>
        <v/>
      </c>
      <c r="S51" s="7" t="str">
        <f>IF($C51="","",IFERROR((IFERROR('FORM NILAI SIAP'!$M51*'CPMK-CPL'!R$11,0)+IFERROR('FORM NILAI SIAP'!$O51*'CPMK-CPL'!R$12,0)+IFERROR('FORM NILAI SIAP'!$Q51*'CPMK-CPL'!R$13,0)+IFERROR('FORM NILAI SIAP'!$S51*'CPMK-CPL'!R$14,0)+IFERROR('FORM NILAI SIAP'!$U51*'CPMK-CPL'!R$15,0)+IFERROR('FORM NILAI SIAP'!$W51*'CPMK-CPL'!R$16,0)+IFERROR('FORM NILAI SIAP'!$Y51*'CPMK-CPL'!R$17,0)+IFERROR('FORM NILAI SIAP'!$AA51*'CPMK-CPL'!R$18,0)+IFERROR('FORM NILAI SIAP'!$AC51*'CPMK-CPL'!R$19,0)+IFERROR('FORM NILAI SIAP'!$AE51*'CPMK-CPL'!R$20,0))/'CPMK-CPL'!R$25,""))</f>
        <v/>
      </c>
      <c r="T51" s="88" t="str">
        <f t="shared" ref="T51:AH51" si="51">IF(E51="","",IF(E51&gt;=80,4,IF(E51&gt;=70,3,IF(E51&gt;=60,2,1))))</f>
        <v/>
      </c>
      <c r="U51" s="88" t="str">
        <f t="shared" si="51"/>
        <v/>
      </c>
      <c r="V51" s="88">
        <f t="shared" si="9"/>
        <v>4</v>
      </c>
      <c r="W51" s="88" t="str">
        <f t="shared" si="51"/>
        <v/>
      </c>
      <c r="X51" s="88" t="str">
        <f t="shared" si="51"/>
        <v/>
      </c>
      <c r="Y51" s="88" t="str">
        <f t="shared" si="51"/>
        <v/>
      </c>
      <c r="Z51" s="88" t="str">
        <f t="shared" si="51"/>
        <v/>
      </c>
      <c r="AA51" s="88" t="str">
        <f t="shared" si="51"/>
        <v/>
      </c>
      <c r="AB51" s="88" t="str">
        <f t="shared" si="51"/>
        <v/>
      </c>
      <c r="AC51" s="88" t="str">
        <f t="shared" si="51"/>
        <v/>
      </c>
      <c r="AD51" s="88" t="str">
        <f t="shared" si="51"/>
        <v/>
      </c>
      <c r="AE51" s="88" t="str">
        <f t="shared" si="51"/>
        <v/>
      </c>
      <c r="AF51" s="88" t="str">
        <f t="shared" si="51"/>
        <v/>
      </c>
      <c r="AG51" s="88" t="str">
        <f t="shared" si="51"/>
        <v/>
      </c>
      <c r="AH51" s="88" t="str">
        <f t="shared" si="51"/>
        <v/>
      </c>
      <c r="AI51" s="89">
        <f t="shared" ca="1" si="6"/>
        <v>4</v>
      </c>
      <c r="AJ51" s="89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</row>
    <row r="52" spans="1:90" ht="14.25" customHeight="1">
      <c r="A52" s="103">
        <f t="shared" si="7"/>
        <v>45</v>
      </c>
      <c r="B52" s="64">
        <f>IF('FORM NILAI SIAP'!A52=0,"",'FORM NILAI SIAP'!A52)</f>
        <v>21120120140099</v>
      </c>
      <c r="C52" s="3" t="str">
        <f>IF('FORM NILAI SIAP'!B52=0,"",'FORM NILAI SIAP'!B52)</f>
        <v>FADILLAH HAMDI WANADI</v>
      </c>
      <c r="D52" s="3" t="str">
        <f>'FORM NILAI SIAP'!J52</f>
        <v>A</v>
      </c>
      <c r="E52" s="7" t="str">
        <f>IF($C52="","",IFERROR((IFERROR('FORM NILAI SIAP'!$M52*'CPMK-CPL'!D$11,0)+IFERROR('FORM NILAI SIAP'!$O52*'CPMK-CPL'!D$12,0)+IFERROR('FORM NILAI SIAP'!$Q52*'CPMK-CPL'!D$13,0)+IFERROR('FORM NILAI SIAP'!$S52*'CPMK-CPL'!D$14,0)+IFERROR('FORM NILAI SIAP'!$U52*'CPMK-CPL'!D$15,0)+IFERROR('FORM NILAI SIAP'!$W52*'CPMK-CPL'!D$16,0)+IFERROR('FORM NILAI SIAP'!$Y52*'CPMK-CPL'!D$17,0)+IFERROR('FORM NILAI SIAP'!$AA52*'CPMK-CPL'!D$18,0)+IFERROR('FORM NILAI SIAP'!$AC52*'CPMK-CPL'!D$19,0)+IFERROR('FORM NILAI SIAP'!$AE52*'CPMK-CPL'!D$20,0))/'CPMK-CPL'!D$25,""))</f>
        <v/>
      </c>
      <c r="F52" s="7" t="str">
        <f>IF($C52="","",IFERROR((IFERROR('FORM NILAI SIAP'!$M52*'CPMK-CPL'!E$11,0)+IFERROR('FORM NILAI SIAP'!$O52*'CPMK-CPL'!E$12,0)+IFERROR('FORM NILAI SIAP'!$Q52*'CPMK-CPL'!E$13,0)+IFERROR('FORM NILAI SIAP'!$S52*'CPMK-CPL'!E$14,0)+IFERROR('FORM NILAI SIAP'!$U52*'CPMK-CPL'!E$15,0)+IFERROR('FORM NILAI SIAP'!$W52*'CPMK-CPL'!E$16,0)+IFERROR('FORM NILAI SIAP'!$Y52*'CPMK-CPL'!E$17,0)+IFERROR('FORM NILAI SIAP'!$AA52*'CPMK-CPL'!E$18,0)+IFERROR('FORM NILAI SIAP'!$AC52*'CPMK-CPL'!E$19,0)+IFERROR('FORM NILAI SIAP'!$AE52*'CPMK-CPL'!E$20,0))/'CPMK-CPL'!E$25,""))</f>
        <v/>
      </c>
      <c r="G52" s="7">
        <f>IF($C52="","",IFERROR((IFERROR('FORM NILAI SIAP'!$M52*'CPMK-CPL'!F$11,0)+IFERROR('FORM NILAI SIAP'!$O52*'CPMK-CPL'!F$12,0)+IFERROR('FORM NILAI SIAP'!$Q52*'CPMK-CPL'!F$13,0)+IFERROR('FORM NILAI SIAP'!$S52*'CPMK-CPL'!F$14,0)+IFERROR('FORM NILAI SIAP'!$U52*'CPMK-CPL'!F$15,0)+IFERROR('FORM NILAI SIAP'!$W52*'CPMK-CPL'!F$16,0)+IFERROR('FORM NILAI SIAP'!$Y52*'CPMK-CPL'!F$17,0)+IFERROR('FORM NILAI SIAP'!$AA52*'CPMK-CPL'!F$18,0)+IFERROR('FORM NILAI SIAP'!$AC52*'CPMK-CPL'!F$19,0)+IFERROR('FORM NILAI SIAP'!$AE52*'CPMK-CPL'!F$20,0))/'CPMK-CPL'!F$25,""))</f>
        <v>80</v>
      </c>
      <c r="H52" s="7" t="str">
        <f>IF($C52="","",IFERROR((IFERROR('FORM NILAI SIAP'!$M52*'CPMK-CPL'!G$11,0)+IFERROR('FORM NILAI SIAP'!$O52*'CPMK-CPL'!G$12,0)+IFERROR('FORM NILAI SIAP'!$Q52*'CPMK-CPL'!G$13,0)+IFERROR('FORM NILAI SIAP'!$S52*'CPMK-CPL'!G$14,0)+IFERROR('FORM NILAI SIAP'!$U52*'CPMK-CPL'!G$15,0)+IFERROR('FORM NILAI SIAP'!$W52*'CPMK-CPL'!G$16,0)+IFERROR('FORM NILAI SIAP'!$Y52*'CPMK-CPL'!G$17,0)+IFERROR('FORM NILAI SIAP'!$AA52*'CPMK-CPL'!G$18,0)+IFERROR('FORM NILAI SIAP'!$AC52*'CPMK-CPL'!G$19,0)+IFERROR('FORM NILAI SIAP'!$AE52*'CPMK-CPL'!G$20,0))/'CPMK-CPL'!G$25,""))</f>
        <v/>
      </c>
      <c r="I52" s="7" t="str">
        <f>IF($C52="","",IFERROR((IFERROR('FORM NILAI SIAP'!$M52*'CPMK-CPL'!H$11,0)+IFERROR('FORM NILAI SIAP'!$O52*'CPMK-CPL'!H$12,0)+IFERROR('FORM NILAI SIAP'!$Q52*'CPMK-CPL'!H$13,0)+IFERROR('FORM NILAI SIAP'!$S52*'CPMK-CPL'!H$14,0)+IFERROR('FORM NILAI SIAP'!$U52*'CPMK-CPL'!H$15,0)+IFERROR('FORM NILAI SIAP'!$W52*'CPMK-CPL'!H$16,0)+IFERROR('FORM NILAI SIAP'!$Y52*'CPMK-CPL'!H$17,0)+IFERROR('FORM NILAI SIAP'!$AA52*'CPMK-CPL'!H$18,0)+IFERROR('FORM NILAI SIAP'!$AC52*'CPMK-CPL'!H$19,0)+IFERROR('FORM NILAI SIAP'!$AE52*'CPMK-CPL'!H$20,0))/'CPMK-CPL'!H$25,""))</f>
        <v/>
      </c>
      <c r="J52" s="7" t="str">
        <f>IF($C52="","",IFERROR((IFERROR('FORM NILAI SIAP'!$M52*'CPMK-CPL'!I$11,0)+IFERROR('FORM NILAI SIAP'!$O52*'CPMK-CPL'!I$12,0)+IFERROR('FORM NILAI SIAP'!$Q52*'CPMK-CPL'!I$13,0)+IFERROR('FORM NILAI SIAP'!$S52*'CPMK-CPL'!I$14,0)+IFERROR('FORM NILAI SIAP'!$U52*'CPMK-CPL'!I$15,0)+IFERROR('FORM NILAI SIAP'!$W52*'CPMK-CPL'!I$16,0)+IFERROR('FORM NILAI SIAP'!$Y52*'CPMK-CPL'!I$17,0)+IFERROR('FORM NILAI SIAP'!$AA52*'CPMK-CPL'!I$18,0)+IFERROR('FORM NILAI SIAP'!$AC52*'CPMK-CPL'!I$19,0)+IFERROR('FORM NILAI SIAP'!$AE52*'CPMK-CPL'!I$20,0))/'CPMK-CPL'!I$25,""))</f>
        <v/>
      </c>
      <c r="K52" s="7" t="str">
        <f>IF($C52="","",IFERROR((IFERROR('FORM NILAI SIAP'!$M52*'CPMK-CPL'!J$11,0)+IFERROR('FORM NILAI SIAP'!$O52*'CPMK-CPL'!J$12,0)+IFERROR('FORM NILAI SIAP'!$Q52*'CPMK-CPL'!J$13,0)+IFERROR('FORM NILAI SIAP'!$S52*'CPMK-CPL'!J$14,0)+IFERROR('FORM NILAI SIAP'!$U52*'CPMK-CPL'!J$15,0)+IFERROR('FORM NILAI SIAP'!$W52*'CPMK-CPL'!J$16,0)+IFERROR('FORM NILAI SIAP'!$Y52*'CPMK-CPL'!J$17,0)+IFERROR('FORM NILAI SIAP'!$AA52*'CPMK-CPL'!J$18,0)+IFERROR('FORM NILAI SIAP'!$AC52*'CPMK-CPL'!J$19,0)+IFERROR('FORM NILAI SIAP'!$AE52*'CPMK-CPL'!J$20,0))/'CPMK-CPL'!J$25,""))</f>
        <v/>
      </c>
      <c r="L52" s="7" t="str">
        <f>IF($C52="","",IFERROR((IFERROR('FORM NILAI SIAP'!$M52*'CPMK-CPL'!K$11,0)+IFERROR('FORM NILAI SIAP'!$O52*'CPMK-CPL'!K$12,0)+IFERROR('FORM NILAI SIAP'!$Q52*'CPMK-CPL'!K$13,0)+IFERROR('FORM NILAI SIAP'!$S52*'CPMK-CPL'!K$14,0)+IFERROR('FORM NILAI SIAP'!$U52*'CPMK-CPL'!K$15,0)+IFERROR('FORM NILAI SIAP'!$W52*'CPMK-CPL'!K$16,0)+IFERROR('FORM NILAI SIAP'!$Y52*'CPMK-CPL'!K$17,0)+IFERROR('FORM NILAI SIAP'!$AA52*'CPMK-CPL'!K$18,0)+IFERROR('FORM NILAI SIAP'!$AC52*'CPMK-CPL'!K$19,0)+IFERROR('FORM NILAI SIAP'!$AE52*'CPMK-CPL'!K$20,0))/'CPMK-CPL'!K$25,""))</f>
        <v/>
      </c>
      <c r="M52" s="7" t="str">
        <f>IF($C52="","",IFERROR((IFERROR('FORM NILAI SIAP'!$M52*'CPMK-CPL'!L$11,0)+IFERROR('FORM NILAI SIAP'!$O52*'CPMK-CPL'!L$12,0)+IFERROR('FORM NILAI SIAP'!$Q52*'CPMK-CPL'!L$13,0)+IFERROR('FORM NILAI SIAP'!$S52*'CPMK-CPL'!L$14,0)+IFERROR('FORM NILAI SIAP'!$U52*'CPMK-CPL'!L$15,0)+IFERROR('FORM NILAI SIAP'!$W52*'CPMK-CPL'!L$16,0)+IFERROR('FORM NILAI SIAP'!$Y52*'CPMK-CPL'!L$17,0)+IFERROR('FORM NILAI SIAP'!$AA52*'CPMK-CPL'!L$18,0)+IFERROR('FORM NILAI SIAP'!$AC52*'CPMK-CPL'!L$19,0)+IFERROR('FORM NILAI SIAP'!$AE52*'CPMK-CPL'!L$20,0))/'CPMK-CPL'!L$25,""))</f>
        <v/>
      </c>
      <c r="N52" s="7" t="str">
        <f>IF($C52="","",IFERROR((IFERROR('FORM NILAI SIAP'!$M52*'CPMK-CPL'!M$11,0)+IFERROR('FORM NILAI SIAP'!$O52*'CPMK-CPL'!M$12,0)+IFERROR('FORM NILAI SIAP'!$Q52*'CPMK-CPL'!M$13,0)+IFERROR('FORM NILAI SIAP'!$S52*'CPMK-CPL'!M$14,0)+IFERROR('FORM NILAI SIAP'!$U52*'CPMK-CPL'!M$15,0)+IFERROR('FORM NILAI SIAP'!$W52*'CPMK-CPL'!M$16,0)+IFERROR('FORM NILAI SIAP'!$Y52*'CPMK-CPL'!M$17,0)+IFERROR('FORM NILAI SIAP'!$AA52*'CPMK-CPL'!M$18,0)+IFERROR('FORM NILAI SIAP'!$AC52*'CPMK-CPL'!M$19,0)+IFERROR('FORM NILAI SIAP'!$AE52*'CPMK-CPL'!M$20,0))/'CPMK-CPL'!M$25,""))</f>
        <v/>
      </c>
      <c r="O52" s="7" t="str">
        <f>IF($C52="","",IFERROR((IFERROR('FORM NILAI SIAP'!$M52*'CPMK-CPL'!N$11,0)+IFERROR('FORM NILAI SIAP'!$O52*'CPMK-CPL'!N$12,0)+IFERROR('FORM NILAI SIAP'!$Q52*'CPMK-CPL'!N$13,0)+IFERROR('FORM NILAI SIAP'!$S52*'CPMK-CPL'!N$14,0)+IFERROR('FORM NILAI SIAP'!$U52*'CPMK-CPL'!N$15,0)+IFERROR('FORM NILAI SIAP'!$W52*'CPMK-CPL'!N$16,0)+IFERROR('FORM NILAI SIAP'!$Y52*'CPMK-CPL'!N$17,0)+IFERROR('FORM NILAI SIAP'!$AA52*'CPMK-CPL'!N$18,0)+IFERROR('FORM NILAI SIAP'!$AC52*'CPMK-CPL'!N$19,0)+IFERROR('FORM NILAI SIAP'!$AE52*'CPMK-CPL'!N$20,0))/'CPMK-CPL'!N$25,""))</f>
        <v/>
      </c>
      <c r="P52" s="7" t="str">
        <f>IF($C52="","",IFERROR((IFERROR('FORM NILAI SIAP'!$M52*'CPMK-CPL'!O$11,0)+IFERROR('FORM NILAI SIAP'!$O52*'CPMK-CPL'!O$12,0)+IFERROR('FORM NILAI SIAP'!$Q52*'CPMK-CPL'!O$13,0)+IFERROR('FORM NILAI SIAP'!$S52*'CPMK-CPL'!O$14,0)+IFERROR('FORM NILAI SIAP'!$U52*'CPMK-CPL'!O$15,0)+IFERROR('FORM NILAI SIAP'!$W52*'CPMK-CPL'!O$16,0)+IFERROR('FORM NILAI SIAP'!$Y52*'CPMK-CPL'!O$17,0)+IFERROR('FORM NILAI SIAP'!$AA52*'CPMK-CPL'!O$18,0)+IFERROR('FORM NILAI SIAP'!$AC52*'CPMK-CPL'!O$19,0)+IFERROR('FORM NILAI SIAP'!$AE52*'CPMK-CPL'!O$20,0))/'CPMK-CPL'!O$25,""))</f>
        <v/>
      </c>
      <c r="Q52" s="7" t="str">
        <f>IF($C52="","",IFERROR((IFERROR('FORM NILAI SIAP'!$M52*'CPMK-CPL'!P$11,0)+IFERROR('FORM NILAI SIAP'!$O52*'CPMK-CPL'!P$12,0)+IFERROR('FORM NILAI SIAP'!$Q52*'CPMK-CPL'!P$13,0)+IFERROR('FORM NILAI SIAP'!$S52*'CPMK-CPL'!P$14,0)+IFERROR('FORM NILAI SIAP'!$U52*'CPMK-CPL'!P$15,0)+IFERROR('FORM NILAI SIAP'!$W52*'CPMK-CPL'!P$16,0)+IFERROR('FORM NILAI SIAP'!$Y52*'CPMK-CPL'!P$17,0)+IFERROR('FORM NILAI SIAP'!$AA52*'CPMK-CPL'!P$18,0)+IFERROR('FORM NILAI SIAP'!$AC52*'CPMK-CPL'!P$19,0)+IFERROR('FORM NILAI SIAP'!$AE52*'CPMK-CPL'!P$20,0))/'CPMK-CPL'!P$25,""))</f>
        <v/>
      </c>
      <c r="R52" s="7" t="str">
        <f>IF($C52="","",IFERROR((IFERROR('FORM NILAI SIAP'!$M52*'CPMK-CPL'!Q$11,0)+IFERROR('FORM NILAI SIAP'!$O52*'CPMK-CPL'!Q$12,0)+IFERROR('FORM NILAI SIAP'!$Q52*'CPMK-CPL'!Q$13,0)+IFERROR('FORM NILAI SIAP'!$S52*'CPMK-CPL'!Q$14,0)+IFERROR('FORM NILAI SIAP'!$U52*'CPMK-CPL'!Q$15,0)+IFERROR('FORM NILAI SIAP'!$W52*'CPMK-CPL'!Q$16,0)+IFERROR('FORM NILAI SIAP'!$Y52*'CPMK-CPL'!Q$17,0)+IFERROR('FORM NILAI SIAP'!$AA52*'CPMK-CPL'!Q$18,0)+IFERROR('FORM NILAI SIAP'!$AC52*'CPMK-CPL'!Q$19,0)+IFERROR('FORM NILAI SIAP'!$AE52*'CPMK-CPL'!Q$20,0))/'CPMK-CPL'!Q$25,""))</f>
        <v/>
      </c>
      <c r="S52" s="7" t="str">
        <f>IF($C52="","",IFERROR((IFERROR('FORM NILAI SIAP'!$M52*'CPMK-CPL'!R$11,0)+IFERROR('FORM NILAI SIAP'!$O52*'CPMK-CPL'!R$12,0)+IFERROR('FORM NILAI SIAP'!$Q52*'CPMK-CPL'!R$13,0)+IFERROR('FORM NILAI SIAP'!$S52*'CPMK-CPL'!R$14,0)+IFERROR('FORM NILAI SIAP'!$U52*'CPMK-CPL'!R$15,0)+IFERROR('FORM NILAI SIAP'!$W52*'CPMK-CPL'!R$16,0)+IFERROR('FORM NILAI SIAP'!$Y52*'CPMK-CPL'!R$17,0)+IFERROR('FORM NILAI SIAP'!$AA52*'CPMK-CPL'!R$18,0)+IFERROR('FORM NILAI SIAP'!$AC52*'CPMK-CPL'!R$19,0)+IFERROR('FORM NILAI SIAP'!$AE52*'CPMK-CPL'!R$20,0))/'CPMK-CPL'!R$25,""))</f>
        <v/>
      </c>
      <c r="T52" s="88" t="str">
        <f t="shared" ref="T52:AH52" si="52">IF(E52="","",IF(E52&gt;=80,4,IF(E52&gt;=70,3,IF(E52&gt;=60,2,1))))</f>
        <v/>
      </c>
      <c r="U52" s="88" t="str">
        <f t="shared" si="52"/>
        <v/>
      </c>
      <c r="V52" s="88">
        <f t="shared" si="9"/>
        <v>4</v>
      </c>
      <c r="W52" s="88" t="str">
        <f t="shared" si="52"/>
        <v/>
      </c>
      <c r="X52" s="88" t="str">
        <f t="shared" si="52"/>
        <v/>
      </c>
      <c r="Y52" s="88" t="str">
        <f t="shared" si="52"/>
        <v/>
      </c>
      <c r="Z52" s="88" t="str">
        <f t="shared" si="52"/>
        <v/>
      </c>
      <c r="AA52" s="88" t="str">
        <f t="shared" si="52"/>
        <v/>
      </c>
      <c r="AB52" s="88" t="str">
        <f t="shared" si="52"/>
        <v/>
      </c>
      <c r="AC52" s="88" t="str">
        <f t="shared" si="52"/>
        <v/>
      </c>
      <c r="AD52" s="88" t="str">
        <f t="shared" si="52"/>
        <v/>
      </c>
      <c r="AE52" s="88" t="str">
        <f t="shared" si="52"/>
        <v/>
      </c>
      <c r="AF52" s="88" t="str">
        <f t="shared" si="52"/>
        <v/>
      </c>
      <c r="AG52" s="88" t="str">
        <f t="shared" si="52"/>
        <v/>
      </c>
      <c r="AH52" s="88" t="str">
        <f t="shared" si="52"/>
        <v/>
      </c>
      <c r="AI52" s="89">
        <f t="shared" ca="1" si="6"/>
        <v>4</v>
      </c>
      <c r="AJ52" s="89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</row>
    <row r="53" spans="1:90" ht="14.25" customHeight="1">
      <c r="A53" s="103">
        <f t="shared" si="7"/>
        <v>46</v>
      </c>
      <c r="B53" s="64">
        <f>IF('FORM NILAI SIAP'!A53=0,"",'FORM NILAI SIAP'!A53)</f>
        <v>21120120140099</v>
      </c>
      <c r="C53" s="3" t="str">
        <f>IF('FORM NILAI SIAP'!B53=0,"",'FORM NILAI SIAP'!B53)</f>
        <v>MUHAMMAD RAIHAN MAULANA</v>
      </c>
      <c r="D53" s="3" t="str">
        <f>'FORM NILAI SIAP'!J53</f>
        <v>A</v>
      </c>
      <c r="E53" s="7" t="str">
        <f>IF($C53="","",IFERROR((IFERROR('FORM NILAI SIAP'!$M53*'CPMK-CPL'!D$11,0)+IFERROR('FORM NILAI SIAP'!$O53*'CPMK-CPL'!D$12,0)+IFERROR('FORM NILAI SIAP'!$Q53*'CPMK-CPL'!D$13,0)+IFERROR('FORM NILAI SIAP'!$S53*'CPMK-CPL'!D$14,0)+IFERROR('FORM NILAI SIAP'!$U53*'CPMK-CPL'!D$15,0)+IFERROR('FORM NILAI SIAP'!$W53*'CPMK-CPL'!D$16,0)+IFERROR('FORM NILAI SIAP'!$Y53*'CPMK-CPL'!D$17,0)+IFERROR('FORM NILAI SIAP'!$AA53*'CPMK-CPL'!D$18,0)+IFERROR('FORM NILAI SIAP'!$AC53*'CPMK-CPL'!D$19,0)+IFERROR('FORM NILAI SIAP'!$AE53*'CPMK-CPL'!D$20,0))/'CPMK-CPL'!D$25,""))</f>
        <v/>
      </c>
      <c r="F53" s="7" t="str">
        <f>IF($C53="","",IFERROR((IFERROR('FORM NILAI SIAP'!$M53*'CPMK-CPL'!E$11,0)+IFERROR('FORM NILAI SIAP'!$O53*'CPMK-CPL'!E$12,0)+IFERROR('FORM NILAI SIAP'!$Q53*'CPMK-CPL'!E$13,0)+IFERROR('FORM NILAI SIAP'!$S53*'CPMK-CPL'!E$14,0)+IFERROR('FORM NILAI SIAP'!$U53*'CPMK-CPL'!E$15,0)+IFERROR('FORM NILAI SIAP'!$W53*'CPMK-CPL'!E$16,0)+IFERROR('FORM NILAI SIAP'!$Y53*'CPMK-CPL'!E$17,0)+IFERROR('FORM NILAI SIAP'!$AA53*'CPMK-CPL'!E$18,0)+IFERROR('FORM NILAI SIAP'!$AC53*'CPMK-CPL'!E$19,0)+IFERROR('FORM NILAI SIAP'!$AE53*'CPMK-CPL'!E$20,0))/'CPMK-CPL'!E$25,""))</f>
        <v/>
      </c>
      <c r="G53" s="7">
        <f>IF($C53="","",IFERROR((IFERROR('FORM NILAI SIAP'!$M53*'CPMK-CPL'!F$11,0)+IFERROR('FORM NILAI SIAP'!$O53*'CPMK-CPL'!F$12,0)+IFERROR('FORM NILAI SIAP'!$Q53*'CPMK-CPL'!F$13,0)+IFERROR('FORM NILAI SIAP'!$S53*'CPMK-CPL'!F$14,0)+IFERROR('FORM NILAI SIAP'!$U53*'CPMK-CPL'!F$15,0)+IFERROR('FORM NILAI SIAP'!$W53*'CPMK-CPL'!F$16,0)+IFERROR('FORM NILAI SIAP'!$Y53*'CPMK-CPL'!F$17,0)+IFERROR('FORM NILAI SIAP'!$AA53*'CPMK-CPL'!F$18,0)+IFERROR('FORM NILAI SIAP'!$AC53*'CPMK-CPL'!F$19,0)+IFERROR('FORM NILAI SIAP'!$AE53*'CPMK-CPL'!F$20,0))/'CPMK-CPL'!F$25,""))</f>
        <v>90.5</v>
      </c>
      <c r="H53" s="7" t="str">
        <f>IF($C53="","",IFERROR((IFERROR('FORM NILAI SIAP'!$M53*'CPMK-CPL'!G$11,0)+IFERROR('FORM NILAI SIAP'!$O53*'CPMK-CPL'!G$12,0)+IFERROR('FORM NILAI SIAP'!$Q53*'CPMK-CPL'!G$13,0)+IFERROR('FORM NILAI SIAP'!$S53*'CPMK-CPL'!G$14,0)+IFERROR('FORM NILAI SIAP'!$U53*'CPMK-CPL'!G$15,0)+IFERROR('FORM NILAI SIAP'!$W53*'CPMK-CPL'!G$16,0)+IFERROR('FORM NILAI SIAP'!$Y53*'CPMK-CPL'!G$17,0)+IFERROR('FORM NILAI SIAP'!$AA53*'CPMK-CPL'!G$18,0)+IFERROR('FORM NILAI SIAP'!$AC53*'CPMK-CPL'!G$19,0)+IFERROR('FORM NILAI SIAP'!$AE53*'CPMK-CPL'!G$20,0))/'CPMK-CPL'!G$25,""))</f>
        <v/>
      </c>
      <c r="I53" s="7" t="str">
        <f>IF($C53="","",IFERROR((IFERROR('FORM NILAI SIAP'!$M53*'CPMK-CPL'!H$11,0)+IFERROR('FORM NILAI SIAP'!$O53*'CPMK-CPL'!H$12,0)+IFERROR('FORM NILAI SIAP'!$Q53*'CPMK-CPL'!H$13,0)+IFERROR('FORM NILAI SIAP'!$S53*'CPMK-CPL'!H$14,0)+IFERROR('FORM NILAI SIAP'!$U53*'CPMK-CPL'!H$15,0)+IFERROR('FORM NILAI SIAP'!$W53*'CPMK-CPL'!H$16,0)+IFERROR('FORM NILAI SIAP'!$Y53*'CPMK-CPL'!H$17,0)+IFERROR('FORM NILAI SIAP'!$AA53*'CPMK-CPL'!H$18,0)+IFERROR('FORM NILAI SIAP'!$AC53*'CPMK-CPL'!H$19,0)+IFERROR('FORM NILAI SIAP'!$AE53*'CPMK-CPL'!H$20,0))/'CPMK-CPL'!H$25,""))</f>
        <v/>
      </c>
      <c r="J53" s="7" t="str">
        <f>IF($C53="","",IFERROR((IFERROR('FORM NILAI SIAP'!$M53*'CPMK-CPL'!I$11,0)+IFERROR('FORM NILAI SIAP'!$O53*'CPMK-CPL'!I$12,0)+IFERROR('FORM NILAI SIAP'!$Q53*'CPMK-CPL'!I$13,0)+IFERROR('FORM NILAI SIAP'!$S53*'CPMK-CPL'!I$14,0)+IFERROR('FORM NILAI SIAP'!$U53*'CPMK-CPL'!I$15,0)+IFERROR('FORM NILAI SIAP'!$W53*'CPMK-CPL'!I$16,0)+IFERROR('FORM NILAI SIAP'!$Y53*'CPMK-CPL'!I$17,0)+IFERROR('FORM NILAI SIAP'!$AA53*'CPMK-CPL'!I$18,0)+IFERROR('FORM NILAI SIAP'!$AC53*'CPMK-CPL'!I$19,0)+IFERROR('FORM NILAI SIAP'!$AE53*'CPMK-CPL'!I$20,0))/'CPMK-CPL'!I$25,""))</f>
        <v/>
      </c>
      <c r="K53" s="7" t="str">
        <f>IF($C53="","",IFERROR((IFERROR('FORM NILAI SIAP'!$M53*'CPMK-CPL'!J$11,0)+IFERROR('FORM NILAI SIAP'!$O53*'CPMK-CPL'!J$12,0)+IFERROR('FORM NILAI SIAP'!$Q53*'CPMK-CPL'!J$13,0)+IFERROR('FORM NILAI SIAP'!$S53*'CPMK-CPL'!J$14,0)+IFERROR('FORM NILAI SIAP'!$U53*'CPMK-CPL'!J$15,0)+IFERROR('FORM NILAI SIAP'!$W53*'CPMK-CPL'!J$16,0)+IFERROR('FORM NILAI SIAP'!$Y53*'CPMK-CPL'!J$17,0)+IFERROR('FORM NILAI SIAP'!$AA53*'CPMK-CPL'!J$18,0)+IFERROR('FORM NILAI SIAP'!$AC53*'CPMK-CPL'!J$19,0)+IFERROR('FORM NILAI SIAP'!$AE53*'CPMK-CPL'!J$20,0))/'CPMK-CPL'!J$25,""))</f>
        <v/>
      </c>
      <c r="L53" s="7" t="str">
        <f>IF($C53="","",IFERROR((IFERROR('FORM NILAI SIAP'!$M53*'CPMK-CPL'!K$11,0)+IFERROR('FORM NILAI SIAP'!$O53*'CPMK-CPL'!K$12,0)+IFERROR('FORM NILAI SIAP'!$Q53*'CPMK-CPL'!K$13,0)+IFERROR('FORM NILAI SIAP'!$S53*'CPMK-CPL'!K$14,0)+IFERROR('FORM NILAI SIAP'!$U53*'CPMK-CPL'!K$15,0)+IFERROR('FORM NILAI SIAP'!$W53*'CPMK-CPL'!K$16,0)+IFERROR('FORM NILAI SIAP'!$Y53*'CPMK-CPL'!K$17,0)+IFERROR('FORM NILAI SIAP'!$AA53*'CPMK-CPL'!K$18,0)+IFERROR('FORM NILAI SIAP'!$AC53*'CPMK-CPL'!K$19,0)+IFERROR('FORM NILAI SIAP'!$AE53*'CPMK-CPL'!K$20,0))/'CPMK-CPL'!K$25,""))</f>
        <v/>
      </c>
      <c r="M53" s="7" t="str">
        <f>IF($C53="","",IFERROR((IFERROR('FORM NILAI SIAP'!$M53*'CPMK-CPL'!L$11,0)+IFERROR('FORM NILAI SIAP'!$O53*'CPMK-CPL'!L$12,0)+IFERROR('FORM NILAI SIAP'!$Q53*'CPMK-CPL'!L$13,0)+IFERROR('FORM NILAI SIAP'!$S53*'CPMK-CPL'!L$14,0)+IFERROR('FORM NILAI SIAP'!$U53*'CPMK-CPL'!L$15,0)+IFERROR('FORM NILAI SIAP'!$W53*'CPMK-CPL'!L$16,0)+IFERROR('FORM NILAI SIAP'!$Y53*'CPMK-CPL'!L$17,0)+IFERROR('FORM NILAI SIAP'!$AA53*'CPMK-CPL'!L$18,0)+IFERROR('FORM NILAI SIAP'!$AC53*'CPMK-CPL'!L$19,0)+IFERROR('FORM NILAI SIAP'!$AE53*'CPMK-CPL'!L$20,0))/'CPMK-CPL'!L$25,""))</f>
        <v/>
      </c>
      <c r="N53" s="7" t="str">
        <f>IF($C53="","",IFERROR((IFERROR('FORM NILAI SIAP'!$M53*'CPMK-CPL'!M$11,0)+IFERROR('FORM NILAI SIAP'!$O53*'CPMK-CPL'!M$12,0)+IFERROR('FORM NILAI SIAP'!$Q53*'CPMK-CPL'!M$13,0)+IFERROR('FORM NILAI SIAP'!$S53*'CPMK-CPL'!M$14,0)+IFERROR('FORM NILAI SIAP'!$U53*'CPMK-CPL'!M$15,0)+IFERROR('FORM NILAI SIAP'!$W53*'CPMK-CPL'!M$16,0)+IFERROR('FORM NILAI SIAP'!$Y53*'CPMK-CPL'!M$17,0)+IFERROR('FORM NILAI SIAP'!$AA53*'CPMK-CPL'!M$18,0)+IFERROR('FORM NILAI SIAP'!$AC53*'CPMK-CPL'!M$19,0)+IFERROR('FORM NILAI SIAP'!$AE53*'CPMK-CPL'!M$20,0))/'CPMK-CPL'!M$25,""))</f>
        <v/>
      </c>
      <c r="O53" s="7" t="str">
        <f>IF($C53="","",IFERROR((IFERROR('FORM NILAI SIAP'!$M53*'CPMK-CPL'!N$11,0)+IFERROR('FORM NILAI SIAP'!$O53*'CPMK-CPL'!N$12,0)+IFERROR('FORM NILAI SIAP'!$Q53*'CPMK-CPL'!N$13,0)+IFERROR('FORM NILAI SIAP'!$S53*'CPMK-CPL'!N$14,0)+IFERROR('FORM NILAI SIAP'!$U53*'CPMK-CPL'!N$15,0)+IFERROR('FORM NILAI SIAP'!$W53*'CPMK-CPL'!N$16,0)+IFERROR('FORM NILAI SIAP'!$Y53*'CPMK-CPL'!N$17,0)+IFERROR('FORM NILAI SIAP'!$AA53*'CPMK-CPL'!N$18,0)+IFERROR('FORM NILAI SIAP'!$AC53*'CPMK-CPL'!N$19,0)+IFERROR('FORM NILAI SIAP'!$AE53*'CPMK-CPL'!N$20,0))/'CPMK-CPL'!N$25,""))</f>
        <v/>
      </c>
      <c r="P53" s="7" t="str">
        <f>IF($C53="","",IFERROR((IFERROR('FORM NILAI SIAP'!$M53*'CPMK-CPL'!O$11,0)+IFERROR('FORM NILAI SIAP'!$O53*'CPMK-CPL'!O$12,0)+IFERROR('FORM NILAI SIAP'!$Q53*'CPMK-CPL'!O$13,0)+IFERROR('FORM NILAI SIAP'!$S53*'CPMK-CPL'!O$14,0)+IFERROR('FORM NILAI SIAP'!$U53*'CPMK-CPL'!O$15,0)+IFERROR('FORM NILAI SIAP'!$W53*'CPMK-CPL'!O$16,0)+IFERROR('FORM NILAI SIAP'!$Y53*'CPMK-CPL'!O$17,0)+IFERROR('FORM NILAI SIAP'!$AA53*'CPMK-CPL'!O$18,0)+IFERROR('FORM NILAI SIAP'!$AC53*'CPMK-CPL'!O$19,0)+IFERROR('FORM NILAI SIAP'!$AE53*'CPMK-CPL'!O$20,0))/'CPMK-CPL'!O$25,""))</f>
        <v/>
      </c>
      <c r="Q53" s="7" t="str">
        <f>IF($C53="","",IFERROR((IFERROR('FORM NILAI SIAP'!$M53*'CPMK-CPL'!P$11,0)+IFERROR('FORM NILAI SIAP'!$O53*'CPMK-CPL'!P$12,0)+IFERROR('FORM NILAI SIAP'!$Q53*'CPMK-CPL'!P$13,0)+IFERROR('FORM NILAI SIAP'!$S53*'CPMK-CPL'!P$14,0)+IFERROR('FORM NILAI SIAP'!$U53*'CPMK-CPL'!P$15,0)+IFERROR('FORM NILAI SIAP'!$W53*'CPMK-CPL'!P$16,0)+IFERROR('FORM NILAI SIAP'!$Y53*'CPMK-CPL'!P$17,0)+IFERROR('FORM NILAI SIAP'!$AA53*'CPMK-CPL'!P$18,0)+IFERROR('FORM NILAI SIAP'!$AC53*'CPMK-CPL'!P$19,0)+IFERROR('FORM NILAI SIAP'!$AE53*'CPMK-CPL'!P$20,0))/'CPMK-CPL'!P$25,""))</f>
        <v/>
      </c>
      <c r="R53" s="7" t="str">
        <f>IF($C53="","",IFERROR((IFERROR('FORM NILAI SIAP'!$M53*'CPMK-CPL'!Q$11,0)+IFERROR('FORM NILAI SIAP'!$O53*'CPMK-CPL'!Q$12,0)+IFERROR('FORM NILAI SIAP'!$Q53*'CPMK-CPL'!Q$13,0)+IFERROR('FORM NILAI SIAP'!$S53*'CPMK-CPL'!Q$14,0)+IFERROR('FORM NILAI SIAP'!$U53*'CPMK-CPL'!Q$15,0)+IFERROR('FORM NILAI SIAP'!$W53*'CPMK-CPL'!Q$16,0)+IFERROR('FORM NILAI SIAP'!$Y53*'CPMK-CPL'!Q$17,0)+IFERROR('FORM NILAI SIAP'!$AA53*'CPMK-CPL'!Q$18,0)+IFERROR('FORM NILAI SIAP'!$AC53*'CPMK-CPL'!Q$19,0)+IFERROR('FORM NILAI SIAP'!$AE53*'CPMK-CPL'!Q$20,0))/'CPMK-CPL'!Q$25,""))</f>
        <v/>
      </c>
      <c r="S53" s="7" t="str">
        <f>IF($C53="","",IFERROR((IFERROR('FORM NILAI SIAP'!$M53*'CPMK-CPL'!R$11,0)+IFERROR('FORM NILAI SIAP'!$O53*'CPMK-CPL'!R$12,0)+IFERROR('FORM NILAI SIAP'!$Q53*'CPMK-CPL'!R$13,0)+IFERROR('FORM NILAI SIAP'!$S53*'CPMK-CPL'!R$14,0)+IFERROR('FORM NILAI SIAP'!$U53*'CPMK-CPL'!R$15,0)+IFERROR('FORM NILAI SIAP'!$W53*'CPMK-CPL'!R$16,0)+IFERROR('FORM NILAI SIAP'!$Y53*'CPMK-CPL'!R$17,0)+IFERROR('FORM NILAI SIAP'!$AA53*'CPMK-CPL'!R$18,0)+IFERROR('FORM NILAI SIAP'!$AC53*'CPMK-CPL'!R$19,0)+IFERROR('FORM NILAI SIAP'!$AE53*'CPMK-CPL'!R$20,0))/'CPMK-CPL'!R$25,""))</f>
        <v/>
      </c>
      <c r="T53" s="88" t="str">
        <f t="shared" ref="T53:AH53" si="53">IF(E53="","",IF(E53&gt;=80,4,IF(E53&gt;=70,3,IF(E53&gt;=60,2,1))))</f>
        <v/>
      </c>
      <c r="U53" s="88" t="str">
        <f t="shared" si="53"/>
        <v/>
      </c>
      <c r="V53" s="88">
        <f t="shared" si="9"/>
        <v>4</v>
      </c>
      <c r="W53" s="88" t="str">
        <f t="shared" si="53"/>
        <v/>
      </c>
      <c r="X53" s="88" t="str">
        <f t="shared" si="53"/>
        <v/>
      </c>
      <c r="Y53" s="88" t="str">
        <f t="shared" si="53"/>
        <v/>
      </c>
      <c r="Z53" s="88" t="str">
        <f t="shared" si="53"/>
        <v/>
      </c>
      <c r="AA53" s="88" t="str">
        <f t="shared" si="53"/>
        <v/>
      </c>
      <c r="AB53" s="88" t="str">
        <f t="shared" si="53"/>
        <v/>
      </c>
      <c r="AC53" s="88" t="str">
        <f t="shared" si="53"/>
        <v/>
      </c>
      <c r="AD53" s="88" t="str">
        <f t="shared" si="53"/>
        <v/>
      </c>
      <c r="AE53" s="88" t="str">
        <f t="shared" si="53"/>
        <v/>
      </c>
      <c r="AF53" s="88" t="str">
        <f t="shared" si="53"/>
        <v/>
      </c>
      <c r="AG53" s="88" t="str">
        <f t="shared" si="53"/>
        <v/>
      </c>
      <c r="AH53" s="88" t="str">
        <f t="shared" si="53"/>
        <v/>
      </c>
      <c r="AI53" s="89">
        <f t="shared" ca="1" si="6"/>
        <v>4</v>
      </c>
      <c r="AJ53" s="89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</row>
    <row r="54" spans="1:90" ht="14.25" customHeight="1">
      <c r="A54" s="103">
        <f t="shared" si="7"/>
        <v>47</v>
      </c>
      <c r="B54" s="64">
        <f>IF('FORM NILAI SIAP'!A54=0,"",'FORM NILAI SIAP'!A54)</f>
        <v>21120120140099</v>
      </c>
      <c r="C54" s="3" t="str">
        <f>IF('FORM NILAI SIAP'!B54=0,"",'FORM NILAI SIAP'!B54)</f>
        <v>QORRY AMARA MARDHATILLAH</v>
      </c>
      <c r="D54" s="3" t="str">
        <f>'FORM NILAI SIAP'!J54</f>
        <v>A</v>
      </c>
      <c r="E54" s="7" t="str">
        <f>IF($C54="","",IFERROR((IFERROR('FORM NILAI SIAP'!$M54*'CPMK-CPL'!D$11,0)+IFERROR('FORM NILAI SIAP'!$O54*'CPMK-CPL'!D$12,0)+IFERROR('FORM NILAI SIAP'!$Q54*'CPMK-CPL'!D$13,0)+IFERROR('FORM NILAI SIAP'!$S54*'CPMK-CPL'!D$14,0)+IFERROR('FORM NILAI SIAP'!$U54*'CPMK-CPL'!D$15,0)+IFERROR('FORM NILAI SIAP'!$W54*'CPMK-CPL'!D$16,0)+IFERROR('FORM NILAI SIAP'!$Y54*'CPMK-CPL'!D$17,0)+IFERROR('FORM NILAI SIAP'!$AA54*'CPMK-CPL'!D$18,0)+IFERROR('FORM NILAI SIAP'!$AC54*'CPMK-CPL'!D$19,0)+IFERROR('FORM NILAI SIAP'!$AE54*'CPMK-CPL'!D$20,0))/'CPMK-CPL'!D$25,""))</f>
        <v/>
      </c>
      <c r="F54" s="7" t="str">
        <f>IF($C54="","",IFERROR((IFERROR('FORM NILAI SIAP'!$M54*'CPMK-CPL'!E$11,0)+IFERROR('FORM NILAI SIAP'!$O54*'CPMK-CPL'!E$12,0)+IFERROR('FORM NILAI SIAP'!$Q54*'CPMK-CPL'!E$13,0)+IFERROR('FORM NILAI SIAP'!$S54*'CPMK-CPL'!E$14,0)+IFERROR('FORM NILAI SIAP'!$U54*'CPMK-CPL'!E$15,0)+IFERROR('FORM NILAI SIAP'!$W54*'CPMK-CPL'!E$16,0)+IFERROR('FORM NILAI SIAP'!$Y54*'CPMK-CPL'!E$17,0)+IFERROR('FORM NILAI SIAP'!$AA54*'CPMK-CPL'!E$18,0)+IFERROR('FORM NILAI SIAP'!$AC54*'CPMK-CPL'!E$19,0)+IFERROR('FORM NILAI SIAP'!$AE54*'CPMK-CPL'!E$20,0))/'CPMK-CPL'!E$25,""))</f>
        <v/>
      </c>
      <c r="G54" s="7">
        <f>IF($C54="","",IFERROR((IFERROR('FORM NILAI SIAP'!$M54*'CPMK-CPL'!F$11,0)+IFERROR('FORM NILAI SIAP'!$O54*'CPMK-CPL'!F$12,0)+IFERROR('FORM NILAI SIAP'!$Q54*'CPMK-CPL'!F$13,0)+IFERROR('FORM NILAI SIAP'!$S54*'CPMK-CPL'!F$14,0)+IFERROR('FORM NILAI SIAP'!$U54*'CPMK-CPL'!F$15,0)+IFERROR('FORM NILAI SIAP'!$W54*'CPMK-CPL'!F$16,0)+IFERROR('FORM NILAI SIAP'!$Y54*'CPMK-CPL'!F$17,0)+IFERROR('FORM NILAI SIAP'!$AA54*'CPMK-CPL'!F$18,0)+IFERROR('FORM NILAI SIAP'!$AC54*'CPMK-CPL'!F$19,0)+IFERROR('FORM NILAI SIAP'!$AE54*'CPMK-CPL'!F$20,0))/'CPMK-CPL'!F$25,""))</f>
        <v>94</v>
      </c>
      <c r="H54" s="7" t="str">
        <f>IF($C54="","",IFERROR((IFERROR('FORM NILAI SIAP'!$M54*'CPMK-CPL'!G$11,0)+IFERROR('FORM NILAI SIAP'!$O54*'CPMK-CPL'!G$12,0)+IFERROR('FORM NILAI SIAP'!$Q54*'CPMK-CPL'!G$13,0)+IFERROR('FORM NILAI SIAP'!$S54*'CPMK-CPL'!G$14,0)+IFERROR('FORM NILAI SIAP'!$U54*'CPMK-CPL'!G$15,0)+IFERROR('FORM NILAI SIAP'!$W54*'CPMK-CPL'!G$16,0)+IFERROR('FORM NILAI SIAP'!$Y54*'CPMK-CPL'!G$17,0)+IFERROR('FORM NILAI SIAP'!$AA54*'CPMK-CPL'!G$18,0)+IFERROR('FORM NILAI SIAP'!$AC54*'CPMK-CPL'!G$19,0)+IFERROR('FORM NILAI SIAP'!$AE54*'CPMK-CPL'!G$20,0))/'CPMK-CPL'!G$25,""))</f>
        <v/>
      </c>
      <c r="I54" s="7" t="str">
        <f>IF($C54="","",IFERROR((IFERROR('FORM NILAI SIAP'!$M54*'CPMK-CPL'!H$11,0)+IFERROR('FORM NILAI SIAP'!$O54*'CPMK-CPL'!H$12,0)+IFERROR('FORM NILAI SIAP'!$Q54*'CPMK-CPL'!H$13,0)+IFERROR('FORM NILAI SIAP'!$S54*'CPMK-CPL'!H$14,0)+IFERROR('FORM NILAI SIAP'!$U54*'CPMK-CPL'!H$15,0)+IFERROR('FORM NILAI SIAP'!$W54*'CPMK-CPL'!H$16,0)+IFERROR('FORM NILAI SIAP'!$Y54*'CPMK-CPL'!H$17,0)+IFERROR('FORM NILAI SIAP'!$AA54*'CPMK-CPL'!H$18,0)+IFERROR('FORM NILAI SIAP'!$AC54*'CPMK-CPL'!H$19,0)+IFERROR('FORM NILAI SIAP'!$AE54*'CPMK-CPL'!H$20,0))/'CPMK-CPL'!H$25,""))</f>
        <v/>
      </c>
      <c r="J54" s="7" t="str">
        <f>IF($C54="","",IFERROR((IFERROR('FORM NILAI SIAP'!$M54*'CPMK-CPL'!I$11,0)+IFERROR('FORM NILAI SIAP'!$O54*'CPMK-CPL'!I$12,0)+IFERROR('FORM NILAI SIAP'!$Q54*'CPMK-CPL'!I$13,0)+IFERROR('FORM NILAI SIAP'!$S54*'CPMK-CPL'!I$14,0)+IFERROR('FORM NILAI SIAP'!$U54*'CPMK-CPL'!I$15,0)+IFERROR('FORM NILAI SIAP'!$W54*'CPMK-CPL'!I$16,0)+IFERROR('FORM NILAI SIAP'!$Y54*'CPMK-CPL'!I$17,0)+IFERROR('FORM NILAI SIAP'!$AA54*'CPMK-CPL'!I$18,0)+IFERROR('FORM NILAI SIAP'!$AC54*'CPMK-CPL'!I$19,0)+IFERROR('FORM NILAI SIAP'!$AE54*'CPMK-CPL'!I$20,0))/'CPMK-CPL'!I$25,""))</f>
        <v/>
      </c>
      <c r="K54" s="7" t="str">
        <f>IF($C54="","",IFERROR((IFERROR('FORM NILAI SIAP'!$M54*'CPMK-CPL'!J$11,0)+IFERROR('FORM NILAI SIAP'!$O54*'CPMK-CPL'!J$12,0)+IFERROR('FORM NILAI SIAP'!$Q54*'CPMK-CPL'!J$13,0)+IFERROR('FORM NILAI SIAP'!$S54*'CPMK-CPL'!J$14,0)+IFERROR('FORM NILAI SIAP'!$U54*'CPMK-CPL'!J$15,0)+IFERROR('FORM NILAI SIAP'!$W54*'CPMK-CPL'!J$16,0)+IFERROR('FORM NILAI SIAP'!$Y54*'CPMK-CPL'!J$17,0)+IFERROR('FORM NILAI SIAP'!$AA54*'CPMK-CPL'!J$18,0)+IFERROR('FORM NILAI SIAP'!$AC54*'CPMK-CPL'!J$19,0)+IFERROR('FORM NILAI SIAP'!$AE54*'CPMK-CPL'!J$20,0))/'CPMK-CPL'!J$25,""))</f>
        <v/>
      </c>
      <c r="L54" s="7" t="str">
        <f>IF($C54="","",IFERROR((IFERROR('FORM NILAI SIAP'!$M54*'CPMK-CPL'!K$11,0)+IFERROR('FORM NILAI SIAP'!$O54*'CPMK-CPL'!K$12,0)+IFERROR('FORM NILAI SIAP'!$Q54*'CPMK-CPL'!K$13,0)+IFERROR('FORM NILAI SIAP'!$S54*'CPMK-CPL'!K$14,0)+IFERROR('FORM NILAI SIAP'!$U54*'CPMK-CPL'!K$15,0)+IFERROR('FORM NILAI SIAP'!$W54*'CPMK-CPL'!K$16,0)+IFERROR('FORM NILAI SIAP'!$Y54*'CPMK-CPL'!K$17,0)+IFERROR('FORM NILAI SIAP'!$AA54*'CPMK-CPL'!K$18,0)+IFERROR('FORM NILAI SIAP'!$AC54*'CPMK-CPL'!K$19,0)+IFERROR('FORM NILAI SIAP'!$AE54*'CPMK-CPL'!K$20,0))/'CPMK-CPL'!K$25,""))</f>
        <v/>
      </c>
      <c r="M54" s="7" t="str">
        <f>IF($C54="","",IFERROR((IFERROR('FORM NILAI SIAP'!$M54*'CPMK-CPL'!L$11,0)+IFERROR('FORM NILAI SIAP'!$O54*'CPMK-CPL'!L$12,0)+IFERROR('FORM NILAI SIAP'!$Q54*'CPMK-CPL'!L$13,0)+IFERROR('FORM NILAI SIAP'!$S54*'CPMK-CPL'!L$14,0)+IFERROR('FORM NILAI SIAP'!$U54*'CPMK-CPL'!L$15,0)+IFERROR('FORM NILAI SIAP'!$W54*'CPMK-CPL'!L$16,0)+IFERROR('FORM NILAI SIAP'!$Y54*'CPMK-CPL'!L$17,0)+IFERROR('FORM NILAI SIAP'!$AA54*'CPMK-CPL'!L$18,0)+IFERROR('FORM NILAI SIAP'!$AC54*'CPMK-CPL'!L$19,0)+IFERROR('FORM NILAI SIAP'!$AE54*'CPMK-CPL'!L$20,0))/'CPMK-CPL'!L$25,""))</f>
        <v/>
      </c>
      <c r="N54" s="7" t="str">
        <f>IF($C54="","",IFERROR((IFERROR('FORM NILAI SIAP'!$M54*'CPMK-CPL'!M$11,0)+IFERROR('FORM NILAI SIAP'!$O54*'CPMK-CPL'!M$12,0)+IFERROR('FORM NILAI SIAP'!$Q54*'CPMK-CPL'!M$13,0)+IFERROR('FORM NILAI SIAP'!$S54*'CPMK-CPL'!M$14,0)+IFERROR('FORM NILAI SIAP'!$U54*'CPMK-CPL'!M$15,0)+IFERROR('FORM NILAI SIAP'!$W54*'CPMK-CPL'!M$16,0)+IFERROR('FORM NILAI SIAP'!$Y54*'CPMK-CPL'!M$17,0)+IFERROR('FORM NILAI SIAP'!$AA54*'CPMK-CPL'!M$18,0)+IFERROR('FORM NILAI SIAP'!$AC54*'CPMK-CPL'!M$19,0)+IFERROR('FORM NILAI SIAP'!$AE54*'CPMK-CPL'!M$20,0))/'CPMK-CPL'!M$25,""))</f>
        <v/>
      </c>
      <c r="O54" s="7" t="str">
        <f>IF($C54="","",IFERROR((IFERROR('FORM NILAI SIAP'!$M54*'CPMK-CPL'!N$11,0)+IFERROR('FORM NILAI SIAP'!$O54*'CPMK-CPL'!N$12,0)+IFERROR('FORM NILAI SIAP'!$Q54*'CPMK-CPL'!N$13,0)+IFERROR('FORM NILAI SIAP'!$S54*'CPMK-CPL'!N$14,0)+IFERROR('FORM NILAI SIAP'!$U54*'CPMK-CPL'!N$15,0)+IFERROR('FORM NILAI SIAP'!$W54*'CPMK-CPL'!N$16,0)+IFERROR('FORM NILAI SIAP'!$Y54*'CPMK-CPL'!N$17,0)+IFERROR('FORM NILAI SIAP'!$AA54*'CPMK-CPL'!N$18,0)+IFERROR('FORM NILAI SIAP'!$AC54*'CPMK-CPL'!N$19,0)+IFERROR('FORM NILAI SIAP'!$AE54*'CPMK-CPL'!N$20,0))/'CPMK-CPL'!N$25,""))</f>
        <v/>
      </c>
      <c r="P54" s="7" t="str">
        <f>IF($C54="","",IFERROR((IFERROR('FORM NILAI SIAP'!$M54*'CPMK-CPL'!O$11,0)+IFERROR('FORM NILAI SIAP'!$O54*'CPMK-CPL'!O$12,0)+IFERROR('FORM NILAI SIAP'!$Q54*'CPMK-CPL'!O$13,0)+IFERROR('FORM NILAI SIAP'!$S54*'CPMK-CPL'!O$14,0)+IFERROR('FORM NILAI SIAP'!$U54*'CPMK-CPL'!O$15,0)+IFERROR('FORM NILAI SIAP'!$W54*'CPMK-CPL'!O$16,0)+IFERROR('FORM NILAI SIAP'!$Y54*'CPMK-CPL'!O$17,0)+IFERROR('FORM NILAI SIAP'!$AA54*'CPMK-CPL'!O$18,0)+IFERROR('FORM NILAI SIAP'!$AC54*'CPMK-CPL'!O$19,0)+IFERROR('FORM NILAI SIAP'!$AE54*'CPMK-CPL'!O$20,0))/'CPMK-CPL'!O$25,""))</f>
        <v/>
      </c>
      <c r="Q54" s="7" t="str">
        <f>IF($C54="","",IFERROR((IFERROR('FORM NILAI SIAP'!$M54*'CPMK-CPL'!P$11,0)+IFERROR('FORM NILAI SIAP'!$O54*'CPMK-CPL'!P$12,0)+IFERROR('FORM NILAI SIAP'!$Q54*'CPMK-CPL'!P$13,0)+IFERROR('FORM NILAI SIAP'!$S54*'CPMK-CPL'!P$14,0)+IFERROR('FORM NILAI SIAP'!$U54*'CPMK-CPL'!P$15,0)+IFERROR('FORM NILAI SIAP'!$W54*'CPMK-CPL'!P$16,0)+IFERROR('FORM NILAI SIAP'!$Y54*'CPMK-CPL'!P$17,0)+IFERROR('FORM NILAI SIAP'!$AA54*'CPMK-CPL'!P$18,0)+IFERROR('FORM NILAI SIAP'!$AC54*'CPMK-CPL'!P$19,0)+IFERROR('FORM NILAI SIAP'!$AE54*'CPMK-CPL'!P$20,0))/'CPMK-CPL'!P$25,""))</f>
        <v/>
      </c>
      <c r="R54" s="7" t="str">
        <f>IF($C54="","",IFERROR((IFERROR('FORM NILAI SIAP'!$M54*'CPMK-CPL'!Q$11,0)+IFERROR('FORM NILAI SIAP'!$O54*'CPMK-CPL'!Q$12,0)+IFERROR('FORM NILAI SIAP'!$Q54*'CPMK-CPL'!Q$13,0)+IFERROR('FORM NILAI SIAP'!$S54*'CPMK-CPL'!Q$14,0)+IFERROR('FORM NILAI SIAP'!$U54*'CPMK-CPL'!Q$15,0)+IFERROR('FORM NILAI SIAP'!$W54*'CPMK-CPL'!Q$16,0)+IFERROR('FORM NILAI SIAP'!$Y54*'CPMK-CPL'!Q$17,0)+IFERROR('FORM NILAI SIAP'!$AA54*'CPMK-CPL'!Q$18,0)+IFERROR('FORM NILAI SIAP'!$AC54*'CPMK-CPL'!Q$19,0)+IFERROR('FORM NILAI SIAP'!$AE54*'CPMK-CPL'!Q$20,0))/'CPMK-CPL'!Q$25,""))</f>
        <v/>
      </c>
      <c r="S54" s="7" t="str">
        <f>IF($C54="","",IFERROR((IFERROR('FORM NILAI SIAP'!$M54*'CPMK-CPL'!R$11,0)+IFERROR('FORM NILAI SIAP'!$O54*'CPMK-CPL'!R$12,0)+IFERROR('FORM NILAI SIAP'!$Q54*'CPMK-CPL'!R$13,0)+IFERROR('FORM NILAI SIAP'!$S54*'CPMK-CPL'!R$14,0)+IFERROR('FORM NILAI SIAP'!$U54*'CPMK-CPL'!R$15,0)+IFERROR('FORM NILAI SIAP'!$W54*'CPMK-CPL'!R$16,0)+IFERROR('FORM NILAI SIAP'!$Y54*'CPMK-CPL'!R$17,0)+IFERROR('FORM NILAI SIAP'!$AA54*'CPMK-CPL'!R$18,0)+IFERROR('FORM NILAI SIAP'!$AC54*'CPMK-CPL'!R$19,0)+IFERROR('FORM NILAI SIAP'!$AE54*'CPMK-CPL'!R$20,0))/'CPMK-CPL'!R$25,""))</f>
        <v/>
      </c>
      <c r="T54" s="88" t="str">
        <f t="shared" ref="T54:AH54" si="54">IF(E54="","",IF(E54&gt;=80,4,IF(E54&gt;=70,3,IF(E54&gt;=60,2,1))))</f>
        <v/>
      </c>
      <c r="U54" s="88" t="str">
        <f t="shared" si="54"/>
        <v/>
      </c>
      <c r="V54" s="88">
        <f t="shared" si="9"/>
        <v>4</v>
      </c>
      <c r="W54" s="88" t="str">
        <f t="shared" si="54"/>
        <v/>
      </c>
      <c r="X54" s="88" t="str">
        <f t="shared" si="54"/>
        <v/>
      </c>
      <c r="Y54" s="88" t="str">
        <f t="shared" si="54"/>
        <v/>
      </c>
      <c r="Z54" s="88" t="str">
        <f t="shared" si="54"/>
        <v/>
      </c>
      <c r="AA54" s="88" t="str">
        <f t="shared" si="54"/>
        <v/>
      </c>
      <c r="AB54" s="88" t="str">
        <f t="shared" si="54"/>
        <v/>
      </c>
      <c r="AC54" s="88" t="str">
        <f t="shared" si="54"/>
        <v/>
      </c>
      <c r="AD54" s="88" t="str">
        <f t="shared" si="54"/>
        <v/>
      </c>
      <c r="AE54" s="88" t="str">
        <f t="shared" si="54"/>
        <v/>
      </c>
      <c r="AF54" s="88" t="str">
        <f t="shared" si="54"/>
        <v/>
      </c>
      <c r="AG54" s="88" t="str">
        <f t="shared" si="54"/>
        <v/>
      </c>
      <c r="AH54" s="88" t="str">
        <f t="shared" si="54"/>
        <v/>
      </c>
      <c r="AI54" s="89">
        <f t="shared" ca="1" si="6"/>
        <v>4</v>
      </c>
      <c r="AJ54" s="89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</row>
    <row r="55" spans="1:90" ht="14.25" customHeight="1">
      <c r="A55" s="103">
        <f t="shared" si="7"/>
        <v>48</v>
      </c>
      <c r="B55" s="64">
        <f>IF('FORM NILAI SIAP'!A55=0,"",'FORM NILAI SIAP'!A55)</f>
        <v>21120120140099</v>
      </c>
      <c r="C55" s="3" t="str">
        <f>IF('FORM NILAI SIAP'!B55=0,"",'FORM NILAI SIAP'!B55)</f>
        <v>AFIFA HUMAIRA</v>
      </c>
      <c r="D55" s="3" t="str">
        <f>'FORM NILAI SIAP'!J55</f>
        <v>C</v>
      </c>
      <c r="E55" s="7" t="str">
        <f>IF($C55="","",IFERROR((IFERROR('FORM NILAI SIAP'!$M55*'CPMK-CPL'!D$11,0)+IFERROR('FORM NILAI SIAP'!$O55*'CPMK-CPL'!D$12,0)+IFERROR('FORM NILAI SIAP'!$Q55*'CPMK-CPL'!D$13,0)+IFERROR('FORM NILAI SIAP'!$S55*'CPMK-CPL'!D$14,0)+IFERROR('FORM NILAI SIAP'!$U55*'CPMK-CPL'!D$15,0)+IFERROR('FORM NILAI SIAP'!$W55*'CPMK-CPL'!D$16,0)+IFERROR('FORM NILAI SIAP'!$Y55*'CPMK-CPL'!D$17,0)+IFERROR('FORM NILAI SIAP'!$AA55*'CPMK-CPL'!D$18,0)+IFERROR('FORM NILAI SIAP'!$AC55*'CPMK-CPL'!D$19,0)+IFERROR('FORM NILAI SIAP'!$AE55*'CPMK-CPL'!D$20,0))/'CPMK-CPL'!D$25,""))</f>
        <v/>
      </c>
      <c r="F55" s="7" t="str">
        <f>IF($C55="","",IFERROR((IFERROR('FORM NILAI SIAP'!$M55*'CPMK-CPL'!E$11,0)+IFERROR('FORM NILAI SIAP'!$O55*'CPMK-CPL'!E$12,0)+IFERROR('FORM NILAI SIAP'!$Q55*'CPMK-CPL'!E$13,0)+IFERROR('FORM NILAI SIAP'!$S55*'CPMK-CPL'!E$14,0)+IFERROR('FORM NILAI SIAP'!$U55*'CPMK-CPL'!E$15,0)+IFERROR('FORM NILAI SIAP'!$W55*'CPMK-CPL'!E$16,0)+IFERROR('FORM NILAI SIAP'!$Y55*'CPMK-CPL'!E$17,0)+IFERROR('FORM NILAI SIAP'!$AA55*'CPMK-CPL'!E$18,0)+IFERROR('FORM NILAI SIAP'!$AC55*'CPMK-CPL'!E$19,0)+IFERROR('FORM NILAI SIAP'!$AE55*'CPMK-CPL'!E$20,0))/'CPMK-CPL'!E$25,""))</f>
        <v/>
      </c>
      <c r="G55" s="7">
        <f>IF($C55="","",IFERROR((IFERROR('FORM NILAI SIAP'!$M55*'CPMK-CPL'!F$11,0)+IFERROR('FORM NILAI SIAP'!$O55*'CPMK-CPL'!F$12,0)+IFERROR('FORM NILAI SIAP'!$Q55*'CPMK-CPL'!F$13,0)+IFERROR('FORM NILAI SIAP'!$S55*'CPMK-CPL'!F$14,0)+IFERROR('FORM NILAI SIAP'!$U55*'CPMK-CPL'!F$15,0)+IFERROR('FORM NILAI SIAP'!$W55*'CPMK-CPL'!F$16,0)+IFERROR('FORM NILAI SIAP'!$Y55*'CPMK-CPL'!F$17,0)+IFERROR('FORM NILAI SIAP'!$AA55*'CPMK-CPL'!F$18,0)+IFERROR('FORM NILAI SIAP'!$AC55*'CPMK-CPL'!F$19,0)+IFERROR('FORM NILAI SIAP'!$AE55*'CPMK-CPL'!F$20,0))/'CPMK-CPL'!F$25,""))</f>
        <v>60.5</v>
      </c>
      <c r="H55" s="7" t="str">
        <f>IF($C55="","",IFERROR((IFERROR('FORM NILAI SIAP'!$M55*'CPMK-CPL'!G$11,0)+IFERROR('FORM NILAI SIAP'!$O55*'CPMK-CPL'!G$12,0)+IFERROR('FORM NILAI SIAP'!$Q55*'CPMK-CPL'!G$13,0)+IFERROR('FORM NILAI SIAP'!$S55*'CPMK-CPL'!G$14,0)+IFERROR('FORM NILAI SIAP'!$U55*'CPMK-CPL'!G$15,0)+IFERROR('FORM NILAI SIAP'!$W55*'CPMK-CPL'!G$16,0)+IFERROR('FORM NILAI SIAP'!$Y55*'CPMK-CPL'!G$17,0)+IFERROR('FORM NILAI SIAP'!$AA55*'CPMK-CPL'!G$18,0)+IFERROR('FORM NILAI SIAP'!$AC55*'CPMK-CPL'!G$19,0)+IFERROR('FORM NILAI SIAP'!$AE55*'CPMK-CPL'!G$20,0))/'CPMK-CPL'!G$25,""))</f>
        <v/>
      </c>
      <c r="I55" s="7" t="str">
        <f>IF($C55="","",IFERROR((IFERROR('FORM NILAI SIAP'!$M55*'CPMK-CPL'!H$11,0)+IFERROR('FORM NILAI SIAP'!$O55*'CPMK-CPL'!H$12,0)+IFERROR('FORM NILAI SIAP'!$Q55*'CPMK-CPL'!H$13,0)+IFERROR('FORM NILAI SIAP'!$S55*'CPMK-CPL'!H$14,0)+IFERROR('FORM NILAI SIAP'!$U55*'CPMK-CPL'!H$15,0)+IFERROR('FORM NILAI SIAP'!$W55*'CPMK-CPL'!H$16,0)+IFERROR('FORM NILAI SIAP'!$Y55*'CPMK-CPL'!H$17,0)+IFERROR('FORM NILAI SIAP'!$AA55*'CPMK-CPL'!H$18,0)+IFERROR('FORM NILAI SIAP'!$AC55*'CPMK-CPL'!H$19,0)+IFERROR('FORM NILAI SIAP'!$AE55*'CPMK-CPL'!H$20,0))/'CPMK-CPL'!H$25,""))</f>
        <v/>
      </c>
      <c r="J55" s="7" t="str">
        <f>IF($C55="","",IFERROR((IFERROR('FORM NILAI SIAP'!$M55*'CPMK-CPL'!I$11,0)+IFERROR('FORM NILAI SIAP'!$O55*'CPMK-CPL'!I$12,0)+IFERROR('FORM NILAI SIAP'!$Q55*'CPMK-CPL'!I$13,0)+IFERROR('FORM NILAI SIAP'!$S55*'CPMK-CPL'!I$14,0)+IFERROR('FORM NILAI SIAP'!$U55*'CPMK-CPL'!I$15,0)+IFERROR('FORM NILAI SIAP'!$W55*'CPMK-CPL'!I$16,0)+IFERROR('FORM NILAI SIAP'!$Y55*'CPMK-CPL'!I$17,0)+IFERROR('FORM NILAI SIAP'!$AA55*'CPMK-CPL'!I$18,0)+IFERROR('FORM NILAI SIAP'!$AC55*'CPMK-CPL'!I$19,0)+IFERROR('FORM NILAI SIAP'!$AE55*'CPMK-CPL'!I$20,0))/'CPMK-CPL'!I$25,""))</f>
        <v/>
      </c>
      <c r="K55" s="7" t="str">
        <f>IF($C55="","",IFERROR((IFERROR('FORM NILAI SIAP'!$M55*'CPMK-CPL'!J$11,0)+IFERROR('FORM NILAI SIAP'!$O55*'CPMK-CPL'!J$12,0)+IFERROR('FORM NILAI SIAP'!$Q55*'CPMK-CPL'!J$13,0)+IFERROR('FORM NILAI SIAP'!$S55*'CPMK-CPL'!J$14,0)+IFERROR('FORM NILAI SIAP'!$U55*'CPMK-CPL'!J$15,0)+IFERROR('FORM NILAI SIAP'!$W55*'CPMK-CPL'!J$16,0)+IFERROR('FORM NILAI SIAP'!$Y55*'CPMK-CPL'!J$17,0)+IFERROR('FORM NILAI SIAP'!$AA55*'CPMK-CPL'!J$18,0)+IFERROR('FORM NILAI SIAP'!$AC55*'CPMK-CPL'!J$19,0)+IFERROR('FORM NILAI SIAP'!$AE55*'CPMK-CPL'!J$20,0))/'CPMK-CPL'!J$25,""))</f>
        <v/>
      </c>
      <c r="L55" s="7" t="str">
        <f>IF($C55="","",IFERROR((IFERROR('FORM NILAI SIAP'!$M55*'CPMK-CPL'!K$11,0)+IFERROR('FORM NILAI SIAP'!$O55*'CPMK-CPL'!K$12,0)+IFERROR('FORM NILAI SIAP'!$Q55*'CPMK-CPL'!K$13,0)+IFERROR('FORM NILAI SIAP'!$S55*'CPMK-CPL'!K$14,0)+IFERROR('FORM NILAI SIAP'!$U55*'CPMK-CPL'!K$15,0)+IFERROR('FORM NILAI SIAP'!$W55*'CPMK-CPL'!K$16,0)+IFERROR('FORM NILAI SIAP'!$Y55*'CPMK-CPL'!K$17,0)+IFERROR('FORM NILAI SIAP'!$AA55*'CPMK-CPL'!K$18,0)+IFERROR('FORM NILAI SIAP'!$AC55*'CPMK-CPL'!K$19,0)+IFERROR('FORM NILAI SIAP'!$AE55*'CPMK-CPL'!K$20,0))/'CPMK-CPL'!K$25,""))</f>
        <v/>
      </c>
      <c r="M55" s="7" t="str">
        <f>IF($C55="","",IFERROR((IFERROR('FORM NILAI SIAP'!$M55*'CPMK-CPL'!L$11,0)+IFERROR('FORM NILAI SIAP'!$O55*'CPMK-CPL'!L$12,0)+IFERROR('FORM NILAI SIAP'!$Q55*'CPMK-CPL'!L$13,0)+IFERROR('FORM NILAI SIAP'!$S55*'CPMK-CPL'!L$14,0)+IFERROR('FORM NILAI SIAP'!$U55*'CPMK-CPL'!L$15,0)+IFERROR('FORM NILAI SIAP'!$W55*'CPMK-CPL'!L$16,0)+IFERROR('FORM NILAI SIAP'!$Y55*'CPMK-CPL'!L$17,0)+IFERROR('FORM NILAI SIAP'!$AA55*'CPMK-CPL'!L$18,0)+IFERROR('FORM NILAI SIAP'!$AC55*'CPMK-CPL'!L$19,0)+IFERROR('FORM NILAI SIAP'!$AE55*'CPMK-CPL'!L$20,0))/'CPMK-CPL'!L$25,""))</f>
        <v/>
      </c>
      <c r="N55" s="7" t="str">
        <f>IF($C55="","",IFERROR((IFERROR('FORM NILAI SIAP'!$M55*'CPMK-CPL'!M$11,0)+IFERROR('FORM NILAI SIAP'!$O55*'CPMK-CPL'!M$12,0)+IFERROR('FORM NILAI SIAP'!$Q55*'CPMK-CPL'!M$13,0)+IFERROR('FORM NILAI SIAP'!$S55*'CPMK-CPL'!M$14,0)+IFERROR('FORM NILAI SIAP'!$U55*'CPMK-CPL'!M$15,0)+IFERROR('FORM NILAI SIAP'!$W55*'CPMK-CPL'!M$16,0)+IFERROR('FORM NILAI SIAP'!$Y55*'CPMK-CPL'!M$17,0)+IFERROR('FORM NILAI SIAP'!$AA55*'CPMK-CPL'!M$18,0)+IFERROR('FORM NILAI SIAP'!$AC55*'CPMK-CPL'!M$19,0)+IFERROR('FORM NILAI SIAP'!$AE55*'CPMK-CPL'!M$20,0))/'CPMK-CPL'!M$25,""))</f>
        <v/>
      </c>
      <c r="O55" s="7" t="str">
        <f>IF($C55="","",IFERROR((IFERROR('FORM NILAI SIAP'!$M55*'CPMK-CPL'!N$11,0)+IFERROR('FORM NILAI SIAP'!$O55*'CPMK-CPL'!N$12,0)+IFERROR('FORM NILAI SIAP'!$Q55*'CPMK-CPL'!N$13,0)+IFERROR('FORM NILAI SIAP'!$S55*'CPMK-CPL'!N$14,0)+IFERROR('FORM NILAI SIAP'!$U55*'CPMK-CPL'!N$15,0)+IFERROR('FORM NILAI SIAP'!$W55*'CPMK-CPL'!N$16,0)+IFERROR('FORM NILAI SIAP'!$Y55*'CPMK-CPL'!N$17,0)+IFERROR('FORM NILAI SIAP'!$AA55*'CPMK-CPL'!N$18,0)+IFERROR('FORM NILAI SIAP'!$AC55*'CPMK-CPL'!N$19,0)+IFERROR('FORM NILAI SIAP'!$AE55*'CPMK-CPL'!N$20,0))/'CPMK-CPL'!N$25,""))</f>
        <v/>
      </c>
      <c r="P55" s="7" t="str">
        <f>IF($C55="","",IFERROR((IFERROR('FORM NILAI SIAP'!$M55*'CPMK-CPL'!O$11,0)+IFERROR('FORM NILAI SIAP'!$O55*'CPMK-CPL'!O$12,0)+IFERROR('FORM NILAI SIAP'!$Q55*'CPMK-CPL'!O$13,0)+IFERROR('FORM NILAI SIAP'!$S55*'CPMK-CPL'!O$14,0)+IFERROR('FORM NILAI SIAP'!$U55*'CPMK-CPL'!O$15,0)+IFERROR('FORM NILAI SIAP'!$W55*'CPMK-CPL'!O$16,0)+IFERROR('FORM NILAI SIAP'!$Y55*'CPMK-CPL'!O$17,0)+IFERROR('FORM NILAI SIAP'!$AA55*'CPMK-CPL'!O$18,0)+IFERROR('FORM NILAI SIAP'!$AC55*'CPMK-CPL'!O$19,0)+IFERROR('FORM NILAI SIAP'!$AE55*'CPMK-CPL'!O$20,0))/'CPMK-CPL'!O$25,""))</f>
        <v/>
      </c>
      <c r="Q55" s="7" t="str">
        <f>IF($C55="","",IFERROR((IFERROR('FORM NILAI SIAP'!$M55*'CPMK-CPL'!P$11,0)+IFERROR('FORM NILAI SIAP'!$O55*'CPMK-CPL'!P$12,0)+IFERROR('FORM NILAI SIAP'!$Q55*'CPMK-CPL'!P$13,0)+IFERROR('FORM NILAI SIAP'!$S55*'CPMK-CPL'!P$14,0)+IFERROR('FORM NILAI SIAP'!$U55*'CPMK-CPL'!P$15,0)+IFERROR('FORM NILAI SIAP'!$W55*'CPMK-CPL'!P$16,0)+IFERROR('FORM NILAI SIAP'!$Y55*'CPMK-CPL'!P$17,0)+IFERROR('FORM NILAI SIAP'!$AA55*'CPMK-CPL'!P$18,0)+IFERROR('FORM NILAI SIAP'!$AC55*'CPMK-CPL'!P$19,0)+IFERROR('FORM NILAI SIAP'!$AE55*'CPMK-CPL'!P$20,0))/'CPMK-CPL'!P$25,""))</f>
        <v/>
      </c>
      <c r="R55" s="7" t="str">
        <f>IF($C55="","",IFERROR((IFERROR('FORM NILAI SIAP'!$M55*'CPMK-CPL'!Q$11,0)+IFERROR('FORM NILAI SIAP'!$O55*'CPMK-CPL'!Q$12,0)+IFERROR('FORM NILAI SIAP'!$Q55*'CPMK-CPL'!Q$13,0)+IFERROR('FORM NILAI SIAP'!$S55*'CPMK-CPL'!Q$14,0)+IFERROR('FORM NILAI SIAP'!$U55*'CPMK-CPL'!Q$15,0)+IFERROR('FORM NILAI SIAP'!$W55*'CPMK-CPL'!Q$16,0)+IFERROR('FORM NILAI SIAP'!$Y55*'CPMK-CPL'!Q$17,0)+IFERROR('FORM NILAI SIAP'!$AA55*'CPMK-CPL'!Q$18,0)+IFERROR('FORM NILAI SIAP'!$AC55*'CPMK-CPL'!Q$19,0)+IFERROR('FORM NILAI SIAP'!$AE55*'CPMK-CPL'!Q$20,0))/'CPMK-CPL'!Q$25,""))</f>
        <v/>
      </c>
      <c r="S55" s="7" t="str">
        <f>IF($C55="","",IFERROR((IFERROR('FORM NILAI SIAP'!$M55*'CPMK-CPL'!R$11,0)+IFERROR('FORM NILAI SIAP'!$O55*'CPMK-CPL'!R$12,0)+IFERROR('FORM NILAI SIAP'!$Q55*'CPMK-CPL'!R$13,0)+IFERROR('FORM NILAI SIAP'!$S55*'CPMK-CPL'!R$14,0)+IFERROR('FORM NILAI SIAP'!$U55*'CPMK-CPL'!R$15,0)+IFERROR('FORM NILAI SIAP'!$W55*'CPMK-CPL'!R$16,0)+IFERROR('FORM NILAI SIAP'!$Y55*'CPMK-CPL'!R$17,0)+IFERROR('FORM NILAI SIAP'!$AA55*'CPMK-CPL'!R$18,0)+IFERROR('FORM NILAI SIAP'!$AC55*'CPMK-CPL'!R$19,0)+IFERROR('FORM NILAI SIAP'!$AE55*'CPMK-CPL'!R$20,0))/'CPMK-CPL'!R$25,""))</f>
        <v/>
      </c>
      <c r="T55" s="88" t="str">
        <f t="shared" ref="T55:AH55" si="55">IF(E55="","",IF(E55&gt;=80,4,IF(E55&gt;=70,3,IF(E55&gt;=60,2,1))))</f>
        <v/>
      </c>
      <c r="U55" s="88" t="str">
        <f t="shared" si="55"/>
        <v/>
      </c>
      <c r="V55" s="88">
        <f t="shared" si="9"/>
        <v>2</v>
      </c>
      <c r="W55" s="88" t="str">
        <f t="shared" si="55"/>
        <v/>
      </c>
      <c r="X55" s="88" t="str">
        <f t="shared" si="55"/>
        <v/>
      </c>
      <c r="Y55" s="88" t="str">
        <f t="shared" si="55"/>
        <v/>
      </c>
      <c r="Z55" s="88" t="str">
        <f t="shared" si="55"/>
        <v/>
      </c>
      <c r="AA55" s="88" t="str">
        <f t="shared" si="55"/>
        <v/>
      </c>
      <c r="AB55" s="88" t="str">
        <f t="shared" si="55"/>
        <v/>
      </c>
      <c r="AC55" s="88" t="str">
        <f t="shared" si="55"/>
        <v/>
      </c>
      <c r="AD55" s="88" t="str">
        <f t="shared" si="55"/>
        <v/>
      </c>
      <c r="AE55" s="88" t="str">
        <f t="shared" si="55"/>
        <v/>
      </c>
      <c r="AF55" s="88" t="str">
        <f t="shared" si="55"/>
        <v/>
      </c>
      <c r="AG55" s="88" t="str">
        <f t="shared" si="55"/>
        <v/>
      </c>
      <c r="AH55" s="88" t="str">
        <f t="shared" si="55"/>
        <v/>
      </c>
      <c r="AI55" s="89">
        <f t="shared" ca="1" si="6"/>
        <v>2</v>
      </c>
      <c r="AJ55" s="89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</row>
    <row r="56" spans="1:90" ht="14.25" customHeight="1">
      <c r="A56" s="103">
        <f t="shared" si="7"/>
        <v>49</v>
      </c>
      <c r="B56" s="64">
        <f>IF('FORM NILAI SIAP'!A56=0,"",'FORM NILAI SIAP'!A56)</f>
        <v>21120120140099</v>
      </c>
      <c r="C56" s="3" t="str">
        <f>IF('FORM NILAI SIAP'!B56=0,"",'FORM NILAI SIAP'!B56)</f>
        <v>ELANG PRASAKTI GHANI</v>
      </c>
      <c r="D56" s="3" t="str">
        <f>'FORM NILAI SIAP'!J56</f>
        <v>C</v>
      </c>
      <c r="E56" s="7" t="str">
        <f>IF($C56="","",IFERROR((IFERROR('FORM NILAI SIAP'!$M56*'CPMK-CPL'!D$11,0)+IFERROR('FORM NILAI SIAP'!$O56*'CPMK-CPL'!D$12,0)+IFERROR('FORM NILAI SIAP'!$Q56*'CPMK-CPL'!D$13,0)+IFERROR('FORM NILAI SIAP'!$S56*'CPMK-CPL'!D$14,0)+IFERROR('FORM NILAI SIAP'!$U56*'CPMK-CPL'!D$15,0)+IFERROR('FORM NILAI SIAP'!$W56*'CPMK-CPL'!D$16,0)+IFERROR('FORM NILAI SIAP'!$Y56*'CPMK-CPL'!D$17,0)+IFERROR('FORM NILAI SIAP'!$AA56*'CPMK-CPL'!D$18,0)+IFERROR('FORM NILAI SIAP'!$AC56*'CPMK-CPL'!D$19,0)+IFERROR('FORM NILAI SIAP'!$AE56*'CPMK-CPL'!D$20,0))/'CPMK-CPL'!D$25,""))</f>
        <v/>
      </c>
      <c r="F56" s="7" t="str">
        <f>IF($C56="","",IFERROR((IFERROR('FORM NILAI SIAP'!$M56*'CPMK-CPL'!E$11,0)+IFERROR('FORM NILAI SIAP'!$O56*'CPMK-CPL'!E$12,0)+IFERROR('FORM NILAI SIAP'!$Q56*'CPMK-CPL'!E$13,0)+IFERROR('FORM NILAI SIAP'!$S56*'CPMK-CPL'!E$14,0)+IFERROR('FORM NILAI SIAP'!$U56*'CPMK-CPL'!E$15,0)+IFERROR('FORM NILAI SIAP'!$W56*'CPMK-CPL'!E$16,0)+IFERROR('FORM NILAI SIAP'!$Y56*'CPMK-CPL'!E$17,0)+IFERROR('FORM NILAI SIAP'!$AA56*'CPMK-CPL'!E$18,0)+IFERROR('FORM NILAI SIAP'!$AC56*'CPMK-CPL'!E$19,0)+IFERROR('FORM NILAI SIAP'!$AE56*'CPMK-CPL'!E$20,0))/'CPMK-CPL'!E$25,""))</f>
        <v/>
      </c>
      <c r="G56" s="7">
        <f>IF($C56="","",IFERROR((IFERROR('FORM NILAI SIAP'!$M56*'CPMK-CPL'!F$11,0)+IFERROR('FORM NILAI SIAP'!$O56*'CPMK-CPL'!F$12,0)+IFERROR('FORM NILAI SIAP'!$Q56*'CPMK-CPL'!F$13,0)+IFERROR('FORM NILAI SIAP'!$S56*'CPMK-CPL'!F$14,0)+IFERROR('FORM NILAI SIAP'!$U56*'CPMK-CPL'!F$15,0)+IFERROR('FORM NILAI SIAP'!$W56*'CPMK-CPL'!F$16,0)+IFERROR('FORM NILAI SIAP'!$Y56*'CPMK-CPL'!F$17,0)+IFERROR('FORM NILAI SIAP'!$AA56*'CPMK-CPL'!F$18,0)+IFERROR('FORM NILAI SIAP'!$AC56*'CPMK-CPL'!F$19,0)+IFERROR('FORM NILAI SIAP'!$AE56*'CPMK-CPL'!F$20,0))/'CPMK-CPL'!F$25,""))</f>
        <v>61.5</v>
      </c>
      <c r="H56" s="7" t="str">
        <f>IF($C56="","",IFERROR((IFERROR('FORM NILAI SIAP'!$M56*'CPMK-CPL'!G$11,0)+IFERROR('FORM NILAI SIAP'!$O56*'CPMK-CPL'!G$12,0)+IFERROR('FORM NILAI SIAP'!$Q56*'CPMK-CPL'!G$13,0)+IFERROR('FORM NILAI SIAP'!$S56*'CPMK-CPL'!G$14,0)+IFERROR('FORM NILAI SIAP'!$U56*'CPMK-CPL'!G$15,0)+IFERROR('FORM NILAI SIAP'!$W56*'CPMK-CPL'!G$16,0)+IFERROR('FORM NILAI SIAP'!$Y56*'CPMK-CPL'!G$17,0)+IFERROR('FORM NILAI SIAP'!$AA56*'CPMK-CPL'!G$18,0)+IFERROR('FORM NILAI SIAP'!$AC56*'CPMK-CPL'!G$19,0)+IFERROR('FORM NILAI SIAP'!$AE56*'CPMK-CPL'!G$20,0))/'CPMK-CPL'!G$25,""))</f>
        <v/>
      </c>
      <c r="I56" s="7" t="str">
        <f>IF($C56="","",IFERROR((IFERROR('FORM NILAI SIAP'!$M56*'CPMK-CPL'!H$11,0)+IFERROR('FORM NILAI SIAP'!$O56*'CPMK-CPL'!H$12,0)+IFERROR('FORM NILAI SIAP'!$Q56*'CPMK-CPL'!H$13,0)+IFERROR('FORM NILAI SIAP'!$S56*'CPMK-CPL'!H$14,0)+IFERROR('FORM NILAI SIAP'!$U56*'CPMK-CPL'!H$15,0)+IFERROR('FORM NILAI SIAP'!$W56*'CPMK-CPL'!H$16,0)+IFERROR('FORM NILAI SIAP'!$Y56*'CPMK-CPL'!H$17,0)+IFERROR('FORM NILAI SIAP'!$AA56*'CPMK-CPL'!H$18,0)+IFERROR('FORM NILAI SIAP'!$AC56*'CPMK-CPL'!H$19,0)+IFERROR('FORM NILAI SIAP'!$AE56*'CPMK-CPL'!H$20,0))/'CPMK-CPL'!H$25,""))</f>
        <v/>
      </c>
      <c r="J56" s="7" t="str">
        <f>IF($C56="","",IFERROR((IFERROR('FORM NILAI SIAP'!$M56*'CPMK-CPL'!I$11,0)+IFERROR('FORM NILAI SIAP'!$O56*'CPMK-CPL'!I$12,0)+IFERROR('FORM NILAI SIAP'!$Q56*'CPMK-CPL'!I$13,0)+IFERROR('FORM NILAI SIAP'!$S56*'CPMK-CPL'!I$14,0)+IFERROR('FORM NILAI SIAP'!$U56*'CPMK-CPL'!I$15,0)+IFERROR('FORM NILAI SIAP'!$W56*'CPMK-CPL'!I$16,0)+IFERROR('FORM NILAI SIAP'!$Y56*'CPMK-CPL'!I$17,0)+IFERROR('FORM NILAI SIAP'!$AA56*'CPMK-CPL'!I$18,0)+IFERROR('FORM NILAI SIAP'!$AC56*'CPMK-CPL'!I$19,0)+IFERROR('FORM NILAI SIAP'!$AE56*'CPMK-CPL'!I$20,0))/'CPMK-CPL'!I$25,""))</f>
        <v/>
      </c>
      <c r="K56" s="7" t="str">
        <f>IF($C56="","",IFERROR((IFERROR('FORM NILAI SIAP'!$M56*'CPMK-CPL'!J$11,0)+IFERROR('FORM NILAI SIAP'!$O56*'CPMK-CPL'!J$12,0)+IFERROR('FORM NILAI SIAP'!$Q56*'CPMK-CPL'!J$13,0)+IFERROR('FORM NILAI SIAP'!$S56*'CPMK-CPL'!J$14,0)+IFERROR('FORM NILAI SIAP'!$U56*'CPMK-CPL'!J$15,0)+IFERROR('FORM NILAI SIAP'!$W56*'CPMK-CPL'!J$16,0)+IFERROR('FORM NILAI SIAP'!$Y56*'CPMK-CPL'!J$17,0)+IFERROR('FORM NILAI SIAP'!$AA56*'CPMK-CPL'!J$18,0)+IFERROR('FORM NILAI SIAP'!$AC56*'CPMK-CPL'!J$19,0)+IFERROR('FORM NILAI SIAP'!$AE56*'CPMK-CPL'!J$20,0))/'CPMK-CPL'!J$25,""))</f>
        <v/>
      </c>
      <c r="L56" s="7" t="str">
        <f>IF($C56="","",IFERROR((IFERROR('FORM NILAI SIAP'!$M56*'CPMK-CPL'!K$11,0)+IFERROR('FORM NILAI SIAP'!$O56*'CPMK-CPL'!K$12,0)+IFERROR('FORM NILAI SIAP'!$Q56*'CPMK-CPL'!K$13,0)+IFERROR('FORM NILAI SIAP'!$S56*'CPMK-CPL'!K$14,0)+IFERROR('FORM NILAI SIAP'!$U56*'CPMK-CPL'!K$15,0)+IFERROR('FORM NILAI SIAP'!$W56*'CPMK-CPL'!K$16,0)+IFERROR('FORM NILAI SIAP'!$Y56*'CPMK-CPL'!K$17,0)+IFERROR('FORM NILAI SIAP'!$AA56*'CPMK-CPL'!K$18,0)+IFERROR('FORM NILAI SIAP'!$AC56*'CPMK-CPL'!K$19,0)+IFERROR('FORM NILAI SIAP'!$AE56*'CPMK-CPL'!K$20,0))/'CPMK-CPL'!K$25,""))</f>
        <v/>
      </c>
      <c r="M56" s="7" t="str">
        <f>IF($C56="","",IFERROR((IFERROR('FORM NILAI SIAP'!$M56*'CPMK-CPL'!L$11,0)+IFERROR('FORM NILAI SIAP'!$O56*'CPMK-CPL'!L$12,0)+IFERROR('FORM NILAI SIAP'!$Q56*'CPMK-CPL'!L$13,0)+IFERROR('FORM NILAI SIAP'!$S56*'CPMK-CPL'!L$14,0)+IFERROR('FORM NILAI SIAP'!$U56*'CPMK-CPL'!L$15,0)+IFERROR('FORM NILAI SIAP'!$W56*'CPMK-CPL'!L$16,0)+IFERROR('FORM NILAI SIAP'!$Y56*'CPMK-CPL'!L$17,0)+IFERROR('FORM NILAI SIAP'!$AA56*'CPMK-CPL'!L$18,0)+IFERROR('FORM NILAI SIAP'!$AC56*'CPMK-CPL'!L$19,0)+IFERROR('FORM NILAI SIAP'!$AE56*'CPMK-CPL'!L$20,0))/'CPMK-CPL'!L$25,""))</f>
        <v/>
      </c>
      <c r="N56" s="7" t="str">
        <f>IF($C56="","",IFERROR((IFERROR('FORM NILAI SIAP'!$M56*'CPMK-CPL'!M$11,0)+IFERROR('FORM NILAI SIAP'!$O56*'CPMK-CPL'!M$12,0)+IFERROR('FORM NILAI SIAP'!$Q56*'CPMK-CPL'!M$13,0)+IFERROR('FORM NILAI SIAP'!$S56*'CPMK-CPL'!M$14,0)+IFERROR('FORM NILAI SIAP'!$U56*'CPMK-CPL'!M$15,0)+IFERROR('FORM NILAI SIAP'!$W56*'CPMK-CPL'!M$16,0)+IFERROR('FORM NILAI SIAP'!$Y56*'CPMK-CPL'!M$17,0)+IFERROR('FORM NILAI SIAP'!$AA56*'CPMK-CPL'!M$18,0)+IFERROR('FORM NILAI SIAP'!$AC56*'CPMK-CPL'!M$19,0)+IFERROR('FORM NILAI SIAP'!$AE56*'CPMK-CPL'!M$20,0))/'CPMK-CPL'!M$25,""))</f>
        <v/>
      </c>
      <c r="O56" s="7" t="str">
        <f>IF($C56="","",IFERROR((IFERROR('FORM NILAI SIAP'!$M56*'CPMK-CPL'!N$11,0)+IFERROR('FORM NILAI SIAP'!$O56*'CPMK-CPL'!N$12,0)+IFERROR('FORM NILAI SIAP'!$Q56*'CPMK-CPL'!N$13,0)+IFERROR('FORM NILAI SIAP'!$S56*'CPMK-CPL'!N$14,0)+IFERROR('FORM NILAI SIAP'!$U56*'CPMK-CPL'!N$15,0)+IFERROR('FORM NILAI SIAP'!$W56*'CPMK-CPL'!N$16,0)+IFERROR('FORM NILAI SIAP'!$Y56*'CPMK-CPL'!N$17,0)+IFERROR('FORM NILAI SIAP'!$AA56*'CPMK-CPL'!N$18,0)+IFERROR('FORM NILAI SIAP'!$AC56*'CPMK-CPL'!N$19,0)+IFERROR('FORM NILAI SIAP'!$AE56*'CPMK-CPL'!N$20,0))/'CPMK-CPL'!N$25,""))</f>
        <v/>
      </c>
      <c r="P56" s="7" t="str">
        <f>IF($C56="","",IFERROR((IFERROR('FORM NILAI SIAP'!$M56*'CPMK-CPL'!O$11,0)+IFERROR('FORM NILAI SIAP'!$O56*'CPMK-CPL'!O$12,0)+IFERROR('FORM NILAI SIAP'!$Q56*'CPMK-CPL'!O$13,0)+IFERROR('FORM NILAI SIAP'!$S56*'CPMK-CPL'!O$14,0)+IFERROR('FORM NILAI SIAP'!$U56*'CPMK-CPL'!O$15,0)+IFERROR('FORM NILAI SIAP'!$W56*'CPMK-CPL'!O$16,0)+IFERROR('FORM NILAI SIAP'!$Y56*'CPMK-CPL'!O$17,0)+IFERROR('FORM NILAI SIAP'!$AA56*'CPMK-CPL'!O$18,0)+IFERROR('FORM NILAI SIAP'!$AC56*'CPMK-CPL'!O$19,0)+IFERROR('FORM NILAI SIAP'!$AE56*'CPMK-CPL'!O$20,0))/'CPMK-CPL'!O$25,""))</f>
        <v/>
      </c>
      <c r="Q56" s="7" t="str">
        <f>IF($C56="","",IFERROR((IFERROR('FORM NILAI SIAP'!$M56*'CPMK-CPL'!P$11,0)+IFERROR('FORM NILAI SIAP'!$O56*'CPMK-CPL'!P$12,0)+IFERROR('FORM NILAI SIAP'!$Q56*'CPMK-CPL'!P$13,0)+IFERROR('FORM NILAI SIAP'!$S56*'CPMK-CPL'!P$14,0)+IFERROR('FORM NILAI SIAP'!$U56*'CPMK-CPL'!P$15,0)+IFERROR('FORM NILAI SIAP'!$W56*'CPMK-CPL'!P$16,0)+IFERROR('FORM NILAI SIAP'!$Y56*'CPMK-CPL'!P$17,0)+IFERROR('FORM NILAI SIAP'!$AA56*'CPMK-CPL'!P$18,0)+IFERROR('FORM NILAI SIAP'!$AC56*'CPMK-CPL'!P$19,0)+IFERROR('FORM NILAI SIAP'!$AE56*'CPMK-CPL'!P$20,0))/'CPMK-CPL'!P$25,""))</f>
        <v/>
      </c>
      <c r="R56" s="7" t="str">
        <f>IF($C56="","",IFERROR((IFERROR('FORM NILAI SIAP'!$M56*'CPMK-CPL'!Q$11,0)+IFERROR('FORM NILAI SIAP'!$O56*'CPMK-CPL'!Q$12,0)+IFERROR('FORM NILAI SIAP'!$Q56*'CPMK-CPL'!Q$13,0)+IFERROR('FORM NILAI SIAP'!$S56*'CPMK-CPL'!Q$14,0)+IFERROR('FORM NILAI SIAP'!$U56*'CPMK-CPL'!Q$15,0)+IFERROR('FORM NILAI SIAP'!$W56*'CPMK-CPL'!Q$16,0)+IFERROR('FORM NILAI SIAP'!$Y56*'CPMK-CPL'!Q$17,0)+IFERROR('FORM NILAI SIAP'!$AA56*'CPMK-CPL'!Q$18,0)+IFERROR('FORM NILAI SIAP'!$AC56*'CPMK-CPL'!Q$19,0)+IFERROR('FORM NILAI SIAP'!$AE56*'CPMK-CPL'!Q$20,0))/'CPMK-CPL'!Q$25,""))</f>
        <v/>
      </c>
      <c r="S56" s="7" t="str">
        <f>IF($C56="","",IFERROR((IFERROR('FORM NILAI SIAP'!$M56*'CPMK-CPL'!R$11,0)+IFERROR('FORM NILAI SIAP'!$O56*'CPMK-CPL'!R$12,0)+IFERROR('FORM NILAI SIAP'!$Q56*'CPMK-CPL'!R$13,0)+IFERROR('FORM NILAI SIAP'!$S56*'CPMK-CPL'!R$14,0)+IFERROR('FORM NILAI SIAP'!$U56*'CPMK-CPL'!R$15,0)+IFERROR('FORM NILAI SIAP'!$W56*'CPMK-CPL'!R$16,0)+IFERROR('FORM NILAI SIAP'!$Y56*'CPMK-CPL'!R$17,0)+IFERROR('FORM NILAI SIAP'!$AA56*'CPMK-CPL'!R$18,0)+IFERROR('FORM NILAI SIAP'!$AC56*'CPMK-CPL'!R$19,0)+IFERROR('FORM NILAI SIAP'!$AE56*'CPMK-CPL'!R$20,0))/'CPMK-CPL'!R$25,""))</f>
        <v/>
      </c>
      <c r="T56" s="88" t="str">
        <f t="shared" ref="T56:AH56" si="56">IF(E56="","",IF(E56&gt;=80,4,IF(E56&gt;=70,3,IF(E56&gt;=60,2,1))))</f>
        <v/>
      </c>
      <c r="U56" s="88" t="str">
        <f t="shared" si="56"/>
        <v/>
      </c>
      <c r="V56" s="88">
        <f t="shared" si="9"/>
        <v>2</v>
      </c>
      <c r="W56" s="88" t="str">
        <f t="shared" si="56"/>
        <v/>
      </c>
      <c r="X56" s="88" t="str">
        <f t="shared" si="56"/>
        <v/>
      </c>
      <c r="Y56" s="88" t="str">
        <f t="shared" si="56"/>
        <v/>
      </c>
      <c r="Z56" s="88" t="str">
        <f t="shared" si="56"/>
        <v/>
      </c>
      <c r="AA56" s="88" t="str">
        <f t="shared" si="56"/>
        <v/>
      </c>
      <c r="AB56" s="88" t="str">
        <f t="shared" si="56"/>
        <v/>
      </c>
      <c r="AC56" s="88" t="str">
        <f t="shared" si="56"/>
        <v/>
      </c>
      <c r="AD56" s="88" t="str">
        <f t="shared" si="56"/>
        <v/>
      </c>
      <c r="AE56" s="88" t="str">
        <f t="shared" si="56"/>
        <v/>
      </c>
      <c r="AF56" s="88" t="str">
        <f t="shared" si="56"/>
        <v/>
      </c>
      <c r="AG56" s="88" t="str">
        <f t="shared" si="56"/>
        <v/>
      </c>
      <c r="AH56" s="88" t="str">
        <f t="shared" si="56"/>
        <v/>
      </c>
      <c r="AI56" s="89">
        <f t="shared" ca="1" si="6"/>
        <v>2</v>
      </c>
      <c r="AJ56" s="89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</row>
    <row r="57" spans="1:90" ht="14.25" customHeight="1">
      <c r="A57" s="103">
        <f t="shared" si="7"/>
        <v>50</v>
      </c>
      <c r="B57" s="64">
        <f>IF('FORM NILAI SIAP'!A57=0,"",'FORM NILAI SIAP'!A57)</f>
        <v>21120120140099</v>
      </c>
      <c r="C57" s="3" t="str">
        <f>IF('FORM NILAI SIAP'!B57=0,"",'FORM NILAI SIAP'!B57)</f>
        <v>MUHAMMAD GHULAM ABDUL NASHR UMAR DHANU PUTRA</v>
      </c>
      <c r="D57" s="3" t="str">
        <f>'FORM NILAI SIAP'!J57</f>
        <v>A</v>
      </c>
      <c r="E57" s="7" t="str">
        <f>IF($C57="","",IFERROR((IFERROR('FORM NILAI SIAP'!$M57*'CPMK-CPL'!D$11,0)+IFERROR('FORM NILAI SIAP'!$O57*'CPMK-CPL'!D$12,0)+IFERROR('FORM NILAI SIAP'!$Q57*'CPMK-CPL'!D$13,0)+IFERROR('FORM NILAI SIAP'!$S57*'CPMK-CPL'!D$14,0)+IFERROR('FORM NILAI SIAP'!$U57*'CPMK-CPL'!D$15,0)+IFERROR('FORM NILAI SIAP'!$W57*'CPMK-CPL'!D$16,0)+IFERROR('FORM NILAI SIAP'!$Y57*'CPMK-CPL'!D$17,0)+IFERROR('FORM NILAI SIAP'!$AA57*'CPMK-CPL'!D$18,0)+IFERROR('FORM NILAI SIAP'!$AC57*'CPMK-CPL'!D$19,0)+IFERROR('FORM NILAI SIAP'!$AE57*'CPMK-CPL'!D$20,0))/'CPMK-CPL'!D$25,""))</f>
        <v/>
      </c>
      <c r="F57" s="7" t="str">
        <f>IF($C57="","",IFERROR((IFERROR('FORM NILAI SIAP'!$M57*'CPMK-CPL'!E$11,0)+IFERROR('FORM NILAI SIAP'!$O57*'CPMK-CPL'!E$12,0)+IFERROR('FORM NILAI SIAP'!$Q57*'CPMK-CPL'!E$13,0)+IFERROR('FORM NILAI SIAP'!$S57*'CPMK-CPL'!E$14,0)+IFERROR('FORM NILAI SIAP'!$U57*'CPMK-CPL'!E$15,0)+IFERROR('FORM NILAI SIAP'!$W57*'CPMK-CPL'!E$16,0)+IFERROR('FORM NILAI SIAP'!$Y57*'CPMK-CPL'!E$17,0)+IFERROR('FORM NILAI SIAP'!$AA57*'CPMK-CPL'!E$18,0)+IFERROR('FORM NILAI SIAP'!$AC57*'CPMK-CPL'!E$19,0)+IFERROR('FORM NILAI SIAP'!$AE57*'CPMK-CPL'!E$20,0))/'CPMK-CPL'!E$25,""))</f>
        <v/>
      </c>
      <c r="G57" s="7">
        <f>IF($C57="","",IFERROR((IFERROR('FORM NILAI SIAP'!$M57*'CPMK-CPL'!F$11,0)+IFERROR('FORM NILAI SIAP'!$O57*'CPMK-CPL'!F$12,0)+IFERROR('FORM NILAI SIAP'!$Q57*'CPMK-CPL'!F$13,0)+IFERROR('FORM NILAI SIAP'!$S57*'CPMK-CPL'!F$14,0)+IFERROR('FORM NILAI SIAP'!$U57*'CPMK-CPL'!F$15,0)+IFERROR('FORM NILAI SIAP'!$W57*'CPMK-CPL'!F$16,0)+IFERROR('FORM NILAI SIAP'!$Y57*'CPMK-CPL'!F$17,0)+IFERROR('FORM NILAI SIAP'!$AA57*'CPMK-CPL'!F$18,0)+IFERROR('FORM NILAI SIAP'!$AC57*'CPMK-CPL'!F$19,0)+IFERROR('FORM NILAI SIAP'!$AE57*'CPMK-CPL'!F$20,0))/'CPMK-CPL'!F$25,""))</f>
        <v>90</v>
      </c>
      <c r="H57" s="7" t="str">
        <f>IF($C57="","",IFERROR((IFERROR('FORM NILAI SIAP'!$M57*'CPMK-CPL'!G$11,0)+IFERROR('FORM NILAI SIAP'!$O57*'CPMK-CPL'!G$12,0)+IFERROR('FORM NILAI SIAP'!$Q57*'CPMK-CPL'!G$13,0)+IFERROR('FORM NILAI SIAP'!$S57*'CPMK-CPL'!G$14,0)+IFERROR('FORM NILAI SIAP'!$U57*'CPMK-CPL'!G$15,0)+IFERROR('FORM NILAI SIAP'!$W57*'CPMK-CPL'!G$16,0)+IFERROR('FORM NILAI SIAP'!$Y57*'CPMK-CPL'!G$17,0)+IFERROR('FORM NILAI SIAP'!$AA57*'CPMK-CPL'!G$18,0)+IFERROR('FORM NILAI SIAP'!$AC57*'CPMK-CPL'!G$19,0)+IFERROR('FORM NILAI SIAP'!$AE57*'CPMK-CPL'!G$20,0))/'CPMK-CPL'!G$25,""))</f>
        <v/>
      </c>
      <c r="I57" s="7" t="str">
        <f>IF($C57="","",IFERROR((IFERROR('FORM NILAI SIAP'!$M57*'CPMK-CPL'!H$11,0)+IFERROR('FORM NILAI SIAP'!$O57*'CPMK-CPL'!H$12,0)+IFERROR('FORM NILAI SIAP'!$Q57*'CPMK-CPL'!H$13,0)+IFERROR('FORM NILAI SIAP'!$S57*'CPMK-CPL'!H$14,0)+IFERROR('FORM NILAI SIAP'!$U57*'CPMK-CPL'!H$15,0)+IFERROR('FORM NILAI SIAP'!$W57*'CPMK-CPL'!H$16,0)+IFERROR('FORM NILAI SIAP'!$Y57*'CPMK-CPL'!H$17,0)+IFERROR('FORM NILAI SIAP'!$AA57*'CPMK-CPL'!H$18,0)+IFERROR('FORM NILAI SIAP'!$AC57*'CPMK-CPL'!H$19,0)+IFERROR('FORM NILAI SIAP'!$AE57*'CPMK-CPL'!H$20,0))/'CPMK-CPL'!H$25,""))</f>
        <v/>
      </c>
      <c r="J57" s="7" t="str">
        <f>IF($C57="","",IFERROR((IFERROR('FORM NILAI SIAP'!$M57*'CPMK-CPL'!I$11,0)+IFERROR('FORM NILAI SIAP'!$O57*'CPMK-CPL'!I$12,0)+IFERROR('FORM NILAI SIAP'!$Q57*'CPMK-CPL'!I$13,0)+IFERROR('FORM NILAI SIAP'!$S57*'CPMK-CPL'!I$14,0)+IFERROR('FORM NILAI SIAP'!$U57*'CPMK-CPL'!I$15,0)+IFERROR('FORM NILAI SIAP'!$W57*'CPMK-CPL'!I$16,0)+IFERROR('FORM NILAI SIAP'!$Y57*'CPMK-CPL'!I$17,0)+IFERROR('FORM NILAI SIAP'!$AA57*'CPMK-CPL'!I$18,0)+IFERROR('FORM NILAI SIAP'!$AC57*'CPMK-CPL'!I$19,0)+IFERROR('FORM NILAI SIAP'!$AE57*'CPMK-CPL'!I$20,0))/'CPMK-CPL'!I$25,""))</f>
        <v/>
      </c>
      <c r="K57" s="7" t="str">
        <f>IF($C57="","",IFERROR((IFERROR('FORM NILAI SIAP'!$M57*'CPMK-CPL'!J$11,0)+IFERROR('FORM NILAI SIAP'!$O57*'CPMK-CPL'!J$12,0)+IFERROR('FORM NILAI SIAP'!$Q57*'CPMK-CPL'!J$13,0)+IFERROR('FORM NILAI SIAP'!$S57*'CPMK-CPL'!J$14,0)+IFERROR('FORM NILAI SIAP'!$U57*'CPMK-CPL'!J$15,0)+IFERROR('FORM NILAI SIAP'!$W57*'CPMK-CPL'!J$16,0)+IFERROR('FORM NILAI SIAP'!$Y57*'CPMK-CPL'!J$17,0)+IFERROR('FORM NILAI SIAP'!$AA57*'CPMK-CPL'!J$18,0)+IFERROR('FORM NILAI SIAP'!$AC57*'CPMK-CPL'!J$19,0)+IFERROR('FORM NILAI SIAP'!$AE57*'CPMK-CPL'!J$20,0))/'CPMK-CPL'!J$25,""))</f>
        <v/>
      </c>
      <c r="L57" s="7" t="str">
        <f>IF($C57="","",IFERROR((IFERROR('FORM NILAI SIAP'!$M57*'CPMK-CPL'!K$11,0)+IFERROR('FORM NILAI SIAP'!$O57*'CPMK-CPL'!K$12,0)+IFERROR('FORM NILAI SIAP'!$Q57*'CPMK-CPL'!K$13,0)+IFERROR('FORM NILAI SIAP'!$S57*'CPMK-CPL'!K$14,0)+IFERROR('FORM NILAI SIAP'!$U57*'CPMK-CPL'!K$15,0)+IFERROR('FORM NILAI SIAP'!$W57*'CPMK-CPL'!K$16,0)+IFERROR('FORM NILAI SIAP'!$Y57*'CPMK-CPL'!K$17,0)+IFERROR('FORM NILAI SIAP'!$AA57*'CPMK-CPL'!K$18,0)+IFERROR('FORM NILAI SIAP'!$AC57*'CPMK-CPL'!K$19,0)+IFERROR('FORM NILAI SIAP'!$AE57*'CPMK-CPL'!K$20,0))/'CPMK-CPL'!K$25,""))</f>
        <v/>
      </c>
      <c r="M57" s="7" t="str">
        <f>IF($C57="","",IFERROR((IFERROR('FORM NILAI SIAP'!$M57*'CPMK-CPL'!L$11,0)+IFERROR('FORM NILAI SIAP'!$O57*'CPMK-CPL'!L$12,0)+IFERROR('FORM NILAI SIAP'!$Q57*'CPMK-CPL'!L$13,0)+IFERROR('FORM NILAI SIAP'!$S57*'CPMK-CPL'!L$14,0)+IFERROR('FORM NILAI SIAP'!$U57*'CPMK-CPL'!L$15,0)+IFERROR('FORM NILAI SIAP'!$W57*'CPMK-CPL'!L$16,0)+IFERROR('FORM NILAI SIAP'!$Y57*'CPMK-CPL'!L$17,0)+IFERROR('FORM NILAI SIAP'!$AA57*'CPMK-CPL'!L$18,0)+IFERROR('FORM NILAI SIAP'!$AC57*'CPMK-CPL'!L$19,0)+IFERROR('FORM NILAI SIAP'!$AE57*'CPMK-CPL'!L$20,0))/'CPMK-CPL'!L$25,""))</f>
        <v/>
      </c>
      <c r="N57" s="7" t="str">
        <f>IF($C57="","",IFERROR((IFERROR('FORM NILAI SIAP'!$M57*'CPMK-CPL'!M$11,0)+IFERROR('FORM NILAI SIAP'!$O57*'CPMK-CPL'!M$12,0)+IFERROR('FORM NILAI SIAP'!$Q57*'CPMK-CPL'!M$13,0)+IFERROR('FORM NILAI SIAP'!$S57*'CPMK-CPL'!M$14,0)+IFERROR('FORM NILAI SIAP'!$U57*'CPMK-CPL'!M$15,0)+IFERROR('FORM NILAI SIAP'!$W57*'CPMK-CPL'!M$16,0)+IFERROR('FORM NILAI SIAP'!$Y57*'CPMK-CPL'!M$17,0)+IFERROR('FORM NILAI SIAP'!$AA57*'CPMK-CPL'!M$18,0)+IFERROR('FORM NILAI SIAP'!$AC57*'CPMK-CPL'!M$19,0)+IFERROR('FORM NILAI SIAP'!$AE57*'CPMK-CPL'!M$20,0))/'CPMK-CPL'!M$25,""))</f>
        <v/>
      </c>
      <c r="O57" s="7" t="str">
        <f>IF($C57="","",IFERROR((IFERROR('FORM NILAI SIAP'!$M57*'CPMK-CPL'!N$11,0)+IFERROR('FORM NILAI SIAP'!$O57*'CPMK-CPL'!N$12,0)+IFERROR('FORM NILAI SIAP'!$Q57*'CPMK-CPL'!N$13,0)+IFERROR('FORM NILAI SIAP'!$S57*'CPMK-CPL'!N$14,0)+IFERROR('FORM NILAI SIAP'!$U57*'CPMK-CPL'!N$15,0)+IFERROR('FORM NILAI SIAP'!$W57*'CPMK-CPL'!N$16,0)+IFERROR('FORM NILAI SIAP'!$Y57*'CPMK-CPL'!N$17,0)+IFERROR('FORM NILAI SIAP'!$AA57*'CPMK-CPL'!N$18,0)+IFERROR('FORM NILAI SIAP'!$AC57*'CPMK-CPL'!N$19,0)+IFERROR('FORM NILAI SIAP'!$AE57*'CPMK-CPL'!N$20,0))/'CPMK-CPL'!N$25,""))</f>
        <v/>
      </c>
      <c r="P57" s="7" t="str">
        <f>IF($C57="","",IFERROR((IFERROR('FORM NILAI SIAP'!$M57*'CPMK-CPL'!O$11,0)+IFERROR('FORM NILAI SIAP'!$O57*'CPMK-CPL'!O$12,0)+IFERROR('FORM NILAI SIAP'!$Q57*'CPMK-CPL'!O$13,0)+IFERROR('FORM NILAI SIAP'!$S57*'CPMK-CPL'!O$14,0)+IFERROR('FORM NILAI SIAP'!$U57*'CPMK-CPL'!O$15,0)+IFERROR('FORM NILAI SIAP'!$W57*'CPMK-CPL'!O$16,0)+IFERROR('FORM NILAI SIAP'!$Y57*'CPMK-CPL'!O$17,0)+IFERROR('FORM NILAI SIAP'!$AA57*'CPMK-CPL'!O$18,0)+IFERROR('FORM NILAI SIAP'!$AC57*'CPMK-CPL'!O$19,0)+IFERROR('FORM NILAI SIAP'!$AE57*'CPMK-CPL'!O$20,0))/'CPMK-CPL'!O$25,""))</f>
        <v/>
      </c>
      <c r="Q57" s="7" t="str">
        <f>IF($C57="","",IFERROR((IFERROR('FORM NILAI SIAP'!$M57*'CPMK-CPL'!P$11,0)+IFERROR('FORM NILAI SIAP'!$O57*'CPMK-CPL'!P$12,0)+IFERROR('FORM NILAI SIAP'!$Q57*'CPMK-CPL'!P$13,0)+IFERROR('FORM NILAI SIAP'!$S57*'CPMK-CPL'!P$14,0)+IFERROR('FORM NILAI SIAP'!$U57*'CPMK-CPL'!P$15,0)+IFERROR('FORM NILAI SIAP'!$W57*'CPMK-CPL'!P$16,0)+IFERROR('FORM NILAI SIAP'!$Y57*'CPMK-CPL'!P$17,0)+IFERROR('FORM NILAI SIAP'!$AA57*'CPMK-CPL'!P$18,0)+IFERROR('FORM NILAI SIAP'!$AC57*'CPMK-CPL'!P$19,0)+IFERROR('FORM NILAI SIAP'!$AE57*'CPMK-CPL'!P$20,0))/'CPMK-CPL'!P$25,""))</f>
        <v/>
      </c>
      <c r="R57" s="7" t="str">
        <f>IF($C57="","",IFERROR((IFERROR('FORM NILAI SIAP'!$M57*'CPMK-CPL'!Q$11,0)+IFERROR('FORM NILAI SIAP'!$O57*'CPMK-CPL'!Q$12,0)+IFERROR('FORM NILAI SIAP'!$Q57*'CPMK-CPL'!Q$13,0)+IFERROR('FORM NILAI SIAP'!$S57*'CPMK-CPL'!Q$14,0)+IFERROR('FORM NILAI SIAP'!$U57*'CPMK-CPL'!Q$15,0)+IFERROR('FORM NILAI SIAP'!$W57*'CPMK-CPL'!Q$16,0)+IFERROR('FORM NILAI SIAP'!$Y57*'CPMK-CPL'!Q$17,0)+IFERROR('FORM NILAI SIAP'!$AA57*'CPMK-CPL'!Q$18,0)+IFERROR('FORM NILAI SIAP'!$AC57*'CPMK-CPL'!Q$19,0)+IFERROR('FORM NILAI SIAP'!$AE57*'CPMK-CPL'!Q$20,0))/'CPMK-CPL'!Q$25,""))</f>
        <v/>
      </c>
      <c r="S57" s="7" t="str">
        <f>IF($C57="","",IFERROR((IFERROR('FORM NILAI SIAP'!$M57*'CPMK-CPL'!R$11,0)+IFERROR('FORM NILAI SIAP'!$O57*'CPMK-CPL'!R$12,0)+IFERROR('FORM NILAI SIAP'!$Q57*'CPMK-CPL'!R$13,0)+IFERROR('FORM NILAI SIAP'!$S57*'CPMK-CPL'!R$14,0)+IFERROR('FORM NILAI SIAP'!$U57*'CPMK-CPL'!R$15,0)+IFERROR('FORM NILAI SIAP'!$W57*'CPMK-CPL'!R$16,0)+IFERROR('FORM NILAI SIAP'!$Y57*'CPMK-CPL'!R$17,0)+IFERROR('FORM NILAI SIAP'!$AA57*'CPMK-CPL'!R$18,0)+IFERROR('FORM NILAI SIAP'!$AC57*'CPMK-CPL'!R$19,0)+IFERROR('FORM NILAI SIAP'!$AE57*'CPMK-CPL'!R$20,0))/'CPMK-CPL'!R$25,""))</f>
        <v/>
      </c>
      <c r="T57" s="88" t="str">
        <f t="shared" ref="T57:AH57" si="57">IF(E57="","",IF(E57&gt;=80,4,IF(E57&gt;=70,3,IF(E57&gt;=60,2,1))))</f>
        <v/>
      </c>
      <c r="U57" s="88" t="str">
        <f t="shared" si="57"/>
        <v/>
      </c>
      <c r="V57" s="88">
        <f t="shared" si="9"/>
        <v>4</v>
      </c>
      <c r="W57" s="88" t="str">
        <f t="shared" si="57"/>
        <v/>
      </c>
      <c r="X57" s="88" t="str">
        <f t="shared" si="57"/>
        <v/>
      </c>
      <c r="Y57" s="88" t="str">
        <f t="shared" si="57"/>
        <v/>
      </c>
      <c r="Z57" s="88" t="str">
        <f t="shared" si="57"/>
        <v/>
      </c>
      <c r="AA57" s="88" t="str">
        <f t="shared" si="57"/>
        <v/>
      </c>
      <c r="AB57" s="88" t="str">
        <f t="shared" si="57"/>
        <v/>
      </c>
      <c r="AC57" s="88" t="str">
        <f t="shared" si="57"/>
        <v/>
      </c>
      <c r="AD57" s="88" t="str">
        <f t="shared" si="57"/>
        <v/>
      </c>
      <c r="AE57" s="88" t="str">
        <f t="shared" si="57"/>
        <v/>
      </c>
      <c r="AF57" s="88" t="str">
        <f t="shared" si="57"/>
        <v/>
      </c>
      <c r="AG57" s="88" t="str">
        <f t="shared" si="57"/>
        <v/>
      </c>
      <c r="AH57" s="88" t="str">
        <f t="shared" si="57"/>
        <v/>
      </c>
      <c r="AI57" s="89">
        <f t="shared" ca="1" si="6"/>
        <v>4</v>
      </c>
      <c r="AJ57" s="89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</row>
    <row r="58" spans="1:90" ht="14.25" customHeight="1">
      <c r="A58" s="103">
        <f t="shared" si="7"/>
        <v>51</v>
      </c>
      <c r="B58" s="64">
        <f>IF('FORM NILAI SIAP'!A58=0,"",'FORM NILAI SIAP'!A58)</f>
        <v>21120120140099</v>
      </c>
      <c r="C58" s="3" t="str">
        <f>IF('FORM NILAI SIAP'!B58=0,"",'FORM NILAI SIAP'!B58)</f>
        <v>RINA SANTIKA</v>
      </c>
      <c r="D58" s="3" t="str">
        <f>'FORM NILAI SIAP'!J58</f>
        <v>B</v>
      </c>
      <c r="E58" s="7" t="str">
        <f>IF($C58="","",IFERROR((IFERROR('FORM NILAI SIAP'!$M58*'CPMK-CPL'!D$11,0)+IFERROR('FORM NILAI SIAP'!$O58*'CPMK-CPL'!D$12,0)+IFERROR('FORM NILAI SIAP'!$Q58*'CPMK-CPL'!D$13,0)+IFERROR('FORM NILAI SIAP'!$S58*'CPMK-CPL'!D$14,0)+IFERROR('FORM NILAI SIAP'!$U58*'CPMK-CPL'!D$15,0)+IFERROR('FORM NILAI SIAP'!$W58*'CPMK-CPL'!D$16,0)+IFERROR('FORM NILAI SIAP'!$Y58*'CPMK-CPL'!D$17,0)+IFERROR('FORM NILAI SIAP'!$AA58*'CPMK-CPL'!D$18,0)+IFERROR('FORM NILAI SIAP'!$AC58*'CPMK-CPL'!D$19,0)+IFERROR('FORM NILAI SIAP'!$AE58*'CPMK-CPL'!D$20,0))/'CPMK-CPL'!D$25,""))</f>
        <v/>
      </c>
      <c r="F58" s="7" t="str">
        <f>IF($C58="","",IFERROR((IFERROR('FORM NILAI SIAP'!$M58*'CPMK-CPL'!E$11,0)+IFERROR('FORM NILAI SIAP'!$O58*'CPMK-CPL'!E$12,0)+IFERROR('FORM NILAI SIAP'!$Q58*'CPMK-CPL'!E$13,0)+IFERROR('FORM NILAI SIAP'!$S58*'CPMK-CPL'!E$14,0)+IFERROR('FORM NILAI SIAP'!$U58*'CPMK-CPL'!E$15,0)+IFERROR('FORM NILAI SIAP'!$W58*'CPMK-CPL'!E$16,0)+IFERROR('FORM NILAI SIAP'!$Y58*'CPMK-CPL'!E$17,0)+IFERROR('FORM NILAI SIAP'!$AA58*'CPMK-CPL'!E$18,0)+IFERROR('FORM NILAI SIAP'!$AC58*'CPMK-CPL'!E$19,0)+IFERROR('FORM NILAI SIAP'!$AE58*'CPMK-CPL'!E$20,0))/'CPMK-CPL'!E$25,""))</f>
        <v/>
      </c>
      <c r="G58" s="7">
        <f>IF($C58="","",IFERROR((IFERROR('FORM NILAI SIAP'!$M58*'CPMK-CPL'!F$11,0)+IFERROR('FORM NILAI SIAP'!$O58*'CPMK-CPL'!F$12,0)+IFERROR('FORM NILAI SIAP'!$Q58*'CPMK-CPL'!F$13,0)+IFERROR('FORM NILAI SIAP'!$S58*'CPMK-CPL'!F$14,0)+IFERROR('FORM NILAI SIAP'!$U58*'CPMK-CPL'!F$15,0)+IFERROR('FORM NILAI SIAP'!$W58*'CPMK-CPL'!F$16,0)+IFERROR('FORM NILAI SIAP'!$Y58*'CPMK-CPL'!F$17,0)+IFERROR('FORM NILAI SIAP'!$AA58*'CPMK-CPL'!F$18,0)+IFERROR('FORM NILAI SIAP'!$AC58*'CPMK-CPL'!F$19,0)+IFERROR('FORM NILAI SIAP'!$AE58*'CPMK-CPL'!F$20,0))/'CPMK-CPL'!F$25,""))</f>
        <v>74.25</v>
      </c>
      <c r="H58" s="7" t="str">
        <f>IF($C58="","",IFERROR((IFERROR('FORM NILAI SIAP'!$M58*'CPMK-CPL'!G$11,0)+IFERROR('FORM NILAI SIAP'!$O58*'CPMK-CPL'!G$12,0)+IFERROR('FORM NILAI SIAP'!$Q58*'CPMK-CPL'!G$13,0)+IFERROR('FORM NILAI SIAP'!$S58*'CPMK-CPL'!G$14,0)+IFERROR('FORM NILAI SIAP'!$U58*'CPMK-CPL'!G$15,0)+IFERROR('FORM NILAI SIAP'!$W58*'CPMK-CPL'!G$16,0)+IFERROR('FORM NILAI SIAP'!$Y58*'CPMK-CPL'!G$17,0)+IFERROR('FORM NILAI SIAP'!$AA58*'CPMK-CPL'!G$18,0)+IFERROR('FORM NILAI SIAP'!$AC58*'CPMK-CPL'!G$19,0)+IFERROR('FORM NILAI SIAP'!$AE58*'CPMK-CPL'!G$20,0))/'CPMK-CPL'!G$25,""))</f>
        <v/>
      </c>
      <c r="I58" s="7" t="str">
        <f>IF($C58="","",IFERROR((IFERROR('FORM NILAI SIAP'!$M58*'CPMK-CPL'!H$11,0)+IFERROR('FORM NILAI SIAP'!$O58*'CPMK-CPL'!H$12,0)+IFERROR('FORM NILAI SIAP'!$Q58*'CPMK-CPL'!H$13,0)+IFERROR('FORM NILAI SIAP'!$S58*'CPMK-CPL'!H$14,0)+IFERROR('FORM NILAI SIAP'!$U58*'CPMK-CPL'!H$15,0)+IFERROR('FORM NILAI SIAP'!$W58*'CPMK-CPL'!H$16,0)+IFERROR('FORM NILAI SIAP'!$Y58*'CPMK-CPL'!H$17,0)+IFERROR('FORM NILAI SIAP'!$AA58*'CPMK-CPL'!H$18,0)+IFERROR('FORM NILAI SIAP'!$AC58*'CPMK-CPL'!H$19,0)+IFERROR('FORM NILAI SIAP'!$AE58*'CPMK-CPL'!H$20,0))/'CPMK-CPL'!H$25,""))</f>
        <v/>
      </c>
      <c r="J58" s="7" t="str">
        <f>IF($C58="","",IFERROR((IFERROR('FORM NILAI SIAP'!$M58*'CPMK-CPL'!I$11,0)+IFERROR('FORM NILAI SIAP'!$O58*'CPMK-CPL'!I$12,0)+IFERROR('FORM NILAI SIAP'!$Q58*'CPMK-CPL'!I$13,0)+IFERROR('FORM NILAI SIAP'!$S58*'CPMK-CPL'!I$14,0)+IFERROR('FORM NILAI SIAP'!$U58*'CPMK-CPL'!I$15,0)+IFERROR('FORM NILAI SIAP'!$W58*'CPMK-CPL'!I$16,0)+IFERROR('FORM NILAI SIAP'!$Y58*'CPMK-CPL'!I$17,0)+IFERROR('FORM NILAI SIAP'!$AA58*'CPMK-CPL'!I$18,0)+IFERROR('FORM NILAI SIAP'!$AC58*'CPMK-CPL'!I$19,0)+IFERROR('FORM NILAI SIAP'!$AE58*'CPMK-CPL'!I$20,0))/'CPMK-CPL'!I$25,""))</f>
        <v/>
      </c>
      <c r="K58" s="7" t="str">
        <f>IF($C58="","",IFERROR((IFERROR('FORM NILAI SIAP'!$M58*'CPMK-CPL'!J$11,0)+IFERROR('FORM NILAI SIAP'!$O58*'CPMK-CPL'!J$12,0)+IFERROR('FORM NILAI SIAP'!$Q58*'CPMK-CPL'!J$13,0)+IFERROR('FORM NILAI SIAP'!$S58*'CPMK-CPL'!J$14,0)+IFERROR('FORM NILAI SIAP'!$U58*'CPMK-CPL'!J$15,0)+IFERROR('FORM NILAI SIAP'!$W58*'CPMK-CPL'!J$16,0)+IFERROR('FORM NILAI SIAP'!$Y58*'CPMK-CPL'!J$17,0)+IFERROR('FORM NILAI SIAP'!$AA58*'CPMK-CPL'!J$18,0)+IFERROR('FORM NILAI SIAP'!$AC58*'CPMK-CPL'!J$19,0)+IFERROR('FORM NILAI SIAP'!$AE58*'CPMK-CPL'!J$20,0))/'CPMK-CPL'!J$25,""))</f>
        <v/>
      </c>
      <c r="L58" s="7" t="str">
        <f>IF($C58="","",IFERROR((IFERROR('FORM NILAI SIAP'!$M58*'CPMK-CPL'!K$11,0)+IFERROR('FORM NILAI SIAP'!$O58*'CPMK-CPL'!K$12,0)+IFERROR('FORM NILAI SIAP'!$Q58*'CPMK-CPL'!K$13,0)+IFERROR('FORM NILAI SIAP'!$S58*'CPMK-CPL'!K$14,0)+IFERROR('FORM NILAI SIAP'!$U58*'CPMK-CPL'!K$15,0)+IFERROR('FORM NILAI SIAP'!$W58*'CPMK-CPL'!K$16,0)+IFERROR('FORM NILAI SIAP'!$Y58*'CPMK-CPL'!K$17,0)+IFERROR('FORM NILAI SIAP'!$AA58*'CPMK-CPL'!K$18,0)+IFERROR('FORM NILAI SIAP'!$AC58*'CPMK-CPL'!K$19,0)+IFERROR('FORM NILAI SIAP'!$AE58*'CPMK-CPL'!K$20,0))/'CPMK-CPL'!K$25,""))</f>
        <v/>
      </c>
      <c r="M58" s="7" t="str">
        <f>IF($C58="","",IFERROR((IFERROR('FORM NILAI SIAP'!$M58*'CPMK-CPL'!L$11,0)+IFERROR('FORM NILAI SIAP'!$O58*'CPMK-CPL'!L$12,0)+IFERROR('FORM NILAI SIAP'!$Q58*'CPMK-CPL'!L$13,0)+IFERROR('FORM NILAI SIAP'!$S58*'CPMK-CPL'!L$14,0)+IFERROR('FORM NILAI SIAP'!$U58*'CPMK-CPL'!L$15,0)+IFERROR('FORM NILAI SIAP'!$W58*'CPMK-CPL'!L$16,0)+IFERROR('FORM NILAI SIAP'!$Y58*'CPMK-CPL'!L$17,0)+IFERROR('FORM NILAI SIAP'!$AA58*'CPMK-CPL'!L$18,0)+IFERROR('FORM NILAI SIAP'!$AC58*'CPMK-CPL'!L$19,0)+IFERROR('FORM NILAI SIAP'!$AE58*'CPMK-CPL'!L$20,0))/'CPMK-CPL'!L$25,""))</f>
        <v/>
      </c>
      <c r="N58" s="7" t="str">
        <f>IF($C58="","",IFERROR((IFERROR('FORM NILAI SIAP'!$M58*'CPMK-CPL'!M$11,0)+IFERROR('FORM NILAI SIAP'!$O58*'CPMK-CPL'!M$12,0)+IFERROR('FORM NILAI SIAP'!$Q58*'CPMK-CPL'!M$13,0)+IFERROR('FORM NILAI SIAP'!$S58*'CPMK-CPL'!M$14,0)+IFERROR('FORM NILAI SIAP'!$U58*'CPMK-CPL'!M$15,0)+IFERROR('FORM NILAI SIAP'!$W58*'CPMK-CPL'!M$16,0)+IFERROR('FORM NILAI SIAP'!$Y58*'CPMK-CPL'!M$17,0)+IFERROR('FORM NILAI SIAP'!$AA58*'CPMK-CPL'!M$18,0)+IFERROR('FORM NILAI SIAP'!$AC58*'CPMK-CPL'!M$19,0)+IFERROR('FORM NILAI SIAP'!$AE58*'CPMK-CPL'!M$20,0))/'CPMK-CPL'!M$25,""))</f>
        <v/>
      </c>
      <c r="O58" s="7" t="str">
        <f>IF($C58="","",IFERROR((IFERROR('FORM NILAI SIAP'!$M58*'CPMK-CPL'!N$11,0)+IFERROR('FORM NILAI SIAP'!$O58*'CPMK-CPL'!N$12,0)+IFERROR('FORM NILAI SIAP'!$Q58*'CPMK-CPL'!N$13,0)+IFERROR('FORM NILAI SIAP'!$S58*'CPMK-CPL'!N$14,0)+IFERROR('FORM NILAI SIAP'!$U58*'CPMK-CPL'!N$15,0)+IFERROR('FORM NILAI SIAP'!$W58*'CPMK-CPL'!N$16,0)+IFERROR('FORM NILAI SIAP'!$Y58*'CPMK-CPL'!N$17,0)+IFERROR('FORM NILAI SIAP'!$AA58*'CPMK-CPL'!N$18,0)+IFERROR('FORM NILAI SIAP'!$AC58*'CPMK-CPL'!N$19,0)+IFERROR('FORM NILAI SIAP'!$AE58*'CPMK-CPL'!N$20,0))/'CPMK-CPL'!N$25,""))</f>
        <v/>
      </c>
      <c r="P58" s="7" t="str">
        <f>IF($C58="","",IFERROR((IFERROR('FORM NILAI SIAP'!$M58*'CPMK-CPL'!O$11,0)+IFERROR('FORM NILAI SIAP'!$O58*'CPMK-CPL'!O$12,0)+IFERROR('FORM NILAI SIAP'!$Q58*'CPMK-CPL'!O$13,0)+IFERROR('FORM NILAI SIAP'!$S58*'CPMK-CPL'!O$14,0)+IFERROR('FORM NILAI SIAP'!$U58*'CPMK-CPL'!O$15,0)+IFERROR('FORM NILAI SIAP'!$W58*'CPMK-CPL'!O$16,0)+IFERROR('FORM NILAI SIAP'!$Y58*'CPMK-CPL'!O$17,0)+IFERROR('FORM NILAI SIAP'!$AA58*'CPMK-CPL'!O$18,0)+IFERROR('FORM NILAI SIAP'!$AC58*'CPMK-CPL'!O$19,0)+IFERROR('FORM NILAI SIAP'!$AE58*'CPMK-CPL'!O$20,0))/'CPMK-CPL'!O$25,""))</f>
        <v/>
      </c>
      <c r="Q58" s="7" t="str">
        <f>IF($C58="","",IFERROR((IFERROR('FORM NILAI SIAP'!$M58*'CPMK-CPL'!P$11,0)+IFERROR('FORM NILAI SIAP'!$O58*'CPMK-CPL'!P$12,0)+IFERROR('FORM NILAI SIAP'!$Q58*'CPMK-CPL'!P$13,0)+IFERROR('FORM NILAI SIAP'!$S58*'CPMK-CPL'!P$14,0)+IFERROR('FORM NILAI SIAP'!$U58*'CPMK-CPL'!P$15,0)+IFERROR('FORM NILAI SIAP'!$W58*'CPMK-CPL'!P$16,0)+IFERROR('FORM NILAI SIAP'!$Y58*'CPMK-CPL'!P$17,0)+IFERROR('FORM NILAI SIAP'!$AA58*'CPMK-CPL'!P$18,0)+IFERROR('FORM NILAI SIAP'!$AC58*'CPMK-CPL'!P$19,0)+IFERROR('FORM NILAI SIAP'!$AE58*'CPMK-CPL'!P$20,0))/'CPMK-CPL'!P$25,""))</f>
        <v/>
      </c>
      <c r="R58" s="7" t="str">
        <f>IF($C58="","",IFERROR((IFERROR('FORM NILAI SIAP'!$M58*'CPMK-CPL'!Q$11,0)+IFERROR('FORM NILAI SIAP'!$O58*'CPMK-CPL'!Q$12,0)+IFERROR('FORM NILAI SIAP'!$Q58*'CPMK-CPL'!Q$13,0)+IFERROR('FORM NILAI SIAP'!$S58*'CPMK-CPL'!Q$14,0)+IFERROR('FORM NILAI SIAP'!$U58*'CPMK-CPL'!Q$15,0)+IFERROR('FORM NILAI SIAP'!$W58*'CPMK-CPL'!Q$16,0)+IFERROR('FORM NILAI SIAP'!$Y58*'CPMK-CPL'!Q$17,0)+IFERROR('FORM NILAI SIAP'!$AA58*'CPMK-CPL'!Q$18,0)+IFERROR('FORM NILAI SIAP'!$AC58*'CPMK-CPL'!Q$19,0)+IFERROR('FORM NILAI SIAP'!$AE58*'CPMK-CPL'!Q$20,0))/'CPMK-CPL'!Q$25,""))</f>
        <v/>
      </c>
      <c r="S58" s="7" t="str">
        <f>IF($C58="","",IFERROR((IFERROR('FORM NILAI SIAP'!$M58*'CPMK-CPL'!R$11,0)+IFERROR('FORM NILAI SIAP'!$O58*'CPMK-CPL'!R$12,0)+IFERROR('FORM NILAI SIAP'!$Q58*'CPMK-CPL'!R$13,0)+IFERROR('FORM NILAI SIAP'!$S58*'CPMK-CPL'!R$14,0)+IFERROR('FORM NILAI SIAP'!$U58*'CPMK-CPL'!R$15,0)+IFERROR('FORM NILAI SIAP'!$W58*'CPMK-CPL'!R$16,0)+IFERROR('FORM NILAI SIAP'!$Y58*'CPMK-CPL'!R$17,0)+IFERROR('FORM NILAI SIAP'!$AA58*'CPMK-CPL'!R$18,0)+IFERROR('FORM NILAI SIAP'!$AC58*'CPMK-CPL'!R$19,0)+IFERROR('FORM NILAI SIAP'!$AE58*'CPMK-CPL'!R$20,0))/'CPMK-CPL'!R$25,""))</f>
        <v/>
      </c>
      <c r="T58" s="88" t="str">
        <f t="shared" ref="T58:AH58" si="58">IF(E58="","",IF(E58&gt;=80,4,IF(E58&gt;=70,3,IF(E58&gt;=60,2,1))))</f>
        <v/>
      </c>
      <c r="U58" s="88" t="str">
        <f t="shared" si="58"/>
        <v/>
      </c>
      <c r="V58" s="88">
        <f t="shared" si="9"/>
        <v>3</v>
      </c>
      <c r="W58" s="88" t="str">
        <f t="shared" si="58"/>
        <v/>
      </c>
      <c r="X58" s="88" t="str">
        <f t="shared" si="58"/>
        <v/>
      </c>
      <c r="Y58" s="88" t="str">
        <f t="shared" si="58"/>
        <v/>
      </c>
      <c r="Z58" s="88" t="str">
        <f t="shared" si="58"/>
        <v/>
      </c>
      <c r="AA58" s="88" t="str">
        <f t="shared" si="58"/>
        <v/>
      </c>
      <c r="AB58" s="88" t="str">
        <f t="shared" si="58"/>
        <v/>
      </c>
      <c r="AC58" s="88" t="str">
        <f t="shared" si="58"/>
        <v/>
      </c>
      <c r="AD58" s="88" t="str">
        <f t="shared" si="58"/>
        <v/>
      </c>
      <c r="AE58" s="88" t="str">
        <f t="shared" si="58"/>
        <v/>
      </c>
      <c r="AF58" s="88" t="str">
        <f t="shared" si="58"/>
        <v/>
      </c>
      <c r="AG58" s="88" t="str">
        <f t="shared" si="58"/>
        <v/>
      </c>
      <c r="AH58" s="88" t="str">
        <f t="shared" si="58"/>
        <v/>
      </c>
      <c r="AI58" s="89">
        <f t="shared" ca="1" si="6"/>
        <v>3</v>
      </c>
      <c r="AJ58" s="89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</row>
    <row r="59" spans="1:90" ht="14.25" customHeight="1">
      <c r="A59" s="103">
        <f t="shared" si="7"/>
        <v>52</v>
      </c>
      <c r="B59" s="64">
        <f>IF('FORM NILAI SIAP'!A59=0,"",'FORM NILAI SIAP'!A59)</f>
        <v>21120120140099</v>
      </c>
      <c r="C59" s="3" t="str">
        <f>IF('FORM NILAI SIAP'!B59=0,"",'FORM NILAI SIAP'!B59)</f>
        <v>MUHAMMAD HAFIZH ZIKRY</v>
      </c>
      <c r="D59" s="3" t="str">
        <f>'FORM NILAI SIAP'!J59</f>
        <v>A</v>
      </c>
      <c r="E59" s="7" t="str">
        <f>IF($C59="","",IFERROR((IFERROR('FORM NILAI SIAP'!$M59*'CPMK-CPL'!D$11,0)+IFERROR('FORM NILAI SIAP'!$O59*'CPMK-CPL'!D$12,0)+IFERROR('FORM NILAI SIAP'!$Q59*'CPMK-CPL'!D$13,0)+IFERROR('FORM NILAI SIAP'!$S59*'CPMK-CPL'!D$14,0)+IFERROR('FORM NILAI SIAP'!$U59*'CPMK-CPL'!D$15,0)+IFERROR('FORM NILAI SIAP'!$W59*'CPMK-CPL'!D$16,0)+IFERROR('FORM NILAI SIAP'!$Y59*'CPMK-CPL'!D$17,0)+IFERROR('FORM NILAI SIAP'!$AA59*'CPMK-CPL'!D$18,0)+IFERROR('FORM NILAI SIAP'!$AC59*'CPMK-CPL'!D$19,0)+IFERROR('FORM NILAI SIAP'!$AE59*'CPMK-CPL'!D$20,0))/'CPMK-CPL'!D$25,""))</f>
        <v/>
      </c>
      <c r="F59" s="7" t="str">
        <f>IF($C59="","",IFERROR((IFERROR('FORM NILAI SIAP'!$M59*'CPMK-CPL'!E$11,0)+IFERROR('FORM NILAI SIAP'!$O59*'CPMK-CPL'!E$12,0)+IFERROR('FORM NILAI SIAP'!$Q59*'CPMK-CPL'!E$13,0)+IFERROR('FORM NILAI SIAP'!$S59*'CPMK-CPL'!E$14,0)+IFERROR('FORM NILAI SIAP'!$U59*'CPMK-CPL'!E$15,0)+IFERROR('FORM NILAI SIAP'!$W59*'CPMK-CPL'!E$16,0)+IFERROR('FORM NILAI SIAP'!$Y59*'CPMK-CPL'!E$17,0)+IFERROR('FORM NILAI SIAP'!$AA59*'CPMK-CPL'!E$18,0)+IFERROR('FORM NILAI SIAP'!$AC59*'CPMK-CPL'!E$19,0)+IFERROR('FORM NILAI SIAP'!$AE59*'CPMK-CPL'!E$20,0))/'CPMK-CPL'!E$25,""))</f>
        <v/>
      </c>
      <c r="G59" s="7">
        <f>IF($C59="","",IFERROR((IFERROR('FORM NILAI SIAP'!$M59*'CPMK-CPL'!F$11,0)+IFERROR('FORM NILAI SIAP'!$O59*'CPMK-CPL'!F$12,0)+IFERROR('FORM NILAI SIAP'!$Q59*'CPMK-CPL'!F$13,0)+IFERROR('FORM NILAI SIAP'!$S59*'CPMK-CPL'!F$14,0)+IFERROR('FORM NILAI SIAP'!$U59*'CPMK-CPL'!F$15,0)+IFERROR('FORM NILAI SIAP'!$W59*'CPMK-CPL'!F$16,0)+IFERROR('FORM NILAI SIAP'!$Y59*'CPMK-CPL'!F$17,0)+IFERROR('FORM NILAI SIAP'!$AA59*'CPMK-CPL'!F$18,0)+IFERROR('FORM NILAI SIAP'!$AC59*'CPMK-CPL'!F$19,0)+IFERROR('FORM NILAI SIAP'!$AE59*'CPMK-CPL'!F$20,0))/'CPMK-CPL'!F$25,""))</f>
        <v>89.75</v>
      </c>
      <c r="H59" s="7" t="str">
        <f>IF($C59="","",IFERROR((IFERROR('FORM NILAI SIAP'!$M59*'CPMK-CPL'!G$11,0)+IFERROR('FORM NILAI SIAP'!$O59*'CPMK-CPL'!G$12,0)+IFERROR('FORM NILAI SIAP'!$Q59*'CPMK-CPL'!G$13,0)+IFERROR('FORM NILAI SIAP'!$S59*'CPMK-CPL'!G$14,0)+IFERROR('FORM NILAI SIAP'!$U59*'CPMK-CPL'!G$15,0)+IFERROR('FORM NILAI SIAP'!$W59*'CPMK-CPL'!G$16,0)+IFERROR('FORM NILAI SIAP'!$Y59*'CPMK-CPL'!G$17,0)+IFERROR('FORM NILAI SIAP'!$AA59*'CPMK-CPL'!G$18,0)+IFERROR('FORM NILAI SIAP'!$AC59*'CPMK-CPL'!G$19,0)+IFERROR('FORM NILAI SIAP'!$AE59*'CPMK-CPL'!G$20,0))/'CPMK-CPL'!G$25,""))</f>
        <v/>
      </c>
      <c r="I59" s="7" t="str">
        <f>IF($C59="","",IFERROR((IFERROR('FORM NILAI SIAP'!$M59*'CPMK-CPL'!H$11,0)+IFERROR('FORM NILAI SIAP'!$O59*'CPMK-CPL'!H$12,0)+IFERROR('FORM NILAI SIAP'!$Q59*'CPMK-CPL'!H$13,0)+IFERROR('FORM NILAI SIAP'!$S59*'CPMK-CPL'!H$14,0)+IFERROR('FORM NILAI SIAP'!$U59*'CPMK-CPL'!H$15,0)+IFERROR('FORM NILAI SIAP'!$W59*'CPMK-CPL'!H$16,0)+IFERROR('FORM NILAI SIAP'!$Y59*'CPMK-CPL'!H$17,0)+IFERROR('FORM NILAI SIAP'!$AA59*'CPMK-CPL'!H$18,0)+IFERROR('FORM NILAI SIAP'!$AC59*'CPMK-CPL'!H$19,0)+IFERROR('FORM NILAI SIAP'!$AE59*'CPMK-CPL'!H$20,0))/'CPMK-CPL'!H$25,""))</f>
        <v/>
      </c>
      <c r="J59" s="7" t="str">
        <f>IF($C59="","",IFERROR((IFERROR('FORM NILAI SIAP'!$M59*'CPMK-CPL'!I$11,0)+IFERROR('FORM NILAI SIAP'!$O59*'CPMK-CPL'!I$12,0)+IFERROR('FORM NILAI SIAP'!$Q59*'CPMK-CPL'!I$13,0)+IFERROR('FORM NILAI SIAP'!$S59*'CPMK-CPL'!I$14,0)+IFERROR('FORM NILAI SIAP'!$U59*'CPMK-CPL'!I$15,0)+IFERROR('FORM NILAI SIAP'!$W59*'CPMK-CPL'!I$16,0)+IFERROR('FORM NILAI SIAP'!$Y59*'CPMK-CPL'!I$17,0)+IFERROR('FORM NILAI SIAP'!$AA59*'CPMK-CPL'!I$18,0)+IFERROR('FORM NILAI SIAP'!$AC59*'CPMK-CPL'!I$19,0)+IFERROR('FORM NILAI SIAP'!$AE59*'CPMK-CPL'!I$20,0))/'CPMK-CPL'!I$25,""))</f>
        <v/>
      </c>
      <c r="K59" s="7" t="str">
        <f>IF($C59="","",IFERROR((IFERROR('FORM NILAI SIAP'!$M59*'CPMK-CPL'!J$11,0)+IFERROR('FORM NILAI SIAP'!$O59*'CPMK-CPL'!J$12,0)+IFERROR('FORM NILAI SIAP'!$Q59*'CPMK-CPL'!J$13,0)+IFERROR('FORM NILAI SIAP'!$S59*'CPMK-CPL'!J$14,0)+IFERROR('FORM NILAI SIAP'!$U59*'CPMK-CPL'!J$15,0)+IFERROR('FORM NILAI SIAP'!$W59*'CPMK-CPL'!J$16,0)+IFERROR('FORM NILAI SIAP'!$Y59*'CPMK-CPL'!J$17,0)+IFERROR('FORM NILAI SIAP'!$AA59*'CPMK-CPL'!J$18,0)+IFERROR('FORM NILAI SIAP'!$AC59*'CPMK-CPL'!J$19,0)+IFERROR('FORM NILAI SIAP'!$AE59*'CPMK-CPL'!J$20,0))/'CPMK-CPL'!J$25,""))</f>
        <v/>
      </c>
      <c r="L59" s="7" t="str">
        <f>IF($C59="","",IFERROR((IFERROR('FORM NILAI SIAP'!$M59*'CPMK-CPL'!K$11,0)+IFERROR('FORM NILAI SIAP'!$O59*'CPMK-CPL'!K$12,0)+IFERROR('FORM NILAI SIAP'!$Q59*'CPMK-CPL'!K$13,0)+IFERROR('FORM NILAI SIAP'!$S59*'CPMK-CPL'!K$14,0)+IFERROR('FORM NILAI SIAP'!$U59*'CPMK-CPL'!K$15,0)+IFERROR('FORM NILAI SIAP'!$W59*'CPMK-CPL'!K$16,0)+IFERROR('FORM NILAI SIAP'!$Y59*'CPMK-CPL'!K$17,0)+IFERROR('FORM NILAI SIAP'!$AA59*'CPMK-CPL'!K$18,0)+IFERROR('FORM NILAI SIAP'!$AC59*'CPMK-CPL'!K$19,0)+IFERROR('FORM NILAI SIAP'!$AE59*'CPMK-CPL'!K$20,0))/'CPMK-CPL'!K$25,""))</f>
        <v/>
      </c>
      <c r="M59" s="7" t="str">
        <f>IF($C59="","",IFERROR((IFERROR('FORM NILAI SIAP'!$M59*'CPMK-CPL'!L$11,0)+IFERROR('FORM NILAI SIAP'!$O59*'CPMK-CPL'!L$12,0)+IFERROR('FORM NILAI SIAP'!$Q59*'CPMK-CPL'!L$13,0)+IFERROR('FORM NILAI SIAP'!$S59*'CPMK-CPL'!L$14,0)+IFERROR('FORM NILAI SIAP'!$U59*'CPMK-CPL'!L$15,0)+IFERROR('FORM NILAI SIAP'!$W59*'CPMK-CPL'!L$16,0)+IFERROR('FORM NILAI SIAP'!$Y59*'CPMK-CPL'!L$17,0)+IFERROR('FORM NILAI SIAP'!$AA59*'CPMK-CPL'!L$18,0)+IFERROR('FORM NILAI SIAP'!$AC59*'CPMK-CPL'!L$19,0)+IFERROR('FORM NILAI SIAP'!$AE59*'CPMK-CPL'!L$20,0))/'CPMK-CPL'!L$25,""))</f>
        <v/>
      </c>
      <c r="N59" s="7" t="str">
        <f>IF($C59="","",IFERROR((IFERROR('FORM NILAI SIAP'!$M59*'CPMK-CPL'!M$11,0)+IFERROR('FORM NILAI SIAP'!$O59*'CPMK-CPL'!M$12,0)+IFERROR('FORM NILAI SIAP'!$Q59*'CPMK-CPL'!M$13,0)+IFERROR('FORM NILAI SIAP'!$S59*'CPMK-CPL'!M$14,0)+IFERROR('FORM NILAI SIAP'!$U59*'CPMK-CPL'!M$15,0)+IFERROR('FORM NILAI SIAP'!$W59*'CPMK-CPL'!M$16,0)+IFERROR('FORM NILAI SIAP'!$Y59*'CPMK-CPL'!M$17,0)+IFERROR('FORM NILAI SIAP'!$AA59*'CPMK-CPL'!M$18,0)+IFERROR('FORM NILAI SIAP'!$AC59*'CPMK-CPL'!M$19,0)+IFERROR('FORM NILAI SIAP'!$AE59*'CPMK-CPL'!M$20,0))/'CPMK-CPL'!M$25,""))</f>
        <v/>
      </c>
      <c r="O59" s="7" t="str">
        <f>IF($C59="","",IFERROR((IFERROR('FORM NILAI SIAP'!$M59*'CPMK-CPL'!N$11,0)+IFERROR('FORM NILAI SIAP'!$O59*'CPMK-CPL'!N$12,0)+IFERROR('FORM NILAI SIAP'!$Q59*'CPMK-CPL'!N$13,0)+IFERROR('FORM NILAI SIAP'!$S59*'CPMK-CPL'!N$14,0)+IFERROR('FORM NILAI SIAP'!$U59*'CPMK-CPL'!N$15,0)+IFERROR('FORM NILAI SIAP'!$W59*'CPMK-CPL'!N$16,0)+IFERROR('FORM NILAI SIAP'!$Y59*'CPMK-CPL'!N$17,0)+IFERROR('FORM NILAI SIAP'!$AA59*'CPMK-CPL'!N$18,0)+IFERROR('FORM NILAI SIAP'!$AC59*'CPMK-CPL'!N$19,0)+IFERROR('FORM NILAI SIAP'!$AE59*'CPMK-CPL'!N$20,0))/'CPMK-CPL'!N$25,""))</f>
        <v/>
      </c>
      <c r="P59" s="7" t="str">
        <f>IF($C59="","",IFERROR((IFERROR('FORM NILAI SIAP'!$M59*'CPMK-CPL'!O$11,0)+IFERROR('FORM NILAI SIAP'!$O59*'CPMK-CPL'!O$12,0)+IFERROR('FORM NILAI SIAP'!$Q59*'CPMK-CPL'!O$13,0)+IFERROR('FORM NILAI SIAP'!$S59*'CPMK-CPL'!O$14,0)+IFERROR('FORM NILAI SIAP'!$U59*'CPMK-CPL'!O$15,0)+IFERROR('FORM NILAI SIAP'!$W59*'CPMK-CPL'!O$16,0)+IFERROR('FORM NILAI SIAP'!$Y59*'CPMK-CPL'!O$17,0)+IFERROR('FORM NILAI SIAP'!$AA59*'CPMK-CPL'!O$18,0)+IFERROR('FORM NILAI SIAP'!$AC59*'CPMK-CPL'!O$19,0)+IFERROR('FORM NILAI SIAP'!$AE59*'CPMK-CPL'!O$20,0))/'CPMK-CPL'!O$25,""))</f>
        <v/>
      </c>
      <c r="Q59" s="7" t="str">
        <f>IF($C59="","",IFERROR((IFERROR('FORM NILAI SIAP'!$M59*'CPMK-CPL'!P$11,0)+IFERROR('FORM NILAI SIAP'!$O59*'CPMK-CPL'!P$12,0)+IFERROR('FORM NILAI SIAP'!$Q59*'CPMK-CPL'!P$13,0)+IFERROR('FORM NILAI SIAP'!$S59*'CPMK-CPL'!P$14,0)+IFERROR('FORM NILAI SIAP'!$U59*'CPMK-CPL'!P$15,0)+IFERROR('FORM NILAI SIAP'!$W59*'CPMK-CPL'!P$16,0)+IFERROR('FORM NILAI SIAP'!$Y59*'CPMK-CPL'!P$17,0)+IFERROR('FORM NILAI SIAP'!$AA59*'CPMK-CPL'!P$18,0)+IFERROR('FORM NILAI SIAP'!$AC59*'CPMK-CPL'!P$19,0)+IFERROR('FORM NILAI SIAP'!$AE59*'CPMK-CPL'!P$20,0))/'CPMK-CPL'!P$25,""))</f>
        <v/>
      </c>
      <c r="R59" s="7" t="str">
        <f>IF($C59="","",IFERROR((IFERROR('FORM NILAI SIAP'!$M59*'CPMK-CPL'!Q$11,0)+IFERROR('FORM NILAI SIAP'!$O59*'CPMK-CPL'!Q$12,0)+IFERROR('FORM NILAI SIAP'!$Q59*'CPMK-CPL'!Q$13,0)+IFERROR('FORM NILAI SIAP'!$S59*'CPMK-CPL'!Q$14,0)+IFERROR('FORM NILAI SIAP'!$U59*'CPMK-CPL'!Q$15,0)+IFERROR('FORM NILAI SIAP'!$W59*'CPMK-CPL'!Q$16,0)+IFERROR('FORM NILAI SIAP'!$Y59*'CPMK-CPL'!Q$17,0)+IFERROR('FORM NILAI SIAP'!$AA59*'CPMK-CPL'!Q$18,0)+IFERROR('FORM NILAI SIAP'!$AC59*'CPMK-CPL'!Q$19,0)+IFERROR('FORM NILAI SIAP'!$AE59*'CPMK-CPL'!Q$20,0))/'CPMK-CPL'!Q$25,""))</f>
        <v/>
      </c>
      <c r="S59" s="7" t="str">
        <f>IF($C59="","",IFERROR((IFERROR('FORM NILAI SIAP'!$M59*'CPMK-CPL'!R$11,0)+IFERROR('FORM NILAI SIAP'!$O59*'CPMK-CPL'!R$12,0)+IFERROR('FORM NILAI SIAP'!$Q59*'CPMK-CPL'!R$13,0)+IFERROR('FORM NILAI SIAP'!$S59*'CPMK-CPL'!R$14,0)+IFERROR('FORM NILAI SIAP'!$U59*'CPMK-CPL'!R$15,0)+IFERROR('FORM NILAI SIAP'!$W59*'CPMK-CPL'!R$16,0)+IFERROR('FORM NILAI SIAP'!$Y59*'CPMK-CPL'!R$17,0)+IFERROR('FORM NILAI SIAP'!$AA59*'CPMK-CPL'!R$18,0)+IFERROR('FORM NILAI SIAP'!$AC59*'CPMK-CPL'!R$19,0)+IFERROR('FORM NILAI SIAP'!$AE59*'CPMK-CPL'!R$20,0))/'CPMK-CPL'!R$25,""))</f>
        <v/>
      </c>
      <c r="T59" s="88" t="str">
        <f t="shared" ref="T59:AH59" si="59">IF(E59="","",IF(E59&gt;=80,4,IF(E59&gt;=70,3,IF(E59&gt;=60,2,1))))</f>
        <v/>
      </c>
      <c r="U59" s="88" t="str">
        <f t="shared" si="59"/>
        <v/>
      </c>
      <c r="V59" s="88">
        <f t="shared" si="9"/>
        <v>4</v>
      </c>
      <c r="W59" s="88" t="str">
        <f t="shared" si="59"/>
        <v/>
      </c>
      <c r="X59" s="88" t="str">
        <f t="shared" si="59"/>
        <v/>
      </c>
      <c r="Y59" s="88" t="str">
        <f t="shared" si="59"/>
        <v/>
      </c>
      <c r="Z59" s="88" t="str">
        <f t="shared" si="59"/>
        <v/>
      </c>
      <c r="AA59" s="88" t="str">
        <f t="shared" si="59"/>
        <v/>
      </c>
      <c r="AB59" s="88" t="str">
        <f t="shared" si="59"/>
        <v/>
      </c>
      <c r="AC59" s="88" t="str">
        <f t="shared" si="59"/>
        <v/>
      </c>
      <c r="AD59" s="88" t="str">
        <f t="shared" si="59"/>
        <v/>
      </c>
      <c r="AE59" s="88" t="str">
        <f t="shared" si="59"/>
        <v/>
      </c>
      <c r="AF59" s="88" t="str">
        <f t="shared" si="59"/>
        <v/>
      </c>
      <c r="AG59" s="88" t="str">
        <f t="shared" si="59"/>
        <v/>
      </c>
      <c r="AH59" s="88" t="str">
        <f t="shared" si="59"/>
        <v/>
      </c>
      <c r="AI59" s="89">
        <f t="shared" ca="1" si="6"/>
        <v>4</v>
      </c>
      <c r="AJ59" s="89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</row>
    <row r="60" spans="1:90" ht="14.25" customHeight="1">
      <c r="A60" s="103">
        <f t="shared" si="7"/>
        <v>53</v>
      </c>
      <c r="B60" s="64">
        <f>IF('FORM NILAI SIAP'!A60=0,"",'FORM NILAI SIAP'!A60)</f>
        <v>21120120140099</v>
      </c>
      <c r="C60" s="3" t="str">
        <f>IF('FORM NILAI SIAP'!B60=0,"",'FORM NILAI SIAP'!B60)</f>
        <v>ABDULLAH FAQIH AL MUBARAK</v>
      </c>
      <c r="D60" s="3" t="str">
        <f>'FORM NILAI SIAP'!J60</f>
        <v>A</v>
      </c>
      <c r="E60" s="7" t="str">
        <f>IF($C60="","",IFERROR((IFERROR('FORM NILAI SIAP'!$M60*'CPMK-CPL'!D$11,0)+IFERROR('FORM NILAI SIAP'!$O60*'CPMK-CPL'!D$12,0)+IFERROR('FORM NILAI SIAP'!$Q60*'CPMK-CPL'!D$13,0)+IFERROR('FORM NILAI SIAP'!$S60*'CPMK-CPL'!D$14,0)+IFERROR('FORM NILAI SIAP'!$U60*'CPMK-CPL'!D$15,0)+IFERROR('FORM NILAI SIAP'!$W60*'CPMK-CPL'!D$16,0)+IFERROR('FORM NILAI SIAP'!$Y60*'CPMK-CPL'!D$17,0)+IFERROR('FORM NILAI SIAP'!$AA60*'CPMK-CPL'!D$18,0)+IFERROR('FORM NILAI SIAP'!$AC60*'CPMK-CPL'!D$19,0)+IFERROR('FORM NILAI SIAP'!$AE60*'CPMK-CPL'!D$20,0))/'CPMK-CPL'!D$25,""))</f>
        <v/>
      </c>
      <c r="F60" s="7" t="str">
        <f>IF($C60="","",IFERROR((IFERROR('FORM NILAI SIAP'!$M60*'CPMK-CPL'!E$11,0)+IFERROR('FORM NILAI SIAP'!$O60*'CPMK-CPL'!E$12,0)+IFERROR('FORM NILAI SIAP'!$Q60*'CPMK-CPL'!E$13,0)+IFERROR('FORM NILAI SIAP'!$S60*'CPMK-CPL'!E$14,0)+IFERROR('FORM NILAI SIAP'!$U60*'CPMK-CPL'!E$15,0)+IFERROR('FORM NILAI SIAP'!$W60*'CPMK-CPL'!E$16,0)+IFERROR('FORM NILAI SIAP'!$Y60*'CPMK-CPL'!E$17,0)+IFERROR('FORM NILAI SIAP'!$AA60*'CPMK-CPL'!E$18,0)+IFERROR('FORM NILAI SIAP'!$AC60*'CPMK-CPL'!E$19,0)+IFERROR('FORM NILAI SIAP'!$AE60*'CPMK-CPL'!E$20,0))/'CPMK-CPL'!E$25,""))</f>
        <v/>
      </c>
      <c r="G60" s="7">
        <f>IF($C60="","",IFERROR((IFERROR('FORM NILAI SIAP'!$M60*'CPMK-CPL'!F$11,0)+IFERROR('FORM NILAI SIAP'!$O60*'CPMK-CPL'!F$12,0)+IFERROR('FORM NILAI SIAP'!$Q60*'CPMK-CPL'!F$13,0)+IFERROR('FORM NILAI SIAP'!$S60*'CPMK-CPL'!F$14,0)+IFERROR('FORM NILAI SIAP'!$U60*'CPMK-CPL'!F$15,0)+IFERROR('FORM NILAI SIAP'!$W60*'CPMK-CPL'!F$16,0)+IFERROR('FORM NILAI SIAP'!$Y60*'CPMK-CPL'!F$17,0)+IFERROR('FORM NILAI SIAP'!$AA60*'CPMK-CPL'!F$18,0)+IFERROR('FORM NILAI SIAP'!$AC60*'CPMK-CPL'!F$19,0)+IFERROR('FORM NILAI SIAP'!$AE60*'CPMK-CPL'!F$20,0))/'CPMK-CPL'!F$25,""))</f>
        <v>86</v>
      </c>
      <c r="H60" s="7" t="str">
        <f>IF($C60="","",IFERROR((IFERROR('FORM NILAI SIAP'!$M60*'CPMK-CPL'!G$11,0)+IFERROR('FORM NILAI SIAP'!$O60*'CPMK-CPL'!G$12,0)+IFERROR('FORM NILAI SIAP'!$Q60*'CPMK-CPL'!G$13,0)+IFERROR('FORM NILAI SIAP'!$S60*'CPMK-CPL'!G$14,0)+IFERROR('FORM NILAI SIAP'!$U60*'CPMK-CPL'!G$15,0)+IFERROR('FORM NILAI SIAP'!$W60*'CPMK-CPL'!G$16,0)+IFERROR('FORM NILAI SIAP'!$Y60*'CPMK-CPL'!G$17,0)+IFERROR('FORM NILAI SIAP'!$AA60*'CPMK-CPL'!G$18,0)+IFERROR('FORM NILAI SIAP'!$AC60*'CPMK-CPL'!G$19,0)+IFERROR('FORM NILAI SIAP'!$AE60*'CPMK-CPL'!G$20,0))/'CPMK-CPL'!G$25,""))</f>
        <v/>
      </c>
      <c r="I60" s="7" t="str">
        <f>IF($C60="","",IFERROR((IFERROR('FORM NILAI SIAP'!$M60*'CPMK-CPL'!H$11,0)+IFERROR('FORM NILAI SIAP'!$O60*'CPMK-CPL'!H$12,0)+IFERROR('FORM NILAI SIAP'!$Q60*'CPMK-CPL'!H$13,0)+IFERROR('FORM NILAI SIAP'!$S60*'CPMK-CPL'!H$14,0)+IFERROR('FORM NILAI SIAP'!$U60*'CPMK-CPL'!H$15,0)+IFERROR('FORM NILAI SIAP'!$W60*'CPMK-CPL'!H$16,0)+IFERROR('FORM NILAI SIAP'!$Y60*'CPMK-CPL'!H$17,0)+IFERROR('FORM NILAI SIAP'!$AA60*'CPMK-CPL'!H$18,0)+IFERROR('FORM NILAI SIAP'!$AC60*'CPMK-CPL'!H$19,0)+IFERROR('FORM NILAI SIAP'!$AE60*'CPMK-CPL'!H$20,0))/'CPMK-CPL'!H$25,""))</f>
        <v/>
      </c>
      <c r="J60" s="7" t="str">
        <f>IF($C60="","",IFERROR((IFERROR('FORM NILAI SIAP'!$M60*'CPMK-CPL'!I$11,0)+IFERROR('FORM NILAI SIAP'!$O60*'CPMK-CPL'!I$12,0)+IFERROR('FORM NILAI SIAP'!$Q60*'CPMK-CPL'!I$13,0)+IFERROR('FORM NILAI SIAP'!$S60*'CPMK-CPL'!I$14,0)+IFERROR('FORM NILAI SIAP'!$U60*'CPMK-CPL'!I$15,0)+IFERROR('FORM NILAI SIAP'!$W60*'CPMK-CPL'!I$16,0)+IFERROR('FORM NILAI SIAP'!$Y60*'CPMK-CPL'!I$17,0)+IFERROR('FORM NILAI SIAP'!$AA60*'CPMK-CPL'!I$18,0)+IFERROR('FORM NILAI SIAP'!$AC60*'CPMK-CPL'!I$19,0)+IFERROR('FORM NILAI SIAP'!$AE60*'CPMK-CPL'!I$20,0))/'CPMK-CPL'!I$25,""))</f>
        <v/>
      </c>
      <c r="K60" s="7" t="str">
        <f>IF($C60="","",IFERROR((IFERROR('FORM NILAI SIAP'!$M60*'CPMK-CPL'!J$11,0)+IFERROR('FORM NILAI SIAP'!$O60*'CPMK-CPL'!J$12,0)+IFERROR('FORM NILAI SIAP'!$Q60*'CPMK-CPL'!J$13,0)+IFERROR('FORM NILAI SIAP'!$S60*'CPMK-CPL'!J$14,0)+IFERROR('FORM NILAI SIAP'!$U60*'CPMK-CPL'!J$15,0)+IFERROR('FORM NILAI SIAP'!$W60*'CPMK-CPL'!J$16,0)+IFERROR('FORM NILAI SIAP'!$Y60*'CPMK-CPL'!J$17,0)+IFERROR('FORM NILAI SIAP'!$AA60*'CPMK-CPL'!J$18,0)+IFERROR('FORM NILAI SIAP'!$AC60*'CPMK-CPL'!J$19,0)+IFERROR('FORM NILAI SIAP'!$AE60*'CPMK-CPL'!J$20,0))/'CPMK-CPL'!J$25,""))</f>
        <v/>
      </c>
      <c r="L60" s="7" t="str">
        <f>IF($C60="","",IFERROR((IFERROR('FORM NILAI SIAP'!$M60*'CPMK-CPL'!K$11,0)+IFERROR('FORM NILAI SIAP'!$O60*'CPMK-CPL'!K$12,0)+IFERROR('FORM NILAI SIAP'!$Q60*'CPMK-CPL'!K$13,0)+IFERROR('FORM NILAI SIAP'!$S60*'CPMK-CPL'!K$14,0)+IFERROR('FORM NILAI SIAP'!$U60*'CPMK-CPL'!K$15,0)+IFERROR('FORM NILAI SIAP'!$W60*'CPMK-CPL'!K$16,0)+IFERROR('FORM NILAI SIAP'!$Y60*'CPMK-CPL'!K$17,0)+IFERROR('FORM NILAI SIAP'!$AA60*'CPMK-CPL'!K$18,0)+IFERROR('FORM NILAI SIAP'!$AC60*'CPMK-CPL'!K$19,0)+IFERROR('FORM NILAI SIAP'!$AE60*'CPMK-CPL'!K$20,0))/'CPMK-CPL'!K$25,""))</f>
        <v/>
      </c>
      <c r="M60" s="7" t="str">
        <f>IF($C60="","",IFERROR((IFERROR('FORM NILAI SIAP'!$M60*'CPMK-CPL'!L$11,0)+IFERROR('FORM NILAI SIAP'!$O60*'CPMK-CPL'!L$12,0)+IFERROR('FORM NILAI SIAP'!$Q60*'CPMK-CPL'!L$13,0)+IFERROR('FORM NILAI SIAP'!$S60*'CPMK-CPL'!L$14,0)+IFERROR('FORM NILAI SIAP'!$U60*'CPMK-CPL'!L$15,0)+IFERROR('FORM NILAI SIAP'!$W60*'CPMK-CPL'!L$16,0)+IFERROR('FORM NILAI SIAP'!$Y60*'CPMK-CPL'!L$17,0)+IFERROR('FORM NILAI SIAP'!$AA60*'CPMK-CPL'!L$18,0)+IFERROR('FORM NILAI SIAP'!$AC60*'CPMK-CPL'!L$19,0)+IFERROR('FORM NILAI SIAP'!$AE60*'CPMK-CPL'!L$20,0))/'CPMK-CPL'!L$25,""))</f>
        <v/>
      </c>
      <c r="N60" s="7" t="str">
        <f>IF($C60="","",IFERROR((IFERROR('FORM NILAI SIAP'!$M60*'CPMK-CPL'!M$11,0)+IFERROR('FORM NILAI SIAP'!$O60*'CPMK-CPL'!M$12,0)+IFERROR('FORM NILAI SIAP'!$Q60*'CPMK-CPL'!M$13,0)+IFERROR('FORM NILAI SIAP'!$S60*'CPMK-CPL'!M$14,0)+IFERROR('FORM NILAI SIAP'!$U60*'CPMK-CPL'!M$15,0)+IFERROR('FORM NILAI SIAP'!$W60*'CPMK-CPL'!M$16,0)+IFERROR('FORM NILAI SIAP'!$Y60*'CPMK-CPL'!M$17,0)+IFERROR('FORM NILAI SIAP'!$AA60*'CPMK-CPL'!M$18,0)+IFERROR('FORM NILAI SIAP'!$AC60*'CPMK-CPL'!M$19,0)+IFERROR('FORM NILAI SIAP'!$AE60*'CPMK-CPL'!M$20,0))/'CPMK-CPL'!M$25,""))</f>
        <v/>
      </c>
      <c r="O60" s="7" t="str">
        <f>IF($C60="","",IFERROR((IFERROR('FORM NILAI SIAP'!$M60*'CPMK-CPL'!N$11,0)+IFERROR('FORM NILAI SIAP'!$O60*'CPMK-CPL'!N$12,0)+IFERROR('FORM NILAI SIAP'!$Q60*'CPMK-CPL'!N$13,0)+IFERROR('FORM NILAI SIAP'!$S60*'CPMK-CPL'!N$14,0)+IFERROR('FORM NILAI SIAP'!$U60*'CPMK-CPL'!N$15,0)+IFERROR('FORM NILAI SIAP'!$W60*'CPMK-CPL'!N$16,0)+IFERROR('FORM NILAI SIAP'!$Y60*'CPMK-CPL'!N$17,0)+IFERROR('FORM NILAI SIAP'!$AA60*'CPMK-CPL'!N$18,0)+IFERROR('FORM NILAI SIAP'!$AC60*'CPMK-CPL'!N$19,0)+IFERROR('FORM NILAI SIAP'!$AE60*'CPMK-CPL'!N$20,0))/'CPMK-CPL'!N$25,""))</f>
        <v/>
      </c>
      <c r="P60" s="7" t="str">
        <f>IF($C60="","",IFERROR((IFERROR('FORM NILAI SIAP'!$M60*'CPMK-CPL'!O$11,0)+IFERROR('FORM NILAI SIAP'!$O60*'CPMK-CPL'!O$12,0)+IFERROR('FORM NILAI SIAP'!$Q60*'CPMK-CPL'!O$13,0)+IFERROR('FORM NILAI SIAP'!$S60*'CPMK-CPL'!O$14,0)+IFERROR('FORM NILAI SIAP'!$U60*'CPMK-CPL'!O$15,0)+IFERROR('FORM NILAI SIAP'!$W60*'CPMK-CPL'!O$16,0)+IFERROR('FORM NILAI SIAP'!$Y60*'CPMK-CPL'!O$17,0)+IFERROR('FORM NILAI SIAP'!$AA60*'CPMK-CPL'!O$18,0)+IFERROR('FORM NILAI SIAP'!$AC60*'CPMK-CPL'!O$19,0)+IFERROR('FORM NILAI SIAP'!$AE60*'CPMK-CPL'!O$20,0))/'CPMK-CPL'!O$25,""))</f>
        <v/>
      </c>
      <c r="Q60" s="7" t="str">
        <f>IF($C60="","",IFERROR((IFERROR('FORM NILAI SIAP'!$M60*'CPMK-CPL'!P$11,0)+IFERROR('FORM NILAI SIAP'!$O60*'CPMK-CPL'!P$12,0)+IFERROR('FORM NILAI SIAP'!$Q60*'CPMK-CPL'!P$13,0)+IFERROR('FORM NILAI SIAP'!$S60*'CPMK-CPL'!P$14,0)+IFERROR('FORM NILAI SIAP'!$U60*'CPMK-CPL'!P$15,0)+IFERROR('FORM NILAI SIAP'!$W60*'CPMK-CPL'!P$16,0)+IFERROR('FORM NILAI SIAP'!$Y60*'CPMK-CPL'!P$17,0)+IFERROR('FORM NILAI SIAP'!$AA60*'CPMK-CPL'!P$18,0)+IFERROR('FORM NILAI SIAP'!$AC60*'CPMK-CPL'!P$19,0)+IFERROR('FORM NILAI SIAP'!$AE60*'CPMK-CPL'!P$20,0))/'CPMK-CPL'!P$25,""))</f>
        <v/>
      </c>
      <c r="R60" s="7" t="str">
        <f>IF($C60="","",IFERROR((IFERROR('FORM NILAI SIAP'!$M60*'CPMK-CPL'!Q$11,0)+IFERROR('FORM NILAI SIAP'!$O60*'CPMK-CPL'!Q$12,0)+IFERROR('FORM NILAI SIAP'!$Q60*'CPMK-CPL'!Q$13,0)+IFERROR('FORM NILAI SIAP'!$S60*'CPMK-CPL'!Q$14,0)+IFERROR('FORM NILAI SIAP'!$U60*'CPMK-CPL'!Q$15,0)+IFERROR('FORM NILAI SIAP'!$W60*'CPMK-CPL'!Q$16,0)+IFERROR('FORM NILAI SIAP'!$Y60*'CPMK-CPL'!Q$17,0)+IFERROR('FORM NILAI SIAP'!$AA60*'CPMK-CPL'!Q$18,0)+IFERROR('FORM NILAI SIAP'!$AC60*'CPMK-CPL'!Q$19,0)+IFERROR('FORM NILAI SIAP'!$AE60*'CPMK-CPL'!Q$20,0))/'CPMK-CPL'!Q$25,""))</f>
        <v/>
      </c>
      <c r="S60" s="7" t="str">
        <f>IF($C60="","",IFERROR((IFERROR('FORM NILAI SIAP'!$M60*'CPMK-CPL'!R$11,0)+IFERROR('FORM NILAI SIAP'!$O60*'CPMK-CPL'!R$12,0)+IFERROR('FORM NILAI SIAP'!$Q60*'CPMK-CPL'!R$13,0)+IFERROR('FORM NILAI SIAP'!$S60*'CPMK-CPL'!R$14,0)+IFERROR('FORM NILAI SIAP'!$U60*'CPMK-CPL'!R$15,0)+IFERROR('FORM NILAI SIAP'!$W60*'CPMK-CPL'!R$16,0)+IFERROR('FORM NILAI SIAP'!$Y60*'CPMK-CPL'!R$17,0)+IFERROR('FORM NILAI SIAP'!$AA60*'CPMK-CPL'!R$18,0)+IFERROR('FORM NILAI SIAP'!$AC60*'CPMK-CPL'!R$19,0)+IFERROR('FORM NILAI SIAP'!$AE60*'CPMK-CPL'!R$20,0))/'CPMK-CPL'!R$25,""))</f>
        <v/>
      </c>
      <c r="T60" s="88" t="str">
        <f t="shared" ref="T60:AH60" si="60">IF(E60="","",IF(E60&gt;=80,4,IF(E60&gt;=70,3,IF(E60&gt;=60,2,1))))</f>
        <v/>
      </c>
      <c r="U60" s="88" t="str">
        <f t="shared" si="60"/>
        <v/>
      </c>
      <c r="V60" s="88">
        <f t="shared" si="9"/>
        <v>4</v>
      </c>
      <c r="W60" s="88" t="str">
        <f t="shared" si="60"/>
        <v/>
      </c>
      <c r="X60" s="88" t="str">
        <f t="shared" si="60"/>
        <v/>
      </c>
      <c r="Y60" s="88" t="str">
        <f t="shared" si="60"/>
        <v/>
      </c>
      <c r="Z60" s="88" t="str">
        <f t="shared" si="60"/>
        <v/>
      </c>
      <c r="AA60" s="88" t="str">
        <f t="shared" si="60"/>
        <v/>
      </c>
      <c r="AB60" s="88" t="str">
        <f t="shared" si="60"/>
        <v/>
      </c>
      <c r="AC60" s="88" t="str">
        <f t="shared" si="60"/>
        <v/>
      </c>
      <c r="AD60" s="88" t="str">
        <f t="shared" si="60"/>
        <v/>
      </c>
      <c r="AE60" s="88" t="str">
        <f t="shared" si="60"/>
        <v/>
      </c>
      <c r="AF60" s="88" t="str">
        <f t="shared" si="60"/>
        <v/>
      </c>
      <c r="AG60" s="88" t="str">
        <f t="shared" si="60"/>
        <v/>
      </c>
      <c r="AH60" s="88" t="str">
        <f t="shared" si="60"/>
        <v/>
      </c>
      <c r="AI60" s="89">
        <f t="shared" ca="1" si="6"/>
        <v>4</v>
      </c>
      <c r="AJ60" s="89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</row>
    <row r="61" spans="1:90" ht="14.25" customHeight="1">
      <c r="A61" s="103">
        <f t="shared" si="7"/>
        <v>54</v>
      </c>
      <c r="B61" s="64">
        <f>IF('FORM NILAI SIAP'!A61=0,"",'FORM NILAI SIAP'!A61)</f>
        <v>21120120140099</v>
      </c>
      <c r="C61" s="3" t="str">
        <f>IF('FORM NILAI SIAP'!B61=0,"",'FORM NILAI SIAP'!B61)</f>
        <v>MIRZA ALI ABHIPRAYA</v>
      </c>
      <c r="D61" s="3" t="str">
        <f>'FORM NILAI SIAP'!J61</f>
        <v>A</v>
      </c>
      <c r="E61" s="7" t="str">
        <f>IF($C61="","",IFERROR((IFERROR('FORM NILAI SIAP'!$M61*'CPMK-CPL'!D$11,0)+IFERROR('FORM NILAI SIAP'!$O61*'CPMK-CPL'!D$12,0)+IFERROR('FORM NILAI SIAP'!$Q61*'CPMK-CPL'!D$13,0)+IFERROR('FORM NILAI SIAP'!$S61*'CPMK-CPL'!D$14,0)+IFERROR('FORM NILAI SIAP'!$U61*'CPMK-CPL'!D$15,0)+IFERROR('FORM NILAI SIAP'!$W61*'CPMK-CPL'!D$16,0)+IFERROR('FORM NILAI SIAP'!$Y61*'CPMK-CPL'!D$17,0)+IFERROR('FORM NILAI SIAP'!$AA61*'CPMK-CPL'!D$18,0)+IFERROR('FORM NILAI SIAP'!$AC61*'CPMK-CPL'!D$19,0)+IFERROR('FORM NILAI SIAP'!$AE61*'CPMK-CPL'!D$20,0))/'CPMK-CPL'!D$25,""))</f>
        <v/>
      </c>
      <c r="F61" s="7" t="str">
        <f>IF($C61="","",IFERROR((IFERROR('FORM NILAI SIAP'!$M61*'CPMK-CPL'!E$11,0)+IFERROR('FORM NILAI SIAP'!$O61*'CPMK-CPL'!E$12,0)+IFERROR('FORM NILAI SIAP'!$Q61*'CPMK-CPL'!E$13,0)+IFERROR('FORM NILAI SIAP'!$S61*'CPMK-CPL'!E$14,0)+IFERROR('FORM NILAI SIAP'!$U61*'CPMK-CPL'!E$15,0)+IFERROR('FORM NILAI SIAP'!$W61*'CPMK-CPL'!E$16,0)+IFERROR('FORM NILAI SIAP'!$Y61*'CPMK-CPL'!E$17,0)+IFERROR('FORM NILAI SIAP'!$AA61*'CPMK-CPL'!E$18,0)+IFERROR('FORM NILAI SIAP'!$AC61*'CPMK-CPL'!E$19,0)+IFERROR('FORM NILAI SIAP'!$AE61*'CPMK-CPL'!E$20,0))/'CPMK-CPL'!E$25,""))</f>
        <v/>
      </c>
      <c r="G61" s="7">
        <f>IF($C61="","",IFERROR((IFERROR('FORM NILAI SIAP'!$M61*'CPMK-CPL'!F$11,0)+IFERROR('FORM NILAI SIAP'!$O61*'CPMK-CPL'!F$12,0)+IFERROR('FORM NILAI SIAP'!$Q61*'CPMK-CPL'!F$13,0)+IFERROR('FORM NILAI SIAP'!$S61*'CPMK-CPL'!F$14,0)+IFERROR('FORM NILAI SIAP'!$U61*'CPMK-CPL'!F$15,0)+IFERROR('FORM NILAI SIAP'!$W61*'CPMK-CPL'!F$16,0)+IFERROR('FORM NILAI SIAP'!$Y61*'CPMK-CPL'!F$17,0)+IFERROR('FORM NILAI SIAP'!$AA61*'CPMK-CPL'!F$18,0)+IFERROR('FORM NILAI SIAP'!$AC61*'CPMK-CPL'!F$19,0)+IFERROR('FORM NILAI SIAP'!$AE61*'CPMK-CPL'!F$20,0))/'CPMK-CPL'!F$25,""))</f>
        <v>87.25</v>
      </c>
      <c r="H61" s="7" t="str">
        <f>IF($C61="","",IFERROR((IFERROR('FORM NILAI SIAP'!$M61*'CPMK-CPL'!G$11,0)+IFERROR('FORM NILAI SIAP'!$O61*'CPMK-CPL'!G$12,0)+IFERROR('FORM NILAI SIAP'!$Q61*'CPMK-CPL'!G$13,0)+IFERROR('FORM NILAI SIAP'!$S61*'CPMK-CPL'!G$14,0)+IFERROR('FORM NILAI SIAP'!$U61*'CPMK-CPL'!G$15,0)+IFERROR('FORM NILAI SIAP'!$W61*'CPMK-CPL'!G$16,0)+IFERROR('FORM NILAI SIAP'!$Y61*'CPMK-CPL'!G$17,0)+IFERROR('FORM NILAI SIAP'!$AA61*'CPMK-CPL'!G$18,0)+IFERROR('FORM NILAI SIAP'!$AC61*'CPMK-CPL'!G$19,0)+IFERROR('FORM NILAI SIAP'!$AE61*'CPMK-CPL'!G$20,0))/'CPMK-CPL'!G$25,""))</f>
        <v/>
      </c>
      <c r="I61" s="7" t="str">
        <f>IF($C61="","",IFERROR((IFERROR('FORM NILAI SIAP'!$M61*'CPMK-CPL'!H$11,0)+IFERROR('FORM NILAI SIAP'!$O61*'CPMK-CPL'!H$12,0)+IFERROR('FORM NILAI SIAP'!$Q61*'CPMK-CPL'!H$13,0)+IFERROR('FORM NILAI SIAP'!$S61*'CPMK-CPL'!H$14,0)+IFERROR('FORM NILAI SIAP'!$U61*'CPMK-CPL'!H$15,0)+IFERROR('FORM NILAI SIAP'!$W61*'CPMK-CPL'!H$16,0)+IFERROR('FORM NILAI SIAP'!$Y61*'CPMK-CPL'!H$17,0)+IFERROR('FORM NILAI SIAP'!$AA61*'CPMK-CPL'!H$18,0)+IFERROR('FORM NILAI SIAP'!$AC61*'CPMK-CPL'!H$19,0)+IFERROR('FORM NILAI SIAP'!$AE61*'CPMK-CPL'!H$20,0))/'CPMK-CPL'!H$25,""))</f>
        <v/>
      </c>
      <c r="J61" s="7" t="str">
        <f>IF($C61="","",IFERROR((IFERROR('FORM NILAI SIAP'!$M61*'CPMK-CPL'!I$11,0)+IFERROR('FORM NILAI SIAP'!$O61*'CPMK-CPL'!I$12,0)+IFERROR('FORM NILAI SIAP'!$Q61*'CPMK-CPL'!I$13,0)+IFERROR('FORM NILAI SIAP'!$S61*'CPMK-CPL'!I$14,0)+IFERROR('FORM NILAI SIAP'!$U61*'CPMK-CPL'!I$15,0)+IFERROR('FORM NILAI SIAP'!$W61*'CPMK-CPL'!I$16,0)+IFERROR('FORM NILAI SIAP'!$Y61*'CPMK-CPL'!I$17,0)+IFERROR('FORM NILAI SIAP'!$AA61*'CPMK-CPL'!I$18,0)+IFERROR('FORM NILAI SIAP'!$AC61*'CPMK-CPL'!I$19,0)+IFERROR('FORM NILAI SIAP'!$AE61*'CPMK-CPL'!I$20,0))/'CPMK-CPL'!I$25,""))</f>
        <v/>
      </c>
      <c r="K61" s="7" t="str">
        <f>IF($C61="","",IFERROR((IFERROR('FORM NILAI SIAP'!$M61*'CPMK-CPL'!J$11,0)+IFERROR('FORM NILAI SIAP'!$O61*'CPMK-CPL'!J$12,0)+IFERROR('FORM NILAI SIAP'!$Q61*'CPMK-CPL'!J$13,0)+IFERROR('FORM NILAI SIAP'!$S61*'CPMK-CPL'!J$14,0)+IFERROR('FORM NILAI SIAP'!$U61*'CPMK-CPL'!J$15,0)+IFERROR('FORM NILAI SIAP'!$W61*'CPMK-CPL'!J$16,0)+IFERROR('FORM NILAI SIAP'!$Y61*'CPMK-CPL'!J$17,0)+IFERROR('FORM NILAI SIAP'!$AA61*'CPMK-CPL'!J$18,0)+IFERROR('FORM NILAI SIAP'!$AC61*'CPMK-CPL'!J$19,0)+IFERROR('FORM NILAI SIAP'!$AE61*'CPMK-CPL'!J$20,0))/'CPMK-CPL'!J$25,""))</f>
        <v/>
      </c>
      <c r="L61" s="7" t="str">
        <f>IF($C61="","",IFERROR((IFERROR('FORM NILAI SIAP'!$M61*'CPMK-CPL'!K$11,0)+IFERROR('FORM NILAI SIAP'!$O61*'CPMK-CPL'!K$12,0)+IFERROR('FORM NILAI SIAP'!$Q61*'CPMK-CPL'!K$13,0)+IFERROR('FORM NILAI SIAP'!$S61*'CPMK-CPL'!K$14,0)+IFERROR('FORM NILAI SIAP'!$U61*'CPMK-CPL'!K$15,0)+IFERROR('FORM NILAI SIAP'!$W61*'CPMK-CPL'!K$16,0)+IFERROR('FORM NILAI SIAP'!$Y61*'CPMK-CPL'!K$17,0)+IFERROR('FORM NILAI SIAP'!$AA61*'CPMK-CPL'!K$18,0)+IFERROR('FORM NILAI SIAP'!$AC61*'CPMK-CPL'!K$19,0)+IFERROR('FORM NILAI SIAP'!$AE61*'CPMK-CPL'!K$20,0))/'CPMK-CPL'!K$25,""))</f>
        <v/>
      </c>
      <c r="M61" s="7" t="str">
        <f>IF($C61="","",IFERROR((IFERROR('FORM NILAI SIAP'!$M61*'CPMK-CPL'!L$11,0)+IFERROR('FORM NILAI SIAP'!$O61*'CPMK-CPL'!L$12,0)+IFERROR('FORM NILAI SIAP'!$Q61*'CPMK-CPL'!L$13,0)+IFERROR('FORM NILAI SIAP'!$S61*'CPMK-CPL'!L$14,0)+IFERROR('FORM NILAI SIAP'!$U61*'CPMK-CPL'!L$15,0)+IFERROR('FORM NILAI SIAP'!$W61*'CPMK-CPL'!L$16,0)+IFERROR('FORM NILAI SIAP'!$Y61*'CPMK-CPL'!L$17,0)+IFERROR('FORM NILAI SIAP'!$AA61*'CPMK-CPL'!L$18,0)+IFERROR('FORM NILAI SIAP'!$AC61*'CPMK-CPL'!L$19,0)+IFERROR('FORM NILAI SIAP'!$AE61*'CPMK-CPL'!L$20,0))/'CPMK-CPL'!L$25,""))</f>
        <v/>
      </c>
      <c r="N61" s="7" t="str">
        <f>IF($C61="","",IFERROR((IFERROR('FORM NILAI SIAP'!$M61*'CPMK-CPL'!M$11,0)+IFERROR('FORM NILAI SIAP'!$O61*'CPMK-CPL'!M$12,0)+IFERROR('FORM NILAI SIAP'!$Q61*'CPMK-CPL'!M$13,0)+IFERROR('FORM NILAI SIAP'!$S61*'CPMK-CPL'!M$14,0)+IFERROR('FORM NILAI SIAP'!$U61*'CPMK-CPL'!M$15,0)+IFERROR('FORM NILAI SIAP'!$W61*'CPMK-CPL'!M$16,0)+IFERROR('FORM NILAI SIAP'!$Y61*'CPMK-CPL'!M$17,0)+IFERROR('FORM NILAI SIAP'!$AA61*'CPMK-CPL'!M$18,0)+IFERROR('FORM NILAI SIAP'!$AC61*'CPMK-CPL'!M$19,0)+IFERROR('FORM NILAI SIAP'!$AE61*'CPMK-CPL'!M$20,0))/'CPMK-CPL'!M$25,""))</f>
        <v/>
      </c>
      <c r="O61" s="7" t="str">
        <f>IF($C61="","",IFERROR((IFERROR('FORM NILAI SIAP'!$M61*'CPMK-CPL'!N$11,0)+IFERROR('FORM NILAI SIAP'!$O61*'CPMK-CPL'!N$12,0)+IFERROR('FORM NILAI SIAP'!$Q61*'CPMK-CPL'!N$13,0)+IFERROR('FORM NILAI SIAP'!$S61*'CPMK-CPL'!N$14,0)+IFERROR('FORM NILAI SIAP'!$U61*'CPMK-CPL'!N$15,0)+IFERROR('FORM NILAI SIAP'!$W61*'CPMK-CPL'!N$16,0)+IFERROR('FORM NILAI SIAP'!$Y61*'CPMK-CPL'!N$17,0)+IFERROR('FORM NILAI SIAP'!$AA61*'CPMK-CPL'!N$18,0)+IFERROR('FORM NILAI SIAP'!$AC61*'CPMK-CPL'!N$19,0)+IFERROR('FORM NILAI SIAP'!$AE61*'CPMK-CPL'!N$20,0))/'CPMK-CPL'!N$25,""))</f>
        <v/>
      </c>
      <c r="P61" s="7" t="str">
        <f>IF($C61="","",IFERROR((IFERROR('FORM NILAI SIAP'!$M61*'CPMK-CPL'!O$11,0)+IFERROR('FORM NILAI SIAP'!$O61*'CPMK-CPL'!O$12,0)+IFERROR('FORM NILAI SIAP'!$Q61*'CPMK-CPL'!O$13,0)+IFERROR('FORM NILAI SIAP'!$S61*'CPMK-CPL'!O$14,0)+IFERROR('FORM NILAI SIAP'!$U61*'CPMK-CPL'!O$15,0)+IFERROR('FORM NILAI SIAP'!$W61*'CPMK-CPL'!O$16,0)+IFERROR('FORM NILAI SIAP'!$Y61*'CPMK-CPL'!O$17,0)+IFERROR('FORM NILAI SIAP'!$AA61*'CPMK-CPL'!O$18,0)+IFERROR('FORM NILAI SIAP'!$AC61*'CPMK-CPL'!O$19,0)+IFERROR('FORM NILAI SIAP'!$AE61*'CPMK-CPL'!O$20,0))/'CPMK-CPL'!O$25,""))</f>
        <v/>
      </c>
      <c r="Q61" s="7" t="str">
        <f>IF($C61="","",IFERROR((IFERROR('FORM NILAI SIAP'!$M61*'CPMK-CPL'!P$11,0)+IFERROR('FORM NILAI SIAP'!$O61*'CPMK-CPL'!P$12,0)+IFERROR('FORM NILAI SIAP'!$Q61*'CPMK-CPL'!P$13,0)+IFERROR('FORM NILAI SIAP'!$S61*'CPMK-CPL'!P$14,0)+IFERROR('FORM NILAI SIAP'!$U61*'CPMK-CPL'!P$15,0)+IFERROR('FORM NILAI SIAP'!$W61*'CPMK-CPL'!P$16,0)+IFERROR('FORM NILAI SIAP'!$Y61*'CPMK-CPL'!P$17,0)+IFERROR('FORM NILAI SIAP'!$AA61*'CPMK-CPL'!P$18,0)+IFERROR('FORM NILAI SIAP'!$AC61*'CPMK-CPL'!P$19,0)+IFERROR('FORM NILAI SIAP'!$AE61*'CPMK-CPL'!P$20,0))/'CPMK-CPL'!P$25,""))</f>
        <v/>
      </c>
      <c r="R61" s="7" t="str">
        <f>IF($C61="","",IFERROR((IFERROR('FORM NILAI SIAP'!$M61*'CPMK-CPL'!Q$11,0)+IFERROR('FORM NILAI SIAP'!$O61*'CPMK-CPL'!Q$12,0)+IFERROR('FORM NILAI SIAP'!$Q61*'CPMK-CPL'!Q$13,0)+IFERROR('FORM NILAI SIAP'!$S61*'CPMK-CPL'!Q$14,0)+IFERROR('FORM NILAI SIAP'!$U61*'CPMK-CPL'!Q$15,0)+IFERROR('FORM NILAI SIAP'!$W61*'CPMK-CPL'!Q$16,0)+IFERROR('FORM NILAI SIAP'!$Y61*'CPMK-CPL'!Q$17,0)+IFERROR('FORM NILAI SIAP'!$AA61*'CPMK-CPL'!Q$18,0)+IFERROR('FORM NILAI SIAP'!$AC61*'CPMK-CPL'!Q$19,0)+IFERROR('FORM NILAI SIAP'!$AE61*'CPMK-CPL'!Q$20,0))/'CPMK-CPL'!Q$25,""))</f>
        <v/>
      </c>
      <c r="S61" s="7" t="str">
        <f>IF($C61="","",IFERROR((IFERROR('FORM NILAI SIAP'!$M61*'CPMK-CPL'!R$11,0)+IFERROR('FORM NILAI SIAP'!$O61*'CPMK-CPL'!R$12,0)+IFERROR('FORM NILAI SIAP'!$Q61*'CPMK-CPL'!R$13,0)+IFERROR('FORM NILAI SIAP'!$S61*'CPMK-CPL'!R$14,0)+IFERROR('FORM NILAI SIAP'!$U61*'CPMK-CPL'!R$15,0)+IFERROR('FORM NILAI SIAP'!$W61*'CPMK-CPL'!R$16,0)+IFERROR('FORM NILAI SIAP'!$Y61*'CPMK-CPL'!R$17,0)+IFERROR('FORM NILAI SIAP'!$AA61*'CPMK-CPL'!R$18,0)+IFERROR('FORM NILAI SIAP'!$AC61*'CPMK-CPL'!R$19,0)+IFERROR('FORM NILAI SIAP'!$AE61*'CPMK-CPL'!R$20,0))/'CPMK-CPL'!R$25,""))</f>
        <v/>
      </c>
      <c r="T61" s="88" t="str">
        <f t="shared" ref="T61:AH61" si="61">IF(E61="","",IF(E61&gt;=80,4,IF(E61&gt;=70,3,IF(E61&gt;=60,2,1))))</f>
        <v/>
      </c>
      <c r="U61" s="88" t="str">
        <f t="shared" si="61"/>
        <v/>
      </c>
      <c r="V61" s="88">
        <f t="shared" si="9"/>
        <v>4</v>
      </c>
      <c r="W61" s="88" t="str">
        <f t="shared" si="61"/>
        <v/>
      </c>
      <c r="X61" s="88" t="str">
        <f t="shared" si="61"/>
        <v/>
      </c>
      <c r="Y61" s="88" t="str">
        <f t="shared" si="61"/>
        <v/>
      </c>
      <c r="Z61" s="88" t="str">
        <f t="shared" si="61"/>
        <v/>
      </c>
      <c r="AA61" s="88" t="str">
        <f t="shared" si="61"/>
        <v/>
      </c>
      <c r="AB61" s="88" t="str">
        <f t="shared" si="61"/>
        <v/>
      </c>
      <c r="AC61" s="88" t="str">
        <f t="shared" si="61"/>
        <v/>
      </c>
      <c r="AD61" s="88" t="str">
        <f t="shared" si="61"/>
        <v/>
      </c>
      <c r="AE61" s="88" t="str">
        <f t="shared" si="61"/>
        <v/>
      </c>
      <c r="AF61" s="88" t="str">
        <f t="shared" si="61"/>
        <v/>
      </c>
      <c r="AG61" s="88" t="str">
        <f t="shared" si="61"/>
        <v/>
      </c>
      <c r="AH61" s="88" t="str">
        <f t="shared" si="61"/>
        <v/>
      </c>
      <c r="AI61" s="89">
        <f t="shared" ca="1" si="6"/>
        <v>4</v>
      </c>
      <c r="AJ61" s="89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</row>
    <row r="62" spans="1:90" ht="14.25" customHeight="1">
      <c r="A62" s="103">
        <f t="shared" si="7"/>
        <v>55</v>
      </c>
      <c r="B62" s="64">
        <f>IF('FORM NILAI SIAP'!A62=0,"",'FORM NILAI SIAP'!A62)</f>
        <v>21120120140099</v>
      </c>
      <c r="C62" s="3" t="str">
        <f>IF('FORM NILAI SIAP'!B62=0,"",'FORM NILAI SIAP'!B62)</f>
        <v>MUHAMMAD SULTHON AULIYA</v>
      </c>
      <c r="D62" s="3" t="str">
        <f>'FORM NILAI SIAP'!J62</f>
        <v>B</v>
      </c>
      <c r="E62" s="7" t="str">
        <f>IF($C62="","",IFERROR((IFERROR('FORM NILAI SIAP'!$M62*'CPMK-CPL'!D$11,0)+IFERROR('FORM NILAI SIAP'!$O62*'CPMK-CPL'!D$12,0)+IFERROR('FORM NILAI SIAP'!$Q62*'CPMK-CPL'!D$13,0)+IFERROR('FORM NILAI SIAP'!$S62*'CPMK-CPL'!D$14,0)+IFERROR('FORM NILAI SIAP'!$U62*'CPMK-CPL'!D$15,0)+IFERROR('FORM NILAI SIAP'!$W62*'CPMK-CPL'!D$16,0)+IFERROR('FORM NILAI SIAP'!$Y62*'CPMK-CPL'!D$17,0)+IFERROR('FORM NILAI SIAP'!$AA62*'CPMK-CPL'!D$18,0)+IFERROR('FORM NILAI SIAP'!$AC62*'CPMK-CPL'!D$19,0)+IFERROR('FORM NILAI SIAP'!$AE62*'CPMK-CPL'!D$20,0))/'CPMK-CPL'!D$25,""))</f>
        <v/>
      </c>
      <c r="F62" s="7" t="str">
        <f>IF($C62="","",IFERROR((IFERROR('FORM NILAI SIAP'!$M62*'CPMK-CPL'!E$11,0)+IFERROR('FORM NILAI SIAP'!$O62*'CPMK-CPL'!E$12,0)+IFERROR('FORM NILAI SIAP'!$Q62*'CPMK-CPL'!E$13,0)+IFERROR('FORM NILAI SIAP'!$S62*'CPMK-CPL'!E$14,0)+IFERROR('FORM NILAI SIAP'!$U62*'CPMK-CPL'!E$15,0)+IFERROR('FORM NILAI SIAP'!$W62*'CPMK-CPL'!E$16,0)+IFERROR('FORM NILAI SIAP'!$Y62*'CPMK-CPL'!E$17,0)+IFERROR('FORM NILAI SIAP'!$AA62*'CPMK-CPL'!E$18,0)+IFERROR('FORM NILAI SIAP'!$AC62*'CPMK-CPL'!E$19,0)+IFERROR('FORM NILAI SIAP'!$AE62*'CPMK-CPL'!E$20,0))/'CPMK-CPL'!E$25,""))</f>
        <v/>
      </c>
      <c r="G62" s="7">
        <f>IF($C62="","",IFERROR((IFERROR('FORM NILAI SIAP'!$M62*'CPMK-CPL'!F$11,0)+IFERROR('FORM NILAI SIAP'!$O62*'CPMK-CPL'!F$12,0)+IFERROR('FORM NILAI SIAP'!$Q62*'CPMK-CPL'!F$13,0)+IFERROR('FORM NILAI SIAP'!$S62*'CPMK-CPL'!F$14,0)+IFERROR('FORM NILAI SIAP'!$U62*'CPMK-CPL'!F$15,0)+IFERROR('FORM NILAI SIAP'!$W62*'CPMK-CPL'!F$16,0)+IFERROR('FORM NILAI SIAP'!$Y62*'CPMK-CPL'!F$17,0)+IFERROR('FORM NILAI SIAP'!$AA62*'CPMK-CPL'!F$18,0)+IFERROR('FORM NILAI SIAP'!$AC62*'CPMK-CPL'!F$19,0)+IFERROR('FORM NILAI SIAP'!$AE62*'CPMK-CPL'!F$20,0))/'CPMK-CPL'!F$25,""))</f>
        <v>74.5</v>
      </c>
      <c r="H62" s="7" t="str">
        <f>IF($C62="","",IFERROR((IFERROR('FORM NILAI SIAP'!$M62*'CPMK-CPL'!G$11,0)+IFERROR('FORM NILAI SIAP'!$O62*'CPMK-CPL'!G$12,0)+IFERROR('FORM NILAI SIAP'!$Q62*'CPMK-CPL'!G$13,0)+IFERROR('FORM NILAI SIAP'!$S62*'CPMK-CPL'!G$14,0)+IFERROR('FORM NILAI SIAP'!$U62*'CPMK-CPL'!G$15,0)+IFERROR('FORM NILAI SIAP'!$W62*'CPMK-CPL'!G$16,0)+IFERROR('FORM NILAI SIAP'!$Y62*'CPMK-CPL'!G$17,0)+IFERROR('FORM NILAI SIAP'!$AA62*'CPMK-CPL'!G$18,0)+IFERROR('FORM NILAI SIAP'!$AC62*'CPMK-CPL'!G$19,0)+IFERROR('FORM NILAI SIAP'!$AE62*'CPMK-CPL'!G$20,0))/'CPMK-CPL'!G$25,""))</f>
        <v/>
      </c>
      <c r="I62" s="7" t="str">
        <f>IF($C62="","",IFERROR((IFERROR('FORM NILAI SIAP'!$M62*'CPMK-CPL'!H$11,0)+IFERROR('FORM NILAI SIAP'!$O62*'CPMK-CPL'!H$12,0)+IFERROR('FORM NILAI SIAP'!$Q62*'CPMK-CPL'!H$13,0)+IFERROR('FORM NILAI SIAP'!$S62*'CPMK-CPL'!H$14,0)+IFERROR('FORM NILAI SIAP'!$U62*'CPMK-CPL'!H$15,0)+IFERROR('FORM NILAI SIAP'!$W62*'CPMK-CPL'!H$16,0)+IFERROR('FORM NILAI SIAP'!$Y62*'CPMK-CPL'!H$17,0)+IFERROR('FORM NILAI SIAP'!$AA62*'CPMK-CPL'!H$18,0)+IFERROR('FORM NILAI SIAP'!$AC62*'CPMK-CPL'!H$19,0)+IFERROR('FORM NILAI SIAP'!$AE62*'CPMK-CPL'!H$20,0))/'CPMK-CPL'!H$25,""))</f>
        <v/>
      </c>
      <c r="J62" s="7" t="str">
        <f>IF($C62="","",IFERROR((IFERROR('FORM NILAI SIAP'!$M62*'CPMK-CPL'!I$11,0)+IFERROR('FORM NILAI SIAP'!$O62*'CPMK-CPL'!I$12,0)+IFERROR('FORM NILAI SIAP'!$Q62*'CPMK-CPL'!I$13,0)+IFERROR('FORM NILAI SIAP'!$S62*'CPMK-CPL'!I$14,0)+IFERROR('FORM NILAI SIAP'!$U62*'CPMK-CPL'!I$15,0)+IFERROR('FORM NILAI SIAP'!$W62*'CPMK-CPL'!I$16,0)+IFERROR('FORM NILAI SIAP'!$Y62*'CPMK-CPL'!I$17,0)+IFERROR('FORM NILAI SIAP'!$AA62*'CPMK-CPL'!I$18,0)+IFERROR('FORM NILAI SIAP'!$AC62*'CPMK-CPL'!I$19,0)+IFERROR('FORM NILAI SIAP'!$AE62*'CPMK-CPL'!I$20,0))/'CPMK-CPL'!I$25,""))</f>
        <v/>
      </c>
      <c r="K62" s="7" t="str">
        <f>IF($C62="","",IFERROR((IFERROR('FORM NILAI SIAP'!$M62*'CPMK-CPL'!J$11,0)+IFERROR('FORM NILAI SIAP'!$O62*'CPMK-CPL'!J$12,0)+IFERROR('FORM NILAI SIAP'!$Q62*'CPMK-CPL'!J$13,0)+IFERROR('FORM NILAI SIAP'!$S62*'CPMK-CPL'!J$14,0)+IFERROR('FORM NILAI SIAP'!$U62*'CPMK-CPL'!J$15,0)+IFERROR('FORM NILAI SIAP'!$W62*'CPMK-CPL'!J$16,0)+IFERROR('FORM NILAI SIAP'!$Y62*'CPMK-CPL'!J$17,0)+IFERROR('FORM NILAI SIAP'!$AA62*'CPMK-CPL'!J$18,0)+IFERROR('FORM NILAI SIAP'!$AC62*'CPMK-CPL'!J$19,0)+IFERROR('FORM NILAI SIAP'!$AE62*'CPMK-CPL'!J$20,0))/'CPMK-CPL'!J$25,""))</f>
        <v/>
      </c>
      <c r="L62" s="7" t="str">
        <f>IF($C62="","",IFERROR((IFERROR('FORM NILAI SIAP'!$M62*'CPMK-CPL'!K$11,0)+IFERROR('FORM NILAI SIAP'!$O62*'CPMK-CPL'!K$12,0)+IFERROR('FORM NILAI SIAP'!$Q62*'CPMK-CPL'!K$13,0)+IFERROR('FORM NILAI SIAP'!$S62*'CPMK-CPL'!K$14,0)+IFERROR('FORM NILAI SIAP'!$U62*'CPMK-CPL'!K$15,0)+IFERROR('FORM NILAI SIAP'!$W62*'CPMK-CPL'!K$16,0)+IFERROR('FORM NILAI SIAP'!$Y62*'CPMK-CPL'!K$17,0)+IFERROR('FORM NILAI SIAP'!$AA62*'CPMK-CPL'!K$18,0)+IFERROR('FORM NILAI SIAP'!$AC62*'CPMK-CPL'!K$19,0)+IFERROR('FORM NILAI SIAP'!$AE62*'CPMK-CPL'!K$20,0))/'CPMK-CPL'!K$25,""))</f>
        <v/>
      </c>
      <c r="M62" s="7" t="str">
        <f>IF($C62="","",IFERROR((IFERROR('FORM NILAI SIAP'!$M62*'CPMK-CPL'!L$11,0)+IFERROR('FORM NILAI SIAP'!$O62*'CPMK-CPL'!L$12,0)+IFERROR('FORM NILAI SIAP'!$Q62*'CPMK-CPL'!L$13,0)+IFERROR('FORM NILAI SIAP'!$S62*'CPMK-CPL'!L$14,0)+IFERROR('FORM NILAI SIAP'!$U62*'CPMK-CPL'!L$15,0)+IFERROR('FORM NILAI SIAP'!$W62*'CPMK-CPL'!L$16,0)+IFERROR('FORM NILAI SIAP'!$Y62*'CPMK-CPL'!L$17,0)+IFERROR('FORM NILAI SIAP'!$AA62*'CPMK-CPL'!L$18,0)+IFERROR('FORM NILAI SIAP'!$AC62*'CPMK-CPL'!L$19,0)+IFERROR('FORM NILAI SIAP'!$AE62*'CPMK-CPL'!L$20,0))/'CPMK-CPL'!L$25,""))</f>
        <v/>
      </c>
      <c r="N62" s="7" t="str">
        <f>IF($C62="","",IFERROR((IFERROR('FORM NILAI SIAP'!$M62*'CPMK-CPL'!M$11,0)+IFERROR('FORM NILAI SIAP'!$O62*'CPMK-CPL'!M$12,0)+IFERROR('FORM NILAI SIAP'!$Q62*'CPMK-CPL'!M$13,0)+IFERROR('FORM NILAI SIAP'!$S62*'CPMK-CPL'!M$14,0)+IFERROR('FORM NILAI SIAP'!$U62*'CPMK-CPL'!M$15,0)+IFERROR('FORM NILAI SIAP'!$W62*'CPMK-CPL'!M$16,0)+IFERROR('FORM NILAI SIAP'!$Y62*'CPMK-CPL'!M$17,0)+IFERROR('FORM NILAI SIAP'!$AA62*'CPMK-CPL'!M$18,0)+IFERROR('FORM NILAI SIAP'!$AC62*'CPMK-CPL'!M$19,0)+IFERROR('FORM NILAI SIAP'!$AE62*'CPMK-CPL'!M$20,0))/'CPMK-CPL'!M$25,""))</f>
        <v/>
      </c>
      <c r="O62" s="7" t="str">
        <f>IF($C62="","",IFERROR((IFERROR('FORM NILAI SIAP'!$M62*'CPMK-CPL'!N$11,0)+IFERROR('FORM NILAI SIAP'!$O62*'CPMK-CPL'!N$12,0)+IFERROR('FORM NILAI SIAP'!$Q62*'CPMK-CPL'!N$13,0)+IFERROR('FORM NILAI SIAP'!$S62*'CPMK-CPL'!N$14,0)+IFERROR('FORM NILAI SIAP'!$U62*'CPMK-CPL'!N$15,0)+IFERROR('FORM NILAI SIAP'!$W62*'CPMK-CPL'!N$16,0)+IFERROR('FORM NILAI SIAP'!$Y62*'CPMK-CPL'!N$17,0)+IFERROR('FORM NILAI SIAP'!$AA62*'CPMK-CPL'!N$18,0)+IFERROR('FORM NILAI SIAP'!$AC62*'CPMK-CPL'!N$19,0)+IFERROR('FORM NILAI SIAP'!$AE62*'CPMK-CPL'!N$20,0))/'CPMK-CPL'!N$25,""))</f>
        <v/>
      </c>
      <c r="P62" s="7" t="str">
        <f>IF($C62="","",IFERROR((IFERROR('FORM NILAI SIAP'!$M62*'CPMK-CPL'!O$11,0)+IFERROR('FORM NILAI SIAP'!$O62*'CPMK-CPL'!O$12,0)+IFERROR('FORM NILAI SIAP'!$Q62*'CPMK-CPL'!O$13,0)+IFERROR('FORM NILAI SIAP'!$S62*'CPMK-CPL'!O$14,0)+IFERROR('FORM NILAI SIAP'!$U62*'CPMK-CPL'!O$15,0)+IFERROR('FORM NILAI SIAP'!$W62*'CPMK-CPL'!O$16,0)+IFERROR('FORM NILAI SIAP'!$Y62*'CPMK-CPL'!O$17,0)+IFERROR('FORM NILAI SIAP'!$AA62*'CPMK-CPL'!O$18,0)+IFERROR('FORM NILAI SIAP'!$AC62*'CPMK-CPL'!O$19,0)+IFERROR('FORM NILAI SIAP'!$AE62*'CPMK-CPL'!O$20,0))/'CPMK-CPL'!O$25,""))</f>
        <v/>
      </c>
      <c r="Q62" s="7" t="str">
        <f>IF($C62="","",IFERROR((IFERROR('FORM NILAI SIAP'!$M62*'CPMK-CPL'!P$11,0)+IFERROR('FORM NILAI SIAP'!$O62*'CPMK-CPL'!P$12,0)+IFERROR('FORM NILAI SIAP'!$Q62*'CPMK-CPL'!P$13,0)+IFERROR('FORM NILAI SIAP'!$S62*'CPMK-CPL'!P$14,0)+IFERROR('FORM NILAI SIAP'!$U62*'CPMK-CPL'!P$15,0)+IFERROR('FORM NILAI SIAP'!$W62*'CPMK-CPL'!P$16,0)+IFERROR('FORM NILAI SIAP'!$Y62*'CPMK-CPL'!P$17,0)+IFERROR('FORM NILAI SIAP'!$AA62*'CPMK-CPL'!P$18,0)+IFERROR('FORM NILAI SIAP'!$AC62*'CPMK-CPL'!P$19,0)+IFERROR('FORM NILAI SIAP'!$AE62*'CPMK-CPL'!P$20,0))/'CPMK-CPL'!P$25,""))</f>
        <v/>
      </c>
      <c r="R62" s="7" t="str">
        <f>IF($C62="","",IFERROR((IFERROR('FORM NILAI SIAP'!$M62*'CPMK-CPL'!Q$11,0)+IFERROR('FORM NILAI SIAP'!$O62*'CPMK-CPL'!Q$12,0)+IFERROR('FORM NILAI SIAP'!$Q62*'CPMK-CPL'!Q$13,0)+IFERROR('FORM NILAI SIAP'!$S62*'CPMK-CPL'!Q$14,0)+IFERROR('FORM NILAI SIAP'!$U62*'CPMK-CPL'!Q$15,0)+IFERROR('FORM NILAI SIAP'!$W62*'CPMK-CPL'!Q$16,0)+IFERROR('FORM NILAI SIAP'!$Y62*'CPMK-CPL'!Q$17,0)+IFERROR('FORM NILAI SIAP'!$AA62*'CPMK-CPL'!Q$18,0)+IFERROR('FORM NILAI SIAP'!$AC62*'CPMK-CPL'!Q$19,0)+IFERROR('FORM NILAI SIAP'!$AE62*'CPMK-CPL'!Q$20,0))/'CPMK-CPL'!Q$25,""))</f>
        <v/>
      </c>
      <c r="S62" s="7" t="str">
        <f>IF($C62="","",IFERROR((IFERROR('FORM NILAI SIAP'!$M62*'CPMK-CPL'!R$11,0)+IFERROR('FORM NILAI SIAP'!$O62*'CPMK-CPL'!R$12,0)+IFERROR('FORM NILAI SIAP'!$Q62*'CPMK-CPL'!R$13,0)+IFERROR('FORM NILAI SIAP'!$S62*'CPMK-CPL'!R$14,0)+IFERROR('FORM NILAI SIAP'!$U62*'CPMK-CPL'!R$15,0)+IFERROR('FORM NILAI SIAP'!$W62*'CPMK-CPL'!R$16,0)+IFERROR('FORM NILAI SIAP'!$Y62*'CPMK-CPL'!R$17,0)+IFERROR('FORM NILAI SIAP'!$AA62*'CPMK-CPL'!R$18,0)+IFERROR('FORM NILAI SIAP'!$AC62*'CPMK-CPL'!R$19,0)+IFERROR('FORM NILAI SIAP'!$AE62*'CPMK-CPL'!R$20,0))/'CPMK-CPL'!R$25,""))</f>
        <v/>
      </c>
      <c r="T62" s="88" t="str">
        <f t="shared" ref="T62:AH62" si="62">IF(E62="","",IF(E62&gt;=80,4,IF(E62&gt;=70,3,IF(E62&gt;=60,2,1))))</f>
        <v/>
      </c>
      <c r="U62" s="88" t="str">
        <f t="shared" si="62"/>
        <v/>
      </c>
      <c r="V62" s="88">
        <f t="shared" si="9"/>
        <v>3</v>
      </c>
      <c r="W62" s="88" t="str">
        <f t="shared" si="62"/>
        <v/>
      </c>
      <c r="X62" s="88" t="str">
        <f t="shared" si="62"/>
        <v/>
      </c>
      <c r="Y62" s="88" t="str">
        <f t="shared" si="62"/>
        <v/>
      </c>
      <c r="Z62" s="88" t="str">
        <f t="shared" si="62"/>
        <v/>
      </c>
      <c r="AA62" s="88" t="str">
        <f t="shared" si="62"/>
        <v/>
      </c>
      <c r="AB62" s="88" t="str">
        <f t="shared" si="62"/>
        <v/>
      </c>
      <c r="AC62" s="88" t="str">
        <f t="shared" si="62"/>
        <v/>
      </c>
      <c r="AD62" s="88" t="str">
        <f t="shared" si="62"/>
        <v/>
      </c>
      <c r="AE62" s="88" t="str">
        <f t="shared" si="62"/>
        <v/>
      </c>
      <c r="AF62" s="88" t="str">
        <f t="shared" si="62"/>
        <v/>
      </c>
      <c r="AG62" s="88" t="str">
        <f t="shared" si="62"/>
        <v/>
      </c>
      <c r="AH62" s="88" t="str">
        <f t="shared" si="62"/>
        <v/>
      </c>
      <c r="AI62" s="89">
        <f t="shared" ca="1" si="6"/>
        <v>3</v>
      </c>
      <c r="AJ62" s="89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</row>
    <row r="63" spans="1:90" ht="14.25" customHeight="1">
      <c r="A63" s="103">
        <f t="shared" si="7"/>
        <v>56</v>
      </c>
      <c r="B63" s="64">
        <f>IF('FORM NILAI SIAP'!A63=0,"",'FORM NILAI SIAP'!A63)</f>
        <v>21120120140099</v>
      </c>
      <c r="C63" s="3" t="str">
        <f>IF('FORM NILAI SIAP'!B63=0,"",'FORM NILAI SIAP'!B63)</f>
        <v>MUHAMAD ANGGITO HERLAMBANG HADISUWARNO</v>
      </c>
      <c r="D63" s="3" t="str">
        <f>'FORM NILAI SIAP'!J63</f>
        <v>B</v>
      </c>
      <c r="E63" s="7" t="str">
        <f>IF($C63="","",IFERROR((IFERROR('FORM NILAI SIAP'!$M63*'CPMK-CPL'!D$11,0)+IFERROR('FORM NILAI SIAP'!$O63*'CPMK-CPL'!D$12,0)+IFERROR('FORM NILAI SIAP'!$Q63*'CPMK-CPL'!D$13,0)+IFERROR('FORM NILAI SIAP'!$S63*'CPMK-CPL'!D$14,0)+IFERROR('FORM NILAI SIAP'!$U63*'CPMK-CPL'!D$15,0)+IFERROR('FORM NILAI SIAP'!$W63*'CPMK-CPL'!D$16,0)+IFERROR('FORM NILAI SIAP'!$Y63*'CPMK-CPL'!D$17,0)+IFERROR('FORM NILAI SIAP'!$AA63*'CPMK-CPL'!D$18,0)+IFERROR('FORM NILAI SIAP'!$AC63*'CPMK-CPL'!D$19,0)+IFERROR('FORM NILAI SIAP'!$AE63*'CPMK-CPL'!D$20,0))/'CPMK-CPL'!D$25,""))</f>
        <v/>
      </c>
      <c r="F63" s="7" t="str">
        <f>IF($C63="","",IFERROR((IFERROR('FORM NILAI SIAP'!$M63*'CPMK-CPL'!E$11,0)+IFERROR('FORM NILAI SIAP'!$O63*'CPMK-CPL'!E$12,0)+IFERROR('FORM NILAI SIAP'!$Q63*'CPMK-CPL'!E$13,0)+IFERROR('FORM NILAI SIAP'!$S63*'CPMK-CPL'!E$14,0)+IFERROR('FORM NILAI SIAP'!$U63*'CPMK-CPL'!E$15,0)+IFERROR('FORM NILAI SIAP'!$W63*'CPMK-CPL'!E$16,0)+IFERROR('FORM NILAI SIAP'!$Y63*'CPMK-CPL'!E$17,0)+IFERROR('FORM NILAI SIAP'!$AA63*'CPMK-CPL'!E$18,0)+IFERROR('FORM NILAI SIAP'!$AC63*'CPMK-CPL'!E$19,0)+IFERROR('FORM NILAI SIAP'!$AE63*'CPMK-CPL'!E$20,0))/'CPMK-CPL'!E$25,""))</f>
        <v/>
      </c>
      <c r="G63" s="7">
        <f>IF($C63="","",IFERROR((IFERROR('FORM NILAI SIAP'!$M63*'CPMK-CPL'!F$11,0)+IFERROR('FORM NILAI SIAP'!$O63*'CPMK-CPL'!F$12,0)+IFERROR('FORM NILAI SIAP'!$Q63*'CPMK-CPL'!F$13,0)+IFERROR('FORM NILAI SIAP'!$S63*'CPMK-CPL'!F$14,0)+IFERROR('FORM NILAI SIAP'!$U63*'CPMK-CPL'!F$15,0)+IFERROR('FORM NILAI SIAP'!$W63*'CPMK-CPL'!F$16,0)+IFERROR('FORM NILAI SIAP'!$Y63*'CPMK-CPL'!F$17,0)+IFERROR('FORM NILAI SIAP'!$AA63*'CPMK-CPL'!F$18,0)+IFERROR('FORM NILAI SIAP'!$AC63*'CPMK-CPL'!F$19,0)+IFERROR('FORM NILAI SIAP'!$AE63*'CPMK-CPL'!F$20,0))/'CPMK-CPL'!F$25,""))</f>
        <v>78</v>
      </c>
      <c r="H63" s="7" t="str">
        <f>IF($C63="","",IFERROR((IFERROR('FORM NILAI SIAP'!$M63*'CPMK-CPL'!G$11,0)+IFERROR('FORM NILAI SIAP'!$O63*'CPMK-CPL'!G$12,0)+IFERROR('FORM NILAI SIAP'!$Q63*'CPMK-CPL'!G$13,0)+IFERROR('FORM NILAI SIAP'!$S63*'CPMK-CPL'!G$14,0)+IFERROR('FORM NILAI SIAP'!$U63*'CPMK-CPL'!G$15,0)+IFERROR('FORM NILAI SIAP'!$W63*'CPMK-CPL'!G$16,0)+IFERROR('FORM NILAI SIAP'!$Y63*'CPMK-CPL'!G$17,0)+IFERROR('FORM NILAI SIAP'!$AA63*'CPMK-CPL'!G$18,0)+IFERROR('FORM NILAI SIAP'!$AC63*'CPMK-CPL'!G$19,0)+IFERROR('FORM NILAI SIAP'!$AE63*'CPMK-CPL'!G$20,0))/'CPMK-CPL'!G$25,""))</f>
        <v/>
      </c>
      <c r="I63" s="7" t="str">
        <f>IF($C63="","",IFERROR((IFERROR('FORM NILAI SIAP'!$M63*'CPMK-CPL'!H$11,0)+IFERROR('FORM NILAI SIAP'!$O63*'CPMK-CPL'!H$12,0)+IFERROR('FORM NILAI SIAP'!$Q63*'CPMK-CPL'!H$13,0)+IFERROR('FORM NILAI SIAP'!$S63*'CPMK-CPL'!H$14,0)+IFERROR('FORM NILAI SIAP'!$U63*'CPMK-CPL'!H$15,0)+IFERROR('FORM NILAI SIAP'!$W63*'CPMK-CPL'!H$16,0)+IFERROR('FORM NILAI SIAP'!$Y63*'CPMK-CPL'!H$17,0)+IFERROR('FORM NILAI SIAP'!$AA63*'CPMK-CPL'!H$18,0)+IFERROR('FORM NILAI SIAP'!$AC63*'CPMK-CPL'!H$19,0)+IFERROR('FORM NILAI SIAP'!$AE63*'CPMK-CPL'!H$20,0))/'CPMK-CPL'!H$25,""))</f>
        <v/>
      </c>
      <c r="J63" s="7" t="str">
        <f>IF($C63="","",IFERROR((IFERROR('FORM NILAI SIAP'!$M63*'CPMK-CPL'!I$11,0)+IFERROR('FORM NILAI SIAP'!$O63*'CPMK-CPL'!I$12,0)+IFERROR('FORM NILAI SIAP'!$Q63*'CPMK-CPL'!I$13,0)+IFERROR('FORM NILAI SIAP'!$S63*'CPMK-CPL'!I$14,0)+IFERROR('FORM NILAI SIAP'!$U63*'CPMK-CPL'!I$15,0)+IFERROR('FORM NILAI SIAP'!$W63*'CPMK-CPL'!I$16,0)+IFERROR('FORM NILAI SIAP'!$Y63*'CPMK-CPL'!I$17,0)+IFERROR('FORM NILAI SIAP'!$AA63*'CPMK-CPL'!I$18,0)+IFERROR('FORM NILAI SIAP'!$AC63*'CPMK-CPL'!I$19,0)+IFERROR('FORM NILAI SIAP'!$AE63*'CPMK-CPL'!I$20,0))/'CPMK-CPL'!I$25,""))</f>
        <v/>
      </c>
      <c r="K63" s="7" t="str">
        <f>IF($C63="","",IFERROR((IFERROR('FORM NILAI SIAP'!$M63*'CPMK-CPL'!J$11,0)+IFERROR('FORM NILAI SIAP'!$O63*'CPMK-CPL'!J$12,0)+IFERROR('FORM NILAI SIAP'!$Q63*'CPMK-CPL'!J$13,0)+IFERROR('FORM NILAI SIAP'!$S63*'CPMK-CPL'!J$14,0)+IFERROR('FORM NILAI SIAP'!$U63*'CPMK-CPL'!J$15,0)+IFERROR('FORM NILAI SIAP'!$W63*'CPMK-CPL'!J$16,0)+IFERROR('FORM NILAI SIAP'!$Y63*'CPMK-CPL'!J$17,0)+IFERROR('FORM NILAI SIAP'!$AA63*'CPMK-CPL'!J$18,0)+IFERROR('FORM NILAI SIAP'!$AC63*'CPMK-CPL'!J$19,0)+IFERROR('FORM NILAI SIAP'!$AE63*'CPMK-CPL'!J$20,0))/'CPMK-CPL'!J$25,""))</f>
        <v/>
      </c>
      <c r="L63" s="7" t="str">
        <f>IF($C63="","",IFERROR((IFERROR('FORM NILAI SIAP'!$M63*'CPMK-CPL'!K$11,0)+IFERROR('FORM NILAI SIAP'!$O63*'CPMK-CPL'!K$12,0)+IFERROR('FORM NILAI SIAP'!$Q63*'CPMK-CPL'!K$13,0)+IFERROR('FORM NILAI SIAP'!$S63*'CPMK-CPL'!K$14,0)+IFERROR('FORM NILAI SIAP'!$U63*'CPMK-CPL'!K$15,0)+IFERROR('FORM NILAI SIAP'!$W63*'CPMK-CPL'!K$16,0)+IFERROR('FORM NILAI SIAP'!$Y63*'CPMK-CPL'!K$17,0)+IFERROR('FORM NILAI SIAP'!$AA63*'CPMK-CPL'!K$18,0)+IFERROR('FORM NILAI SIAP'!$AC63*'CPMK-CPL'!K$19,0)+IFERROR('FORM NILAI SIAP'!$AE63*'CPMK-CPL'!K$20,0))/'CPMK-CPL'!K$25,""))</f>
        <v/>
      </c>
      <c r="M63" s="7" t="str">
        <f>IF($C63="","",IFERROR((IFERROR('FORM NILAI SIAP'!$M63*'CPMK-CPL'!L$11,0)+IFERROR('FORM NILAI SIAP'!$O63*'CPMK-CPL'!L$12,0)+IFERROR('FORM NILAI SIAP'!$Q63*'CPMK-CPL'!L$13,0)+IFERROR('FORM NILAI SIAP'!$S63*'CPMK-CPL'!L$14,0)+IFERROR('FORM NILAI SIAP'!$U63*'CPMK-CPL'!L$15,0)+IFERROR('FORM NILAI SIAP'!$W63*'CPMK-CPL'!L$16,0)+IFERROR('FORM NILAI SIAP'!$Y63*'CPMK-CPL'!L$17,0)+IFERROR('FORM NILAI SIAP'!$AA63*'CPMK-CPL'!L$18,0)+IFERROR('FORM NILAI SIAP'!$AC63*'CPMK-CPL'!L$19,0)+IFERROR('FORM NILAI SIAP'!$AE63*'CPMK-CPL'!L$20,0))/'CPMK-CPL'!L$25,""))</f>
        <v/>
      </c>
      <c r="N63" s="7" t="str">
        <f>IF($C63="","",IFERROR((IFERROR('FORM NILAI SIAP'!$M63*'CPMK-CPL'!M$11,0)+IFERROR('FORM NILAI SIAP'!$O63*'CPMK-CPL'!M$12,0)+IFERROR('FORM NILAI SIAP'!$Q63*'CPMK-CPL'!M$13,0)+IFERROR('FORM NILAI SIAP'!$S63*'CPMK-CPL'!M$14,0)+IFERROR('FORM NILAI SIAP'!$U63*'CPMK-CPL'!M$15,0)+IFERROR('FORM NILAI SIAP'!$W63*'CPMK-CPL'!M$16,0)+IFERROR('FORM NILAI SIAP'!$Y63*'CPMK-CPL'!M$17,0)+IFERROR('FORM NILAI SIAP'!$AA63*'CPMK-CPL'!M$18,0)+IFERROR('FORM NILAI SIAP'!$AC63*'CPMK-CPL'!M$19,0)+IFERROR('FORM NILAI SIAP'!$AE63*'CPMK-CPL'!M$20,0))/'CPMK-CPL'!M$25,""))</f>
        <v/>
      </c>
      <c r="O63" s="7" t="str">
        <f>IF($C63="","",IFERROR((IFERROR('FORM NILAI SIAP'!$M63*'CPMK-CPL'!N$11,0)+IFERROR('FORM NILAI SIAP'!$O63*'CPMK-CPL'!N$12,0)+IFERROR('FORM NILAI SIAP'!$Q63*'CPMK-CPL'!N$13,0)+IFERROR('FORM NILAI SIAP'!$S63*'CPMK-CPL'!N$14,0)+IFERROR('FORM NILAI SIAP'!$U63*'CPMK-CPL'!N$15,0)+IFERROR('FORM NILAI SIAP'!$W63*'CPMK-CPL'!N$16,0)+IFERROR('FORM NILAI SIAP'!$Y63*'CPMK-CPL'!N$17,0)+IFERROR('FORM NILAI SIAP'!$AA63*'CPMK-CPL'!N$18,0)+IFERROR('FORM NILAI SIAP'!$AC63*'CPMK-CPL'!N$19,0)+IFERROR('FORM NILAI SIAP'!$AE63*'CPMK-CPL'!N$20,0))/'CPMK-CPL'!N$25,""))</f>
        <v/>
      </c>
      <c r="P63" s="7" t="str">
        <f>IF($C63="","",IFERROR((IFERROR('FORM NILAI SIAP'!$M63*'CPMK-CPL'!O$11,0)+IFERROR('FORM NILAI SIAP'!$O63*'CPMK-CPL'!O$12,0)+IFERROR('FORM NILAI SIAP'!$Q63*'CPMK-CPL'!O$13,0)+IFERROR('FORM NILAI SIAP'!$S63*'CPMK-CPL'!O$14,0)+IFERROR('FORM NILAI SIAP'!$U63*'CPMK-CPL'!O$15,0)+IFERROR('FORM NILAI SIAP'!$W63*'CPMK-CPL'!O$16,0)+IFERROR('FORM NILAI SIAP'!$Y63*'CPMK-CPL'!O$17,0)+IFERROR('FORM NILAI SIAP'!$AA63*'CPMK-CPL'!O$18,0)+IFERROR('FORM NILAI SIAP'!$AC63*'CPMK-CPL'!O$19,0)+IFERROR('FORM NILAI SIAP'!$AE63*'CPMK-CPL'!O$20,0))/'CPMK-CPL'!O$25,""))</f>
        <v/>
      </c>
      <c r="Q63" s="7" t="str">
        <f>IF($C63="","",IFERROR((IFERROR('FORM NILAI SIAP'!$M63*'CPMK-CPL'!P$11,0)+IFERROR('FORM NILAI SIAP'!$O63*'CPMK-CPL'!P$12,0)+IFERROR('FORM NILAI SIAP'!$Q63*'CPMK-CPL'!P$13,0)+IFERROR('FORM NILAI SIAP'!$S63*'CPMK-CPL'!P$14,0)+IFERROR('FORM NILAI SIAP'!$U63*'CPMK-CPL'!P$15,0)+IFERROR('FORM NILAI SIAP'!$W63*'CPMK-CPL'!P$16,0)+IFERROR('FORM NILAI SIAP'!$Y63*'CPMK-CPL'!P$17,0)+IFERROR('FORM NILAI SIAP'!$AA63*'CPMK-CPL'!P$18,0)+IFERROR('FORM NILAI SIAP'!$AC63*'CPMK-CPL'!P$19,0)+IFERROR('FORM NILAI SIAP'!$AE63*'CPMK-CPL'!P$20,0))/'CPMK-CPL'!P$25,""))</f>
        <v/>
      </c>
      <c r="R63" s="7" t="str">
        <f>IF($C63="","",IFERROR((IFERROR('FORM NILAI SIAP'!$M63*'CPMK-CPL'!Q$11,0)+IFERROR('FORM NILAI SIAP'!$O63*'CPMK-CPL'!Q$12,0)+IFERROR('FORM NILAI SIAP'!$Q63*'CPMK-CPL'!Q$13,0)+IFERROR('FORM NILAI SIAP'!$S63*'CPMK-CPL'!Q$14,0)+IFERROR('FORM NILAI SIAP'!$U63*'CPMK-CPL'!Q$15,0)+IFERROR('FORM NILAI SIAP'!$W63*'CPMK-CPL'!Q$16,0)+IFERROR('FORM NILAI SIAP'!$Y63*'CPMK-CPL'!Q$17,0)+IFERROR('FORM NILAI SIAP'!$AA63*'CPMK-CPL'!Q$18,0)+IFERROR('FORM NILAI SIAP'!$AC63*'CPMK-CPL'!Q$19,0)+IFERROR('FORM NILAI SIAP'!$AE63*'CPMK-CPL'!Q$20,0))/'CPMK-CPL'!Q$25,""))</f>
        <v/>
      </c>
      <c r="S63" s="7" t="str">
        <f>IF($C63="","",IFERROR((IFERROR('FORM NILAI SIAP'!$M63*'CPMK-CPL'!R$11,0)+IFERROR('FORM NILAI SIAP'!$O63*'CPMK-CPL'!R$12,0)+IFERROR('FORM NILAI SIAP'!$Q63*'CPMK-CPL'!R$13,0)+IFERROR('FORM NILAI SIAP'!$S63*'CPMK-CPL'!R$14,0)+IFERROR('FORM NILAI SIAP'!$U63*'CPMK-CPL'!R$15,0)+IFERROR('FORM NILAI SIAP'!$W63*'CPMK-CPL'!R$16,0)+IFERROR('FORM NILAI SIAP'!$Y63*'CPMK-CPL'!R$17,0)+IFERROR('FORM NILAI SIAP'!$AA63*'CPMK-CPL'!R$18,0)+IFERROR('FORM NILAI SIAP'!$AC63*'CPMK-CPL'!R$19,0)+IFERROR('FORM NILAI SIAP'!$AE63*'CPMK-CPL'!R$20,0))/'CPMK-CPL'!R$25,""))</f>
        <v/>
      </c>
      <c r="T63" s="88" t="str">
        <f t="shared" ref="T63:AH63" si="63">IF(E63="","",IF(E63&gt;=80,4,IF(E63&gt;=70,3,IF(E63&gt;=60,2,1))))</f>
        <v/>
      </c>
      <c r="U63" s="88" t="str">
        <f t="shared" si="63"/>
        <v/>
      </c>
      <c r="V63" s="88">
        <f t="shared" si="9"/>
        <v>3</v>
      </c>
      <c r="W63" s="88" t="str">
        <f t="shared" si="63"/>
        <v/>
      </c>
      <c r="X63" s="88" t="str">
        <f t="shared" si="63"/>
        <v/>
      </c>
      <c r="Y63" s="88" t="str">
        <f t="shared" si="63"/>
        <v/>
      </c>
      <c r="Z63" s="88" t="str">
        <f t="shared" si="63"/>
        <v/>
      </c>
      <c r="AA63" s="88" t="str">
        <f t="shared" si="63"/>
        <v/>
      </c>
      <c r="AB63" s="88" t="str">
        <f t="shared" si="63"/>
        <v/>
      </c>
      <c r="AC63" s="88" t="str">
        <f t="shared" si="63"/>
        <v/>
      </c>
      <c r="AD63" s="88" t="str">
        <f t="shared" si="63"/>
        <v/>
      </c>
      <c r="AE63" s="88" t="str">
        <f t="shared" si="63"/>
        <v/>
      </c>
      <c r="AF63" s="88" t="str">
        <f t="shared" si="63"/>
        <v/>
      </c>
      <c r="AG63" s="88" t="str">
        <f t="shared" si="63"/>
        <v/>
      </c>
      <c r="AH63" s="88" t="str">
        <f t="shared" si="63"/>
        <v/>
      </c>
      <c r="AI63" s="89">
        <f t="shared" ca="1" si="6"/>
        <v>3</v>
      </c>
      <c r="AJ63" s="89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</row>
    <row r="64" spans="1:90" ht="14.25" customHeight="1">
      <c r="A64" s="103">
        <f t="shared" si="7"/>
        <v>57</v>
      </c>
      <c r="B64" s="64">
        <f>IF('FORM NILAI SIAP'!A64=0,"",'FORM NILAI SIAP'!A64)</f>
        <v>21120120140099</v>
      </c>
      <c r="C64" s="3" t="str">
        <f>IF('FORM NILAI SIAP'!B64=0,"",'FORM NILAI SIAP'!B64)</f>
        <v>KANINA NADIRA ANDRIYANI</v>
      </c>
      <c r="D64" s="3" t="str">
        <f>'FORM NILAI SIAP'!J64</f>
        <v>A</v>
      </c>
      <c r="E64" s="7" t="str">
        <f>IF($C64="","",IFERROR((IFERROR('FORM NILAI SIAP'!$M64*'CPMK-CPL'!D$11,0)+IFERROR('FORM NILAI SIAP'!$O64*'CPMK-CPL'!D$12,0)+IFERROR('FORM NILAI SIAP'!$Q64*'CPMK-CPL'!D$13,0)+IFERROR('FORM NILAI SIAP'!$S64*'CPMK-CPL'!D$14,0)+IFERROR('FORM NILAI SIAP'!$U64*'CPMK-CPL'!D$15,0)+IFERROR('FORM NILAI SIAP'!$W64*'CPMK-CPL'!D$16,0)+IFERROR('FORM NILAI SIAP'!$Y64*'CPMK-CPL'!D$17,0)+IFERROR('FORM NILAI SIAP'!$AA64*'CPMK-CPL'!D$18,0)+IFERROR('FORM NILAI SIAP'!$AC64*'CPMK-CPL'!D$19,0)+IFERROR('FORM NILAI SIAP'!$AE64*'CPMK-CPL'!D$20,0))/'CPMK-CPL'!D$25,""))</f>
        <v/>
      </c>
      <c r="F64" s="7" t="str">
        <f>IF($C64="","",IFERROR((IFERROR('FORM NILAI SIAP'!$M64*'CPMK-CPL'!E$11,0)+IFERROR('FORM NILAI SIAP'!$O64*'CPMK-CPL'!E$12,0)+IFERROR('FORM NILAI SIAP'!$Q64*'CPMK-CPL'!E$13,0)+IFERROR('FORM NILAI SIAP'!$S64*'CPMK-CPL'!E$14,0)+IFERROR('FORM NILAI SIAP'!$U64*'CPMK-CPL'!E$15,0)+IFERROR('FORM NILAI SIAP'!$W64*'CPMK-CPL'!E$16,0)+IFERROR('FORM NILAI SIAP'!$Y64*'CPMK-CPL'!E$17,0)+IFERROR('FORM NILAI SIAP'!$AA64*'CPMK-CPL'!E$18,0)+IFERROR('FORM NILAI SIAP'!$AC64*'CPMK-CPL'!E$19,0)+IFERROR('FORM NILAI SIAP'!$AE64*'CPMK-CPL'!E$20,0))/'CPMK-CPL'!E$25,""))</f>
        <v/>
      </c>
      <c r="G64" s="7">
        <f>IF($C64="","",IFERROR((IFERROR('FORM NILAI SIAP'!$M64*'CPMK-CPL'!F$11,0)+IFERROR('FORM NILAI SIAP'!$O64*'CPMK-CPL'!F$12,0)+IFERROR('FORM NILAI SIAP'!$Q64*'CPMK-CPL'!F$13,0)+IFERROR('FORM NILAI SIAP'!$S64*'CPMK-CPL'!F$14,0)+IFERROR('FORM NILAI SIAP'!$U64*'CPMK-CPL'!F$15,0)+IFERROR('FORM NILAI SIAP'!$W64*'CPMK-CPL'!F$16,0)+IFERROR('FORM NILAI SIAP'!$Y64*'CPMK-CPL'!F$17,0)+IFERROR('FORM NILAI SIAP'!$AA64*'CPMK-CPL'!F$18,0)+IFERROR('FORM NILAI SIAP'!$AC64*'CPMK-CPL'!F$19,0)+IFERROR('FORM NILAI SIAP'!$AE64*'CPMK-CPL'!F$20,0))/'CPMK-CPL'!F$25,""))</f>
        <v>96</v>
      </c>
      <c r="H64" s="7" t="str">
        <f>IF($C64="","",IFERROR((IFERROR('FORM NILAI SIAP'!$M64*'CPMK-CPL'!G$11,0)+IFERROR('FORM NILAI SIAP'!$O64*'CPMK-CPL'!G$12,0)+IFERROR('FORM NILAI SIAP'!$Q64*'CPMK-CPL'!G$13,0)+IFERROR('FORM NILAI SIAP'!$S64*'CPMK-CPL'!G$14,0)+IFERROR('FORM NILAI SIAP'!$U64*'CPMK-CPL'!G$15,0)+IFERROR('FORM NILAI SIAP'!$W64*'CPMK-CPL'!G$16,0)+IFERROR('FORM NILAI SIAP'!$Y64*'CPMK-CPL'!G$17,0)+IFERROR('FORM NILAI SIAP'!$AA64*'CPMK-CPL'!G$18,0)+IFERROR('FORM NILAI SIAP'!$AC64*'CPMK-CPL'!G$19,0)+IFERROR('FORM NILAI SIAP'!$AE64*'CPMK-CPL'!G$20,0))/'CPMK-CPL'!G$25,""))</f>
        <v/>
      </c>
      <c r="I64" s="7" t="str">
        <f>IF($C64="","",IFERROR((IFERROR('FORM NILAI SIAP'!$M64*'CPMK-CPL'!H$11,0)+IFERROR('FORM NILAI SIAP'!$O64*'CPMK-CPL'!H$12,0)+IFERROR('FORM NILAI SIAP'!$Q64*'CPMK-CPL'!H$13,0)+IFERROR('FORM NILAI SIAP'!$S64*'CPMK-CPL'!H$14,0)+IFERROR('FORM NILAI SIAP'!$U64*'CPMK-CPL'!H$15,0)+IFERROR('FORM NILAI SIAP'!$W64*'CPMK-CPL'!H$16,0)+IFERROR('FORM NILAI SIAP'!$Y64*'CPMK-CPL'!H$17,0)+IFERROR('FORM NILAI SIAP'!$AA64*'CPMK-CPL'!H$18,0)+IFERROR('FORM NILAI SIAP'!$AC64*'CPMK-CPL'!H$19,0)+IFERROR('FORM NILAI SIAP'!$AE64*'CPMK-CPL'!H$20,0))/'CPMK-CPL'!H$25,""))</f>
        <v/>
      </c>
      <c r="J64" s="7" t="str">
        <f>IF($C64="","",IFERROR((IFERROR('FORM NILAI SIAP'!$M64*'CPMK-CPL'!I$11,0)+IFERROR('FORM NILAI SIAP'!$O64*'CPMK-CPL'!I$12,0)+IFERROR('FORM NILAI SIAP'!$Q64*'CPMK-CPL'!I$13,0)+IFERROR('FORM NILAI SIAP'!$S64*'CPMK-CPL'!I$14,0)+IFERROR('FORM NILAI SIAP'!$U64*'CPMK-CPL'!I$15,0)+IFERROR('FORM NILAI SIAP'!$W64*'CPMK-CPL'!I$16,0)+IFERROR('FORM NILAI SIAP'!$Y64*'CPMK-CPL'!I$17,0)+IFERROR('FORM NILAI SIAP'!$AA64*'CPMK-CPL'!I$18,0)+IFERROR('FORM NILAI SIAP'!$AC64*'CPMK-CPL'!I$19,0)+IFERROR('FORM NILAI SIAP'!$AE64*'CPMK-CPL'!I$20,0))/'CPMK-CPL'!I$25,""))</f>
        <v/>
      </c>
      <c r="K64" s="7" t="str">
        <f>IF($C64="","",IFERROR((IFERROR('FORM NILAI SIAP'!$M64*'CPMK-CPL'!J$11,0)+IFERROR('FORM NILAI SIAP'!$O64*'CPMK-CPL'!J$12,0)+IFERROR('FORM NILAI SIAP'!$Q64*'CPMK-CPL'!J$13,0)+IFERROR('FORM NILAI SIAP'!$S64*'CPMK-CPL'!J$14,0)+IFERROR('FORM NILAI SIAP'!$U64*'CPMK-CPL'!J$15,0)+IFERROR('FORM NILAI SIAP'!$W64*'CPMK-CPL'!J$16,0)+IFERROR('FORM NILAI SIAP'!$Y64*'CPMK-CPL'!J$17,0)+IFERROR('FORM NILAI SIAP'!$AA64*'CPMK-CPL'!J$18,0)+IFERROR('FORM NILAI SIAP'!$AC64*'CPMK-CPL'!J$19,0)+IFERROR('FORM NILAI SIAP'!$AE64*'CPMK-CPL'!J$20,0))/'CPMK-CPL'!J$25,""))</f>
        <v/>
      </c>
      <c r="L64" s="7" t="str">
        <f>IF($C64="","",IFERROR((IFERROR('FORM NILAI SIAP'!$M64*'CPMK-CPL'!K$11,0)+IFERROR('FORM NILAI SIAP'!$O64*'CPMK-CPL'!K$12,0)+IFERROR('FORM NILAI SIAP'!$Q64*'CPMK-CPL'!K$13,0)+IFERROR('FORM NILAI SIAP'!$S64*'CPMK-CPL'!K$14,0)+IFERROR('FORM NILAI SIAP'!$U64*'CPMK-CPL'!K$15,0)+IFERROR('FORM NILAI SIAP'!$W64*'CPMK-CPL'!K$16,0)+IFERROR('FORM NILAI SIAP'!$Y64*'CPMK-CPL'!K$17,0)+IFERROR('FORM NILAI SIAP'!$AA64*'CPMK-CPL'!K$18,0)+IFERROR('FORM NILAI SIAP'!$AC64*'CPMK-CPL'!K$19,0)+IFERROR('FORM NILAI SIAP'!$AE64*'CPMK-CPL'!K$20,0))/'CPMK-CPL'!K$25,""))</f>
        <v/>
      </c>
      <c r="M64" s="7" t="str">
        <f>IF($C64="","",IFERROR((IFERROR('FORM NILAI SIAP'!$M64*'CPMK-CPL'!L$11,0)+IFERROR('FORM NILAI SIAP'!$O64*'CPMK-CPL'!L$12,0)+IFERROR('FORM NILAI SIAP'!$Q64*'CPMK-CPL'!L$13,0)+IFERROR('FORM NILAI SIAP'!$S64*'CPMK-CPL'!L$14,0)+IFERROR('FORM NILAI SIAP'!$U64*'CPMK-CPL'!L$15,0)+IFERROR('FORM NILAI SIAP'!$W64*'CPMK-CPL'!L$16,0)+IFERROR('FORM NILAI SIAP'!$Y64*'CPMK-CPL'!L$17,0)+IFERROR('FORM NILAI SIAP'!$AA64*'CPMK-CPL'!L$18,0)+IFERROR('FORM NILAI SIAP'!$AC64*'CPMK-CPL'!L$19,0)+IFERROR('FORM NILAI SIAP'!$AE64*'CPMK-CPL'!L$20,0))/'CPMK-CPL'!L$25,""))</f>
        <v/>
      </c>
      <c r="N64" s="7" t="str">
        <f>IF($C64="","",IFERROR((IFERROR('FORM NILAI SIAP'!$M64*'CPMK-CPL'!M$11,0)+IFERROR('FORM NILAI SIAP'!$O64*'CPMK-CPL'!M$12,0)+IFERROR('FORM NILAI SIAP'!$Q64*'CPMK-CPL'!M$13,0)+IFERROR('FORM NILAI SIAP'!$S64*'CPMK-CPL'!M$14,0)+IFERROR('FORM NILAI SIAP'!$U64*'CPMK-CPL'!M$15,0)+IFERROR('FORM NILAI SIAP'!$W64*'CPMK-CPL'!M$16,0)+IFERROR('FORM NILAI SIAP'!$Y64*'CPMK-CPL'!M$17,0)+IFERROR('FORM NILAI SIAP'!$AA64*'CPMK-CPL'!M$18,0)+IFERROR('FORM NILAI SIAP'!$AC64*'CPMK-CPL'!M$19,0)+IFERROR('FORM NILAI SIAP'!$AE64*'CPMK-CPL'!M$20,0))/'CPMK-CPL'!M$25,""))</f>
        <v/>
      </c>
      <c r="O64" s="7" t="str">
        <f>IF($C64="","",IFERROR((IFERROR('FORM NILAI SIAP'!$M64*'CPMK-CPL'!N$11,0)+IFERROR('FORM NILAI SIAP'!$O64*'CPMK-CPL'!N$12,0)+IFERROR('FORM NILAI SIAP'!$Q64*'CPMK-CPL'!N$13,0)+IFERROR('FORM NILAI SIAP'!$S64*'CPMK-CPL'!N$14,0)+IFERROR('FORM NILAI SIAP'!$U64*'CPMK-CPL'!N$15,0)+IFERROR('FORM NILAI SIAP'!$W64*'CPMK-CPL'!N$16,0)+IFERROR('FORM NILAI SIAP'!$Y64*'CPMK-CPL'!N$17,0)+IFERROR('FORM NILAI SIAP'!$AA64*'CPMK-CPL'!N$18,0)+IFERROR('FORM NILAI SIAP'!$AC64*'CPMK-CPL'!N$19,0)+IFERROR('FORM NILAI SIAP'!$AE64*'CPMK-CPL'!N$20,0))/'CPMK-CPL'!N$25,""))</f>
        <v/>
      </c>
      <c r="P64" s="7" t="str">
        <f>IF($C64="","",IFERROR((IFERROR('FORM NILAI SIAP'!$M64*'CPMK-CPL'!O$11,0)+IFERROR('FORM NILAI SIAP'!$O64*'CPMK-CPL'!O$12,0)+IFERROR('FORM NILAI SIAP'!$Q64*'CPMK-CPL'!O$13,0)+IFERROR('FORM NILAI SIAP'!$S64*'CPMK-CPL'!O$14,0)+IFERROR('FORM NILAI SIAP'!$U64*'CPMK-CPL'!O$15,0)+IFERROR('FORM NILAI SIAP'!$W64*'CPMK-CPL'!O$16,0)+IFERROR('FORM NILAI SIAP'!$Y64*'CPMK-CPL'!O$17,0)+IFERROR('FORM NILAI SIAP'!$AA64*'CPMK-CPL'!O$18,0)+IFERROR('FORM NILAI SIAP'!$AC64*'CPMK-CPL'!O$19,0)+IFERROR('FORM NILAI SIAP'!$AE64*'CPMK-CPL'!O$20,0))/'CPMK-CPL'!O$25,""))</f>
        <v/>
      </c>
      <c r="Q64" s="7" t="str">
        <f>IF($C64="","",IFERROR((IFERROR('FORM NILAI SIAP'!$M64*'CPMK-CPL'!P$11,0)+IFERROR('FORM NILAI SIAP'!$O64*'CPMK-CPL'!P$12,0)+IFERROR('FORM NILAI SIAP'!$Q64*'CPMK-CPL'!P$13,0)+IFERROR('FORM NILAI SIAP'!$S64*'CPMK-CPL'!P$14,0)+IFERROR('FORM NILAI SIAP'!$U64*'CPMK-CPL'!P$15,0)+IFERROR('FORM NILAI SIAP'!$W64*'CPMK-CPL'!P$16,0)+IFERROR('FORM NILAI SIAP'!$Y64*'CPMK-CPL'!P$17,0)+IFERROR('FORM NILAI SIAP'!$AA64*'CPMK-CPL'!P$18,0)+IFERROR('FORM NILAI SIAP'!$AC64*'CPMK-CPL'!P$19,0)+IFERROR('FORM NILAI SIAP'!$AE64*'CPMK-CPL'!P$20,0))/'CPMK-CPL'!P$25,""))</f>
        <v/>
      </c>
      <c r="R64" s="7" t="str">
        <f>IF($C64="","",IFERROR((IFERROR('FORM NILAI SIAP'!$M64*'CPMK-CPL'!Q$11,0)+IFERROR('FORM NILAI SIAP'!$O64*'CPMK-CPL'!Q$12,0)+IFERROR('FORM NILAI SIAP'!$Q64*'CPMK-CPL'!Q$13,0)+IFERROR('FORM NILAI SIAP'!$S64*'CPMK-CPL'!Q$14,0)+IFERROR('FORM NILAI SIAP'!$U64*'CPMK-CPL'!Q$15,0)+IFERROR('FORM NILAI SIAP'!$W64*'CPMK-CPL'!Q$16,0)+IFERROR('FORM NILAI SIAP'!$Y64*'CPMK-CPL'!Q$17,0)+IFERROR('FORM NILAI SIAP'!$AA64*'CPMK-CPL'!Q$18,0)+IFERROR('FORM NILAI SIAP'!$AC64*'CPMK-CPL'!Q$19,0)+IFERROR('FORM NILAI SIAP'!$AE64*'CPMK-CPL'!Q$20,0))/'CPMK-CPL'!Q$25,""))</f>
        <v/>
      </c>
      <c r="S64" s="7" t="str">
        <f>IF($C64="","",IFERROR((IFERROR('FORM NILAI SIAP'!$M64*'CPMK-CPL'!R$11,0)+IFERROR('FORM NILAI SIAP'!$O64*'CPMK-CPL'!R$12,0)+IFERROR('FORM NILAI SIAP'!$Q64*'CPMK-CPL'!R$13,0)+IFERROR('FORM NILAI SIAP'!$S64*'CPMK-CPL'!R$14,0)+IFERROR('FORM NILAI SIAP'!$U64*'CPMK-CPL'!R$15,0)+IFERROR('FORM NILAI SIAP'!$W64*'CPMK-CPL'!R$16,0)+IFERROR('FORM NILAI SIAP'!$Y64*'CPMK-CPL'!R$17,0)+IFERROR('FORM NILAI SIAP'!$AA64*'CPMK-CPL'!R$18,0)+IFERROR('FORM NILAI SIAP'!$AC64*'CPMK-CPL'!R$19,0)+IFERROR('FORM NILAI SIAP'!$AE64*'CPMK-CPL'!R$20,0))/'CPMK-CPL'!R$25,""))</f>
        <v/>
      </c>
      <c r="T64" s="88" t="str">
        <f t="shared" ref="T64:AH64" si="64">IF(E64="","",IF(E64&gt;=80,4,IF(E64&gt;=70,3,IF(E64&gt;=60,2,1))))</f>
        <v/>
      </c>
      <c r="U64" s="88" t="str">
        <f t="shared" si="64"/>
        <v/>
      </c>
      <c r="V64" s="88">
        <f t="shared" si="9"/>
        <v>4</v>
      </c>
      <c r="W64" s="88" t="str">
        <f t="shared" si="64"/>
        <v/>
      </c>
      <c r="X64" s="88" t="str">
        <f t="shared" si="64"/>
        <v/>
      </c>
      <c r="Y64" s="88" t="str">
        <f t="shared" si="64"/>
        <v/>
      </c>
      <c r="Z64" s="88" t="str">
        <f t="shared" si="64"/>
        <v/>
      </c>
      <c r="AA64" s="88" t="str">
        <f t="shared" si="64"/>
        <v/>
      </c>
      <c r="AB64" s="88" t="str">
        <f t="shared" si="64"/>
        <v/>
      </c>
      <c r="AC64" s="88" t="str">
        <f t="shared" si="64"/>
        <v/>
      </c>
      <c r="AD64" s="88" t="str">
        <f t="shared" si="64"/>
        <v/>
      </c>
      <c r="AE64" s="88" t="str">
        <f t="shared" si="64"/>
        <v/>
      </c>
      <c r="AF64" s="88" t="str">
        <f t="shared" si="64"/>
        <v/>
      </c>
      <c r="AG64" s="88" t="str">
        <f t="shared" si="64"/>
        <v/>
      </c>
      <c r="AH64" s="88" t="str">
        <f t="shared" si="64"/>
        <v/>
      </c>
      <c r="AI64" s="89">
        <f t="shared" ca="1" si="6"/>
        <v>4</v>
      </c>
      <c r="AJ64" s="89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</row>
    <row r="65" spans="1:90" ht="14.25" customHeight="1">
      <c r="A65" s="103">
        <f t="shared" si="7"/>
        <v>58</v>
      </c>
      <c r="B65" s="64">
        <f>IF('FORM NILAI SIAP'!A65=0,"",'FORM NILAI SIAP'!A65)</f>
        <v>21120120140099</v>
      </c>
      <c r="C65" s="3" t="str">
        <f>IF('FORM NILAI SIAP'!B65=0,"",'FORM NILAI SIAP'!B65)</f>
        <v>ILHAM PRATAMA</v>
      </c>
      <c r="D65" s="3" t="str">
        <f>'FORM NILAI SIAP'!J65</f>
        <v>A</v>
      </c>
      <c r="E65" s="7" t="str">
        <f>IF($C65="","",IFERROR((IFERROR('FORM NILAI SIAP'!$M65*'CPMK-CPL'!D$11,0)+IFERROR('FORM NILAI SIAP'!$O65*'CPMK-CPL'!D$12,0)+IFERROR('FORM NILAI SIAP'!$Q65*'CPMK-CPL'!D$13,0)+IFERROR('FORM NILAI SIAP'!$S65*'CPMK-CPL'!D$14,0)+IFERROR('FORM NILAI SIAP'!$U65*'CPMK-CPL'!D$15,0)+IFERROR('FORM NILAI SIAP'!$W65*'CPMK-CPL'!D$16,0)+IFERROR('FORM NILAI SIAP'!$Y65*'CPMK-CPL'!D$17,0)+IFERROR('FORM NILAI SIAP'!$AA65*'CPMK-CPL'!D$18,0)+IFERROR('FORM NILAI SIAP'!$AC65*'CPMK-CPL'!D$19,0)+IFERROR('FORM NILAI SIAP'!$AE65*'CPMK-CPL'!D$20,0))/'CPMK-CPL'!D$25,""))</f>
        <v/>
      </c>
      <c r="F65" s="7" t="str">
        <f>IF($C65="","",IFERROR((IFERROR('FORM NILAI SIAP'!$M65*'CPMK-CPL'!E$11,0)+IFERROR('FORM NILAI SIAP'!$O65*'CPMK-CPL'!E$12,0)+IFERROR('FORM NILAI SIAP'!$Q65*'CPMK-CPL'!E$13,0)+IFERROR('FORM NILAI SIAP'!$S65*'CPMK-CPL'!E$14,0)+IFERROR('FORM NILAI SIAP'!$U65*'CPMK-CPL'!E$15,0)+IFERROR('FORM NILAI SIAP'!$W65*'CPMK-CPL'!E$16,0)+IFERROR('FORM NILAI SIAP'!$Y65*'CPMK-CPL'!E$17,0)+IFERROR('FORM NILAI SIAP'!$AA65*'CPMK-CPL'!E$18,0)+IFERROR('FORM NILAI SIAP'!$AC65*'CPMK-CPL'!E$19,0)+IFERROR('FORM NILAI SIAP'!$AE65*'CPMK-CPL'!E$20,0))/'CPMK-CPL'!E$25,""))</f>
        <v/>
      </c>
      <c r="G65" s="7">
        <f>IF($C65="","",IFERROR((IFERROR('FORM NILAI SIAP'!$M65*'CPMK-CPL'!F$11,0)+IFERROR('FORM NILAI SIAP'!$O65*'CPMK-CPL'!F$12,0)+IFERROR('FORM NILAI SIAP'!$Q65*'CPMK-CPL'!F$13,0)+IFERROR('FORM NILAI SIAP'!$S65*'CPMK-CPL'!F$14,0)+IFERROR('FORM NILAI SIAP'!$U65*'CPMK-CPL'!F$15,0)+IFERROR('FORM NILAI SIAP'!$W65*'CPMK-CPL'!F$16,0)+IFERROR('FORM NILAI SIAP'!$Y65*'CPMK-CPL'!F$17,0)+IFERROR('FORM NILAI SIAP'!$AA65*'CPMK-CPL'!F$18,0)+IFERROR('FORM NILAI SIAP'!$AC65*'CPMK-CPL'!F$19,0)+IFERROR('FORM NILAI SIAP'!$AE65*'CPMK-CPL'!F$20,0))/'CPMK-CPL'!F$25,""))</f>
        <v>95</v>
      </c>
      <c r="H65" s="7" t="str">
        <f>IF($C65="","",IFERROR((IFERROR('FORM NILAI SIAP'!$M65*'CPMK-CPL'!G$11,0)+IFERROR('FORM NILAI SIAP'!$O65*'CPMK-CPL'!G$12,0)+IFERROR('FORM NILAI SIAP'!$Q65*'CPMK-CPL'!G$13,0)+IFERROR('FORM NILAI SIAP'!$S65*'CPMK-CPL'!G$14,0)+IFERROR('FORM NILAI SIAP'!$U65*'CPMK-CPL'!G$15,0)+IFERROR('FORM NILAI SIAP'!$W65*'CPMK-CPL'!G$16,0)+IFERROR('FORM NILAI SIAP'!$Y65*'CPMK-CPL'!G$17,0)+IFERROR('FORM NILAI SIAP'!$AA65*'CPMK-CPL'!G$18,0)+IFERROR('FORM NILAI SIAP'!$AC65*'CPMK-CPL'!G$19,0)+IFERROR('FORM NILAI SIAP'!$AE65*'CPMK-CPL'!G$20,0))/'CPMK-CPL'!G$25,""))</f>
        <v/>
      </c>
      <c r="I65" s="7" t="str">
        <f>IF($C65="","",IFERROR((IFERROR('FORM NILAI SIAP'!$M65*'CPMK-CPL'!H$11,0)+IFERROR('FORM NILAI SIAP'!$O65*'CPMK-CPL'!H$12,0)+IFERROR('FORM NILAI SIAP'!$Q65*'CPMK-CPL'!H$13,0)+IFERROR('FORM NILAI SIAP'!$S65*'CPMK-CPL'!H$14,0)+IFERROR('FORM NILAI SIAP'!$U65*'CPMK-CPL'!H$15,0)+IFERROR('FORM NILAI SIAP'!$W65*'CPMK-CPL'!H$16,0)+IFERROR('FORM NILAI SIAP'!$Y65*'CPMK-CPL'!H$17,0)+IFERROR('FORM NILAI SIAP'!$AA65*'CPMK-CPL'!H$18,0)+IFERROR('FORM NILAI SIAP'!$AC65*'CPMK-CPL'!H$19,0)+IFERROR('FORM NILAI SIAP'!$AE65*'CPMK-CPL'!H$20,0))/'CPMK-CPL'!H$25,""))</f>
        <v/>
      </c>
      <c r="J65" s="7" t="str">
        <f>IF($C65="","",IFERROR((IFERROR('FORM NILAI SIAP'!$M65*'CPMK-CPL'!I$11,0)+IFERROR('FORM NILAI SIAP'!$O65*'CPMK-CPL'!I$12,0)+IFERROR('FORM NILAI SIAP'!$Q65*'CPMK-CPL'!I$13,0)+IFERROR('FORM NILAI SIAP'!$S65*'CPMK-CPL'!I$14,0)+IFERROR('FORM NILAI SIAP'!$U65*'CPMK-CPL'!I$15,0)+IFERROR('FORM NILAI SIAP'!$W65*'CPMK-CPL'!I$16,0)+IFERROR('FORM NILAI SIAP'!$Y65*'CPMK-CPL'!I$17,0)+IFERROR('FORM NILAI SIAP'!$AA65*'CPMK-CPL'!I$18,0)+IFERROR('FORM NILAI SIAP'!$AC65*'CPMK-CPL'!I$19,0)+IFERROR('FORM NILAI SIAP'!$AE65*'CPMK-CPL'!I$20,0))/'CPMK-CPL'!I$25,""))</f>
        <v/>
      </c>
      <c r="K65" s="7" t="str">
        <f>IF($C65="","",IFERROR((IFERROR('FORM NILAI SIAP'!$M65*'CPMK-CPL'!J$11,0)+IFERROR('FORM NILAI SIAP'!$O65*'CPMK-CPL'!J$12,0)+IFERROR('FORM NILAI SIAP'!$Q65*'CPMK-CPL'!J$13,0)+IFERROR('FORM NILAI SIAP'!$S65*'CPMK-CPL'!J$14,0)+IFERROR('FORM NILAI SIAP'!$U65*'CPMK-CPL'!J$15,0)+IFERROR('FORM NILAI SIAP'!$W65*'CPMK-CPL'!J$16,0)+IFERROR('FORM NILAI SIAP'!$Y65*'CPMK-CPL'!J$17,0)+IFERROR('FORM NILAI SIAP'!$AA65*'CPMK-CPL'!J$18,0)+IFERROR('FORM NILAI SIAP'!$AC65*'CPMK-CPL'!J$19,0)+IFERROR('FORM NILAI SIAP'!$AE65*'CPMK-CPL'!J$20,0))/'CPMK-CPL'!J$25,""))</f>
        <v/>
      </c>
      <c r="L65" s="7" t="str">
        <f>IF($C65="","",IFERROR((IFERROR('FORM NILAI SIAP'!$M65*'CPMK-CPL'!K$11,0)+IFERROR('FORM NILAI SIAP'!$O65*'CPMK-CPL'!K$12,0)+IFERROR('FORM NILAI SIAP'!$Q65*'CPMK-CPL'!K$13,0)+IFERROR('FORM NILAI SIAP'!$S65*'CPMK-CPL'!K$14,0)+IFERROR('FORM NILAI SIAP'!$U65*'CPMK-CPL'!K$15,0)+IFERROR('FORM NILAI SIAP'!$W65*'CPMK-CPL'!K$16,0)+IFERROR('FORM NILAI SIAP'!$Y65*'CPMK-CPL'!K$17,0)+IFERROR('FORM NILAI SIAP'!$AA65*'CPMK-CPL'!K$18,0)+IFERROR('FORM NILAI SIAP'!$AC65*'CPMK-CPL'!K$19,0)+IFERROR('FORM NILAI SIAP'!$AE65*'CPMK-CPL'!K$20,0))/'CPMK-CPL'!K$25,""))</f>
        <v/>
      </c>
      <c r="M65" s="7" t="str">
        <f>IF($C65="","",IFERROR((IFERROR('FORM NILAI SIAP'!$M65*'CPMK-CPL'!L$11,0)+IFERROR('FORM NILAI SIAP'!$O65*'CPMK-CPL'!L$12,0)+IFERROR('FORM NILAI SIAP'!$Q65*'CPMK-CPL'!L$13,0)+IFERROR('FORM NILAI SIAP'!$S65*'CPMK-CPL'!L$14,0)+IFERROR('FORM NILAI SIAP'!$U65*'CPMK-CPL'!L$15,0)+IFERROR('FORM NILAI SIAP'!$W65*'CPMK-CPL'!L$16,0)+IFERROR('FORM NILAI SIAP'!$Y65*'CPMK-CPL'!L$17,0)+IFERROR('FORM NILAI SIAP'!$AA65*'CPMK-CPL'!L$18,0)+IFERROR('FORM NILAI SIAP'!$AC65*'CPMK-CPL'!L$19,0)+IFERROR('FORM NILAI SIAP'!$AE65*'CPMK-CPL'!L$20,0))/'CPMK-CPL'!L$25,""))</f>
        <v/>
      </c>
      <c r="N65" s="7" t="str">
        <f>IF($C65="","",IFERROR((IFERROR('FORM NILAI SIAP'!$M65*'CPMK-CPL'!M$11,0)+IFERROR('FORM NILAI SIAP'!$O65*'CPMK-CPL'!M$12,0)+IFERROR('FORM NILAI SIAP'!$Q65*'CPMK-CPL'!M$13,0)+IFERROR('FORM NILAI SIAP'!$S65*'CPMK-CPL'!M$14,0)+IFERROR('FORM NILAI SIAP'!$U65*'CPMK-CPL'!M$15,0)+IFERROR('FORM NILAI SIAP'!$W65*'CPMK-CPL'!M$16,0)+IFERROR('FORM NILAI SIAP'!$Y65*'CPMK-CPL'!M$17,0)+IFERROR('FORM NILAI SIAP'!$AA65*'CPMK-CPL'!M$18,0)+IFERROR('FORM NILAI SIAP'!$AC65*'CPMK-CPL'!M$19,0)+IFERROR('FORM NILAI SIAP'!$AE65*'CPMK-CPL'!M$20,0))/'CPMK-CPL'!M$25,""))</f>
        <v/>
      </c>
      <c r="O65" s="7" t="str">
        <f>IF($C65="","",IFERROR((IFERROR('FORM NILAI SIAP'!$M65*'CPMK-CPL'!N$11,0)+IFERROR('FORM NILAI SIAP'!$O65*'CPMK-CPL'!N$12,0)+IFERROR('FORM NILAI SIAP'!$Q65*'CPMK-CPL'!N$13,0)+IFERROR('FORM NILAI SIAP'!$S65*'CPMK-CPL'!N$14,0)+IFERROR('FORM NILAI SIAP'!$U65*'CPMK-CPL'!N$15,0)+IFERROR('FORM NILAI SIAP'!$W65*'CPMK-CPL'!N$16,0)+IFERROR('FORM NILAI SIAP'!$Y65*'CPMK-CPL'!N$17,0)+IFERROR('FORM NILAI SIAP'!$AA65*'CPMK-CPL'!N$18,0)+IFERROR('FORM NILAI SIAP'!$AC65*'CPMK-CPL'!N$19,0)+IFERROR('FORM NILAI SIAP'!$AE65*'CPMK-CPL'!N$20,0))/'CPMK-CPL'!N$25,""))</f>
        <v/>
      </c>
      <c r="P65" s="7" t="str">
        <f>IF($C65="","",IFERROR((IFERROR('FORM NILAI SIAP'!$M65*'CPMK-CPL'!O$11,0)+IFERROR('FORM NILAI SIAP'!$O65*'CPMK-CPL'!O$12,0)+IFERROR('FORM NILAI SIAP'!$Q65*'CPMK-CPL'!O$13,0)+IFERROR('FORM NILAI SIAP'!$S65*'CPMK-CPL'!O$14,0)+IFERROR('FORM NILAI SIAP'!$U65*'CPMK-CPL'!O$15,0)+IFERROR('FORM NILAI SIAP'!$W65*'CPMK-CPL'!O$16,0)+IFERROR('FORM NILAI SIAP'!$Y65*'CPMK-CPL'!O$17,0)+IFERROR('FORM NILAI SIAP'!$AA65*'CPMK-CPL'!O$18,0)+IFERROR('FORM NILAI SIAP'!$AC65*'CPMK-CPL'!O$19,0)+IFERROR('FORM NILAI SIAP'!$AE65*'CPMK-CPL'!O$20,0))/'CPMK-CPL'!O$25,""))</f>
        <v/>
      </c>
      <c r="Q65" s="7" t="str">
        <f>IF($C65="","",IFERROR((IFERROR('FORM NILAI SIAP'!$M65*'CPMK-CPL'!P$11,0)+IFERROR('FORM NILAI SIAP'!$O65*'CPMK-CPL'!P$12,0)+IFERROR('FORM NILAI SIAP'!$Q65*'CPMK-CPL'!P$13,0)+IFERROR('FORM NILAI SIAP'!$S65*'CPMK-CPL'!P$14,0)+IFERROR('FORM NILAI SIAP'!$U65*'CPMK-CPL'!P$15,0)+IFERROR('FORM NILAI SIAP'!$W65*'CPMK-CPL'!P$16,0)+IFERROR('FORM NILAI SIAP'!$Y65*'CPMK-CPL'!P$17,0)+IFERROR('FORM NILAI SIAP'!$AA65*'CPMK-CPL'!P$18,0)+IFERROR('FORM NILAI SIAP'!$AC65*'CPMK-CPL'!P$19,0)+IFERROR('FORM NILAI SIAP'!$AE65*'CPMK-CPL'!P$20,0))/'CPMK-CPL'!P$25,""))</f>
        <v/>
      </c>
      <c r="R65" s="7" t="str">
        <f>IF($C65="","",IFERROR((IFERROR('FORM NILAI SIAP'!$M65*'CPMK-CPL'!Q$11,0)+IFERROR('FORM NILAI SIAP'!$O65*'CPMK-CPL'!Q$12,0)+IFERROR('FORM NILAI SIAP'!$Q65*'CPMK-CPL'!Q$13,0)+IFERROR('FORM NILAI SIAP'!$S65*'CPMK-CPL'!Q$14,0)+IFERROR('FORM NILAI SIAP'!$U65*'CPMK-CPL'!Q$15,0)+IFERROR('FORM NILAI SIAP'!$W65*'CPMK-CPL'!Q$16,0)+IFERROR('FORM NILAI SIAP'!$Y65*'CPMK-CPL'!Q$17,0)+IFERROR('FORM NILAI SIAP'!$AA65*'CPMK-CPL'!Q$18,0)+IFERROR('FORM NILAI SIAP'!$AC65*'CPMK-CPL'!Q$19,0)+IFERROR('FORM NILAI SIAP'!$AE65*'CPMK-CPL'!Q$20,0))/'CPMK-CPL'!Q$25,""))</f>
        <v/>
      </c>
      <c r="S65" s="7" t="str">
        <f>IF($C65="","",IFERROR((IFERROR('FORM NILAI SIAP'!$M65*'CPMK-CPL'!R$11,0)+IFERROR('FORM NILAI SIAP'!$O65*'CPMK-CPL'!R$12,0)+IFERROR('FORM NILAI SIAP'!$Q65*'CPMK-CPL'!R$13,0)+IFERROR('FORM NILAI SIAP'!$S65*'CPMK-CPL'!R$14,0)+IFERROR('FORM NILAI SIAP'!$U65*'CPMK-CPL'!R$15,0)+IFERROR('FORM NILAI SIAP'!$W65*'CPMK-CPL'!R$16,0)+IFERROR('FORM NILAI SIAP'!$Y65*'CPMK-CPL'!R$17,0)+IFERROR('FORM NILAI SIAP'!$AA65*'CPMK-CPL'!R$18,0)+IFERROR('FORM NILAI SIAP'!$AC65*'CPMK-CPL'!R$19,0)+IFERROR('FORM NILAI SIAP'!$AE65*'CPMK-CPL'!R$20,0))/'CPMK-CPL'!R$25,""))</f>
        <v/>
      </c>
      <c r="T65" s="88" t="str">
        <f t="shared" ref="T65:AH65" si="65">IF(E65="","",IF(E65&gt;=80,4,IF(E65&gt;=70,3,IF(E65&gt;=60,2,1))))</f>
        <v/>
      </c>
      <c r="U65" s="88" t="str">
        <f t="shared" si="65"/>
        <v/>
      </c>
      <c r="V65" s="88">
        <f t="shared" si="9"/>
        <v>4</v>
      </c>
      <c r="W65" s="88" t="str">
        <f t="shared" si="65"/>
        <v/>
      </c>
      <c r="X65" s="88" t="str">
        <f t="shared" si="65"/>
        <v/>
      </c>
      <c r="Y65" s="88" t="str">
        <f t="shared" si="65"/>
        <v/>
      </c>
      <c r="Z65" s="88" t="str">
        <f t="shared" si="65"/>
        <v/>
      </c>
      <c r="AA65" s="88" t="str">
        <f t="shared" si="65"/>
        <v/>
      </c>
      <c r="AB65" s="88" t="str">
        <f t="shared" si="65"/>
        <v/>
      </c>
      <c r="AC65" s="88" t="str">
        <f t="shared" si="65"/>
        <v/>
      </c>
      <c r="AD65" s="88" t="str">
        <f t="shared" si="65"/>
        <v/>
      </c>
      <c r="AE65" s="88" t="str">
        <f t="shared" si="65"/>
        <v/>
      </c>
      <c r="AF65" s="88" t="str">
        <f t="shared" si="65"/>
        <v/>
      </c>
      <c r="AG65" s="88" t="str">
        <f t="shared" si="65"/>
        <v/>
      </c>
      <c r="AH65" s="88" t="str">
        <f t="shared" si="65"/>
        <v/>
      </c>
      <c r="AI65" s="89">
        <f t="shared" ca="1" si="6"/>
        <v>4</v>
      </c>
      <c r="AJ65" s="89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</row>
    <row r="66" spans="1:90" ht="14.25" customHeight="1">
      <c r="A66" s="103">
        <f t="shared" si="7"/>
        <v>59</v>
      </c>
      <c r="B66" s="64">
        <f>IF('FORM NILAI SIAP'!A66=0,"",'FORM NILAI SIAP'!A66)</f>
        <v>21120120140099</v>
      </c>
      <c r="C66" s="3" t="str">
        <f>IF('FORM NILAI SIAP'!B66=0,"",'FORM NILAI SIAP'!B66)</f>
        <v>DIDI SUHARDI</v>
      </c>
      <c r="D66" s="3" t="str">
        <f>'FORM NILAI SIAP'!J66</f>
        <v>A</v>
      </c>
      <c r="E66" s="7" t="str">
        <f>IF($C66="","",IFERROR((IFERROR('FORM NILAI SIAP'!$M66*'CPMK-CPL'!D$11,0)+IFERROR('FORM NILAI SIAP'!$O66*'CPMK-CPL'!D$12,0)+IFERROR('FORM NILAI SIAP'!$Q66*'CPMK-CPL'!D$13,0)+IFERROR('FORM NILAI SIAP'!$S66*'CPMK-CPL'!D$14,0)+IFERROR('FORM NILAI SIAP'!$U66*'CPMK-CPL'!D$15,0)+IFERROR('FORM NILAI SIAP'!$W66*'CPMK-CPL'!D$16,0)+IFERROR('FORM NILAI SIAP'!$Y66*'CPMK-CPL'!D$17,0)+IFERROR('FORM NILAI SIAP'!$AA66*'CPMK-CPL'!D$18,0)+IFERROR('FORM NILAI SIAP'!$AC66*'CPMK-CPL'!D$19,0)+IFERROR('FORM NILAI SIAP'!$AE66*'CPMK-CPL'!D$20,0))/'CPMK-CPL'!D$25,""))</f>
        <v/>
      </c>
      <c r="F66" s="7" t="str">
        <f>IF($C66="","",IFERROR((IFERROR('FORM NILAI SIAP'!$M66*'CPMK-CPL'!E$11,0)+IFERROR('FORM NILAI SIAP'!$O66*'CPMK-CPL'!E$12,0)+IFERROR('FORM NILAI SIAP'!$Q66*'CPMK-CPL'!E$13,0)+IFERROR('FORM NILAI SIAP'!$S66*'CPMK-CPL'!E$14,0)+IFERROR('FORM NILAI SIAP'!$U66*'CPMK-CPL'!E$15,0)+IFERROR('FORM NILAI SIAP'!$W66*'CPMK-CPL'!E$16,0)+IFERROR('FORM NILAI SIAP'!$Y66*'CPMK-CPL'!E$17,0)+IFERROR('FORM NILAI SIAP'!$AA66*'CPMK-CPL'!E$18,0)+IFERROR('FORM NILAI SIAP'!$AC66*'CPMK-CPL'!E$19,0)+IFERROR('FORM NILAI SIAP'!$AE66*'CPMK-CPL'!E$20,0))/'CPMK-CPL'!E$25,""))</f>
        <v/>
      </c>
      <c r="G66" s="7">
        <f>IF($C66="","",IFERROR((IFERROR('FORM NILAI SIAP'!$M66*'CPMK-CPL'!F$11,0)+IFERROR('FORM NILAI SIAP'!$O66*'CPMK-CPL'!F$12,0)+IFERROR('FORM NILAI SIAP'!$Q66*'CPMK-CPL'!F$13,0)+IFERROR('FORM NILAI SIAP'!$S66*'CPMK-CPL'!F$14,0)+IFERROR('FORM NILAI SIAP'!$U66*'CPMK-CPL'!F$15,0)+IFERROR('FORM NILAI SIAP'!$W66*'CPMK-CPL'!F$16,0)+IFERROR('FORM NILAI SIAP'!$Y66*'CPMK-CPL'!F$17,0)+IFERROR('FORM NILAI SIAP'!$AA66*'CPMK-CPL'!F$18,0)+IFERROR('FORM NILAI SIAP'!$AC66*'CPMK-CPL'!F$19,0)+IFERROR('FORM NILAI SIAP'!$AE66*'CPMK-CPL'!F$20,0))/'CPMK-CPL'!F$25,""))</f>
        <v>95</v>
      </c>
      <c r="H66" s="7" t="str">
        <f>IF($C66="","",IFERROR((IFERROR('FORM NILAI SIAP'!$M66*'CPMK-CPL'!G$11,0)+IFERROR('FORM NILAI SIAP'!$O66*'CPMK-CPL'!G$12,0)+IFERROR('FORM NILAI SIAP'!$Q66*'CPMK-CPL'!G$13,0)+IFERROR('FORM NILAI SIAP'!$S66*'CPMK-CPL'!G$14,0)+IFERROR('FORM NILAI SIAP'!$U66*'CPMK-CPL'!G$15,0)+IFERROR('FORM NILAI SIAP'!$W66*'CPMK-CPL'!G$16,0)+IFERROR('FORM NILAI SIAP'!$Y66*'CPMK-CPL'!G$17,0)+IFERROR('FORM NILAI SIAP'!$AA66*'CPMK-CPL'!G$18,0)+IFERROR('FORM NILAI SIAP'!$AC66*'CPMK-CPL'!G$19,0)+IFERROR('FORM NILAI SIAP'!$AE66*'CPMK-CPL'!G$20,0))/'CPMK-CPL'!G$25,""))</f>
        <v/>
      </c>
      <c r="I66" s="7" t="str">
        <f>IF($C66="","",IFERROR((IFERROR('FORM NILAI SIAP'!$M66*'CPMK-CPL'!H$11,0)+IFERROR('FORM NILAI SIAP'!$O66*'CPMK-CPL'!H$12,0)+IFERROR('FORM NILAI SIAP'!$Q66*'CPMK-CPL'!H$13,0)+IFERROR('FORM NILAI SIAP'!$S66*'CPMK-CPL'!H$14,0)+IFERROR('FORM NILAI SIAP'!$U66*'CPMK-CPL'!H$15,0)+IFERROR('FORM NILAI SIAP'!$W66*'CPMK-CPL'!H$16,0)+IFERROR('FORM NILAI SIAP'!$Y66*'CPMK-CPL'!H$17,0)+IFERROR('FORM NILAI SIAP'!$AA66*'CPMK-CPL'!H$18,0)+IFERROR('FORM NILAI SIAP'!$AC66*'CPMK-CPL'!H$19,0)+IFERROR('FORM NILAI SIAP'!$AE66*'CPMK-CPL'!H$20,0))/'CPMK-CPL'!H$25,""))</f>
        <v/>
      </c>
      <c r="J66" s="7" t="str">
        <f>IF($C66="","",IFERROR((IFERROR('FORM NILAI SIAP'!$M66*'CPMK-CPL'!I$11,0)+IFERROR('FORM NILAI SIAP'!$O66*'CPMK-CPL'!I$12,0)+IFERROR('FORM NILAI SIAP'!$Q66*'CPMK-CPL'!I$13,0)+IFERROR('FORM NILAI SIAP'!$S66*'CPMK-CPL'!I$14,0)+IFERROR('FORM NILAI SIAP'!$U66*'CPMK-CPL'!I$15,0)+IFERROR('FORM NILAI SIAP'!$W66*'CPMK-CPL'!I$16,0)+IFERROR('FORM NILAI SIAP'!$Y66*'CPMK-CPL'!I$17,0)+IFERROR('FORM NILAI SIAP'!$AA66*'CPMK-CPL'!I$18,0)+IFERROR('FORM NILAI SIAP'!$AC66*'CPMK-CPL'!I$19,0)+IFERROR('FORM NILAI SIAP'!$AE66*'CPMK-CPL'!I$20,0))/'CPMK-CPL'!I$25,""))</f>
        <v/>
      </c>
      <c r="K66" s="7" t="str">
        <f>IF($C66="","",IFERROR((IFERROR('FORM NILAI SIAP'!$M66*'CPMK-CPL'!J$11,0)+IFERROR('FORM NILAI SIAP'!$O66*'CPMK-CPL'!J$12,0)+IFERROR('FORM NILAI SIAP'!$Q66*'CPMK-CPL'!J$13,0)+IFERROR('FORM NILAI SIAP'!$S66*'CPMK-CPL'!J$14,0)+IFERROR('FORM NILAI SIAP'!$U66*'CPMK-CPL'!J$15,0)+IFERROR('FORM NILAI SIAP'!$W66*'CPMK-CPL'!J$16,0)+IFERROR('FORM NILAI SIAP'!$Y66*'CPMK-CPL'!J$17,0)+IFERROR('FORM NILAI SIAP'!$AA66*'CPMK-CPL'!J$18,0)+IFERROR('FORM NILAI SIAP'!$AC66*'CPMK-CPL'!J$19,0)+IFERROR('FORM NILAI SIAP'!$AE66*'CPMK-CPL'!J$20,0))/'CPMK-CPL'!J$25,""))</f>
        <v/>
      </c>
      <c r="L66" s="7" t="str">
        <f>IF($C66="","",IFERROR((IFERROR('FORM NILAI SIAP'!$M66*'CPMK-CPL'!K$11,0)+IFERROR('FORM NILAI SIAP'!$O66*'CPMK-CPL'!K$12,0)+IFERROR('FORM NILAI SIAP'!$Q66*'CPMK-CPL'!K$13,0)+IFERROR('FORM NILAI SIAP'!$S66*'CPMK-CPL'!K$14,0)+IFERROR('FORM NILAI SIAP'!$U66*'CPMK-CPL'!K$15,0)+IFERROR('FORM NILAI SIAP'!$W66*'CPMK-CPL'!K$16,0)+IFERROR('FORM NILAI SIAP'!$Y66*'CPMK-CPL'!K$17,0)+IFERROR('FORM NILAI SIAP'!$AA66*'CPMK-CPL'!K$18,0)+IFERROR('FORM NILAI SIAP'!$AC66*'CPMK-CPL'!K$19,0)+IFERROR('FORM NILAI SIAP'!$AE66*'CPMK-CPL'!K$20,0))/'CPMK-CPL'!K$25,""))</f>
        <v/>
      </c>
      <c r="M66" s="7" t="str">
        <f>IF($C66="","",IFERROR((IFERROR('FORM NILAI SIAP'!$M66*'CPMK-CPL'!L$11,0)+IFERROR('FORM NILAI SIAP'!$O66*'CPMK-CPL'!L$12,0)+IFERROR('FORM NILAI SIAP'!$Q66*'CPMK-CPL'!L$13,0)+IFERROR('FORM NILAI SIAP'!$S66*'CPMK-CPL'!L$14,0)+IFERROR('FORM NILAI SIAP'!$U66*'CPMK-CPL'!L$15,0)+IFERROR('FORM NILAI SIAP'!$W66*'CPMK-CPL'!L$16,0)+IFERROR('FORM NILAI SIAP'!$Y66*'CPMK-CPL'!L$17,0)+IFERROR('FORM NILAI SIAP'!$AA66*'CPMK-CPL'!L$18,0)+IFERROR('FORM NILAI SIAP'!$AC66*'CPMK-CPL'!L$19,0)+IFERROR('FORM NILAI SIAP'!$AE66*'CPMK-CPL'!L$20,0))/'CPMK-CPL'!L$25,""))</f>
        <v/>
      </c>
      <c r="N66" s="7" t="str">
        <f>IF($C66="","",IFERROR((IFERROR('FORM NILAI SIAP'!$M66*'CPMK-CPL'!M$11,0)+IFERROR('FORM NILAI SIAP'!$O66*'CPMK-CPL'!M$12,0)+IFERROR('FORM NILAI SIAP'!$Q66*'CPMK-CPL'!M$13,0)+IFERROR('FORM NILAI SIAP'!$S66*'CPMK-CPL'!M$14,0)+IFERROR('FORM NILAI SIAP'!$U66*'CPMK-CPL'!M$15,0)+IFERROR('FORM NILAI SIAP'!$W66*'CPMK-CPL'!M$16,0)+IFERROR('FORM NILAI SIAP'!$Y66*'CPMK-CPL'!M$17,0)+IFERROR('FORM NILAI SIAP'!$AA66*'CPMK-CPL'!M$18,0)+IFERROR('FORM NILAI SIAP'!$AC66*'CPMK-CPL'!M$19,0)+IFERROR('FORM NILAI SIAP'!$AE66*'CPMK-CPL'!M$20,0))/'CPMK-CPL'!M$25,""))</f>
        <v/>
      </c>
      <c r="O66" s="7" t="str">
        <f>IF($C66="","",IFERROR((IFERROR('FORM NILAI SIAP'!$M66*'CPMK-CPL'!N$11,0)+IFERROR('FORM NILAI SIAP'!$O66*'CPMK-CPL'!N$12,0)+IFERROR('FORM NILAI SIAP'!$Q66*'CPMK-CPL'!N$13,0)+IFERROR('FORM NILAI SIAP'!$S66*'CPMK-CPL'!N$14,0)+IFERROR('FORM NILAI SIAP'!$U66*'CPMK-CPL'!N$15,0)+IFERROR('FORM NILAI SIAP'!$W66*'CPMK-CPL'!N$16,0)+IFERROR('FORM NILAI SIAP'!$Y66*'CPMK-CPL'!N$17,0)+IFERROR('FORM NILAI SIAP'!$AA66*'CPMK-CPL'!N$18,0)+IFERROR('FORM NILAI SIAP'!$AC66*'CPMK-CPL'!N$19,0)+IFERROR('FORM NILAI SIAP'!$AE66*'CPMK-CPL'!N$20,0))/'CPMK-CPL'!N$25,""))</f>
        <v/>
      </c>
      <c r="P66" s="7" t="str">
        <f>IF($C66="","",IFERROR((IFERROR('FORM NILAI SIAP'!$M66*'CPMK-CPL'!O$11,0)+IFERROR('FORM NILAI SIAP'!$O66*'CPMK-CPL'!O$12,0)+IFERROR('FORM NILAI SIAP'!$Q66*'CPMK-CPL'!O$13,0)+IFERROR('FORM NILAI SIAP'!$S66*'CPMK-CPL'!O$14,0)+IFERROR('FORM NILAI SIAP'!$U66*'CPMK-CPL'!O$15,0)+IFERROR('FORM NILAI SIAP'!$W66*'CPMK-CPL'!O$16,0)+IFERROR('FORM NILAI SIAP'!$Y66*'CPMK-CPL'!O$17,0)+IFERROR('FORM NILAI SIAP'!$AA66*'CPMK-CPL'!O$18,0)+IFERROR('FORM NILAI SIAP'!$AC66*'CPMK-CPL'!O$19,0)+IFERROR('FORM NILAI SIAP'!$AE66*'CPMK-CPL'!O$20,0))/'CPMK-CPL'!O$25,""))</f>
        <v/>
      </c>
      <c r="Q66" s="7" t="str">
        <f>IF($C66="","",IFERROR((IFERROR('FORM NILAI SIAP'!$M66*'CPMK-CPL'!P$11,0)+IFERROR('FORM NILAI SIAP'!$O66*'CPMK-CPL'!P$12,0)+IFERROR('FORM NILAI SIAP'!$Q66*'CPMK-CPL'!P$13,0)+IFERROR('FORM NILAI SIAP'!$S66*'CPMK-CPL'!P$14,0)+IFERROR('FORM NILAI SIAP'!$U66*'CPMK-CPL'!P$15,0)+IFERROR('FORM NILAI SIAP'!$W66*'CPMK-CPL'!P$16,0)+IFERROR('FORM NILAI SIAP'!$Y66*'CPMK-CPL'!P$17,0)+IFERROR('FORM NILAI SIAP'!$AA66*'CPMK-CPL'!P$18,0)+IFERROR('FORM NILAI SIAP'!$AC66*'CPMK-CPL'!P$19,0)+IFERROR('FORM NILAI SIAP'!$AE66*'CPMK-CPL'!P$20,0))/'CPMK-CPL'!P$25,""))</f>
        <v/>
      </c>
      <c r="R66" s="7" t="str">
        <f>IF($C66="","",IFERROR((IFERROR('FORM NILAI SIAP'!$M66*'CPMK-CPL'!Q$11,0)+IFERROR('FORM NILAI SIAP'!$O66*'CPMK-CPL'!Q$12,0)+IFERROR('FORM NILAI SIAP'!$Q66*'CPMK-CPL'!Q$13,0)+IFERROR('FORM NILAI SIAP'!$S66*'CPMK-CPL'!Q$14,0)+IFERROR('FORM NILAI SIAP'!$U66*'CPMK-CPL'!Q$15,0)+IFERROR('FORM NILAI SIAP'!$W66*'CPMK-CPL'!Q$16,0)+IFERROR('FORM NILAI SIAP'!$Y66*'CPMK-CPL'!Q$17,0)+IFERROR('FORM NILAI SIAP'!$AA66*'CPMK-CPL'!Q$18,0)+IFERROR('FORM NILAI SIAP'!$AC66*'CPMK-CPL'!Q$19,0)+IFERROR('FORM NILAI SIAP'!$AE66*'CPMK-CPL'!Q$20,0))/'CPMK-CPL'!Q$25,""))</f>
        <v/>
      </c>
      <c r="S66" s="7" t="str">
        <f>IF($C66="","",IFERROR((IFERROR('FORM NILAI SIAP'!$M66*'CPMK-CPL'!R$11,0)+IFERROR('FORM NILAI SIAP'!$O66*'CPMK-CPL'!R$12,0)+IFERROR('FORM NILAI SIAP'!$Q66*'CPMK-CPL'!R$13,0)+IFERROR('FORM NILAI SIAP'!$S66*'CPMK-CPL'!R$14,0)+IFERROR('FORM NILAI SIAP'!$U66*'CPMK-CPL'!R$15,0)+IFERROR('FORM NILAI SIAP'!$W66*'CPMK-CPL'!R$16,0)+IFERROR('FORM NILAI SIAP'!$Y66*'CPMK-CPL'!R$17,0)+IFERROR('FORM NILAI SIAP'!$AA66*'CPMK-CPL'!R$18,0)+IFERROR('FORM NILAI SIAP'!$AC66*'CPMK-CPL'!R$19,0)+IFERROR('FORM NILAI SIAP'!$AE66*'CPMK-CPL'!R$20,0))/'CPMK-CPL'!R$25,""))</f>
        <v/>
      </c>
      <c r="T66" s="88" t="str">
        <f t="shared" ref="T66:AH66" si="66">IF(E66="","",IF(E66&gt;=80,4,IF(E66&gt;=70,3,IF(E66&gt;=60,2,1))))</f>
        <v/>
      </c>
      <c r="U66" s="88" t="str">
        <f t="shared" si="66"/>
        <v/>
      </c>
      <c r="V66" s="88">
        <f t="shared" si="9"/>
        <v>4</v>
      </c>
      <c r="W66" s="88" t="str">
        <f t="shared" si="66"/>
        <v/>
      </c>
      <c r="X66" s="88" t="str">
        <f t="shared" si="66"/>
        <v/>
      </c>
      <c r="Y66" s="88" t="str">
        <f t="shared" si="66"/>
        <v/>
      </c>
      <c r="Z66" s="88" t="str">
        <f t="shared" si="66"/>
        <v/>
      </c>
      <c r="AA66" s="88" t="str">
        <f t="shared" si="66"/>
        <v/>
      </c>
      <c r="AB66" s="88" t="str">
        <f t="shared" si="66"/>
        <v/>
      </c>
      <c r="AC66" s="88" t="str">
        <f t="shared" si="66"/>
        <v/>
      </c>
      <c r="AD66" s="88" t="str">
        <f t="shared" si="66"/>
        <v/>
      </c>
      <c r="AE66" s="88" t="str">
        <f t="shared" si="66"/>
        <v/>
      </c>
      <c r="AF66" s="88" t="str">
        <f t="shared" si="66"/>
        <v/>
      </c>
      <c r="AG66" s="88" t="str">
        <f t="shared" si="66"/>
        <v/>
      </c>
      <c r="AH66" s="88" t="str">
        <f t="shared" si="66"/>
        <v/>
      </c>
      <c r="AI66" s="89">
        <f t="shared" ca="1" si="6"/>
        <v>4</v>
      </c>
      <c r="AJ66" s="89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</row>
    <row r="67" spans="1:90" ht="14.25" customHeight="1">
      <c r="A67" s="103">
        <f t="shared" si="7"/>
        <v>60</v>
      </c>
      <c r="B67" s="64">
        <f>IF('FORM NILAI SIAP'!A67=0,"",'FORM NILAI SIAP'!A67)</f>
        <v>21120120140099</v>
      </c>
      <c r="C67" s="3" t="str">
        <f>IF('FORM NILAI SIAP'!B67=0,"",'FORM NILAI SIAP'!B67)</f>
        <v>FITRIAWAN ARYA NUGRAHA</v>
      </c>
      <c r="D67" s="3" t="str">
        <f>'FORM NILAI SIAP'!J67</f>
        <v>B</v>
      </c>
      <c r="E67" s="7" t="str">
        <f>IF($C67="","",IFERROR((IFERROR('FORM NILAI SIAP'!$M67*'CPMK-CPL'!D$11,0)+IFERROR('FORM NILAI SIAP'!$O67*'CPMK-CPL'!D$12,0)+IFERROR('FORM NILAI SIAP'!$Q67*'CPMK-CPL'!D$13,0)+IFERROR('FORM NILAI SIAP'!$S67*'CPMK-CPL'!D$14,0)+IFERROR('FORM NILAI SIAP'!$U67*'CPMK-CPL'!D$15,0)+IFERROR('FORM NILAI SIAP'!$W67*'CPMK-CPL'!D$16,0)+IFERROR('FORM NILAI SIAP'!$Y67*'CPMK-CPL'!D$17,0)+IFERROR('FORM NILAI SIAP'!$AA67*'CPMK-CPL'!D$18,0)+IFERROR('FORM NILAI SIAP'!$AC67*'CPMK-CPL'!D$19,0)+IFERROR('FORM NILAI SIAP'!$AE67*'CPMK-CPL'!D$20,0))/'CPMK-CPL'!D$25,""))</f>
        <v/>
      </c>
      <c r="F67" s="7" t="str">
        <f>IF($C67="","",IFERROR((IFERROR('FORM NILAI SIAP'!$M67*'CPMK-CPL'!E$11,0)+IFERROR('FORM NILAI SIAP'!$O67*'CPMK-CPL'!E$12,0)+IFERROR('FORM NILAI SIAP'!$Q67*'CPMK-CPL'!E$13,0)+IFERROR('FORM NILAI SIAP'!$S67*'CPMK-CPL'!E$14,0)+IFERROR('FORM NILAI SIAP'!$U67*'CPMK-CPL'!E$15,0)+IFERROR('FORM NILAI SIAP'!$W67*'CPMK-CPL'!E$16,0)+IFERROR('FORM NILAI SIAP'!$Y67*'CPMK-CPL'!E$17,0)+IFERROR('FORM NILAI SIAP'!$AA67*'CPMK-CPL'!E$18,0)+IFERROR('FORM NILAI SIAP'!$AC67*'CPMK-CPL'!E$19,0)+IFERROR('FORM NILAI SIAP'!$AE67*'CPMK-CPL'!E$20,0))/'CPMK-CPL'!E$25,""))</f>
        <v/>
      </c>
      <c r="G67" s="7">
        <f>IF($C67="","",IFERROR((IFERROR('FORM NILAI SIAP'!$M67*'CPMK-CPL'!F$11,0)+IFERROR('FORM NILAI SIAP'!$O67*'CPMK-CPL'!F$12,0)+IFERROR('FORM NILAI SIAP'!$Q67*'CPMK-CPL'!F$13,0)+IFERROR('FORM NILAI SIAP'!$S67*'CPMK-CPL'!F$14,0)+IFERROR('FORM NILAI SIAP'!$U67*'CPMK-CPL'!F$15,0)+IFERROR('FORM NILAI SIAP'!$W67*'CPMK-CPL'!F$16,0)+IFERROR('FORM NILAI SIAP'!$Y67*'CPMK-CPL'!F$17,0)+IFERROR('FORM NILAI SIAP'!$AA67*'CPMK-CPL'!F$18,0)+IFERROR('FORM NILAI SIAP'!$AC67*'CPMK-CPL'!F$19,0)+IFERROR('FORM NILAI SIAP'!$AE67*'CPMK-CPL'!F$20,0))/'CPMK-CPL'!F$25,""))</f>
        <v>72.5</v>
      </c>
      <c r="H67" s="7" t="str">
        <f>IF($C67="","",IFERROR((IFERROR('FORM NILAI SIAP'!$M67*'CPMK-CPL'!G$11,0)+IFERROR('FORM NILAI SIAP'!$O67*'CPMK-CPL'!G$12,0)+IFERROR('FORM NILAI SIAP'!$Q67*'CPMK-CPL'!G$13,0)+IFERROR('FORM NILAI SIAP'!$S67*'CPMK-CPL'!G$14,0)+IFERROR('FORM NILAI SIAP'!$U67*'CPMK-CPL'!G$15,0)+IFERROR('FORM NILAI SIAP'!$W67*'CPMK-CPL'!G$16,0)+IFERROR('FORM NILAI SIAP'!$Y67*'CPMK-CPL'!G$17,0)+IFERROR('FORM NILAI SIAP'!$AA67*'CPMK-CPL'!G$18,0)+IFERROR('FORM NILAI SIAP'!$AC67*'CPMK-CPL'!G$19,0)+IFERROR('FORM NILAI SIAP'!$AE67*'CPMK-CPL'!G$20,0))/'CPMK-CPL'!G$25,""))</f>
        <v/>
      </c>
      <c r="I67" s="7" t="str">
        <f>IF($C67="","",IFERROR((IFERROR('FORM NILAI SIAP'!$M67*'CPMK-CPL'!H$11,0)+IFERROR('FORM NILAI SIAP'!$O67*'CPMK-CPL'!H$12,0)+IFERROR('FORM NILAI SIAP'!$Q67*'CPMK-CPL'!H$13,0)+IFERROR('FORM NILAI SIAP'!$S67*'CPMK-CPL'!H$14,0)+IFERROR('FORM NILAI SIAP'!$U67*'CPMK-CPL'!H$15,0)+IFERROR('FORM NILAI SIAP'!$W67*'CPMK-CPL'!H$16,0)+IFERROR('FORM NILAI SIAP'!$Y67*'CPMK-CPL'!H$17,0)+IFERROR('FORM NILAI SIAP'!$AA67*'CPMK-CPL'!H$18,0)+IFERROR('FORM NILAI SIAP'!$AC67*'CPMK-CPL'!H$19,0)+IFERROR('FORM NILAI SIAP'!$AE67*'CPMK-CPL'!H$20,0))/'CPMK-CPL'!H$25,""))</f>
        <v/>
      </c>
      <c r="J67" s="7" t="str">
        <f>IF($C67="","",IFERROR((IFERROR('FORM NILAI SIAP'!$M67*'CPMK-CPL'!I$11,0)+IFERROR('FORM NILAI SIAP'!$O67*'CPMK-CPL'!I$12,0)+IFERROR('FORM NILAI SIAP'!$Q67*'CPMK-CPL'!I$13,0)+IFERROR('FORM NILAI SIAP'!$S67*'CPMK-CPL'!I$14,0)+IFERROR('FORM NILAI SIAP'!$U67*'CPMK-CPL'!I$15,0)+IFERROR('FORM NILAI SIAP'!$W67*'CPMK-CPL'!I$16,0)+IFERROR('FORM NILAI SIAP'!$Y67*'CPMK-CPL'!I$17,0)+IFERROR('FORM NILAI SIAP'!$AA67*'CPMK-CPL'!I$18,0)+IFERROR('FORM NILAI SIAP'!$AC67*'CPMK-CPL'!I$19,0)+IFERROR('FORM NILAI SIAP'!$AE67*'CPMK-CPL'!I$20,0))/'CPMK-CPL'!I$25,""))</f>
        <v/>
      </c>
      <c r="K67" s="7" t="str">
        <f>IF($C67="","",IFERROR((IFERROR('FORM NILAI SIAP'!$M67*'CPMK-CPL'!J$11,0)+IFERROR('FORM NILAI SIAP'!$O67*'CPMK-CPL'!J$12,0)+IFERROR('FORM NILAI SIAP'!$Q67*'CPMK-CPL'!J$13,0)+IFERROR('FORM NILAI SIAP'!$S67*'CPMK-CPL'!J$14,0)+IFERROR('FORM NILAI SIAP'!$U67*'CPMK-CPL'!J$15,0)+IFERROR('FORM NILAI SIAP'!$W67*'CPMK-CPL'!J$16,0)+IFERROR('FORM NILAI SIAP'!$Y67*'CPMK-CPL'!J$17,0)+IFERROR('FORM NILAI SIAP'!$AA67*'CPMK-CPL'!J$18,0)+IFERROR('FORM NILAI SIAP'!$AC67*'CPMK-CPL'!J$19,0)+IFERROR('FORM NILAI SIAP'!$AE67*'CPMK-CPL'!J$20,0))/'CPMK-CPL'!J$25,""))</f>
        <v/>
      </c>
      <c r="L67" s="7" t="str">
        <f>IF($C67="","",IFERROR((IFERROR('FORM NILAI SIAP'!$M67*'CPMK-CPL'!K$11,0)+IFERROR('FORM NILAI SIAP'!$O67*'CPMK-CPL'!K$12,0)+IFERROR('FORM NILAI SIAP'!$Q67*'CPMK-CPL'!K$13,0)+IFERROR('FORM NILAI SIAP'!$S67*'CPMK-CPL'!K$14,0)+IFERROR('FORM NILAI SIAP'!$U67*'CPMK-CPL'!K$15,0)+IFERROR('FORM NILAI SIAP'!$W67*'CPMK-CPL'!K$16,0)+IFERROR('FORM NILAI SIAP'!$Y67*'CPMK-CPL'!K$17,0)+IFERROR('FORM NILAI SIAP'!$AA67*'CPMK-CPL'!K$18,0)+IFERROR('FORM NILAI SIAP'!$AC67*'CPMK-CPL'!K$19,0)+IFERROR('FORM NILAI SIAP'!$AE67*'CPMK-CPL'!K$20,0))/'CPMK-CPL'!K$25,""))</f>
        <v/>
      </c>
      <c r="M67" s="7" t="str">
        <f>IF($C67="","",IFERROR((IFERROR('FORM NILAI SIAP'!$M67*'CPMK-CPL'!L$11,0)+IFERROR('FORM NILAI SIAP'!$O67*'CPMK-CPL'!L$12,0)+IFERROR('FORM NILAI SIAP'!$Q67*'CPMK-CPL'!L$13,0)+IFERROR('FORM NILAI SIAP'!$S67*'CPMK-CPL'!L$14,0)+IFERROR('FORM NILAI SIAP'!$U67*'CPMK-CPL'!L$15,0)+IFERROR('FORM NILAI SIAP'!$W67*'CPMK-CPL'!L$16,0)+IFERROR('FORM NILAI SIAP'!$Y67*'CPMK-CPL'!L$17,0)+IFERROR('FORM NILAI SIAP'!$AA67*'CPMK-CPL'!L$18,0)+IFERROR('FORM NILAI SIAP'!$AC67*'CPMK-CPL'!L$19,0)+IFERROR('FORM NILAI SIAP'!$AE67*'CPMK-CPL'!L$20,0))/'CPMK-CPL'!L$25,""))</f>
        <v/>
      </c>
      <c r="N67" s="7" t="str">
        <f>IF($C67="","",IFERROR((IFERROR('FORM NILAI SIAP'!$M67*'CPMK-CPL'!M$11,0)+IFERROR('FORM NILAI SIAP'!$O67*'CPMK-CPL'!M$12,0)+IFERROR('FORM NILAI SIAP'!$Q67*'CPMK-CPL'!M$13,0)+IFERROR('FORM NILAI SIAP'!$S67*'CPMK-CPL'!M$14,0)+IFERROR('FORM NILAI SIAP'!$U67*'CPMK-CPL'!M$15,0)+IFERROR('FORM NILAI SIAP'!$W67*'CPMK-CPL'!M$16,0)+IFERROR('FORM NILAI SIAP'!$Y67*'CPMK-CPL'!M$17,0)+IFERROR('FORM NILAI SIAP'!$AA67*'CPMK-CPL'!M$18,0)+IFERROR('FORM NILAI SIAP'!$AC67*'CPMK-CPL'!M$19,0)+IFERROR('FORM NILAI SIAP'!$AE67*'CPMK-CPL'!M$20,0))/'CPMK-CPL'!M$25,""))</f>
        <v/>
      </c>
      <c r="O67" s="7" t="str">
        <f>IF($C67="","",IFERROR((IFERROR('FORM NILAI SIAP'!$M67*'CPMK-CPL'!N$11,0)+IFERROR('FORM NILAI SIAP'!$O67*'CPMK-CPL'!N$12,0)+IFERROR('FORM NILAI SIAP'!$Q67*'CPMK-CPL'!N$13,0)+IFERROR('FORM NILAI SIAP'!$S67*'CPMK-CPL'!N$14,0)+IFERROR('FORM NILAI SIAP'!$U67*'CPMK-CPL'!N$15,0)+IFERROR('FORM NILAI SIAP'!$W67*'CPMK-CPL'!N$16,0)+IFERROR('FORM NILAI SIAP'!$Y67*'CPMK-CPL'!N$17,0)+IFERROR('FORM NILAI SIAP'!$AA67*'CPMK-CPL'!N$18,0)+IFERROR('FORM NILAI SIAP'!$AC67*'CPMK-CPL'!N$19,0)+IFERROR('FORM NILAI SIAP'!$AE67*'CPMK-CPL'!N$20,0))/'CPMK-CPL'!N$25,""))</f>
        <v/>
      </c>
      <c r="P67" s="7" t="str">
        <f>IF($C67="","",IFERROR((IFERROR('FORM NILAI SIAP'!$M67*'CPMK-CPL'!O$11,0)+IFERROR('FORM NILAI SIAP'!$O67*'CPMK-CPL'!O$12,0)+IFERROR('FORM NILAI SIAP'!$Q67*'CPMK-CPL'!O$13,0)+IFERROR('FORM NILAI SIAP'!$S67*'CPMK-CPL'!O$14,0)+IFERROR('FORM NILAI SIAP'!$U67*'CPMK-CPL'!O$15,0)+IFERROR('FORM NILAI SIAP'!$W67*'CPMK-CPL'!O$16,0)+IFERROR('FORM NILAI SIAP'!$Y67*'CPMK-CPL'!O$17,0)+IFERROR('FORM NILAI SIAP'!$AA67*'CPMK-CPL'!O$18,0)+IFERROR('FORM NILAI SIAP'!$AC67*'CPMK-CPL'!O$19,0)+IFERROR('FORM NILAI SIAP'!$AE67*'CPMK-CPL'!O$20,0))/'CPMK-CPL'!O$25,""))</f>
        <v/>
      </c>
      <c r="Q67" s="7" t="str">
        <f>IF($C67="","",IFERROR((IFERROR('FORM NILAI SIAP'!$M67*'CPMK-CPL'!P$11,0)+IFERROR('FORM NILAI SIAP'!$O67*'CPMK-CPL'!P$12,0)+IFERROR('FORM NILAI SIAP'!$Q67*'CPMK-CPL'!P$13,0)+IFERROR('FORM NILAI SIAP'!$S67*'CPMK-CPL'!P$14,0)+IFERROR('FORM NILAI SIAP'!$U67*'CPMK-CPL'!P$15,0)+IFERROR('FORM NILAI SIAP'!$W67*'CPMK-CPL'!P$16,0)+IFERROR('FORM NILAI SIAP'!$Y67*'CPMK-CPL'!P$17,0)+IFERROR('FORM NILAI SIAP'!$AA67*'CPMK-CPL'!P$18,0)+IFERROR('FORM NILAI SIAP'!$AC67*'CPMK-CPL'!P$19,0)+IFERROR('FORM NILAI SIAP'!$AE67*'CPMK-CPL'!P$20,0))/'CPMK-CPL'!P$25,""))</f>
        <v/>
      </c>
      <c r="R67" s="7" t="str">
        <f>IF($C67="","",IFERROR((IFERROR('FORM NILAI SIAP'!$M67*'CPMK-CPL'!Q$11,0)+IFERROR('FORM NILAI SIAP'!$O67*'CPMK-CPL'!Q$12,0)+IFERROR('FORM NILAI SIAP'!$Q67*'CPMK-CPL'!Q$13,0)+IFERROR('FORM NILAI SIAP'!$S67*'CPMK-CPL'!Q$14,0)+IFERROR('FORM NILAI SIAP'!$U67*'CPMK-CPL'!Q$15,0)+IFERROR('FORM NILAI SIAP'!$W67*'CPMK-CPL'!Q$16,0)+IFERROR('FORM NILAI SIAP'!$Y67*'CPMK-CPL'!Q$17,0)+IFERROR('FORM NILAI SIAP'!$AA67*'CPMK-CPL'!Q$18,0)+IFERROR('FORM NILAI SIAP'!$AC67*'CPMK-CPL'!Q$19,0)+IFERROR('FORM NILAI SIAP'!$AE67*'CPMK-CPL'!Q$20,0))/'CPMK-CPL'!Q$25,""))</f>
        <v/>
      </c>
      <c r="S67" s="7" t="str">
        <f>IF($C67="","",IFERROR((IFERROR('FORM NILAI SIAP'!$M67*'CPMK-CPL'!R$11,0)+IFERROR('FORM NILAI SIAP'!$O67*'CPMK-CPL'!R$12,0)+IFERROR('FORM NILAI SIAP'!$Q67*'CPMK-CPL'!R$13,0)+IFERROR('FORM NILAI SIAP'!$S67*'CPMK-CPL'!R$14,0)+IFERROR('FORM NILAI SIAP'!$U67*'CPMK-CPL'!R$15,0)+IFERROR('FORM NILAI SIAP'!$W67*'CPMK-CPL'!R$16,0)+IFERROR('FORM NILAI SIAP'!$Y67*'CPMK-CPL'!R$17,0)+IFERROR('FORM NILAI SIAP'!$AA67*'CPMK-CPL'!R$18,0)+IFERROR('FORM NILAI SIAP'!$AC67*'CPMK-CPL'!R$19,0)+IFERROR('FORM NILAI SIAP'!$AE67*'CPMK-CPL'!R$20,0))/'CPMK-CPL'!R$25,""))</f>
        <v/>
      </c>
      <c r="T67" s="88" t="str">
        <f t="shared" ref="T67:AH67" si="67">IF(E67="","",IF(E67&gt;=80,4,IF(E67&gt;=70,3,IF(E67&gt;=60,2,1))))</f>
        <v/>
      </c>
      <c r="U67" s="88" t="str">
        <f t="shared" si="67"/>
        <v/>
      </c>
      <c r="V67" s="88">
        <f t="shared" si="9"/>
        <v>3</v>
      </c>
      <c r="W67" s="88" t="str">
        <f t="shared" si="67"/>
        <v/>
      </c>
      <c r="X67" s="88" t="str">
        <f t="shared" si="67"/>
        <v/>
      </c>
      <c r="Y67" s="88" t="str">
        <f t="shared" si="67"/>
        <v/>
      </c>
      <c r="Z67" s="88" t="str">
        <f t="shared" si="67"/>
        <v/>
      </c>
      <c r="AA67" s="88" t="str">
        <f t="shared" si="67"/>
        <v/>
      </c>
      <c r="AB67" s="88" t="str">
        <f t="shared" si="67"/>
        <v/>
      </c>
      <c r="AC67" s="88" t="str">
        <f t="shared" si="67"/>
        <v/>
      </c>
      <c r="AD67" s="88" t="str">
        <f t="shared" si="67"/>
        <v/>
      </c>
      <c r="AE67" s="88" t="str">
        <f t="shared" si="67"/>
        <v/>
      </c>
      <c r="AF67" s="88" t="str">
        <f t="shared" si="67"/>
        <v/>
      </c>
      <c r="AG67" s="88" t="str">
        <f t="shared" si="67"/>
        <v/>
      </c>
      <c r="AH67" s="88" t="str">
        <f t="shared" si="67"/>
        <v/>
      </c>
      <c r="AI67" s="89">
        <f t="shared" ca="1" si="6"/>
        <v>3</v>
      </c>
      <c r="AJ67" s="89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</row>
    <row r="68" spans="1:90" ht="14.25" customHeight="1">
      <c r="A68" s="103">
        <f t="shared" si="7"/>
        <v>61</v>
      </c>
      <c r="B68" s="64">
        <f>IF('FORM NILAI SIAP'!A68=0,"",'FORM NILAI SIAP'!A68)</f>
        <v>21120120140099</v>
      </c>
      <c r="C68" s="3" t="str">
        <f>IF('FORM NILAI SIAP'!B68=0,"",'FORM NILAI SIAP'!B68)</f>
        <v>DIMSA MUTIARA FIRSTAYODI</v>
      </c>
      <c r="D68" s="3" t="str">
        <f>'FORM NILAI SIAP'!J68</f>
        <v>A</v>
      </c>
      <c r="E68" s="7" t="str">
        <f>IF($C68="","",IFERROR((IFERROR('FORM NILAI SIAP'!$M68*'CPMK-CPL'!D$11,0)+IFERROR('FORM NILAI SIAP'!$O68*'CPMK-CPL'!D$12,0)+IFERROR('FORM NILAI SIAP'!$Q68*'CPMK-CPL'!D$13,0)+IFERROR('FORM NILAI SIAP'!$S68*'CPMK-CPL'!D$14,0)+IFERROR('FORM NILAI SIAP'!$U68*'CPMK-CPL'!D$15,0)+IFERROR('FORM NILAI SIAP'!$W68*'CPMK-CPL'!D$16,0)+IFERROR('FORM NILAI SIAP'!$Y68*'CPMK-CPL'!D$17,0)+IFERROR('FORM NILAI SIAP'!$AA68*'CPMK-CPL'!D$18,0)+IFERROR('FORM NILAI SIAP'!$AC68*'CPMK-CPL'!D$19,0)+IFERROR('FORM NILAI SIAP'!$AE68*'CPMK-CPL'!D$20,0))/'CPMK-CPL'!D$25,""))</f>
        <v/>
      </c>
      <c r="F68" s="7" t="str">
        <f>IF($C68="","",IFERROR((IFERROR('FORM NILAI SIAP'!$M68*'CPMK-CPL'!E$11,0)+IFERROR('FORM NILAI SIAP'!$O68*'CPMK-CPL'!E$12,0)+IFERROR('FORM NILAI SIAP'!$Q68*'CPMK-CPL'!E$13,0)+IFERROR('FORM NILAI SIAP'!$S68*'CPMK-CPL'!E$14,0)+IFERROR('FORM NILAI SIAP'!$U68*'CPMK-CPL'!E$15,0)+IFERROR('FORM NILAI SIAP'!$W68*'CPMK-CPL'!E$16,0)+IFERROR('FORM NILAI SIAP'!$Y68*'CPMK-CPL'!E$17,0)+IFERROR('FORM NILAI SIAP'!$AA68*'CPMK-CPL'!E$18,0)+IFERROR('FORM NILAI SIAP'!$AC68*'CPMK-CPL'!E$19,0)+IFERROR('FORM NILAI SIAP'!$AE68*'CPMK-CPL'!E$20,0))/'CPMK-CPL'!E$25,""))</f>
        <v/>
      </c>
      <c r="G68" s="7">
        <f>IF($C68="","",IFERROR((IFERROR('FORM NILAI SIAP'!$M68*'CPMK-CPL'!F$11,0)+IFERROR('FORM NILAI SIAP'!$O68*'CPMK-CPL'!F$12,0)+IFERROR('FORM NILAI SIAP'!$Q68*'CPMK-CPL'!F$13,0)+IFERROR('FORM NILAI SIAP'!$S68*'CPMK-CPL'!F$14,0)+IFERROR('FORM NILAI SIAP'!$U68*'CPMK-CPL'!F$15,0)+IFERROR('FORM NILAI SIAP'!$W68*'CPMK-CPL'!F$16,0)+IFERROR('FORM NILAI SIAP'!$Y68*'CPMK-CPL'!F$17,0)+IFERROR('FORM NILAI SIAP'!$AA68*'CPMK-CPL'!F$18,0)+IFERROR('FORM NILAI SIAP'!$AC68*'CPMK-CPL'!F$19,0)+IFERROR('FORM NILAI SIAP'!$AE68*'CPMK-CPL'!F$20,0))/'CPMK-CPL'!F$25,""))</f>
        <v>95</v>
      </c>
      <c r="H68" s="7" t="str">
        <f>IF($C68="","",IFERROR((IFERROR('FORM NILAI SIAP'!$M68*'CPMK-CPL'!G$11,0)+IFERROR('FORM NILAI SIAP'!$O68*'CPMK-CPL'!G$12,0)+IFERROR('FORM NILAI SIAP'!$Q68*'CPMK-CPL'!G$13,0)+IFERROR('FORM NILAI SIAP'!$S68*'CPMK-CPL'!G$14,0)+IFERROR('FORM NILAI SIAP'!$U68*'CPMK-CPL'!G$15,0)+IFERROR('FORM NILAI SIAP'!$W68*'CPMK-CPL'!G$16,0)+IFERROR('FORM NILAI SIAP'!$Y68*'CPMK-CPL'!G$17,0)+IFERROR('FORM NILAI SIAP'!$AA68*'CPMK-CPL'!G$18,0)+IFERROR('FORM NILAI SIAP'!$AC68*'CPMK-CPL'!G$19,0)+IFERROR('FORM NILAI SIAP'!$AE68*'CPMK-CPL'!G$20,0))/'CPMK-CPL'!G$25,""))</f>
        <v/>
      </c>
      <c r="I68" s="7" t="str">
        <f>IF($C68="","",IFERROR((IFERROR('FORM NILAI SIAP'!$M68*'CPMK-CPL'!H$11,0)+IFERROR('FORM NILAI SIAP'!$O68*'CPMK-CPL'!H$12,0)+IFERROR('FORM NILAI SIAP'!$Q68*'CPMK-CPL'!H$13,0)+IFERROR('FORM NILAI SIAP'!$S68*'CPMK-CPL'!H$14,0)+IFERROR('FORM NILAI SIAP'!$U68*'CPMK-CPL'!H$15,0)+IFERROR('FORM NILAI SIAP'!$W68*'CPMK-CPL'!H$16,0)+IFERROR('FORM NILAI SIAP'!$Y68*'CPMK-CPL'!H$17,0)+IFERROR('FORM NILAI SIAP'!$AA68*'CPMK-CPL'!H$18,0)+IFERROR('FORM NILAI SIAP'!$AC68*'CPMK-CPL'!H$19,0)+IFERROR('FORM NILAI SIAP'!$AE68*'CPMK-CPL'!H$20,0))/'CPMK-CPL'!H$25,""))</f>
        <v/>
      </c>
      <c r="J68" s="7" t="str">
        <f>IF($C68="","",IFERROR((IFERROR('FORM NILAI SIAP'!$M68*'CPMK-CPL'!I$11,0)+IFERROR('FORM NILAI SIAP'!$O68*'CPMK-CPL'!I$12,0)+IFERROR('FORM NILAI SIAP'!$Q68*'CPMK-CPL'!I$13,0)+IFERROR('FORM NILAI SIAP'!$S68*'CPMK-CPL'!I$14,0)+IFERROR('FORM NILAI SIAP'!$U68*'CPMK-CPL'!I$15,0)+IFERROR('FORM NILAI SIAP'!$W68*'CPMK-CPL'!I$16,0)+IFERROR('FORM NILAI SIAP'!$Y68*'CPMK-CPL'!I$17,0)+IFERROR('FORM NILAI SIAP'!$AA68*'CPMK-CPL'!I$18,0)+IFERROR('FORM NILAI SIAP'!$AC68*'CPMK-CPL'!I$19,0)+IFERROR('FORM NILAI SIAP'!$AE68*'CPMK-CPL'!I$20,0))/'CPMK-CPL'!I$25,""))</f>
        <v/>
      </c>
      <c r="K68" s="7" t="str">
        <f>IF($C68="","",IFERROR((IFERROR('FORM NILAI SIAP'!$M68*'CPMK-CPL'!J$11,0)+IFERROR('FORM NILAI SIAP'!$O68*'CPMK-CPL'!J$12,0)+IFERROR('FORM NILAI SIAP'!$Q68*'CPMK-CPL'!J$13,0)+IFERROR('FORM NILAI SIAP'!$S68*'CPMK-CPL'!J$14,0)+IFERROR('FORM NILAI SIAP'!$U68*'CPMK-CPL'!J$15,0)+IFERROR('FORM NILAI SIAP'!$W68*'CPMK-CPL'!J$16,0)+IFERROR('FORM NILAI SIAP'!$Y68*'CPMK-CPL'!J$17,0)+IFERROR('FORM NILAI SIAP'!$AA68*'CPMK-CPL'!J$18,0)+IFERROR('FORM NILAI SIAP'!$AC68*'CPMK-CPL'!J$19,0)+IFERROR('FORM NILAI SIAP'!$AE68*'CPMK-CPL'!J$20,0))/'CPMK-CPL'!J$25,""))</f>
        <v/>
      </c>
      <c r="L68" s="7" t="str">
        <f>IF($C68="","",IFERROR((IFERROR('FORM NILAI SIAP'!$M68*'CPMK-CPL'!K$11,0)+IFERROR('FORM NILAI SIAP'!$O68*'CPMK-CPL'!K$12,0)+IFERROR('FORM NILAI SIAP'!$Q68*'CPMK-CPL'!K$13,0)+IFERROR('FORM NILAI SIAP'!$S68*'CPMK-CPL'!K$14,0)+IFERROR('FORM NILAI SIAP'!$U68*'CPMK-CPL'!K$15,0)+IFERROR('FORM NILAI SIAP'!$W68*'CPMK-CPL'!K$16,0)+IFERROR('FORM NILAI SIAP'!$Y68*'CPMK-CPL'!K$17,0)+IFERROR('FORM NILAI SIAP'!$AA68*'CPMK-CPL'!K$18,0)+IFERROR('FORM NILAI SIAP'!$AC68*'CPMK-CPL'!K$19,0)+IFERROR('FORM NILAI SIAP'!$AE68*'CPMK-CPL'!K$20,0))/'CPMK-CPL'!K$25,""))</f>
        <v/>
      </c>
      <c r="M68" s="7" t="str">
        <f>IF($C68="","",IFERROR((IFERROR('FORM NILAI SIAP'!$M68*'CPMK-CPL'!L$11,0)+IFERROR('FORM NILAI SIAP'!$O68*'CPMK-CPL'!L$12,0)+IFERROR('FORM NILAI SIAP'!$Q68*'CPMK-CPL'!L$13,0)+IFERROR('FORM NILAI SIAP'!$S68*'CPMK-CPL'!L$14,0)+IFERROR('FORM NILAI SIAP'!$U68*'CPMK-CPL'!L$15,0)+IFERROR('FORM NILAI SIAP'!$W68*'CPMK-CPL'!L$16,0)+IFERROR('FORM NILAI SIAP'!$Y68*'CPMK-CPL'!L$17,0)+IFERROR('FORM NILAI SIAP'!$AA68*'CPMK-CPL'!L$18,0)+IFERROR('FORM NILAI SIAP'!$AC68*'CPMK-CPL'!L$19,0)+IFERROR('FORM NILAI SIAP'!$AE68*'CPMK-CPL'!L$20,0))/'CPMK-CPL'!L$25,""))</f>
        <v/>
      </c>
      <c r="N68" s="7" t="str">
        <f>IF($C68="","",IFERROR((IFERROR('FORM NILAI SIAP'!$M68*'CPMK-CPL'!M$11,0)+IFERROR('FORM NILAI SIAP'!$O68*'CPMK-CPL'!M$12,0)+IFERROR('FORM NILAI SIAP'!$Q68*'CPMK-CPL'!M$13,0)+IFERROR('FORM NILAI SIAP'!$S68*'CPMK-CPL'!M$14,0)+IFERROR('FORM NILAI SIAP'!$U68*'CPMK-CPL'!M$15,0)+IFERROR('FORM NILAI SIAP'!$W68*'CPMK-CPL'!M$16,0)+IFERROR('FORM NILAI SIAP'!$Y68*'CPMK-CPL'!M$17,0)+IFERROR('FORM NILAI SIAP'!$AA68*'CPMK-CPL'!M$18,0)+IFERROR('FORM NILAI SIAP'!$AC68*'CPMK-CPL'!M$19,0)+IFERROR('FORM NILAI SIAP'!$AE68*'CPMK-CPL'!M$20,0))/'CPMK-CPL'!M$25,""))</f>
        <v/>
      </c>
      <c r="O68" s="7" t="str">
        <f>IF($C68="","",IFERROR((IFERROR('FORM NILAI SIAP'!$M68*'CPMK-CPL'!N$11,0)+IFERROR('FORM NILAI SIAP'!$O68*'CPMK-CPL'!N$12,0)+IFERROR('FORM NILAI SIAP'!$Q68*'CPMK-CPL'!N$13,0)+IFERROR('FORM NILAI SIAP'!$S68*'CPMK-CPL'!N$14,0)+IFERROR('FORM NILAI SIAP'!$U68*'CPMK-CPL'!N$15,0)+IFERROR('FORM NILAI SIAP'!$W68*'CPMK-CPL'!N$16,0)+IFERROR('FORM NILAI SIAP'!$Y68*'CPMK-CPL'!N$17,0)+IFERROR('FORM NILAI SIAP'!$AA68*'CPMK-CPL'!N$18,0)+IFERROR('FORM NILAI SIAP'!$AC68*'CPMK-CPL'!N$19,0)+IFERROR('FORM NILAI SIAP'!$AE68*'CPMK-CPL'!N$20,0))/'CPMK-CPL'!N$25,""))</f>
        <v/>
      </c>
      <c r="P68" s="7" t="str">
        <f>IF($C68="","",IFERROR((IFERROR('FORM NILAI SIAP'!$M68*'CPMK-CPL'!O$11,0)+IFERROR('FORM NILAI SIAP'!$O68*'CPMK-CPL'!O$12,0)+IFERROR('FORM NILAI SIAP'!$Q68*'CPMK-CPL'!O$13,0)+IFERROR('FORM NILAI SIAP'!$S68*'CPMK-CPL'!O$14,0)+IFERROR('FORM NILAI SIAP'!$U68*'CPMK-CPL'!O$15,0)+IFERROR('FORM NILAI SIAP'!$W68*'CPMK-CPL'!O$16,0)+IFERROR('FORM NILAI SIAP'!$Y68*'CPMK-CPL'!O$17,0)+IFERROR('FORM NILAI SIAP'!$AA68*'CPMK-CPL'!O$18,0)+IFERROR('FORM NILAI SIAP'!$AC68*'CPMK-CPL'!O$19,0)+IFERROR('FORM NILAI SIAP'!$AE68*'CPMK-CPL'!O$20,0))/'CPMK-CPL'!O$25,""))</f>
        <v/>
      </c>
      <c r="Q68" s="7" t="str">
        <f>IF($C68="","",IFERROR((IFERROR('FORM NILAI SIAP'!$M68*'CPMK-CPL'!P$11,0)+IFERROR('FORM NILAI SIAP'!$O68*'CPMK-CPL'!P$12,0)+IFERROR('FORM NILAI SIAP'!$Q68*'CPMK-CPL'!P$13,0)+IFERROR('FORM NILAI SIAP'!$S68*'CPMK-CPL'!P$14,0)+IFERROR('FORM NILAI SIAP'!$U68*'CPMK-CPL'!P$15,0)+IFERROR('FORM NILAI SIAP'!$W68*'CPMK-CPL'!P$16,0)+IFERROR('FORM NILAI SIAP'!$Y68*'CPMK-CPL'!P$17,0)+IFERROR('FORM NILAI SIAP'!$AA68*'CPMK-CPL'!P$18,0)+IFERROR('FORM NILAI SIAP'!$AC68*'CPMK-CPL'!P$19,0)+IFERROR('FORM NILAI SIAP'!$AE68*'CPMK-CPL'!P$20,0))/'CPMK-CPL'!P$25,""))</f>
        <v/>
      </c>
      <c r="R68" s="7" t="str">
        <f>IF($C68="","",IFERROR((IFERROR('FORM NILAI SIAP'!$M68*'CPMK-CPL'!Q$11,0)+IFERROR('FORM NILAI SIAP'!$O68*'CPMK-CPL'!Q$12,0)+IFERROR('FORM NILAI SIAP'!$Q68*'CPMK-CPL'!Q$13,0)+IFERROR('FORM NILAI SIAP'!$S68*'CPMK-CPL'!Q$14,0)+IFERROR('FORM NILAI SIAP'!$U68*'CPMK-CPL'!Q$15,0)+IFERROR('FORM NILAI SIAP'!$W68*'CPMK-CPL'!Q$16,0)+IFERROR('FORM NILAI SIAP'!$Y68*'CPMK-CPL'!Q$17,0)+IFERROR('FORM NILAI SIAP'!$AA68*'CPMK-CPL'!Q$18,0)+IFERROR('FORM NILAI SIAP'!$AC68*'CPMK-CPL'!Q$19,0)+IFERROR('FORM NILAI SIAP'!$AE68*'CPMK-CPL'!Q$20,0))/'CPMK-CPL'!Q$25,""))</f>
        <v/>
      </c>
      <c r="S68" s="7" t="str">
        <f>IF($C68="","",IFERROR((IFERROR('FORM NILAI SIAP'!$M68*'CPMK-CPL'!R$11,0)+IFERROR('FORM NILAI SIAP'!$O68*'CPMK-CPL'!R$12,0)+IFERROR('FORM NILAI SIAP'!$Q68*'CPMK-CPL'!R$13,0)+IFERROR('FORM NILAI SIAP'!$S68*'CPMK-CPL'!R$14,0)+IFERROR('FORM NILAI SIAP'!$U68*'CPMK-CPL'!R$15,0)+IFERROR('FORM NILAI SIAP'!$W68*'CPMK-CPL'!R$16,0)+IFERROR('FORM NILAI SIAP'!$Y68*'CPMK-CPL'!R$17,0)+IFERROR('FORM NILAI SIAP'!$AA68*'CPMK-CPL'!R$18,0)+IFERROR('FORM NILAI SIAP'!$AC68*'CPMK-CPL'!R$19,0)+IFERROR('FORM NILAI SIAP'!$AE68*'CPMK-CPL'!R$20,0))/'CPMK-CPL'!R$25,""))</f>
        <v/>
      </c>
      <c r="T68" s="88" t="str">
        <f t="shared" ref="T68:AH68" si="68">IF(E68="","",IF(E68&gt;=80,4,IF(E68&gt;=70,3,IF(E68&gt;=60,2,1))))</f>
        <v/>
      </c>
      <c r="U68" s="88" t="str">
        <f t="shared" si="68"/>
        <v/>
      </c>
      <c r="V68" s="88">
        <f t="shared" si="9"/>
        <v>4</v>
      </c>
      <c r="W68" s="88" t="str">
        <f t="shared" si="68"/>
        <v/>
      </c>
      <c r="X68" s="88" t="str">
        <f t="shared" si="68"/>
        <v/>
      </c>
      <c r="Y68" s="88" t="str">
        <f t="shared" si="68"/>
        <v/>
      </c>
      <c r="Z68" s="88" t="str">
        <f t="shared" si="68"/>
        <v/>
      </c>
      <c r="AA68" s="88" t="str">
        <f t="shared" si="68"/>
        <v/>
      </c>
      <c r="AB68" s="88" t="str">
        <f t="shared" si="68"/>
        <v/>
      </c>
      <c r="AC68" s="88" t="str">
        <f t="shared" si="68"/>
        <v/>
      </c>
      <c r="AD68" s="88" t="str">
        <f t="shared" si="68"/>
        <v/>
      </c>
      <c r="AE68" s="88" t="str">
        <f t="shared" si="68"/>
        <v/>
      </c>
      <c r="AF68" s="88" t="str">
        <f t="shared" si="68"/>
        <v/>
      </c>
      <c r="AG68" s="88" t="str">
        <f t="shared" si="68"/>
        <v/>
      </c>
      <c r="AH68" s="88" t="str">
        <f t="shared" si="68"/>
        <v/>
      </c>
      <c r="AI68" s="89">
        <f t="shared" ca="1" si="6"/>
        <v>4</v>
      </c>
      <c r="AJ68" s="89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</row>
    <row r="69" spans="1:90" ht="14.25" customHeight="1">
      <c r="A69" s="103">
        <f t="shared" si="7"/>
        <v>62</v>
      </c>
      <c r="B69" s="64">
        <f>IF('FORM NILAI SIAP'!A69=0,"",'FORM NILAI SIAP'!A69)</f>
        <v>21120120140099</v>
      </c>
      <c r="C69" s="3" t="str">
        <f>IF('FORM NILAI SIAP'!B69=0,"",'FORM NILAI SIAP'!B69)</f>
        <v>SUGIYATMI</v>
      </c>
      <c r="D69" s="3" t="str">
        <f>'FORM NILAI SIAP'!J69</f>
        <v>C</v>
      </c>
      <c r="E69" s="7" t="str">
        <f>IF($C69="","",IFERROR((IFERROR('FORM NILAI SIAP'!$M69*'CPMK-CPL'!D$11,0)+IFERROR('FORM NILAI SIAP'!$O69*'CPMK-CPL'!D$12,0)+IFERROR('FORM NILAI SIAP'!$Q69*'CPMK-CPL'!D$13,0)+IFERROR('FORM NILAI SIAP'!$S69*'CPMK-CPL'!D$14,0)+IFERROR('FORM NILAI SIAP'!$U69*'CPMK-CPL'!D$15,0)+IFERROR('FORM NILAI SIAP'!$W69*'CPMK-CPL'!D$16,0)+IFERROR('FORM NILAI SIAP'!$Y69*'CPMK-CPL'!D$17,0)+IFERROR('FORM NILAI SIAP'!$AA69*'CPMK-CPL'!D$18,0)+IFERROR('FORM NILAI SIAP'!$AC69*'CPMK-CPL'!D$19,0)+IFERROR('FORM NILAI SIAP'!$AE69*'CPMK-CPL'!D$20,0))/'CPMK-CPL'!D$25,""))</f>
        <v/>
      </c>
      <c r="F69" s="7" t="str">
        <f>IF($C69="","",IFERROR((IFERROR('FORM NILAI SIAP'!$M69*'CPMK-CPL'!E$11,0)+IFERROR('FORM NILAI SIAP'!$O69*'CPMK-CPL'!E$12,0)+IFERROR('FORM NILAI SIAP'!$Q69*'CPMK-CPL'!E$13,0)+IFERROR('FORM NILAI SIAP'!$S69*'CPMK-CPL'!E$14,0)+IFERROR('FORM NILAI SIAP'!$U69*'CPMK-CPL'!E$15,0)+IFERROR('FORM NILAI SIAP'!$W69*'CPMK-CPL'!E$16,0)+IFERROR('FORM NILAI SIAP'!$Y69*'CPMK-CPL'!E$17,0)+IFERROR('FORM NILAI SIAP'!$AA69*'CPMK-CPL'!E$18,0)+IFERROR('FORM NILAI SIAP'!$AC69*'CPMK-CPL'!E$19,0)+IFERROR('FORM NILAI SIAP'!$AE69*'CPMK-CPL'!E$20,0))/'CPMK-CPL'!E$25,""))</f>
        <v/>
      </c>
      <c r="G69" s="7">
        <f>IF($C69="","",IFERROR((IFERROR('FORM NILAI SIAP'!$M69*'CPMK-CPL'!F$11,0)+IFERROR('FORM NILAI SIAP'!$O69*'CPMK-CPL'!F$12,0)+IFERROR('FORM NILAI SIAP'!$Q69*'CPMK-CPL'!F$13,0)+IFERROR('FORM NILAI SIAP'!$S69*'CPMK-CPL'!F$14,0)+IFERROR('FORM NILAI SIAP'!$U69*'CPMK-CPL'!F$15,0)+IFERROR('FORM NILAI SIAP'!$W69*'CPMK-CPL'!F$16,0)+IFERROR('FORM NILAI SIAP'!$Y69*'CPMK-CPL'!F$17,0)+IFERROR('FORM NILAI SIAP'!$AA69*'CPMK-CPL'!F$18,0)+IFERROR('FORM NILAI SIAP'!$AC69*'CPMK-CPL'!F$19,0)+IFERROR('FORM NILAI SIAP'!$AE69*'CPMK-CPL'!F$20,0))/'CPMK-CPL'!F$25,""))</f>
        <v>65.5</v>
      </c>
      <c r="H69" s="7" t="str">
        <f>IF($C69="","",IFERROR((IFERROR('FORM NILAI SIAP'!$M69*'CPMK-CPL'!G$11,0)+IFERROR('FORM NILAI SIAP'!$O69*'CPMK-CPL'!G$12,0)+IFERROR('FORM NILAI SIAP'!$Q69*'CPMK-CPL'!G$13,0)+IFERROR('FORM NILAI SIAP'!$S69*'CPMK-CPL'!G$14,0)+IFERROR('FORM NILAI SIAP'!$U69*'CPMK-CPL'!G$15,0)+IFERROR('FORM NILAI SIAP'!$W69*'CPMK-CPL'!G$16,0)+IFERROR('FORM NILAI SIAP'!$Y69*'CPMK-CPL'!G$17,0)+IFERROR('FORM NILAI SIAP'!$AA69*'CPMK-CPL'!G$18,0)+IFERROR('FORM NILAI SIAP'!$AC69*'CPMK-CPL'!G$19,0)+IFERROR('FORM NILAI SIAP'!$AE69*'CPMK-CPL'!G$20,0))/'CPMK-CPL'!G$25,""))</f>
        <v/>
      </c>
      <c r="I69" s="7" t="str">
        <f>IF($C69="","",IFERROR((IFERROR('FORM NILAI SIAP'!$M69*'CPMK-CPL'!H$11,0)+IFERROR('FORM NILAI SIAP'!$O69*'CPMK-CPL'!H$12,0)+IFERROR('FORM NILAI SIAP'!$Q69*'CPMK-CPL'!H$13,0)+IFERROR('FORM NILAI SIAP'!$S69*'CPMK-CPL'!H$14,0)+IFERROR('FORM NILAI SIAP'!$U69*'CPMK-CPL'!H$15,0)+IFERROR('FORM NILAI SIAP'!$W69*'CPMK-CPL'!H$16,0)+IFERROR('FORM NILAI SIAP'!$Y69*'CPMK-CPL'!H$17,0)+IFERROR('FORM NILAI SIAP'!$AA69*'CPMK-CPL'!H$18,0)+IFERROR('FORM NILAI SIAP'!$AC69*'CPMK-CPL'!H$19,0)+IFERROR('FORM NILAI SIAP'!$AE69*'CPMK-CPL'!H$20,0))/'CPMK-CPL'!H$25,""))</f>
        <v/>
      </c>
      <c r="J69" s="7" t="str">
        <f>IF($C69="","",IFERROR((IFERROR('FORM NILAI SIAP'!$M69*'CPMK-CPL'!I$11,0)+IFERROR('FORM NILAI SIAP'!$O69*'CPMK-CPL'!I$12,0)+IFERROR('FORM NILAI SIAP'!$Q69*'CPMK-CPL'!I$13,0)+IFERROR('FORM NILAI SIAP'!$S69*'CPMK-CPL'!I$14,0)+IFERROR('FORM NILAI SIAP'!$U69*'CPMK-CPL'!I$15,0)+IFERROR('FORM NILAI SIAP'!$W69*'CPMK-CPL'!I$16,0)+IFERROR('FORM NILAI SIAP'!$Y69*'CPMK-CPL'!I$17,0)+IFERROR('FORM NILAI SIAP'!$AA69*'CPMK-CPL'!I$18,0)+IFERROR('FORM NILAI SIAP'!$AC69*'CPMK-CPL'!I$19,0)+IFERROR('FORM NILAI SIAP'!$AE69*'CPMK-CPL'!I$20,0))/'CPMK-CPL'!I$25,""))</f>
        <v/>
      </c>
      <c r="K69" s="7" t="str">
        <f>IF($C69="","",IFERROR((IFERROR('FORM NILAI SIAP'!$M69*'CPMK-CPL'!J$11,0)+IFERROR('FORM NILAI SIAP'!$O69*'CPMK-CPL'!J$12,0)+IFERROR('FORM NILAI SIAP'!$Q69*'CPMK-CPL'!J$13,0)+IFERROR('FORM NILAI SIAP'!$S69*'CPMK-CPL'!J$14,0)+IFERROR('FORM NILAI SIAP'!$U69*'CPMK-CPL'!J$15,0)+IFERROR('FORM NILAI SIAP'!$W69*'CPMK-CPL'!J$16,0)+IFERROR('FORM NILAI SIAP'!$Y69*'CPMK-CPL'!J$17,0)+IFERROR('FORM NILAI SIAP'!$AA69*'CPMK-CPL'!J$18,0)+IFERROR('FORM NILAI SIAP'!$AC69*'CPMK-CPL'!J$19,0)+IFERROR('FORM NILAI SIAP'!$AE69*'CPMK-CPL'!J$20,0))/'CPMK-CPL'!J$25,""))</f>
        <v/>
      </c>
      <c r="L69" s="7" t="str">
        <f>IF($C69="","",IFERROR((IFERROR('FORM NILAI SIAP'!$M69*'CPMK-CPL'!K$11,0)+IFERROR('FORM NILAI SIAP'!$O69*'CPMK-CPL'!K$12,0)+IFERROR('FORM NILAI SIAP'!$Q69*'CPMK-CPL'!K$13,0)+IFERROR('FORM NILAI SIAP'!$S69*'CPMK-CPL'!K$14,0)+IFERROR('FORM NILAI SIAP'!$U69*'CPMK-CPL'!K$15,0)+IFERROR('FORM NILAI SIAP'!$W69*'CPMK-CPL'!K$16,0)+IFERROR('FORM NILAI SIAP'!$Y69*'CPMK-CPL'!K$17,0)+IFERROR('FORM NILAI SIAP'!$AA69*'CPMK-CPL'!K$18,0)+IFERROR('FORM NILAI SIAP'!$AC69*'CPMK-CPL'!K$19,0)+IFERROR('FORM NILAI SIAP'!$AE69*'CPMK-CPL'!K$20,0))/'CPMK-CPL'!K$25,""))</f>
        <v/>
      </c>
      <c r="M69" s="7" t="str">
        <f>IF($C69="","",IFERROR((IFERROR('FORM NILAI SIAP'!$M69*'CPMK-CPL'!L$11,0)+IFERROR('FORM NILAI SIAP'!$O69*'CPMK-CPL'!L$12,0)+IFERROR('FORM NILAI SIAP'!$Q69*'CPMK-CPL'!L$13,0)+IFERROR('FORM NILAI SIAP'!$S69*'CPMK-CPL'!L$14,0)+IFERROR('FORM NILAI SIAP'!$U69*'CPMK-CPL'!L$15,0)+IFERROR('FORM NILAI SIAP'!$W69*'CPMK-CPL'!L$16,0)+IFERROR('FORM NILAI SIAP'!$Y69*'CPMK-CPL'!L$17,0)+IFERROR('FORM NILAI SIAP'!$AA69*'CPMK-CPL'!L$18,0)+IFERROR('FORM NILAI SIAP'!$AC69*'CPMK-CPL'!L$19,0)+IFERROR('FORM NILAI SIAP'!$AE69*'CPMK-CPL'!L$20,0))/'CPMK-CPL'!L$25,""))</f>
        <v/>
      </c>
      <c r="N69" s="7" t="str">
        <f>IF($C69="","",IFERROR((IFERROR('FORM NILAI SIAP'!$M69*'CPMK-CPL'!M$11,0)+IFERROR('FORM NILAI SIAP'!$O69*'CPMK-CPL'!M$12,0)+IFERROR('FORM NILAI SIAP'!$Q69*'CPMK-CPL'!M$13,0)+IFERROR('FORM NILAI SIAP'!$S69*'CPMK-CPL'!M$14,0)+IFERROR('FORM NILAI SIAP'!$U69*'CPMK-CPL'!M$15,0)+IFERROR('FORM NILAI SIAP'!$W69*'CPMK-CPL'!M$16,0)+IFERROR('FORM NILAI SIAP'!$Y69*'CPMK-CPL'!M$17,0)+IFERROR('FORM NILAI SIAP'!$AA69*'CPMK-CPL'!M$18,0)+IFERROR('FORM NILAI SIAP'!$AC69*'CPMK-CPL'!M$19,0)+IFERROR('FORM NILAI SIAP'!$AE69*'CPMK-CPL'!M$20,0))/'CPMK-CPL'!M$25,""))</f>
        <v/>
      </c>
      <c r="O69" s="7" t="str">
        <f>IF($C69="","",IFERROR((IFERROR('FORM NILAI SIAP'!$M69*'CPMK-CPL'!N$11,0)+IFERROR('FORM NILAI SIAP'!$O69*'CPMK-CPL'!N$12,0)+IFERROR('FORM NILAI SIAP'!$Q69*'CPMK-CPL'!N$13,0)+IFERROR('FORM NILAI SIAP'!$S69*'CPMK-CPL'!N$14,0)+IFERROR('FORM NILAI SIAP'!$U69*'CPMK-CPL'!N$15,0)+IFERROR('FORM NILAI SIAP'!$W69*'CPMK-CPL'!N$16,0)+IFERROR('FORM NILAI SIAP'!$Y69*'CPMK-CPL'!N$17,0)+IFERROR('FORM NILAI SIAP'!$AA69*'CPMK-CPL'!N$18,0)+IFERROR('FORM NILAI SIAP'!$AC69*'CPMK-CPL'!N$19,0)+IFERROR('FORM NILAI SIAP'!$AE69*'CPMK-CPL'!N$20,0))/'CPMK-CPL'!N$25,""))</f>
        <v/>
      </c>
      <c r="P69" s="7" t="str">
        <f>IF($C69="","",IFERROR((IFERROR('FORM NILAI SIAP'!$M69*'CPMK-CPL'!O$11,0)+IFERROR('FORM NILAI SIAP'!$O69*'CPMK-CPL'!O$12,0)+IFERROR('FORM NILAI SIAP'!$Q69*'CPMK-CPL'!O$13,0)+IFERROR('FORM NILAI SIAP'!$S69*'CPMK-CPL'!O$14,0)+IFERROR('FORM NILAI SIAP'!$U69*'CPMK-CPL'!O$15,0)+IFERROR('FORM NILAI SIAP'!$W69*'CPMK-CPL'!O$16,0)+IFERROR('FORM NILAI SIAP'!$Y69*'CPMK-CPL'!O$17,0)+IFERROR('FORM NILAI SIAP'!$AA69*'CPMK-CPL'!O$18,0)+IFERROR('FORM NILAI SIAP'!$AC69*'CPMK-CPL'!O$19,0)+IFERROR('FORM NILAI SIAP'!$AE69*'CPMK-CPL'!O$20,0))/'CPMK-CPL'!O$25,""))</f>
        <v/>
      </c>
      <c r="Q69" s="7" t="str">
        <f>IF($C69="","",IFERROR((IFERROR('FORM NILAI SIAP'!$M69*'CPMK-CPL'!P$11,0)+IFERROR('FORM NILAI SIAP'!$O69*'CPMK-CPL'!P$12,0)+IFERROR('FORM NILAI SIAP'!$Q69*'CPMK-CPL'!P$13,0)+IFERROR('FORM NILAI SIAP'!$S69*'CPMK-CPL'!P$14,0)+IFERROR('FORM NILAI SIAP'!$U69*'CPMK-CPL'!P$15,0)+IFERROR('FORM NILAI SIAP'!$W69*'CPMK-CPL'!P$16,0)+IFERROR('FORM NILAI SIAP'!$Y69*'CPMK-CPL'!P$17,0)+IFERROR('FORM NILAI SIAP'!$AA69*'CPMK-CPL'!P$18,0)+IFERROR('FORM NILAI SIAP'!$AC69*'CPMK-CPL'!P$19,0)+IFERROR('FORM NILAI SIAP'!$AE69*'CPMK-CPL'!P$20,0))/'CPMK-CPL'!P$25,""))</f>
        <v/>
      </c>
      <c r="R69" s="7" t="str">
        <f>IF($C69="","",IFERROR((IFERROR('FORM NILAI SIAP'!$M69*'CPMK-CPL'!Q$11,0)+IFERROR('FORM NILAI SIAP'!$O69*'CPMK-CPL'!Q$12,0)+IFERROR('FORM NILAI SIAP'!$Q69*'CPMK-CPL'!Q$13,0)+IFERROR('FORM NILAI SIAP'!$S69*'CPMK-CPL'!Q$14,0)+IFERROR('FORM NILAI SIAP'!$U69*'CPMK-CPL'!Q$15,0)+IFERROR('FORM NILAI SIAP'!$W69*'CPMK-CPL'!Q$16,0)+IFERROR('FORM NILAI SIAP'!$Y69*'CPMK-CPL'!Q$17,0)+IFERROR('FORM NILAI SIAP'!$AA69*'CPMK-CPL'!Q$18,0)+IFERROR('FORM NILAI SIAP'!$AC69*'CPMK-CPL'!Q$19,0)+IFERROR('FORM NILAI SIAP'!$AE69*'CPMK-CPL'!Q$20,0))/'CPMK-CPL'!Q$25,""))</f>
        <v/>
      </c>
      <c r="S69" s="7" t="str">
        <f>IF($C69="","",IFERROR((IFERROR('FORM NILAI SIAP'!$M69*'CPMK-CPL'!R$11,0)+IFERROR('FORM NILAI SIAP'!$O69*'CPMK-CPL'!R$12,0)+IFERROR('FORM NILAI SIAP'!$Q69*'CPMK-CPL'!R$13,0)+IFERROR('FORM NILAI SIAP'!$S69*'CPMK-CPL'!R$14,0)+IFERROR('FORM NILAI SIAP'!$U69*'CPMK-CPL'!R$15,0)+IFERROR('FORM NILAI SIAP'!$W69*'CPMK-CPL'!R$16,0)+IFERROR('FORM NILAI SIAP'!$Y69*'CPMK-CPL'!R$17,0)+IFERROR('FORM NILAI SIAP'!$AA69*'CPMK-CPL'!R$18,0)+IFERROR('FORM NILAI SIAP'!$AC69*'CPMK-CPL'!R$19,0)+IFERROR('FORM NILAI SIAP'!$AE69*'CPMK-CPL'!R$20,0))/'CPMK-CPL'!R$25,""))</f>
        <v/>
      </c>
      <c r="T69" s="88" t="str">
        <f t="shared" ref="T69:AH69" si="69">IF(E69="","",IF(E69&gt;=80,4,IF(E69&gt;=70,3,IF(E69&gt;=60,2,1))))</f>
        <v/>
      </c>
      <c r="U69" s="88" t="str">
        <f t="shared" si="69"/>
        <v/>
      </c>
      <c r="V69" s="88">
        <f t="shared" si="9"/>
        <v>2</v>
      </c>
      <c r="W69" s="88" t="str">
        <f t="shared" si="69"/>
        <v/>
      </c>
      <c r="X69" s="88" t="str">
        <f t="shared" si="69"/>
        <v/>
      </c>
      <c r="Y69" s="88" t="str">
        <f t="shared" si="69"/>
        <v/>
      </c>
      <c r="Z69" s="88" t="str">
        <f t="shared" si="69"/>
        <v/>
      </c>
      <c r="AA69" s="88" t="str">
        <f t="shared" si="69"/>
        <v/>
      </c>
      <c r="AB69" s="88" t="str">
        <f t="shared" si="69"/>
        <v/>
      </c>
      <c r="AC69" s="88" t="str">
        <f t="shared" si="69"/>
        <v/>
      </c>
      <c r="AD69" s="88" t="str">
        <f t="shared" si="69"/>
        <v/>
      </c>
      <c r="AE69" s="88" t="str">
        <f t="shared" si="69"/>
        <v/>
      </c>
      <c r="AF69" s="88" t="str">
        <f t="shared" si="69"/>
        <v/>
      </c>
      <c r="AG69" s="88" t="str">
        <f t="shared" si="69"/>
        <v/>
      </c>
      <c r="AH69" s="88" t="str">
        <f t="shared" si="69"/>
        <v/>
      </c>
      <c r="AI69" s="89">
        <f t="shared" ca="1" si="6"/>
        <v>2</v>
      </c>
      <c r="AJ69" s="89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</row>
    <row r="70" spans="1:90" ht="14.25" customHeight="1">
      <c r="A70" s="103">
        <f t="shared" si="7"/>
        <v>63</v>
      </c>
      <c r="B70" s="64">
        <f>IF('FORM NILAI SIAP'!A70=0,"",'FORM NILAI SIAP'!A70)</f>
        <v>21120120140099</v>
      </c>
      <c r="C70" s="3" t="str">
        <f>IF('FORM NILAI SIAP'!B70=0,"",'FORM NILAI SIAP'!B70)</f>
        <v>KHANUUN MAULIDA PUSPITA HASYIM</v>
      </c>
      <c r="D70" s="3" t="str">
        <f>'FORM NILAI SIAP'!J70</f>
        <v>A</v>
      </c>
      <c r="E70" s="7" t="str">
        <f>IF($C70="","",IFERROR((IFERROR('FORM NILAI SIAP'!$M70*'CPMK-CPL'!D$11,0)+IFERROR('FORM NILAI SIAP'!$O70*'CPMK-CPL'!D$12,0)+IFERROR('FORM NILAI SIAP'!$Q70*'CPMK-CPL'!D$13,0)+IFERROR('FORM NILAI SIAP'!$S70*'CPMK-CPL'!D$14,0)+IFERROR('FORM NILAI SIAP'!$U70*'CPMK-CPL'!D$15,0)+IFERROR('FORM NILAI SIAP'!$W70*'CPMK-CPL'!D$16,0)+IFERROR('FORM NILAI SIAP'!$Y70*'CPMK-CPL'!D$17,0)+IFERROR('FORM NILAI SIAP'!$AA70*'CPMK-CPL'!D$18,0)+IFERROR('FORM NILAI SIAP'!$AC70*'CPMK-CPL'!D$19,0)+IFERROR('FORM NILAI SIAP'!$AE70*'CPMK-CPL'!D$20,0))/'CPMK-CPL'!D$25,""))</f>
        <v/>
      </c>
      <c r="F70" s="7" t="str">
        <f>IF($C70="","",IFERROR((IFERROR('FORM NILAI SIAP'!$M70*'CPMK-CPL'!E$11,0)+IFERROR('FORM NILAI SIAP'!$O70*'CPMK-CPL'!E$12,0)+IFERROR('FORM NILAI SIAP'!$Q70*'CPMK-CPL'!E$13,0)+IFERROR('FORM NILAI SIAP'!$S70*'CPMK-CPL'!E$14,0)+IFERROR('FORM NILAI SIAP'!$U70*'CPMK-CPL'!E$15,0)+IFERROR('FORM NILAI SIAP'!$W70*'CPMK-CPL'!E$16,0)+IFERROR('FORM NILAI SIAP'!$Y70*'CPMK-CPL'!E$17,0)+IFERROR('FORM NILAI SIAP'!$AA70*'CPMK-CPL'!E$18,0)+IFERROR('FORM NILAI SIAP'!$AC70*'CPMK-CPL'!E$19,0)+IFERROR('FORM NILAI SIAP'!$AE70*'CPMK-CPL'!E$20,0))/'CPMK-CPL'!E$25,""))</f>
        <v/>
      </c>
      <c r="G70" s="7">
        <f>IF($C70="","",IFERROR((IFERROR('FORM NILAI SIAP'!$M70*'CPMK-CPL'!F$11,0)+IFERROR('FORM NILAI SIAP'!$O70*'CPMK-CPL'!F$12,0)+IFERROR('FORM NILAI SIAP'!$Q70*'CPMK-CPL'!F$13,0)+IFERROR('FORM NILAI SIAP'!$S70*'CPMK-CPL'!F$14,0)+IFERROR('FORM NILAI SIAP'!$U70*'CPMK-CPL'!F$15,0)+IFERROR('FORM NILAI SIAP'!$W70*'CPMK-CPL'!F$16,0)+IFERROR('FORM NILAI SIAP'!$Y70*'CPMK-CPL'!F$17,0)+IFERROR('FORM NILAI SIAP'!$AA70*'CPMK-CPL'!F$18,0)+IFERROR('FORM NILAI SIAP'!$AC70*'CPMK-CPL'!F$19,0)+IFERROR('FORM NILAI SIAP'!$AE70*'CPMK-CPL'!F$20,0))/'CPMK-CPL'!F$25,""))</f>
        <v>96</v>
      </c>
      <c r="H70" s="7" t="str">
        <f>IF($C70="","",IFERROR((IFERROR('FORM NILAI SIAP'!$M70*'CPMK-CPL'!G$11,0)+IFERROR('FORM NILAI SIAP'!$O70*'CPMK-CPL'!G$12,0)+IFERROR('FORM NILAI SIAP'!$Q70*'CPMK-CPL'!G$13,0)+IFERROR('FORM NILAI SIAP'!$S70*'CPMK-CPL'!G$14,0)+IFERROR('FORM NILAI SIAP'!$U70*'CPMK-CPL'!G$15,0)+IFERROR('FORM NILAI SIAP'!$W70*'CPMK-CPL'!G$16,0)+IFERROR('FORM NILAI SIAP'!$Y70*'CPMK-CPL'!G$17,0)+IFERROR('FORM NILAI SIAP'!$AA70*'CPMK-CPL'!G$18,0)+IFERROR('FORM NILAI SIAP'!$AC70*'CPMK-CPL'!G$19,0)+IFERROR('FORM NILAI SIAP'!$AE70*'CPMK-CPL'!G$20,0))/'CPMK-CPL'!G$25,""))</f>
        <v/>
      </c>
      <c r="I70" s="7" t="str">
        <f>IF($C70="","",IFERROR((IFERROR('FORM NILAI SIAP'!$M70*'CPMK-CPL'!H$11,0)+IFERROR('FORM NILAI SIAP'!$O70*'CPMK-CPL'!H$12,0)+IFERROR('FORM NILAI SIAP'!$Q70*'CPMK-CPL'!H$13,0)+IFERROR('FORM NILAI SIAP'!$S70*'CPMK-CPL'!H$14,0)+IFERROR('FORM NILAI SIAP'!$U70*'CPMK-CPL'!H$15,0)+IFERROR('FORM NILAI SIAP'!$W70*'CPMK-CPL'!H$16,0)+IFERROR('FORM NILAI SIAP'!$Y70*'CPMK-CPL'!H$17,0)+IFERROR('FORM NILAI SIAP'!$AA70*'CPMK-CPL'!H$18,0)+IFERROR('FORM NILAI SIAP'!$AC70*'CPMK-CPL'!H$19,0)+IFERROR('FORM NILAI SIAP'!$AE70*'CPMK-CPL'!H$20,0))/'CPMK-CPL'!H$25,""))</f>
        <v/>
      </c>
      <c r="J70" s="7" t="str">
        <f>IF($C70="","",IFERROR((IFERROR('FORM NILAI SIAP'!$M70*'CPMK-CPL'!I$11,0)+IFERROR('FORM NILAI SIAP'!$O70*'CPMK-CPL'!I$12,0)+IFERROR('FORM NILAI SIAP'!$Q70*'CPMK-CPL'!I$13,0)+IFERROR('FORM NILAI SIAP'!$S70*'CPMK-CPL'!I$14,0)+IFERROR('FORM NILAI SIAP'!$U70*'CPMK-CPL'!I$15,0)+IFERROR('FORM NILAI SIAP'!$W70*'CPMK-CPL'!I$16,0)+IFERROR('FORM NILAI SIAP'!$Y70*'CPMK-CPL'!I$17,0)+IFERROR('FORM NILAI SIAP'!$AA70*'CPMK-CPL'!I$18,0)+IFERROR('FORM NILAI SIAP'!$AC70*'CPMK-CPL'!I$19,0)+IFERROR('FORM NILAI SIAP'!$AE70*'CPMK-CPL'!I$20,0))/'CPMK-CPL'!I$25,""))</f>
        <v/>
      </c>
      <c r="K70" s="7" t="str">
        <f>IF($C70="","",IFERROR((IFERROR('FORM NILAI SIAP'!$M70*'CPMK-CPL'!J$11,0)+IFERROR('FORM NILAI SIAP'!$O70*'CPMK-CPL'!J$12,0)+IFERROR('FORM NILAI SIAP'!$Q70*'CPMK-CPL'!J$13,0)+IFERROR('FORM NILAI SIAP'!$S70*'CPMK-CPL'!J$14,0)+IFERROR('FORM NILAI SIAP'!$U70*'CPMK-CPL'!J$15,0)+IFERROR('FORM NILAI SIAP'!$W70*'CPMK-CPL'!J$16,0)+IFERROR('FORM NILAI SIAP'!$Y70*'CPMK-CPL'!J$17,0)+IFERROR('FORM NILAI SIAP'!$AA70*'CPMK-CPL'!J$18,0)+IFERROR('FORM NILAI SIAP'!$AC70*'CPMK-CPL'!J$19,0)+IFERROR('FORM NILAI SIAP'!$AE70*'CPMK-CPL'!J$20,0))/'CPMK-CPL'!J$25,""))</f>
        <v/>
      </c>
      <c r="L70" s="7" t="str">
        <f>IF($C70="","",IFERROR((IFERROR('FORM NILAI SIAP'!$M70*'CPMK-CPL'!K$11,0)+IFERROR('FORM NILAI SIAP'!$O70*'CPMK-CPL'!K$12,0)+IFERROR('FORM NILAI SIAP'!$Q70*'CPMK-CPL'!K$13,0)+IFERROR('FORM NILAI SIAP'!$S70*'CPMK-CPL'!K$14,0)+IFERROR('FORM NILAI SIAP'!$U70*'CPMK-CPL'!K$15,0)+IFERROR('FORM NILAI SIAP'!$W70*'CPMK-CPL'!K$16,0)+IFERROR('FORM NILAI SIAP'!$Y70*'CPMK-CPL'!K$17,0)+IFERROR('FORM NILAI SIAP'!$AA70*'CPMK-CPL'!K$18,0)+IFERROR('FORM NILAI SIAP'!$AC70*'CPMK-CPL'!K$19,0)+IFERROR('FORM NILAI SIAP'!$AE70*'CPMK-CPL'!K$20,0))/'CPMK-CPL'!K$25,""))</f>
        <v/>
      </c>
      <c r="M70" s="7" t="str">
        <f>IF($C70="","",IFERROR((IFERROR('FORM NILAI SIAP'!$M70*'CPMK-CPL'!L$11,0)+IFERROR('FORM NILAI SIAP'!$O70*'CPMK-CPL'!L$12,0)+IFERROR('FORM NILAI SIAP'!$Q70*'CPMK-CPL'!L$13,0)+IFERROR('FORM NILAI SIAP'!$S70*'CPMK-CPL'!L$14,0)+IFERROR('FORM NILAI SIAP'!$U70*'CPMK-CPL'!L$15,0)+IFERROR('FORM NILAI SIAP'!$W70*'CPMK-CPL'!L$16,0)+IFERROR('FORM NILAI SIAP'!$Y70*'CPMK-CPL'!L$17,0)+IFERROR('FORM NILAI SIAP'!$AA70*'CPMK-CPL'!L$18,0)+IFERROR('FORM NILAI SIAP'!$AC70*'CPMK-CPL'!L$19,0)+IFERROR('FORM NILAI SIAP'!$AE70*'CPMK-CPL'!L$20,0))/'CPMK-CPL'!L$25,""))</f>
        <v/>
      </c>
      <c r="N70" s="7" t="str">
        <f>IF($C70="","",IFERROR((IFERROR('FORM NILAI SIAP'!$M70*'CPMK-CPL'!M$11,0)+IFERROR('FORM NILAI SIAP'!$O70*'CPMK-CPL'!M$12,0)+IFERROR('FORM NILAI SIAP'!$Q70*'CPMK-CPL'!M$13,0)+IFERROR('FORM NILAI SIAP'!$S70*'CPMK-CPL'!M$14,0)+IFERROR('FORM NILAI SIAP'!$U70*'CPMK-CPL'!M$15,0)+IFERROR('FORM NILAI SIAP'!$W70*'CPMK-CPL'!M$16,0)+IFERROR('FORM NILAI SIAP'!$Y70*'CPMK-CPL'!M$17,0)+IFERROR('FORM NILAI SIAP'!$AA70*'CPMK-CPL'!M$18,0)+IFERROR('FORM NILAI SIAP'!$AC70*'CPMK-CPL'!M$19,0)+IFERROR('FORM NILAI SIAP'!$AE70*'CPMK-CPL'!M$20,0))/'CPMK-CPL'!M$25,""))</f>
        <v/>
      </c>
      <c r="O70" s="7" t="str">
        <f>IF($C70="","",IFERROR((IFERROR('FORM NILAI SIAP'!$M70*'CPMK-CPL'!N$11,0)+IFERROR('FORM NILAI SIAP'!$O70*'CPMK-CPL'!N$12,0)+IFERROR('FORM NILAI SIAP'!$Q70*'CPMK-CPL'!N$13,0)+IFERROR('FORM NILAI SIAP'!$S70*'CPMK-CPL'!N$14,0)+IFERROR('FORM NILAI SIAP'!$U70*'CPMK-CPL'!N$15,0)+IFERROR('FORM NILAI SIAP'!$W70*'CPMK-CPL'!N$16,0)+IFERROR('FORM NILAI SIAP'!$Y70*'CPMK-CPL'!N$17,0)+IFERROR('FORM NILAI SIAP'!$AA70*'CPMK-CPL'!N$18,0)+IFERROR('FORM NILAI SIAP'!$AC70*'CPMK-CPL'!N$19,0)+IFERROR('FORM NILAI SIAP'!$AE70*'CPMK-CPL'!N$20,0))/'CPMK-CPL'!N$25,""))</f>
        <v/>
      </c>
      <c r="P70" s="7" t="str">
        <f>IF($C70="","",IFERROR((IFERROR('FORM NILAI SIAP'!$M70*'CPMK-CPL'!O$11,0)+IFERROR('FORM NILAI SIAP'!$O70*'CPMK-CPL'!O$12,0)+IFERROR('FORM NILAI SIAP'!$Q70*'CPMK-CPL'!O$13,0)+IFERROR('FORM NILAI SIAP'!$S70*'CPMK-CPL'!O$14,0)+IFERROR('FORM NILAI SIAP'!$U70*'CPMK-CPL'!O$15,0)+IFERROR('FORM NILAI SIAP'!$W70*'CPMK-CPL'!O$16,0)+IFERROR('FORM NILAI SIAP'!$Y70*'CPMK-CPL'!O$17,0)+IFERROR('FORM NILAI SIAP'!$AA70*'CPMK-CPL'!O$18,0)+IFERROR('FORM NILAI SIAP'!$AC70*'CPMK-CPL'!O$19,0)+IFERROR('FORM NILAI SIAP'!$AE70*'CPMK-CPL'!O$20,0))/'CPMK-CPL'!O$25,""))</f>
        <v/>
      </c>
      <c r="Q70" s="7" t="str">
        <f>IF($C70="","",IFERROR((IFERROR('FORM NILAI SIAP'!$M70*'CPMK-CPL'!P$11,0)+IFERROR('FORM NILAI SIAP'!$O70*'CPMK-CPL'!P$12,0)+IFERROR('FORM NILAI SIAP'!$Q70*'CPMK-CPL'!P$13,0)+IFERROR('FORM NILAI SIAP'!$S70*'CPMK-CPL'!P$14,0)+IFERROR('FORM NILAI SIAP'!$U70*'CPMK-CPL'!P$15,0)+IFERROR('FORM NILAI SIAP'!$W70*'CPMK-CPL'!P$16,0)+IFERROR('FORM NILAI SIAP'!$Y70*'CPMK-CPL'!P$17,0)+IFERROR('FORM NILAI SIAP'!$AA70*'CPMK-CPL'!P$18,0)+IFERROR('FORM NILAI SIAP'!$AC70*'CPMK-CPL'!P$19,0)+IFERROR('FORM NILAI SIAP'!$AE70*'CPMK-CPL'!P$20,0))/'CPMK-CPL'!P$25,""))</f>
        <v/>
      </c>
      <c r="R70" s="7" t="str">
        <f>IF($C70="","",IFERROR((IFERROR('FORM NILAI SIAP'!$M70*'CPMK-CPL'!Q$11,0)+IFERROR('FORM NILAI SIAP'!$O70*'CPMK-CPL'!Q$12,0)+IFERROR('FORM NILAI SIAP'!$Q70*'CPMK-CPL'!Q$13,0)+IFERROR('FORM NILAI SIAP'!$S70*'CPMK-CPL'!Q$14,0)+IFERROR('FORM NILAI SIAP'!$U70*'CPMK-CPL'!Q$15,0)+IFERROR('FORM NILAI SIAP'!$W70*'CPMK-CPL'!Q$16,0)+IFERROR('FORM NILAI SIAP'!$Y70*'CPMK-CPL'!Q$17,0)+IFERROR('FORM NILAI SIAP'!$AA70*'CPMK-CPL'!Q$18,0)+IFERROR('FORM NILAI SIAP'!$AC70*'CPMK-CPL'!Q$19,0)+IFERROR('FORM NILAI SIAP'!$AE70*'CPMK-CPL'!Q$20,0))/'CPMK-CPL'!Q$25,""))</f>
        <v/>
      </c>
      <c r="S70" s="7" t="str">
        <f>IF($C70="","",IFERROR((IFERROR('FORM NILAI SIAP'!$M70*'CPMK-CPL'!R$11,0)+IFERROR('FORM NILAI SIAP'!$O70*'CPMK-CPL'!R$12,0)+IFERROR('FORM NILAI SIAP'!$Q70*'CPMK-CPL'!R$13,0)+IFERROR('FORM NILAI SIAP'!$S70*'CPMK-CPL'!R$14,0)+IFERROR('FORM NILAI SIAP'!$U70*'CPMK-CPL'!R$15,0)+IFERROR('FORM NILAI SIAP'!$W70*'CPMK-CPL'!R$16,0)+IFERROR('FORM NILAI SIAP'!$Y70*'CPMK-CPL'!R$17,0)+IFERROR('FORM NILAI SIAP'!$AA70*'CPMK-CPL'!R$18,0)+IFERROR('FORM NILAI SIAP'!$AC70*'CPMK-CPL'!R$19,0)+IFERROR('FORM NILAI SIAP'!$AE70*'CPMK-CPL'!R$20,0))/'CPMK-CPL'!R$25,""))</f>
        <v/>
      </c>
      <c r="T70" s="88" t="str">
        <f t="shared" ref="T70:AH70" si="70">IF(E70="","",IF(E70&gt;=80,4,IF(E70&gt;=70,3,IF(E70&gt;=60,2,1))))</f>
        <v/>
      </c>
      <c r="U70" s="88" t="str">
        <f t="shared" si="70"/>
        <v/>
      </c>
      <c r="V70" s="88">
        <f t="shared" si="9"/>
        <v>4</v>
      </c>
      <c r="W70" s="88" t="str">
        <f t="shared" si="70"/>
        <v/>
      </c>
      <c r="X70" s="88" t="str">
        <f t="shared" si="70"/>
        <v/>
      </c>
      <c r="Y70" s="88" t="str">
        <f t="shared" si="70"/>
        <v/>
      </c>
      <c r="Z70" s="88" t="str">
        <f t="shared" si="70"/>
        <v/>
      </c>
      <c r="AA70" s="88" t="str">
        <f t="shared" si="70"/>
        <v/>
      </c>
      <c r="AB70" s="88" t="str">
        <f t="shared" si="70"/>
        <v/>
      </c>
      <c r="AC70" s="88" t="str">
        <f t="shared" si="70"/>
        <v/>
      </c>
      <c r="AD70" s="88" t="str">
        <f t="shared" si="70"/>
        <v/>
      </c>
      <c r="AE70" s="88" t="str">
        <f t="shared" si="70"/>
        <v/>
      </c>
      <c r="AF70" s="88" t="str">
        <f t="shared" si="70"/>
        <v/>
      </c>
      <c r="AG70" s="88" t="str">
        <f t="shared" si="70"/>
        <v/>
      </c>
      <c r="AH70" s="88" t="str">
        <f t="shared" si="70"/>
        <v/>
      </c>
      <c r="AI70" s="89">
        <f t="shared" ca="1" si="6"/>
        <v>4</v>
      </c>
      <c r="AJ70" s="89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</row>
    <row r="71" spans="1:90" ht="14.25" customHeight="1">
      <c r="A71" s="103">
        <f t="shared" si="7"/>
        <v>64</v>
      </c>
      <c r="B71" s="64">
        <f>IF('FORM NILAI SIAP'!A71=0,"",'FORM NILAI SIAP'!A71)</f>
        <v>21120120140099</v>
      </c>
      <c r="C71" s="3" t="str">
        <f>IF('FORM NILAI SIAP'!B71=0,"",'FORM NILAI SIAP'!B71)</f>
        <v>DANIEL RITZ</v>
      </c>
      <c r="D71" s="3" t="str">
        <f>'FORM NILAI SIAP'!J71</f>
        <v>A</v>
      </c>
      <c r="E71" s="7" t="str">
        <f>IF($C71="","",IFERROR((IFERROR('FORM NILAI SIAP'!$M71*'CPMK-CPL'!D$11,0)+IFERROR('FORM NILAI SIAP'!$O71*'CPMK-CPL'!D$12,0)+IFERROR('FORM NILAI SIAP'!$Q71*'CPMK-CPL'!D$13,0)+IFERROR('FORM NILAI SIAP'!$S71*'CPMK-CPL'!D$14,0)+IFERROR('FORM NILAI SIAP'!$U71*'CPMK-CPL'!D$15,0)+IFERROR('FORM NILAI SIAP'!$W71*'CPMK-CPL'!D$16,0)+IFERROR('FORM NILAI SIAP'!$Y71*'CPMK-CPL'!D$17,0)+IFERROR('FORM NILAI SIAP'!$AA71*'CPMK-CPL'!D$18,0)+IFERROR('FORM NILAI SIAP'!$AC71*'CPMK-CPL'!D$19,0)+IFERROR('FORM NILAI SIAP'!$AE71*'CPMK-CPL'!D$20,0))/'CPMK-CPL'!D$25,""))</f>
        <v/>
      </c>
      <c r="F71" s="7" t="str">
        <f>IF($C71="","",IFERROR((IFERROR('FORM NILAI SIAP'!$M71*'CPMK-CPL'!E$11,0)+IFERROR('FORM NILAI SIAP'!$O71*'CPMK-CPL'!E$12,0)+IFERROR('FORM NILAI SIAP'!$Q71*'CPMK-CPL'!E$13,0)+IFERROR('FORM NILAI SIAP'!$S71*'CPMK-CPL'!E$14,0)+IFERROR('FORM NILAI SIAP'!$U71*'CPMK-CPL'!E$15,0)+IFERROR('FORM NILAI SIAP'!$W71*'CPMK-CPL'!E$16,0)+IFERROR('FORM NILAI SIAP'!$Y71*'CPMK-CPL'!E$17,0)+IFERROR('FORM NILAI SIAP'!$AA71*'CPMK-CPL'!E$18,0)+IFERROR('FORM NILAI SIAP'!$AC71*'CPMK-CPL'!E$19,0)+IFERROR('FORM NILAI SIAP'!$AE71*'CPMK-CPL'!E$20,0))/'CPMK-CPL'!E$25,""))</f>
        <v/>
      </c>
      <c r="G71" s="7">
        <f>IF($C71="","",IFERROR((IFERROR('FORM NILAI SIAP'!$M71*'CPMK-CPL'!F$11,0)+IFERROR('FORM NILAI SIAP'!$O71*'CPMK-CPL'!F$12,0)+IFERROR('FORM NILAI SIAP'!$Q71*'CPMK-CPL'!F$13,0)+IFERROR('FORM NILAI SIAP'!$S71*'CPMK-CPL'!F$14,0)+IFERROR('FORM NILAI SIAP'!$U71*'CPMK-CPL'!F$15,0)+IFERROR('FORM NILAI SIAP'!$W71*'CPMK-CPL'!F$16,0)+IFERROR('FORM NILAI SIAP'!$Y71*'CPMK-CPL'!F$17,0)+IFERROR('FORM NILAI SIAP'!$AA71*'CPMK-CPL'!F$18,0)+IFERROR('FORM NILAI SIAP'!$AC71*'CPMK-CPL'!F$19,0)+IFERROR('FORM NILAI SIAP'!$AE71*'CPMK-CPL'!F$20,0))/'CPMK-CPL'!F$25,""))</f>
        <v>87</v>
      </c>
      <c r="H71" s="7" t="str">
        <f>IF($C71="","",IFERROR((IFERROR('FORM NILAI SIAP'!$M71*'CPMK-CPL'!G$11,0)+IFERROR('FORM NILAI SIAP'!$O71*'CPMK-CPL'!G$12,0)+IFERROR('FORM NILAI SIAP'!$Q71*'CPMK-CPL'!G$13,0)+IFERROR('FORM NILAI SIAP'!$S71*'CPMK-CPL'!G$14,0)+IFERROR('FORM NILAI SIAP'!$U71*'CPMK-CPL'!G$15,0)+IFERROR('FORM NILAI SIAP'!$W71*'CPMK-CPL'!G$16,0)+IFERROR('FORM NILAI SIAP'!$Y71*'CPMK-CPL'!G$17,0)+IFERROR('FORM NILAI SIAP'!$AA71*'CPMK-CPL'!G$18,0)+IFERROR('FORM NILAI SIAP'!$AC71*'CPMK-CPL'!G$19,0)+IFERROR('FORM NILAI SIAP'!$AE71*'CPMK-CPL'!G$20,0))/'CPMK-CPL'!G$25,""))</f>
        <v/>
      </c>
      <c r="I71" s="7" t="str">
        <f>IF($C71="","",IFERROR((IFERROR('FORM NILAI SIAP'!$M71*'CPMK-CPL'!H$11,0)+IFERROR('FORM NILAI SIAP'!$O71*'CPMK-CPL'!H$12,0)+IFERROR('FORM NILAI SIAP'!$Q71*'CPMK-CPL'!H$13,0)+IFERROR('FORM NILAI SIAP'!$S71*'CPMK-CPL'!H$14,0)+IFERROR('FORM NILAI SIAP'!$U71*'CPMK-CPL'!H$15,0)+IFERROR('FORM NILAI SIAP'!$W71*'CPMK-CPL'!H$16,0)+IFERROR('FORM NILAI SIAP'!$Y71*'CPMK-CPL'!H$17,0)+IFERROR('FORM NILAI SIAP'!$AA71*'CPMK-CPL'!H$18,0)+IFERROR('FORM NILAI SIAP'!$AC71*'CPMK-CPL'!H$19,0)+IFERROR('FORM NILAI SIAP'!$AE71*'CPMK-CPL'!H$20,0))/'CPMK-CPL'!H$25,""))</f>
        <v/>
      </c>
      <c r="J71" s="7" t="str">
        <f>IF($C71="","",IFERROR((IFERROR('FORM NILAI SIAP'!$M71*'CPMK-CPL'!I$11,0)+IFERROR('FORM NILAI SIAP'!$O71*'CPMK-CPL'!I$12,0)+IFERROR('FORM NILAI SIAP'!$Q71*'CPMK-CPL'!I$13,0)+IFERROR('FORM NILAI SIAP'!$S71*'CPMK-CPL'!I$14,0)+IFERROR('FORM NILAI SIAP'!$U71*'CPMK-CPL'!I$15,0)+IFERROR('FORM NILAI SIAP'!$W71*'CPMK-CPL'!I$16,0)+IFERROR('FORM NILAI SIAP'!$Y71*'CPMK-CPL'!I$17,0)+IFERROR('FORM NILAI SIAP'!$AA71*'CPMK-CPL'!I$18,0)+IFERROR('FORM NILAI SIAP'!$AC71*'CPMK-CPL'!I$19,0)+IFERROR('FORM NILAI SIAP'!$AE71*'CPMK-CPL'!I$20,0))/'CPMK-CPL'!I$25,""))</f>
        <v/>
      </c>
      <c r="K71" s="7" t="str">
        <f>IF($C71="","",IFERROR((IFERROR('FORM NILAI SIAP'!$M71*'CPMK-CPL'!J$11,0)+IFERROR('FORM NILAI SIAP'!$O71*'CPMK-CPL'!J$12,0)+IFERROR('FORM NILAI SIAP'!$Q71*'CPMK-CPL'!J$13,0)+IFERROR('FORM NILAI SIAP'!$S71*'CPMK-CPL'!J$14,0)+IFERROR('FORM NILAI SIAP'!$U71*'CPMK-CPL'!J$15,0)+IFERROR('FORM NILAI SIAP'!$W71*'CPMK-CPL'!J$16,0)+IFERROR('FORM NILAI SIAP'!$Y71*'CPMK-CPL'!J$17,0)+IFERROR('FORM NILAI SIAP'!$AA71*'CPMK-CPL'!J$18,0)+IFERROR('FORM NILAI SIAP'!$AC71*'CPMK-CPL'!J$19,0)+IFERROR('FORM NILAI SIAP'!$AE71*'CPMK-CPL'!J$20,0))/'CPMK-CPL'!J$25,""))</f>
        <v/>
      </c>
      <c r="L71" s="7" t="str">
        <f>IF($C71="","",IFERROR((IFERROR('FORM NILAI SIAP'!$M71*'CPMK-CPL'!K$11,0)+IFERROR('FORM NILAI SIAP'!$O71*'CPMK-CPL'!K$12,0)+IFERROR('FORM NILAI SIAP'!$Q71*'CPMK-CPL'!K$13,0)+IFERROR('FORM NILAI SIAP'!$S71*'CPMK-CPL'!K$14,0)+IFERROR('FORM NILAI SIAP'!$U71*'CPMK-CPL'!K$15,0)+IFERROR('FORM NILAI SIAP'!$W71*'CPMK-CPL'!K$16,0)+IFERROR('FORM NILAI SIAP'!$Y71*'CPMK-CPL'!K$17,0)+IFERROR('FORM NILAI SIAP'!$AA71*'CPMK-CPL'!K$18,0)+IFERROR('FORM NILAI SIAP'!$AC71*'CPMK-CPL'!K$19,0)+IFERROR('FORM NILAI SIAP'!$AE71*'CPMK-CPL'!K$20,0))/'CPMK-CPL'!K$25,""))</f>
        <v/>
      </c>
      <c r="M71" s="7" t="str">
        <f>IF($C71="","",IFERROR((IFERROR('FORM NILAI SIAP'!$M71*'CPMK-CPL'!L$11,0)+IFERROR('FORM NILAI SIAP'!$O71*'CPMK-CPL'!L$12,0)+IFERROR('FORM NILAI SIAP'!$Q71*'CPMK-CPL'!L$13,0)+IFERROR('FORM NILAI SIAP'!$S71*'CPMK-CPL'!L$14,0)+IFERROR('FORM NILAI SIAP'!$U71*'CPMK-CPL'!L$15,0)+IFERROR('FORM NILAI SIAP'!$W71*'CPMK-CPL'!L$16,0)+IFERROR('FORM NILAI SIAP'!$Y71*'CPMK-CPL'!L$17,0)+IFERROR('FORM NILAI SIAP'!$AA71*'CPMK-CPL'!L$18,0)+IFERROR('FORM NILAI SIAP'!$AC71*'CPMK-CPL'!L$19,0)+IFERROR('FORM NILAI SIAP'!$AE71*'CPMK-CPL'!L$20,0))/'CPMK-CPL'!L$25,""))</f>
        <v/>
      </c>
      <c r="N71" s="7" t="str">
        <f>IF($C71="","",IFERROR((IFERROR('FORM NILAI SIAP'!$M71*'CPMK-CPL'!M$11,0)+IFERROR('FORM NILAI SIAP'!$O71*'CPMK-CPL'!M$12,0)+IFERROR('FORM NILAI SIAP'!$Q71*'CPMK-CPL'!M$13,0)+IFERROR('FORM NILAI SIAP'!$S71*'CPMK-CPL'!M$14,0)+IFERROR('FORM NILAI SIAP'!$U71*'CPMK-CPL'!M$15,0)+IFERROR('FORM NILAI SIAP'!$W71*'CPMK-CPL'!M$16,0)+IFERROR('FORM NILAI SIAP'!$Y71*'CPMK-CPL'!M$17,0)+IFERROR('FORM NILAI SIAP'!$AA71*'CPMK-CPL'!M$18,0)+IFERROR('FORM NILAI SIAP'!$AC71*'CPMK-CPL'!M$19,0)+IFERROR('FORM NILAI SIAP'!$AE71*'CPMK-CPL'!M$20,0))/'CPMK-CPL'!M$25,""))</f>
        <v/>
      </c>
      <c r="O71" s="7" t="str">
        <f>IF($C71="","",IFERROR((IFERROR('FORM NILAI SIAP'!$M71*'CPMK-CPL'!N$11,0)+IFERROR('FORM NILAI SIAP'!$O71*'CPMK-CPL'!N$12,0)+IFERROR('FORM NILAI SIAP'!$Q71*'CPMK-CPL'!N$13,0)+IFERROR('FORM NILAI SIAP'!$S71*'CPMK-CPL'!N$14,0)+IFERROR('FORM NILAI SIAP'!$U71*'CPMK-CPL'!N$15,0)+IFERROR('FORM NILAI SIAP'!$W71*'CPMK-CPL'!N$16,0)+IFERROR('FORM NILAI SIAP'!$Y71*'CPMK-CPL'!N$17,0)+IFERROR('FORM NILAI SIAP'!$AA71*'CPMK-CPL'!N$18,0)+IFERROR('FORM NILAI SIAP'!$AC71*'CPMK-CPL'!N$19,0)+IFERROR('FORM NILAI SIAP'!$AE71*'CPMK-CPL'!N$20,0))/'CPMK-CPL'!N$25,""))</f>
        <v/>
      </c>
      <c r="P71" s="7" t="str">
        <f>IF($C71="","",IFERROR((IFERROR('FORM NILAI SIAP'!$M71*'CPMK-CPL'!O$11,0)+IFERROR('FORM NILAI SIAP'!$O71*'CPMK-CPL'!O$12,0)+IFERROR('FORM NILAI SIAP'!$Q71*'CPMK-CPL'!O$13,0)+IFERROR('FORM NILAI SIAP'!$S71*'CPMK-CPL'!O$14,0)+IFERROR('FORM NILAI SIAP'!$U71*'CPMK-CPL'!O$15,0)+IFERROR('FORM NILAI SIAP'!$W71*'CPMK-CPL'!O$16,0)+IFERROR('FORM NILAI SIAP'!$Y71*'CPMK-CPL'!O$17,0)+IFERROR('FORM NILAI SIAP'!$AA71*'CPMK-CPL'!O$18,0)+IFERROR('FORM NILAI SIAP'!$AC71*'CPMK-CPL'!O$19,0)+IFERROR('FORM NILAI SIAP'!$AE71*'CPMK-CPL'!O$20,0))/'CPMK-CPL'!O$25,""))</f>
        <v/>
      </c>
      <c r="Q71" s="7" t="str">
        <f>IF($C71="","",IFERROR((IFERROR('FORM NILAI SIAP'!$M71*'CPMK-CPL'!P$11,0)+IFERROR('FORM NILAI SIAP'!$O71*'CPMK-CPL'!P$12,0)+IFERROR('FORM NILAI SIAP'!$Q71*'CPMK-CPL'!P$13,0)+IFERROR('FORM NILAI SIAP'!$S71*'CPMK-CPL'!P$14,0)+IFERROR('FORM NILAI SIAP'!$U71*'CPMK-CPL'!P$15,0)+IFERROR('FORM NILAI SIAP'!$W71*'CPMK-CPL'!P$16,0)+IFERROR('FORM NILAI SIAP'!$Y71*'CPMK-CPL'!P$17,0)+IFERROR('FORM NILAI SIAP'!$AA71*'CPMK-CPL'!P$18,0)+IFERROR('FORM NILAI SIAP'!$AC71*'CPMK-CPL'!P$19,0)+IFERROR('FORM NILAI SIAP'!$AE71*'CPMK-CPL'!P$20,0))/'CPMK-CPL'!P$25,""))</f>
        <v/>
      </c>
      <c r="R71" s="7" t="str">
        <f>IF($C71="","",IFERROR((IFERROR('FORM NILAI SIAP'!$M71*'CPMK-CPL'!Q$11,0)+IFERROR('FORM NILAI SIAP'!$O71*'CPMK-CPL'!Q$12,0)+IFERROR('FORM NILAI SIAP'!$Q71*'CPMK-CPL'!Q$13,0)+IFERROR('FORM NILAI SIAP'!$S71*'CPMK-CPL'!Q$14,0)+IFERROR('FORM NILAI SIAP'!$U71*'CPMK-CPL'!Q$15,0)+IFERROR('FORM NILAI SIAP'!$W71*'CPMK-CPL'!Q$16,0)+IFERROR('FORM NILAI SIAP'!$Y71*'CPMK-CPL'!Q$17,0)+IFERROR('FORM NILAI SIAP'!$AA71*'CPMK-CPL'!Q$18,0)+IFERROR('FORM NILAI SIAP'!$AC71*'CPMK-CPL'!Q$19,0)+IFERROR('FORM NILAI SIAP'!$AE71*'CPMK-CPL'!Q$20,0))/'CPMK-CPL'!Q$25,""))</f>
        <v/>
      </c>
      <c r="S71" s="7" t="str">
        <f>IF($C71="","",IFERROR((IFERROR('FORM NILAI SIAP'!$M71*'CPMK-CPL'!R$11,0)+IFERROR('FORM NILAI SIAP'!$O71*'CPMK-CPL'!R$12,0)+IFERROR('FORM NILAI SIAP'!$Q71*'CPMK-CPL'!R$13,0)+IFERROR('FORM NILAI SIAP'!$S71*'CPMK-CPL'!R$14,0)+IFERROR('FORM NILAI SIAP'!$U71*'CPMK-CPL'!R$15,0)+IFERROR('FORM NILAI SIAP'!$W71*'CPMK-CPL'!R$16,0)+IFERROR('FORM NILAI SIAP'!$Y71*'CPMK-CPL'!R$17,0)+IFERROR('FORM NILAI SIAP'!$AA71*'CPMK-CPL'!R$18,0)+IFERROR('FORM NILAI SIAP'!$AC71*'CPMK-CPL'!R$19,0)+IFERROR('FORM NILAI SIAP'!$AE71*'CPMK-CPL'!R$20,0))/'CPMK-CPL'!R$25,""))</f>
        <v/>
      </c>
      <c r="T71" s="88" t="str">
        <f t="shared" ref="T71:AH71" si="71">IF(E71="","",IF(E71&gt;=80,4,IF(E71&gt;=70,3,IF(E71&gt;=60,2,1))))</f>
        <v/>
      </c>
      <c r="U71" s="88" t="str">
        <f t="shared" si="71"/>
        <v/>
      </c>
      <c r="V71" s="88">
        <f t="shared" si="9"/>
        <v>4</v>
      </c>
      <c r="W71" s="88" t="str">
        <f t="shared" si="71"/>
        <v/>
      </c>
      <c r="X71" s="88" t="str">
        <f t="shared" si="71"/>
        <v/>
      </c>
      <c r="Y71" s="88" t="str">
        <f t="shared" si="71"/>
        <v/>
      </c>
      <c r="Z71" s="88" t="str">
        <f t="shared" si="71"/>
        <v/>
      </c>
      <c r="AA71" s="88" t="str">
        <f t="shared" si="71"/>
        <v/>
      </c>
      <c r="AB71" s="88" t="str">
        <f t="shared" si="71"/>
        <v/>
      </c>
      <c r="AC71" s="88" t="str">
        <f t="shared" si="71"/>
        <v/>
      </c>
      <c r="AD71" s="88" t="str">
        <f t="shared" si="71"/>
        <v/>
      </c>
      <c r="AE71" s="88" t="str">
        <f t="shared" si="71"/>
        <v/>
      </c>
      <c r="AF71" s="88" t="str">
        <f t="shared" si="71"/>
        <v/>
      </c>
      <c r="AG71" s="88" t="str">
        <f t="shared" si="71"/>
        <v/>
      </c>
      <c r="AH71" s="88" t="str">
        <f t="shared" si="71"/>
        <v/>
      </c>
      <c r="AI71" s="89">
        <f t="shared" ca="1" si="6"/>
        <v>4</v>
      </c>
      <c r="AJ71" s="89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</row>
    <row r="72" spans="1:90" ht="14.25" customHeight="1">
      <c r="A72" s="103">
        <f t="shared" si="7"/>
        <v>65</v>
      </c>
      <c r="B72" s="64">
        <f>IF('FORM NILAI SIAP'!A72=0,"",'FORM NILAI SIAP'!A72)</f>
        <v>21120120140099</v>
      </c>
      <c r="C72" s="3" t="str">
        <f>IF('FORM NILAI SIAP'!B72=0,"",'FORM NILAI SIAP'!B72)</f>
        <v>REFANDA SURYA SAPUTRA</v>
      </c>
      <c r="D72" s="3" t="str">
        <f>'FORM NILAI SIAP'!J72</f>
        <v>A</v>
      </c>
      <c r="E72" s="7" t="str">
        <f>IF($C72="","",IFERROR((IFERROR('FORM NILAI SIAP'!$M72*'CPMK-CPL'!D$11,0)+IFERROR('FORM NILAI SIAP'!$O72*'CPMK-CPL'!D$12,0)+IFERROR('FORM NILAI SIAP'!$Q72*'CPMK-CPL'!D$13,0)+IFERROR('FORM NILAI SIAP'!$S72*'CPMK-CPL'!D$14,0)+IFERROR('FORM NILAI SIAP'!$U72*'CPMK-CPL'!D$15,0)+IFERROR('FORM NILAI SIAP'!$W72*'CPMK-CPL'!D$16,0)+IFERROR('FORM NILAI SIAP'!$Y72*'CPMK-CPL'!D$17,0)+IFERROR('FORM NILAI SIAP'!$AA72*'CPMK-CPL'!D$18,0)+IFERROR('FORM NILAI SIAP'!$AC72*'CPMK-CPL'!D$19,0)+IFERROR('FORM NILAI SIAP'!$AE72*'CPMK-CPL'!D$20,0))/'CPMK-CPL'!D$25,""))</f>
        <v/>
      </c>
      <c r="F72" s="7" t="str">
        <f>IF($C72="","",IFERROR((IFERROR('FORM NILAI SIAP'!$M72*'CPMK-CPL'!E$11,0)+IFERROR('FORM NILAI SIAP'!$O72*'CPMK-CPL'!E$12,0)+IFERROR('FORM NILAI SIAP'!$Q72*'CPMK-CPL'!E$13,0)+IFERROR('FORM NILAI SIAP'!$S72*'CPMK-CPL'!E$14,0)+IFERROR('FORM NILAI SIAP'!$U72*'CPMK-CPL'!E$15,0)+IFERROR('FORM NILAI SIAP'!$W72*'CPMK-CPL'!E$16,0)+IFERROR('FORM NILAI SIAP'!$Y72*'CPMK-CPL'!E$17,0)+IFERROR('FORM NILAI SIAP'!$AA72*'CPMK-CPL'!E$18,0)+IFERROR('FORM NILAI SIAP'!$AC72*'CPMK-CPL'!E$19,0)+IFERROR('FORM NILAI SIAP'!$AE72*'CPMK-CPL'!E$20,0))/'CPMK-CPL'!E$25,""))</f>
        <v/>
      </c>
      <c r="G72" s="7">
        <f>IF($C72="","",IFERROR((IFERROR('FORM NILAI SIAP'!$M72*'CPMK-CPL'!F$11,0)+IFERROR('FORM NILAI SIAP'!$O72*'CPMK-CPL'!F$12,0)+IFERROR('FORM NILAI SIAP'!$Q72*'CPMK-CPL'!F$13,0)+IFERROR('FORM NILAI SIAP'!$S72*'CPMK-CPL'!F$14,0)+IFERROR('FORM NILAI SIAP'!$U72*'CPMK-CPL'!F$15,0)+IFERROR('FORM NILAI SIAP'!$W72*'CPMK-CPL'!F$16,0)+IFERROR('FORM NILAI SIAP'!$Y72*'CPMK-CPL'!F$17,0)+IFERROR('FORM NILAI SIAP'!$AA72*'CPMK-CPL'!F$18,0)+IFERROR('FORM NILAI SIAP'!$AC72*'CPMK-CPL'!F$19,0)+IFERROR('FORM NILAI SIAP'!$AE72*'CPMK-CPL'!F$20,0))/'CPMK-CPL'!F$25,""))</f>
        <v>95</v>
      </c>
      <c r="H72" s="7" t="str">
        <f>IF($C72="","",IFERROR((IFERROR('FORM NILAI SIAP'!$M72*'CPMK-CPL'!G$11,0)+IFERROR('FORM NILAI SIAP'!$O72*'CPMK-CPL'!G$12,0)+IFERROR('FORM NILAI SIAP'!$Q72*'CPMK-CPL'!G$13,0)+IFERROR('FORM NILAI SIAP'!$S72*'CPMK-CPL'!G$14,0)+IFERROR('FORM NILAI SIAP'!$U72*'CPMK-CPL'!G$15,0)+IFERROR('FORM NILAI SIAP'!$W72*'CPMK-CPL'!G$16,0)+IFERROR('FORM NILAI SIAP'!$Y72*'CPMK-CPL'!G$17,0)+IFERROR('FORM NILAI SIAP'!$AA72*'CPMK-CPL'!G$18,0)+IFERROR('FORM NILAI SIAP'!$AC72*'CPMK-CPL'!G$19,0)+IFERROR('FORM NILAI SIAP'!$AE72*'CPMK-CPL'!G$20,0))/'CPMK-CPL'!G$25,""))</f>
        <v/>
      </c>
      <c r="I72" s="7" t="str">
        <f>IF($C72="","",IFERROR((IFERROR('FORM NILAI SIAP'!$M72*'CPMK-CPL'!H$11,0)+IFERROR('FORM NILAI SIAP'!$O72*'CPMK-CPL'!H$12,0)+IFERROR('FORM NILAI SIAP'!$Q72*'CPMK-CPL'!H$13,0)+IFERROR('FORM NILAI SIAP'!$S72*'CPMK-CPL'!H$14,0)+IFERROR('FORM NILAI SIAP'!$U72*'CPMK-CPL'!H$15,0)+IFERROR('FORM NILAI SIAP'!$W72*'CPMK-CPL'!H$16,0)+IFERROR('FORM NILAI SIAP'!$Y72*'CPMK-CPL'!H$17,0)+IFERROR('FORM NILAI SIAP'!$AA72*'CPMK-CPL'!H$18,0)+IFERROR('FORM NILAI SIAP'!$AC72*'CPMK-CPL'!H$19,0)+IFERROR('FORM NILAI SIAP'!$AE72*'CPMK-CPL'!H$20,0))/'CPMK-CPL'!H$25,""))</f>
        <v/>
      </c>
      <c r="J72" s="7" t="str">
        <f>IF($C72="","",IFERROR((IFERROR('FORM NILAI SIAP'!$M72*'CPMK-CPL'!I$11,0)+IFERROR('FORM NILAI SIAP'!$O72*'CPMK-CPL'!I$12,0)+IFERROR('FORM NILAI SIAP'!$Q72*'CPMK-CPL'!I$13,0)+IFERROR('FORM NILAI SIAP'!$S72*'CPMK-CPL'!I$14,0)+IFERROR('FORM NILAI SIAP'!$U72*'CPMK-CPL'!I$15,0)+IFERROR('FORM NILAI SIAP'!$W72*'CPMK-CPL'!I$16,0)+IFERROR('FORM NILAI SIAP'!$Y72*'CPMK-CPL'!I$17,0)+IFERROR('FORM NILAI SIAP'!$AA72*'CPMK-CPL'!I$18,0)+IFERROR('FORM NILAI SIAP'!$AC72*'CPMK-CPL'!I$19,0)+IFERROR('FORM NILAI SIAP'!$AE72*'CPMK-CPL'!I$20,0))/'CPMK-CPL'!I$25,""))</f>
        <v/>
      </c>
      <c r="K72" s="7" t="str">
        <f>IF($C72="","",IFERROR((IFERROR('FORM NILAI SIAP'!$M72*'CPMK-CPL'!J$11,0)+IFERROR('FORM NILAI SIAP'!$O72*'CPMK-CPL'!J$12,0)+IFERROR('FORM NILAI SIAP'!$Q72*'CPMK-CPL'!J$13,0)+IFERROR('FORM NILAI SIAP'!$S72*'CPMK-CPL'!J$14,0)+IFERROR('FORM NILAI SIAP'!$U72*'CPMK-CPL'!J$15,0)+IFERROR('FORM NILAI SIAP'!$W72*'CPMK-CPL'!J$16,0)+IFERROR('FORM NILAI SIAP'!$Y72*'CPMK-CPL'!J$17,0)+IFERROR('FORM NILAI SIAP'!$AA72*'CPMK-CPL'!J$18,0)+IFERROR('FORM NILAI SIAP'!$AC72*'CPMK-CPL'!J$19,0)+IFERROR('FORM NILAI SIAP'!$AE72*'CPMK-CPL'!J$20,0))/'CPMK-CPL'!J$25,""))</f>
        <v/>
      </c>
      <c r="L72" s="7" t="str">
        <f>IF($C72="","",IFERROR((IFERROR('FORM NILAI SIAP'!$M72*'CPMK-CPL'!K$11,0)+IFERROR('FORM NILAI SIAP'!$O72*'CPMK-CPL'!K$12,0)+IFERROR('FORM NILAI SIAP'!$Q72*'CPMK-CPL'!K$13,0)+IFERROR('FORM NILAI SIAP'!$S72*'CPMK-CPL'!K$14,0)+IFERROR('FORM NILAI SIAP'!$U72*'CPMK-CPL'!K$15,0)+IFERROR('FORM NILAI SIAP'!$W72*'CPMK-CPL'!K$16,0)+IFERROR('FORM NILAI SIAP'!$Y72*'CPMK-CPL'!K$17,0)+IFERROR('FORM NILAI SIAP'!$AA72*'CPMK-CPL'!K$18,0)+IFERROR('FORM NILAI SIAP'!$AC72*'CPMK-CPL'!K$19,0)+IFERROR('FORM NILAI SIAP'!$AE72*'CPMK-CPL'!K$20,0))/'CPMK-CPL'!K$25,""))</f>
        <v/>
      </c>
      <c r="M72" s="7" t="str">
        <f>IF($C72="","",IFERROR((IFERROR('FORM NILAI SIAP'!$M72*'CPMK-CPL'!L$11,0)+IFERROR('FORM NILAI SIAP'!$O72*'CPMK-CPL'!L$12,0)+IFERROR('FORM NILAI SIAP'!$Q72*'CPMK-CPL'!L$13,0)+IFERROR('FORM NILAI SIAP'!$S72*'CPMK-CPL'!L$14,0)+IFERROR('FORM NILAI SIAP'!$U72*'CPMK-CPL'!L$15,0)+IFERROR('FORM NILAI SIAP'!$W72*'CPMK-CPL'!L$16,0)+IFERROR('FORM NILAI SIAP'!$Y72*'CPMK-CPL'!L$17,0)+IFERROR('FORM NILAI SIAP'!$AA72*'CPMK-CPL'!L$18,0)+IFERROR('FORM NILAI SIAP'!$AC72*'CPMK-CPL'!L$19,0)+IFERROR('FORM NILAI SIAP'!$AE72*'CPMK-CPL'!L$20,0))/'CPMK-CPL'!L$25,""))</f>
        <v/>
      </c>
      <c r="N72" s="7" t="str">
        <f>IF($C72="","",IFERROR((IFERROR('FORM NILAI SIAP'!$M72*'CPMK-CPL'!M$11,0)+IFERROR('FORM NILAI SIAP'!$O72*'CPMK-CPL'!M$12,0)+IFERROR('FORM NILAI SIAP'!$Q72*'CPMK-CPL'!M$13,0)+IFERROR('FORM NILAI SIAP'!$S72*'CPMK-CPL'!M$14,0)+IFERROR('FORM NILAI SIAP'!$U72*'CPMK-CPL'!M$15,0)+IFERROR('FORM NILAI SIAP'!$W72*'CPMK-CPL'!M$16,0)+IFERROR('FORM NILAI SIAP'!$Y72*'CPMK-CPL'!M$17,0)+IFERROR('FORM NILAI SIAP'!$AA72*'CPMK-CPL'!M$18,0)+IFERROR('FORM NILAI SIAP'!$AC72*'CPMK-CPL'!M$19,0)+IFERROR('FORM NILAI SIAP'!$AE72*'CPMK-CPL'!M$20,0))/'CPMK-CPL'!M$25,""))</f>
        <v/>
      </c>
      <c r="O72" s="7" t="str">
        <f>IF($C72="","",IFERROR((IFERROR('FORM NILAI SIAP'!$M72*'CPMK-CPL'!N$11,0)+IFERROR('FORM NILAI SIAP'!$O72*'CPMK-CPL'!N$12,0)+IFERROR('FORM NILAI SIAP'!$Q72*'CPMK-CPL'!N$13,0)+IFERROR('FORM NILAI SIAP'!$S72*'CPMK-CPL'!N$14,0)+IFERROR('FORM NILAI SIAP'!$U72*'CPMK-CPL'!N$15,0)+IFERROR('FORM NILAI SIAP'!$W72*'CPMK-CPL'!N$16,0)+IFERROR('FORM NILAI SIAP'!$Y72*'CPMK-CPL'!N$17,0)+IFERROR('FORM NILAI SIAP'!$AA72*'CPMK-CPL'!N$18,0)+IFERROR('FORM NILAI SIAP'!$AC72*'CPMK-CPL'!N$19,0)+IFERROR('FORM NILAI SIAP'!$AE72*'CPMK-CPL'!N$20,0))/'CPMK-CPL'!N$25,""))</f>
        <v/>
      </c>
      <c r="P72" s="7" t="str">
        <f>IF($C72="","",IFERROR((IFERROR('FORM NILAI SIAP'!$M72*'CPMK-CPL'!O$11,0)+IFERROR('FORM NILAI SIAP'!$O72*'CPMK-CPL'!O$12,0)+IFERROR('FORM NILAI SIAP'!$Q72*'CPMK-CPL'!O$13,0)+IFERROR('FORM NILAI SIAP'!$S72*'CPMK-CPL'!O$14,0)+IFERROR('FORM NILAI SIAP'!$U72*'CPMK-CPL'!O$15,0)+IFERROR('FORM NILAI SIAP'!$W72*'CPMK-CPL'!O$16,0)+IFERROR('FORM NILAI SIAP'!$Y72*'CPMK-CPL'!O$17,0)+IFERROR('FORM NILAI SIAP'!$AA72*'CPMK-CPL'!O$18,0)+IFERROR('FORM NILAI SIAP'!$AC72*'CPMK-CPL'!O$19,0)+IFERROR('FORM NILAI SIAP'!$AE72*'CPMK-CPL'!O$20,0))/'CPMK-CPL'!O$25,""))</f>
        <v/>
      </c>
      <c r="Q72" s="7" t="str">
        <f>IF($C72="","",IFERROR((IFERROR('FORM NILAI SIAP'!$M72*'CPMK-CPL'!P$11,0)+IFERROR('FORM NILAI SIAP'!$O72*'CPMK-CPL'!P$12,0)+IFERROR('FORM NILAI SIAP'!$Q72*'CPMK-CPL'!P$13,0)+IFERROR('FORM NILAI SIAP'!$S72*'CPMK-CPL'!P$14,0)+IFERROR('FORM NILAI SIAP'!$U72*'CPMK-CPL'!P$15,0)+IFERROR('FORM NILAI SIAP'!$W72*'CPMK-CPL'!P$16,0)+IFERROR('FORM NILAI SIAP'!$Y72*'CPMK-CPL'!P$17,0)+IFERROR('FORM NILAI SIAP'!$AA72*'CPMK-CPL'!P$18,0)+IFERROR('FORM NILAI SIAP'!$AC72*'CPMK-CPL'!P$19,0)+IFERROR('FORM NILAI SIAP'!$AE72*'CPMK-CPL'!P$20,0))/'CPMK-CPL'!P$25,""))</f>
        <v/>
      </c>
      <c r="R72" s="7" t="str">
        <f>IF($C72="","",IFERROR((IFERROR('FORM NILAI SIAP'!$M72*'CPMK-CPL'!Q$11,0)+IFERROR('FORM NILAI SIAP'!$O72*'CPMK-CPL'!Q$12,0)+IFERROR('FORM NILAI SIAP'!$Q72*'CPMK-CPL'!Q$13,0)+IFERROR('FORM NILAI SIAP'!$S72*'CPMK-CPL'!Q$14,0)+IFERROR('FORM NILAI SIAP'!$U72*'CPMK-CPL'!Q$15,0)+IFERROR('FORM NILAI SIAP'!$W72*'CPMK-CPL'!Q$16,0)+IFERROR('FORM NILAI SIAP'!$Y72*'CPMK-CPL'!Q$17,0)+IFERROR('FORM NILAI SIAP'!$AA72*'CPMK-CPL'!Q$18,0)+IFERROR('FORM NILAI SIAP'!$AC72*'CPMK-CPL'!Q$19,0)+IFERROR('FORM NILAI SIAP'!$AE72*'CPMK-CPL'!Q$20,0))/'CPMK-CPL'!Q$25,""))</f>
        <v/>
      </c>
      <c r="S72" s="7" t="str">
        <f>IF($C72="","",IFERROR((IFERROR('FORM NILAI SIAP'!$M72*'CPMK-CPL'!R$11,0)+IFERROR('FORM NILAI SIAP'!$O72*'CPMK-CPL'!R$12,0)+IFERROR('FORM NILAI SIAP'!$Q72*'CPMK-CPL'!R$13,0)+IFERROR('FORM NILAI SIAP'!$S72*'CPMK-CPL'!R$14,0)+IFERROR('FORM NILAI SIAP'!$U72*'CPMK-CPL'!R$15,0)+IFERROR('FORM NILAI SIAP'!$W72*'CPMK-CPL'!R$16,0)+IFERROR('FORM NILAI SIAP'!$Y72*'CPMK-CPL'!R$17,0)+IFERROR('FORM NILAI SIAP'!$AA72*'CPMK-CPL'!R$18,0)+IFERROR('FORM NILAI SIAP'!$AC72*'CPMK-CPL'!R$19,0)+IFERROR('FORM NILAI SIAP'!$AE72*'CPMK-CPL'!R$20,0))/'CPMK-CPL'!R$25,""))</f>
        <v/>
      </c>
      <c r="T72" s="88" t="str">
        <f t="shared" ref="T72:AH72" si="72">IF(E72="","",IF(E72&gt;=80,4,IF(E72&gt;=70,3,IF(E72&gt;=60,2,1))))</f>
        <v/>
      </c>
      <c r="U72" s="88" t="str">
        <f t="shared" si="72"/>
        <v/>
      </c>
      <c r="V72" s="88">
        <f t="shared" si="9"/>
        <v>4</v>
      </c>
      <c r="W72" s="88" t="str">
        <f t="shared" si="72"/>
        <v/>
      </c>
      <c r="X72" s="88" t="str">
        <f t="shared" si="72"/>
        <v/>
      </c>
      <c r="Y72" s="88" t="str">
        <f t="shared" si="72"/>
        <v/>
      </c>
      <c r="Z72" s="88" t="str">
        <f t="shared" si="72"/>
        <v/>
      </c>
      <c r="AA72" s="88" t="str">
        <f t="shared" si="72"/>
        <v/>
      </c>
      <c r="AB72" s="88" t="str">
        <f t="shared" si="72"/>
        <v/>
      </c>
      <c r="AC72" s="88" t="str">
        <f t="shared" si="72"/>
        <v/>
      </c>
      <c r="AD72" s="88" t="str">
        <f t="shared" si="72"/>
        <v/>
      </c>
      <c r="AE72" s="88" t="str">
        <f t="shared" si="72"/>
        <v/>
      </c>
      <c r="AF72" s="88" t="str">
        <f t="shared" si="72"/>
        <v/>
      </c>
      <c r="AG72" s="88" t="str">
        <f t="shared" si="72"/>
        <v/>
      </c>
      <c r="AH72" s="88" t="str">
        <f t="shared" si="72"/>
        <v/>
      </c>
      <c r="AI72" s="89">
        <f t="shared" ca="1" si="6"/>
        <v>4</v>
      </c>
      <c r="AJ72" s="89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</row>
    <row r="73" spans="1:90" ht="14.25" customHeight="1">
      <c r="A73" s="103">
        <f t="shared" ref="A73:A136" si="73">IF(A72="","",IF(A72=jmlmhs,"",A72+1))</f>
        <v>66</v>
      </c>
      <c r="B73" s="64">
        <f>IF('FORM NILAI SIAP'!A73=0,"",'FORM NILAI SIAP'!A73)</f>
        <v>21120120140099</v>
      </c>
      <c r="C73" s="3" t="str">
        <f>IF('FORM NILAI SIAP'!B73=0,"",'FORM NILAI SIAP'!B73)</f>
        <v>DIDAN HASAN MURTAQI</v>
      </c>
      <c r="D73" s="3" t="str">
        <f>'FORM NILAI SIAP'!J73</f>
        <v>A</v>
      </c>
      <c r="E73" s="7" t="str">
        <f>IF($C73="","",IFERROR((IFERROR('FORM NILAI SIAP'!$M73*'CPMK-CPL'!D$11,0)+IFERROR('FORM NILAI SIAP'!$O73*'CPMK-CPL'!D$12,0)+IFERROR('FORM NILAI SIAP'!$Q73*'CPMK-CPL'!D$13,0)+IFERROR('FORM NILAI SIAP'!$S73*'CPMK-CPL'!D$14,0)+IFERROR('FORM NILAI SIAP'!$U73*'CPMK-CPL'!D$15,0)+IFERROR('FORM NILAI SIAP'!$W73*'CPMK-CPL'!D$16,0)+IFERROR('FORM NILAI SIAP'!$Y73*'CPMK-CPL'!D$17,0)+IFERROR('FORM NILAI SIAP'!$AA73*'CPMK-CPL'!D$18,0)+IFERROR('FORM NILAI SIAP'!$AC73*'CPMK-CPL'!D$19,0)+IFERROR('FORM NILAI SIAP'!$AE73*'CPMK-CPL'!D$20,0))/'CPMK-CPL'!D$25,""))</f>
        <v/>
      </c>
      <c r="F73" s="7" t="str">
        <f>IF($C73="","",IFERROR((IFERROR('FORM NILAI SIAP'!$M73*'CPMK-CPL'!E$11,0)+IFERROR('FORM NILAI SIAP'!$O73*'CPMK-CPL'!E$12,0)+IFERROR('FORM NILAI SIAP'!$Q73*'CPMK-CPL'!E$13,0)+IFERROR('FORM NILAI SIAP'!$S73*'CPMK-CPL'!E$14,0)+IFERROR('FORM NILAI SIAP'!$U73*'CPMK-CPL'!E$15,0)+IFERROR('FORM NILAI SIAP'!$W73*'CPMK-CPL'!E$16,0)+IFERROR('FORM NILAI SIAP'!$Y73*'CPMK-CPL'!E$17,0)+IFERROR('FORM NILAI SIAP'!$AA73*'CPMK-CPL'!E$18,0)+IFERROR('FORM NILAI SIAP'!$AC73*'CPMK-CPL'!E$19,0)+IFERROR('FORM NILAI SIAP'!$AE73*'CPMK-CPL'!E$20,0))/'CPMK-CPL'!E$25,""))</f>
        <v/>
      </c>
      <c r="G73" s="7">
        <f>IF($C73="","",IFERROR((IFERROR('FORM NILAI SIAP'!$M73*'CPMK-CPL'!F$11,0)+IFERROR('FORM NILAI SIAP'!$O73*'CPMK-CPL'!F$12,0)+IFERROR('FORM NILAI SIAP'!$Q73*'CPMK-CPL'!F$13,0)+IFERROR('FORM NILAI SIAP'!$S73*'CPMK-CPL'!F$14,0)+IFERROR('FORM NILAI SIAP'!$U73*'CPMK-CPL'!F$15,0)+IFERROR('FORM NILAI SIAP'!$W73*'CPMK-CPL'!F$16,0)+IFERROR('FORM NILAI SIAP'!$Y73*'CPMK-CPL'!F$17,0)+IFERROR('FORM NILAI SIAP'!$AA73*'CPMK-CPL'!F$18,0)+IFERROR('FORM NILAI SIAP'!$AC73*'CPMK-CPL'!F$19,0)+IFERROR('FORM NILAI SIAP'!$AE73*'CPMK-CPL'!F$20,0))/'CPMK-CPL'!F$25,""))</f>
        <v>81.25</v>
      </c>
      <c r="H73" s="7" t="str">
        <f>IF($C73="","",IFERROR((IFERROR('FORM NILAI SIAP'!$M73*'CPMK-CPL'!G$11,0)+IFERROR('FORM NILAI SIAP'!$O73*'CPMK-CPL'!G$12,0)+IFERROR('FORM NILAI SIAP'!$Q73*'CPMK-CPL'!G$13,0)+IFERROR('FORM NILAI SIAP'!$S73*'CPMK-CPL'!G$14,0)+IFERROR('FORM NILAI SIAP'!$U73*'CPMK-CPL'!G$15,0)+IFERROR('FORM NILAI SIAP'!$W73*'CPMK-CPL'!G$16,0)+IFERROR('FORM NILAI SIAP'!$Y73*'CPMK-CPL'!G$17,0)+IFERROR('FORM NILAI SIAP'!$AA73*'CPMK-CPL'!G$18,0)+IFERROR('FORM NILAI SIAP'!$AC73*'CPMK-CPL'!G$19,0)+IFERROR('FORM NILAI SIAP'!$AE73*'CPMK-CPL'!G$20,0))/'CPMK-CPL'!G$25,""))</f>
        <v/>
      </c>
      <c r="I73" s="7" t="str">
        <f>IF($C73="","",IFERROR((IFERROR('FORM NILAI SIAP'!$M73*'CPMK-CPL'!H$11,0)+IFERROR('FORM NILAI SIAP'!$O73*'CPMK-CPL'!H$12,0)+IFERROR('FORM NILAI SIAP'!$Q73*'CPMK-CPL'!H$13,0)+IFERROR('FORM NILAI SIAP'!$S73*'CPMK-CPL'!H$14,0)+IFERROR('FORM NILAI SIAP'!$U73*'CPMK-CPL'!H$15,0)+IFERROR('FORM NILAI SIAP'!$W73*'CPMK-CPL'!H$16,0)+IFERROR('FORM NILAI SIAP'!$Y73*'CPMK-CPL'!H$17,0)+IFERROR('FORM NILAI SIAP'!$AA73*'CPMK-CPL'!H$18,0)+IFERROR('FORM NILAI SIAP'!$AC73*'CPMK-CPL'!H$19,0)+IFERROR('FORM NILAI SIAP'!$AE73*'CPMK-CPL'!H$20,0))/'CPMK-CPL'!H$25,""))</f>
        <v/>
      </c>
      <c r="J73" s="7" t="str">
        <f>IF($C73="","",IFERROR((IFERROR('FORM NILAI SIAP'!$M73*'CPMK-CPL'!I$11,0)+IFERROR('FORM NILAI SIAP'!$O73*'CPMK-CPL'!I$12,0)+IFERROR('FORM NILAI SIAP'!$Q73*'CPMK-CPL'!I$13,0)+IFERROR('FORM NILAI SIAP'!$S73*'CPMK-CPL'!I$14,0)+IFERROR('FORM NILAI SIAP'!$U73*'CPMK-CPL'!I$15,0)+IFERROR('FORM NILAI SIAP'!$W73*'CPMK-CPL'!I$16,0)+IFERROR('FORM NILAI SIAP'!$Y73*'CPMK-CPL'!I$17,0)+IFERROR('FORM NILAI SIAP'!$AA73*'CPMK-CPL'!I$18,0)+IFERROR('FORM NILAI SIAP'!$AC73*'CPMK-CPL'!I$19,0)+IFERROR('FORM NILAI SIAP'!$AE73*'CPMK-CPL'!I$20,0))/'CPMK-CPL'!I$25,""))</f>
        <v/>
      </c>
      <c r="K73" s="7" t="str">
        <f>IF($C73="","",IFERROR((IFERROR('FORM NILAI SIAP'!$M73*'CPMK-CPL'!J$11,0)+IFERROR('FORM NILAI SIAP'!$O73*'CPMK-CPL'!J$12,0)+IFERROR('FORM NILAI SIAP'!$Q73*'CPMK-CPL'!J$13,0)+IFERROR('FORM NILAI SIAP'!$S73*'CPMK-CPL'!J$14,0)+IFERROR('FORM NILAI SIAP'!$U73*'CPMK-CPL'!J$15,0)+IFERROR('FORM NILAI SIAP'!$W73*'CPMK-CPL'!J$16,0)+IFERROR('FORM NILAI SIAP'!$Y73*'CPMK-CPL'!J$17,0)+IFERROR('FORM NILAI SIAP'!$AA73*'CPMK-CPL'!J$18,0)+IFERROR('FORM NILAI SIAP'!$AC73*'CPMK-CPL'!J$19,0)+IFERROR('FORM NILAI SIAP'!$AE73*'CPMK-CPL'!J$20,0))/'CPMK-CPL'!J$25,""))</f>
        <v/>
      </c>
      <c r="L73" s="7" t="str">
        <f>IF($C73="","",IFERROR((IFERROR('FORM NILAI SIAP'!$M73*'CPMK-CPL'!K$11,0)+IFERROR('FORM NILAI SIAP'!$O73*'CPMK-CPL'!K$12,0)+IFERROR('FORM NILAI SIAP'!$Q73*'CPMK-CPL'!K$13,0)+IFERROR('FORM NILAI SIAP'!$S73*'CPMK-CPL'!K$14,0)+IFERROR('FORM NILAI SIAP'!$U73*'CPMK-CPL'!K$15,0)+IFERROR('FORM NILAI SIAP'!$W73*'CPMK-CPL'!K$16,0)+IFERROR('FORM NILAI SIAP'!$Y73*'CPMK-CPL'!K$17,0)+IFERROR('FORM NILAI SIAP'!$AA73*'CPMK-CPL'!K$18,0)+IFERROR('FORM NILAI SIAP'!$AC73*'CPMK-CPL'!K$19,0)+IFERROR('FORM NILAI SIAP'!$AE73*'CPMK-CPL'!K$20,0))/'CPMK-CPL'!K$25,""))</f>
        <v/>
      </c>
      <c r="M73" s="7" t="str">
        <f>IF($C73="","",IFERROR((IFERROR('FORM NILAI SIAP'!$M73*'CPMK-CPL'!L$11,0)+IFERROR('FORM NILAI SIAP'!$O73*'CPMK-CPL'!L$12,0)+IFERROR('FORM NILAI SIAP'!$Q73*'CPMK-CPL'!L$13,0)+IFERROR('FORM NILAI SIAP'!$S73*'CPMK-CPL'!L$14,0)+IFERROR('FORM NILAI SIAP'!$U73*'CPMK-CPL'!L$15,0)+IFERROR('FORM NILAI SIAP'!$W73*'CPMK-CPL'!L$16,0)+IFERROR('FORM NILAI SIAP'!$Y73*'CPMK-CPL'!L$17,0)+IFERROR('FORM NILAI SIAP'!$AA73*'CPMK-CPL'!L$18,0)+IFERROR('FORM NILAI SIAP'!$AC73*'CPMK-CPL'!L$19,0)+IFERROR('FORM NILAI SIAP'!$AE73*'CPMK-CPL'!L$20,0))/'CPMK-CPL'!L$25,""))</f>
        <v/>
      </c>
      <c r="N73" s="7" t="str">
        <f>IF($C73="","",IFERROR((IFERROR('FORM NILAI SIAP'!$M73*'CPMK-CPL'!M$11,0)+IFERROR('FORM NILAI SIAP'!$O73*'CPMK-CPL'!M$12,0)+IFERROR('FORM NILAI SIAP'!$Q73*'CPMK-CPL'!M$13,0)+IFERROR('FORM NILAI SIAP'!$S73*'CPMK-CPL'!M$14,0)+IFERROR('FORM NILAI SIAP'!$U73*'CPMK-CPL'!M$15,0)+IFERROR('FORM NILAI SIAP'!$W73*'CPMK-CPL'!M$16,0)+IFERROR('FORM NILAI SIAP'!$Y73*'CPMK-CPL'!M$17,0)+IFERROR('FORM NILAI SIAP'!$AA73*'CPMK-CPL'!M$18,0)+IFERROR('FORM NILAI SIAP'!$AC73*'CPMK-CPL'!M$19,0)+IFERROR('FORM NILAI SIAP'!$AE73*'CPMK-CPL'!M$20,0))/'CPMK-CPL'!M$25,""))</f>
        <v/>
      </c>
      <c r="O73" s="7" t="str">
        <f>IF($C73="","",IFERROR((IFERROR('FORM NILAI SIAP'!$M73*'CPMK-CPL'!N$11,0)+IFERROR('FORM NILAI SIAP'!$O73*'CPMK-CPL'!N$12,0)+IFERROR('FORM NILAI SIAP'!$Q73*'CPMK-CPL'!N$13,0)+IFERROR('FORM NILAI SIAP'!$S73*'CPMK-CPL'!N$14,0)+IFERROR('FORM NILAI SIAP'!$U73*'CPMK-CPL'!N$15,0)+IFERROR('FORM NILAI SIAP'!$W73*'CPMK-CPL'!N$16,0)+IFERROR('FORM NILAI SIAP'!$Y73*'CPMK-CPL'!N$17,0)+IFERROR('FORM NILAI SIAP'!$AA73*'CPMK-CPL'!N$18,0)+IFERROR('FORM NILAI SIAP'!$AC73*'CPMK-CPL'!N$19,0)+IFERROR('FORM NILAI SIAP'!$AE73*'CPMK-CPL'!N$20,0))/'CPMK-CPL'!N$25,""))</f>
        <v/>
      </c>
      <c r="P73" s="7" t="str">
        <f>IF($C73="","",IFERROR((IFERROR('FORM NILAI SIAP'!$M73*'CPMK-CPL'!O$11,0)+IFERROR('FORM NILAI SIAP'!$O73*'CPMK-CPL'!O$12,0)+IFERROR('FORM NILAI SIAP'!$Q73*'CPMK-CPL'!O$13,0)+IFERROR('FORM NILAI SIAP'!$S73*'CPMK-CPL'!O$14,0)+IFERROR('FORM NILAI SIAP'!$U73*'CPMK-CPL'!O$15,0)+IFERROR('FORM NILAI SIAP'!$W73*'CPMK-CPL'!O$16,0)+IFERROR('FORM NILAI SIAP'!$Y73*'CPMK-CPL'!O$17,0)+IFERROR('FORM NILAI SIAP'!$AA73*'CPMK-CPL'!O$18,0)+IFERROR('FORM NILAI SIAP'!$AC73*'CPMK-CPL'!O$19,0)+IFERROR('FORM NILAI SIAP'!$AE73*'CPMK-CPL'!O$20,0))/'CPMK-CPL'!O$25,""))</f>
        <v/>
      </c>
      <c r="Q73" s="7" t="str">
        <f>IF($C73="","",IFERROR((IFERROR('FORM NILAI SIAP'!$M73*'CPMK-CPL'!P$11,0)+IFERROR('FORM NILAI SIAP'!$O73*'CPMK-CPL'!P$12,0)+IFERROR('FORM NILAI SIAP'!$Q73*'CPMK-CPL'!P$13,0)+IFERROR('FORM NILAI SIAP'!$S73*'CPMK-CPL'!P$14,0)+IFERROR('FORM NILAI SIAP'!$U73*'CPMK-CPL'!P$15,0)+IFERROR('FORM NILAI SIAP'!$W73*'CPMK-CPL'!P$16,0)+IFERROR('FORM NILAI SIAP'!$Y73*'CPMK-CPL'!P$17,0)+IFERROR('FORM NILAI SIAP'!$AA73*'CPMK-CPL'!P$18,0)+IFERROR('FORM NILAI SIAP'!$AC73*'CPMK-CPL'!P$19,0)+IFERROR('FORM NILAI SIAP'!$AE73*'CPMK-CPL'!P$20,0))/'CPMK-CPL'!P$25,""))</f>
        <v/>
      </c>
      <c r="R73" s="7" t="str">
        <f>IF($C73="","",IFERROR((IFERROR('FORM NILAI SIAP'!$M73*'CPMK-CPL'!Q$11,0)+IFERROR('FORM NILAI SIAP'!$O73*'CPMK-CPL'!Q$12,0)+IFERROR('FORM NILAI SIAP'!$Q73*'CPMK-CPL'!Q$13,0)+IFERROR('FORM NILAI SIAP'!$S73*'CPMK-CPL'!Q$14,0)+IFERROR('FORM NILAI SIAP'!$U73*'CPMK-CPL'!Q$15,0)+IFERROR('FORM NILAI SIAP'!$W73*'CPMK-CPL'!Q$16,0)+IFERROR('FORM NILAI SIAP'!$Y73*'CPMK-CPL'!Q$17,0)+IFERROR('FORM NILAI SIAP'!$AA73*'CPMK-CPL'!Q$18,0)+IFERROR('FORM NILAI SIAP'!$AC73*'CPMK-CPL'!Q$19,0)+IFERROR('FORM NILAI SIAP'!$AE73*'CPMK-CPL'!Q$20,0))/'CPMK-CPL'!Q$25,""))</f>
        <v/>
      </c>
      <c r="S73" s="7" t="str">
        <f>IF($C73="","",IFERROR((IFERROR('FORM NILAI SIAP'!$M73*'CPMK-CPL'!R$11,0)+IFERROR('FORM NILAI SIAP'!$O73*'CPMK-CPL'!R$12,0)+IFERROR('FORM NILAI SIAP'!$Q73*'CPMK-CPL'!R$13,0)+IFERROR('FORM NILAI SIAP'!$S73*'CPMK-CPL'!R$14,0)+IFERROR('FORM NILAI SIAP'!$U73*'CPMK-CPL'!R$15,0)+IFERROR('FORM NILAI SIAP'!$W73*'CPMK-CPL'!R$16,0)+IFERROR('FORM NILAI SIAP'!$Y73*'CPMK-CPL'!R$17,0)+IFERROR('FORM NILAI SIAP'!$AA73*'CPMK-CPL'!R$18,0)+IFERROR('FORM NILAI SIAP'!$AC73*'CPMK-CPL'!R$19,0)+IFERROR('FORM NILAI SIAP'!$AE73*'CPMK-CPL'!R$20,0))/'CPMK-CPL'!R$25,""))</f>
        <v/>
      </c>
      <c r="T73" s="88" t="str">
        <f t="shared" ref="T73:AH73" si="74">IF(E73="","",IF(E73&gt;=80,4,IF(E73&gt;=70,3,IF(E73&gt;=60,2,1))))</f>
        <v/>
      </c>
      <c r="U73" s="88" t="str">
        <f t="shared" si="74"/>
        <v/>
      </c>
      <c r="V73" s="88">
        <f t="shared" ref="V73:V136" si="75">IF(G73="","",IF(G73&gt;=80,4,IF(G73&gt;=70,3,IF(G73&gt;=60,2,1))))</f>
        <v>4</v>
      </c>
      <c r="W73" s="88" t="str">
        <f t="shared" si="74"/>
        <v/>
      </c>
      <c r="X73" s="88" t="str">
        <f t="shared" si="74"/>
        <v/>
      </c>
      <c r="Y73" s="88" t="str">
        <f t="shared" si="74"/>
        <v/>
      </c>
      <c r="Z73" s="88" t="str">
        <f t="shared" si="74"/>
        <v/>
      </c>
      <c r="AA73" s="88" t="str">
        <f t="shared" si="74"/>
        <v/>
      </c>
      <c r="AB73" s="88" t="str">
        <f t="shared" si="74"/>
        <v/>
      </c>
      <c r="AC73" s="88" t="str">
        <f t="shared" si="74"/>
        <v/>
      </c>
      <c r="AD73" s="88" t="str">
        <f t="shared" si="74"/>
        <v/>
      </c>
      <c r="AE73" s="88" t="str">
        <f t="shared" si="74"/>
        <v/>
      </c>
      <c r="AF73" s="88" t="str">
        <f t="shared" si="74"/>
        <v/>
      </c>
      <c r="AG73" s="88" t="str">
        <f t="shared" si="74"/>
        <v/>
      </c>
      <c r="AH73" s="88" t="str">
        <f t="shared" si="74"/>
        <v/>
      </c>
      <c r="AI73" s="89">
        <f t="shared" ca="1" si="6"/>
        <v>4</v>
      </c>
      <c r="AJ73" s="89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</row>
    <row r="74" spans="1:90" ht="14.25" customHeight="1">
      <c r="A74" s="103">
        <f t="shared" si="73"/>
        <v>67</v>
      </c>
      <c r="B74" s="64">
        <f>IF('FORM NILAI SIAP'!A74=0,"",'FORM NILAI SIAP'!A74)</f>
        <v>21120120140099</v>
      </c>
      <c r="C74" s="3" t="str">
        <f>IF('FORM NILAI SIAP'!B74=0,"",'FORM NILAI SIAP'!B74)</f>
        <v>MUHAMMAD DZAKY NAUFAL</v>
      </c>
      <c r="D74" s="3" t="str">
        <f>'FORM NILAI SIAP'!J74</f>
        <v>C</v>
      </c>
      <c r="E74" s="7" t="str">
        <f>IF($C74="","",IFERROR((IFERROR('FORM NILAI SIAP'!$M74*'CPMK-CPL'!D$11,0)+IFERROR('FORM NILAI SIAP'!$O74*'CPMK-CPL'!D$12,0)+IFERROR('FORM NILAI SIAP'!$Q74*'CPMK-CPL'!D$13,0)+IFERROR('FORM NILAI SIAP'!$S74*'CPMK-CPL'!D$14,0)+IFERROR('FORM NILAI SIAP'!$U74*'CPMK-CPL'!D$15,0)+IFERROR('FORM NILAI SIAP'!$W74*'CPMK-CPL'!D$16,0)+IFERROR('FORM NILAI SIAP'!$Y74*'CPMK-CPL'!D$17,0)+IFERROR('FORM NILAI SIAP'!$AA74*'CPMK-CPL'!D$18,0)+IFERROR('FORM NILAI SIAP'!$AC74*'CPMK-CPL'!D$19,0)+IFERROR('FORM NILAI SIAP'!$AE74*'CPMK-CPL'!D$20,0))/'CPMK-CPL'!D$25,""))</f>
        <v/>
      </c>
      <c r="F74" s="7" t="str">
        <f>IF($C74="","",IFERROR((IFERROR('FORM NILAI SIAP'!$M74*'CPMK-CPL'!E$11,0)+IFERROR('FORM NILAI SIAP'!$O74*'CPMK-CPL'!E$12,0)+IFERROR('FORM NILAI SIAP'!$Q74*'CPMK-CPL'!E$13,0)+IFERROR('FORM NILAI SIAP'!$S74*'CPMK-CPL'!E$14,0)+IFERROR('FORM NILAI SIAP'!$U74*'CPMK-CPL'!E$15,0)+IFERROR('FORM NILAI SIAP'!$W74*'CPMK-CPL'!E$16,0)+IFERROR('FORM NILAI SIAP'!$Y74*'CPMK-CPL'!E$17,0)+IFERROR('FORM NILAI SIAP'!$AA74*'CPMK-CPL'!E$18,0)+IFERROR('FORM NILAI SIAP'!$AC74*'CPMK-CPL'!E$19,0)+IFERROR('FORM NILAI SIAP'!$AE74*'CPMK-CPL'!E$20,0))/'CPMK-CPL'!E$25,""))</f>
        <v/>
      </c>
      <c r="G74" s="7">
        <f>IF($C74="","",IFERROR((IFERROR('FORM NILAI SIAP'!$M74*'CPMK-CPL'!F$11,0)+IFERROR('FORM NILAI SIAP'!$O74*'CPMK-CPL'!F$12,0)+IFERROR('FORM NILAI SIAP'!$Q74*'CPMK-CPL'!F$13,0)+IFERROR('FORM NILAI SIAP'!$S74*'CPMK-CPL'!F$14,0)+IFERROR('FORM NILAI SIAP'!$U74*'CPMK-CPL'!F$15,0)+IFERROR('FORM NILAI SIAP'!$W74*'CPMK-CPL'!F$16,0)+IFERROR('FORM NILAI SIAP'!$Y74*'CPMK-CPL'!F$17,0)+IFERROR('FORM NILAI SIAP'!$AA74*'CPMK-CPL'!F$18,0)+IFERROR('FORM NILAI SIAP'!$AC74*'CPMK-CPL'!F$19,0)+IFERROR('FORM NILAI SIAP'!$AE74*'CPMK-CPL'!F$20,0))/'CPMK-CPL'!F$25,""))</f>
        <v>67.5</v>
      </c>
      <c r="H74" s="7" t="str">
        <f>IF($C74="","",IFERROR((IFERROR('FORM NILAI SIAP'!$M74*'CPMK-CPL'!G$11,0)+IFERROR('FORM NILAI SIAP'!$O74*'CPMK-CPL'!G$12,0)+IFERROR('FORM NILAI SIAP'!$Q74*'CPMK-CPL'!G$13,0)+IFERROR('FORM NILAI SIAP'!$S74*'CPMK-CPL'!G$14,0)+IFERROR('FORM NILAI SIAP'!$U74*'CPMK-CPL'!G$15,0)+IFERROR('FORM NILAI SIAP'!$W74*'CPMK-CPL'!G$16,0)+IFERROR('FORM NILAI SIAP'!$Y74*'CPMK-CPL'!G$17,0)+IFERROR('FORM NILAI SIAP'!$AA74*'CPMK-CPL'!G$18,0)+IFERROR('FORM NILAI SIAP'!$AC74*'CPMK-CPL'!G$19,0)+IFERROR('FORM NILAI SIAP'!$AE74*'CPMK-CPL'!G$20,0))/'CPMK-CPL'!G$25,""))</f>
        <v/>
      </c>
      <c r="I74" s="7" t="str">
        <f>IF($C74="","",IFERROR((IFERROR('FORM NILAI SIAP'!$M74*'CPMK-CPL'!H$11,0)+IFERROR('FORM NILAI SIAP'!$O74*'CPMK-CPL'!H$12,0)+IFERROR('FORM NILAI SIAP'!$Q74*'CPMK-CPL'!H$13,0)+IFERROR('FORM NILAI SIAP'!$S74*'CPMK-CPL'!H$14,0)+IFERROR('FORM NILAI SIAP'!$U74*'CPMK-CPL'!H$15,0)+IFERROR('FORM NILAI SIAP'!$W74*'CPMK-CPL'!H$16,0)+IFERROR('FORM NILAI SIAP'!$Y74*'CPMK-CPL'!H$17,0)+IFERROR('FORM NILAI SIAP'!$AA74*'CPMK-CPL'!H$18,0)+IFERROR('FORM NILAI SIAP'!$AC74*'CPMK-CPL'!H$19,0)+IFERROR('FORM NILAI SIAP'!$AE74*'CPMK-CPL'!H$20,0))/'CPMK-CPL'!H$25,""))</f>
        <v/>
      </c>
      <c r="J74" s="7" t="str">
        <f>IF($C74="","",IFERROR((IFERROR('FORM NILAI SIAP'!$M74*'CPMK-CPL'!I$11,0)+IFERROR('FORM NILAI SIAP'!$O74*'CPMK-CPL'!I$12,0)+IFERROR('FORM NILAI SIAP'!$Q74*'CPMK-CPL'!I$13,0)+IFERROR('FORM NILAI SIAP'!$S74*'CPMK-CPL'!I$14,0)+IFERROR('FORM NILAI SIAP'!$U74*'CPMK-CPL'!I$15,0)+IFERROR('FORM NILAI SIAP'!$W74*'CPMK-CPL'!I$16,0)+IFERROR('FORM NILAI SIAP'!$Y74*'CPMK-CPL'!I$17,0)+IFERROR('FORM NILAI SIAP'!$AA74*'CPMK-CPL'!I$18,0)+IFERROR('FORM NILAI SIAP'!$AC74*'CPMK-CPL'!I$19,0)+IFERROR('FORM NILAI SIAP'!$AE74*'CPMK-CPL'!I$20,0))/'CPMK-CPL'!I$25,""))</f>
        <v/>
      </c>
      <c r="K74" s="7" t="str">
        <f>IF($C74="","",IFERROR((IFERROR('FORM NILAI SIAP'!$M74*'CPMK-CPL'!J$11,0)+IFERROR('FORM NILAI SIAP'!$O74*'CPMK-CPL'!J$12,0)+IFERROR('FORM NILAI SIAP'!$Q74*'CPMK-CPL'!J$13,0)+IFERROR('FORM NILAI SIAP'!$S74*'CPMK-CPL'!J$14,0)+IFERROR('FORM NILAI SIAP'!$U74*'CPMK-CPL'!J$15,0)+IFERROR('FORM NILAI SIAP'!$W74*'CPMK-CPL'!J$16,0)+IFERROR('FORM NILAI SIAP'!$Y74*'CPMK-CPL'!J$17,0)+IFERROR('FORM NILAI SIAP'!$AA74*'CPMK-CPL'!J$18,0)+IFERROR('FORM NILAI SIAP'!$AC74*'CPMK-CPL'!J$19,0)+IFERROR('FORM NILAI SIAP'!$AE74*'CPMK-CPL'!J$20,0))/'CPMK-CPL'!J$25,""))</f>
        <v/>
      </c>
      <c r="L74" s="7" t="str">
        <f>IF($C74="","",IFERROR((IFERROR('FORM NILAI SIAP'!$M74*'CPMK-CPL'!K$11,0)+IFERROR('FORM NILAI SIAP'!$O74*'CPMK-CPL'!K$12,0)+IFERROR('FORM NILAI SIAP'!$Q74*'CPMK-CPL'!K$13,0)+IFERROR('FORM NILAI SIAP'!$S74*'CPMK-CPL'!K$14,0)+IFERROR('FORM NILAI SIAP'!$U74*'CPMK-CPL'!K$15,0)+IFERROR('FORM NILAI SIAP'!$W74*'CPMK-CPL'!K$16,0)+IFERROR('FORM NILAI SIAP'!$Y74*'CPMK-CPL'!K$17,0)+IFERROR('FORM NILAI SIAP'!$AA74*'CPMK-CPL'!K$18,0)+IFERROR('FORM NILAI SIAP'!$AC74*'CPMK-CPL'!K$19,0)+IFERROR('FORM NILAI SIAP'!$AE74*'CPMK-CPL'!K$20,0))/'CPMK-CPL'!K$25,""))</f>
        <v/>
      </c>
      <c r="M74" s="7" t="str">
        <f>IF($C74="","",IFERROR((IFERROR('FORM NILAI SIAP'!$M74*'CPMK-CPL'!L$11,0)+IFERROR('FORM NILAI SIAP'!$O74*'CPMK-CPL'!L$12,0)+IFERROR('FORM NILAI SIAP'!$Q74*'CPMK-CPL'!L$13,0)+IFERROR('FORM NILAI SIAP'!$S74*'CPMK-CPL'!L$14,0)+IFERROR('FORM NILAI SIAP'!$U74*'CPMK-CPL'!L$15,0)+IFERROR('FORM NILAI SIAP'!$W74*'CPMK-CPL'!L$16,0)+IFERROR('FORM NILAI SIAP'!$Y74*'CPMK-CPL'!L$17,0)+IFERROR('FORM NILAI SIAP'!$AA74*'CPMK-CPL'!L$18,0)+IFERROR('FORM NILAI SIAP'!$AC74*'CPMK-CPL'!L$19,0)+IFERROR('FORM NILAI SIAP'!$AE74*'CPMK-CPL'!L$20,0))/'CPMK-CPL'!L$25,""))</f>
        <v/>
      </c>
      <c r="N74" s="7" t="str">
        <f>IF($C74="","",IFERROR((IFERROR('FORM NILAI SIAP'!$M74*'CPMK-CPL'!M$11,0)+IFERROR('FORM NILAI SIAP'!$O74*'CPMK-CPL'!M$12,0)+IFERROR('FORM NILAI SIAP'!$Q74*'CPMK-CPL'!M$13,0)+IFERROR('FORM NILAI SIAP'!$S74*'CPMK-CPL'!M$14,0)+IFERROR('FORM NILAI SIAP'!$U74*'CPMK-CPL'!M$15,0)+IFERROR('FORM NILAI SIAP'!$W74*'CPMK-CPL'!M$16,0)+IFERROR('FORM NILAI SIAP'!$Y74*'CPMK-CPL'!M$17,0)+IFERROR('FORM NILAI SIAP'!$AA74*'CPMK-CPL'!M$18,0)+IFERROR('FORM NILAI SIAP'!$AC74*'CPMK-CPL'!M$19,0)+IFERROR('FORM NILAI SIAP'!$AE74*'CPMK-CPL'!M$20,0))/'CPMK-CPL'!M$25,""))</f>
        <v/>
      </c>
      <c r="O74" s="7" t="str">
        <f>IF($C74="","",IFERROR((IFERROR('FORM NILAI SIAP'!$M74*'CPMK-CPL'!N$11,0)+IFERROR('FORM NILAI SIAP'!$O74*'CPMK-CPL'!N$12,0)+IFERROR('FORM NILAI SIAP'!$Q74*'CPMK-CPL'!N$13,0)+IFERROR('FORM NILAI SIAP'!$S74*'CPMK-CPL'!N$14,0)+IFERROR('FORM NILAI SIAP'!$U74*'CPMK-CPL'!N$15,0)+IFERROR('FORM NILAI SIAP'!$W74*'CPMK-CPL'!N$16,0)+IFERROR('FORM NILAI SIAP'!$Y74*'CPMK-CPL'!N$17,0)+IFERROR('FORM NILAI SIAP'!$AA74*'CPMK-CPL'!N$18,0)+IFERROR('FORM NILAI SIAP'!$AC74*'CPMK-CPL'!N$19,0)+IFERROR('FORM NILAI SIAP'!$AE74*'CPMK-CPL'!N$20,0))/'CPMK-CPL'!N$25,""))</f>
        <v/>
      </c>
      <c r="P74" s="7" t="str">
        <f>IF($C74="","",IFERROR((IFERROR('FORM NILAI SIAP'!$M74*'CPMK-CPL'!O$11,0)+IFERROR('FORM NILAI SIAP'!$O74*'CPMK-CPL'!O$12,0)+IFERROR('FORM NILAI SIAP'!$Q74*'CPMK-CPL'!O$13,0)+IFERROR('FORM NILAI SIAP'!$S74*'CPMK-CPL'!O$14,0)+IFERROR('FORM NILAI SIAP'!$U74*'CPMK-CPL'!O$15,0)+IFERROR('FORM NILAI SIAP'!$W74*'CPMK-CPL'!O$16,0)+IFERROR('FORM NILAI SIAP'!$Y74*'CPMK-CPL'!O$17,0)+IFERROR('FORM NILAI SIAP'!$AA74*'CPMK-CPL'!O$18,0)+IFERROR('FORM NILAI SIAP'!$AC74*'CPMK-CPL'!O$19,0)+IFERROR('FORM NILAI SIAP'!$AE74*'CPMK-CPL'!O$20,0))/'CPMK-CPL'!O$25,""))</f>
        <v/>
      </c>
      <c r="Q74" s="7" t="str">
        <f>IF($C74="","",IFERROR((IFERROR('FORM NILAI SIAP'!$M74*'CPMK-CPL'!P$11,0)+IFERROR('FORM NILAI SIAP'!$O74*'CPMK-CPL'!P$12,0)+IFERROR('FORM NILAI SIAP'!$Q74*'CPMK-CPL'!P$13,0)+IFERROR('FORM NILAI SIAP'!$S74*'CPMK-CPL'!P$14,0)+IFERROR('FORM NILAI SIAP'!$U74*'CPMK-CPL'!P$15,0)+IFERROR('FORM NILAI SIAP'!$W74*'CPMK-CPL'!P$16,0)+IFERROR('FORM NILAI SIAP'!$Y74*'CPMK-CPL'!P$17,0)+IFERROR('FORM NILAI SIAP'!$AA74*'CPMK-CPL'!P$18,0)+IFERROR('FORM NILAI SIAP'!$AC74*'CPMK-CPL'!P$19,0)+IFERROR('FORM NILAI SIAP'!$AE74*'CPMK-CPL'!P$20,0))/'CPMK-CPL'!P$25,""))</f>
        <v/>
      </c>
      <c r="R74" s="7" t="str">
        <f>IF($C74="","",IFERROR((IFERROR('FORM NILAI SIAP'!$M74*'CPMK-CPL'!Q$11,0)+IFERROR('FORM NILAI SIAP'!$O74*'CPMK-CPL'!Q$12,0)+IFERROR('FORM NILAI SIAP'!$Q74*'CPMK-CPL'!Q$13,0)+IFERROR('FORM NILAI SIAP'!$S74*'CPMK-CPL'!Q$14,0)+IFERROR('FORM NILAI SIAP'!$U74*'CPMK-CPL'!Q$15,0)+IFERROR('FORM NILAI SIAP'!$W74*'CPMK-CPL'!Q$16,0)+IFERROR('FORM NILAI SIAP'!$Y74*'CPMK-CPL'!Q$17,0)+IFERROR('FORM NILAI SIAP'!$AA74*'CPMK-CPL'!Q$18,0)+IFERROR('FORM NILAI SIAP'!$AC74*'CPMK-CPL'!Q$19,0)+IFERROR('FORM NILAI SIAP'!$AE74*'CPMK-CPL'!Q$20,0))/'CPMK-CPL'!Q$25,""))</f>
        <v/>
      </c>
      <c r="S74" s="7" t="str">
        <f>IF($C74="","",IFERROR((IFERROR('FORM NILAI SIAP'!$M74*'CPMK-CPL'!R$11,0)+IFERROR('FORM NILAI SIAP'!$O74*'CPMK-CPL'!R$12,0)+IFERROR('FORM NILAI SIAP'!$Q74*'CPMK-CPL'!R$13,0)+IFERROR('FORM NILAI SIAP'!$S74*'CPMK-CPL'!R$14,0)+IFERROR('FORM NILAI SIAP'!$U74*'CPMK-CPL'!R$15,0)+IFERROR('FORM NILAI SIAP'!$W74*'CPMK-CPL'!R$16,0)+IFERROR('FORM NILAI SIAP'!$Y74*'CPMK-CPL'!R$17,0)+IFERROR('FORM NILAI SIAP'!$AA74*'CPMK-CPL'!R$18,0)+IFERROR('FORM NILAI SIAP'!$AC74*'CPMK-CPL'!R$19,0)+IFERROR('FORM NILAI SIAP'!$AE74*'CPMK-CPL'!R$20,0))/'CPMK-CPL'!R$25,""))</f>
        <v/>
      </c>
      <c r="T74" s="88" t="str">
        <f t="shared" ref="T74:AH74" si="76">IF(E74="","",IF(E74&gt;=80,4,IF(E74&gt;=70,3,IF(E74&gt;=60,2,1))))</f>
        <v/>
      </c>
      <c r="U74" s="88" t="str">
        <f t="shared" si="76"/>
        <v/>
      </c>
      <c r="V74" s="88">
        <f t="shared" si="75"/>
        <v>2</v>
      </c>
      <c r="W74" s="88" t="str">
        <f t="shared" si="76"/>
        <v/>
      </c>
      <c r="X74" s="88" t="str">
        <f t="shared" si="76"/>
        <v/>
      </c>
      <c r="Y74" s="88" t="str">
        <f t="shared" si="76"/>
        <v/>
      </c>
      <c r="Z74" s="88" t="str">
        <f t="shared" si="76"/>
        <v/>
      </c>
      <c r="AA74" s="88" t="str">
        <f t="shared" si="76"/>
        <v/>
      </c>
      <c r="AB74" s="88" t="str">
        <f t="shared" si="76"/>
        <v/>
      </c>
      <c r="AC74" s="88" t="str">
        <f t="shared" si="76"/>
        <v/>
      </c>
      <c r="AD74" s="88" t="str">
        <f t="shared" si="76"/>
        <v/>
      </c>
      <c r="AE74" s="88" t="str">
        <f t="shared" si="76"/>
        <v/>
      </c>
      <c r="AF74" s="88" t="str">
        <f t="shared" si="76"/>
        <v/>
      </c>
      <c r="AG74" s="88" t="str">
        <f t="shared" si="76"/>
        <v/>
      </c>
      <c r="AH74" s="88" t="str">
        <f t="shared" si="76"/>
        <v/>
      </c>
      <c r="AI74" s="89">
        <f t="shared" ca="1" si="6"/>
        <v>2</v>
      </c>
      <c r="AJ74" s="89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</row>
    <row r="75" spans="1:90" ht="14.25" customHeight="1">
      <c r="A75" s="103">
        <f t="shared" si="73"/>
        <v>68</v>
      </c>
      <c r="B75" s="64">
        <f>IF('FORM NILAI SIAP'!A75=0,"",'FORM NILAI SIAP'!A75)</f>
        <v>21120120140099</v>
      </c>
      <c r="C75" s="3" t="str">
        <f>IF('FORM NILAI SIAP'!B75=0,"",'FORM NILAI SIAP'!B75)</f>
        <v>Mohammad Rifqi Satriamas</v>
      </c>
      <c r="D75" s="3" t="str">
        <f>'FORM NILAI SIAP'!J75</f>
        <v>C</v>
      </c>
      <c r="E75" s="7" t="str">
        <f>IF($C75="","",IFERROR((IFERROR('FORM NILAI SIAP'!$M75*'CPMK-CPL'!D$11,0)+IFERROR('FORM NILAI SIAP'!$O75*'CPMK-CPL'!D$12,0)+IFERROR('FORM NILAI SIAP'!$Q75*'CPMK-CPL'!D$13,0)+IFERROR('FORM NILAI SIAP'!$S75*'CPMK-CPL'!D$14,0)+IFERROR('FORM NILAI SIAP'!$U75*'CPMK-CPL'!D$15,0)+IFERROR('FORM NILAI SIAP'!$W75*'CPMK-CPL'!D$16,0)+IFERROR('FORM NILAI SIAP'!$Y75*'CPMK-CPL'!D$17,0)+IFERROR('FORM NILAI SIAP'!$AA75*'CPMK-CPL'!D$18,0)+IFERROR('FORM NILAI SIAP'!$AC75*'CPMK-CPL'!D$19,0)+IFERROR('FORM NILAI SIAP'!$AE75*'CPMK-CPL'!D$20,0))/'CPMK-CPL'!D$25,""))</f>
        <v/>
      </c>
      <c r="F75" s="7" t="str">
        <f>IF($C75="","",IFERROR((IFERROR('FORM NILAI SIAP'!$M75*'CPMK-CPL'!E$11,0)+IFERROR('FORM NILAI SIAP'!$O75*'CPMK-CPL'!E$12,0)+IFERROR('FORM NILAI SIAP'!$Q75*'CPMK-CPL'!E$13,0)+IFERROR('FORM NILAI SIAP'!$S75*'CPMK-CPL'!E$14,0)+IFERROR('FORM NILAI SIAP'!$U75*'CPMK-CPL'!E$15,0)+IFERROR('FORM NILAI SIAP'!$W75*'CPMK-CPL'!E$16,0)+IFERROR('FORM NILAI SIAP'!$Y75*'CPMK-CPL'!E$17,0)+IFERROR('FORM NILAI SIAP'!$AA75*'CPMK-CPL'!E$18,0)+IFERROR('FORM NILAI SIAP'!$AC75*'CPMK-CPL'!E$19,0)+IFERROR('FORM NILAI SIAP'!$AE75*'CPMK-CPL'!E$20,0))/'CPMK-CPL'!E$25,""))</f>
        <v/>
      </c>
      <c r="G75" s="7">
        <f>IF($C75="","",IFERROR((IFERROR('FORM NILAI SIAP'!$M75*'CPMK-CPL'!F$11,0)+IFERROR('FORM NILAI SIAP'!$O75*'CPMK-CPL'!F$12,0)+IFERROR('FORM NILAI SIAP'!$Q75*'CPMK-CPL'!F$13,0)+IFERROR('FORM NILAI SIAP'!$S75*'CPMK-CPL'!F$14,0)+IFERROR('FORM NILAI SIAP'!$U75*'CPMK-CPL'!F$15,0)+IFERROR('FORM NILAI SIAP'!$W75*'CPMK-CPL'!F$16,0)+IFERROR('FORM NILAI SIAP'!$Y75*'CPMK-CPL'!F$17,0)+IFERROR('FORM NILAI SIAP'!$AA75*'CPMK-CPL'!F$18,0)+IFERROR('FORM NILAI SIAP'!$AC75*'CPMK-CPL'!F$19,0)+IFERROR('FORM NILAI SIAP'!$AE75*'CPMK-CPL'!F$20,0))/'CPMK-CPL'!F$25,""))</f>
        <v>60.5</v>
      </c>
      <c r="H75" s="7" t="str">
        <f>IF($C75="","",IFERROR((IFERROR('FORM NILAI SIAP'!$M75*'CPMK-CPL'!G$11,0)+IFERROR('FORM NILAI SIAP'!$O75*'CPMK-CPL'!G$12,0)+IFERROR('FORM NILAI SIAP'!$Q75*'CPMK-CPL'!G$13,0)+IFERROR('FORM NILAI SIAP'!$S75*'CPMK-CPL'!G$14,0)+IFERROR('FORM NILAI SIAP'!$U75*'CPMK-CPL'!G$15,0)+IFERROR('FORM NILAI SIAP'!$W75*'CPMK-CPL'!G$16,0)+IFERROR('FORM NILAI SIAP'!$Y75*'CPMK-CPL'!G$17,0)+IFERROR('FORM NILAI SIAP'!$AA75*'CPMK-CPL'!G$18,0)+IFERROR('FORM NILAI SIAP'!$AC75*'CPMK-CPL'!G$19,0)+IFERROR('FORM NILAI SIAP'!$AE75*'CPMK-CPL'!G$20,0))/'CPMK-CPL'!G$25,""))</f>
        <v/>
      </c>
      <c r="I75" s="7" t="str">
        <f>IF($C75="","",IFERROR((IFERROR('FORM NILAI SIAP'!$M75*'CPMK-CPL'!H$11,0)+IFERROR('FORM NILAI SIAP'!$O75*'CPMK-CPL'!H$12,0)+IFERROR('FORM NILAI SIAP'!$Q75*'CPMK-CPL'!H$13,0)+IFERROR('FORM NILAI SIAP'!$S75*'CPMK-CPL'!H$14,0)+IFERROR('FORM NILAI SIAP'!$U75*'CPMK-CPL'!H$15,0)+IFERROR('FORM NILAI SIAP'!$W75*'CPMK-CPL'!H$16,0)+IFERROR('FORM NILAI SIAP'!$Y75*'CPMK-CPL'!H$17,0)+IFERROR('FORM NILAI SIAP'!$AA75*'CPMK-CPL'!H$18,0)+IFERROR('FORM NILAI SIAP'!$AC75*'CPMK-CPL'!H$19,0)+IFERROR('FORM NILAI SIAP'!$AE75*'CPMK-CPL'!H$20,0))/'CPMK-CPL'!H$25,""))</f>
        <v/>
      </c>
      <c r="J75" s="7" t="str">
        <f>IF($C75="","",IFERROR((IFERROR('FORM NILAI SIAP'!$M75*'CPMK-CPL'!I$11,0)+IFERROR('FORM NILAI SIAP'!$O75*'CPMK-CPL'!I$12,0)+IFERROR('FORM NILAI SIAP'!$Q75*'CPMK-CPL'!I$13,0)+IFERROR('FORM NILAI SIAP'!$S75*'CPMK-CPL'!I$14,0)+IFERROR('FORM NILAI SIAP'!$U75*'CPMK-CPL'!I$15,0)+IFERROR('FORM NILAI SIAP'!$W75*'CPMK-CPL'!I$16,0)+IFERROR('FORM NILAI SIAP'!$Y75*'CPMK-CPL'!I$17,0)+IFERROR('FORM NILAI SIAP'!$AA75*'CPMK-CPL'!I$18,0)+IFERROR('FORM NILAI SIAP'!$AC75*'CPMK-CPL'!I$19,0)+IFERROR('FORM NILAI SIAP'!$AE75*'CPMK-CPL'!I$20,0))/'CPMK-CPL'!I$25,""))</f>
        <v/>
      </c>
      <c r="K75" s="7" t="str">
        <f>IF($C75="","",IFERROR((IFERROR('FORM NILAI SIAP'!$M75*'CPMK-CPL'!J$11,0)+IFERROR('FORM NILAI SIAP'!$O75*'CPMK-CPL'!J$12,0)+IFERROR('FORM NILAI SIAP'!$Q75*'CPMK-CPL'!J$13,0)+IFERROR('FORM NILAI SIAP'!$S75*'CPMK-CPL'!J$14,0)+IFERROR('FORM NILAI SIAP'!$U75*'CPMK-CPL'!J$15,0)+IFERROR('FORM NILAI SIAP'!$W75*'CPMK-CPL'!J$16,0)+IFERROR('FORM NILAI SIAP'!$Y75*'CPMK-CPL'!J$17,0)+IFERROR('FORM NILAI SIAP'!$AA75*'CPMK-CPL'!J$18,0)+IFERROR('FORM NILAI SIAP'!$AC75*'CPMK-CPL'!J$19,0)+IFERROR('FORM NILAI SIAP'!$AE75*'CPMK-CPL'!J$20,0))/'CPMK-CPL'!J$25,""))</f>
        <v/>
      </c>
      <c r="L75" s="7" t="str">
        <f>IF($C75="","",IFERROR((IFERROR('FORM NILAI SIAP'!$M75*'CPMK-CPL'!K$11,0)+IFERROR('FORM NILAI SIAP'!$O75*'CPMK-CPL'!K$12,0)+IFERROR('FORM NILAI SIAP'!$Q75*'CPMK-CPL'!K$13,0)+IFERROR('FORM NILAI SIAP'!$S75*'CPMK-CPL'!K$14,0)+IFERROR('FORM NILAI SIAP'!$U75*'CPMK-CPL'!K$15,0)+IFERROR('FORM NILAI SIAP'!$W75*'CPMK-CPL'!K$16,0)+IFERROR('FORM NILAI SIAP'!$Y75*'CPMK-CPL'!K$17,0)+IFERROR('FORM NILAI SIAP'!$AA75*'CPMK-CPL'!K$18,0)+IFERROR('FORM NILAI SIAP'!$AC75*'CPMK-CPL'!K$19,0)+IFERROR('FORM NILAI SIAP'!$AE75*'CPMK-CPL'!K$20,0))/'CPMK-CPL'!K$25,""))</f>
        <v/>
      </c>
      <c r="M75" s="7" t="str">
        <f>IF($C75="","",IFERROR((IFERROR('FORM NILAI SIAP'!$M75*'CPMK-CPL'!L$11,0)+IFERROR('FORM NILAI SIAP'!$O75*'CPMK-CPL'!L$12,0)+IFERROR('FORM NILAI SIAP'!$Q75*'CPMK-CPL'!L$13,0)+IFERROR('FORM NILAI SIAP'!$S75*'CPMK-CPL'!L$14,0)+IFERROR('FORM NILAI SIAP'!$U75*'CPMK-CPL'!L$15,0)+IFERROR('FORM NILAI SIAP'!$W75*'CPMK-CPL'!L$16,0)+IFERROR('FORM NILAI SIAP'!$Y75*'CPMK-CPL'!L$17,0)+IFERROR('FORM NILAI SIAP'!$AA75*'CPMK-CPL'!L$18,0)+IFERROR('FORM NILAI SIAP'!$AC75*'CPMK-CPL'!L$19,0)+IFERROR('FORM NILAI SIAP'!$AE75*'CPMK-CPL'!L$20,0))/'CPMK-CPL'!L$25,""))</f>
        <v/>
      </c>
      <c r="N75" s="7" t="str">
        <f>IF($C75="","",IFERROR((IFERROR('FORM NILAI SIAP'!$M75*'CPMK-CPL'!M$11,0)+IFERROR('FORM NILAI SIAP'!$O75*'CPMK-CPL'!M$12,0)+IFERROR('FORM NILAI SIAP'!$Q75*'CPMK-CPL'!M$13,0)+IFERROR('FORM NILAI SIAP'!$S75*'CPMK-CPL'!M$14,0)+IFERROR('FORM NILAI SIAP'!$U75*'CPMK-CPL'!M$15,0)+IFERROR('FORM NILAI SIAP'!$W75*'CPMK-CPL'!M$16,0)+IFERROR('FORM NILAI SIAP'!$Y75*'CPMK-CPL'!M$17,0)+IFERROR('FORM NILAI SIAP'!$AA75*'CPMK-CPL'!M$18,0)+IFERROR('FORM NILAI SIAP'!$AC75*'CPMK-CPL'!M$19,0)+IFERROR('FORM NILAI SIAP'!$AE75*'CPMK-CPL'!M$20,0))/'CPMK-CPL'!M$25,""))</f>
        <v/>
      </c>
      <c r="O75" s="7" t="str">
        <f>IF($C75="","",IFERROR((IFERROR('FORM NILAI SIAP'!$M75*'CPMK-CPL'!N$11,0)+IFERROR('FORM NILAI SIAP'!$O75*'CPMK-CPL'!N$12,0)+IFERROR('FORM NILAI SIAP'!$Q75*'CPMK-CPL'!N$13,0)+IFERROR('FORM NILAI SIAP'!$S75*'CPMK-CPL'!N$14,0)+IFERROR('FORM NILAI SIAP'!$U75*'CPMK-CPL'!N$15,0)+IFERROR('FORM NILAI SIAP'!$W75*'CPMK-CPL'!N$16,0)+IFERROR('FORM NILAI SIAP'!$Y75*'CPMK-CPL'!N$17,0)+IFERROR('FORM NILAI SIAP'!$AA75*'CPMK-CPL'!N$18,0)+IFERROR('FORM NILAI SIAP'!$AC75*'CPMK-CPL'!N$19,0)+IFERROR('FORM NILAI SIAP'!$AE75*'CPMK-CPL'!N$20,0))/'CPMK-CPL'!N$25,""))</f>
        <v/>
      </c>
      <c r="P75" s="7" t="str">
        <f>IF($C75="","",IFERROR((IFERROR('FORM NILAI SIAP'!$M75*'CPMK-CPL'!O$11,0)+IFERROR('FORM NILAI SIAP'!$O75*'CPMK-CPL'!O$12,0)+IFERROR('FORM NILAI SIAP'!$Q75*'CPMK-CPL'!O$13,0)+IFERROR('FORM NILAI SIAP'!$S75*'CPMK-CPL'!O$14,0)+IFERROR('FORM NILAI SIAP'!$U75*'CPMK-CPL'!O$15,0)+IFERROR('FORM NILAI SIAP'!$W75*'CPMK-CPL'!O$16,0)+IFERROR('FORM NILAI SIAP'!$Y75*'CPMK-CPL'!O$17,0)+IFERROR('FORM NILAI SIAP'!$AA75*'CPMK-CPL'!O$18,0)+IFERROR('FORM NILAI SIAP'!$AC75*'CPMK-CPL'!O$19,0)+IFERROR('FORM NILAI SIAP'!$AE75*'CPMK-CPL'!O$20,0))/'CPMK-CPL'!O$25,""))</f>
        <v/>
      </c>
      <c r="Q75" s="7" t="str">
        <f>IF($C75="","",IFERROR((IFERROR('FORM NILAI SIAP'!$M75*'CPMK-CPL'!P$11,0)+IFERROR('FORM NILAI SIAP'!$O75*'CPMK-CPL'!P$12,0)+IFERROR('FORM NILAI SIAP'!$Q75*'CPMK-CPL'!P$13,0)+IFERROR('FORM NILAI SIAP'!$S75*'CPMK-CPL'!P$14,0)+IFERROR('FORM NILAI SIAP'!$U75*'CPMK-CPL'!P$15,0)+IFERROR('FORM NILAI SIAP'!$W75*'CPMK-CPL'!P$16,0)+IFERROR('FORM NILAI SIAP'!$Y75*'CPMK-CPL'!P$17,0)+IFERROR('FORM NILAI SIAP'!$AA75*'CPMK-CPL'!P$18,0)+IFERROR('FORM NILAI SIAP'!$AC75*'CPMK-CPL'!P$19,0)+IFERROR('FORM NILAI SIAP'!$AE75*'CPMK-CPL'!P$20,0))/'CPMK-CPL'!P$25,""))</f>
        <v/>
      </c>
      <c r="R75" s="7" t="str">
        <f>IF($C75="","",IFERROR((IFERROR('FORM NILAI SIAP'!$M75*'CPMK-CPL'!Q$11,0)+IFERROR('FORM NILAI SIAP'!$O75*'CPMK-CPL'!Q$12,0)+IFERROR('FORM NILAI SIAP'!$Q75*'CPMK-CPL'!Q$13,0)+IFERROR('FORM NILAI SIAP'!$S75*'CPMK-CPL'!Q$14,0)+IFERROR('FORM NILAI SIAP'!$U75*'CPMK-CPL'!Q$15,0)+IFERROR('FORM NILAI SIAP'!$W75*'CPMK-CPL'!Q$16,0)+IFERROR('FORM NILAI SIAP'!$Y75*'CPMK-CPL'!Q$17,0)+IFERROR('FORM NILAI SIAP'!$AA75*'CPMK-CPL'!Q$18,0)+IFERROR('FORM NILAI SIAP'!$AC75*'CPMK-CPL'!Q$19,0)+IFERROR('FORM NILAI SIAP'!$AE75*'CPMK-CPL'!Q$20,0))/'CPMK-CPL'!Q$25,""))</f>
        <v/>
      </c>
      <c r="S75" s="7" t="str">
        <f>IF($C75="","",IFERROR((IFERROR('FORM NILAI SIAP'!$M75*'CPMK-CPL'!R$11,0)+IFERROR('FORM NILAI SIAP'!$O75*'CPMK-CPL'!R$12,0)+IFERROR('FORM NILAI SIAP'!$Q75*'CPMK-CPL'!R$13,0)+IFERROR('FORM NILAI SIAP'!$S75*'CPMK-CPL'!R$14,0)+IFERROR('FORM NILAI SIAP'!$U75*'CPMK-CPL'!R$15,0)+IFERROR('FORM NILAI SIAP'!$W75*'CPMK-CPL'!R$16,0)+IFERROR('FORM NILAI SIAP'!$Y75*'CPMK-CPL'!R$17,0)+IFERROR('FORM NILAI SIAP'!$AA75*'CPMK-CPL'!R$18,0)+IFERROR('FORM NILAI SIAP'!$AC75*'CPMK-CPL'!R$19,0)+IFERROR('FORM NILAI SIAP'!$AE75*'CPMK-CPL'!R$20,0))/'CPMK-CPL'!R$25,""))</f>
        <v/>
      </c>
      <c r="T75" s="88" t="str">
        <f t="shared" ref="T75:AH75" si="77">IF(E75="","",IF(E75&gt;=80,4,IF(E75&gt;=70,3,IF(E75&gt;=60,2,1))))</f>
        <v/>
      </c>
      <c r="U75" s="88" t="str">
        <f t="shared" si="77"/>
        <v/>
      </c>
      <c r="V75" s="88">
        <f t="shared" si="75"/>
        <v>2</v>
      </c>
      <c r="W75" s="88" t="str">
        <f t="shared" si="77"/>
        <v/>
      </c>
      <c r="X75" s="88" t="str">
        <f t="shared" si="77"/>
        <v/>
      </c>
      <c r="Y75" s="88" t="str">
        <f t="shared" si="77"/>
        <v/>
      </c>
      <c r="Z75" s="88" t="str">
        <f t="shared" si="77"/>
        <v/>
      </c>
      <c r="AA75" s="88" t="str">
        <f t="shared" si="77"/>
        <v/>
      </c>
      <c r="AB75" s="88" t="str">
        <f t="shared" si="77"/>
        <v/>
      </c>
      <c r="AC75" s="88" t="str">
        <f t="shared" si="77"/>
        <v/>
      </c>
      <c r="AD75" s="88" t="str">
        <f t="shared" si="77"/>
        <v/>
      </c>
      <c r="AE75" s="88" t="str">
        <f t="shared" si="77"/>
        <v/>
      </c>
      <c r="AF75" s="88" t="str">
        <f t="shared" si="77"/>
        <v/>
      </c>
      <c r="AG75" s="88" t="str">
        <f t="shared" si="77"/>
        <v/>
      </c>
      <c r="AH75" s="88" t="str">
        <f t="shared" si="77"/>
        <v/>
      </c>
      <c r="AI75" s="89">
        <f t="shared" ca="1" si="6"/>
        <v>2</v>
      </c>
      <c r="AJ75" s="89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</row>
    <row r="76" spans="1:90" ht="14.25" customHeight="1">
      <c r="A76" s="103">
        <f t="shared" si="73"/>
        <v>69</v>
      </c>
      <c r="B76" s="64">
        <f>IF('FORM NILAI SIAP'!A76=0,"",'FORM NILAI SIAP'!A76)</f>
        <v>21120120140099</v>
      </c>
      <c r="C76" s="3" t="str">
        <f>IF('FORM NILAI SIAP'!B76=0,"",'FORM NILAI SIAP'!B76)</f>
        <v>AFIF SYARIFUDDIN YAHYA</v>
      </c>
      <c r="D76" s="3" t="str">
        <f>'FORM NILAI SIAP'!J76</f>
        <v>C</v>
      </c>
      <c r="E76" s="7" t="str">
        <f>IF($C76="","",IFERROR((IFERROR('FORM NILAI SIAP'!$M76*'CPMK-CPL'!D$11,0)+IFERROR('FORM NILAI SIAP'!$O76*'CPMK-CPL'!D$12,0)+IFERROR('FORM NILAI SIAP'!$Q76*'CPMK-CPL'!D$13,0)+IFERROR('FORM NILAI SIAP'!$S76*'CPMK-CPL'!D$14,0)+IFERROR('FORM NILAI SIAP'!$U76*'CPMK-CPL'!D$15,0)+IFERROR('FORM NILAI SIAP'!$W76*'CPMK-CPL'!D$16,0)+IFERROR('FORM NILAI SIAP'!$Y76*'CPMK-CPL'!D$17,0)+IFERROR('FORM NILAI SIAP'!$AA76*'CPMK-CPL'!D$18,0)+IFERROR('FORM NILAI SIAP'!$AC76*'CPMK-CPL'!D$19,0)+IFERROR('FORM NILAI SIAP'!$AE76*'CPMK-CPL'!D$20,0))/'CPMK-CPL'!D$25,""))</f>
        <v/>
      </c>
      <c r="F76" s="7" t="str">
        <f>IF($C76="","",IFERROR((IFERROR('FORM NILAI SIAP'!$M76*'CPMK-CPL'!E$11,0)+IFERROR('FORM NILAI SIAP'!$O76*'CPMK-CPL'!E$12,0)+IFERROR('FORM NILAI SIAP'!$Q76*'CPMK-CPL'!E$13,0)+IFERROR('FORM NILAI SIAP'!$S76*'CPMK-CPL'!E$14,0)+IFERROR('FORM NILAI SIAP'!$U76*'CPMK-CPL'!E$15,0)+IFERROR('FORM NILAI SIAP'!$W76*'CPMK-CPL'!E$16,0)+IFERROR('FORM NILAI SIAP'!$Y76*'CPMK-CPL'!E$17,0)+IFERROR('FORM NILAI SIAP'!$AA76*'CPMK-CPL'!E$18,0)+IFERROR('FORM NILAI SIAP'!$AC76*'CPMK-CPL'!E$19,0)+IFERROR('FORM NILAI SIAP'!$AE76*'CPMK-CPL'!E$20,0))/'CPMK-CPL'!E$25,""))</f>
        <v/>
      </c>
      <c r="G76" s="7">
        <f>IF($C76="","",IFERROR((IFERROR('FORM NILAI SIAP'!$M76*'CPMK-CPL'!F$11,0)+IFERROR('FORM NILAI SIAP'!$O76*'CPMK-CPL'!F$12,0)+IFERROR('FORM NILAI SIAP'!$Q76*'CPMK-CPL'!F$13,0)+IFERROR('FORM NILAI SIAP'!$S76*'CPMK-CPL'!F$14,0)+IFERROR('FORM NILAI SIAP'!$U76*'CPMK-CPL'!F$15,0)+IFERROR('FORM NILAI SIAP'!$W76*'CPMK-CPL'!F$16,0)+IFERROR('FORM NILAI SIAP'!$Y76*'CPMK-CPL'!F$17,0)+IFERROR('FORM NILAI SIAP'!$AA76*'CPMK-CPL'!F$18,0)+IFERROR('FORM NILAI SIAP'!$AC76*'CPMK-CPL'!F$19,0)+IFERROR('FORM NILAI SIAP'!$AE76*'CPMK-CPL'!F$20,0))/'CPMK-CPL'!F$25,""))</f>
        <v>63</v>
      </c>
      <c r="H76" s="7" t="str">
        <f>IF($C76="","",IFERROR((IFERROR('FORM NILAI SIAP'!$M76*'CPMK-CPL'!G$11,0)+IFERROR('FORM NILAI SIAP'!$O76*'CPMK-CPL'!G$12,0)+IFERROR('FORM NILAI SIAP'!$Q76*'CPMK-CPL'!G$13,0)+IFERROR('FORM NILAI SIAP'!$S76*'CPMK-CPL'!G$14,0)+IFERROR('FORM NILAI SIAP'!$U76*'CPMK-CPL'!G$15,0)+IFERROR('FORM NILAI SIAP'!$W76*'CPMK-CPL'!G$16,0)+IFERROR('FORM NILAI SIAP'!$Y76*'CPMK-CPL'!G$17,0)+IFERROR('FORM NILAI SIAP'!$AA76*'CPMK-CPL'!G$18,0)+IFERROR('FORM NILAI SIAP'!$AC76*'CPMK-CPL'!G$19,0)+IFERROR('FORM NILAI SIAP'!$AE76*'CPMK-CPL'!G$20,0))/'CPMK-CPL'!G$25,""))</f>
        <v/>
      </c>
      <c r="I76" s="7" t="str">
        <f>IF($C76="","",IFERROR((IFERROR('FORM NILAI SIAP'!$M76*'CPMK-CPL'!H$11,0)+IFERROR('FORM NILAI SIAP'!$O76*'CPMK-CPL'!H$12,0)+IFERROR('FORM NILAI SIAP'!$Q76*'CPMK-CPL'!H$13,0)+IFERROR('FORM NILAI SIAP'!$S76*'CPMK-CPL'!H$14,0)+IFERROR('FORM NILAI SIAP'!$U76*'CPMK-CPL'!H$15,0)+IFERROR('FORM NILAI SIAP'!$W76*'CPMK-CPL'!H$16,0)+IFERROR('FORM NILAI SIAP'!$Y76*'CPMK-CPL'!H$17,0)+IFERROR('FORM NILAI SIAP'!$AA76*'CPMK-CPL'!H$18,0)+IFERROR('FORM NILAI SIAP'!$AC76*'CPMK-CPL'!H$19,0)+IFERROR('FORM NILAI SIAP'!$AE76*'CPMK-CPL'!H$20,0))/'CPMK-CPL'!H$25,""))</f>
        <v/>
      </c>
      <c r="J76" s="7" t="str">
        <f>IF($C76="","",IFERROR((IFERROR('FORM NILAI SIAP'!$M76*'CPMK-CPL'!I$11,0)+IFERROR('FORM NILAI SIAP'!$O76*'CPMK-CPL'!I$12,0)+IFERROR('FORM NILAI SIAP'!$Q76*'CPMK-CPL'!I$13,0)+IFERROR('FORM NILAI SIAP'!$S76*'CPMK-CPL'!I$14,0)+IFERROR('FORM NILAI SIAP'!$U76*'CPMK-CPL'!I$15,0)+IFERROR('FORM NILAI SIAP'!$W76*'CPMK-CPL'!I$16,0)+IFERROR('FORM NILAI SIAP'!$Y76*'CPMK-CPL'!I$17,0)+IFERROR('FORM NILAI SIAP'!$AA76*'CPMK-CPL'!I$18,0)+IFERROR('FORM NILAI SIAP'!$AC76*'CPMK-CPL'!I$19,0)+IFERROR('FORM NILAI SIAP'!$AE76*'CPMK-CPL'!I$20,0))/'CPMK-CPL'!I$25,""))</f>
        <v/>
      </c>
      <c r="K76" s="7" t="str">
        <f>IF($C76="","",IFERROR((IFERROR('FORM NILAI SIAP'!$M76*'CPMK-CPL'!J$11,0)+IFERROR('FORM NILAI SIAP'!$O76*'CPMK-CPL'!J$12,0)+IFERROR('FORM NILAI SIAP'!$Q76*'CPMK-CPL'!J$13,0)+IFERROR('FORM NILAI SIAP'!$S76*'CPMK-CPL'!J$14,0)+IFERROR('FORM NILAI SIAP'!$U76*'CPMK-CPL'!J$15,0)+IFERROR('FORM NILAI SIAP'!$W76*'CPMK-CPL'!J$16,0)+IFERROR('FORM NILAI SIAP'!$Y76*'CPMK-CPL'!J$17,0)+IFERROR('FORM NILAI SIAP'!$AA76*'CPMK-CPL'!J$18,0)+IFERROR('FORM NILAI SIAP'!$AC76*'CPMK-CPL'!J$19,0)+IFERROR('FORM NILAI SIAP'!$AE76*'CPMK-CPL'!J$20,0))/'CPMK-CPL'!J$25,""))</f>
        <v/>
      </c>
      <c r="L76" s="7" t="str">
        <f>IF($C76="","",IFERROR((IFERROR('FORM NILAI SIAP'!$M76*'CPMK-CPL'!K$11,0)+IFERROR('FORM NILAI SIAP'!$O76*'CPMK-CPL'!K$12,0)+IFERROR('FORM NILAI SIAP'!$Q76*'CPMK-CPL'!K$13,0)+IFERROR('FORM NILAI SIAP'!$S76*'CPMK-CPL'!K$14,0)+IFERROR('FORM NILAI SIAP'!$U76*'CPMK-CPL'!K$15,0)+IFERROR('FORM NILAI SIAP'!$W76*'CPMK-CPL'!K$16,0)+IFERROR('FORM NILAI SIAP'!$Y76*'CPMK-CPL'!K$17,0)+IFERROR('FORM NILAI SIAP'!$AA76*'CPMK-CPL'!K$18,0)+IFERROR('FORM NILAI SIAP'!$AC76*'CPMK-CPL'!K$19,0)+IFERROR('FORM NILAI SIAP'!$AE76*'CPMK-CPL'!K$20,0))/'CPMK-CPL'!K$25,""))</f>
        <v/>
      </c>
      <c r="M76" s="7" t="str">
        <f>IF($C76="","",IFERROR((IFERROR('FORM NILAI SIAP'!$M76*'CPMK-CPL'!L$11,0)+IFERROR('FORM NILAI SIAP'!$O76*'CPMK-CPL'!L$12,0)+IFERROR('FORM NILAI SIAP'!$Q76*'CPMK-CPL'!L$13,0)+IFERROR('FORM NILAI SIAP'!$S76*'CPMK-CPL'!L$14,0)+IFERROR('FORM NILAI SIAP'!$U76*'CPMK-CPL'!L$15,0)+IFERROR('FORM NILAI SIAP'!$W76*'CPMK-CPL'!L$16,0)+IFERROR('FORM NILAI SIAP'!$Y76*'CPMK-CPL'!L$17,0)+IFERROR('FORM NILAI SIAP'!$AA76*'CPMK-CPL'!L$18,0)+IFERROR('FORM NILAI SIAP'!$AC76*'CPMK-CPL'!L$19,0)+IFERROR('FORM NILAI SIAP'!$AE76*'CPMK-CPL'!L$20,0))/'CPMK-CPL'!L$25,""))</f>
        <v/>
      </c>
      <c r="N76" s="7" t="str">
        <f>IF($C76="","",IFERROR((IFERROR('FORM NILAI SIAP'!$M76*'CPMK-CPL'!M$11,0)+IFERROR('FORM NILAI SIAP'!$O76*'CPMK-CPL'!M$12,0)+IFERROR('FORM NILAI SIAP'!$Q76*'CPMK-CPL'!M$13,0)+IFERROR('FORM NILAI SIAP'!$S76*'CPMK-CPL'!M$14,0)+IFERROR('FORM NILAI SIAP'!$U76*'CPMK-CPL'!M$15,0)+IFERROR('FORM NILAI SIAP'!$W76*'CPMK-CPL'!M$16,0)+IFERROR('FORM NILAI SIAP'!$Y76*'CPMK-CPL'!M$17,0)+IFERROR('FORM NILAI SIAP'!$AA76*'CPMK-CPL'!M$18,0)+IFERROR('FORM NILAI SIAP'!$AC76*'CPMK-CPL'!M$19,0)+IFERROR('FORM NILAI SIAP'!$AE76*'CPMK-CPL'!M$20,0))/'CPMK-CPL'!M$25,""))</f>
        <v/>
      </c>
      <c r="O76" s="7" t="str">
        <f>IF($C76="","",IFERROR((IFERROR('FORM NILAI SIAP'!$M76*'CPMK-CPL'!N$11,0)+IFERROR('FORM NILAI SIAP'!$O76*'CPMK-CPL'!N$12,0)+IFERROR('FORM NILAI SIAP'!$Q76*'CPMK-CPL'!N$13,0)+IFERROR('FORM NILAI SIAP'!$S76*'CPMK-CPL'!N$14,0)+IFERROR('FORM NILAI SIAP'!$U76*'CPMK-CPL'!N$15,0)+IFERROR('FORM NILAI SIAP'!$W76*'CPMK-CPL'!N$16,0)+IFERROR('FORM NILAI SIAP'!$Y76*'CPMK-CPL'!N$17,0)+IFERROR('FORM NILAI SIAP'!$AA76*'CPMK-CPL'!N$18,0)+IFERROR('FORM NILAI SIAP'!$AC76*'CPMK-CPL'!N$19,0)+IFERROR('FORM NILAI SIAP'!$AE76*'CPMK-CPL'!N$20,0))/'CPMK-CPL'!N$25,""))</f>
        <v/>
      </c>
      <c r="P76" s="7" t="str">
        <f>IF($C76="","",IFERROR((IFERROR('FORM NILAI SIAP'!$M76*'CPMK-CPL'!O$11,0)+IFERROR('FORM NILAI SIAP'!$O76*'CPMK-CPL'!O$12,0)+IFERROR('FORM NILAI SIAP'!$Q76*'CPMK-CPL'!O$13,0)+IFERROR('FORM NILAI SIAP'!$S76*'CPMK-CPL'!O$14,0)+IFERROR('FORM NILAI SIAP'!$U76*'CPMK-CPL'!O$15,0)+IFERROR('FORM NILAI SIAP'!$W76*'CPMK-CPL'!O$16,0)+IFERROR('FORM NILAI SIAP'!$Y76*'CPMK-CPL'!O$17,0)+IFERROR('FORM NILAI SIAP'!$AA76*'CPMK-CPL'!O$18,0)+IFERROR('FORM NILAI SIAP'!$AC76*'CPMK-CPL'!O$19,0)+IFERROR('FORM NILAI SIAP'!$AE76*'CPMK-CPL'!O$20,0))/'CPMK-CPL'!O$25,""))</f>
        <v/>
      </c>
      <c r="Q76" s="7" t="str">
        <f>IF($C76="","",IFERROR((IFERROR('FORM NILAI SIAP'!$M76*'CPMK-CPL'!P$11,0)+IFERROR('FORM NILAI SIAP'!$O76*'CPMK-CPL'!P$12,0)+IFERROR('FORM NILAI SIAP'!$Q76*'CPMK-CPL'!P$13,0)+IFERROR('FORM NILAI SIAP'!$S76*'CPMK-CPL'!P$14,0)+IFERROR('FORM NILAI SIAP'!$U76*'CPMK-CPL'!P$15,0)+IFERROR('FORM NILAI SIAP'!$W76*'CPMK-CPL'!P$16,0)+IFERROR('FORM NILAI SIAP'!$Y76*'CPMK-CPL'!P$17,0)+IFERROR('FORM NILAI SIAP'!$AA76*'CPMK-CPL'!P$18,0)+IFERROR('FORM NILAI SIAP'!$AC76*'CPMK-CPL'!P$19,0)+IFERROR('FORM NILAI SIAP'!$AE76*'CPMK-CPL'!P$20,0))/'CPMK-CPL'!P$25,""))</f>
        <v/>
      </c>
      <c r="R76" s="7" t="str">
        <f>IF($C76="","",IFERROR((IFERROR('FORM NILAI SIAP'!$M76*'CPMK-CPL'!Q$11,0)+IFERROR('FORM NILAI SIAP'!$O76*'CPMK-CPL'!Q$12,0)+IFERROR('FORM NILAI SIAP'!$Q76*'CPMK-CPL'!Q$13,0)+IFERROR('FORM NILAI SIAP'!$S76*'CPMK-CPL'!Q$14,0)+IFERROR('FORM NILAI SIAP'!$U76*'CPMK-CPL'!Q$15,0)+IFERROR('FORM NILAI SIAP'!$W76*'CPMK-CPL'!Q$16,0)+IFERROR('FORM NILAI SIAP'!$Y76*'CPMK-CPL'!Q$17,0)+IFERROR('FORM NILAI SIAP'!$AA76*'CPMK-CPL'!Q$18,0)+IFERROR('FORM NILAI SIAP'!$AC76*'CPMK-CPL'!Q$19,0)+IFERROR('FORM NILAI SIAP'!$AE76*'CPMK-CPL'!Q$20,0))/'CPMK-CPL'!Q$25,""))</f>
        <v/>
      </c>
      <c r="S76" s="7" t="str">
        <f>IF($C76="","",IFERROR((IFERROR('FORM NILAI SIAP'!$M76*'CPMK-CPL'!R$11,0)+IFERROR('FORM NILAI SIAP'!$O76*'CPMK-CPL'!R$12,0)+IFERROR('FORM NILAI SIAP'!$Q76*'CPMK-CPL'!R$13,0)+IFERROR('FORM NILAI SIAP'!$S76*'CPMK-CPL'!R$14,0)+IFERROR('FORM NILAI SIAP'!$U76*'CPMK-CPL'!R$15,0)+IFERROR('FORM NILAI SIAP'!$W76*'CPMK-CPL'!R$16,0)+IFERROR('FORM NILAI SIAP'!$Y76*'CPMK-CPL'!R$17,0)+IFERROR('FORM NILAI SIAP'!$AA76*'CPMK-CPL'!R$18,0)+IFERROR('FORM NILAI SIAP'!$AC76*'CPMK-CPL'!R$19,0)+IFERROR('FORM NILAI SIAP'!$AE76*'CPMK-CPL'!R$20,0))/'CPMK-CPL'!R$25,""))</f>
        <v/>
      </c>
      <c r="T76" s="88" t="str">
        <f t="shared" ref="T76:AH76" si="78">IF(E76="","",IF(E76&gt;=80,4,IF(E76&gt;=70,3,IF(E76&gt;=60,2,1))))</f>
        <v/>
      </c>
      <c r="U76" s="88" t="str">
        <f t="shared" si="78"/>
        <v/>
      </c>
      <c r="V76" s="88">
        <f t="shared" si="75"/>
        <v>2</v>
      </c>
      <c r="W76" s="88" t="str">
        <f t="shared" si="78"/>
        <v/>
      </c>
      <c r="X76" s="88" t="str">
        <f t="shared" si="78"/>
        <v/>
      </c>
      <c r="Y76" s="88" t="str">
        <f t="shared" si="78"/>
        <v/>
      </c>
      <c r="Z76" s="88" t="str">
        <f t="shared" si="78"/>
        <v/>
      </c>
      <c r="AA76" s="88" t="str">
        <f t="shared" si="78"/>
        <v/>
      </c>
      <c r="AB76" s="88" t="str">
        <f t="shared" si="78"/>
        <v/>
      </c>
      <c r="AC76" s="88" t="str">
        <f t="shared" si="78"/>
        <v/>
      </c>
      <c r="AD76" s="88" t="str">
        <f t="shared" si="78"/>
        <v/>
      </c>
      <c r="AE76" s="88" t="str">
        <f t="shared" si="78"/>
        <v/>
      </c>
      <c r="AF76" s="88" t="str">
        <f t="shared" si="78"/>
        <v/>
      </c>
      <c r="AG76" s="88" t="str">
        <f t="shared" si="78"/>
        <v/>
      </c>
      <c r="AH76" s="88" t="str">
        <f t="shared" si="78"/>
        <v/>
      </c>
      <c r="AI76" s="89">
        <f t="shared" ca="1" si="6"/>
        <v>2</v>
      </c>
      <c r="AJ76" s="89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</row>
    <row r="77" spans="1:90" ht="14.25" customHeight="1">
      <c r="A77" s="103">
        <f t="shared" si="73"/>
        <v>70</v>
      </c>
      <c r="B77" s="64">
        <f>IF('FORM NILAI SIAP'!A77=0,"",'FORM NILAI SIAP'!A77)</f>
        <v>21120120140099</v>
      </c>
      <c r="C77" s="3" t="str">
        <f>IF('FORM NILAI SIAP'!B77=0,"",'FORM NILAI SIAP'!B77)</f>
        <v>RIZAL FIRDAUS</v>
      </c>
      <c r="D77" s="3" t="str">
        <f>'FORM NILAI SIAP'!J77</f>
        <v>A</v>
      </c>
      <c r="E77" s="7" t="str">
        <f>IF($C77="","",IFERROR((IFERROR('FORM NILAI SIAP'!$M77*'CPMK-CPL'!D$11,0)+IFERROR('FORM NILAI SIAP'!$O77*'CPMK-CPL'!D$12,0)+IFERROR('FORM NILAI SIAP'!$Q77*'CPMK-CPL'!D$13,0)+IFERROR('FORM NILAI SIAP'!$S77*'CPMK-CPL'!D$14,0)+IFERROR('FORM NILAI SIAP'!$U77*'CPMK-CPL'!D$15,0)+IFERROR('FORM NILAI SIAP'!$W77*'CPMK-CPL'!D$16,0)+IFERROR('FORM NILAI SIAP'!$Y77*'CPMK-CPL'!D$17,0)+IFERROR('FORM NILAI SIAP'!$AA77*'CPMK-CPL'!D$18,0)+IFERROR('FORM NILAI SIAP'!$AC77*'CPMK-CPL'!D$19,0)+IFERROR('FORM NILAI SIAP'!$AE77*'CPMK-CPL'!D$20,0))/'CPMK-CPL'!D$25,""))</f>
        <v/>
      </c>
      <c r="F77" s="7" t="str">
        <f>IF($C77="","",IFERROR((IFERROR('FORM NILAI SIAP'!$M77*'CPMK-CPL'!E$11,0)+IFERROR('FORM NILAI SIAP'!$O77*'CPMK-CPL'!E$12,0)+IFERROR('FORM NILAI SIAP'!$Q77*'CPMK-CPL'!E$13,0)+IFERROR('FORM NILAI SIAP'!$S77*'CPMK-CPL'!E$14,0)+IFERROR('FORM NILAI SIAP'!$U77*'CPMK-CPL'!E$15,0)+IFERROR('FORM NILAI SIAP'!$W77*'CPMK-CPL'!E$16,0)+IFERROR('FORM NILAI SIAP'!$Y77*'CPMK-CPL'!E$17,0)+IFERROR('FORM NILAI SIAP'!$AA77*'CPMK-CPL'!E$18,0)+IFERROR('FORM NILAI SIAP'!$AC77*'CPMK-CPL'!E$19,0)+IFERROR('FORM NILAI SIAP'!$AE77*'CPMK-CPL'!E$20,0))/'CPMK-CPL'!E$25,""))</f>
        <v/>
      </c>
      <c r="G77" s="7">
        <f>IF($C77="","",IFERROR((IFERROR('FORM NILAI SIAP'!$M77*'CPMK-CPL'!F$11,0)+IFERROR('FORM NILAI SIAP'!$O77*'CPMK-CPL'!F$12,0)+IFERROR('FORM NILAI SIAP'!$Q77*'CPMK-CPL'!F$13,0)+IFERROR('FORM NILAI SIAP'!$S77*'CPMK-CPL'!F$14,0)+IFERROR('FORM NILAI SIAP'!$U77*'CPMK-CPL'!F$15,0)+IFERROR('FORM NILAI SIAP'!$W77*'CPMK-CPL'!F$16,0)+IFERROR('FORM NILAI SIAP'!$Y77*'CPMK-CPL'!F$17,0)+IFERROR('FORM NILAI SIAP'!$AA77*'CPMK-CPL'!F$18,0)+IFERROR('FORM NILAI SIAP'!$AC77*'CPMK-CPL'!F$19,0)+IFERROR('FORM NILAI SIAP'!$AE77*'CPMK-CPL'!F$20,0))/'CPMK-CPL'!F$25,""))</f>
        <v>82</v>
      </c>
      <c r="H77" s="7" t="str">
        <f>IF($C77="","",IFERROR((IFERROR('FORM NILAI SIAP'!$M77*'CPMK-CPL'!G$11,0)+IFERROR('FORM NILAI SIAP'!$O77*'CPMK-CPL'!G$12,0)+IFERROR('FORM NILAI SIAP'!$Q77*'CPMK-CPL'!G$13,0)+IFERROR('FORM NILAI SIAP'!$S77*'CPMK-CPL'!G$14,0)+IFERROR('FORM NILAI SIAP'!$U77*'CPMK-CPL'!G$15,0)+IFERROR('FORM NILAI SIAP'!$W77*'CPMK-CPL'!G$16,0)+IFERROR('FORM NILAI SIAP'!$Y77*'CPMK-CPL'!G$17,0)+IFERROR('FORM NILAI SIAP'!$AA77*'CPMK-CPL'!G$18,0)+IFERROR('FORM NILAI SIAP'!$AC77*'CPMK-CPL'!G$19,0)+IFERROR('FORM NILAI SIAP'!$AE77*'CPMK-CPL'!G$20,0))/'CPMK-CPL'!G$25,""))</f>
        <v/>
      </c>
      <c r="I77" s="7" t="str">
        <f>IF($C77="","",IFERROR((IFERROR('FORM NILAI SIAP'!$M77*'CPMK-CPL'!H$11,0)+IFERROR('FORM NILAI SIAP'!$O77*'CPMK-CPL'!H$12,0)+IFERROR('FORM NILAI SIAP'!$Q77*'CPMK-CPL'!H$13,0)+IFERROR('FORM NILAI SIAP'!$S77*'CPMK-CPL'!H$14,0)+IFERROR('FORM NILAI SIAP'!$U77*'CPMK-CPL'!H$15,0)+IFERROR('FORM NILAI SIAP'!$W77*'CPMK-CPL'!H$16,0)+IFERROR('FORM NILAI SIAP'!$Y77*'CPMK-CPL'!H$17,0)+IFERROR('FORM NILAI SIAP'!$AA77*'CPMK-CPL'!H$18,0)+IFERROR('FORM NILAI SIAP'!$AC77*'CPMK-CPL'!H$19,0)+IFERROR('FORM NILAI SIAP'!$AE77*'CPMK-CPL'!H$20,0))/'CPMK-CPL'!H$25,""))</f>
        <v/>
      </c>
      <c r="J77" s="7" t="str">
        <f>IF($C77="","",IFERROR((IFERROR('FORM NILAI SIAP'!$M77*'CPMK-CPL'!I$11,0)+IFERROR('FORM NILAI SIAP'!$O77*'CPMK-CPL'!I$12,0)+IFERROR('FORM NILAI SIAP'!$Q77*'CPMK-CPL'!I$13,0)+IFERROR('FORM NILAI SIAP'!$S77*'CPMK-CPL'!I$14,0)+IFERROR('FORM NILAI SIAP'!$U77*'CPMK-CPL'!I$15,0)+IFERROR('FORM NILAI SIAP'!$W77*'CPMK-CPL'!I$16,0)+IFERROR('FORM NILAI SIAP'!$Y77*'CPMK-CPL'!I$17,0)+IFERROR('FORM NILAI SIAP'!$AA77*'CPMK-CPL'!I$18,0)+IFERROR('FORM NILAI SIAP'!$AC77*'CPMK-CPL'!I$19,0)+IFERROR('FORM NILAI SIAP'!$AE77*'CPMK-CPL'!I$20,0))/'CPMK-CPL'!I$25,""))</f>
        <v/>
      </c>
      <c r="K77" s="7" t="str">
        <f>IF($C77="","",IFERROR((IFERROR('FORM NILAI SIAP'!$M77*'CPMK-CPL'!J$11,0)+IFERROR('FORM NILAI SIAP'!$O77*'CPMK-CPL'!J$12,0)+IFERROR('FORM NILAI SIAP'!$Q77*'CPMK-CPL'!J$13,0)+IFERROR('FORM NILAI SIAP'!$S77*'CPMK-CPL'!J$14,0)+IFERROR('FORM NILAI SIAP'!$U77*'CPMK-CPL'!J$15,0)+IFERROR('FORM NILAI SIAP'!$W77*'CPMK-CPL'!J$16,0)+IFERROR('FORM NILAI SIAP'!$Y77*'CPMK-CPL'!J$17,0)+IFERROR('FORM NILAI SIAP'!$AA77*'CPMK-CPL'!J$18,0)+IFERROR('FORM NILAI SIAP'!$AC77*'CPMK-CPL'!J$19,0)+IFERROR('FORM NILAI SIAP'!$AE77*'CPMK-CPL'!J$20,0))/'CPMK-CPL'!J$25,""))</f>
        <v/>
      </c>
      <c r="L77" s="7" t="str">
        <f>IF($C77="","",IFERROR((IFERROR('FORM NILAI SIAP'!$M77*'CPMK-CPL'!K$11,0)+IFERROR('FORM NILAI SIAP'!$O77*'CPMK-CPL'!K$12,0)+IFERROR('FORM NILAI SIAP'!$Q77*'CPMK-CPL'!K$13,0)+IFERROR('FORM NILAI SIAP'!$S77*'CPMK-CPL'!K$14,0)+IFERROR('FORM NILAI SIAP'!$U77*'CPMK-CPL'!K$15,0)+IFERROR('FORM NILAI SIAP'!$W77*'CPMK-CPL'!K$16,0)+IFERROR('FORM NILAI SIAP'!$Y77*'CPMK-CPL'!K$17,0)+IFERROR('FORM NILAI SIAP'!$AA77*'CPMK-CPL'!K$18,0)+IFERROR('FORM NILAI SIAP'!$AC77*'CPMK-CPL'!K$19,0)+IFERROR('FORM NILAI SIAP'!$AE77*'CPMK-CPL'!K$20,0))/'CPMK-CPL'!K$25,""))</f>
        <v/>
      </c>
      <c r="M77" s="7" t="str">
        <f>IF($C77="","",IFERROR((IFERROR('FORM NILAI SIAP'!$M77*'CPMK-CPL'!L$11,0)+IFERROR('FORM NILAI SIAP'!$O77*'CPMK-CPL'!L$12,0)+IFERROR('FORM NILAI SIAP'!$Q77*'CPMK-CPL'!L$13,0)+IFERROR('FORM NILAI SIAP'!$S77*'CPMK-CPL'!L$14,0)+IFERROR('FORM NILAI SIAP'!$U77*'CPMK-CPL'!L$15,0)+IFERROR('FORM NILAI SIAP'!$W77*'CPMK-CPL'!L$16,0)+IFERROR('FORM NILAI SIAP'!$Y77*'CPMK-CPL'!L$17,0)+IFERROR('FORM NILAI SIAP'!$AA77*'CPMK-CPL'!L$18,0)+IFERROR('FORM NILAI SIAP'!$AC77*'CPMK-CPL'!L$19,0)+IFERROR('FORM NILAI SIAP'!$AE77*'CPMK-CPL'!L$20,0))/'CPMK-CPL'!L$25,""))</f>
        <v/>
      </c>
      <c r="N77" s="7" t="str">
        <f>IF($C77="","",IFERROR((IFERROR('FORM NILAI SIAP'!$M77*'CPMK-CPL'!M$11,0)+IFERROR('FORM NILAI SIAP'!$O77*'CPMK-CPL'!M$12,0)+IFERROR('FORM NILAI SIAP'!$Q77*'CPMK-CPL'!M$13,0)+IFERROR('FORM NILAI SIAP'!$S77*'CPMK-CPL'!M$14,0)+IFERROR('FORM NILAI SIAP'!$U77*'CPMK-CPL'!M$15,0)+IFERROR('FORM NILAI SIAP'!$W77*'CPMK-CPL'!M$16,0)+IFERROR('FORM NILAI SIAP'!$Y77*'CPMK-CPL'!M$17,0)+IFERROR('FORM NILAI SIAP'!$AA77*'CPMK-CPL'!M$18,0)+IFERROR('FORM NILAI SIAP'!$AC77*'CPMK-CPL'!M$19,0)+IFERROR('FORM NILAI SIAP'!$AE77*'CPMK-CPL'!M$20,0))/'CPMK-CPL'!M$25,""))</f>
        <v/>
      </c>
      <c r="O77" s="7" t="str">
        <f>IF($C77="","",IFERROR((IFERROR('FORM NILAI SIAP'!$M77*'CPMK-CPL'!N$11,0)+IFERROR('FORM NILAI SIAP'!$O77*'CPMK-CPL'!N$12,0)+IFERROR('FORM NILAI SIAP'!$Q77*'CPMK-CPL'!N$13,0)+IFERROR('FORM NILAI SIAP'!$S77*'CPMK-CPL'!N$14,0)+IFERROR('FORM NILAI SIAP'!$U77*'CPMK-CPL'!N$15,0)+IFERROR('FORM NILAI SIAP'!$W77*'CPMK-CPL'!N$16,0)+IFERROR('FORM NILAI SIAP'!$Y77*'CPMK-CPL'!N$17,0)+IFERROR('FORM NILAI SIAP'!$AA77*'CPMK-CPL'!N$18,0)+IFERROR('FORM NILAI SIAP'!$AC77*'CPMK-CPL'!N$19,0)+IFERROR('FORM NILAI SIAP'!$AE77*'CPMK-CPL'!N$20,0))/'CPMK-CPL'!N$25,""))</f>
        <v/>
      </c>
      <c r="P77" s="7" t="str">
        <f>IF($C77="","",IFERROR((IFERROR('FORM NILAI SIAP'!$M77*'CPMK-CPL'!O$11,0)+IFERROR('FORM NILAI SIAP'!$O77*'CPMK-CPL'!O$12,0)+IFERROR('FORM NILAI SIAP'!$Q77*'CPMK-CPL'!O$13,0)+IFERROR('FORM NILAI SIAP'!$S77*'CPMK-CPL'!O$14,0)+IFERROR('FORM NILAI SIAP'!$U77*'CPMK-CPL'!O$15,0)+IFERROR('FORM NILAI SIAP'!$W77*'CPMK-CPL'!O$16,0)+IFERROR('FORM NILAI SIAP'!$Y77*'CPMK-CPL'!O$17,0)+IFERROR('FORM NILAI SIAP'!$AA77*'CPMK-CPL'!O$18,0)+IFERROR('FORM NILAI SIAP'!$AC77*'CPMK-CPL'!O$19,0)+IFERROR('FORM NILAI SIAP'!$AE77*'CPMK-CPL'!O$20,0))/'CPMK-CPL'!O$25,""))</f>
        <v/>
      </c>
      <c r="Q77" s="7" t="str">
        <f>IF($C77="","",IFERROR((IFERROR('FORM NILAI SIAP'!$M77*'CPMK-CPL'!P$11,0)+IFERROR('FORM NILAI SIAP'!$O77*'CPMK-CPL'!P$12,0)+IFERROR('FORM NILAI SIAP'!$Q77*'CPMK-CPL'!P$13,0)+IFERROR('FORM NILAI SIAP'!$S77*'CPMK-CPL'!P$14,0)+IFERROR('FORM NILAI SIAP'!$U77*'CPMK-CPL'!P$15,0)+IFERROR('FORM NILAI SIAP'!$W77*'CPMK-CPL'!P$16,0)+IFERROR('FORM NILAI SIAP'!$Y77*'CPMK-CPL'!P$17,0)+IFERROR('FORM NILAI SIAP'!$AA77*'CPMK-CPL'!P$18,0)+IFERROR('FORM NILAI SIAP'!$AC77*'CPMK-CPL'!P$19,0)+IFERROR('FORM NILAI SIAP'!$AE77*'CPMK-CPL'!P$20,0))/'CPMK-CPL'!P$25,""))</f>
        <v/>
      </c>
      <c r="R77" s="7" t="str">
        <f>IF($C77="","",IFERROR((IFERROR('FORM NILAI SIAP'!$M77*'CPMK-CPL'!Q$11,0)+IFERROR('FORM NILAI SIAP'!$O77*'CPMK-CPL'!Q$12,0)+IFERROR('FORM NILAI SIAP'!$Q77*'CPMK-CPL'!Q$13,0)+IFERROR('FORM NILAI SIAP'!$S77*'CPMK-CPL'!Q$14,0)+IFERROR('FORM NILAI SIAP'!$U77*'CPMK-CPL'!Q$15,0)+IFERROR('FORM NILAI SIAP'!$W77*'CPMK-CPL'!Q$16,0)+IFERROR('FORM NILAI SIAP'!$Y77*'CPMK-CPL'!Q$17,0)+IFERROR('FORM NILAI SIAP'!$AA77*'CPMK-CPL'!Q$18,0)+IFERROR('FORM NILAI SIAP'!$AC77*'CPMK-CPL'!Q$19,0)+IFERROR('FORM NILAI SIAP'!$AE77*'CPMK-CPL'!Q$20,0))/'CPMK-CPL'!Q$25,""))</f>
        <v/>
      </c>
      <c r="S77" s="7" t="str">
        <f>IF($C77="","",IFERROR((IFERROR('FORM NILAI SIAP'!$M77*'CPMK-CPL'!R$11,0)+IFERROR('FORM NILAI SIAP'!$O77*'CPMK-CPL'!R$12,0)+IFERROR('FORM NILAI SIAP'!$Q77*'CPMK-CPL'!R$13,0)+IFERROR('FORM NILAI SIAP'!$S77*'CPMK-CPL'!R$14,0)+IFERROR('FORM NILAI SIAP'!$U77*'CPMK-CPL'!R$15,0)+IFERROR('FORM NILAI SIAP'!$W77*'CPMK-CPL'!R$16,0)+IFERROR('FORM NILAI SIAP'!$Y77*'CPMK-CPL'!R$17,0)+IFERROR('FORM NILAI SIAP'!$AA77*'CPMK-CPL'!R$18,0)+IFERROR('FORM NILAI SIAP'!$AC77*'CPMK-CPL'!R$19,0)+IFERROR('FORM NILAI SIAP'!$AE77*'CPMK-CPL'!R$20,0))/'CPMK-CPL'!R$25,""))</f>
        <v/>
      </c>
      <c r="T77" s="88" t="str">
        <f t="shared" ref="T77:AH77" si="79">IF(E77="","",IF(E77&gt;=80,4,IF(E77&gt;=70,3,IF(E77&gt;=60,2,1))))</f>
        <v/>
      </c>
      <c r="U77" s="88" t="str">
        <f t="shared" si="79"/>
        <v/>
      </c>
      <c r="V77" s="88">
        <f t="shared" si="75"/>
        <v>4</v>
      </c>
      <c r="W77" s="88" t="str">
        <f t="shared" si="79"/>
        <v/>
      </c>
      <c r="X77" s="88" t="str">
        <f t="shared" si="79"/>
        <v/>
      </c>
      <c r="Y77" s="88" t="str">
        <f t="shared" si="79"/>
        <v/>
      </c>
      <c r="Z77" s="88" t="str">
        <f t="shared" si="79"/>
        <v/>
      </c>
      <c r="AA77" s="88" t="str">
        <f t="shared" si="79"/>
        <v/>
      </c>
      <c r="AB77" s="88" t="str">
        <f t="shared" si="79"/>
        <v/>
      </c>
      <c r="AC77" s="88" t="str">
        <f t="shared" si="79"/>
        <v/>
      </c>
      <c r="AD77" s="88" t="str">
        <f t="shared" si="79"/>
        <v/>
      </c>
      <c r="AE77" s="88" t="str">
        <f t="shared" si="79"/>
        <v/>
      </c>
      <c r="AF77" s="88" t="str">
        <f t="shared" si="79"/>
        <v/>
      </c>
      <c r="AG77" s="88" t="str">
        <f t="shared" si="79"/>
        <v/>
      </c>
      <c r="AH77" s="88" t="str">
        <f t="shared" si="79"/>
        <v/>
      </c>
      <c r="AI77" s="89">
        <f t="shared" ca="1" si="6"/>
        <v>4</v>
      </c>
      <c r="AJ77" s="89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</row>
    <row r="78" spans="1:90" ht="14.25" customHeight="1">
      <c r="A78" s="103">
        <f t="shared" si="73"/>
        <v>71</v>
      </c>
      <c r="B78" s="64">
        <f>IF('FORM NILAI SIAP'!A78=0,"",'FORM NILAI SIAP'!A78)</f>
        <v>21120120140099</v>
      </c>
      <c r="C78" s="3" t="str">
        <f>IF('FORM NILAI SIAP'!B78=0,"",'FORM NILAI SIAP'!B78)</f>
        <v>DEBORA OKTARIA LUBIS</v>
      </c>
      <c r="D78" s="3" t="str">
        <f>'FORM NILAI SIAP'!J78</f>
        <v>A</v>
      </c>
      <c r="E78" s="7" t="str">
        <f>IF($C78="","",IFERROR((IFERROR('FORM NILAI SIAP'!$M78*'CPMK-CPL'!D$11,0)+IFERROR('FORM NILAI SIAP'!$O78*'CPMK-CPL'!D$12,0)+IFERROR('FORM NILAI SIAP'!$Q78*'CPMK-CPL'!D$13,0)+IFERROR('FORM NILAI SIAP'!$S78*'CPMK-CPL'!D$14,0)+IFERROR('FORM NILAI SIAP'!$U78*'CPMK-CPL'!D$15,0)+IFERROR('FORM NILAI SIAP'!$W78*'CPMK-CPL'!D$16,0)+IFERROR('FORM NILAI SIAP'!$Y78*'CPMK-CPL'!D$17,0)+IFERROR('FORM NILAI SIAP'!$AA78*'CPMK-CPL'!D$18,0)+IFERROR('FORM NILAI SIAP'!$AC78*'CPMK-CPL'!D$19,0)+IFERROR('FORM NILAI SIAP'!$AE78*'CPMK-CPL'!D$20,0))/'CPMK-CPL'!D$25,""))</f>
        <v/>
      </c>
      <c r="F78" s="7" t="str">
        <f>IF($C78="","",IFERROR((IFERROR('FORM NILAI SIAP'!$M78*'CPMK-CPL'!E$11,0)+IFERROR('FORM NILAI SIAP'!$O78*'CPMK-CPL'!E$12,0)+IFERROR('FORM NILAI SIAP'!$Q78*'CPMK-CPL'!E$13,0)+IFERROR('FORM NILAI SIAP'!$S78*'CPMK-CPL'!E$14,0)+IFERROR('FORM NILAI SIAP'!$U78*'CPMK-CPL'!E$15,0)+IFERROR('FORM NILAI SIAP'!$W78*'CPMK-CPL'!E$16,0)+IFERROR('FORM NILAI SIAP'!$Y78*'CPMK-CPL'!E$17,0)+IFERROR('FORM NILAI SIAP'!$AA78*'CPMK-CPL'!E$18,0)+IFERROR('FORM NILAI SIAP'!$AC78*'CPMK-CPL'!E$19,0)+IFERROR('FORM NILAI SIAP'!$AE78*'CPMK-CPL'!E$20,0))/'CPMK-CPL'!E$25,""))</f>
        <v/>
      </c>
      <c r="G78" s="7">
        <f>IF($C78="","",IFERROR((IFERROR('FORM NILAI SIAP'!$M78*'CPMK-CPL'!F$11,0)+IFERROR('FORM NILAI SIAP'!$O78*'CPMK-CPL'!F$12,0)+IFERROR('FORM NILAI SIAP'!$Q78*'CPMK-CPL'!F$13,0)+IFERROR('FORM NILAI SIAP'!$S78*'CPMK-CPL'!F$14,0)+IFERROR('FORM NILAI SIAP'!$U78*'CPMK-CPL'!F$15,0)+IFERROR('FORM NILAI SIAP'!$W78*'CPMK-CPL'!F$16,0)+IFERROR('FORM NILAI SIAP'!$Y78*'CPMK-CPL'!F$17,0)+IFERROR('FORM NILAI SIAP'!$AA78*'CPMK-CPL'!F$18,0)+IFERROR('FORM NILAI SIAP'!$AC78*'CPMK-CPL'!F$19,0)+IFERROR('FORM NILAI SIAP'!$AE78*'CPMK-CPL'!F$20,0))/'CPMK-CPL'!F$25,""))</f>
        <v>91.5</v>
      </c>
      <c r="H78" s="7" t="str">
        <f>IF($C78="","",IFERROR((IFERROR('FORM NILAI SIAP'!$M78*'CPMK-CPL'!G$11,0)+IFERROR('FORM NILAI SIAP'!$O78*'CPMK-CPL'!G$12,0)+IFERROR('FORM NILAI SIAP'!$Q78*'CPMK-CPL'!G$13,0)+IFERROR('FORM NILAI SIAP'!$S78*'CPMK-CPL'!G$14,0)+IFERROR('FORM NILAI SIAP'!$U78*'CPMK-CPL'!G$15,0)+IFERROR('FORM NILAI SIAP'!$W78*'CPMK-CPL'!G$16,0)+IFERROR('FORM NILAI SIAP'!$Y78*'CPMK-CPL'!G$17,0)+IFERROR('FORM NILAI SIAP'!$AA78*'CPMK-CPL'!G$18,0)+IFERROR('FORM NILAI SIAP'!$AC78*'CPMK-CPL'!G$19,0)+IFERROR('FORM NILAI SIAP'!$AE78*'CPMK-CPL'!G$20,0))/'CPMK-CPL'!G$25,""))</f>
        <v/>
      </c>
      <c r="I78" s="7" t="str">
        <f>IF($C78="","",IFERROR((IFERROR('FORM NILAI SIAP'!$M78*'CPMK-CPL'!H$11,0)+IFERROR('FORM NILAI SIAP'!$O78*'CPMK-CPL'!H$12,0)+IFERROR('FORM NILAI SIAP'!$Q78*'CPMK-CPL'!H$13,0)+IFERROR('FORM NILAI SIAP'!$S78*'CPMK-CPL'!H$14,0)+IFERROR('FORM NILAI SIAP'!$U78*'CPMK-CPL'!H$15,0)+IFERROR('FORM NILAI SIAP'!$W78*'CPMK-CPL'!H$16,0)+IFERROR('FORM NILAI SIAP'!$Y78*'CPMK-CPL'!H$17,0)+IFERROR('FORM NILAI SIAP'!$AA78*'CPMK-CPL'!H$18,0)+IFERROR('FORM NILAI SIAP'!$AC78*'CPMK-CPL'!H$19,0)+IFERROR('FORM NILAI SIAP'!$AE78*'CPMK-CPL'!H$20,0))/'CPMK-CPL'!H$25,""))</f>
        <v/>
      </c>
      <c r="J78" s="7" t="str">
        <f>IF($C78="","",IFERROR((IFERROR('FORM NILAI SIAP'!$M78*'CPMK-CPL'!I$11,0)+IFERROR('FORM NILAI SIAP'!$O78*'CPMK-CPL'!I$12,0)+IFERROR('FORM NILAI SIAP'!$Q78*'CPMK-CPL'!I$13,0)+IFERROR('FORM NILAI SIAP'!$S78*'CPMK-CPL'!I$14,0)+IFERROR('FORM NILAI SIAP'!$U78*'CPMK-CPL'!I$15,0)+IFERROR('FORM NILAI SIAP'!$W78*'CPMK-CPL'!I$16,0)+IFERROR('FORM NILAI SIAP'!$Y78*'CPMK-CPL'!I$17,0)+IFERROR('FORM NILAI SIAP'!$AA78*'CPMK-CPL'!I$18,0)+IFERROR('FORM NILAI SIAP'!$AC78*'CPMK-CPL'!I$19,0)+IFERROR('FORM NILAI SIAP'!$AE78*'CPMK-CPL'!I$20,0))/'CPMK-CPL'!I$25,""))</f>
        <v/>
      </c>
      <c r="K78" s="7" t="str">
        <f>IF($C78="","",IFERROR((IFERROR('FORM NILAI SIAP'!$M78*'CPMK-CPL'!J$11,0)+IFERROR('FORM NILAI SIAP'!$O78*'CPMK-CPL'!J$12,0)+IFERROR('FORM NILAI SIAP'!$Q78*'CPMK-CPL'!J$13,0)+IFERROR('FORM NILAI SIAP'!$S78*'CPMK-CPL'!J$14,0)+IFERROR('FORM NILAI SIAP'!$U78*'CPMK-CPL'!J$15,0)+IFERROR('FORM NILAI SIAP'!$W78*'CPMK-CPL'!J$16,0)+IFERROR('FORM NILAI SIAP'!$Y78*'CPMK-CPL'!J$17,0)+IFERROR('FORM NILAI SIAP'!$AA78*'CPMK-CPL'!J$18,0)+IFERROR('FORM NILAI SIAP'!$AC78*'CPMK-CPL'!J$19,0)+IFERROR('FORM NILAI SIAP'!$AE78*'CPMK-CPL'!J$20,0))/'CPMK-CPL'!J$25,""))</f>
        <v/>
      </c>
      <c r="L78" s="7" t="str">
        <f>IF($C78="","",IFERROR((IFERROR('FORM NILAI SIAP'!$M78*'CPMK-CPL'!K$11,0)+IFERROR('FORM NILAI SIAP'!$O78*'CPMK-CPL'!K$12,0)+IFERROR('FORM NILAI SIAP'!$Q78*'CPMK-CPL'!K$13,0)+IFERROR('FORM NILAI SIAP'!$S78*'CPMK-CPL'!K$14,0)+IFERROR('FORM NILAI SIAP'!$U78*'CPMK-CPL'!K$15,0)+IFERROR('FORM NILAI SIAP'!$W78*'CPMK-CPL'!K$16,0)+IFERROR('FORM NILAI SIAP'!$Y78*'CPMK-CPL'!K$17,0)+IFERROR('FORM NILAI SIAP'!$AA78*'CPMK-CPL'!K$18,0)+IFERROR('FORM NILAI SIAP'!$AC78*'CPMK-CPL'!K$19,0)+IFERROR('FORM NILAI SIAP'!$AE78*'CPMK-CPL'!K$20,0))/'CPMK-CPL'!K$25,""))</f>
        <v/>
      </c>
      <c r="M78" s="7" t="str">
        <f>IF($C78="","",IFERROR((IFERROR('FORM NILAI SIAP'!$M78*'CPMK-CPL'!L$11,0)+IFERROR('FORM NILAI SIAP'!$O78*'CPMK-CPL'!L$12,0)+IFERROR('FORM NILAI SIAP'!$Q78*'CPMK-CPL'!L$13,0)+IFERROR('FORM NILAI SIAP'!$S78*'CPMK-CPL'!L$14,0)+IFERROR('FORM NILAI SIAP'!$U78*'CPMK-CPL'!L$15,0)+IFERROR('FORM NILAI SIAP'!$W78*'CPMK-CPL'!L$16,0)+IFERROR('FORM NILAI SIAP'!$Y78*'CPMK-CPL'!L$17,0)+IFERROR('FORM NILAI SIAP'!$AA78*'CPMK-CPL'!L$18,0)+IFERROR('FORM NILAI SIAP'!$AC78*'CPMK-CPL'!L$19,0)+IFERROR('FORM NILAI SIAP'!$AE78*'CPMK-CPL'!L$20,0))/'CPMK-CPL'!L$25,""))</f>
        <v/>
      </c>
      <c r="N78" s="7" t="str">
        <f>IF($C78="","",IFERROR((IFERROR('FORM NILAI SIAP'!$M78*'CPMK-CPL'!M$11,0)+IFERROR('FORM NILAI SIAP'!$O78*'CPMK-CPL'!M$12,0)+IFERROR('FORM NILAI SIAP'!$Q78*'CPMK-CPL'!M$13,0)+IFERROR('FORM NILAI SIAP'!$S78*'CPMK-CPL'!M$14,0)+IFERROR('FORM NILAI SIAP'!$U78*'CPMK-CPL'!M$15,0)+IFERROR('FORM NILAI SIAP'!$W78*'CPMK-CPL'!M$16,0)+IFERROR('FORM NILAI SIAP'!$Y78*'CPMK-CPL'!M$17,0)+IFERROR('FORM NILAI SIAP'!$AA78*'CPMK-CPL'!M$18,0)+IFERROR('FORM NILAI SIAP'!$AC78*'CPMK-CPL'!M$19,0)+IFERROR('FORM NILAI SIAP'!$AE78*'CPMK-CPL'!M$20,0))/'CPMK-CPL'!M$25,""))</f>
        <v/>
      </c>
      <c r="O78" s="7" t="str">
        <f>IF($C78="","",IFERROR((IFERROR('FORM NILAI SIAP'!$M78*'CPMK-CPL'!N$11,0)+IFERROR('FORM NILAI SIAP'!$O78*'CPMK-CPL'!N$12,0)+IFERROR('FORM NILAI SIAP'!$Q78*'CPMK-CPL'!N$13,0)+IFERROR('FORM NILAI SIAP'!$S78*'CPMK-CPL'!N$14,0)+IFERROR('FORM NILAI SIAP'!$U78*'CPMK-CPL'!N$15,0)+IFERROR('FORM NILAI SIAP'!$W78*'CPMK-CPL'!N$16,0)+IFERROR('FORM NILAI SIAP'!$Y78*'CPMK-CPL'!N$17,0)+IFERROR('FORM NILAI SIAP'!$AA78*'CPMK-CPL'!N$18,0)+IFERROR('FORM NILAI SIAP'!$AC78*'CPMK-CPL'!N$19,0)+IFERROR('FORM NILAI SIAP'!$AE78*'CPMK-CPL'!N$20,0))/'CPMK-CPL'!N$25,""))</f>
        <v/>
      </c>
      <c r="P78" s="7" t="str">
        <f>IF($C78="","",IFERROR((IFERROR('FORM NILAI SIAP'!$M78*'CPMK-CPL'!O$11,0)+IFERROR('FORM NILAI SIAP'!$O78*'CPMK-CPL'!O$12,0)+IFERROR('FORM NILAI SIAP'!$Q78*'CPMK-CPL'!O$13,0)+IFERROR('FORM NILAI SIAP'!$S78*'CPMK-CPL'!O$14,0)+IFERROR('FORM NILAI SIAP'!$U78*'CPMK-CPL'!O$15,0)+IFERROR('FORM NILAI SIAP'!$W78*'CPMK-CPL'!O$16,0)+IFERROR('FORM NILAI SIAP'!$Y78*'CPMK-CPL'!O$17,0)+IFERROR('FORM NILAI SIAP'!$AA78*'CPMK-CPL'!O$18,0)+IFERROR('FORM NILAI SIAP'!$AC78*'CPMK-CPL'!O$19,0)+IFERROR('FORM NILAI SIAP'!$AE78*'CPMK-CPL'!O$20,0))/'CPMK-CPL'!O$25,""))</f>
        <v/>
      </c>
      <c r="Q78" s="7" t="str">
        <f>IF($C78="","",IFERROR((IFERROR('FORM NILAI SIAP'!$M78*'CPMK-CPL'!P$11,0)+IFERROR('FORM NILAI SIAP'!$O78*'CPMK-CPL'!P$12,0)+IFERROR('FORM NILAI SIAP'!$Q78*'CPMK-CPL'!P$13,0)+IFERROR('FORM NILAI SIAP'!$S78*'CPMK-CPL'!P$14,0)+IFERROR('FORM NILAI SIAP'!$U78*'CPMK-CPL'!P$15,0)+IFERROR('FORM NILAI SIAP'!$W78*'CPMK-CPL'!P$16,0)+IFERROR('FORM NILAI SIAP'!$Y78*'CPMK-CPL'!P$17,0)+IFERROR('FORM NILAI SIAP'!$AA78*'CPMK-CPL'!P$18,0)+IFERROR('FORM NILAI SIAP'!$AC78*'CPMK-CPL'!P$19,0)+IFERROR('FORM NILAI SIAP'!$AE78*'CPMK-CPL'!P$20,0))/'CPMK-CPL'!P$25,""))</f>
        <v/>
      </c>
      <c r="R78" s="7" t="str">
        <f>IF($C78="","",IFERROR((IFERROR('FORM NILAI SIAP'!$M78*'CPMK-CPL'!Q$11,0)+IFERROR('FORM NILAI SIAP'!$O78*'CPMK-CPL'!Q$12,0)+IFERROR('FORM NILAI SIAP'!$Q78*'CPMK-CPL'!Q$13,0)+IFERROR('FORM NILAI SIAP'!$S78*'CPMK-CPL'!Q$14,0)+IFERROR('FORM NILAI SIAP'!$U78*'CPMK-CPL'!Q$15,0)+IFERROR('FORM NILAI SIAP'!$W78*'CPMK-CPL'!Q$16,0)+IFERROR('FORM NILAI SIAP'!$Y78*'CPMK-CPL'!Q$17,0)+IFERROR('FORM NILAI SIAP'!$AA78*'CPMK-CPL'!Q$18,0)+IFERROR('FORM NILAI SIAP'!$AC78*'CPMK-CPL'!Q$19,0)+IFERROR('FORM NILAI SIAP'!$AE78*'CPMK-CPL'!Q$20,0))/'CPMK-CPL'!Q$25,""))</f>
        <v/>
      </c>
      <c r="S78" s="7" t="str">
        <f>IF($C78="","",IFERROR((IFERROR('FORM NILAI SIAP'!$M78*'CPMK-CPL'!R$11,0)+IFERROR('FORM NILAI SIAP'!$O78*'CPMK-CPL'!R$12,0)+IFERROR('FORM NILAI SIAP'!$Q78*'CPMK-CPL'!R$13,0)+IFERROR('FORM NILAI SIAP'!$S78*'CPMK-CPL'!R$14,0)+IFERROR('FORM NILAI SIAP'!$U78*'CPMK-CPL'!R$15,0)+IFERROR('FORM NILAI SIAP'!$W78*'CPMK-CPL'!R$16,0)+IFERROR('FORM NILAI SIAP'!$Y78*'CPMK-CPL'!R$17,0)+IFERROR('FORM NILAI SIAP'!$AA78*'CPMK-CPL'!R$18,0)+IFERROR('FORM NILAI SIAP'!$AC78*'CPMK-CPL'!R$19,0)+IFERROR('FORM NILAI SIAP'!$AE78*'CPMK-CPL'!R$20,0))/'CPMK-CPL'!R$25,""))</f>
        <v/>
      </c>
      <c r="T78" s="88" t="str">
        <f t="shared" ref="T78:AH78" si="80">IF(E78="","",IF(E78&gt;=80,4,IF(E78&gt;=70,3,IF(E78&gt;=60,2,1))))</f>
        <v/>
      </c>
      <c r="U78" s="88" t="str">
        <f t="shared" si="80"/>
        <v/>
      </c>
      <c r="V78" s="88">
        <f t="shared" si="75"/>
        <v>4</v>
      </c>
      <c r="W78" s="88" t="str">
        <f t="shared" si="80"/>
        <v/>
      </c>
      <c r="X78" s="88" t="str">
        <f t="shared" si="80"/>
        <v/>
      </c>
      <c r="Y78" s="88" t="str">
        <f t="shared" si="80"/>
        <v/>
      </c>
      <c r="Z78" s="88" t="str">
        <f t="shared" si="80"/>
        <v/>
      </c>
      <c r="AA78" s="88" t="str">
        <f t="shared" si="80"/>
        <v/>
      </c>
      <c r="AB78" s="88" t="str">
        <f t="shared" si="80"/>
        <v/>
      </c>
      <c r="AC78" s="88" t="str">
        <f t="shared" si="80"/>
        <v/>
      </c>
      <c r="AD78" s="88" t="str">
        <f t="shared" si="80"/>
        <v/>
      </c>
      <c r="AE78" s="88" t="str">
        <f t="shared" si="80"/>
        <v/>
      </c>
      <c r="AF78" s="88" t="str">
        <f t="shared" si="80"/>
        <v/>
      </c>
      <c r="AG78" s="88" t="str">
        <f t="shared" si="80"/>
        <v/>
      </c>
      <c r="AH78" s="88" t="str">
        <f t="shared" si="80"/>
        <v/>
      </c>
      <c r="AI78" s="89">
        <f t="shared" ca="1" si="6"/>
        <v>4</v>
      </c>
      <c r="AJ78" s="89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</row>
    <row r="79" spans="1:90" ht="14.25" customHeight="1">
      <c r="A79" s="103">
        <f t="shared" si="73"/>
        <v>72</v>
      </c>
      <c r="B79" s="64">
        <f>IF('FORM NILAI SIAP'!A79=0,"",'FORM NILAI SIAP'!A79)</f>
        <v>21120120140099</v>
      </c>
      <c r="C79" s="3" t="str">
        <f>IF('FORM NILAI SIAP'!B79=0,"",'FORM NILAI SIAP'!B79)</f>
        <v>KIRANI JULI ANDINI</v>
      </c>
      <c r="D79" s="3" t="str">
        <f>'FORM NILAI SIAP'!J79</f>
        <v>A</v>
      </c>
      <c r="E79" s="7" t="str">
        <f>IF($C79="","",IFERROR((IFERROR('FORM NILAI SIAP'!$M79*'CPMK-CPL'!D$11,0)+IFERROR('FORM NILAI SIAP'!$O79*'CPMK-CPL'!D$12,0)+IFERROR('FORM NILAI SIAP'!$Q79*'CPMK-CPL'!D$13,0)+IFERROR('FORM NILAI SIAP'!$S79*'CPMK-CPL'!D$14,0)+IFERROR('FORM NILAI SIAP'!$U79*'CPMK-CPL'!D$15,0)+IFERROR('FORM NILAI SIAP'!$W79*'CPMK-CPL'!D$16,0)+IFERROR('FORM NILAI SIAP'!$Y79*'CPMK-CPL'!D$17,0)+IFERROR('FORM NILAI SIAP'!$AA79*'CPMK-CPL'!D$18,0)+IFERROR('FORM NILAI SIAP'!$AC79*'CPMK-CPL'!D$19,0)+IFERROR('FORM NILAI SIAP'!$AE79*'CPMK-CPL'!D$20,0))/'CPMK-CPL'!D$25,""))</f>
        <v/>
      </c>
      <c r="F79" s="7" t="str">
        <f>IF($C79="","",IFERROR((IFERROR('FORM NILAI SIAP'!$M79*'CPMK-CPL'!E$11,0)+IFERROR('FORM NILAI SIAP'!$O79*'CPMK-CPL'!E$12,0)+IFERROR('FORM NILAI SIAP'!$Q79*'CPMK-CPL'!E$13,0)+IFERROR('FORM NILAI SIAP'!$S79*'CPMK-CPL'!E$14,0)+IFERROR('FORM NILAI SIAP'!$U79*'CPMK-CPL'!E$15,0)+IFERROR('FORM NILAI SIAP'!$W79*'CPMK-CPL'!E$16,0)+IFERROR('FORM NILAI SIAP'!$Y79*'CPMK-CPL'!E$17,0)+IFERROR('FORM NILAI SIAP'!$AA79*'CPMK-CPL'!E$18,0)+IFERROR('FORM NILAI SIAP'!$AC79*'CPMK-CPL'!E$19,0)+IFERROR('FORM NILAI SIAP'!$AE79*'CPMK-CPL'!E$20,0))/'CPMK-CPL'!E$25,""))</f>
        <v/>
      </c>
      <c r="G79" s="7">
        <f>IF($C79="","",IFERROR((IFERROR('FORM NILAI SIAP'!$M79*'CPMK-CPL'!F$11,0)+IFERROR('FORM NILAI SIAP'!$O79*'CPMK-CPL'!F$12,0)+IFERROR('FORM NILAI SIAP'!$Q79*'CPMK-CPL'!F$13,0)+IFERROR('FORM NILAI SIAP'!$S79*'CPMK-CPL'!F$14,0)+IFERROR('FORM NILAI SIAP'!$U79*'CPMK-CPL'!F$15,0)+IFERROR('FORM NILAI SIAP'!$W79*'CPMK-CPL'!F$16,0)+IFERROR('FORM NILAI SIAP'!$Y79*'CPMK-CPL'!F$17,0)+IFERROR('FORM NILAI SIAP'!$AA79*'CPMK-CPL'!F$18,0)+IFERROR('FORM NILAI SIAP'!$AC79*'CPMK-CPL'!F$19,0)+IFERROR('FORM NILAI SIAP'!$AE79*'CPMK-CPL'!F$20,0))/'CPMK-CPL'!F$25,""))</f>
        <v>87</v>
      </c>
      <c r="H79" s="7" t="str">
        <f>IF($C79="","",IFERROR((IFERROR('FORM NILAI SIAP'!$M79*'CPMK-CPL'!G$11,0)+IFERROR('FORM NILAI SIAP'!$O79*'CPMK-CPL'!G$12,0)+IFERROR('FORM NILAI SIAP'!$Q79*'CPMK-CPL'!G$13,0)+IFERROR('FORM NILAI SIAP'!$S79*'CPMK-CPL'!G$14,0)+IFERROR('FORM NILAI SIAP'!$U79*'CPMK-CPL'!G$15,0)+IFERROR('FORM NILAI SIAP'!$W79*'CPMK-CPL'!G$16,0)+IFERROR('FORM NILAI SIAP'!$Y79*'CPMK-CPL'!G$17,0)+IFERROR('FORM NILAI SIAP'!$AA79*'CPMK-CPL'!G$18,0)+IFERROR('FORM NILAI SIAP'!$AC79*'CPMK-CPL'!G$19,0)+IFERROR('FORM NILAI SIAP'!$AE79*'CPMK-CPL'!G$20,0))/'CPMK-CPL'!G$25,""))</f>
        <v/>
      </c>
      <c r="I79" s="7" t="str">
        <f>IF($C79="","",IFERROR((IFERROR('FORM NILAI SIAP'!$M79*'CPMK-CPL'!H$11,0)+IFERROR('FORM NILAI SIAP'!$O79*'CPMK-CPL'!H$12,0)+IFERROR('FORM NILAI SIAP'!$Q79*'CPMK-CPL'!H$13,0)+IFERROR('FORM NILAI SIAP'!$S79*'CPMK-CPL'!H$14,0)+IFERROR('FORM NILAI SIAP'!$U79*'CPMK-CPL'!H$15,0)+IFERROR('FORM NILAI SIAP'!$W79*'CPMK-CPL'!H$16,0)+IFERROR('FORM NILAI SIAP'!$Y79*'CPMK-CPL'!H$17,0)+IFERROR('FORM NILAI SIAP'!$AA79*'CPMK-CPL'!H$18,0)+IFERROR('FORM NILAI SIAP'!$AC79*'CPMK-CPL'!H$19,0)+IFERROR('FORM NILAI SIAP'!$AE79*'CPMK-CPL'!H$20,0))/'CPMK-CPL'!H$25,""))</f>
        <v/>
      </c>
      <c r="J79" s="7" t="str">
        <f>IF($C79="","",IFERROR((IFERROR('FORM NILAI SIAP'!$M79*'CPMK-CPL'!I$11,0)+IFERROR('FORM NILAI SIAP'!$O79*'CPMK-CPL'!I$12,0)+IFERROR('FORM NILAI SIAP'!$Q79*'CPMK-CPL'!I$13,0)+IFERROR('FORM NILAI SIAP'!$S79*'CPMK-CPL'!I$14,0)+IFERROR('FORM NILAI SIAP'!$U79*'CPMK-CPL'!I$15,0)+IFERROR('FORM NILAI SIAP'!$W79*'CPMK-CPL'!I$16,0)+IFERROR('FORM NILAI SIAP'!$Y79*'CPMK-CPL'!I$17,0)+IFERROR('FORM NILAI SIAP'!$AA79*'CPMK-CPL'!I$18,0)+IFERROR('FORM NILAI SIAP'!$AC79*'CPMK-CPL'!I$19,0)+IFERROR('FORM NILAI SIAP'!$AE79*'CPMK-CPL'!I$20,0))/'CPMK-CPL'!I$25,""))</f>
        <v/>
      </c>
      <c r="K79" s="7" t="str">
        <f>IF($C79="","",IFERROR((IFERROR('FORM NILAI SIAP'!$M79*'CPMK-CPL'!J$11,0)+IFERROR('FORM NILAI SIAP'!$O79*'CPMK-CPL'!J$12,0)+IFERROR('FORM NILAI SIAP'!$Q79*'CPMK-CPL'!J$13,0)+IFERROR('FORM NILAI SIAP'!$S79*'CPMK-CPL'!J$14,0)+IFERROR('FORM NILAI SIAP'!$U79*'CPMK-CPL'!J$15,0)+IFERROR('FORM NILAI SIAP'!$W79*'CPMK-CPL'!J$16,0)+IFERROR('FORM NILAI SIAP'!$Y79*'CPMK-CPL'!J$17,0)+IFERROR('FORM NILAI SIAP'!$AA79*'CPMK-CPL'!J$18,0)+IFERROR('FORM NILAI SIAP'!$AC79*'CPMK-CPL'!J$19,0)+IFERROR('FORM NILAI SIAP'!$AE79*'CPMK-CPL'!J$20,0))/'CPMK-CPL'!J$25,""))</f>
        <v/>
      </c>
      <c r="L79" s="7" t="str">
        <f>IF($C79="","",IFERROR((IFERROR('FORM NILAI SIAP'!$M79*'CPMK-CPL'!K$11,0)+IFERROR('FORM NILAI SIAP'!$O79*'CPMK-CPL'!K$12,0)+IFERROR('FORM NILAI SIAP'!$Q79*'CPMK-CPL'!K$13,0)+IFERROR('FORM NILAI SIAP'!$S79*'CPMK-CPL'!K$14,0)+IFERROR('FORM NILAI SIAP'!$U79*'CPMK-CPL'!K$15,0)+IFERROR('FORM NILAI SIAP'!$W79*'CPMK-CPL'!K$16,0)+IFERROR('FORM NILAI SIAP'!$Y79*'CPMK-CPL'!K$17,0)+IFERROR('FORM NILAI SIAP'!$AA79*'CPMK-CPL'!K$18,0)+IFERROR('FORM NILAI SIAP'!$AC79*'CPMK-CPL'!K$19,0)+IFERROR('FORM NILAI SIAP'!$AE79*'CPMK-CPL'!K$20,0))/'CPMK-CPL'!K$25,""))</f>
        <v/>
      </c>
      <c r="M79" s="7" t="str">
        <f>IF($C79="","",IFERROR((IFERROR('FORM NILAI SIAP'!$M79*'CPMK-CPL'!L$11,0)+IFERROR('FORM NILAI SIAP'!$O79*'CPMK-CPL'!L$12,0)+IFERROR('FORM NILAI SIAP'!$Q79*'CPMK-CPL'!L$13,0)+IFERROR('FORM NILAI SIAP'!$S79*'CPMK-CPL'!L$14,0)+IFERROR('FORM NILAI SIAP'!$U79*'CPMK-CPL'!L$15,0)+IFERROR('FORM NILAI SIAP'!$W79*'CPMK-CPL'!L$16,0)+IFERROR('FORM NILAI SIAP'!$Y79*'CPMK-CPL'!L$17,0)+IFERROR('FORM NILAI SIAP'!$AA79*'CPMK-CPL'!L$18,0)+IFERROR('FORM NILAI SIAP'!$AC79*'CPMK-CPL'!L$19,0)+IFERROR('FORM NILAI SIAP'!$AE79*'CPMK-CPL'!L$20,0))/'CPMK-CPL'!L$25,""))</f>
        <v/>
      </c>
      <c r="N79" s="7" t="str">
        <f>IF($C79="","",IFERROR((IFERROR('FORM NILAI SIAP'!$M79*'CPMK-CPL'!M$11,0)+IFERROR('FORM NILAI SIAP'!$O79*'CPMK-CPL'!M$12,0)+IFERROR('FORM NILAI SIAP'!$Q79*'CPMK-CPL'!M$13,0)+IFERROR('FORM NILAI SIAP'!$S79*'CPMK-CPL'!M$14,0)+IFERROR('FORM NILAI SIAP'!$U79*'CPMK-CPL'!M$15,0)+IFERROR('FORM NILAI SIAP'!$W79*'CPMK-CPL'!M$16,0)+IFERROR('FORM NILAI SIAP'!$Y79*'CPMK-CPL'!M$17,0)+IFERROR('FORM NILAI SIAP'!$AA79*'CPMK-CPL'!M$18,0)+IFERROR('FORM NILAI SIAP'!$AC79*'CPMK-CPL'!M$19,0)+IFERROR('FORM NILAI SIAP'!$AE79*'CPMK-CPL'!M$20,0))/'CPMK-CPL'!M$25,""))</f>
        <v/>
      </c>
      <c r="O79" s="7" t="str">
        <f>IF($C79="","",IFERROR((IFERROR('FORM NILAI SIAP'!$M79*'CPMK-CPL'!N$11,0)+IFERROR('FORM NILAI SIAP'!$O79*'CPMK-CPL'!N$12,0)+IFERROR('FORM NILAI SIAP'!$Q79*'CPMK-CPL'!N$13,0)+IFERROR('FORM NILAI SIAP'!$S79*'CPMK-CPL'!N$14,0)+IFERROR('FORM NILAI SIAP'!$U79*'CPMK-CPL'!N$15,0)+IFERROR('FORM NILAI SIAP'!$W79*'CPMK-CPL'!N$16,0)+IFERROR('FORM NILAI SIAP'!$Y79*'CPMK-CPL'!N$17,0)+IFERROR('FORM NILAI SIAP'!$AA79*'CPMK-CPL'!N$18,0)+IFERROR('FORM NILAI SIAP'!$AC79*'CPMK-CPL'!N$19,0)+IFERROR('FORM NILAI SIAP'!$AE79*'CPMK-CPL'!N$20,0))/'CPMK-CPL'!N$25,""))</f>
        <v/>
      </c>
      <c r="P79" s="7" t="str">
        <f>IF($C79="","",IFERROR((IFERROR('FORM NILAI SIAP'!$M79*'CPMK-CPL'!O$11,0)+IFERROR('FORM NILAI SIAP'!$O79*'CPMK-CPL'!O$12,0)+IFERROR('FORM NILAI SIAP'!$Q79*'CPMK-CPL'!O$13,0)+IFERROR('FORM NILAI SIAP'!$S79*'CPMK-CPL'!O$14,0)+IFERROR('FORM NILAI SIAP'!$U79*'CPMK-CPL'!O$15,0)+IFERROR('FORM NILAI SIAP'!$W79*'CPMK-CPL'!O$16,0)+IFERROR('FORM NILAI SIAP'!$Y79*'CPMK-CPL'!O$17,0)+IFERROR('FORM NILAI SIAP'!$AA79*'CPMK-CPL'!O$18,0)+IFERROR('FORM NILAI SIAP'!$AC79*'CPMK-CPL'!O$19,0)+IFERROR('FORM NILAI SIAP'!$AE79*'CPMK-CPL'!O$20,0))/'CPMK-CPL'!O$25,""))</f>
        <v/>
      </c>
      <c r="Q79" s="7" t="str">
        <f>IF($C79="","",IFERROR((IFERROR('FORM NILAI SIAP'!$M79*'CPMK-CPL'!P$11,0)+IFERROR('FORM NILAI SIAP'!$O79*'CPMK-CPL'!P$12,0)+IFERROR('FORM NILAI SIAP'!$Q79*'CPMK-CPL'!P$13,0)+IFERROR('FORM NILAI SIAP'!$S79*'CPMK-CPL'!P$14,0)+IFERROR('FORM NILAI SIAP'!$U79*'CPMK-CPL'!P$15,0)+IFERROR('FORM NILAI SIAP'!$W79*'CPMK-CPL'!P$16,0)+IFERROR('FORM NILAI SIAP'!$Y79*'CPMK-CPL'!P$17,0)+IFERROR('FORM NILAI SIAP'!$AA79*'CPMK-CPL'!P$18,0)+IFERROR('FORM NILAI SIAP'!$AC79*'CPMK-CPL'!P$19,0)+IFERROR('FORM NILAI SIAP'!$AE79*'CPMK-CPL'!P$20,0))/'CPMK-CPL'!P$25,""))</f>
        <v/>
      </c>
      <c r="R79" s="7" t="str">
        <f>IF($C79="","",IFERROR((IFERROR('FORM NILAI SIAP'!$M79*'CPMK-CPL'!Q$11,0)+IFERROR('FORM NILAI SIAP'!$O79*'CPMK-CPL'!Q$12,0)+IFERROR('FORM NILAI SIAP'!$Q79*'CPMK-CPL'!Q$13,0)+IFERROR('FORM NILAI SIAP'!$S79*'CPMK-CPL'!Q$14,0)+IFERROR('FORM NILAI SIAP'!$U79*'CPMK-CPL'!Q$15,0)+IFERROR('FORM NILAI SIAP'!$W79*'CPMK-CPL'!Q$16,0)+IFERROR('FORM NILAI SIAP'!$Y79*'CPMK-CPL'!Q$17,0)+IFERROR('FORM NILAI SIAP'!$AA79*'CPMK-CPL'!Q$18,0)+IFERROR('FORM NILAI SIAP'!$AC79*'CPMK-CPL'!Q$19,0)+IFERROR('FORM NILAI SIAP'!$AE79*'CPMK-CPL'!Q$20,0))/'CPMK-CPL'!Q$25,""))</f>
        <v/>
      </c>
      <c r="S79" s="7" t="str">
        <f>IF($C79="","",IFERROR((IFERROR('FORM NILAI SIAP'!$M79*'CPMK-CPL'!R$11,0)+IFERROR('FORM NILAI SIAP'!$O79*'CPMK-CPL'!R$12,0)+IFERROR('FORM NILAI SIAP'!$Q79*'CPMK-CPL'!R$13,0)+IFERROR('FORM NILAI SIAP'!$S79*'CPMK-CPL'!R$14,0)+IFERROR('FORM NILAI SIAP'!$U79*'CPMK-CPL'!R$15,0)+IFERROR('FORM NILAI SIAP'!$W79*'CPMK-CPL'!R$16,0)+IFERROR('FORM NILAI SIAP'!$Y79*'CPMK-CPL'!R$17,0)+IFERROR('FORM NILAI SIAP'!$AA79*'CPMK-CPL'!R$18,0)+IFERROR('FORM NILAI SIAP'!$AC79*'CPMK-CPL'!R$19,0)+IFERROR('FORM NILAI SIAP'!$AE79*'CPMK-CPL'!R$20,0))/'CPMK-CPL'!R$25,""))</f>
        <v/>
      </c>
      <c r="T79" s="88" t="str">
        <f t="shared" ref="T79:AH79" si="81">IF(E79="","",IF(E79&gt;=80,4,IF(E79&gt;=70,3,IF(E79&gt;=60,2,1))))</f>
        <v/>
      </c>
      <c r="U79" s="88" t="str">
        <f t="shared" si="81"/>
        <v/>
      </c>
      <c r="V79" s="88">
        <f t="shared" si="75"/>
        <v>4</v>
      </c>
      <c r="W79" s="88" t="str">
        <f t="shared" si="81"/>
        <v/>
      </c>
      <c r="X79" s="88" t="str">
        <f t="shared" si="81"/>
        <v/>
      </c>
      <c r="Y79" s="88" t="str">
        <f t="shared" si="81"/>
        <v/>
      </c>
      <c r="Z79" s="88" t="str">
        <f t="shared" si="81"/>
        <v/>
      </c>
      <c r="AA79" s="88" t="str">
        <f t="shared" si="81"/>
        <v/>
      </c>
      <c r="AB79" s="88" t="str">
        <f t="shared" si="81"/>
        <v/>
      </c>
      <c r="AC79" s="88" t="str">
        <f t="shared" si="81"/>
        <v/>
      </c>
      <c r="AD79" s="88" t="str">
        <f t="shared" si="81"/>
        <v/>
      </c>
      <c r="AE79" s="88" t="str">
        <f t="shared" si="81"/>
        <v/>
      </c>
      <c r="AF79" s="88" t="str">
        <f t="shared" si="81"/>
        <v/>
      </c>
      <c r="AG79" s="88" t="str">
        <f t="shared" si="81"/>
        <v/>
      </c>
      <c r="AH79" s="88" t="str">
        <f t="shared" si="81"/>
        <v/>
      </c>
      <c r="AI79" s="89">
        <f t="shared" ca="1" si="6"/>
        <v>4</v>
      </c>
      <c r="AJ79" s="89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</row>
    <row r="80" spans="1:90" ht="14.25" customHeight="1">
      <c r="A80" s="103">
        <f t="shared" si="73"/>
        <v>73</v>
      </c>
      <c r="B80" s="64">
        <f>IF('FORM NILAI SIAP'!A80=0,"",'FORM NILAI SIAP'!A80)</f>
        <v>21120120140099</v>
      </c>
      <c r="C80" s="3" t="str">
        <f>IF('FORM NILAI SIAP'!B80=0,"",'FORM NILAI SIAP'!B80)</f>
        <v>R. ADI WIJAYA SWASTAMA</v>
      </c>
      <c r="D80" s="3" t="str">
        <f>'FORM NILAI SIAP'!J80</f>
        <v>A</v>
      </c>
      <c r="E80" s="7" t="str">
        <f>IF($C80="","",IFERROR((IFERROR('FORM NILAI SIAP'!$M80*'CPMK-CPL'!D$11,0)+IFERROR('FORM NILAI SIAP'!$O80*'CPMK-CPL'!D$12,0)+IFERROR('FORM NILAI SIAP'!$Q80*'CPMK-CPL'!D$13,0)+IFERROR('FORM NILAI SIAP'!$S80*'CPMK-CPL'!D$14,0)+IFERROR('FORM NILAI SIAP'!$U80*'CPMK-CPL'!D$15,0)+IFERROR('FORM NILAI SIAP'!$W80*'CPMK-CPL'!D$16,0)+IFERROR('FORM NILAI SIAP'!$Y80*'CPMK-CPL'!D$17,0)+IFERROR('FORM NILAI SIAP'!$AA80*'CPMK-CPL'!D$18,0)+IFERROR('FORM NILAI SIAP'!$AC80*'CPMK-CPL'!D$19,0)+IFERROR('FORM NILAI SIAP'!$AE80*'CPMK-CPL'!D$20,0))/'CPMK-CPL'!D$25,""))</f>
        <v/>
      </c>
      <c r="F80" s="7" t="str">
        <f>IF($C80="","",IFERROR((IFERROR('FORM NILAI SIAP'!$M80*'CPMK-CPL'!E$11,0)+IFERROR('FORM NILAI SIAP'!$O80*'CPMK-CPL'!E$12,0)+IFERROR('FORM NILAI SIAP'!$Q80*'CPMK-CPL'!E$13,0)+IFERROR('FORM NILAI SIAP'!$S80*'CPMK-CPL'!E$14,0)+IFERROR('FORM NILAI SIAP'!$U80*'CPMK-CPL'!E$15,0)+IFERROR('FORM NILAI SIAP'!$W80*'CPMK-CPL'!E$16,0)+IFERROR('FORM NILAI SIAP'!$Y80*'CPMK-CPL'!E$17,0)+IFERROR('FORM NILAI SIAP'!$AA80*'CPMK-CPL'!E$18,0)+IFERROR('FORM NILAI SIAP'!$AC80*'CPMK-CPL'!E$19,0)+IFERROR('FORM NILAI SIAP'!$AE80*'CPMK-CPL'!E$20,0))/'CPMK-CPL'!E$25,""))</f>
        <v/>
      </c>
      <c r="G80" s="7">
        <f>IF($C80="","",IFERROR((IFERROR('FORM NILAI SIAP'!$M80*'CPMK-CPL'!F$11,0)+IFERROR('FORM NILAI SIAP'!$O80*'CPMK-CPL'!F$12,0)+IFERROR('FORM NILAI SIAP'!$Q80*'CPMK-CPL'!F$13,0)+IFERROR('FORM NILAI SIAP'!$S80*'CPMK-CPL'!F$14,0)+IFERROR('FORM NILAI SIAP'!$U80*'CPMK-CPL'!F$15,0)+IFERROR('FORM NILAI SIAP'!$W80*'CPMK-CPL'!F$16,0)+IFERROR('FORM NILAI SIAP'!$Y80*'CPMK-CPL'!F$17,0)+IFERROR('FORM NILAI SIAP'!$AA80*'CPMK-CPL'!F$18,0)+IFERROR('FORM NILAI SIAP'!$AC80*'CPMK-CPL'!F$19,0)+IFERROR('FORM NILAI SIAP'!$AE80*'CPMK-CPL'!F$20,0))/'CPMK-CPL'!F$25,""))</f>
        <v>94.5</v>
      </c>
      <c r="H80" s="7" t="str">
        <f>IF($C80="","",IFERROR((IFERROR('FORM NILAI SIAP'!$M80*'CPMK-CPL'!G$11,0)+IFERROR('FORM NILAI SIAP'!$O80*'CPMK-CPL'!G$12,0)+IFERROR('FORM NILAI SIAP'!$Q80*'CPMK-CPL'!G$13,0)+IFERROR('FORM NILAI SIAP'!$S80*'CPMK-CPL'!G$14,0)+IFERROR('FORM NILAI SIAP'!$U80*'CPMK-CPL'!G$15,0)+IFERROR('FORM NILAI SIAP'!$W80*'CPMK-CPL'!G$16,0)+IFERROR('FORM NILAI SIAP'!$Y80*'CPMK-CPL'!G$17,0)+IFERROR('FORM NILAI SIAP'!$AA80*'CPMK-CPL'!G$18,0)+IFERROR('FORM NILAI SIAP'!$AC80*'CPMK-CPL'!G$19,0)+IFERROR('FORM NILAI SIAP'!$AE80*'CPMK-CPL'!G$20,0))/'CPMK-CPL'!G$25,""))</f>
        <v/>
      </c>
      <c r="I80" s="7" t="str">
        <f>IF($C80="","",IFERROR((IFERROR('FORM NILAI SIAP'!$M80*'CPMK-CPL'!H$11,0)+IFERROR('FORM NILAI SIAP'!$O80*'CPMK-CPL'!H$12,0)+IFERROR('FORM NILAI SIAP'!$Q80*'CPMK-CPL'!H$13,0)+IFERROR('FORM NILAI SIAP'!$S80*'CPMK-CPL'!H$14,0)+IFERROR('FORM NILAI SIAP'!$U80*'CPMK-CPL'!H$15,0)+IFERROR('FORM NILAI SIAP'!$W80*'CPMK-CPL'!H$16,0)+IFERROR('FORM NILAI SIAP'!$Y80*'CPMK-CPL'!H$17,0)+IFERROR('FORM NILAI SIAP'!$AA80*'CPMK-CPL'!H$18,0)+IFERROR('FORM NILAI SIAP'!$AC80*'CPMK-CPL'!H$19,0)+IFERROR('FORM NILAI SIAP'!$AE80*'CPMK-CPL'!H$20,0))/'CPMK-CPL'!H$25,""))</f>
        <v/>
      </c>
      <c r="J80" s="7" t="str">
        <f>IF($C80="","",IFERROR((IFERROR('FORM NILAI SIAP'!$M80*'CPMK-CPL'!I$11,0)+IFERROR('FORM NILAI SIAP'!$O80*'CPMK-CPL'!I$12,0)+IFERROR('FORM NILAI SIAP'!$Q80*'CPMK-CPL'!I$13,0)+IFERROR('FORM NILAI SIAP'!$S80*'CPMK-CPL'!I$14,0)+IFERROR('FORM NILAI SIAP'!$U80*'CPMK-CPL'!I$15,0)+IFERROR('FORM NILAI SIAP'!$W80*'CPMK-CPL'!I$16,0)+IFERROR('FORM NILAI SIAP'!$Y80*'CPMK-CPL'!I$17,0)+IFERROR('FORM NILAI SIAP'!$AA80*'CPMK-CPL'!I$18,0)+IFERROR('FORM NILAI SIAP'!$AC80*'CPMK-CPL'!I$19,0)+IFERROR('FORM NILAI SIAP'!$AE80*'CPMK-CPL'!I$20,0))/'CPMK-CPL'!I$25,""))</f>
        <v/>
      </c>
      <c r="K80" s="7" t="str">
        <f>IF($C80="","",IFERROR((IFERROR('FORM NILAI SIAP'!$M80*'CPMK-CPL'!J$11,0)+IFERROR('FORM NILAI SIAP'!$O80*'CPMK-CPL'!J$12,0)+IFERROR('FORM NILAI SIAP'!$Q80*'CPMK-CPL'!J$13,0)+IFERROR('FORM NILAI SIAP'!$S80*'CPMK-CPL'!J$14,0)+IFERROR('FORM NILAI SIAP'!$U80*'CPMK-CPL'!J$15,0)+IFERROR('FORM NILAI SIAP'!$W80*'CPMK-CPL'!J$16,0)+IFERROR('FORM NILAI SIAP'!$Y80*'CPMK-CPL'!J$17,0)+IFERROR('FORM NILAI SIAP'!$AA80*'CPMK-CPL'!J$18,0)+IFERROR('FORM NILAI SIAP'!$AC80*'CPMK-CPL'!J$19,0)+IFERROR('FORM NILAI SIAP'!$AE80*'CPMK-CPL'!J$20,0))/'CPMK-CPL'!J$25,""))</f>
        <v/>
      </c>
      <c r="L80" s="7" t="str">
        <f>IF($C80="","",IFERROR((IFERROR('FORM NILAI SIAP'!$M80*'CPMK-CPL'!K$11,0)+IFERROR('FORM NILAI SIAP'!$O80*'CPMK-CPL'!K$12,0)+IFERROR('FORM NILAI SIAP'!$Q80*'CPMK-CPL'!K$13,0)+IFERROR('FORM NILAI SIAP'!$S80*'CPMK-CPL'!K$14,0)+IFERROR('FORM NILAI SIAP'!$U80*'CPMK-CPL'!K$15,0)+IFERROR('FORM NILAI SIAP'!$W80*'CPMK-CPL'!K$16,0)+IFERROR('FORM NILAI SIAP'!$Y80*'CPMK-CPL'!K$17,0)+IFERROR('FORM NILAI SIAP'!$AA80*'CPMK-CPL'!K$18,0)+IFERROR('FORM NILAI SIAP'!$AC80*'CPMK-CPL'!K$19,0)+IFERROR('FORM NILAI SIAP'!$AE80*'CPMK-CPL'!K$20,0))/'CPMK-CPL'!K$25,""))</f>
        <v/>
      </c>
      <c r="M80" s="7" t="str">
        <f>IF($C80="","",IFERROR((IFERROR('FORM NILAI SIAP'!$M80*'CPMK-CPL'!L$11,0)+IFERROR('FORM NILAI SIAP'!$O80*'CPMK-CPL'!L$12,0)+IFERROR('FORM NILAI SIAP'!$Q80*'CPMK-CPL'!L$13,0)+IFERROR('FORM NILAI SIAP'!$S80*'CPMK-CPL'!L$14,0)+IFERROR('FORM NILAI SIAP'!$U80*'CPMK-CPL'!L$15,0)+IFERROR('FORM NILAI SIAP'!$W80*'CPMK-CPL'!L$16,0)+IFERROR('FORM NILAI SIAP'!$Y80*'CPMK-CPL'!L$17,0)+IFERROR('FORM NILAI SIAP'!$AA80*'CPMK-CPL'!L$18,0)+IFERROR('FORM NILAI SIAP'!$AC80*'CPMK-CPL'!L$19,0)+IFERROR('FORM NILAI SIAP'!$AE80*'CPMK-CPL'!L$20,0))/'CPMK-CPL'!L$25,""))</f>
        <v/>
      </c>
      <c r="N80" s="7" t="str">
        <f>IF($C80="","",IFERROR((IFERROR('FORM NILAI SIAP'!$M80*'CPMK-CPL'!M$11,0)+IFERROR('FORM NILAI SIAP'!$O80*'CPMK-CPL'!M$12,0)+IFERROR('FORM NILAI SIAP'!$Q80*'CPMK-CPL'!M$13,0)+IFERROR('FORM NILAI SIAP'!$S80*'CPMK-CPL'!M$14,0)+IFERROR('FORM NILAI SIAP'!$U80*'CPMK-CPL'!M$15,0)+IFERROR('FORM NILAI SIAP'!$W80*'CPMK-CPL'!M$16,0)+IFERROR('FORM NILAI SIAP'!$Y80*'CPMK-CPL'!M$17,0)+IFERROR('FORM NILAI SIAP'!$AA80*'CPMK-CPL'!M$18,0)+IFERROR('FORM NILAI SIAP'!$AC80*'CPMK-CPL'!M$19,0)+IFERROR('FORM NILAI SIAP'!$AE80*'CPMK-CPL'!M$20,0))/'CPMK-CPL'!M$25,""))</f>
        <v/>
      </c>
      <c r="O80" s="7" t="str">
        <f>IF($C80="","",IFERROR((IFERROR('FORM NILAI SIAP'!$M80*'CPMK-CPL'!N$11,0)+IFERROR('FORM NILAI SIAP'!$O80*'CPMK-CPL'!N$12,0)+IFERROR('FORM NILAI SIAP'!$Q80*'CPMK-CPL'!N$13,0)+IFERROR('FORM NILAI SIAP'!$S80*'CPMK-CPL'!N$14,0)+IFERROR('FORM NILAI SIAP'!$U80*'CPMK-CPL'!N$15,0)+IFERROR('FORM NILAI SIAP'!$W80*'CPMK-CPL'!N$16,0)+IFERROR('FORM NILAI SIAP'!$Y80*'CPMK-CPL'!N$17,0)+IFERROR('FORM NILAI SIAP'!$AA80*'CPMK-CPL'!N$18,0)+IFERROR('FORM NILAI SIAP'!$AC80*'CPMK-CPL'!N$19,0)+IFERROR('FORM NILAI SIAP'!$AE80*'CPMK-CPL'!N$20,0))/'CPMK-CPL'!N$25,""))</f>
        <v/>
      </c>
      <c r="P80" s="7" t="str">
        <f>IF($C80="","",IFERROR((IFERROR('FORM NILAI SIAP'!$M80*'CPMK-CPL'!O$11,0)+IFERROR('FORM NILAI SIAP'!$O80*'CPMK-CPL'!O$12,0)+IFERROR('FORM NILAI SIAP'!$Q80*'CPMK-CPL'!O$13,0)+IFERROR('FORM NILAI SIAP'!$S80*'CPMK-CPL'!O$14,0)+IFERROR('FORM NILAI SIAP'!$U80*'CPMK-CPL'!O$15,0)+IFERROR('FORM NILAI SIAP'!$W80*'CPMK-CPL'!O$16,0)+IFERROR('FORM NILAI SIAP'!$Y80*'CPMK-CPL'!O$17,0)+IFERROR('FORM NILAI SIAP'!$AA80*'CPMK-CPL'!O$18,0)+IFERROR('FORM NILAI SIAP'!$AC80*'CPMK-CPL'!O$19,0)+IFERROR('FORM NILAI SIAP'!$AE80*'CPMK-CPL'!O$20,0))/'CPMK-CPL'!O$25,""))</f>
        <v/>
      </c>
      <c r="Q80" s="7" t="str">
        <f>IF($C80="","",IFERROR((IFERROR('FORM NILAI SIAP'!$M80*'CPMK-CPL'!P$11,0)+IFERROR('FORM NILAI SIAP'!$O80*'CPMK-CPL'!P$12,0)+IFERROR('FORM NILAI SIAP'!$Q80*'CPMK-CPL'!P$13,0)+IFERROR('FORM NILAI SIAP'!$S80*'CPMK-CPL'!P$14,0)+IFERROR('FORM NILAI SIAP'!$U80*'CPMK-CPL'!P$15,0)+IFERROR('FORM NILAI SIAP'!$W80*'CPMK-CPL'!P$16,0)+IFERROR('FORM NILAI SIAP'!$Y80*'CPMK-CPL'!P$17,0)+IFERROR('FORM NILAI SIAP'!$AA80*'CPMK-CPL'!P$18,0)+IFERROR('FORM NILAI SIAP'!$AC80*'CPMK-CPL'!P$19,0)+IFERROR('FORM NILAI SIAP'!$AE80*'CPMK-CPL'!P$20,0))/'CPMK-CPL'!P$25,""))</f>
        <v/>
      </c>
      <c r="R80" s="7" t="str">
        <f>IF($C80="","",IFERROR((IFERROR('FORM NILAI SIAP'!$M80*'CPMK-CPL'!Q$11,0)+IFERROR('FORM NILAI SIAP'!$O80*'CPMK-CPL'!Q$12,0)+IFERROR('FORM NILAI SIAP'!$Q80*'CPMK-CPL'!Q$13,0)+IFERROR('FORM NILAI SIAP'!$S80*'CPMK-CPL'!Q$14,0)+IFERROR('FORM NILAI SIAP'!$U80*'CPMK-CPL'!Q$15,0)+IFERROR('FORM NILAI SIAP'!$W80*'CPMK-CPL'!Q$16,0)+IFERROR('FORM NILAI SIAP'!$Y80*'CPMK-CPL'!Q$17,0)+IFERROR('FORM NILAI SIAP'!$AA80*'CPMK-CPL'!Q$18,0)+IFERROR('FORM NILAI SIAP'!$AC80*'CPMK-CPL'!Q$19,0)+IFERROR('FORM NILAI SIAP'!$AE80*'CPMK-CPL'!Q$20,0))/'CPMK-CPL'!Q$25,""))</f>
        <v/>
      </c>
      <c r="S80" s="7" t="str">
        <f>IF($C80="","",IFERROR((IFERROR('FORM NILAI SIAP'!$M80*'CPMK-CPL'!R$11,0)+IFERROR('FORM NILAI SIAP'!$O80*'CPMK-CPL'!R$12,0)+IFERROR('FORM NILAI SIAP'!$Q80*'CPMK-CPL'!R$13,0)+IFERROR('FORM NILAI SIAP'!$S80*'CPMK-CPL'!R$14,0)+IFERROR('FORM NILAI SIAP'!$U80*'CPMK-CPL'!R$15,0)+IFERROR('FORM NILAI SIAP'!$W80*'CPMK-CPL'!R$16,0)+IFERROR('FORM NILAI SIAP'!$Y80*'CPMK-CPL'!R$17,0)+IFERROR('FORM NILAI SIAP'!$AA80*'CPMK-CPL'!R$18,0)+IFERROR('FORM NILAI SIAP'!$AC80*'CPMK-CPL'!R$19,0)+IFERROR('FORM NILAI SIAP'!$AE80*'CPMK-CPL'!R$20,0))/'CPMK-CPL'!R$25,""))</f>
        <v/>
      </c>
      <c r="T80" s="88" t="str">
        <f t="shared" ref="T80:AH80" si="82">IF(E80="","",IF(E80&gt;=80,4,IF(E80&gt;=70,3,IF(E80&gt;=60,2,1))))</f>
        <v/>
      </c>
      <c r="U80" s="88" t="str">
        <f t="shared" si="82"/>
        <v/>
      </c>
      <c r="V80" s="88">
        <f t="shared" si="75"/>
        <v>4</v>
      </c>
      <c r="W80" s="88" t="str">
        <f t="shared" si="82"/>
        <v/>
      </c>
      <c r="X80" s="88" t="str">
        <f t="shared" si="82"/>
        <v/>
      </c>
      <c r="Y80" s="88" t="str">
        <f t="shared" si="82"/>
        <v/>
      </c>
      <c r="Z80" s="88" t="str">
        <f t="shared" si="82"/>
        <v/>
      </c>
      <c r="AA80" s="88" t="str">
        <f t="shared" si="82"/>
        <v/>
      </c>
      <c r="AB80" s="88" t="str">
        <f t="shared" si="82"/>
        <v/>
      </c>
      <c r="AC80" s="88" t="str">
        <f t="shared" si="82"/>
        <v/>
      </c>
      <c r="AD80" s="88" t="str">
        <f t="shared" si="82"/>
        <v/>
      </c>
      <c r="AE80" s="88" t="str">
        <f t="shared" si="82"/>
        <v/>
      </c>
      <c r="AF80" s="88" t="str">
        <f t="shared" si="82"/>
        <v/>
      </c>
      <c r="AG80" s="88" t="str">
        <f t="shared" si="82"/>
        <v/>
      </c>
      <c r="AH80" s="88" t="str">
        <f t="shared" si="82"/>
        <v/>
      </c>
      <c r="AI80" s="89">
        <f t="shared" ca="1" si="6"/>
        <v>4</v>
      </c>
      <c r="AJ80" s="89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</row>
    <row r="81" spans="1:90" ht="14.25" customHeight="1">
      <c r="A81" s="103">
        <f t="shared" si="73"/>
        <v>74</v>
      </c>
      <c r="B81" s="64">
        <f>IF('FORM NILAI SIAP'!A81=0,"",'FORM NILAI SIAP'!A81)</f>
        <v>21120120140099</v>
      </c>
      <c r="C81" s="3" t="str">
        <f>IF('FORM NILAI SIAP'!B81=0,"",'FORM NILAI SIAP'!B81)</f>
        <v>PRAMUDITA PRABASWARA SUWARDANA SUDRAJAT</v>
      </c>
      <c r="D81" s="3" t="str">
        <f>'FORM NILAI SIAP'!J81</f>
        <v>A</v>
      </c>
      <c r="E81" s="7" t="str">
        <f>IF($C81="","",IFERROR((IFERROR('FORM NILAI SIAP'!$M81*'CPMK-CPL'!D$11,0)+IFERROR('FORM NILAI SIAP'!$O81*'CPMK-CPL'!D$12,0)+IFERROR('FORM NILAI SIAP'!$Q81*'CPMK-CPL'!D$13,0)+IFERROR('FORM NILAI SIAP'!$S81*'CPMK-CPL'!D$14,0)+IFERROR('FORM NILAI SIAP'!$U81*'CPMK-CPL'!D$15,0)+IFERROR('FORM NILAI SIAP'!$W81*'CPMK-CPL'!D$16,0)+IFERROR('FORM NILAI SIAP'!$Y81*'CPMK-CPL'!D$17,0)+IFERROR('FORM NILAI SIAP'!$AA81*'CPMK-CPL'!D$18,0)+IFERROR('FORM NILAI SIAP'!$AC81*'CPMK-CPL'!D$19,0)+IFERROR('FORM NILAI SIAP'!$AE81*'CPMK-CPL'!D$20,0))/'CPMK-CPL'!D$25,""))</f>
        <v/>
      </c>
      <c r="F81" s="7" t="str">
        <f>IF($C81="","",IFERROR((IFERROR('FORM NILAI SIAP'!$M81*'CPMK-CPL'!E$11,0)+IFERROR('FORM NILAI SIAP'!$O81*'CPMK-CPL'!E$12,0)+IFERROR('FORM NILAI SIAP'!$Q81*'CPMK-CPL'!E$13,0)+IFERROR('FORM NILAI SIAP'!$S81*'CPMK-CPL'!E$14,0)+IFERROR('FORM NILAI SIAP'!$U81*'CPMK-CPL'!E$15,0)+IFERROR('FORM NILAI SIAP'!$W81*'CPMK-CPL'!E$16,0)+IFERROR('FORM NILAI SIAP'!$Y81*'CPMK-CPL'!E$17,0)+IFERROR('FORM NILAI SIAP'!$AA81*'CPMK-CPL'!E$18,0)+IFERROR('FORM NILAI SIAP'!$AC81*'CPMK-CPL'!E$19,0)+IFERROR('FORM NILAI SIAP'!$AE81*'CPMK-CPL'!E$20,0))/'CPMK-CPL'!E$25,""))</f>
        <v/>
      </c>
      <c r="G81" s="7">
        <f>IF($C81="","",IFERROR((IFERROR('FORM NILAI SIAP'!$M81*'CPMK-CPL'!F$11,0)+IFERROR('FORM NILAI SIAP'!$O81*'CPMK-CPL'!F$12,0)+IFERROR('FORM NILAI SIAP'!$Q81*'CPMK-CPL'!F$13,0)+IFERROR('FORM NILAI SIAP'!$S81*'CPMK-CPL'!F$14,0)+IFERROR('FORM NILAI SIAP'!$U81*'CPMK-CPL'!F$15,0)+IFERROR('FORM NILAI SIAP'!$W81*'CPMK-CPL'!F$16,0)+IFERROR('FORM NILAI SIAP'!$Y81*'CPMK-CPL'!F$17,0)+IFERROR('FORM NILAI SIAP'!$AA81*'CPMK-CPL'!F$18,0)+IFERROR('FORM NILAI SIAP'!$AC81*'CPMK-CPL'!F$19,0)+IFERROR('FORM NILAI SIAP'!$AE81*'CPMK-CPL'!F$20,0))/'CPMK-CPL'!F$25,""))</f>
        <v>83</v>
      </c>
      <c r="H81" s="7" t="str">
        <f>IF($C81="","",IFERROR((IFERROR('FORM NILAI SIAP'!$M81*'CPMK-CPL'!G$11,0)+IFERROR('FORM NILAI SIAP'!$O81*'CPMK-CPL'!G$12,0)+IFERROR('FORM NILAI SIAP'!$Q81*'CPMK-CPL'!G$13,0)+IFERROR('FORM NILAI SIAP'!$S81*'CPMK-CPL'!G$14,0)+IFERROR('FORM NILAI SIAP'!$U81*'CPMK-CPL'!G$15,0)+IFERROR('FORM NILAI SIAP'!$W81*'CPMK-CPL'!G$16,0)+IFERROR('FORM NILAI SIAP'!$Y81*'CPMK-CPL'!G$17,0)+IFERROR('FORM NILAI SIAP'!$AA81*'CPMK-CPL'!G$18,0)+IFERROR('FORM NILAI SIAP'!$AC81*'CPMK-CPL'!G$19,0)+IFERROR('FORM NILAI SIAP'!$AE81*'CPMK-CPL'!G$20,0))/'CPMK-CPL'!G$25,""))</f>
        <v/>
      </c>
      <c r="I81" s="7" t="str">
        <f>IF($C81="","",IFERROR((IFERROR('FORM NILAI SIAP'!$M81*'CPMK-CPL'!H$11,0)+IFERROR('FORM NILAI SIAP'!$O81*'CPMK-CPL'!H$12,0)+IFERROR('FORM NILAI SIAP'!$Q81*'CPMK-CPL'!H$13,0)+IFERROR('FORM NILAI SIAP'!$S81*'CPMK-CPL'!H$14,0)+IFERROR('FORM NILAI SIAP'!$U81*'CPMK-CPL'!H$15,0)+IFERROR('FORM NILAI SIAP'!$W81*'CPMK-CPL'!H$16,0)+IFERROR('FORM NILAI SIAP'!$Y81*'CPMK-CPL'!H$17,0)+IFERROR('FORM NILAI SIAP'!$AA81*'CPMK-CPL'!H$18,0)+IFERROR('FORM NILAI SIAP'!$AC81*'CPMK-CPL'!H$19,0)+IFERROR('FORM NILAI SIAP'!$AE81*'CPMK-CPL'!H$20,0))/'CPMK-CPL'!H$25,""))</f>
        <v/>
      </c>
      <c r="J81" s="7" t="str">
        <f>IF($C81="","",IFERROR((IFERROR('FORM NILAI SIAP'!$M81*'CPMK-CPL'!I$11,0)+IFERROR('FORM NILAI SIAP'!$O81*'CPMK-CPL'!I$12,0)+IFERROR('FORM NILAI SIAP'!$Q81*'CPMK-CPL'!I$13,0)+IFERROR('FORM NILAI SIAP'!$S81*'CPMK-CPL'!I$14,0)+IFERROR('FORM NILAI SIAP'!$U81*'CPMK-CPL'!I$15,0)+IFERROR('FORM NILAI SIAP'!$W81*'CPMK-CPL'!I$16,0)+IFERROR('FORM NILAI SIAP'!$Y81*'CPMK-CPL'!I$17,0)+IFERROR('FORM NILAI SIAP'!$AA81*'CPMK-CPL'!I$18,0)+IFERROR('FORM NILAI SIAP'!$AC81*'CPMK-CPL'!I$19,0)+IFERROR('FORM NILAI SIAP'!$AE81*'CPMK-CPL'!I$20,0))/'CPMK-CPL'!I$25,""))</f>
        <v/>
      </c>
      <c r="K81" s="7" t="str">
        <f>IF($C81="","",IFERROR((IFERROR('FORM NILAI SIAP'!$M81*'CPMK-CPL'!J$11,0)+IFERROR('FORM NILAI SIAP'!$O81*'CPMK-CPL'!J$12,0)+IFERROR('FORM NILAI SIAP'!$Q81*'CPMK-CPL'!J$13,0)+IFERROR('FORM NILAI SIAP'!$S81*'CPMK-CPL'!J$14,0)+IFERROR('FORM NILAI SIAP'!$U81*'CPMK-CPL'!J$15,0)+IFERROR('FORM NILAI SIAP'!$W81*'CPMK-CPL'!J$16,0)+IFERROR('FORM NILAI SIAP'!$Y81*'CPMK-CPL'!J$17,0)+IFERROR('FORM NILAI SIAP'!$AA81*'CPMK-CPL'!J$18,0)+IFERROR('FORM NILAI SIAP'!$AC81*'CPMK-CPL'!J$19,0)+IFERROR('FORM NILAI SIAP'!$AE81*'CPMK-CPL'!J$20,0))/'CPMK-CPL'!J$25,""))</f>
        <v/>
      </c>
      <c r="L81" s="7" t="str">
        <f>IF($C81="","",IFERROR((IFERROR('FORM NILAI SIAP'!$M81*'CPMK-CPL'!K$11,0)+IFERROR('FORM NILAI SIAP'!$O81*'CPMK-CPL'!K$12,0)+IFERROR('FORM NILAI SIAP'!$Q81*'CPMK-CPL'!K$13,0)+IFERROR('FORM NILAI SIAP'!$S81*'CPMK-CPL'!K$14,0)+IFERROR('FORM NILAI SIAP'!$U81*'CPMK-CPL'!K$15,0)+IFERROR('FORM NILAI SIAP'!$W81*'CPMK-CPL'!K$16,0)+IFERROR('FORM NILAI SIAP'!$Y81*'CPMK-CPL'!K$17,0)+IFERROR('FORM NILAI SIAP'!$AA81*'CPMK-CPL'!K$18,0)+IFERROR('FORM NILAI SIAP'!$AC81*'CPMK-CPL'!K$19,0)+IFERROR('FORM NILAI SIAP'!$AE81*'CPMK-CPL'!K$20,0))/'CPMK-CPL'!K$25,""))</f>
        <v/>
      </c>
      <c r="M81" s="7" t="str">
        <f>IF($C81="","",IFERROR((IFERROR('FORM NILAI SIAP'!$M81*'CPMK-CPL'!L$11,0)+IFERROR('FORM NILAI SIAP'!$O81*'CPMK-CPL'!L$12,0)+IFERROR('FORM NILAI SIAP'!$Q81*'CPMK-CPL'!L$13,0)+IFERROR('FORM NILAI SIAP'!$S81*'CPMK-CPL'!L$14,0)+IFERROR('FORM NILAI SIAP'!$U81*'CPMK-CPL'!L$15,0)+IFERROR('FORM NILAI SIAP'!$W81*'CPMK-CPL'!L$16,0)+IFERROR('FORM NILAI SIAP'!$Y81*'CPMK-CPL'!L$17,0)+IFERROR('FORM NILAI SIAP'!$AA81*'CPMK-CPL'!L$18,0)+IFERROR('FORM NILAI SIAP'!$AC81*'CPMK-CPL'!L$19,0)+IFERROR('FORM NILAI SIAP'!$AE81*'CPMK-CPL'!L$20,0))/'CPMK-CPL'!L$25,""))</f>
        <v/>
      </c>
      <c r="N81" s="7" t="str">
        <f>IF($C81="","",IFERROR((IFERROR('FORM NILAI SIAP'!$M81*'CPMK-CPL'!M$11,0)+IFERROR('FORM NILAI SIAP'!$O81*'CPMK-CPL'!M$12,0)+IFERROR('FORM NILAI SIAP'!$Q81*'CPMK-CPL'!M$13,0)+IFERROR('FORM NILAI SIAP'!$S81*'CPMK-CPL'!M$14,0)+IFERROR('FORM NILAI SIAP'!$U81*'CPMK-CPL'!M$15,0)+IFERROR('FORM NILAI SIAP'!$W81*'CPMK-CPL'!M$16,0)+IFERROR('FORM NILAI SIAP'!$Y81*'CPMK-CPL'!M$17,0)+IFERROR('FORM NILAI SIAP'!$AA81*'CPMK-CPL'!M$18,0)+IFERROR('FORM NILAI SIAP'!$AC81*'CPMK-CPL'!M$19,0)+IFERROR('FORM NILAI SIAP'!$AE81*'CPMK-CPL'!M$20,0))/'CPMK-CPL'!M$25,""))</f>
        <v/>
      </c>
      <c r="O81" s="7" t="str">
        <f>IF($C81="","",IFERROR((IFERROR('FORM NILAI SIAP'!$M81*'CPMK-CPL'!N$11,0)+IFERROR('FORM NILAI SIAP'!$O81*'CPMK-CPL'!N$12,0)+IFERROR('FORM NILAI SIAP'!$Q81*'CPMK-CPL'!N$13,0)+IFERROR('FORM NILAI SIAP'!$S81*'CPMK-CPL'!N$14,0)+IFERROR('FORM NILAI SIAP'!$U81*'CPMK-CPL'!N$15,0)+IFERROR('FORM NILAI SIAP'!$W81*'CPMK-CPL'!N$16,0)+IFERROR('FORM NILAI SIAP'!$Y81*'CPMK-CPL'!N$17,0)+IFERROR('FORM NILAI SIAP'!$AA81*'CPMK-CPL'!N$18,0)+IFERROR('FORM NILAI SIAP'!$AC81*'CPMK-CPL'!N$19,0)+IFERROR('FORM NILAI SIAP'!$AE81*'CPMK-CPL'!N$20,0))/'CPMK-CPL'!N$25,""))</f>
        <v/>
      </c>
      <c r="P81" s="7" t="str">
        <f>IF($C81="","",IFERROR((IFERROR('FORM NILAI SIAP'!$M81*'CPMK-CPL'!O$11,0)+IFERROR('FORM NILAI SIAP'!$O81*'CPMK-CPL'!O$12,0)+IFERROR('FORM NILAI SIAP'!$Q81*'CPMK-CPL'!O$13,0)+IFERROR('FORM NILAI SIAP'!$S81*'CPMK-CPL'!O$14,0)+IFERROR('FORM NILAI SIAP'!$U81*'CPMK-CPL'!O$15,0)+IFERROR('FORM NILAI SIAP'!$W81*'CPMK-CPL'!O$16,0)+IFERROR('FORM NILAI SIAP'!$Y81*'CPMK-CPL'!O$17,0)+IFERROR('FORM NILAI SIAP'!$AA81*'CPMK-CPL'!O$18,0)+IFERROR('FORM NILAI SIAP'!$AC81*'CPMK-CPL'!O$19,0)+IFERROR('FORM NILAI SIAP'!$AE81*'CPMK-CPL'!O$20,0))/'CPMK-CPL'!O$25,""))</f>
        <v/>
      </c>
      <c r="Q81" s="7" t="str">
        <f>IF($C81="","",IFERROR((IFERROR('FORM NILAI SIAP'!$M81*'CPMK-CPL'!P$11,0)+IFERROR('FORM NILAI SIAP'!$O81*'CPMK-CPL'!P$12,0)+IFERROR('FORM NILAI SIAP'!$Q81*'CPMK-CPL'!P$13,0)+IFERROR('FORM NILAI SIAP'!$S81*'CPMK-CPL'!P$14,0)+IFERROR('FORM NILAI SIAP'!$U81*'CPMK-CPL'!P$15,0)+IFERROR('FORM NILAI SIAP'!$W81*'CPMK-CPL'!P$16,0)+IFERROR('FORM NILAI SIAP'!$Y81*'CPMK-CPL'!P$17,0)+IFERROR('FORM NILAI SIAP'!$AA81*'CPMK-CPL'!P$18,0)+IFERROR('FORM NILAI SIAP'!$AC81*'CPMK-CPL'!P$19,0)+IFERROR('FORM NILAI SIAP'!$AE81*'CPMK-CPL'!P$20,0))/'CPMK-CPL'!P$25,""))</f>
        <v/>
      </c>
      <c r="R81" s="7" t="str">
        <f>IF($C81="","",IFERROR((IFERROR('FORM NILAI SIAP'!$M81*'CPMK-CPL'!Q$11,0)+IFERROR('FORM NILAI SIAP'!$O81*'CPMK-CPL'!Q$12,0)+IFERROR('FORM NILAI SIAP'!$Q81*'CPMK-CPL'!Q$13,0)+IFERROR('FORM NILAI SIAP'!$S81*'CPMK-CPL'!Q$14,0)+IFERROR('FORM NILAI SIAP'!$U81*'CPMK-CPL'!Q$15,0)+IFERROR('FORM NILAI SIAP'!$W81*'CPMK-CPL'!Q$16,0)+IFERROR('FORM NILAI SIAP'!$Y81*'CPMK-CPL'!Q$17,0)+IFERROR('FORM NILAI SIAP'!$AA81*'CPMK-CPL'!Q$18,0)+IFERROR('FORM NILAI SIAP'!$AC81*'CPMK-CPL'!Q$19,0)+IFERROR('FORM NILAI SIAP'!$AE81*'CPMK-CPL'!Q$20,0))/'CPMK-CPL'!Q$25,""))</f>
        <v/>
      </c>
      <c r="S81" s="7" t="str">
        <f>IF($C81="","",IFERROR((IFERROR('FORM NILAI SIAP'!$M81*'CPMK-CPL'!R$11,0)+IFERROR('FORM NILAI SIAP'!$O81*'CPMK-CPL'!R$12,0)+IFERROR('FORM NILAI SIAP'!$Q81*'CPMK-CPL'!R$13,0)+IFERROR('FORM NILAI SIAP'!$S81*'CPMK-CPL'!R$14,0)+IFERROR('FORM NILAI SIAP'!$U81*'CPMK-CPL'!R$15,0)+IFERROR('FORM NILAI SIAP'!$W81*'CPMK-CPL'!R$16,0)+IFERROR('FORM NILAI SIAP'!$Y81*'CPMK-CPL'!R$17,0)+IFERROR('FORM NILAI SIAP'!$AA81*'CPMK-CPL'!R$18,0)+IFERROR('FORM NILAI SIAP'!$AC81*'CPMK-CPL'!R$19,0)+IFERROR('FORM NILAI SIAP'!$AE81*'CPMK-CPL'!R$20,0))/'CPMK-CPL'!R$25,""))</f>
        <v/>
      </c>
      <c r="T81" s="88" t="str">
        <f t="shared" ref="T81:AH81" si="83">IF(E81="","",IF(E81&gt;=80,4,IF(E81&gt;=70,3,IF(E81&gt;=60,2,1))))</f>
        <v/>
      </c>
      <c r="U81" s="88" t="str">
        <f t="shared" si="83"/>
        <v/>
      </c>
      <c r="V81" s="88">
        <f t="shared" si="75"/>
        <v>4</v>
      </c>
      <c r="W81" s="88" t="str">
        <f t="shared" si="83"/>
        <v/>
      </c>
      <c r="X81" s="88" t="str">
        <f t="shared" si="83"/>
        <v/>
      </c>
      <c r="Y81" s="88" t="str">
        <f t="shared" si="83"/>
        <v/>
      </c>
      <c r="Z81" s="88" t="str">
        <f t="shared" si="83"/>
        <v/>
      </c>
      <c r="AA81" s="88" t="str">
        <f t="shared" si="83"/>
        <v/>
      </c>
      <c r="AB81" s="88" t="str">
        <f t="shared" si="83"/>
        <v/>
      </c>
      <c r="AC81" s="88" t="str">
        <f t="shared" si="83"/>
        <v/>
      </c>
      <c r="AD81" s="88" t="str">
        <f t="shared" si="83"/>
        <v/>
      </c>
      <c r="AE81" s="88" t="str">
        <f t="shared" si="83"/>
        <v/>
      </c>
      <c r="AF81" s="88" t="str">
        <f t="shared" si="83"/>
        <v/>
      </c>
      <c r="AG81" s="88" t="str">
        <f t="shared" si="83"/>
        <v/>
      </c>
      <c r="AH81" s="88" t="str">
        <f t="shared" si="83"/>
        <v/>
      </c>
      <c r="AI81" s="89">
        <f t="shared" ca="1" si="6"/>
        <v>4</v>
      </c>
      <c r="AJ81" s="89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</row>
    <row r="82" spans="1:90" ht="14.25" customHeight="1">
      <c r="A82" s="103">
        <f t="shared" si="73"/>
        <v>75</v>
      </c>
      <c r="B82" s="64">
        <f>IF('FORM NILAI SIAP'!A82=0,"",'FORM NILAI SIAP'!A82)</f>
        <v>21120120140099</v>
      </c>
      <c r="C82" s="3" t="str">
        <f>IF('FORM NILAI SIAP'!B82=0,"",'FORM NILAI SIAP'!B82)</f>
        <v>MUHANIF RAFI AHMADI</v>
      </c>
      <c r="D82" s="3" t="str">
        <f>'FORM NILAI SIAP'!J82</f>
        <v>A</v>
      </c>
      <c r="E82" s="7" t="str">
        <f>IF($C82="","",IFERROR((IFERROR('FORM NILAI SIAP'!$M82*'CPMK-CPL'!D$11,0)+IFERROR('FORM NILAI SIAP'!$O82*'CPMK-CPL'!D$12,0)+IFERROR('FORM NILAI SIAP'!$Q82*'CPMK-CPL'!D$13,0)+IFERROR('FORM NILAI SIAP'!$S82*'CPMK-CPL'!D$14,0)+IFERROR('FORM NILAI SIAP'!$U82*'CPMK-CPL'!D$15,0)+IFERROR('FORM NILAI SIAP'!$W82*'CPMK-CPL'!D$16,0)+IFERROR('FORM NILAI SIAP'!$Y82*'CPMK-CPL'!D$17,0)+IFERROR('FORM NILAI SIAP'!$AA82*'CPMK-CPL'!D$18,0)+IFERROR('FORM NILAI SIAP'!$AC82*'CPMK-CPL'!D$19,0)+IFERROR('FORM NILAI SIAP'!$AE82*'CPMK-CPL'!D$20,0))/'CPMK-CPL'!D$25,""))</f>
        <v/>
      </c>
      <c r="F82" s="7" t="str">
        <f>IF($C82="","",IFERROR((IFERROR('FORM NILAI SIAP'!$M82*'CPMK-CPL'!E$11,0)+IFERROR('FORM NILAI SIAP'!$O82*'CPMK-CPL'!E$12,0)+IFERROR('FORM NILAI SIAP'!$Q82*'CPMK-CPL'!E$13,0)+IFERROR('FORM NILAI SIAP'!$S82*'CPMK-CPL'!E$14,0)+IFERROR('FORM NILAI SIAP'!$U82*'CPMK-CPL'!E$15,0)+IFERROR('FORM NILAI SIAP'!$W82*'CPMK-CPL'!E$16,0)+IFERROR('FORM NILAI SIAP'!$Y82*'CPMK-CPL'!E$17,0)+IFERROR('FORM NILAI SIAP'!$AA82*'CPMK-CPL'!E$18,0)+IFERROR('FORM NILAI SIAP'!$AC82*'CPMK-CPL'!E$19,0)+IFERROR('FORM NILAI SIAP'!$AE82*'CPMK-CPL'!E$20,0))/'CPMK-CPL'!E$25,""))</f>
        <v/>
      </c>
      <c r="G82" s="7">
        <f>IF($C82="","",IFERROR((IFERROR('FORM NILAI SIAP'!$M82*'CPMK-CPL'!F$11,0)+IFERROR('FORM NILAI SIAP'!$O82*'CPMK-CPL'!F$12,0)+IFERROR('FORM NILAI SIAP'!$Q82*'CPMK-CPL'!F$13,0)+IFERROR('FORM NILAI SIAP'!$S82*'CPMK-CPL'!F$14,0)+IFERROR('FORM NILAI SIAP'!$U82*'CPMK-CPL'!F$15,0)+IFERROR('FORM NILAI SIAP'!$W82*'CPMK-CPL'!F$16,0)+IFERROR('FORM NILAI SIAP'!$Y82*'CPMK-CPL'!F$17,0)+IFERROR('FORM NILAI SIAP'!$AA82*'CPMK-CPL'!F$18,0)+IFERROR('FORM NILAI SIAP'!$AC82*'CPMK-CPL'!F$19,0)+IFERROR('FORM NILAI SIAP'!$AE82*'CPMK-CPL'!F$20,0))/'CPMK-CPL'!F$25,""))</f>
        <v>89.75</v>
      </c>
      <c r="H82" s="7" t="str">
        <f>IF($C82="","",IFERROR((IFERROR('FORM NILAI SIAP'!$M82*'CPMK-CPL'!G$11,0)+IFERROR('FORM NILAI SIAP'!$O82*'CPMK-CPL'!G$12,0)+IFERROR('FORM NILAI SIAP'!$Q82*'CPMK-CPL'!G$13,0)+IFERROR('FORM NILAI SIAP'!$S82*'CPMK-CPL'!G$14,0)+IFERROR('FORM NILAI SIAP'!$U82*'CPMK-CPL'!G$15,0)+IFERROR('FORM NILAI SIAP'!$W82*'CPMK-CPL'!G$16,0)+IFERROR('FORM NILAI SIAP'!$Y82*'CPMK-CPL'!G$17,0)+IFERROR('FORM NILAI SIAP'!$AA82*'CPMK-CPL'!G$18,0)+IFERROR('FORM NILAI SIAP'!$AC82*'CPMK-CPL'!G$19,0)+IFERROR('FORM NILAI SIAP'!$AE82*'CPMK-CPL'!G$20,0))/'CPMK-CPL'!G$25,""))</f>
        <v/>
      </c>
      <c r="I82" s="7" t="str">
        <f>IF($C82="","",IFERROR((IFERROR('FORM NILAI SIAP'!$M82*'CPMK-CPL'!H$11,0)+IFERROR('FORM NILAI SIAP'!$O82*'CPMK-CPL'!H$12,0)+IFERROR('FORM NILAI SIAP'!$Q82*'CPMK-CPL'!H$13,0)+IFERROR('FORM NILAI SIAP'!$S82*'CPMK-CPL'!H$14,0)+IFERROR('FORM NILAI SIAP'!$U82*'CPMK-CPL'!H$15,0)+IFERROR('FORM NILAI SIAP'!$W82*'CPMK-CPL'!H$16,0)+IFERROR('FORM NILAI SIAP'!$Y82*'CPMK-CPL'!H$17,0)+IFERROR('FORM NILAI SIAP'!$AA82*'CPMK-CPL'!H$18,0)+IFERROR('FORM NILAI SIAP'!$AC82*'CPMK-CPL'!H$19,0)+IFERROR('FORM NILAI SIAP'!$AE82*'CPMK-CPL'!H$20,0))/'CPMK-CPL'!H$25,""))</f>
        <v/>
      </c>
      <c r="J82" s="7" t="str">
        <f>IF($C82="","",IFERROR((IFERROR('FORM NILAI SIAP'!$M82*'CPMK-CPL'!I$11,0)+IFERROR('FORM NILAI SIAP'!$O82*'CPMK-CPL'!I$12,0)+IFERROR('FORM NILAI SIAP'!$Q82*'CPMK-CPL'!I$13,0)+IFERROR('FORM NILAI SIAP'!$S82*'CPMK-CPL'!I$14,0)+IFERROR('FORM NILAI SIAP'!$U82*'CPMK-CPL'!I$15,0)+IFERROR('FORM NILAI SIAP'!$W82*'CPMK-CPL'!I$16,0)+IFERROR('FORM NILAI SIAP'!$Y82*'CPMK-CPL'!I$17,0)+IFERROR('FORM NILAI SIAP'!$AA82*'CPMK-CPL'!I$18,0)+IFERROR('FORM NILAI SIAP'!$AC82*'CPMK-CPL'!I$19,0)+IFERROR('FORM NILAI SIAP'!$AE82*'CPMK-CPL'!I$20,0))/'CPMK-CPL'!I$25,""))</f>
        <v/>
      </c>
      <c r="K82" s="7" t="str">
        <f>IF($C82="","",IFERROR((IFERROR('FORM NILAI SIAP'!$M82*'CPMK-CPL'!J$11,0)+IFERROR('FORM NILAI SIAP'!$O82*'CPMK-CPL'!J$12,0)+IFERROR('FORM NILAI SIAP'!$Q82*'CPMK-CPL'!J$13,0)+IFERROR('FORM NILAI SIAP'!$S82*'CPMK-CPL'!J$14,0)+IFERROR('FORM NILAI SIAP'!$U82*'CPMK-CPL'!J$15,0)+IFERROR('FORM NILAI SIAP'!$W82*'CPMK-CPL'!J$16,0)+IFERROR('FORM NILAI SIAP'!$Y82*'CPMK-CPL'!J$17,0)+IFERROR('FORM NILAI SIAP'!$AA82*'CPMK-CPL'!J$18,0)+IFERROR('FORM NILAI SIAP'!$AC82*'CPMK-CPL'!J$19,0)+IFERROR('FORM NILAI SIAP'!$AE82*'CPMK-CPL'!J$20,0))/'CPMK-CPL'!J$25,""))</f>
        <v/>
      </c>
      <c r="L82" s="7" t="str">
        <f>IF($C82="","",IFERROR((IFERROR('FORM NILAI SIAP'!$M82*'CPMK-CPL'!K$11,0)+IFERROR('FORM NILAI SIAP'!$O82*'CPMK-CPL'!K$12,0)+IFERROR('FORM NILAI SIAP'!$Q82*'CPMK-CPL'!K$13,0)+IFERROR('FORM NILAI SIAP'!$S82*'CPMK-CPL'!K$14,0)+IFERROR('FORM NILAI SIAP'!$U82*'CPMK-CPL'!K$15,0)+IFERROR('FORM NILAI SIAP'!$W82*'CPMK-CPL'!K$16,0)+IFERROR('FORM NILAI SIAP'!$Y82*'CPMK-CPL'!K$17,0)+IFERROR('FORM NILAI SIAP'!$AA82*'CPMK-CPL'!K$18,0)+IFERROR('FORM NILAI SIAP'!$AC82*'CPMK-CPL'!K$19,0)+IFERROR('FORM NILAI SIAP'!$AE82*'CPMK-CPL'!K$20,0))/'CPMK-CPL'!K$25,""))</f>
        <v/>
      </c>
      <c r="M82" s="7" t="str">
        <f>IF($C82="","",IFERROR((IFERROR('FORM NILAI SIAP'!$M82*'CPMK-CPL'!L$11,0)+IFERROR('FORM NILAI SIAP'!$O82*'CPMK-CPL'!L$12,0)+IFERROR('FORM NILAI SIAP'!$Q82*'CPMK-CPL'!L$13,0)+IFERROR('FORM NILAI SIAP'!$S82*'CPMK-CPL'!L$14,0)+IFERROR('FORM NILAI SIAP'!$U82*'CPMK-CPL'!L$15,0)+IFERROR('FORM NILAI SIAP'!$W82*'CPMK-CPL'!L$16,0)+IFERROR('FORM NILAI SIAP'!$Y82*'CPMK-CPL'!L$17,0)+IFERROR('FORM NILAI SIAP'!$AA82*'CPMK-CPL'!L$18,0)+IFERROR('FORM NILAI SIAP'!$AC82*'CPMK-CPL'!L$19,0)+IFERROR('FORM NILAI SIAP'!$AE82*'CPMK-CPL'!L$20,0))/'CPMK-CPL'!L$25,""))</f>
        <v/>
      </c>
      <c r="N82" s="7" t="str">
        <f>IF($C82="","",IFERROR((IFERROR('FORM NILAI SIAP'!$M82*'CPMK-CPL'!M$11,0)+IFERROR('FORM NILAI SIAP'!$O82*'CPMK-CPL'!M$12,0)+IFERROR('FORM NILAI SIAP'!$Q82*'CPMK-CPL'!M$13,0)+IFERROR('FORM NILAI SIAP'!$S82*'CPMK-CPL'!M$14,0)+IFERROR('FORM NILAI SIAP'!$U82*'CPMK-CPL'!M$15,0)+IFERROR('FORM NILAI SIAP'!$W82*'CPMK-CPL'!M$16,0)+IFERROR('FORM NILAI SIAP'!$Y82*'CPMK-CPL'!M$17,0)+IFERROR('FORM NILAI SIAP'!$AA82*'CPMK-CPL'!M$18,0)+IFERROR('FORM NILAI SIAP'!$AC82*'CPMK-CPL'!M$19,0)+IFERROR('FORM NILAI SIAP'!$AE82*'CPMK-CPL'!M$20,0))/'CPMK-CPL'!M$25,""))</f>
        <v/>
      </c>
      <c r="O82" s="7" t="str">
        <f>IF($C82="","",IFERROR((IFERROR('FORM NILAI SIAP'!$M82*'CPMK-CPL'!N$11,0)+IFERROR('FORM NILAI SIAP'!$O82*'CPMK-CPL'!N$12,0)+IFERROR('FORM NILAI SIAP'!$Q82*'CPMK-CPL'!N$13,0)+IFERROR('FORM NILAI SIAP'!$S82*'CPMK-CPL'!N$14,0)+IFERROR('FORM NILAI SIAP'!$U82*'CPMK-CPL'!N$15,0)+IFERROR('FORM NILAI SIAP'!$W82*'CPMK-CPL'!N$16,0)+IFERROR('FORM NILAI SIAP'!$Y82*'CPMK-CPL'!N$17,0)+IFERROR('FORM NILAI SIAP'!$AA82*'CPMK-CPL'!N$18,0)+IFERROR('FORM NILAI SIAP'!$AC82*'CPMK-CPL'!N$19,0)+IFERROR('FORM NILAI SIAP'!$AE82*'CPMK-CPL'!N$20,0))/'CPMK-CPL'!N$25,""))</f>
        <v/>
      </c>
      <c r="P82" s="7" t="str">
        <f>IF($C82="","",IFERROR((IFERROR('FORM NILAI SIAP'!$M82*'CPMK-CPL'!O$11,0)+IFERROR('FORM NILAI SIAP'!$O82*'CPMK-CPL'!O$12,0)+IFERROR('FORM NILAI SIAP'!$Q82*'CPMK-CPL'!O$13,0)+IFERROR('FORM NILAI SIAP'!$S82*'CPMK-CPL'!O$14,0)+IFERROR('FORM NILAI SIAP'!$U82*'CPMK-CPL'!O$15,0)+IFERROR('FORM NILAI SIAP'!$W82*'CPMK-CPL'!O$16,0)+IFERROR('FORM NILAI SIAP'!$Y82*'CPMK-CPL'!O$17,0)+IFERROR('FORM NILAI SIAP'!$AA82*'CPMK-CPL'!O$18,0)+IFERROR('FORM NILAI SIAP'!$AC82*'CPMK-CPL'!O$19,0)+IFERROR('FORM NILAI SIAP'!$AE82*'CPMK-CPL'!O$20,0))/'CPMK-CPL'!O$25,""))</f>
        <v/>
      </c>
      <c r="Q82" s="7" t="str">
        <f>IF($C82="","",IFERROR((IFERROR('FORM NILAI SIAP'!$M82*'CPMK-CPL'!P$11,0)+IFERROR('FORM NILAI SIAP'!$O82*'CPMK-CPL'!P$12,0)+IFERROR('FORM NILAI SIAP'!$Q82*'CPMK-CPL'!P$13,0)+IFERROR('FORM NILAI SIAP'!$S82*'CPMK-CPL'!P$14,0)+IFERROR('FORM NILAI SIAP'!$U82*'CPMK-CPL'!P$15,0)+IFERROR('FORM NILAI SIAP'!$W82*'CPMK-CPL'!P$16,0)+IFERROR('FORM NILAI SIAP'!$Y82*'CPMK-CPL'!P$17,0)+IFERROR('FORM NILAI SIAP'!$AA82*'CPMK-CPL'!P$18,0)+IFERROR('FORM NILAI SIAP'!$AC82*'CPMK-CPL'!P$19,0)+IFERROR('FORM NILAI SIAP'!$AE82*'CPMK-CPL'!P$20,0))/'CPMK-CPL'!P$25,""))</f>
        <v/>
      </c>
      <c r="R82" s="7" t="str">
        <f>IF($C82="","",IFERROR((IFERROR('FORM NILAI SIAP'!$M82*'CPMK-CPL'!Q$11,0)+IFERROR('FORM NILAI SIAP'!$O82*'CPMK-CPL'!Q$12,0)+IFERROR('FORM NILAI SIAP'!$Q82*'CPMK-CPL'!Q$13,0)+IFERROR('FORM NILAI SIAP'!$S82*'CPMK-CPL'!Q$14,0)+IFERROR('FORM NILAI SIAP'!$U82*'CPMK-CPL'!Q$15,0)+IFERROR('FORM NILAI SIAP'!$W82*'CPMK-CPL'!Q$16,0)+IFERROR('FORM NILAI SIAP'!$Y82*'CPMK-CPL'!Q$17,0)+IFERROR('FORM NILAI SIAP'!$AA82*'CPMK-CPL'!Q$18,0)+IFERROR('FORM NILAI SIAP'!$AC82*'CPMK-CPL'!Q$19,0)+IFERROR('FORM NILAI SIAP'!$AE82*'CPMK-CPL'!Q$20,0))/'CPMK-CPL'!Q$25,""))</f>
        <v/>
      </c>
      <c r="S82" s="7" t="str">
        <f>IF($C82="","",IFERROR((IFERROR('FORM NILAI SIAP'!$M82*'CPMK-CPL'!R$11,0)+IFERROR('FORM NILAI SIAP'!$O82*'CPMK-CPL'!R$12,0)+IFERROR('FORM NILAI SIAP'!$Q82*'CPMK-CPL'!R$13,0)+IFERROR('FORM NILAI SIAP'!$S82*'CPMK-CPL'!R$14,0)+IFERROR('FORM NILAI SIAP'!$U82*'CPMK-CPL'!R$15,0)+IFERROR('FORM NILAI SIAP'!$W82*'CPMK-CPL'!R$16,0)+IFERROR('FORM NILAI SIAP'!$Y82*'CPMK-CPL'!R$17,0)+IFERROR('FORM NILAI SIAP'!$AA82*'CPMK-CPL'!R$18,0)+IFERROR('FORM NILAI SIAP'!$AC82*'CPMK-CPL'!R$19,0)+IFERROR('FORM NILAI SIAP'!$AE82*'CPMK-CPL'!R$20,0))/'CPMK-CPL'!R$25,""))</f>
        <v/>
      </c>
      <c r="T82" s="88" t="str">
        <f t="shared" ref="T82:AH82" si="84">IF(E82="","",IF(E82&gt;=80,4,IF(E82&gt;=70,3,IF(E82&gt;=60,2,1))))</f>
        <v/>
      </c>
      <c r="U82" s="88" t="str">
        <f t="shared" si="84"/>
        <v/>
      </c>
      <c r="V82" s="88">
        <f t="shared" si="75"/>
        <v>4</v>
      </c>
      <c r="W82" s="88" t="str">
        <f t="shared" si="84"/>
        <v/>
      </c>
      <c r="X82" s="88" t="str">
        <f t="shared" si="84"/>
        <v/>
      </c>
      <c r="Y82" s="88" t="str">
        <f t="shared" si="84"/>
        <v/>
      </c>
      <c r="Z82" s="88" t="str">
        <f t="shared" si="84"/>
        <v/>
      </c>
      <c r="AA82" s="88" t="str">
        <f t="shared" si="84"/>
        <v/>
      </c>
      <c r="AB82" s="88" t="str">
        <f t="shared" si="84"/>
        <v/>
      </c>
      <c r="AC82" s="88" t="str">
        <f t="shared" si="84"/>
        <v/>
      </c>
      <c r="AD82" s="88" t="str">
        <f t="shared" si="84"/>
        <v/>
      </c>
      <c r="AE82" s="88" t="str">
        <f t="shared" si="84"/>
        <v/>
      </c>
      <c r="AF82" s="88" t="str">
        <f t="shared" si="84"/>
        <v/>
      </c>
      <c r="AG82" s="88" t="str">
        <f t="shared" si="84"/>
        <v/>
      </c>
      <c r="AH82" s="88" t="str">
        <f t="shared" si="84"/>
        <v/>
      </c>
      <c r="AI82" s="89">
        <f t="shared" ca="1" si="6"/>
        <v>4</v>
      </c>
      <c r="AJ82" s="89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</row>
    <row r="83" spans="1:90" ht="14.25" customHeight="1">
      <c r="A83" s="103">
        <f t="shared" si="73"/>
        <v>76</v>
      </c>
      <c r="B83" s="64">
        <f>IF('FORM NILAI SIAP'!A83=0,"",'FORM NILAI SIAP'!A83)</f>
        <v>21120120140099</v>
      </c>
      <c r="C83" s="3" t="str">
        <f>IF('FORM NILAI SIAP'!B83=0,"",'FORM NILAI SIAP'!B83)</f>
        <v>NUR AYUK FEBREYANTI</v>
      </c>
      <c r="D83" s="3" t="str">
        <f>'FORM NILAI SIAP'!J83</f>
        <v>A</v>
      </c>
      <c r="E83" s="7" t="str">
        <f>IF($C83="","",IFERROR((IFERROR('FORM NILAI SIAP'!$M83*'CPMK-CPL'!D$11,0)+IFERROR('FORM NILAI SIAP'!$O83*'CPMK-CPL'!D$12,0)+IFERROR('FORM NILAI SIAP'!$Q83*'CPMK-CPL'!D$13,0)+IFERROR('FORM NILAI SIAP'!$S83*'CPMK-CPL'!D$14,0)+IFERROR('FORM NILAI SIAP'!$U83*'CPMK-CPL'!D$15,0)+IFERROR('FORM NILAI SIAP'!$W83*'CPMK-CPL'!D$16,0)+IFERROR('FORM NILAI SIAP'!$Y83*'CPMK-CPL'!D$17,0)+IFERROR('FORM NILAI SIAP'!$AA83*'CPMK-CPL'!D$18,0)+IFERROR('FORM NILAI SIAP'!$AC83*'CPMK-CPL'!D$19,0)+IFERROR('FORM NILAI SIAP'!$AE83*'CPMK-CPL'!D$20,0))/'CPMK-CPL'!D$25,""))</f>
        <v/>
      </c>
      <c r="F83" s="7" t="str">
        <f>IF($C83="","",IFERROR((IFERROR('FORM NILAI SIAP'!$M83*'CPMK-CPL'!E$11,0)+IFERROR('FORM NILAI SIAP'!$O83*'CPMK-CPL'!E$12,0)+IFERROR('FORM NILAI SIAP'!$Q83*'CPMK-CPL'!E$13,0)+IFERROR('FORM NILAI SIAP'!$S83*'CPMK-CPL'!E$14,0)+IFERROR('FORM NILAI SIAP'!$U83*'CPMK-CPL'!E$15,0)+IFERROR('FORM NILAI SIAP'!$W83*'CPMK-CPL'!E$16,0)+IFERROR('FORM NILAI SIAP'!$Y83*'CPMK-CPL'!E$17,0)+IFERROR('FORM NILAI SIAP'!$AA83*'CPMK-CPL'!E$18,0)+IFERROR('FORM NILAI SIAP'!$AC83*'CPMK-CPL'!E$19,0)+IFERROR('FORM NILAI SIAP'!$AE83*'CPMK-CPL'!E$20,0))/'CPMK-CPL'!E$25,""))</f>
        <v/>
      </c>
      <c r="G83" s="7">
        <f>IF($C83="","",IFERROR((IFERROR('FORM NILAI SIAP'!$M83*'CPMK-CPL'!F$11,0)+IFERROR('FORM NILAI SIAP'!$O83*'CPMK-CPL'!F$12,0)+IFERROR('FORM NILAI SIAP'!$Q83*'CPMK-CPL'!F$13,0)+IFERROR('FORM NILAI SIAP'!$S83*'CPMK-CPL'!F$14,0)+IFERROR('FORM NILAI SIAP'!$U83*'CPMK-CPL'!F$15,0)+IFERROR('FORM NILAI SIAP'!$W83*'CPMK-CPL'!F$16,0)+IFERROR('FORM NILAI SIAP'!$Y83*'CPMK-CPL'!F$17,0)+IFERROR('FORM NILAI SIAP'!$AA83*'CPMK-CPL'!F$18,0)+IFERROR('FORM NILAI SIAP'!$AC83*'CPMK-CPL'!F$19,0)+IFERROR('FORM NILAI SIAP'!$AE83*'CPMK-CPL'!F$20,0))/'CPMK-CPL'!F$25,""))</f>
        <v>82</v>
      </c>
      <c r="H83" s="7" t="str">
        <f>IF($C83="","",IFERROR((IFERROR('FORM NILAI SIAP'!$M83*'CPMK-CPL'!G$11,0)+IFERROR('FORM NILAI SIAP'!$O83*'CPMK-CPL'!G$12,0)+IFERROR('FORM NILAI SIAP'!$Q83*'CPMK-CPL'!G$13,0)+IFERROR('FORM NILAI SIAP'!$S83*'CPMK-CPL'!G$14,0)+IFERROR('FORM NILAI SIAP'!$U83*'CPMK-CPL'!G$15,0)+IFERROR('FORM NILAI SIAP'!$W83*'CPMK-CPL'!G$16,0)+IFERROR('FORM NILAI SIAP'!$Y83*'CPMK-CPL'!G$17,0)+IFERROR('FORM NILAI SIAP'!$AA83*'CPMK-CPL'!G$18,0)+IFERROR('FORM NILAI SIAP'!$AC83*'CPMK-CPL'!G$19,0)+IFERROR('FORM NILAI SIAP'!$AE83*'CPMK-CPL'!G$20,0))/'CPMK-CPL'!G$25,""))</f>
        <v/>
      </c>
      <c r="I83" s="7" t="str">
        <f>IF($C83="","",IFERROR((IFERROR('FORM NILAI SIAP'!$M83*'CPMK-CPL'!H$11,0)+IFERROR('FORM NILAI SIAP'!$O83*'CPMK-CPL'!H$12,0)+IFERROR('FORM NILAI SIAP'!$Q83*'CPMK-CPL'!H$13,0)+IFERROR('FORM NILAI SIAP'!$S83*'CPMK-CPL'!H$14,0)+IFERROR('FORM NILAI SIAP'!$U83*'CPMK-CPL'!H$15,0)+IFERROR('FORM NILAI SIAP'!$W83*'CPMK-CPL'!H$16,0)+IFERROR('FORM NILAI SIAP'!$Y83*'CPMK-CPL'!H$17,0)+IFERROR('FORM NILAI SIAP'!$AA83*'CPMK-CPL'!H$18,0)+IFERROR('FORM NILAI SIAP'!$AC83*'CPMK-CPL'!H$19,0)+IFERROR('FORM NILAI SIAP'!$AE83*'CPMK-CPL'!H$20,0))/'CPMK-CPL'!H$25,""))</f>
        <v/>
      </c>
      <c r="J83" s="7" t="str">
        <f>IF($C83="","",IFERROR((IFERROR('FORM NILAI SIAP'!$M83*'CPMK-CPL'!I$11,0)+IFERROR('FORM NILAI SIAP'!$O83*'CPMK-CPL'!I$12,0)+IFERROR('FORM NILAI SIAP'!$Q83*'CPMK-CPL'!I$13,0)+IFERROR('FORM NILAI SIAP'!$S83*'CPMK-CPL'!I$14,0)+IFERROR('FORM NILAI SIAP'!$U83*'CPMK-CPL'!I$15,0)+IFERROR('FORM NILAI SIAP'!$W83*'CPMK-CPL'!I$16,0)+IFERROR('FORM NILAI SIAP'!$Y83*'CPMK-CPL'!I$17,0)+IFERROR('FORM NILAI SIAP'!$AA83*'CPMK-CPL'!I$18,0)+IFERROR('FORM NILAI SIAP'!$AC83*'CPMK-CPL'!I$19,0)+IFERROR('FORM NILAI SIAP'!$AE83*'CPMK-CPL'!I$20,0))/'CPMK-CPL'!I$25,""))</f>
        <v/>
      </c>
      <c r="K83" s="7" t="str">
        <f>IF($C83="","",IFERROR((IFERROR('FORM NILAI SIAP'!$M83*'CPMK-CPL'!J$11,0)+IFERROR('FORM NILAI SIAP'!$O83*'CPMK-CPL'!J$12,0)+IFERROR('FORM NILAI SIAP'!$Q83*'CPMK-CPL'!J$13,0)+IFERROR('FORM NILAI SIAP'!$S83*'CPMK-CPL'!J$14,0)+IFERROR('FORM NILAI SIAP'!$U83*'CPMK-CPL'!J$15,0)+IFERROR('FORM NILAI SIAP'!$W83*'CPMK-CPL'!J$16,0)+IFERROR('FORM NILAI SIAP'!$Y83*'CPMK-CPL'!J$17,0)+IFERROR('FORM NILAI SIAP'!$AA83*'CPMK-CPL'!J$18,0)+IFERROR('FORM NILAI SIAP'!$AC83*'CPMK-CPL'!J$19,0)+IFERROR('FORM NILAI SIAP'!$AE83*'CPMK-CPL'!J$20,0))/'CPMK-CPL'!J$25,""))</f>
        <v/>
      </c>
      <c r="L83" s="7" t="str">
        <f>IF($C83="","",IFERROR((IFERROR('FORM NILAI SIAP'!$M83*'CPMK-CPL'!K$11,0)+IFERROR('FORM NILAI SIAP'!$O83*'CPMK-CPL'!K$12,0)+IFERROR('FORM NILAI SIAP'!$Q83*'CPMK-CPL'!K$13,0)+IFERROR('FORM NILAI SIAP'!$S83*'CPMK-CPL'!K$14,0)+IFERROR('FORM NILAI SIAP'!$U83*'CPMK-CPL'!K$15,0)+IFERROR('FORM NILAI SIAP'!$W83*'CPMK-CPL'!K$16,0)+IFERROR('FORM NILAI SIAP'!$Y83*'CPMK-CPL'!K$17,0)+IFERROR('FORM NILAI SIAP'!$AA83*'CPMK-CPL'!K$18,0)+IFERROR('FORM NILAI SIAP'!$AC83*'CPMK-CPL'!K$19,0)+IFERROR('FORM NILAI SIAP'!$AE83*'CPMK-CPL'!K$20,0))/'CPMK-CPL'!K$25,""))</f>
        <v/>
      </c>
      <c r="M83" s="7" t="str">
        <f>IF($C83="","",IFERROR((IFERROR('FORM NILAI SIAP'!$M83*'CPMK-CPL'!L$11,0)+IFERROR('FORM NILAI SIAP'!$O83*'CPMK-CPL'!L$12,0)+IFERROR('FORM NILAI SIAP'!$Q83*'CPMK-CPL'!L$13,0)+IFERROR('FORM NILAI SIAP'!$S83*'CPMK-CPL'!L$14,0)+IFERROR('FORM NILAI SIAP'!$U83*'CPMK-CPL'!L$15,0)+IFERROR('FORM NILAI SIAP'!$W83*'CPMK-CPL'!L$16,0)+IFERROR('FORM NILAI SIAP'!$Y83*'CPMK-CPL'!L$17,0)+IFERROR('FORM NILAI SIAP'!$AA83*'CPMK-CPL'!L$18,0)+IFERROR('FORM NILAI SIAP'!$AC83*'CPMK-CPL'!L$19,0)+IFERROR('FORM NILAI SIAP'!$AE83*'CPMK-CPL'!L$20,0))/'CPMK-CPL'!L$25,""))</f>
        <v/>
      </c>
      <c r="N83" s="7" t="str">
        <f>IF($C83="","",IFERROR((IFERROR('FORM NILAI SIAP'!$M83*'CPMK-CPL'!M$11,0)+IFERROR('FORM NILAI SIAP'!$O83*'CPMK-CPL'!M$12,0)+IFERROR('FORM NILAI SIAP'!$Q83*'CPMK-CPL'!M$13,0)+IFERROR('FORM NILAI SIAP'!$S83*'CPMK-CPL'!M$14,0)+IFERROR('FORM NILAI SIAP'!$U83*'CPMK-CPL'!M$15,0)+IFERROR('FORM NILAI SIAP'!$W83*'CPMK-CPL'!M$16,0)+IFERROR('FORM NILAI SIAP'!$Y83*'CPMK-CPL'!M$17,0)+IFERROR('FORM NILAI SIAP'!$AA83*'CPMK-CPL'!M$18,0)+IFERROR('FORM NILAI SIAP'!$AC83*'CPMK-CPL'!M$19,0)+IFERROR('FORM NILAI SIAP'!$AE83*'CPMK-CPL'!M$20,0))/'CPMK-CPL'!M$25,""))</f>
        <v/>
      </c>
      <c r="O83" s="7" t="str">
        <f>IF($C83="","",IFERROR((IFERROR('FORM NILAI SIAP'!$M83*'CPMK-CPL'!N$11,0)+IFERROR('FORM NILAI SIAP'!$O83*'CPMK-CPL'!N$12,0)+IFERROR('FORM NILAI SIAP'!$Q83*'CPMK-CPL'!N$13,0)+IFERROR('FORM NILAI SIAP'!$S83*'CPMK-CPL'!N$14,0)+IFERROR('FORM NILAI SIAP'!$U83*'CPMK-CPL'!N$15,0)+IFERROR('FORM NILAI SIAP'!$W83*'CPMK-CPL'!N$16,0)+IFERROR('FORM NILAI SIAP'!$Y83*'CPMK-CPL'!N$17,0)+IFERROR('FORM NILAI SIAP'!$AA83*'CPMK-CPL'!N$18,0)+IFERROR('FORM NILAI SIAP'!$AC83*'CPMK-CPL'!N$19,0)+IFERROR('FORM NILAI SIAP'!$AE83*'CPMK-CPL'!N$20,0))/'CPMK-CPL'!N$25,""))</f>
        <v/>
      </c>
      <c r="P83" s="7" t="str">
        <f>IF($C83="","",IFERROR((IFERROR('FORM NILAI SIAP'!$M83*'CPMK-CPL'!O$11,0)+IFERROR('FORM NILAI SIAP'!$O83*'CPMK-CPL'!O$12,0)+IFERROR('FORM NILAI SIAP'!$Q83*'CPMK-CPL'!O$13,0)+IFERROR('FORM NILAI SIAP'!$S83*'CPMK-CPL'!O$14,0)+IFERROR('FORM NILAI SIAP'!$U83*'CPMK-CPL'!O$15,0)+IFERROR('FORM NILAI SIAP'!$W83*'CPMK-CPL'!O$16,0)+IFERROR('FORM NILAI SIAP'!$Y83*'CPMK-CPL'!O$17,0)+IFERROR('FORM NILAI SIAP'!$AA83*'CPMK-CPL'!O$18,0)+IFERROR('FORM NILAI SIAP'!$AC83*'CPMK-CPL'!O$19,0)+IFERROR('FORM NILAI SIAP'!$AE83*'CPMK-CPL'!O$20,0))/'CPMK-CPL'!O$25,""))</f>
        <v/>
      </c>
      <c r="Q83" s="7" t="str">
        <f>IF($C83="","",IFERROR((IFERROR('FORM NILAI SIAP'!$M83*'CPMK-CPL'!P$11,0)+IFERROR('FORM NILAI SIAP'!$O83*'CPMK-CPL'!P$12,0)+IFERROR('FORM NILAI SIAP'!$Q83*'CPMK-CPL'!P$13,0)+IFERROR('FORM NILAI SIAP'!$S83*'CPMK-CPL'!P$14,0)+IFERROR('FORM NILAI SIAP'!$U83*'CPMK-CPL'!P$15,0)+IFERROR('FORM NILAI SIAP'!$W83*'CPMK-CPL'!P$16,0)+IFERROR('FORM NILAI SIAP'!$Y83*'CPMK-CPL'!P$17,0)+IFERROR('FORM NILAI SIAP'!$AA83*'CPMK-CPL'!P$18,0)+IFERROR('FORM NILAI SIAP'!$AC83*'CPMK-CPL'!P$19,0)+IFERROR('FORM NILAI SIAP'!$AE83*'CPMK-CPL'!P$20,0))/'CPMK-CPL'!P$25,""))</f>
        <v/>
      </c>
      <c r="R83" s="7" t="str">
        <f>IF($C83="","",IFERROR((IFERROR('FORM NILAI SIAP'!$M83*'CPMK-CPL'!Q$11,0)+IFERROR('FORM NILAI SIAP'!$O83*'CPMK-CPL'!Q$12,0)+IFERROR('FORM NILAI SIAP'!$Q83*'CPMK-CPL'!Q$13,0)+IFERROR('FORM NILAI SIAP'!$S83*'CPMK-CPL'!Q$14,0)+IFERROR('FORM NILAI SIAP'!$U83*'CPMK-CPL'!Q$15,0)+IFERROR('FORM NILAI SIAP'!$W83*'CPMK-CPL'!Q$16,0)+IFERROR('FORM NILAI SIAP'!$Y83*'CPMK-CPL'!Q$17,0)+IFERROR('FORM NILAI SIAP'!$AA83*'CPMK-CPL'!Q$18,0)+IFERROR('FORM NILAI SIAP'!$AC83*'CPMK-CPL'!Q$19,0)+IFERROR('FORM NILAI SIAP'!$AE83*'CPMK-CPL'!Q$20,0))/'CPMK-CPL'!Q$25,""))</f>
        <v/>
      </c>
      <c r="S83" s="7" t="str">
        <f>IF($C83="","",IFERROR((IFERROR('FORM NILAI SIAP'!$M83*'CPMK-CPL'!R$11,0)+IFERROR('FORM NILAI SIAP'!$O83*'CPMK-CPL'!R$12,0)+IFERROR('FORM NILAI SIAP'!$Q83*'CPMK-CPL'!R$13,0)+IFERROR('FORM NILAI SIAP'!$S83*'CPMK-CPL'!R$14,0)+IFERROR('FORM NILAI SIAP'!$U83*'CPMK-CPL'!R$15,0)+IFERROR('FORM NILAI SIAP'!$W83*'CPMK-CPL'!R$16,0)+IFERROR('FORM NILAI SIAP'!$Y83*'CPMK-CPL'!R$17,0)+IFERROR('FORM NILAI SIAP'!$AA83*'CPMK-CPL'!R$18,0)+IFERROR('FORM NILAI SIAP'!$AC83*'CPMK-CPL'!R$19,0)+IFERROR('FORM NILAI SIAP'!$AE83*'CPMK-CPL'!R$20,0))/'CPMK-CPL'!R$25,""))</f>
        <v/>
      </c>
      <c r="T83" s="88" t="str">
        <f t="shared" ref="T83:AH83" si="85">IF(E83="","",IF(E83&gt;=80,4,IF(E83&gt;=70,3,IF(E83&gt;=60,2,1))))</f>
        <v/>
      </c>
      <c r="U83" s="88" t="str">
        <f t="shared" si="85"/>
        <v/>
      </c>
      <c r="V83" s="88">
        <f t="shared" si="75"/>
        <v>4</v>
      </c>
      <c r="W83" s="88" t="str">
        <f t="shared" si="85"/>
        <v/>
      </c>
      <c r="X83" s="88" t="str">
        <f t="shared" si="85"/>
        <v/>
      </c>
      <c r="Y83" s="88" t="str">
        <f t="shared" si="85"/>
        <v/>
      </c>
      <c r="Z83" s="88" t="str">
        <f t="shared" si="85"/>
        <v/>
      </c>
      <c r="AA83" s="88" t="str">
        <f t="shared" si="85"/>
        <v/>
      </c>
      <c r="AB83" s="88" t="str">
        <f t="shared" si="85"/>
        <v/>
      </c>
      <c r="AC83" s="88" t="str">
        <f t="shared" si="85"/>
        <v/>
      </c>
      <c r="AD83" s="88" t="str">
        <f t="shared" si="85"/>
        <v/>
      </c>
      <c r="AE83" s="88" t="str">
        <f t="shared" si="85"/>
        <v/>
      </c>
      <c r="AF83" s="88" t="str">
        <f t="shared" si="85"/>
        <v/>
      </c>
      <c r="AG83" s="88" t="str">
        <f t="shared" si="85"/>
        <v/>
      </c>
      <c r="AH83" s="88" t="str">
        <f t="shared" si="85"/>
        <v/>
      </c>
      <c r="AI83" s="89">
        <f t="shared" ca="1" si="6"/>
        <v>4</v>
      </c>
      <c r="AJ83" s="89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</row>
    <row r="84" spans="1:90" ht="14.25" customHeight="1">
      <c r="A84" s="103">
        <f t="shared" si="73"/>
        <v>77</v>
      </c>
      <c r="B84" s="64">
        <f>IF('FORM NILAI SIAP'!A84=0,"",'FORM NILAI SIAP'!A84)</f>
        <v>21120120140099</v>
      </c>
      <c r="C84" s="3" t="str">
        <f>IF('FORM NILAI SIAP'!B84=0,"",'FORM NILAI SIAP'!B84)</f>
        <v>HIBATULLAH DYFA GRAHATAMA</v>
      </c>
      <c r="D84" s="3" t="str">
        <f>'FORM NILAI SIAP'!J84</f>
        <v>A</v>
      </c>
      <c r="E84" s="7" t="str">
        <f>IF($C84="","",IFERROR((IFERROR('FORM NILAI SIAP'!$M84*'CPMK-CPL'!D$11,0)+IFERROR('FORM NILAI SIAP'!$O84*'CPMK-CPL'!D$12,0)+IFERROR('FORM NILAI SIAP'!$Q84*'CPMK-CPL'!D$13,0)+IFERROR('FORM NILAI SIAP'!$S84*'CPMK-CPL'!D$14,0)+IFERROR('FORM NILAI SIAP'!$U84*'CPMK-CPL'!D$15,0)+IFERROR('FORM NILAI SIAP'!$W84*'CPMK-CPL'!D$16,0)+IFERROR('FORM NILAI SIAP'!$Y84*'CPMK-CPL'!D$17,0)+IFERROR('FORM NILAI SIAP'!$AA84*'CPMK-CPL'!D$18,0)+IFERROR('FORM NILAI SIAP'!$AC84*'CPMK-CPL'!D$19,0)+IFERROR('FORM NILAI SIAP'!$AE84*'CPMK-CPL'!D$20,0))/'CPMK-CPL'!D$25,""))</f>
        <v/>
      </c>
      <c r="F84" s="7" t="str">
        <f>IF($C84="","",IFERROR((IFERROR('FORM NILAI SIAP'!$M84*'CPMK-CPL'!E$11,0)+IFERROR('FORM NILAI SIAP'!$O84*'CPMK-CPL'!E$12,0)+IFERROR('FORM NILAI SIAP'!$Q84*'CPMK-CPL'!E$13,0)+IFERROR('FORM NILAI SIAP'!$S84*'CPMK-CPL'!E$14,0)+IFERROR('FORM NILAI SIAP'!$U84*'CPMK-CPL'!E$15,0)+IFERROR('FORM NILAI SIAP'!$W84*'CPMK-CPL'!E$16,0)+IFERROR('FORM NILAI SIAP'!$Y84*'CPMK-CPL'!E$17,0)+IFERROR('FORM NILAI SIAP'!$AA84*'CPMK-CPL'!E$18,0)+IFERROR('FORM NILAI SIAP'!$AC84*'CPMK-CPL'!E$19,0)+IFERROR('FORM NILAI SIAP'!$AE84*'CPMK-CPL'!E$20,0))/'CPMK-CPL'!E$25,""))</f>
        <v/>
      </c>
      <c r="G84" s="7">
        <f>IF($C84="","",IFERROR((IFERROR('FORM NILAI SIAP'!$M84*'CPMK-CPL'!F$11,0)+IFERROR('FORM NILAI SIAP'!$O84*'CPMK-CPL'!F$12,0)+IFERROR('FORM NILAI SIAP'!$Q84*'CPMK-CPL'!F$13,0)+IFERROR('FORM NILAI SIAP'!$S84*'CPMK-CPL'!F$14,0)+IFERROR('FORM NILAI SIAP'!$U84*'CPMK-CPL'!F$15,0)+IFERROR('FORM NILAI SIAP'!$W84*'CPMK-CPL'!F$16,0)+IFERROR('FORM NILAI SIAP'!$Y84*'CPMK-CPL'!F$17,0)+IFERROR('FORM NILAI SIAP'!$AA84*'CPMK-CPL'!F$18,0)+IFERROR('FORM NILAI SIAP'!$AC84*'CPMK-CPL'!F$19,0)+IFERROR('FORM NILAI SIAP'!$AE84*'CPMK-CPL'!F$20,0))/'CPMK-CPL'!F$25,""))</f>
        <v>86</v>
      </c>
      <c r="H84" s="7" t="str">
        <f>IF($C84="","",IFERROR((IFERROR('FORM NILAI SIAP'!$M84*'CPMK-CPL'!G$11,0)+IFERROR('FORM NILAI SIAP'!$O84*'CPMK-CPL'!G$12,0)+IFERROR('FORM NILAI SIAP'!$Q84*'CPMK-CPL'!G$13,0)+IFERROR('FORM NILAI SIAP'!$S84*'CPMK-CPL'!G$14,0)+IFERROR('FORM NILAI SIAP'!$U84*'CPMK-CPL'!G$15,0)+IFERROR('FORM NILAI SIAP'!$W84*'CPMK-CPL'!G$16,0)+IFERROR('FORM NILAI SIAP'!$Y84*'CPMK-CPL'!G$17,0)+IFERROR('FORM NILAI SIAP'!$AA84*'CPMK-CPL'!G$18,0)+IFERROR('FORM NILAI SIAP'!$AC84*'CPMK-CPL'!G$19,0)+IFERROR('FORM NILAI SIAP'!$AE84*'CPMK-CPL'!G$20,0))/'CPMK-CPL'!G$25,""))</f>
        <v/>
      </c>
      <c r="I84" s="7" t="str">
        <f>IF($C84="","",IFERROR((IFERROR('FORM NILAI SIAP'!$M84*'CPMK-CPL'!H$11,0)+IFERROR('FORM NILAI SIAP'!$O84*'CPMK-CPL'!H$12,0)+IFERROR('FORM NILAI SIAP'!$Q84*'CPMK-CPL'!H$13,0)+IFERROR('FORM NILAI SIAP'!$S84*'CPMK-CPL'!H$14,0)+IFERROR('FORM NILAI SIAP'!$U84*'CPMK-CPL'!H$15,0)+IFERROR('FORM NILAI SIAP'!$W84*'CPMK-CPL'!H$16,0)+IFERROR('FORM NILAI SIAP'!$Y84*'CPMK-CPL'!H$17,0)+IFERROR('FORM NILAI SIAP'!$AA84*'CPMK-CPL'!H$18,0)+IFERROR('FORM NILAI SIAP'!$AC84*'CPMK-CPL'!H$19,0)+IFERROR('FORM NILAI SIAP'!$AE84*'CPMK-CPL'!H$20,0))/'CPMK-CPL'!H$25,""))</f>
        <v/>
      </c>
      <c r="J84" s="7" t="str">
        <f>IF($C84="","",IFERROR((IFERROR('FORM NILAI SIAP'!$M84*'CPMK-CPL'!I$11,0)+IFERROR('FORM NILAI SIAP'!$O84*'CPMK-CPL'!I$12,0)+IFERROR('FORM NILAI SIAP'!$Q84*'CPMK-CPL'!I$13,0)+IFERROR('FORM NILAI SIAP'!$S84*'CPMK-CPL'!I$14,0)+IFERROR('FORM NILAI SIAP'!$U84*'CPMK-CPL'!I$15,0)+IFERROR('FORM NILAI SIAP'!$W84*'CPMK-CPL'!I$16,0)+IFERROR('FORM NILAI SIAP'!$Y84*'CPMK-CPL'!I$17,0)+IFERROR('FORM NILAI SIAP'!$AA84*'CPMK-CPL'!I$18,0)+IFERROR('FORM NILAI SIAP'!$AC84*'CPMK-CPL'!I$19,0)+IFERROR('FORM NILAI SIAP'!$AE84*'CPMK-CPL'!I$20,0))/'CPMK-CPL'!I$25,""))</f>
        <v/>
      </c>
      <c r="K84" s="7" t="str">
        <f>IF($C84="","",IFERROR((IFERROR('FORM NILAI SIAP'!$M84*'CPMK-CPL'!J$11,0)+IFERROR('FORM NILAI SIAP'!$O84*'CPMK-CPL'!J$12,0)+IFERROR('FORM NILAI SIAP'!$Q84*'CPMK-CPL'!J$13,0)+IFERROR('FORM NILAI SIAP'!$S84*'CPMK-CPL'!J$14,0)+IFERROR('FORM NILAI SIAP'!$U84*'CPMK-CPL'!J$15,0)+IFERROR('FORM NILAI SIAP'!$W84*'CPMK-CPL'!J$16,0)+IFERROR('FORM NILAI SIAP'!$Y84*'CPMK-CPL'!J$17,0)+IFERROR('FORM NILAI SIAP'!$AA84*'CPMK-CPL'!J$18,0)+IFERROR('FORM NILAI SIAP'!$AC84*'CPMK-CPL'!J$19,0)+IFERROR('FORM NILAI SIAP'!$AE84*'CPMK-CPL'!J$20,0))/'CPMK-CPL'!J$25,""))</f>
        <v/>
      </c>
      <c r="L84" s="7" t="str">
        <f>IF($C84="","",IFERROR((IFERROR('FORM NILAI SIAP'!$M84*'CPMK-CPL'!K$11,0)+IFERROR('FORM NILAI SIAP'!$O84*'CPMK-CPL'!K$12,0)+IFERROR('FORM NILAI SIAP'!$Q84*'CPMK-CPL'!K$13,0)+IFERROR('FORM NILAI SIAP'!$S84*'CPMK-CPL'!K$14,0)+IFERROR('FORM NILAI SIAP'!$U84*'CPMK-CPL'!K$15,0)+IFERROR('FORM NILAI SIAP'!$W84*'CPMK-CPL'!K$16,0)+IFERROR('FORM NILAI SIAP'!$Y84*'CPMK-CPL'!K$17,0)+IFERROR('FORM NILAI SIAP'!$AA84*'CPMK-CPL'!K$18,0)+IFERROR('FORM NILAI SIAP'!$AC84*'CPMK-CPL'!K$19,0)+IFERROR('FORM NILAI SIAP'!$AE84*'CPMK-CPL'!K$20,0))/'CPMK-CPL'!K$25,""))</f>
        <v/>
      </c>
      <c r="M84" s="7" t="str">
        <f>IF($C84="","",IFERROR((IFERROR('FORM NILAI SIAP'!$M84*'CPMK-CPL'!L$11,0)+IFERROR('FORM NILAI SIAP'!$O84*'CPMK-CPL'!L$12,0)+IFERROR('FORM NILAI SIAP'!$Q84*'CPMK-CPL'!L$13,0)+IFERROR('FORM NILAI SIAP'!$S84*'CPMK-CPL'!L$14,0)+IFERROR('FORM NILAI SIAP'!$U84*'CPMK-CPL'!L$15,0)+IFERROR('FORM NILAI SIAP'!$W84*'CPMK-CPL'!L$16,0)+IFERROR('FORM NILAI SIAP'!$Y84*'CPMK-CPL'!L$17,0)+IFERROR('FORM NILAI SIAP'!$AA84*'CPMK-CPL'!L$18,0)+IFERROR('FORM NILAI SIAP'!$AC84*'CPMK-CPL'!L$19,0)+IFERROR('FORM NILAI SIAP'!$AE84*'CPMK-CPL'!L$20,0))/'CPMK-CPL'!L$25,""))</f>
        <v/>
      </c>
      <c r="N84" s="7" t="str">
        <f>IF($C84="","",IFERROR((IFERROR('FORM NILAI SIAP'!$M84*'CPMK-CPL'!M$11,0)+IFERROR('FORM NILAI SIAP'!$O84*'CPMK-CPL'!M$12,0)+IFERROR('FORM NILAI SIAP'!$Q84*'CPMK-CPL'!M$13,0)+IFERROR('FORM NILAI SIAP'!$S84*'CPMK-CPL'!M$14,0)+IFERROR('FORM NILAI SIAP'!$U84*'CPMK-CPL'!M$15,0)+IFERROR('FORM NILAI SIAP'!$W84*'CPMK-CPL'!M$16,0)+IFERROR('FORM NILAI SIAP'!$Y84*'CPMK-CPL'!M$17,0)+IFERROR('FORM NILAI SIAP'!$AA84*'CPMK-CPL'!M$18,0)+IFERROR('FORM NILAI SIAP'!$AC84*'CPMK-CPL'!M$19,0)+IFERROR('FORM NILAI SIAP'!$AE84*'CPMK-CPL'!M$20,0))/'CPMK-CPL'!M$25,""))</f>
        <v/>
      </c>
      <c r="O84" s="7" t="str">
        <f>IF($C84="","",IFERROR((IFERROR('FORM NILAI SIAP'!$M84*'CPMK-CPL'!N$11,0)+IFERROR('FORM NILAI SIAP'!$O84*'CPMK-CPL'!N$12,0)+IFERROR('FORM NILAI SIAP'!$Q84*'CPMK-CPL'!N$13,0)+IFERROR('FORM NILAI SIAP'!$S84*'CPMK-CPL'!N$14,0)+IFERROR('FORM NILAI SIAP'!$U84*'CPMK-CPL'!N$15,0)+IFERROR('FORM NILAI SIAP'!$W84*'CPMK-CPL'!N$16,0)+IFERROR('FORM NILAI SIAP'!$Y84*'CPMK-CPL'!N$17,0)+IFERROR('FORM NILAI SIAP'!$AA84*'CPMK-CPL'!N$18,0)+IFERROR('FORM NILAI SIAP'!$AC84*'CPMK-CPL'!N$19,0)+IFERROR('FORM NILAI SIAP'!$AE84*'CPMK-CPL'!N$20,0))/'CPMK-CPL'!N$25,""))</f>
        <v/>
      </c>
      <c r="P84" s="7" t="str">
        <f>IF($C84="","",IFERROR((IFERROR('FORM NILAI SIAP'!$M84*'CPMK-CPL'!O$11,0)+IFERROR('FORM NILAI SIAP'!$O84*'CPMK-CPL'!O$12,0)+IFERROR('FORM NILAI SIAP'!$Q84*'CPMK-CPL'!O$13,0)+IFERROR('FORM NILAI SIAP'!$S84*'CPMK-CPL'!O$14,0)+IFERROR('FORM NILAI SIAP'!$U84*'CPMK-CPL'!O$15,0)+IFERROR('FORM NILAI SIAP'!$W84*'CPMK-CPL'!O$16,0)+IFERROR('FORM NILAI SIAP'!$Y84*'CPMK-CPL'!O$17,0)+IFERROR('FORM NILAI SIAP'!$AA84*'CPMK-CPL'!O$18,0)+IFERROR('FORM NILAI SIAP'!$AC84*'CPMK-CPL'!O$19,0)+IFERROR('FORM NILAI SIAP'!$AE84*'CPMK-CPL'!O$20,0))/'CPMK-CPL'!O$25,""))</f>
        <v/>
      </c>
      <c r="Q84" s="7" t="str">
        <f>IF($C84="","",IFERROR((IFERROR('FORM NILAI SIAP'!$M84*'CPMK-CPL'!P$11,0)+IFERROR('FORM NILAI SIAP'!$O84*'CPMK-CPL'!P$12,0)+IFERROR('FORM NILAI SIAP'!$Q84*'CPMK-CPL'!P$13,0)+IFERROR('FORM NILAI SIAP'!$S84*'CPMK-CPL'!P$14,0)+IFERROR('FORM NILAI SIAP'!$U84*'CPMK-CPL'!P$15,0)+IFERROR('FORM NILAI SIAP'!$W84*'CPMK-CPL'!P$16,0)+IFERROR('FORM NILAI SIAP'!$Y84*'CPMK-CPL'!P$17,0)+IFERROR('FORM NILAI SIAP'!$AA84*'CPMK-CPL'!P$18,0)+IFERROR('FORM NILAI SIAP'!$AC84*'CPMK-CPL'!P$19,0)+IFERROR('FORM NILAI SIAP'!$AE84*'CPMK-CPL'!P$20,0))/'CPMK-CPL'!P$25,""))</f>
        <v/>
      </c>
      <c r="R84" s="7" t="str">
        <f>IF($C84="","",IFERROR((IFERROR('FORM NILAI SIAP'!$M84*'CPMK-CPL'!Q$11,0)+IFERROR('FORM NILAI SIAP'!$O84*'CPMK-CPL'!Q$12,0)+IFERROR('FORM NILAI SIAP'!$Q84*'CPMK-CPL'!Q$13,0)+IFERROR('FORM NILAI SIAP'!$S84*'CPMK-CPL'!Q$14,0)+IFERROR('FORM NILAI SIAP'!$U84*'CPMK-CPL'!Q$15,0)+IFERROR('FORM NILAI SIAP'!$W84*'CPMK-CPL'!Q$16,0)+IFERROR('FORM NILAI SIAP'!$Y84*'CPMK-CPL'!Q$17,0)+IFERROR('FORM NILAI SIAP'!$AA84*'CPMK-CPL'!Q$18,0)+IFERROR('FORM NILAI SIAP'!$AC84*'CPMK-CPL'!Q$19,0)+IFERROR('FORM NILAI SIAP'!$AE84*'CPMK-CPL'!Q$20,0))/'CPMK-CPL'!Q$25,""))</f>
        <v/>
      </c>
      <c r="S84" s="7" t="str">
        <f>IF($C84="","",IFERROR((IFERROR('FORM NILAI SIAP'!$M84*'CPMK-CPL'!R$11,0)+IFERROR('FORM NILAI SIAP'!$O84*'CPMK-CPL'!R$12,0)+IFERROR('FORM NILAI SIAP'!$Q84*'CPMK-CPL'!R$13,0)+IFERROR('FORM NILAI SIAP'!$S84*'CPMK-CPL'!R$14,0)+IFERROR('FORM NILAI SIAP'!$U84*'CPMK-CPL'!R$15,0)+IFERROR('FORM NILAI SIAP'!$W84*'CPMK-CPL'!R$16,0)+IFERROR('FORM NILAI SIAP'!$Y84*'CPMK-CPL'!R$17,0)+IFERROR('FORM NILAI SIAP'!$AA84*'CPMK-CPL'!R$18,0)+IFERROR('FORM NILAI SIAP'!$AC84*'CPMK-CPL'!R$19,0)+IFERROR('FORM NILAI SIAP'!$AE84*'CPMK-CPL'!R$20,0))/'CPMK-CPL'!R$25,""))</f>
        <v/>
      </c>
      <c r="T84" s="88" t="str">
        <f t="shared" ref="T84:AH84" si="86">IF(E84="","",IF(E84&gt;=80,4,IF(E84&gt;=70,3,IF(E84&gt;=60,2,1))))</f>
        <v/>
      </c>
      <c r="U84" s="88" t="str">
        <f t="shared" si="86"/>
        <v/>
      </c>
      <c r="V84" s="88">
        <f t="shared" si="75"/>
        <v>4</v>
      </c>
      <c r="W84" s="88" t="str">
        <f t="shared" si="86"/>
        <v/>
      </c>
      <c r="X84" s="88" t="str">
        <f t="shared" si="86"/>
        <v/>
      </c>
      <c r="Y84" s="88" t="str">
        <f t="shared" si="86"/>
        <v/>
      </c>
      <c r="Z84" s="88" t="str">
        <f t="shared" si="86"/>
        <v/>
      </c>
      <c r="AA84" s="88" t="str">
        <f t="shared" si="86"/>
        <v/>
      </c>
      <c r="AB84" s="88" t="str">
        <f t="shared" si="86"/>
        <v/>
      </c>
      <c r="AC84" s="88" t="str">
        <f t="shared" si="86"/>
        <v/>
      </c>
      <c r="AD84" s="88" t="str">
        <f t="shared" si="86"/>
        <v/>
      </c>
      <c r="AE84" s="88" t="str">
        <f t="shared" si="86"/>
        <v/>
      </c>
      <c r="AF84" s="88" t="str">
        <f t="shared" si="86"/>
        <v/>
      </c>
      <c r="AG84" s="88" t="str">
        <f t="shared" si="86"/>
        <v/>
      </c>
      <c r="AH84" s="88" t="str">
        <f t="shared" si="86"/>
        <v/>
      </c>
      <c r="AI84" s="89">
        <f t="shared" ca="1" si="6"/>
        <v>4</v>
      </c>
      <c r="AJ84" s="89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</row>
    <row r="85" spans="1:90" ht="14.25" customHeight="1">
      <c r="A85" s="103">
        <f t="shared" si="73"/>
        <v>78</v>
      </c>
      <c r="B85" s="64">
        <f>IF('FORM NILAI SIAP'!A85=0,"",'FORM NILAI SIAP'!A85)</f>
        <v>21120120140099</v>
      </c>
      <c r="C85" s="3" t="str">
        <f>IF('FORM NILAI SIAP'!B85=0,"",'FORM NILAI SIAP'!B85)</f>
        <v>IVAN DANISWORO ABADI</v>
      </c>
      <c r="D85" s="3" t="str">
        <f>'FORM NILAI SIAP'!J85</f>
        <v>A</v>
      </c>
      <c r="E85" s="7" t="str">
        <f>IF($C85="","",IFERROR((IFERROR('FORM NILAI SIAP'!$M85*'CPMK-CPL'!D$11,0)+IFERROR('FORM NILAI SIAP'!$O85*'CPMK-CPL'!D$12,0)+IFERROR('FORM NILAI SIAP'!$Q85*'CPMK-CPL'!D$13,0)+IFERROR('FORM NILAI SIAP'!$S85*'CPMK-CPL'!D$14,0)+IFERROR('FORM NILAI SIAP'!$U85*'CPMK-CPL'!D$15,0)+IFERROR('FORM NILAI SIAP'!$W85*'CPMK-CPL'!D$16,0)+IFERROR('FORM NILAI SIAP'!$Y85*'CPMK-CPL'!D$17,0)+IFERROR('FORM NILAI SIAP'!$AA85*'CPMK-CPL'!D$18,0)+IFERROR('FORM NILAI SIAP'!$AC85*'CPMK-CPL'!D$19,0)+IFERROR('FORM NILAI SIAP'!$AE85*'CPMK-CPL'!D$20,0))/'CPMK-CPL'!D$25,""))</f>
        <v/>
      </c>
      <c r="F85" s="7" t="str">
        <f>IF($C85="","",IFERROR((IFERROR('FORM NILAI SIAP'!$M85*'CPMK-CPL'!E$11,0)+IFERROR('FORM NILAI SIAP'!$O85*'CPMK-CPL'!E$12,0)+IFERROR('FORM NILAI SIAP'!$Q85*'CPMK-CPL'!E$13,0)+IFERROR('FORM NILAI SIAP'!$S85*'CPMK-CPL'!E$14,0)+IFERROR('FORM NILAI SIAP'!$U85*'CPMK-CPL'!E$15,0)+IFERROR('FORM NILAI SIAP'!$W85*'CPMK-CPL'!E$16,0)+IFERROR('FORM NILAI SIAP'!$Y85*'CPMK-CPL'!E$17,0)+IFERROR('FORM NILAI SIAP'!$AA85*'CPMK-CPL'!E$18,0)+IFERROR('FORM NILAI SIAP'!$AC85*'CPMK-CPL'!E$19,0)+IFERROR('FORM NILAI SIAP'!$AE85*'CPMK-CPL'!E$20,0))/'CPMK-CPL'!E$25,""))</f>
        <v/>
      </c>
      <c r="G85" s="7">
        <f>IF($C85="","",IFERROR((IFERROR('FORM NILAI SIAP'!$M85*'CPMK-CPL'!F$11,0)+IFERROR('FORM NILAI SIAP'!$O85*'CPMK-CPL'!F$12,0)+IFERROR('FORM NILAI SIAP'!$Q85*'CPMK-CPL'!F$13,0)+IFERROR('FORM NILAI SIAP'!$S85*'CPMK-CPL'!F$14,0)+IFERROR('FORM NILAI SIAP'!$U85*'CPMK-CPL'!F$15,0)+IFERROR('FORM NILAI SIAP'!$W85*'CPMK-CPL'!F$16,0)+IFERROR('FORM NILAI SIAP'!$Y85*'CPMK-CPL'!F$17,0)+IFERROR('FORM NILAI SIAP'!$AA85*'CPMK-CPL'!F$18,0)+IFERROR('FORM NILAI SIAP'!$AC85*'CPMK-CPL'!F$19,0)+IFERROR('FORM NILAI SIAP'!$AE85*'CPMK-CPL'!F$20,0))/'CPMK-CPL'!F$25,""))</f>
        <v>80</v>
      </c>
      <c r="H85" s="7" t="str">
        <f>IF($C85="","",IFERROR((IFERROR('FORM NILAI SIAP'!$M85*'CPMK-CPL'!G$11,0)+IFERROR('FORM NILAI SIAP'!$O85*'CPMK-CPL'!G$12,0)+IFERROR('FORM NILAI SIAP'!$Q85*'CPMK-CPL'!G$13,0)+IFERROR('FORM NILAI SIAP'!$S85*'CPMK-CPL'!G$14,0)+IFERROR('FORM NILAI SIAP'!$U85*'CPMK-CPL'!G$15,0)+IFERROR('FORM NILAI SIAP'!$W85*'CPMK-CPL'!G$16,0)+IFERROR('FORM NILAI SIAP'!$Y85*'CPMK-CPL'!G$17,0)+IFERROR('FORM NILAI SIAP'!$AA85*'CPMK-CPL'!G$18,0)+IFERROR('FORM NILAI SIAP'!$AC85*'CPMK-CPL'!G$19,0)+IFERROR('FORM NILAI SIAP'!$AE85*'CPMK-CPL'!G$20,0))/'CPMK-CPL'!G$25,""))</f>
        <v/>
      </c>
      <c r="I85" s="7" t="str">
        <f>IF($C85="","",IFERROR((IFERROR('FORM NILAI SIAP'!$M85*'CPMK-CPL'!H$11,0)+IFERROR('FORM NILAI SIAP'!$O85*'CPMK-CPL'!H$12,0)+IFERROR('FORM NILAI SIAP'!$Q85*'CPMK-CPL'!H$13,0)+IFERROR('FORM NILAI SIAP'!$S85*'CPMK-CPL'!H$14,0)+IFERROR('FORM NILAI SIAP'!$U85*'CPMK-CPL'!H$15,0)+IFERROR('FORM NILAI SIAP'!$W85*'CPMK-CPL'!H$16,0)+IFERROR('FORM NILAI SIAP'!$Y85*'CPMK-CPL'!H$17,0)+IFERROR('FORM NILAI SIAP'!$AA85*'CPMK-CPL'!H$18,0)+IFERROR('FORM NILAI SIAP'!$AC85*'CPMK-CPL'!H$19,0)+IFERROR('FORM NILAI SIAP'!$AE85*'CPMK-CPL'!H$20,0))/'CPMK-CPL'!H$25,""))</f>
        <v/>
      </c>
      <c r="J85" s="7" t="str">
        <f>IF($C85="","",IFERROR((IFERROR('FORM NILAI SIAP'!$M85*'CPMK-CPL'!I$11,0)+IFERROR('FORM NILAI SIAP'!$O85*'CPMK-CPL'!I$12,0)+IFERROR('FORM NILAI SIAP'!$Q85*'CPMK-CPL'!I$13,0)+IFERROR('FORM NILAI SIAP'!$S85*'CPMK-CPL'!I$14,0)+IFERROR('FORM NILAI SIAP'!$U85*'CPMK-CPL'!I$15,0)+IFERROR('FORM NILAI SIAP'!$W85*'CPMK-CPL'!I$16,0)+IFERROR('FORM NILAI SIAP'!$Y85*'CPMK-CPL'!I$17,0)+IFERROR('FORM NILAI SIAP'!$AA85*'CPMK-CPL'!I$18,0)+IFERROR('FORM NILAI SIAP'!$AC85*'CPMK-CPL'!I$19,0)+IFERROR('FORM NILAI SIAP'!$AE85*'CPMK-CPL'!I$20,0))/'CPMK-CPL'!I$25,""))</f>
        <v/>
      </c>
      <c r="K85" s="7" t="str">
        <f>IF($C85="","",IFERROR((IFERROR('FORM NILAI SIAP'!$M85*'CPMK-CPL'!J$11,0)+IFERROR('FORM NILAI SIAP'!$O85*'CPMK-CPL'!J$12,0)+IFERROR('FORM NILAI SIAP'!$Q85*'CPMK-CPL'!J$13,0)+IFERROR('FORM NILAI SIAP'!$S85*'CPMK-CPL'!J$14,0)+IFERROR('FORM NILAI SIAP'!$U85*'CPMK-CPL'!J$15,0)+IFERROR('FORM NILAI SIAP'!$W85*'CPMK-CPL'!J$16,0)+IFERROR('FORM NILAI SIAP'!$Y85*'CPMK-CPL'!J$17,0)+IFERROR('FORM NILAI SIAP'!$AA85*'CPMK-CPL'!J$18,0)+IFERROR('FORM NILAI SIAP'!$AC85*'CPMK-CPL'!J$19,0)+IFERROR('FORM NILAI SIAP'!$AE85*'CPMK-CPL'!J$20,0))/'CPMK-CPL'!J$25,""))</f>
        <v/>
      </c>
      <c r="L85" s="7" t="str">
        <f>IF($C85="","",IFERROR((IFERROR('FORM NILAI SIAP'!$M85*'CPMK-CPL'!K$11,0)+IFERROR('FORM NILAI SIAP'!$O85*'CPMK-CPL'!K$12,0)+IFERROR('FORM NILAI SIAP'!$Q85*'CPMK-CPL'!K$13,0)+IFERROR('FORM NILAI SIAP'!$S85*'CPMK-CPL'!K$14,0)+IFERROR('FORM NILAI SIAP'!$U85*'CPMK-CPL'!K$15,0)+IFERROR('FORM NILAI SIAP'!$W85*'CPMK-CPL'!K$16,0)+IFERROR('FORM NILAI SIAP'!$Y85*'CPMK-CPL'!K$17,0)+IFERROR('FORM NILAI SIAP'!$AA85*'CPMK-CPL'!K$18,0)+IFERROR('FORM NILAI SIAP'!$AC85*'CPMK-CPL'!K$19,0)+IFERROR('FORM NILAI SIAP'!$AE85*'CPMK-CPL'!K$20,0))/'CPMK-CPL'!K$25,""))</f>
        <v/>
      </c>
      <c r="M85" s="7" t="str">
        <f>IF($C85="","",IFERROR((IFERROR('FORM NILAI SIAP'!$M85*'CPMK-CPL'!L$11,0)+IFERROR('FORM NILAI SIAP'!$O85*'CPMK-CPL'!L$12,0)+IFERROR('FORM NILAI SIAP'!$Q85*'CPMK-CPL'!L$13,0)+IFERROR('FORM NILAI SIAP'!$S85*'CPMK-CPL'!L$14,0)+IFERROR('FORM NILAI SIAP'!$U85*'CPMK-CPL'!L$15,0)+IFERROR('FORM NILAI SIAP'!$W85*'CPMK-CPL'!L$16,0)+IFERROR('FORM NILAI SIAP'!$Y85*'CPMK-CPL'!L$17,0)+IFERROR('FORM NILAI SIAP'!$AA85*'CPMK-CPL'!L$18,0)+IFERROR('FORM NILAI SIAP'!$AC85*'CPMK-CPL'!L$19,0)+IFERROR('FORM NILAI SIAP'!$AE85*'CPMK-CPL'!L$20,0))/'CPMK-CPL'!L$25,""))</f>
        <v/>
      </c>
      <c r="N85" s="7" t="str">
        <f>IF($C85="","",IFERROR((IFERROR('FORM NILAI SIAP'!$M85*'CPMK-CPL'!M$11,0)+IFERROR('FORM NILAI SIAP'!$O85*'CPMK-CPL'!M$12,0)+IFERROR('FORM NILAI SIAP'!$Q85*'CPMK-CPL'!M$13,0)+IFERROR('FORM NILAI SIAP'!$S85*'CPMK-CPL'!M$14,0)+IFERROR('FORM NILAI SIAP'!$U85*'CPMK-CPL'!M$15,0)+IFERROR('FORM NILAI SIAP'!$W85*'CPMK-CPL'!M$16,0)+IFERROR('FORM NILAI SIAP'!$Y85*'CPMK-CPL'!M$17,0)+IFERROR('FORM NILAI SIAP'!$AA85*'CPMK-CPL'!M$18,0)+IFERROR('FORM NILAI SIAP'!$AC85*'CPMK-CPL'!M$19,0)+IFERROR('FORM NILAI SIAP'!$AE85*'CPMK-CPL'!M$20,0))/'CPMK-CPL'!M$25,""))</f>
        <v/>
      </c>
      <c r="O85" s="7" t="str">
        <f>IF($C85="","",IFERROR((IFERROR('FORM NILAI SIAP'!$M85*'CPMK-CPL'!N$11,0)+IFERROR('FORM NILAI SIAP'!$O85*'CPMK-CPL'!N$12,0)+IFERROR('FORM NILAI SIAP'!$Q85*'CPMK-CPL'!N$13,0)+IFERROR('FORM NILAI SIAP'!$S85*'CPMK-CPL'!N$14,0)+IFERROR('FORM NILAI SIAP'!$U85*'CPMK-CPL'!N$15,0)+IFERROR('FORM NILAI SIAP'!$W85*'CPMK-CPL'!N$16,0)+IFERROR('FORM NILAI SIAP'!$Y85*'CPMK-CPL'!N$17,0)+IFERROR('FORM NILAI SIAP'!$AA85*'CPMK-CPL'!N$18,0)+IFERROR('FORM NILAI SIAP'!$AC85*'CPMK-CPL'!N$19,0)+IFERROR('FORM NILAI SIAP'!$AE85*'CPMK-CPL'!N$20,0))/'CPMK-CPL'!N$25,""))</f>
        <v/>
      </c>
      <c r="P85" s="7" t="str">
        <f>IF($C85="","",IFERROR((IFERROR('FORM NILAI SIAP'!$M85*'CPMK-CPL'!O$11,0)+IFERROR('FORM NILAI SIAP'!$O85*'CPMK-CPL'!O$12,0)+IFERROR('FORM NILAI SIAP'!$Q85*'CPMK-CPL'!O$13,0)+IFERROR('FORM NILAI SIAP'!$S85*'CPMK-CPL'!O$14,0)+IFERROR('FORM NILAI SIAP'!$U85*'CPMK-CPL'!O$15,0)+IFERROR('FORM NILAI SIAP'!$W85*'CPMK-CPL'!O$16,0)+IFERROR('FORM NILAI SIAP'!$Y85*'CPMK-CPL'!O$17,0)+IFERROR('FORM NILAI SIAP'!$AA85*'CPMK-CPL'!O$18,0)+IFERROR('FORM NILAI SIAP'!$AC85*'CPMK-CPL'!O$19,0)+IFERROR('FORM NILAI SIAP'!$AE85*'CPMK-CPL'!O$20,0))/'CPMK-CPL'!O$25,""))</f>
        <v/>
      </c>
      <c r="Q85" s="7" t="str">
        <f>IF($C85="","",IFERROR((IFERROR('FORM NILAI SIAP'!$M85*'CPMK-CPL'!P$11,0)+IFERROR('FORM NILAI SIAP'!$O85*'CPMK-CPL'!P$12,0)+IFERROR('FORM NILAI SIAP'!$Q85*'CPMK-CPL'!P$13,0)+IFERROR('FORM NILAI SIAP'!$S85*'CPMK-CPL'!P$14,0)+IFERROR('FORM NILAI SIAP'!$U85*'CPMK-CPL'!P$15,0)+IFERROR('FORM NILAI SIAP'!$W85*'CPMK-CPL'!P$16,0)+IFERROR('FORM NILAI SIAP'!$Y85*'CPMK-CPL'!P$17,0)+IFERROR('FORM NILAI SIAP'!$AA85*'CPMK-CPL'!P$18,0)+IFERROR('FORM NILAI SIAP'!$AC85*'CPMK-CPL'!P$19,0)+IFERROR('FORM NILAI SIAP'!$AE85*'CPMK-CPL'!P$20,0))/'CPMK-CPL'!P$25,""))</f>
        <v/>
      </c>
      <c r="R85" s="7" t="str">
        <f>IF($C85="","",IFERROR((IFERROR('FORM NILAI SIAP'!$M85*'CPMK-CPL'!Q$11,0)+IFERROR('FORM NILAI SIAP'!$O85*'CPMK-CPL'!Q$12,0)+IFERROR('FORM NILAI SIAP'!$Q85*'CPMK-CPL'!Q$13,0)+IFERROR('FORM NILAI SIAP'!$S85*'CPMK-CPL'!Q$14,0)+IFERROR('FORM NILAI SIAP'!$U85*'CPMK-CPL'!Q$15,0)+IFERROR('FORM NILAI SIAP'!$W85*'CPMK-CPL'!Q$16,0)+IFERROR('FORM NILAI SIAP'!$Y85*'CPMK-CPL'!Q$17,0)+IFERROR('FORM NILAI SIAP'!$AA85*'CPMK-CPL'!Q$18,0)+IFERROR('FORM NILAI SIAP'!$AC85*'CPMK-CPL'!Q$19,0)+IFERROR('FORM NILAI SIAP'!$AE85*'CPMK-CPL'!Q$20,0))/'CPMK-CPL'!Q$25,""))</f>
        <v/>
      </c>
      <c r="S85" s="7" t="str">
        <f>IF($C85="","",IFERROR((IFERROR('FORM NILAI SIAP'!$M85*'CPMK-CPL'!R$11,0)+IFERROR('FORM NILAI SIAP'!$O85*'CPMK-CPL'!R$12,0)+IFERROR('FORM NILAI SIAP'!$Q85*'CPMK-CPL'!R$13,0)+IFERROR('FORM NILAI SIAP'!$S85*'CPMK-CPL'!R$14,0)+IFERROR('FORM NILAI SIAP'!$U85*'CPMK-CPL'!R$15,0)+IFERROR('FORM NILAI SIAP'!$W85*'CPMK-CPL'!R$16,0)+IFERROR('FORM NILAI SIAP'!$Y85*'CPMK-CPL'!R$17,0)+IFERROR('FORM NILAI SIAP'!$AA85*'CPMK-CPL'!R$18,0)+IFERROR('FORM NILAI SIAP'!$AC85*'CPMK-CPL'!R$19,0)+IFERROR('FORM NILAI SIAP'!$AE85*'CPMK-CPL'!R$20,0))/'CPMK-CPL'!R$25,""))</f>
        <v/>
      </c>
      <c r="T85" s="88" t="str">
        <f t="shared" ref="T85:AH85" si="87">IF(E85="","",IF(E85&gt;=80,4,IF(E85&gt;=70,3,IF(E85&gt;=60,2,1))))</f>
        <v/>
      </c>
      <c r="U85" s="88" t="str">
        <f t="shared" si="87"/>
        <v/>
      </c>
      <c r="V85" s="88">
        <f t="shared" si="75"/>
        <v>4</v>
      </c>
      <c r="W85" s="88" t="str">
        <f t="shared" si="87"/>
        <v/>
      </c>
      <c r="X85" s="88" t="str">
        <f t="shared" si="87"/>
        <v/>
      </c>
      <c r="Y85" s="88" t="str">
        <f t="shared" si="87"/>
        <v/>
      </c>
      <c r="Z85" s="88" t="str">
        <f t="shared" si="87"/>
        <v/>
      </c>
      <c r="AA85" s="88" t="str">
        <f t="shared" si="87"/>
        <v/>
      </c>
      <c r="AB85" s="88" t="str">
        <f t="shared" si="87"/>
        <v/>
      </c>
      <c r="AC85" s="88" t="str">
        <f t="shared" si="87"/>
        <v/>
      </c>
      <c r="AD85" s="88" t="str">
        <f t="shared" si="87"/>
        <v/>
      </c>
      <c r="AE85" s="88" t="str">
        <f t="shared" si="87"/>
        <v/>
      </c>
      <c r="AF85" s="88" t="str">
        <f t="shared" si="87"/>
        <v/>
      </c>
      <c r="AG85" s="88" t="str">
        <f t="shared" si="87"/>
        <v/>
      </c>
      <c r="AH85" s="88" t="str">
        <f t="shared" si="87"/>
        <v/>
      </c>
      <c r="AI85" s="89">
        <f t="shared" ca="1" si="6"/>
        <v>4</v>
      </c>
      <c r="AJ85" s="89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</row>
    <row r="86" spans="1:90" ht="14.25" customHeight="1">
      <c r="A86" s="103">
        <f t="shared" si="73"/>
        <v>79</v>
      </c>
      <c r="B86" s="64">
        <f>IF('FORM NILAI SIAP'!A86=0,"",'FORM NILAI SIAP'!A86)</f>
        <v>21120120140099</v>
      </c>
      <c r="C86" s="3" t="str">
        <f>IF('FORM NILAI SIAP'!B86=0,"",'FORM NILAI SIAP'!B86)</f>
        <v>DIMAS KENANG SURYA ARDANI</v>
      </c>
      <c r="D86" s="3" t="str">
        <f>'FORM NILAI SIAP'!J86</f>
        <v>A</v>
      </c>
      <c r="E86" s="7" t="str">
        <f>IF($C86="","",IFERROR((IFERROR('FORM NILAI SIAP'!$M86*'CPMK-CPL'!D$11,0)+IFERROR('FORM NILAI SIAP'!$O86*'CPMK-CPL'!D$12,0)+IFERROR('FORM NILAI SIAP'!$Q86*'CPMK-CPL'!D$13,0)+IFERROR('FORM NILAI SIAP'!$S86*'CPMK-CPL'!D$14,0)+IFERROR('FORM NILAI SIAP'!$U86*'CPMK-CPL'!D$15,0)+IFERROR('FORM NILAI SIAP'!$W86*'CPMK-CPL'!D$16,0)+IFERROR('FORM NILAI SIAP'!$Y86*'CPMK-CPL'!D$17,0)+IFERROR('FORM NILAI SIAP'!$AA86*'CPMK-CPL'!D$18,0)+IFERROR('FORM NILAI SIAP'!$AC86*'CPMK-CPL'!D$19,0)+IFERROR('FORM NILAI SIAP'!$AE86*'CPMK-CPL'!D$20,0))/'CPMK-CPL'!D$25,""))</f>
        <v/>
      </c>
      <c r="F86" s="7" t="str">
        <f>IF($C86="","",IFERROR((IFERROR('FORM NILAI SIAP'!$M86*'CPMK-CPL'!E$11,0)+IFERROR('FORM NILAI SIAP'!$O86*'CPMK-CPL'!E$12,0)+IFERROR('FORM NILAI SIAP'!$Q86*'CPMK-CPL'!E$13,0)+IFERROR('FORM NILAI SIAP'!$S86*'CPMK-CPL'!E$14,0)+IFERROR('FORM NILAI SIAP'!$U86*'CPMK-CPL'!E$15,0)+IFERROR('FORM NILAI SIAP'!$W86*'CPMK-CPL'!E$16,0)+IFERROR('FORM NILAI SIAP'!$Y86*'CPMK-CPL'!E$17,0)+IFERROR('FORM NILAI SIAP'!$AA86*'CPMK-CPL'!E$18,0)+IFERROR('FORM NILAI SIAP'!$AC86*'CPMK-CPL'!E$19,0)+IFERROR('FORM NILAI SIAP'!$AE86*'CPMK-CPL'!E$20,0))/'CPMK-CPL'!E$25,""))</f>
        <v/>
      </c>
      <c r="G86" s="7">
        <f>IF($C86="","",IFERROR((IFERROR('FORM NILAI SIAP'!$M86*'CPMK-CPL'!F$11,0)+IFERROR('FORM NILAI SIAP'!$O86*'CPMK-CPL'!F$12,0)+IFERROR('FORM NILAI SIAP'!$Q86*'CPMK-CPL'!F$13,0)+IFERROR('FORM NILAI SIAP'!$S86*'CPMK-CPL'!F$14,0)+IFERROR('FORM NILAI SIAP'!$U86*'CPMK-CPL'!F$15,0)+IFERROR('FORM NILAI SIAP'!$W86*'CPMK-CPL'!F$16,0)+IFERROR('FORM NILAI SIAP'!$Y86*'CPMK-CPL'!F$17,0)+IFERROR('FORM NILAI SIAP'!$AA86*'CPMK-CPL'!F$18,0)+IFERROR('FORM NILAI SIAP'!$AC86*'CPMK-CPL'!F$19,0)+IFERROR('FORM NILAI SIAP'!$AE86*'CPMK-CPL'!F$20,0))/'CPMK-CPL'!F$25,""))</f>
        <v>92</v>
      </c>
      <c r="H86" s="7" t="str">
        <f>IF($C86="","",IFERROR((IFERROR('FORM NILAI SIAP'!$M86*'CPMK-CPL'!G$11,0)+IFERROR('FORM NILAI SIAP'!$O86*'CPMK-CPL'!G$12,0)+IFERROR('FORM NILAI SIAP'!$Q86*'CPMK-CPL'!G$13,0)+IFERROR('FORM NILAI SIAP'!$S86*'CPMK-CPL'!G$14,0)+IFERROR('FORM NILAI SIAP'!$U86*'CPMK-CPL'!G$15,0)+IFERROR('FORM NILAI SIAP'!$W86*'CPMK-CPL'!G$16,0)+IFERROR('FORM NILAI SIAP'!$Y86*'CPMK-CPL'!G$17,0)+IFERROR('FORM NILAI SIAP'!$AA86*'CPMK-CPL'!G$18,0)+IFERROR('FORM NILAI SIAP'!$AC86*'CPMK-CPL'!G$19,0)+IFERROR('FORM NILAI SIAP'!$AE86*'CPMK-CPL'!G$20,0))/'CPMK-CPL'!G$25,""))</f>
        <v/>
      </c>
      <c r="I86" s="7" t="str">
        <f>IF($C86="","",IFERROR((IFERROR('FORM NILAI SIAP'!$M86*'CPMK-CPL'!H$11,0)+IFERROR('FORM NILAI SIAP'!$O86*'CPMK-CPL'!H$12,0)+IFERROR('FORM NILAI SIAP'!$Q86*'CPMK-CPL'!H$13,0)+IFERROR('FORM NILAI SIAP'!$S86*'CPMK-CPL'!H$14,0)+IFERROR('FORM NILAI SIAP'!$U86*'CPMK-CPL'!H$15,0)+IFERROR('FORM NILAI SIAP'!$W86*'CPMK-CPL'!H$16,0)+IFERROR('FORM NILAI SIAP'!$Y86*'CPMK-CPL'!H$17,0)+IFERROR('FORM NILAI SIAP'!$AA86*'CPMK-CPL'!H$18,0)+IFERROR('FORM NILAI SIAP'!$AC86*'CPMK-CPL'!H$19,0)+IFERROR('FORM NILAI SIAP'!$AE86*'CPMK-CPL'!H$20,0))/'CPMK-CPL'!H$25,""))</f>
        <v/>
      </c>
      <c r="J86" s="7" t="str">
        <f>IF($C86="","",IFERROR((IFERROR('FORM NILAI SIAP'!$M86*'CPMK-CPL'!I$11,0)+IFERROR('FORM NILAI SIAP'!$O86*'CPMK-CPL'!I$12,0)+IFERROR('FORM NILAI SIAP'!$Q86*'CPMK-CPL'!I$13,0)+IFERROR('FORM NILAI SIAP'!$S86*'CPMK-CPL'!I$14,0)+IFERROR('FORM NILAI SIAP'!$U86*'CPMK-CPL'!I$15,0)+IFERROR('FORM NILAI SIAP'!$W86*'CPMK-CPL'!I$16,0)+IFERROR('FORM NILAI SIAP'!$Y86*'CPMK-CPL'!I$17,0)+IFERROR('FORM NILAI SIAP'!$AA86*'CPMK-CPL'!I$18,0)+IFERROR('FORM NILAI SIAP'!$AC86*'CPMK-CPL'!I$19,0)+IFERROR('FORM NILAI SIAP'!$AE86*'CPMK-CPL'!I$20,0))/'CPMK-CPL'!I$25,""))</f>
        <v/>
      </c>
      <c r="K86" s="7" t="str">
        <f>IF($C86="","",IFERROR((IFERROR('FORM NILAI SIAP'!$M86*'CPMK-CPL'!J$11,0)+IFERROR('FORM NILAI SIAP'!$O86*'CPMK-CPL'!J$12,0)+IFERROR('FORM NILAI SIAP'!$Q86*'CPMK-CPL'!J$13,0)+IFERROR('FORM NILAI SIAP'!$S86*'CPMK-CPL'!J$14,0)+IFERROR('FORM NILAI SIAP'!$U86*'CPMK-CPL'!J$15,0)+IFERROR('FORM NILAI SIAP'!$W86*'CPMK-CPL'!J$16,0)+IFERROR('FORM NILAI SIAP'!$Y86*'CPMK-CPL'!J$17,0)+IFERROR('FORM NILAI SIAP'!$AA86*'CPMK-CPL'!J$18,0)+IFERROR('FORM NILAI SIAP'!$AC86*'CPMK-CPL'!J$19,0)+IFERROR('FORM NILAI SIAP'!$AE86*'CPMK-CPL'!J$20,0))/'CPMK-CPL'!J$25,""))</f>
        <v/>
      </c>
      <c r="L86" s="7" t="str">
        <f>IF($C86="","",IFERROR((IFERROR('FORM NILAI SIAP'!$M86*'CPMK-CPL'!K$11,0)+IFERROR('FORM NILAI SIAP'!$O86*'CPMK-CPL'!K$12,0)+IFERROR('FORM NILAI SIAP'!$Q86*'CPMK-CPL'!K$13,0)+IFERROR('FORM NILAI SIAP'!$S86*'CPMK-CPL'!K$14,0)+IFERROR('FORM NILAI SIAP'!$U86*'CPMK-CPL'!K$15,0)+IFERROR('FORM NILAI SIAP'!$W86*'CPMK-CPL'!K$16,0)+IFERROR('FORM NILAI SIAP'!$Y86*'CPMK-CPL'!K$17,0)+IFERROR('FORM NILAI SIAP'!$AA86*'CPMK-CPL'!K$18,0)+IFERROR('FORM NILAI SIAP'!$AC86*'CPMK-CPL'!K$19,0)+IFERROR('FORM NILAI SIAP'!$AE86*'CPMK-CPL'!K$20,0))/'CPMK-CPL'!K$25,""))</f>
        <v/>
      </c>
      <c r="M86" s="7" t="str">
        <f>IF($C86="","",IFERROR((IFERROR('FORM NILAI SIAP'!$M86*'CPMK-CPL'!L$11,0)+IFERROR('FORM NILAI SIAP'!$O86*'CPMK-CPL'!L$12,0)+IFERROR('FORM NILAI SIAP'!$Q86*'CPMK-CPL'!L$13,0)+IFERROR('FORM NILAI SIAP'!$S86*'CPMK-CPL'!L$14,0)+IFERROR('FORM NILAI SIAP'!$U86*'CPMK-CPL'!L$15,0)+IFERROR('FORM NILAI SIAP'!$W86*'CPMK-CPL'!L$16,0)+IFERROR('FORM NILAI SIAP'!$Y86*'CPMK-CPL'!L$17,0)+IFERROR('FORM NILAI SIAP'!$AA86*'CPMK-CPL'!L$18,0)+IFERROR('FORM NILAI SIAP'!$AC86*'CPMK-CPL'!L$19,0)+IFERROR('FORM NILAI SIAP'!$AE86*'CPMK-CPL'!L$20,0))/'CPMK-CPL'!L$25,""))</f>
        <v/>
      </c>
      <c r="N86" s="7" t="str">
        <f>IF($C86="","",IFERROR((IFERROR('FORM NILAI SIAP'!$M86*'CPMK-CPL'!M$11,0)+IFERROR('FORM NILAI SIAP'!$O86*'CPMK-CPL'!M$12,0)+IFERROR('FORM NILAI SIAP'!$Q86*'CPMK-CPL'!M$13,0)+IFERROR('FORM NILAI SIAP'!$S86*'CPMK-CPL'!M$14,0)+IFERROR('FORM NILAI SIAP'!$U86*'CPMK-CPL'!M$15,0)+IFERROR('FORM NILAI SIAP'!$W86*'CPMK-CPL'!M$16,0)+IFERROR('FORM NILAI SIAP'!$Y86*'CPMK-CPL'!M$17,0)+IFERROR('FORM NILAI SIAP'!$AA86*'CPMK-CPL'!M$18,0)+IFERROR('FORM NILAI SIAP'!$AC86*'CPMK-CPL'!M$19,0)+IFERROR('FORM NILAI SIAP'!$AE86*'CPMK-CPL'!M$20,0))/'CPMK-CPL'!M$25,""))</f>
        <v/>
      </c>
      <c r="O86" s="7" t="str">
        <f>IF($C86="","",IFERROR((IFERROR('FORM NILAI SIAP'!$M86*'CPMK-CPL'!N$11,0)+IFERROR('FORM NILAI SIAP'!$O86*'CPMK-CPL'!N$12,0)+IFERROR('FORM NILAI SIAP'!$Q86*'CPMK-CPL'!N$13,0)+IFERROR('FORM NILAI SIAP'!$S86*'CPMK-CPL'!N$14,0)+IFERROR('FORM NILAI SIAP'!$U86*'CPMK-CPL'!N$15,0)+IFERROR('FORM NILAI SIAP'!$W86*'CPMK-CPL'!N$16,0)+IFERROR('FORM NILAI SIAP'!$Y86*'CPMK-CPL'!N$17,0)+IFERROR('FORM NILAI SIAP'!$AA86*'CPMK-CPL'!N$18,0)+IFERROR('FORM NILAI SIAP'!$AC86*'CPMK-CPL'!N$19,0)+IFERROR('FORM NILAI SIAP'!$AE86*'CPMK-CPL'!N$20,0))/'CPMK-CPL'!N$25,""))</f>
        <v/>
      </c>
      <c r="P86" s="7" t="str">
        <f>IF($C86="","",IFERROR((IFERROR('FORM NILAI SIAP'!$M86*'CPMK-CPL'!O$11,0)+IFERROR('FORM NILAI SIAP'!$O86*'CPMK-CPL'!O$12,0)+IFERROR('FORM NILAI SIAP'!$Q86*'CPMK-CPL'!O$13,0)+IFERROR('FORM NILAI SIAP'!$S86*'CPMK-CPL'!O$14,0)+IFERROR('FORM NILAI SIAP'!$U86*'CPMK-CPL'!O$15,0)+IFERROR('FORM NILAI SIAP'!$W86*'CPMK-CPL'!O$16,0)+IFERROR('FORM NILAI SIAP'!$Y86*'CPMK-CPL'!O$17,0)+IFERROR('FORM NILAI SIAP'!$AA86*'CPMK-CPL'!O$18,0)+IFERROR('FORM NILAI SIAP'!$AC86*'CPMK-CPL'!O$19,0)+IFERROR('FORM NILAI SIAP'!$AE86*'CPMK-CPL'!O$20,0))/'CPMK-CPL'!O$25,""))</f>
        <v/>
      </c>
      <c r="Q86" s="7" t="str">
        <f>IF($C86="","",IFERROR((IFERROR('FORM NILAI SIAP'!$M86*'CPMK-CPL'!P$11,0)+IFERROR('FORM NILAI SIAP'!$O86*'CPMK-CPL'!P$12,0)+IFERROR('FORM NILAI SIAP'!$Q86*'CPMK-CPL'!P$13,0)+IFERROR('FORM NILAI SIAP'!$S86*'CPMK-CPL'!P$14,0)+IFERROR('FORM NILAI SIAP'!$U86*'CPMK-CPL'!P$15,0)+IFERROR('FORM NILAI SIAP'!$W86*'CPMK-CPL'!P$16,0)+IFERROR('FORM NILAI SIAP'!$Y86*'CPMK-CPL'!P$17,0)+IFERROR('FORM NILAI SIAP'!$AA86*'CPMK-CPL'!P$18,0)+IFERROR('FORM NILAI SIAP'!$AC86*'CPMK-CPL'!P$19,0)+IFERROR('FORM NILAI SIAP'!$AE86*'CPMK-CPL'!P$20,0))/'CPMK-CPL'!P$25,""))</f>
        <v/>
      </c>
      <c r="R86" s="7" t="str">
        <f>IF($C86="","",IFERROR((IFERROR('FORM NILAI SIAP'!$M86*'CPMK-CPL'!Q$11,0)+IFERROR('FORM NILAI SIAP'!$O86*'CPMK-CPL'!Q$12,0)+IFERROR('FORM NILAI SIAP'!$Q86*'CPMK-CPL'!Q$13,0)+IFERROR('FORM NILAI SIAP'!$S86*'CPMK-CPL'!Q$14,0)+IFERROR('FORM NILAI SIAP'!$U86*'CPMK-CPL'!Q$15,0)+IFERROR('FORM NILAI SIAP'!$W86*'CPMK-CPL'!Q$16,0)+IFERROR('FORM NILAI SIAP'!$Y86*'CPMK-CPL'!Q$17,0)+IFERROR('FORM NILAI SIAP'!$AA86*'CPMK-CPL'!Q$18,0)+IFERROR('FORM NILAI SIAP'!$AC86*'CPMK-CPL'!Q$19,0)+IFERROR('FORM NILAI SIAP'!$AE86*'CPMK-CPL'!Q$20,0))/'CPMK-CPL'!Q$25,""))</f>
        <v/>
      </c>
      <c r="S86" s="7" t="str">
        <f>IF($C86="","",IFERROR((IFERROR('FORM NILAI SIAP'!$M86*'CPMK-CPL'!R$11,0)+IFERROR('FORM NILAI SIAP'!$O86*'CPMK-CPL'!R$12,0)+IFERROR('FORM NILAI SIAP'!$Q86*'CPMK-CPL'!R$13,0)+IFERROR('FORM NILAI SIAP'!$S86*'CPMK-CPL'!R$14,0)+IFERROR('FORM NILAI SIAP'!$U86*'CPMK-CPL'!R$15,0)+IFERROR('FORM NILAI SIAP'!$W86*'CPMK-CPL'!R$16,0)+IFERROR('FORM NILAI SIAP'!$Y86*'CPMK-CPL'!R$17,0)+IFERROR('FORM NILAI SIAP'!$AA86*'CPMK-CPL'!R$18,0)+IFERROR('FORM NILAI SIAP'!$AC86*'CPMK-CPL'!R$19,0)+IFERROR('FORM NILAI SIAP'!$AE86*'CPMK-CPL'!R$20,0))/'CPMK-CPL'!R$25,""))</f>
        <v/>
      </c>
      <c r="T86" s="88" t="str">
        <f t="shared" ref="T86:AH86" si="88">IF(E86="","",IF(E86&gt;=80,4,IF(E86&gt;=70,3,IF(E86&gt;=60,2,1))))</f>
        <v/>
      </c>
      <c r="U86" s="88" t="str">
        <f t="shared" si="88"/>
        <v/>
      </c>
      <c r="V86" s="88">
        <f t="shared" si="75"/>
        <v>4</v>
      </c>
      <c r="W86" s="88" t="str">
        <f t="shared" si="88"/>
        <v/>
      </c>
      <c r="X86" s="88" t="str">
        <f t="shared" si="88"/>
        <v/>
      </c>
      <c r="Y86" s="88" t="str">
        <f t="shared" si="88"/>
        <v/>
      </c>
      <c r="Z86" s="88" t="str">
        <f t="shared" si="88"/>
        <v/>
      </c>
      <c r="AA86" s="88" t="str">
        <f t="shared" si="88"/>
        <v/>
      </c>
      <c r="AB86" s="88" t="str">
        <f t="shared" si="88"/>
        <v/>
      </c>
      <c r="AC86" s="88" t="str">
        <f t="shared" si="88"/>
        <v/>
      </c>
      <c r="AD86" s="88" t="str">
        <f t="shared" si="88"/>
        <v/>
      </c>
      <c r="AE86" s="88" t="str">
        <f t="shared" si="88"/>
        <v/>
      </c>
      <c r="AF86" s="88" t="str">
        <f t="shared" si="88"/>
        <v/>
      </c>
      <c r="AG86" s="88" t="str">
        <f t="shared" si="88"/>
        <v/>
      </c>
      <c r="AH86" s="88" t="str">
        <f t="shared" si="88"/>
        <v/>
      </c>
      <c r="AI86" s="89">
        <f t="shared" ca="1" si="6"/>
        <v>4</v>
      </c>
      <c r="AJ86" s="89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</row>
    <row r="87" spans="1:90" ht="14.25" customHeight="1">
      <c r="A87" s="103">
        <f t="shared" si="73"/>
        <v>80</v>
      </c>
      <c r="B87" s="64">
        <f>IF('FORM NILAI SIAP'!A87=0,"",'FORM NILAI SIAP'!A87)</f>
        <v>21120120140099</v>
      </c>
      <c r="C87" s="3" t="str">
        <f>IF('FORM NILAI SIAP'!B87=0,"",'FORM NILAI SIAP'!B87)</f>
        <v>RAHMAT MUKHALIN</v>
      </c>
      <c r="D87" s="3" t="str">
        <f>'FORM NILAI SIAP'!J87</f>
        <v>B</v>
      </c>
      <c r="E87" s="7" t="str">
        <f>IF($C87="","",IFERROR((IFERROR('FORM NILAI SIAP'!$M87*'CPMK-CPL'!D$11,0)+IFERROR('FORM NILAI SIAP'!$O87*'CPMK-CPL'!D$12,0)+IFERROR('FORM NILAI SIAP'!$Q87*'CPMK-CPL'!D$13,0)+IFERROR('FORM NILAI SIAP'!$S87*'CPMK-CPL'!D$14,0)+IFERROR('FORM NILAI SIAP'!$U87*'CPMK-CPL'!D$15,0)+IFERROR('FORM NILAI SIAP'!$W87*'CPMK-CPL'!D$16,0)+IFERROR('FORM NILAI SIAP'!$Y87*'CPMK-CPL'!D$17,0)+IFERROR('FORM NILAI SIAP'!$AA87*'CPMK-CPL'!D$18,0)+IFERROR('FORM NILAI SIAP'!$AC87*'CPMK-CPL'!D$19,0)+IFERROR('FORM NILAI SIAP'!$AE87*'CPMK-CPL'!D$20,0))/'CPMK-CPL'!D$25,""))</f>
        <v/>
      </c>
      <c r="F87" s="7" t="str">
        <f>IF($C87="","",IFERROR((IFERROR('FORM NILAI SIAP'!$M87*'CPMK-CPL'!E$11,0)+IFERROR('FORM NILAI SIAP'!$O87*'CPMK-CPL'!E$12,0)+IFERROR('FORM NILAI SIAP'!$Q87*'CPMK-CPL'!E$13,0)+IFERROR('FORM NILAI SIAP'!$S87*'CPMK-CPL'!E$14,0)+IFERROR('FORM NILAI SIAP'!$U87*'CPMK-CPL'!E$15,0)+IFERROR('FORM NILAI SIAP'!$W87*'CPMK-CPL'!E$16,0)+IFERROR('FORM NILAI SIAP'!$Y87*'CPMK-CPL'!E$17,0)+IFERROR('FORM NILAI SIAP'!$AA87*'CPMK-CPL'!E$18,0)+IFERROR('FORM NILAI SIAP'!$AC87*'CPMK-CPL'!E$19,0)+IFERROR('FORM NILAI SIAP'!$AE87*'CPMK-CPL'!E$20,0))/'CPMK-CPL'!E$25,""))</f>
        <v/>
      </c>
      <c r="G87" s="7">
        <f>IF($C87="","",IFERROR((IFERROR('FORM NILAI SIAP'!$M87*'CPMK-CPL'!F$11,0)+IFERROR('FORM NILAI SIAP'!$O87*'CPMK-CPL'!F$12,0)+IFERROR('FORM NILAI SIAP'!$Q87*'CPMK-CPL'!F$13,0)+IFERROR('FORM NILAI SIAP'!$S87*'CPMK-CPL'!F$14,0)+IFERROR('FORM NILAI SIAP'!$U87*'CPMK-CPL'!F$15,0)+IFERROR('FORM NILAI SIAP'!$W87*'CPMK-CPL'!F$16,0)+IFERROR('FORM NILAI SIAP'!$Y87*'CPMK-CPL'!F$17,0)+IFERROR('FORM NILAI SIAP'!$AA87*'CPMK-CPL'!F$18,0)+IFERROR('FORM NILAI SIAP'!$AC87*'CPMK-CPL'!F$19,0)+IFERROR('FORM NILAI SIAP'!$AE87*'CPMK-CPL'!F$20,0))/'CPMK-CPL'!F$25,""))</f>
        <v>74</v>
      </c>
      <c r="H87" s="7" t="str">
        <f>IF($C87="","",IFERROR((IFERROR('FORM NILAI SIAP'!$M87*'CPMK-CPL'!G$11,0)+IFERROR('FORM NILAI SIAP'!$O87*'CPMK-CPL'!G$12,0)+IFERROR('FORM NILAI SIAP'!$Q87*'CPMK-CPL'!G$13,0)+IFERROR('FORM NILAI SIAP'!$S87*'CPMK-CPL'!G$14,0)+IFERROR('FORM NILAI SIAP'!$U87*'CPMK-CPL'!G$15,0)+IFERROR('FORM NILAI SIAP'!$W87*'CPMK-CPL'!G$16,0)+IFERROR('FORM NILAI SIAP'!$Y87*'CPMK-CPL'!G$17,0)+IFERROR('FORM NILAI SIAP'!$AA87*'CPMK-CPL'!G$18,0)+IFERROR('FORM NILAI SIAP'!$AC87*'CPMK-CPL'!G$19,0)+IFERROR('FORM NILAI SIAP'!$AE87*'CPMK-CPL'!G$20,0))/'CPMK-CPL'!G$25,""))</f>
        <v/>
      </c>
      <c r="I87" s="7" t="str">
        <f>IF($C87="","",IFERROR((IFERROR('FORM NILAI SIAP'!$M87*'CPMK-CPL'!H$11,0)+IFERROR('FORM NILAI SIAP'!$O87*'CPMK-CPL'!H$12,0)+IFERROR('FORM NILAI SIAP'!$Q87*'CPMK-CPL'!H$13,0)+IFERROR('FORM NILAI SIAP'!$S87*'CPMK-CPL'!H$14,0)+IFERROR('FORM NILAI SIAP'!$U87*'CPMK-CPL'!H$15,0)+IFERROR('FORM NILAI SIAP'!$W87*'CPMK-CPL'!H$16,0)+IFERROR('FORM NILAI SIAP'!$Y87*'CPMK-CPL'!H$17,0)+IFERROR('FORM NILAI SIAP'!$AA87*'CPMK-CPL'!H$18,0)+IFERROR('FORM NILAI SIAP'!$AC87*'CPMK-CPL'!H$19,0)+IFERROR('FORM NILAI SIAP'!$AE87*'CPMK-CPL'!H$20,0))/'CPMK-CPL'!H$25,""))</f>
        <v/>
      </c>
      <c r="J87" s="7" t="str">
        <f>IF($C87="","",IFERROR((IFERROR('FORM NILAI SIAP'!$M87*'CPMK-CPL'!I$11,0)+IFERROR('FORM NILAI SIAP'!$O87*'CPMK-CPL'!I$12,0)+IFERROR('FORM NILAI SIAP'!$Q87*'CPMK-CPL'!I$13,0)+IFERROR('FORM NILAI SIAP'!$S87*'CPMK-CPL'!I$14,0)+IFERROR('FORM NILAI SIAP'!$U87*'CPMK-CPL'!I$15,0)+IFERROR('FORM NILAI SIAP'!$W87*'CPMK-CPL'!I$16,0)+IFERROR('FORM NILAI SIAP'!$Y87*'CPMK-CPL'!I$17,0)+IFERROR('FORM NILAI SIAP'!$AA87*'CPMK-CPL'!I$18,0)+IFERROR('FORM NILAI SIAP'!$AC87*'CPMK-CPL'!I$19,0)+IFERROR('FORM NILAI SIAP'!$AE87*'CPMK-CPL'!I$20,0))/'CPMK-CPL'!I$25,""))</f>
        <v/>
      </c>
      <c r="K87" s="7" t="str">
        <f>IF($C87="","",IFERROR((IFERROR('FORM NILAI SIAP'!$M87*'CPMK-CPL'!J$11,0)+IFERROR('FORM NILAI SIAP'!$O87*'CPMK-CPL'!J$12,0)+IFERROR('FORM NILAI SIAP'!$Q87*'CPMK-CPL'!J$13,0)+IFERROR('FORM NILAI SIAP'!$S87*'CPMK-CPL'!J$14,0)+IFERROR('FORM NILAI SIAP'!$U87*'CPMK-CPL'!J$15,0)+IFERROR('FORM NILAI SIAP'!$W87*'CPMK-CPL'!J$16,0)+IFERROR('FORM NILAI SIAP'!$Y87*'CPMK-CPL'!J$17,0)+IFERROR('FORM NILAI SIAP'!$AA87*'CPMK-CPL'!J$18,0)+IFERROR('FORM NILAI SIAP'!$AC87*'CPMK-CPL'!J$19,0)+IFERROR('FORM NILAI SIAP'!$AE87*'CPMK-CPL'!J$20,0))/'CPMK-CPL'!J$25,""))</f>
        <v/>
      </c>
      <c r="L87" s="7" t="str">
        <f>IF($C87="","",IFERROR((IFERROR('FORM NILAI SIAP'!$M87*'CPMK-CPL'!K$11,0)+IFERROR('FORM NILAI SIAP'!$O87*'CPMK-CPL'!K$12,0)+IFERROR('FORM NILAI SIAP'!$Q87*'CPMK-CPL'!K$13,0)+IFERROR('FORM NILAI SIAP'!$S87*'CPMK-CPL'!K$14,0)+IFERROR('FORM NILAI SIAP'!$U87*'CPMK-CPL'!K$15,0)+IFERROR('FORM NILAI SIAP'!$W87*'CPMK-CPL'!K$16,0)+IFERROR('FORM NILAI SIAP'!$Y87*'CPMK-CPL'!K$17,0)+IFERROR('FORM NILAI SIAP'!$AA87*'CPMK-CPL'!K$18,0)+IFERROR('FORM NILAI SIAP'!$AC87*'CPMK-CPL'!K$19,0)+IFERROR('FORM NILAI SIAP'!$AE87*'CPMK-CPL'!K$20,0))/'CPMK-CPL'!K$25,""))</f>
        <v/>
      </c>
      <c r="M87" s="7" t="str">
        <f>IF($C87="","",IFERROR((IFERROR('FORM NILAI SIAP'!$M87*'CPMK-CPL'!L$11,0)+IFERROR('FORM NILAI SIAP'!$O87*'CPMK-CPL'!L$12,0)+IFERROR('FORM NILAI SIAP'!$Q87*'CPMK-CPL'!L$13,0)+IFERROR('FORM NILAI SIAP'!$S87*'CPMK-CPL'!L$14,0)+IFERROR('FORM NILAI SIAP'!$U87*'CPMK-CPL'!L$15,0)+IFERROR('FORM NILAI SIAP'!$W87*'CPMK-CPL'!L$16,0)+IFERROR('FORM NILAI SIAP'!$Y87*'CPMK-CPL'!L$17,0)+IFERROR('FORM NILAI SIAP'!$AA87*'CPMK-CPL'!L$18,0)+IFERROR('FORM NILAI SIAP'!$AC87*'CPMK-CPL'!L$19,0)+IFERROR('FORM NILAI SIAP'!$AE87*'CPMK-CPL'!L$20,0))/'CPMK-CPL'!L$25,""))</f>
        <v/>
      </c>
      <c r="N87" s="7" t="str">
        <f>IF($C87="","",IFERROR((IFERROR('FORM NILAI SIAP'!$M87*'CPMK-CPL'!M$11,0)+IFERROR('FORM NILAI SIAP'!$O87*'CPMK-CPL'!M$12,0)+IFERROR('FORM NILAI SIAP'!$Q87*'CPMK-CPL'!M$13,0)+IFERROR('FORM NILAI SIAP'!$S87*'CPMK-CPL'!M$14,0)+IFERROR('FORM NILAI SIAP'!$U87*'CPMK-CPL'!M$15,0)+IFERROR('FORM NILAI SIAP'!$W87*'CPMK-CPL'!M$16,0)+IFERROR('FORM NILAI SIAP'!$Y87*'CPMK-CPL'!M$17,0)+IFERROR('FORM NILAI SIAP'!$AA87*'CPMK-CPL'!M$18,0)+IFERROR('FORM NILAI SIAP'!$AC87*'CPMK-CPL'!M$19,0)+IFERROR('FORM NILAI SIAP'!$AE87*'CPMK-CPL'!M$20,0))/'CPMK-CPL'!M$25,""))</f>
        <v/>
      </c>
      <c r="O87" s="7" t="str">
        <f>IF($C87="","",IFERROR((IFERROR('FORM NILAI SIAP'!$M87*'CPMK-CPL'!N$11,0)+IFERROR('FORM NILAI SIAP'!$O87*'CPMK-CPL'!N$12,0)+IFERROR('FORM NILAI SIAP'!$Q87*'CPMK-CPL'!N$13,0)+IFERROR('FORM NILAI SIAP'!$S87*'CPMK-CPL'!N$14,0)+IFERROR('FORM NILAI SIAP'!$U87*'CPMK-CPL'!N$15,0)+IFERROR('FORM NILAI SIAP'!$W87*'CPMK-CPL'!N$16,0)+IFERROR('FORM NILAI SIAP'!$Y87*'CPMK-CPL'!N$17,0)+IFERROR('FORM NILAI SIAP'!$AA87*'CPMK-CPL'!N$18,0)+IFERROR('FORM NILAI SIAP'!$AC87*'CPMK-CPL'!N$19,0)+IFERROR('FORM NILAI SIAP'!$AE87*'CPMK-CPL'!N$20,0))/'CPMK-CPL'!N$25,""))</f>
        <v/>
      </c>
      <c r="P87" s="7" t="str">
        <f>IF($C87="","",IFERROR((IFERROR('FORM NILAI SIAP'!$M87*'CPMK-CPL'!O$11,0)+IFERROR('FORM NILAI SIAP'!$O87*'CPMK-CPL'!O$12,0)+IFERROR('FORM NILAI SIAP'!$Q87*'CPMK-CPL'!O$13,0)+IFERROR('FORM NILAI SIAP'!$S87*'CPMK-CPL'!O$14,0)+IFERROR('FORM NILAI SIAP'!$U87*'CPMK-CPL'!O$15,0)+IFERROR('FORM NILAI SIAP'!$W87*'CPMK-CPL'!O$16,0)+IFERROR('FORM NILAI SIAP'!$Y87*'CPMK-CPL'!O$17,0)+IFERROR('FORM NILAI SIAP'!$AA87*'CPMK-CPL'!O$18,0)+IFERROR('FORM NILAI SIAP'!$AC87*'CPMK-CPL'!O$19,0)+IFERROR('FORM NILAI SIAP'!$AE87*'CPMK-CPL'!O$20,0))/'CPMK-CPL'!O$25,""))</f>
        <v/>
      </c>
      <c r="Q87" s="7" t="str">
        <f>IF($C87="","",IFERROR((IFERROR('FORM NILAI SIAP'!$M87*'CPMK-CPL'!P$11,0)+IFERROR('FORM NILAI SIAP'!$O87*'CPMK-CPL'!P$12,0)+IFERROR('FORM NILAI SIAP'!$Q87*'CPMK-CPL'!P$13,0)+IFERROR('FORM NILAI SIAP'!$S87*'CPMK-CPL'!P$14,0)+IFERROR('FORM NILAI SIAP'!$U87*'CPMK-CPL'!P$15,0)+IFERROR('FORM NILAI SIAP'!$W87*'CPMK-CPL'!P$16,0)+IFERROR('FORM NILAI SIAP'!$Y87*'CPMK-CPL'!P$17,0)+IFERROR('FORM NILAI SIAP'!$AA87*'CPMK-CPL'!P$18,0)+IFERROR('FORM NILAI SIAP'!$AC87*'CPMK-CPL'!P$19,0)+IFERROR('FORM NILAI SIAP'!$AE87*'CPMK-CPL'!P$20,0))/'CPMK-CPL'!P$25,""))</f>
        <v/>
      </c>
      <c r="R87" s="7" t="str">
        <f>IF($C87="","",IFERROR((IFERROR('FORM NILAI SIAP'!$M87*'CPMK-CPL'!Q$11,0)+IFERROR('FORM NILAI SIAP'!$O87*'CPMK-CPL'!Q$12,0)+IFERROR('FORM NILAI SIAP'!$Q87*'CPMK-CPL'!Q$13,0)+IFERROR('FORM NILAI SIAP'!$S87*'CPMK-CPL'!Q$14,0)+IFERROR('FORM NILAI SIAP'!$U87*'CPMK-CPL'!Q$15,0)+IFERROR('FORM NILAI SIAP'!$W87*'CPMK-CPL'!Q$16,0)+IFERROR('FORM NILAI SIAP'!$Y87*'CPMK-CPL'!Q$17,0)+IFERROR('FORM NILAI SIAP'!$AA87*'CPMK-CPL'!Q$18,0)+IFERROR('FORM NILAI SIAP'!$AC87*'CPMK-CPL'!Q$19,0)+IFERROR('FORM NILAI SIAP'!$AE87*'CPMK-CPL'!Q$20,0))/'CPMK-CPL'!Q$25,""))</f>
        <v/>
      </c>
      <c r="S87" s="7" t="str">
        <f>IF($C87="","",IFERROR((IFERROR('FORM NILAI SIAP'!$M87*'CPMK-CPL'!R$11,0)+IFERROR('FORM NILAI SIAP'!$O87*'CPMK-CPL'!R$12,0)+IFERROR('FORM NILAI SIAP'!$Q87*'CPMK-CPL'!R$13,0)+IFERROR('FORM NILAI SIAP'!$S87*'CPMK-CPL'!R$14,0)+IFERROR('FORM NILAI SIAP'!$U87*'CPMK-CPL'!R$15,0)+IFERROR('FORM NILAI SIAP'!$W87*'CPMK-CPL'!R$16,0)+IFERROR('FORM NILAI SIAP'!$Y87*'CPMK-CPL'!R$17,0)+IFERROR('FORM NILAI SIAP'!$AA87*'CPMK-CPL'!R$18,0)+IFERROR('FORM NILAI SIAP'!$AC87*'CPMK-CPL'!R$19,0)+IFERROR('FORM NILAI SIAP'!$AE87*'CPMK-CPL'!R$20,0))/'CPMK-CPL'!R$25,""))</f>
        <v/>
      </c>
      <c r="T87" s="88" t="str">
        <f t="shared" ref="T87:AH87" si="89">IF(E87="","",IF(E87&gt;=80,4,IF(E87&gt;=70,3,IF(E87&gt;=60,2,1))))</f>
        <v/>
      </c>
      <c r="U87" s="88" t="str">
        <f t="shared" si="89"/>
        <v/>
      </c>
      <c r="V87" s="88">
        <f t="shared" si="75"/>
        <v>3</v>
      </c>
      <c r="W87" s="88" t="str">
        <f t="shared" si="89"/>
        <v/>
      </c>
      <c r="X87" s="88" t="str">
        <f t="shared" si="89"/>
        <v/>
      </c>
      <c r="Y87" s="88" t="str">
        <f t="shared" si="89"/>
        <v/>
      </c>
      <c r="Z87" s="88" t="str">
        <f t="shared" si="89"/>
        <v/>
      </c>
      <c r="AA87" s="88" t="str">
        <f t="shared" si="89"/>
        <v/>
      </c>
      <c r="AB87" s="88" t="str">
        <f t="shared" si="89"/>
        <v/>
      </c>
      <c r="AC87" s="88" t="str">
        <f t="shared" si="89"/>
        <v/>
      </c>
      <c r="AD87" s="88" t="str">
        <f t="shared" si="89"/>
        <v/>
      </c>
      <c r="AE87" s="88" t="str">
        <f t="shared" si="89"/>
        <v/>
      </c>
      <c r="AF87" s="88" t="str">
        <f t="shared" si="89"/>
        <v/>
      </c>
      <c r="AG87" s="88" t="str">
        <f t="shared" si="89"/>
        <v/>
      </c>
      <c r="AH87" s="88" t="str">
        <f t="shared" si="89"/>
        <v/>
      </c>
      <c r="AI87" s="89">
        <f t="shared" ca="1" si="6"/>
        <v>3</v>
      </c>
      <c r="AJ87" s="89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</row>
    <row r="88" spans="1:90" ht="14.25" customHeight="1">
      <c r="A88" s="103">
        <f t="shared" si="73"/>
        <v>81</v>
      </c>
      <c r="B88" s="64">
        <f>IF('FORM NILAI SIAP'!A88=0,"",'FORM NILAI SIAP'!A88)</f>
        <v>21120120140099</v>
      </c>
      <c r="C88" s="3" t="str">
        <f>IF('FORM NILAI SIAP'!B88=0,"",'FORM NILAI SIAP'!B88)</f>
        <v>DIMAS SATRIA PERMANA</v>
      </c>
      <c r="D88" s="3" t="str">
        <f>'FORM NILAI SIAP'!J88</f>
        <v>A</v>
      </c>
      <c r="E88" s="7" t="str">
        <f>IF($C88="","",IFERROR((IFERROR('FORM NILAI SIAP'!$M88*'CPMK-CPL'!D$11,0)+IFERROR('FORM NILAI SIAP'!$O88*'CPMK-CPL'!D$12,0)+IFERROR('FORM NILAI SIAP'!$Q88*'CPMK-CPL'!D$13,0)+IFERROR('FORM NILAI SIAP'!$S88*'CPMK-CPL'!D$14,0)+IFERROR('FORM NILAI SIAP'!$U88*'CPMK-CPL'!D$15,0)+IFERROR('FORM NILAI SIAP'!$W88*'CPMK-CPL'!D$16,0)+IFERROR('FORM NILAI SIAP'!$Y88*'CPMK-CPL'!D$17,0)+IFERROR('FORM NILAI SIAP'!$AA88*'CPMK-CPL'!D$18,0)+IFERROR('FORM NILAI SIAP'!$AC88*'CPMK-CPL'!D$19,0)+IFERROR('FORM NILAI SIAP'!$AE88*'CPMK-CPL'!D$20,0))/'CPMK-CPL'!D$25,""))</f>
        <v/>
      </c>
      <c r="F88" s="7" t="str">
        <f>IF($C88="","",IFERROR((IFERROR('FORM NILAI SIAP'!$M88*'CPMK-CPL'!E$11,0)+IFERROR('FORM NILAI SIAP'!$O88*'CPMK-CPL'!E$12,0)+IFERROR('FORM NILAI SIAP'!$Q88*'CPMK-CPL'!E$13,0)+IFERROR('FORM NILAI SIAP'!$S88*'CPMK-CPL'!E$14,0)+IFERROR('FORM NILAI SIAP'!$U88*'CPMK-CPL'!E$15,0)+IFERROR('FORM NILAI SIAP'!$W88*'CPMK-CPL'!E$16,0)+IFERROR('FORM NILAI SIAP'!$Y88*'CPMK-CPL'!E$17,0)+IFERROR('FORM NILAI SIAP'!$AA88*'CPMK-CPL'!E$18,0)+IFERROR('FORM NILAI SIAP'!$AC88*'CPMK-CPL'!E$19,0)+IFERROR('FORM NILAI SIAP'!$AE88*'CPMK-CPL'!E$20,0))/'CPMK-CPL'!E$25,""))</f>
        <v/>
      </c>
      <c r="G88" s="7">
        <f>IF($C88="","",IFERROR((IFERROR('FORM NILAI SIAP'!$M88*'CPMK-CPL'!F$11,0)+IFERROR('FORM NILAI SIAP'!$O88*'CPMK-CPL'!F$12,0)+IFERROR('FORM NILAI SIAP'!$Q88*'CPMK-CPL'!F$13,0)+IFERROR('FORM NILAI SIAP'!$S88*'CPMK-CPL'!F$14,0)+IFERROR('FORM NILAI SIAP'!$U88*'CPMK-CPL'!F$15,0)+IFERROR('FORM NILAI SIAP'!$W88*'CPMK-CPL'!F$16,0)+IFERROR('FORM NILAI SIAP'!$Y88*'CPMK-CPL'!F$17,0)+IFERROR('FORM NILAI SIAP'!$AA88*'CPMK-CPL'!F$18,0)+IFERROR('FORM NILAI SIAP'!$AC88*'CPMK-CPL'!F$19,0)+IFERROR('FORM NILAI SIAP'!$AE88*'CPMK-CPL'!F$20,0))/'CPMK-CPL'!F$25,""))</f>
        <v>86.5</v>
      </c>
      <c r="H88" s="7" t="str">
        <f>IF($C88="","",IFERROR((IFERROR('FORM NILAI SIAP'!$M88*'CPMK-CPL'!G$11,0)+IFERROR('FORM NILAI SIAP'!$O88*'CPMK-CPL'!G$12,0)+IFERROR('FORM NILAI SIAP'!$Q88*'CPMK-CPL'!G$13,0)+IFERROR('FORM NILAI SIAP'!$S88*'CPMK-CPL'!G$14,0)+IFERROR('FORM NILAI SIAP'!$U88*'CPMK-CPL'!G$15,0)+IFERROR('FORM NILAI SIAP'!$W88*'CPMK-CPL'!G$16,0)+IFERROR('FORM NILAI SIAP'!$Y88*'CPMK-CPL'!G$17,0)+IFERROR('FORM NILAI SIAP'!$AA88*'CPMK-CPL'!G$18,0)+IFERROR('FORM NILAI SIAP'!$AC88*'CPMK-CPL'!G$19,0)+IFERROR('FORM NILAI SIAP'!$AE88*'CPMK-CPL'!G$20,0))/'CPMK-CPL'!G$25,""))</f>
        <v/>
      </c>
      <c r="I88" s="7" t="str">
        <f>IF($C88="","",IFERROR((IFERROR('FORM NILAI SIAP'!$M88*'CPMK-CPL'!H$11,0)+IFERROR('FORM NILAI SIAP'!$O88*'CPMK-CPL'!H$12,0)+IFERROR('FORM NILAI SIAP'!$Q88*'CPMK-CPL'!H$13,0)+IFERROR('FORM NILAI SIAP'!$S88*'CPMK-CPL'!H$14,0)+IFERROR('FORM NILAI SIAP'!$U88*'CPMK-CPL'!H$15,0)+IFERROR('FORM NILAI SIAP'!$W88*'CPMK-CPL'!H$16,0)+IFERROR('FORM NILAI SIAP'!$Y88*'CPMK-CPL'!H$17,0)+IFERROR('FORM NILAI SIAP'!$AA88*'CPMK-CPL'!H$18,0)+IFERROR('FORM NILAI SIAP'!$AC88*'CPMK-CPL'!H$19,0)+IFERROR('FORM NILAI SIAP'!$AE88*'CPMK-CPL'!H$20,0))/'CPMK-CPL'!H$25,""))</f>
        <v/>
      </c>
      <c r="J88" s="7" t="str">
        <f>IF($C88="","",IFERROR((IFERROR('FORM NILAI SIAP'!$M88*'CPMK-CPL'!I$11,0)+IFERROR('FORM NILAI SIAP'!$O88*'CPMK-CPL'!I$12,0)+IFERROR('FORM NILAI SIAP'!$Q88*'CPMK-CPL'!I$13,0)+IFERROR('FORM NILAI SIAP'!$S88*'CPMK-CPL'!I$14,0)+IFERROR('FORM NILAI SIAP'!$U88*'CPMK-CPL'!I$15,0)+IFERROR('FORM NILAI SIAP'!$W88*'CPMK-CPL'!I$16,0)+IFERROR('FORM NILAI SIAP'!$Y88*'CPMK-CPL'!I$17,0)+IFERROR('FORM NILAI SIAP'!$AA88*'CPMK-CPL'!I$18,0)+IFERROR('FORM NILAI SIAP'!$AC88*'CPMK-CPL'!I$19,0)+IFERROR('FORM NILAI SIAP'!$AE88*'CPMK-CPL'!I$20,0))/'CPMK-CPL'!I$25,""))</f>
        <v/>
      </c>
      <c r="K88" s="7" t="str">
        <f>IF($C88="","",IFERROR((IFERROR('FORM NILAI SIAP'!$M88*'CPMK-CPL'!J$11,0)+IFERROR('FORM NILAI SIAP'!$O88*'CPMK-CPL'!J$12,0)+IFERROR('FORM NILAI SIAP'!$Q88*'CPMK-CPL'!J$13,0)+IFERROR('FORM NILAI SIAP'!$S88*'CPMK-CPL'!J$14,0)+IFERROR('FORM NILAI SIAP'!$U88*'CPMK-CPL'!J$15,0)+IFERROR('FORM NILAI SIAP'!$W88*'CPMK-CPL'!J$16,0)+IFERROR('FORM NILAI SIAP'!$Y88*'CPMK-CPL'!J$17,0)+IFERROR('FORM NILAI SIAP'!$AA88*'CPMK-CPL'!J$18,0)+IFERROR('FORM NILAI SIAP'!$AC88*'CPMK-CPL'!J$19,0)+IFERROR('FORM NILAI SIAP'!$AE88*'CPMK-CPL'!J$20,0))/'CPMK-CPL'!J$25,""))</f>
        <v/>
      </c>
      <c r="L88" s="7" t="str">
        <f>IF($C88="","",IFERROR((IFERROR('FORM NILAI SIAP'!$M88*'CPMK-CPL'!K$11,0)+IFERROR('FORM NILAI SIAP'!$O88*'CPMK-CPL'!K$12,0)+IFERROR('FORM NILAI SIAP'!$Q88*'CPMK-CPL'!K$13,0)+IFERROR('FORM NILAI SIAP'!$S88*'CPMK-CPL'!K$14,0)+IFERROR('FORM NILAI SIAP'!$U88*'CPMK-CPL'!K$15,0)+IFERROR('FORM NILAI SIAP'!$W88*'CPMK-CPL'!K$16,0)+IFERROR('FORM NILAI SIAP'!$Y88*'CPMK-CPL'!K$17,0)+IFERROR('FORM NILAI SIAP'!$AA88*'CPMK-CPL'!K$18,0)+IFERROR('FORM NILAI SIAP'!$AC88*'CPMK-CPL'!K$19,0)+IFERROR('FORM NILAI SIAP'!$AE88*'CPMK-CPL'!K$20,0))/'CPMK-CPL'!K$25,""))</f>
        <v/>
      </c>
      <c r="M88" s="7" t="str">
        <f>IF($C88="","",IFERROR((IFERROR('FORM NILAI SIAP'!$M88*'CPMK-CPL'!L$11,0)+IFERROR('FORM NILAI SIAP'!$O88*'CPMK-CPL'!L$12,0)+IFERROR('FORM NILAI SIAP'!$Q88*'CPMK-CPL'!L$13,0)+IFERROR('FORM NILAI SIAP'!$S88*'CPMK-CPL'!L$14,0)+IFERROR('FORM NILAI SIAP'!$U88*'CPMK-CPL'!L$15,0)+IFERROR('FORM NILAI SIAP'!$W88*'CPMK-CPL'!L$16,0)+IFERROR('FORM NILAI SIAP'!$Y88*'CPMK-CPL'!L$17,0)+IFERROR('FORM NILAI SIAP'!$AA88*'CPMK-CPL'!L$18,0)+IFERROR('FORM NILAI SIAP'!$AC88*'CPMK-CPL'!L$19,0)+IFERROR('FORM NILAI SIAP'!$AE88*'CPMK-CPL'!L$20,0))/'CPMK-CPL'!L$25,""))</f>
        <v/>
      </c>
      <c r="N88" s="7" t="str">
        <f>IF($C88="","",IFERROR((IFERROR('FORM NILAI SIAP'!$M88*'CPMK-CPL'!M$11,0)+IFERROR('FORM NILAI SIAP'!$O88*'CPMK-CPL'!M$12,0)+IFERROR('FORM NILAI SIAP'!$Q88*'CPMK-CPL'!M$13,0)+IFERROR('FORM NILAI SIAP'!$S88*'CPMK-CPL'!M$14,0)+IFERROR('FORM NILAI SIAP'!$U88*'CPMK-CPL'!M$15,0)+IFERROR('FORM NILAI SIAP'!$W88*'CPMK-CPL'!M$16,0)+IFERROR('FORM NILAI SIAP'!$Y88*'CPMK-CPL'!M$17,0)+IFERROR('FORM NILAI SIAP'!$AA88*'CPMK-CPL'!M$18,0)+IFERROR('FORM NILAI SIAP'!$AC88*'CPMK-CPL'!M$19,0)+IFERROR('FORM NILAI SIAP'!$AE88*'CPMK-CPL'!M$20,0))/'CPMK-CPL'!M$25,""))</f>
        <v/>
      </c>
      <c r="O88" s="7" t="str">
        <f>IF($C88="","",IFERROR((IFERROR('FORM NILAI SIAP'!$M88*'CPMK-CPL'!N$11,0)+IFERROR('FORM NILAI SIAP'!$O88*'CPMK-CPL'!N$12,0)+IFERROR('FORM NILAI SIAP'!$Q88*'CPMK-CPL'!N$13,0)+IFERROR('FORM NILAI SIAP'!$S88*'CPMK-CPL'!N$14,0)+IFERROR('FORM NILAI SIAP'!$U88*'CPMK-CPL'!N$15,0)+IFERROR('FORM NILAI SIAP'!$W88*'CPMK-CPL'!N$16,0)+IFERROR('FORM NILAI SIAP'!$Y88*'CPMK-CPL'!N$17,0)+IFERROR('FORM NILAI SIAP'!$AA88*'CPMK-CPL'!N$18,0)+IFERROR('FORM NILAI SIAP'!$AC88*'CPMK-CPL'!N$19,0)+IFERROR('FORM NILAI SIAP'!$AE88*'CPMK-CPL'!N$20,0))/'CPMK-CPL'!N$25,""))</f>
        <v/>
      </c>
      <c r="P88" s="7" t="str">
        <f>IF($C88="","",IFERROR((IFERROR('FORM NILAI SIAP'!$M88*'CPMK-CPL'!O$11,0)+IFERROR('FORM NILAI SIAP'!$O88*'CPMK-CPL'!O$12,0)+IFERROR('FORM NILAI SIAP'!$Q88*'CPMK-CPL'!O$13,0)+IFERROR('FORM NILAI SIAP'!$S88*'CPMK-CPL'!O$14,0)+IFERROR('FORM NILAI SIAP'!$U88*'CPMK-CPL'!O$15,0)+IFERROR('FORM NILAI SIAP'!$W88*'CPMK-CPL'!O$16,0)+IFERROR('FORM NILAI SIAP'!$Y88*'CPMK-CPL'!O$17,0)+IFERROR('FORM NILAI SIAP'!$AA88*'CPMK-CPL'!O$18,0)+IFERROR('FORM NILAI SIAP'!$AC88*'CPMK-CPL'!O$19,0)+IFERROR('FORM NILAI SIAP'!$AE88*'CPMK-CPL'!O$20,0))/'CPMK-CPL'!O$25,""))</f>
        <v/>
      </c>
      <c r="Q88" s="7" t="str">
        <f>IF($C88="","",IFERROR((IFERROR('FORM NILAI SIAP'!$M88*'CPMK-CPL'!P$11,0)+IFERROR('FORM NILAI SIAP'!$O88*'CPMK-CPL'!P$12,0)+IFERROR('FORM NILAI SIAP'!$Q88*'CPMK-CPL'!P$13,0)+IFERROR('FORM NILAI SIAP'!$S88*'CPMK-CPL'!P$14,0)+IFERROR('FORM NILAI SIAP'!$U88*'CPMK-CPL'!P$15,0)+IFERROR('FORM NILAI SIAP'!$W88*'CPMK-CPL'!P$16,0)+IFERROR('FORM NILAI SIAP'!$Y88*'CPMK-CPL'!P$17,0)+IFERROR('FORM NILAI SIAP'!$AA88*'CPMK-CPL'!P$18,0)+IFERROR('FORM NILAI SIAP'!$AC88*'CPMK-CPL'!P$19,0)+IFERROR('FORM NILAI SIAP'!$AE88*'CPMK-CPL'!P$20,0))/'CPMK-CPL'!P$25,""))</f>
        <v/>
      </c>
      <c r="R88" s="7" t="str">
        <f>IF($C88="","",IFERROR((IFERROR('FORM NILAI SIAP'!$M88*'CPMK-CPL'!Q$11,0)+IFERROR('FORM NILAI SIAP'!$O88*'CPMK-CPL'!Q$12,0)+IFERROR('FORM NILAI SIAP'!$Q88*'CPMK-CPL'!Q$13,0)+IFERROR('FORM NILAI SIAP'!$S88*'CPMK-CPL'!Q$14,0)+IFERROR('FORM NILAI SIAP'!$U88*'CPMK-CPL'!Q$15,0)+IFERROR('FORM NILAI SIAP'!$W88*'CPMK-CPL'!Q$16,0)+IFERROR('FORM NILAI SIAP'!$Y88*'CPMK-CPL'!Q$17,0)+IFERROR('FORM NILAI SIAP'!$AA88*'CPMK-CPL'!Q$18,0)+IFERROR('FORM NILAI SIAP'!$AC88*'CPMK-CPL'!Q$19,0)+IFERROR('FORM NILAI SIAP'!$AE88*'CPMK-CPL'!Q$20,0))/'CPMK-CPL'!Q$25,""))</f>
        <v/>
      </c>
      <c r="S88" s="7" t="str">
        <f>IF($C88="","",IFERROR((IFERROR('FORM NILAI SIAP'!$M88*'CPMK-CPL'!R$11,0)+IFERROR('FORM NILAI SIAP'!$O88*'CPMK-CPL'!R$12,0)+IFERROR('FORM NILAI SIAP'!$Q88*'CPMK-CPL'!R$13,0)+IFERROR('FORM NILAI SIAP'!$S88*'CPMK-CPL'!R$14,0)+IFERROR('FORM NILAI SIAP'!$U88*'CPMK-CPL'!R$15,0)+IFERROR('FORM NILAI SIAP'!$W88*'CPMK-CPL'!R$16,0)+IFERROR('FORM NILAI SIAP'!$Y88*'CPMK-CPL'!R$17,0)+IFERROR('FORM NILAI SIAP'!$AA88*'CPMK-CPL'!R$18,0)+IFERROR('FORM NILAI SIAP'!$AC88*'CPMK-CPL'!R$19,0)+IFERROR('FORM NILAI SIAP'!$AE88*'CPMK-CPL'!R$20,0))/'CPMK-CPL'!R$25,""))</f>
        <v/>
      </c>
      <c r="T88" s="88" t="str">
        <f t="shared" ref="T88:AH88" si="90">IF(E88="","",IF(E88&gt;=80,4,IF(E88&gt;=70,3,IF(E88&gt;=60,2,1))))</f>
        <v/>
      </c>
      <c r="U88" s="88" t="str">
        <f t="shared" si="90"/>
        <v/>
      </c>
      <c r="V88" s="88">
        <f t="shared" si="75"/>
        <v>4</v>
      </c>
      <c r="W88" s="88" t="str">
        <f t="shared" si="90"/>
        <v/>
      </c>
      <c r="X88" s="88" t="str">
        <f t="shared" si="90"/>
        <v/>
      </c>
      <c r="Y88" s="88" t="str">
        <f t="shared" si="90"/>
        <v/>
      </c>
      <c r="Z88" s="88" t="str">
        <f t="shared" si="90"/>
        <v/>
      </c>
      <c r="AA88" s="88" t="str">
        <f t="shared" si="90"/>
        <v/>
      </c>
      <c r="AB88" s="88" t="str">
        <f t="shared" si="90"/>
        <v/>
      </c>
      <c r="AC88" s="88" t="str">
        <f t="shared" si="90"/>
        <v/>
      </c>
      <c r="AD88" s="88" t="str">
        <f t="shared" si="90"/>
        <v/>
      </c>
      <c r="AE88" s="88" t="str">
        <f t="shared" si="90"/>
        <v/>
      </c>
      <c r="AF88" s="88" t="str">
        <f t="shared" si="90"/>
        <v/>
      </c>
      <c r="AG88" s="88" t="str">
        <f t="shared" si="90"/>
        <v/>
      </c>
      <c r="AH88" s="88" t="str">
        <f t="shared" si="90"/>
        <v/>
      </c>
      <c r="AI88" s="89">
        <f t="shared" ca="1" si="6"/>
        <v>4</v>
      </c>
      <c r="AJ88" s="89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</row>
    <row r="89" spans="1:90" ht="14.25" customHeight="1">
      <c r="A89" s="103">
        <f t="shared" si="73"/>
        <v>82</v>
      </c>
      <c r="B89" s="64">
        <f>IF('FORM NILAI SIAP'!A89=0,"",'FORM NILAI SIAP'!A89)</f>
        <v>21120120140099</v>
      </c>
      <c r="C89" s="3" t="str">
        <f>IF('FORM NILAI SIAP'!B89=0,"",'FORM NILAI SIAP'!B89)</f>
        <v>SETYAWAN ADHI NUGROHO</v>
      </c>
      <c r="D89" s="3" t="str">
        <f>'FORM NILAI SIAP'!J89</f>
        <v>B</v>
      </c>
      <c r="E89" s="7" t="str">
        <f>IF($C89="","",IFERROR((IFERROR('FORM NILAI SIAP'!$M89*'CPMK-CPL'!D$11,0)+IFERROR('FORM NILAI SIAP'!$O89*'CPMK-CPL'!D$12,0)+IFERROR('FORM NILAI SIAP'!$Q89*'CPMK-CPL'!D$13,0)+IFERROR('FORM NILAI SIAP'!$S89*'CPMK-CPL'!D$14,0)+IFERROR('FORM NILAI SIAP'!$U89*'CPMK-CPL'!D$15,0)+IFERROR('FORM NILAI SIAP'!$W89*'CPMK-CPL'!D$16,0)+IFERROR('FORM NILAI SIAP'!$Y89*'CPMK-CPL'!D$17,0)+IFERROR('FORM NILAI SIAP'!$AA89*'CPMK-CPL'!D$18,0)+IFERROR('FORM NILAI SIAP'!$AC89*'CPMK-CPL'!D$19,0)+IFERROR('FORM NILAI SIAP'!$AE89*'CPMK-CPL'!D$20,0))/'CPMK-CPL'!D$25,""))</f>
        <v/>
      </c>
      <c r="F89" s="7" t="str">
        <f>IF($C89="","",IFERROR((IFERROR('FORM NILAI SIAP'!$M89*'CPMK-CPL'!E$11,0)+IFERROR('FORM NILAI SIAP'!$O89*'CPMK-CPL'!E$12,0)+IFERROR('FORM NILAI SIAP'!$Q89*'CPMK-CPL'!E$13,0)+IFERROR('FORM NILAI SIAP'!$S89*'CPMK-CPL'!E$14,0)+IFERROR('FORM NILAI SIAP'!$U89*'CPMK-CPL'!E$15,0)+IFERROR('FORM NILAI SIAP'!$W89*'CPMK-CPL'!E$16,0)+IFERROR('FORM NILAI SIAP'!$Y89*'CPMK-CPL'!E$17,0)+IFERROR('FORM NILAI SIAP'!$AA89*'CPMK-CPL'!E$18,0)+IFERROR('FORM NILAI SIAP'!$AC89*'CPMK-CPL'!E$19,0)+IFERROR('FORM NILAI SIAP'!$AE89*'CPMK-CPL'!E$20,0))/'CPMK-CPL'!E$25,""))</f>
        <v/>
      </c>
      <c r="G89" s="7">
        <f>IF($C89="","",IFERROR((IFERROR('FORM NILAI SIAP'!$M89*'CPMK-CPL'!F$11,0)+IFERROR('FORM NILAI SIAP'!$O89*'CPMK-CPL'!F$12,0)+IFERROR('FORM NILAI SIAP'!$Q89*'CPMK-CPL'!F$13,0)+IFERROR('FORM NILAI SIAP'!$S89*'CPMK-CPL'!F$14,0)+IFERROR('FORM NILAI SIAP'!$U89*'CPMK-CPL'!F$15,0)+IFERROR('FORM NILAI SIAP'!$W89*'CPMK-CPL'!F$16,0)+IFERROR('FORM NILAI SIAP'!$Y89*'CPMK-CPL'!F$17,0)+IFERROR('FORM NILAI SIAP'!$AA89*'CPMK-CPL'!F$18,0)+IFERROR('FORM NILAI SIAP'!$AC89*'CPMK-CPL'!F$19,0)+IFERROR('FORM NILAI SIAP'!$AE89*'CPMK-CPL'!F$20,0))/'CPMK-CPL'!F$25,""))</f>
        <v>74.25</v>
      </c>
      <c r="H89" s="7" t="str">
        <f>IF($C89="","",IFERROR((IFERROR('FORM NILAI SIAP'!$M89*'CPMK-CPL'!G$11,0)+IFERROR('FORM NILAI SIAP'!$O89*'CPMK-CPL'!G$12,0)+IFERROR('FORM NILAI SIAP'!$Q89*'CPMK-CPL'!G$13,0)+IFERROR('FORM NILAI SIAP'!$S89*'CPMK-CPL'!G$14,0)+IFERROR('FORM NILAI SIAP'!$U89*'CPMK-CPL'!G$15,0)+IFERROR('FORM NILAI SIAP'!$W89*'CPMK-CPL'!G$16,0)+IFERROR('FORM NILAI SIAP'!$Y89*'CPMK-CPL'!G$17,0)+IFERROR('FORM NILAI SIAP'!$AA89*'CPMK-CPL'!G$18,0)+IFERROR('FORM NILAI SIAP'!$AC89*'CPMK-CPL'!G$19,0)+IFERROR('FORM NILAI SIAP'!$AE89*'CPMK-CPL'!G$20,0))/'CPMK-CPL'!G$25,""))</f>
        <v/>
      </c>
      <c r="I89" s="7" t="str">
        <f>IF($C89="","",IFERROR((IFERROR('FORM NILAI SIAP'!$M89*'CPMK-CPL'!H$11,0)+IFERROR('FORM NILAI SIAP'!$O89*'CPMK-CPL'!H$12,0)+IFERROR('FORM NILAI SIAP'!$Q89*'CPMK-CPL'!H$13,0)+IFERROR('FORM NILAI SIAP'!$S89*'CPMK-CPL'!H$14,0)+IFERROR('FORM NILAI SIAP'!$U89*'CPMK-CPL'!H$15,0)+IFERROR('FORM NILAI SIAP'!$W89*'CPMK-CPL'!H$16,0)+IFERROR('FORM NILAI SIAP'!$Y89*'CPMK-CPL'!H$17,0)+IFERROR('FORM NILAI SIAP'!$AA89*'CPMK-CPL'!H$18,0)+IFERROR('FORM NILAI SIAP'!$AC89*'CPMK-CPL'!H$19,0)+IFERROR('FORM NILAI SIAP'!$AE89*'CPMK-CPL'!H$20,0))/'CPMK-CPL'!H$25,""))</f>
        <v/>
      </c>
      <c r="J89" s="7" t="str">
        <f>IF($C89="","",IFERROR((IFERROR('FORM NILAI SIAP'!$M89*'CPMK-CPL'!I$11,0)+IFERROR('FORM NILAI SIAP'!$O89*'CPMK-CPL'!I$12,0)+IFERROR('FORM NILAI SIAP'!$Q89*'CPMK-CPL'!I$13,0)+IFERROR('FORM NILAI SIAP'!$S89*'CPMK-CPL'!I$14,0)+IFERROR('FORM NILAI SIAP'!$U89*'CPMK-CPL'!I$15,0)+IFERROR('FORM NILAI SIAP'!$W89*'CPMK-CPL'!I$16,0)+IFERROR('FORM NILAI SIAP'!$Y89*'CPMK-CPL'!I$17,0)+IFERROR('FORM NILAI SIAP'!$AA89*'CPMK-CPL'!I$18,0)+IFERROR('FORM NILAI SIAP'!$AC89*'CPMK-CPL'!I$19,0)+IFERROR('FORM NILAI SIAP'!$AE89*'CPMK-CPL'!I$20,0))/'CPMK-CPL'!I$25,""))</f>
        <v/>
      </c>
      <c r="K89" s="7" t="str">
        <f>IF($C89="","",IFERROR((IFERROR('FORM NILAI SIAP'!$M89*'CPMK-CPL'!J$11,0)+IFERROR('FORM NILAI SIAP'!$O89*'CPMK-CPL'!J$12,0)+IFERROR('FORM NILAI SIAP'!$Q89*'CPMK-CPL'!J$13,0)+IFERROR('FORM NILAI SIAP'!$S89*'CPMK-CPL'!J$14,0)+IFERROR('FORM NILAI SIAP'!$U89*'CPMK-CPL'!J$15,0)+IFERROR('FORM NILAI SIAP'!$W89*'CPMK-CPL'!J$16,0)+IFERROR('FORM NILAI SIAP'!$Y89*'CPMK-CPL'!J$17,0)+IFERROR('FORM NILAI SIAP'!$AA89*'CPMK-CPL'!J$18,0)+IFERROR('FORM NILAI SIAP'!$AC89*'CPMK-CPL'!J$19,0)+IFERROR('FORM NILAI SIAP'!$AE89*'CPMK-CPL'!J$20,0))/'CPMK-CPL'!J$25,""))</f>
        <v/>
      </c>
      <c r="L89" s="7" t="str">
        <f>IF($C89="","",IFERROR((IFERROR('FORM NILAI SIAP'!$M89*'CPMK-CPL'!K$11,0)+IFERROR('FORM NILAI SIAP'!$O89*'CPMK-CPL'!K$12,0)+IFERROR('FORM NILAI SIAP'!$Q89*'CPMK-CPL'!K$13,0)+IFERROR('FORM NILAI SIAP'!$S89*'CPMK-CPL'!K$14,0)+IFERROR('FORM NILAI SIAP'!$U89*'CPMK-CPL'!K$15,0)+IFERROR('FORM NILAI SIAP'!$W89*'CPMK-CPL'!K$16,0)+IFERROR('FORM NILAI SIAP'!$Y89*'CPMK-CPL'!K$17,0)+IFERROR('FORM NILAI SIAP'!$AA89*'CPMK-CPL'!K$18,0)+IFERROR('FORM NILAI SIAP'!$AC89*'CPMK-CPL'!K$19,0)+IFERROR('FORM NILAI SIAP'!$AE89*'CPMK-CPL'!K$20,0))/'CPMK-CPL'!K$25,""))</f>
        <v/>
      </c>
      <c r="M89" s="7" t="str">
        <f>IF($C89="","",IFERROR((IFERROR('FORM NILAI SIAP'!$M89*'CPMK-CPL'!L$11,0)+IFERROR('FORM NILAI SIAP'!$O89*'CPMK-CPL'!L$12,0)+IFERROR('FORM NILAI SIAP'!$Q89*'CPMK-CPL'!L$13,0)+IFERROR('FORM NILAI SIAP'!$S89*'CPMK-CPL'!L$14,0)+IFERROR('FORM NILAI SIAP'!$U89*'CPMK-CPL'!L$15,0)+IFERROR('FORM NILAI SIAP'!$W89*'CPMK-CPL'!L$16,0)+IFERROR('FORM NILAI SIAP'!$Y89*'CPMK-CPL'!L$17,0)+IFERROR('FORM NILAI SIAP'!$AA89*'CPMK-CPL'!L$18,0)+IFERROR('FORM NILAI SIAP'!$AC89*'CPMK-CPL'!L$19,0)+IFERROR('FORM NILAI SIAP'!$AE89*'CPMK-CPL'!L$20,0))/'CPMK-CPL'!L$25,""))</f>
        <v/>
      </c>
      <c r="N89" s="7" t="str">
        <f>IF($C89="","",IFERROR((IFERROR('FORM NILAI SIAP'!$M89*'CPMK-CPL'!M$11,0)+IFERROR('FORM NILAI SIAP'!$O89*'CPMK-CPL'!M$12,0)+IFERROR('FORM NILAI SIAP'!$Q89*'CPMK-CPL'!M$13,0)+IFERROR('FORM NILAI SIAP'!$S89*'CPMK-CPL'!M$14,0)+IFERROR('FORM NILAI SIAP'!$U89*'CPMK-CPL'!M$15,0)+IFERROR('FORM NILAI SIAP'!$W89*'CPMK-CPL'!M$16,0)+IFERROR('FORM NILAI SIAP'!$Y89*'CPMK-CPL'!M$17,0)+IFERROR('FORM NILAI SIAP'!$AA89*'CPMK-CPL'!M$18,0)+IFERROR('FORM NILAI SIAP'!$AC89*'CPMK-CPL'!M$19,0)+IFERROR('FORM NILAI SIAP'!$AE89*'CPMK-CPL'!M$20,0))/'CPMK-CPL'!M$25,""))</f>
        <v/>
      </c>
      <c r="O89" s="7" t="str">
        <f>IF($C89="","",IFERROR((IFERROR('FORM NILAI SIAP'!$M89*'CPMK-CPL'!N$11,0)+IFERROR('FORM NILAI SIAP'!$O89*'CPMK-CPL'!N$12,0)+IFERROR('FORM NILAI SIAP'!$Q89*'CPMK-CPL'!N$13,0)+IFERROR('FORM NILAI SIAP'!$S89*'CPMK-CPL'!N$14,0)+IFERROR('FORM NILAI SIAP'!$U89*'CPMK-CPL'!N$15,0)+IFERROR('FORM NILAI SIAP'!$W89*'CPMK-CPL'!N$16,0)+IFERROR('FORM NILAI SIAP'!$Y89*'CPMK-CPL'!N$17,0)+IFERROR('FORM NILAI SIAP'!$AA89*'CPMK-CPL'!N$18,0)+IFERROR('FORM NILAI SIAP'!$AC89*'CPMK-CPL'!N$19,0)+IFERROR('FORM NILAI SIAP'!$AE89*'CPMK-CPL'!N$20,0))/'CPMK-CPL'!N$25,""))</f>
        <v/>
      </c>
      <c r="P89" s="7" t="str">
        <f>IF($C89="","",IFERROR((IFERROR('FORM NILAI SIAP'!$M89*'CPMK-CPL'!O$11,0)+IFERROR('FORM NILAI SIAP'!$O89*'CPMK-CPL'!O$12,0)+IFERROR('FORM NILAI SIAP'!$Q89*'CPMK-CPL'!O$13,0)+IFERROR('FORM NILAI SIAP'!$S89*'CPMK-CPL'!O$14,0)+IFERROR('FORM NILAI SIAP'!$U89*'CPMK-CPL'!O$15,0)+IFERROR('FORM NILAI SIAP'!$W89*'CPMK-CPL'!O$16,0)+IFERROR('FORM NILAI SIAP'!$Y89*'CPMK-CPL'!O$17,0)+IFERROR('FORM NILAI SIAP'!$AA89*'CPMK-CPL'!O$18,0)+IFERROR('FORM NILAI SIAP'!$AC89*'CPMK-CPL'!O$19,0)+IFERROR('FORM NILAI SIAP'!$AE89*'CPMK-CPL'!O$20,0))/'CPMK-CPL'!O$25,""))</f>
        <v/>
      </c>
      <c r="Q89" s="7" t="str">
        <f>IF($C89="","",IFERROR((IFERROR('FORM NILAI SIAP'!$M89*'CPMK-CPL'!P$11,0)+IFERROR('FORM NILAI SIAP'!$O89*'CPMK-CPL'!P$12,0)+IFERROR('FORM NILAI SIAP'!$Q89*'CPMK-CPL'!P$13,0)+IFERROR('FORM NILAI SIAP'!$S89*'CPMK-CPL'!P$14,0)+IFERROR('FORM NILAI SIAP'!$U89*'CPMK-CPL'!P$15,0)+IFERROR('FORM NILAI SIAP'!$W89*'CPMK-CPL'!P$16,0)+IFERROR('FORM NILAI SIAP'!$Y89*'CPMK-CPL'!P$17,0)+IFERROR('FORM NILAI SIAP'!$AA89*'CPMK-CPL'!P$18,0)+IFERROR('FORM NILAI SIAP'!$AC89*'CPMK-CPL'!P$19,0)+IFERROR('FORM NILAI SIAP'!$AE89*'CPMK-CPL'!P$20,0))/'CPMK-CPL'!P$25,""))</f>
        <v/>
      </c>
      <c r="R89" s="7" t="str">
        <f>IF($C89="","",IFERROR((IFERROR('FORM NILAI SIAP'!$M89*'CPMK-CPL'!Q$11,0)+IFERROR('FORM NILAI SIAP'!$O89*'CPMK-CPL'!Q$12,0)+IFERROR('FORM NILAI SIAP'!$Q89*'CPMK-CPL'!Q$13,0)+IFERROR('FORM NILAI SIAP'!$S89*'CPMK-CPL'!Q$14,0)+IFERROR('FORM NILAI SIAP'!$U89*'CPMK-CPL'!Q$15,0)+IFERROR('FORM NILAI SIAP'!$W89*'CPMK-CPL'!Q$16,0)+IFERROR('FORM NILAI SIAP'!$Y89*'CPMK-CPL'!Q$17,0)+IFERROR('FORM NILAI SIAP'!$AA89*'CPMK-CPL'!Q$18,0)+IFERROR('FORM NILAI SIAP'!$AC89*'CPMK-CPL'!Q$19,0)+IFERROR('FORM NILAI SIAP'!$AE89*'CPMK-CPL'!Q$20,0))/'CPMK-CPL'!Q$25,""))</f>
        <v/>
      </c>
      <c r="S89" s="7" t="str">
        <f>IF($C89="","",IFERROR((IFERROR('FORM NILAI SIAP'!$M89*'CPMK-CPL'!R$11,0)+IFERROR('FORM NILAI SIAP'!$O89*'CPMK-CPL'!R$12,0)+IFERROR('FORM NILAI SIAP'!$Q89*'CPMK-CPL'!R$13,0)+IFERROR('FORM NILAI SIAP'!$S89*'CPMK-CPL'!R$14,0)+IFERROR('FORM NILAI SIAP'!$U89*'CPMK-CPL'!R$15,0)+IFERROR('FORM NILAI SIAP'!$W89*'CPMK-CPL'!R$16,0)+IFERROR('FORM NILAI SIAP'!$Y89*'CPMK-CPL'!R$17,0)+IFERROR('FORM NILAI SIAP'!$AA89*'CPMK-CPL'!R$18,0)+IFERROR('FORM NILAI SIAP'!$AC89*'CPMK-CPL'!R$19,0)+IFERROR('FORM NILAI SIAP'!$AE89*'CPMK-CPL'!R$20,0))/'CPMK-CPL'!R$25,""))</f>
        <v/>
      </c>
      <c r="T89" s="88" t="str">
        <f t="shared" ref="T89:AH89" si="91">IF(E89="","",IF(E89&gt;=80,4,IF(E89&gt;=70,3,IF(E89&gt;=60,2,1))))</f>
        <v/>
      </c>
      <c r="U89" s="88" t="str">
        <f t="shared" si="91"/>
        <v/>
      </c>
      <c r="V89" s="88">
        <f t="shared" si="75"/>
        <v>3</v>
      </c>
      <c r="W89" s="88" t="str">
        <f t="shared" si="91"/>
        <v/>
      </c>
      <c r="X89" s="88" t="str">
        <f t="shared" si="91"/>
        <v/>
      </c>
      <c r="Y89" s="88" t="str">
        <f t="shared" si="91"/>
        <v/>
      </c>
      <c r="Z89" s="88" t="str">
        <f t="shared" si="91"/>
        <v/>
      </c>
      <c r="AA89" s="88" t="str">
        <f t="shared" si="91"/>
        <v/>
      </c>
      <c r="AB89" s="88" t="str">
        <f t="shared" si="91"/>
        <v/>
      </c>
      <c r="AC89" s="88" t="str">
        <f t="shared" si="91"/>
        <v/>
      </c>
      <c r="AD89" s="88" t="str">
        <f t="shared" si="91"/>
        <v/>
      </c>
      <c r="AE89" s="88" t="str">
        <f t="shared" si="91"/>
        <v/>
      </c>
      <c r="AF89" s="88" t="str">
        <f t="shared" si="91"/>
        <v/>
      </c>
      <c r="AG89" s="88" t="str">
        <f t="shared" si="91"/>
        <v/>
      </c>
      <c r="AH89" s="88" t="str">
        <f t="shared" si="91"/>
        <v/>
      </c>
      <c r="AI89" s="89">
        <f t="shared" ca="1" si="6"/>
        <v>3</v>
      </c>
      <c r="AJ89" s="89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</row>
    <row r="90" spans="1:90" ht="14.25" customHeight="1">
      <c r="A90" s="103">
        <f t="shared" si="73"/>
        <v>83</v>
      </c>
      <c r="B90" s="64">
        <f>IF('FORM NILAI SIAP'!A90=0,"",'FORM NILAI SIAP'!A90)</f>
        <v>21120120140099</v>
      </c>
      <c r="C90" s="3" t="str">
        <f>IF('FORM NILAI SIAP'!B90=0,"",'FORM NILAI SIAP'!B90)</f>
        <v>KRISHNA FALMAASA MUDYA</v>
      </c>
      <c r="D90" s="3" t="str">
        <f>'FORM NILAI SIAP'!J90</f>
        <v>A</v>
      </c>
      <c r="E90" s="7" t="str">
        <f>IF($C90="","",IFERROR((IFERROR('FORM NILAI SIAP'!$M90*'CPMK-CPL'!D$11,0)+IFERROR('FORM NILAI SIAP'!$O90*'CPMK-CPL'!D$12,0)+IFERROR('FORM NILAI SIAP'!$Q90*'CPMK-CPL'!D$13,0)+IFERROR('FORM NILAI SIAP'!$S90*'CPMK-CPL'!D$14,0)+IFERROR('FORM NILAI SIAP'!$U90*'CPMK-CPL'!D$15,0)+IFERROR('FORM NILAI SIAP'!$W90*'CPMK-CPL'!D$16,0)+IFERROR('FORM NILAI SIAP'!$Y90*'CPMK-CPL'!D$17,0)+IFERROR('FORM NILAI SIAP'!$AA90*'CPMK-CPL'!D$18,0)+IFERROR('FORM NILAI SIAP'!$AC90*'CPMK-CPL'!D$19,0)+IFERROR('FORM NILAI SIAP'!$AE90*'CPMK-CPL'!D$20,0))/'CPMK-CPL'!D$25,""))</f>
        <v/>
      </c>
      <c r="F90" s="7" t="str">
        <f>IF($C90="","",IFERROR((IFERROR('FORM NILAI SIAP'!$M90*'CPMK-CPL'!E$11,0)+IFERROR('FORM NILAI SIAP'!$O90*'CPMK-CPL'!E$12,0)+IFERROR('FORM NILAI SIAP'!$Q90*'CPMK-CPL'!E$13,0)+IFERROR('FORM NILAI SIAP'!$S90*'CPMK-CPL'!E$14,0)+IFERROR('FORM NILAI SIAP'!$U90*'CPMK-CPL'!E$15,0)+IFERROR('FORM NILAI SIAP'!$W90*'CPMK-CPL'!E$16,0)+IFERROR('FORM NILAI SIAP'!$Y90*'CPMK-CPL'!E$17,0)+IFERROR('FORM NILAI SIAP'!$AA90*'CPMK-CPL'!E$18,0)+IFERROR('FORM NILAI SIAP'!$AC90*'CPMK-CPL'!E$19,0)+IFERROR('FORM NILAI SIAP'!$AE90*'CPMK-CPL'!E$20,0))/'CPMK-CPL'!E$25,""))</f>
        <v/>
      </c>
      <c r="G90" s="7">
        <f>IF($C90="","",IFERROR((IFERROR('FORM NILAI SIAP'!$M90*'CPMK-CPL'!F$11,0)+IFERROR('FORM NILAI SIAP'!$O90*'CPMK-CPL'!F$12,0)+IFERROR('FORM NILAI SIAP'!$Q90*'CPMK-CPL'!F$13,0)+IFERROR('FORM NILAI SIAP'!$S90*'CPMK-CPL'!F$14,0)+IFERROR('FORM NILAI SIAP'!$U90*'CPMK-CPL'!F$15,0)+IFERROR('FORM NILAI SIAP'!$W90*'CPMK-CPL'!F$16,0)+IFERROR('FORM NILAI SIAP'!$Y90*'CPMK-CPL'!F$17,0)+IFERROR('FORM NILAI SIAP'!$AA90*'CPMK-CPL'!F$18,0)+IFERROR('FORM NILAI SIAP'!$AC90*'CPMK-CPL'!F$19,0)+IFERROR('FORM NILAI SIAP'!$AE90*'CPMK-CPL'!F$20,0))/'CPMK-CPL'!F$25,""))</f>
        <v>80.5</v>
      </c>
      <c r="H90" s="7" t="str">
        <f>IF($C90="","",IFERROR((IFERROR('FORM NILAI SIAP'!$M90*'CPMK-CPL'!G$11,0)+IFERROR('FORM NILAI SIAP'!$O90*'CPMK-CPL'!G$12,0)+IFERROR('FORM NILAI SIAP'!$Q90*'CPMK-CPL'!G$13,0)+IFERROR('FORM NILAI SIAP'!$S90*'CPMK-CPL'!G$14,0)+IFERROR('FORM NILAI SIAP'!$U90*'CPMK-CPL'!G$15,0)+IFERROR('FORM NILAI SIAP'!$W90*'CPMK-CPL'!G$16,0)+IFERROR('FORM NILAI SIAP'!$Y90*'CPMK-CPL'!G$17,0)+IFERROR('FORM NILAI SIAP'!$AA90*'CPMK-CPL'!G$18,0)+IFERROR('FORM NILAI SIAP'!$AC90*'CPMK-CPL'!G$19,0)+IFERROR('FORM NILAI SIAP'!$AE90*'CPMK-CPL'!G$20,0))/'CPMK-CPL'!G$25,""))</f>
        <v/>
      </c>
      <c r="I90" s="7" t="str">
        <f>IF($C90="","",IFERROR((IFERROR('FORM NILAI SIAP'!$M90*'CPMK-CPL'!H$11,0)+IFERROR('FORM NILAI SIAP'!$O90*'CPMK-CPL'!H$12,0)+IFERROR('FORM NILAI SIAP'!$Q90*'CPMK-CPL'!H$13,0)+IFERROR('FORM NILAI SIAP'!$S90*'CPMK-CPL'!H$14,0)+IFERROR('FORM NILAI SIAP'!$U90*'CPMK-CPL'!H$15,0)+IFERROR('FORM NILAI SIAP'!$W90*'CPMK-CPL'!H$16,0)+IFERROR('FORM NILAI SIAP'!$Y90*'CPMK-CPL'!H$17,0)+IFERROR('FORM NILAI SIAP'!$AA90*'CPMK-CPL'!H$18,0)+IFERROR('FORM NILAI SIAP'!$AC90*'CPMK-CPL'!H$19,0)+IFERROR('FORM NILAI SIAP'!$AE90*'CPMK-CPL'!H$20,0))/'CPMK-CPL'!H$25,""))</f>
        <v/>
      </c>
      <c r="J90" s="7" t="str">
        <f>IF($C90="","",IFERROR((IFERROR('FORM NILAI SIAP'!$M90*'CPMK-CPL'!I$11,0)+IFERROR('FORM NILAI SIAP'!$O90*'CPMK-CPL'!I$12,0)+IFERROR('FORM NILAI SIAP'!$Q90*'CPMK-CPL'!I$13,0)+IFERROR('FORM NILAI SIAP'!$S90*'CPMK-CPL'!I$14,0)+IFERROR('FORM NILAI SIAP'!$U90*'CPMK-CPL'!I$15,0)+IFERROR('FORM NILAI SIAP'!$W90*'CPMK-CPL'!I$16,0)+IFERROR('FORM NILAI SIAP'!$Y90*'CPMK-CPL'!I$17,0)+IFERROR('FORM NILAI SIAP'!$AA90*'CPMK-CPL'!I$18,0)+IFERROR('FORM NILAI SIAP'!$AC90*'CPMK-CPL'!I$19,0)+IFERROR('FORM NILAI SIAP'!$AE90*'CPMK-CPL'!I$20,0))/'CPMK-CPL'!I$25,""))</f>
        <v/>
      </c>
      <c r="K90" s="7" t="str">
        <f>IF($C90="","",IFERROR((IFERROR('FORM NILAI SIAP'!$M90*'CPMK-CPL'!J$11,0)+IFERROR('FORM NILAI SIAP'!$O90*'CPMK-CPL'!J$12,0)+IFERROR('FORM NILAI SIAP'!$Q90*'CPMK-CPL'!J$13,0)+IFERROR('FORM NILAI SIAP'!$S90*'CPMK-CPL'!J$14,0)+IFERROR('FORM NILAI SIAP'!$U90*'CPMK-CPL'!J$15,0)+IFERROR('FORM NILAI SIAP'!$W90*'CPMK-CPL'!J$16,0)+IFERROR('FORM NILAI SIAP'!$Y90*'CPMK-CPL'!J$17,0)+IFERROR('FORM NILAI SIAP'!$AA90*'CPMK-CPL'!J$18,0)+IFERROR('FORM NILAI SIAP'!$AC90*'CPMK-CPL'!J$19,0)+IFERROR('FORM NILAI SIAP'!$AE90*'CPMK-CPL'!J$20,0))/'CPMK-CPL'!J$25,""))</f>
        <v/>
      </c>
      <c r="L90" s="7" t="str">
        <f>IF($C90="","",IFERROR((IFERROR('FORM NILAI SIAP'!$M90*'CPMK-CPL'!K$11,0)+IFERROR('FORM NILAI SIAP'!$O90*'CPMK-CPL'!K$12,0)+IFERROR('FORM NILAI SIAP'!$Q90*'CPMK-CPL'!K$13,0)+IFERROR('FORM NILAI SIAP'!$S90*'CPMK-CPL'!K$14,0)+IFERROR('FORM NILAI SIAP'!$U90*'CPMK-CPL'!K$15,0)+IFERROR('FORM NILAI SIAP'!$W90*'CPMK-CPL'!K$16,0)+IFERROR('FORM NILAI SIAP'!$Y90*'CPMK-CPL'!K$17,0)+IFERROR('FORM NILAI SIAP'!$AA90*'CPMK-CPL'!K$18,0)+IFERROR('FORM NILAI SIAP'!$AC90*'CPMK-CPL'!K$19,0)+IFERROR('FORM NILAI SIAP'!$AE90*'CPMK-CPL'!K$20,0))/'CPMK-CPL'!K$25,""))</f>
        <v/>
      </c>
      <c r="M90" s="7" t="str">
        <f>IF($C90="","",IFERROR((IFERROR('FORM NILAI SIAP'!$M90*'CPMK-CPL'!L$11,0)+IFERROR('FORM NILAI SIAP'!$O90*'CPMK-CPL'!L$12,0)+IFERROR('FORM NILAI SIAP'!$Q90*'CPMK-CPL'!L$13,0)+IFERROR('FORM NILAI SIAP'!$S90*'CPMK-CPL'!L$14,0)+IFERROR('FORM NILAI SIAP'!$U90*'CPMK-CPL'!L$15,0)+IFERROR('FORM NILAI SIAP'!$W90*'CPMK-CPL'!L$16,0)+IFERROR('FORM NILAI SIAP'!$Y90*'CPMK-CPL'!L$17,0)+IFERROR('FORM NILAI SIAP'!$AA90*'CPMK-CPL'!L$18,0)+IFERROR('FORM NILAI SIAP'!$AC90*'CPMK-CPL'!L$19,0)+IFERROR('FORM NILAI SIAP'!$AE90*'CPMK-CPL'!L$20,0))/'CPMK-CPL'!L$25,""))</f>
        <v/>
      </c>
      <c r="N90" s="7" t="str">
        <f>IF($C90="","",IFERROR((IFERROR('FORM NILAI SIAP'!$M90*'CPMK-CPL'!M$11,0)+IFERROR('FORM NILAI SIAP'!$O90*'CPMK-CPL'!M$12,0)+IFERROR('FORM NILAI SIAP'!$Q90*'CPMK-CPL'!M$13,0)+IFERROR('FORM NILAI SIAP'!$S90*'CPMK-CPL'!M$14,0)+IFERROR('FORM NILAI SIAP'!$U90*'CPMK-CPL'!M$15,0)+IFERROR('FORM NILAI SIAP'!$W90*'CPMK-CPL'!M$16,0)+IFERROR('FORM NILAI SIAP'!$Y90*'CPMK-CPL'!M$17,0)+IFERROR('FORM NILAI SIAP'!$AA90*'CPMK-CPL'!M$18,0)+IFERROR('FORM NILAI SIAP'!$AC90*'CPMK-CPL'!M$19,0)+IFERROR('FORM NILAI SIAP'!$AE90*'CPMK-CPL'!M$20,0))/'CPMK-CPL'!M$25,""))</f>
        <v/>
      </c>
      <c r="O90" s="7" t="str">
        <f>IF($C90="","",IFERROR((IFERROR('FORM NILAI SIAP'!$M90*'CPMK-CPL'!N$11,0)+IFERROR('FORM NILAI SIAP'!$O90*'CPMK-CPL'!N$12,0)+IFERROR('FORM NILAI SIAP'!$Q90*'CPMK-CPL'!N$13,0)+IFERROR('FORM NILAI SIAP'!$S90*'CPMK-CPL'!N$14,0)+IFERROR('FORM NILAI SIAP'!$U90*'CPMK-CPL'!N$15,0)+IFERROR('FORM NILAI SIAP'!$W90*'CPMK-CPL'!N$16,0)+IFERROR('FORM NILAI SIAP'!$Y90*'CPMK-CPL'!N$17,0)+IFERROR('FORM NILAI SIAP'!$AA90*'CPMK-CPL'!N$18,0)+IFERROR('FORM NILAI SIAP'!$AC90*'CPMK-CPL'!N$19,0)+IFERROR('FORM NILAI SIAP'!$AE90*'CPMK-CPL'!N$20,0))/'CPMK-CPL'!N$25,""))</f>
        <v/>
      </c>
      <c r="P90" s="7" t="str">
        <f>IF($C90="","",IFERROR((IFERROR('FORM NILAI SIAP'!$M90*'CPMK-CPL'!O$11,0)+IFERROR('FORM NILAI SIAP'!$O90*'CPMK-CPL'!O$12,0)+IFERROR('FORM NILAI SIAP'!$Q90*'CPMK-CPL'!O$13,0)+IFERROR('FORM NILAI SIAP'!$S90*'CPMK-CPL'!O$14,0)+IFERROR('FORM NILAI SIAP'!$U90*'CPMK-CPL'!O$15,0)+IFERROR('FORM NILAI SIAP'!$W90*'CPMK-CPL'!O$16,0)+IFERROR('FORM NILAI SIAP'!$Y90*'CPMK-CPL'!O$17,0)+IFERROR('FORM NILAI SIAP'!$AA90*'CPMK-CPL'!O$18,0)+IFERROR('FORM NILAI SIAP'!$AC90*'CPMK-CPL'!O$19,0)+IFERROR('FORM NILAI SIAP'!$AE90*'CPMK-CPL'!O$20,0))/'CPMK-CPL'!O$25,""))</f>
        <v/>
      </c>
      <c r="Q90" s="7" t="str">
        <f>IF($C90="","",IFERROR((IFERROR('FORM NILAI SIAP'!$M90*'CPMK-CPL'!P$11,0)+IFERROR('FORM NILAI SIAP'!$O90*'CPMK-CPL'!P$12,0)+IFERROR('FORM NILAI SIAP'!$Q90*'CPMK-CPL'!P$13,0)+IFERROR('FORM NILAI SIAP'!$S90*'CPMK-CPL'!P$14,0)+IFERROR('FORM NILAI SIAP'!$U90*'CPMK-CPL'!P$15,0)+IFERROR('FORM NILAI SIAP'!$W90*'CPMK-CPL'!P$16,0)+IFERROR('FORM NILAI SIAP'!$Y90*'CPMK-CPL'!P$17,0)+IFERROR('FORM NILAI SIAP'!$AA90*'CPMK-CPL'!P$18,0)+IFERROR('FORM NILAI SIAP'!$AC90*'CPMK-CPL'!P$19,0)+IFERROR('FORM NILAI SIAP'!$AE90*'CPMK-CPL'!P$20,0))/'CPMK-CPL'!P$25,""))</f>
        <v/>
      </c>
      <c r="R90" s="7" t="str">
        <f>IF($C90="","",IFERROR((IFERROR('FORM NILAI SIAP'!$M90*'CPMK-CPL'!Q$11,0)+IFERROR('FORM NILAI SIAP'!$O90*'CPMK-CPL'!Q$12,0)+IFERROR('FORM NILAI SIAP'!$Q90*'CPMK-CPL'!Q$13,0)+IFERROR('FORM NILAI SIAP'!$S90*'CPMK-CPL'!Q$14,0)+IFERROR('FORM NILAI SIAP'!$U90*'CPMK-CPL'!Q$15,0)+IFERROR('FORM NILAI SIAP'!$W90*'CPMK-CPL'!Q$16,0)+IFERROR('FORM NILAI SIAP'!$Y90*'CPMK-CPL'!Q$17,0)+IFERROR('FORM NILAI SIAP'!$AA90*'CPMK-CPL'!Q$18,0)+IFERROR('FORM NILAI SIAP'!$AC90*'CPMK-CPL'!Q$19,0)+IFERROR('FORM NILAI SIAP'!$AE90*'CPMK-CPL'!Q$20,0))/'CPMK-CPL'!Q$25,""))</f>
        <v/>
      </c>
      <c r="S90" s="7" t="str">
        <f>IF($C90="","",IFERROR((IFERROR('FORM NILAI SIAP'!$M90*'CPMK-CPL'!R$11,0)+IFERROR('FORM NILAI SIAP'!$O90*'CPMK-CPL'!R$12,0)+IFERROR('FORM NILAI SIAP'!$Q90*'CPMK-CPL'!R$13,0)+IFERROR('FORM NILAI SIAP'!$S90*'CPMK-CPL'!R$14,0)+IFERROR('FORM NILAI SIAP'!$U90*'CPMK-CPL'!R$15,0)+IFERROR('FORM NILAI SIAP'!$W90*'CPMK-CPL'!R$16,0)+IFERROR('FORM NILAI SIAP'!$Y90*'CPMK-CPL'!R$17,0)+IFERROR('FORM NILAI SIAP'!$AA90*'CPMK-CPL'!R$18,0)+IFERROR('FORM NILAI SIAP'!$AC90*'CPMK-CPL'!R$19,0)+IFERROR('FORM NILAI SIAP'!$AE90*'CPMK-CPL'!R$20,0))/'CPMK-CPL'!R$25,""))</f>
        <v/>
      </c>
      <c r="T90" s="88" t="str">
        <f t="shared" ref="T90:AH90" si="92">IF(E90="","",IF(E90&gt;=80,4,IF(E90&gt;=70,3,IF(E90&gt;=60,2,1))))</f>
        <v/>
      </c>
      <c r="U90" s="88" t="str">
        <f t="shared" si="92"/>
        <v/>
      </c>
      <c r="V90" s="88">
        <f t="shared" si="75"/>
        <v>4</v>
      </c>
      <c r="W90" s="88" t="str">
        <f t="shared" si="92"/>
        <v/>
      </c>
      <c r="X90" s="88" t="str">
        <f t="shared" si="92"/>
        <v/>
      </c>
      <c r="Y90" s="88" t="str">
        <f t="shared" si="92"/>
        <v/>
      </c>
      <c r="Z90" s="88" t="str">
        <f t="shared" si="92"/>
        <v/>
      </c>
      <c r="AA90" s="88" t="str">
        <f t="shared" si="92"/>
        <v/>
      </c>
      <c r="AB90" s="88" t="str">
        <f t="shared" si="92"/>
        <v/>
      </c>
      <c r="AC90" s="88" t="str">
        <f t="shared" si="92"/>
        <v/>
      </c>
      <c r="AD90" s="88" t="str">
        <f t="shared" si="92"/>
        <v/>
      </c>
      <c r="AE90" s="88" t="str">
        <f t="shared" si="92"/>
        <v/>
      </c>
      <c r="AF90" s="88" t="str">
        <f t="shared" si="92"/>
        <v/>
      </c>
      <c r="AG90" s="88" t="str">
        <f t="shared" si="92"/>
        <v/>
      </c>
      <c r="AH90" s="88" t="str">
        <f t="shared" si="92"/>
        <v/>
      </c>
      <c r="AI90" s="89">
        <f t="shared" ca="1" si="6"/>
        <v>4</v>
      </c>
      <c r="AJ90" s="89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</row>
    <row r="91" spans="1:90" ht="14.25" customHeight="1">
      <c r="A91" s="103">
        <f t="shared" si="73"/>
        <v>84</v>
      </c>
      <c r="B91" s="64">
        <f>IF('FORM NILAI SIAP'!A91=0,"",'FORM NILAI SIAP'!A91)</f>
        <v>21120120140099</v>
      </c>
      <c r="C91" s="3" t="str">
        <f>IF('FORM NILAI SIAP'!B91=0,"",'FORM NILAI SIAP'!B91)</f>
        <v>SAMUEL MIDUK ANUGRAH PASARIBU</v>
      </c>
      <c r="D91" s="3" t="str">
        <f>'FORM NILAI SIAP'!J91</f>
        <v>A</v>
      </c>
      <c r="E91" s="7" t="str">
        <f>IF($C91="","",IFERROR((IFERROR('FORM NILAI SIAP'!$M91*'CPMK-CPL'!D$11,0)+IFERROR('FORM NILAI SIAP'!$O91*'CPMK-CPL'!D$12,0)+IFERROR('FORM NILAI SIAP'!$Q91*'CPMK-CPL'!D$13,0)+IFERROR('FORM NILAI SIAP'!$S91*'CPMK-CPL'!D$14,0)+IFERROR('FORM NILAI SIAP'!$U91*'CPMK-CPL'!D$15,0)+IFERROR('FORM NILAI SIAP'!$W91*'CPMK-CPL'!D$16,0)+IFERROR('FORM NILAI SIAP'!$Y91*'CPMK-CPL'!D$17,0)+IFERROR('FORM NILAI SIAP'!$AA91*'CPMK-CPL'!D$18,0)+IFERROR('FORM NILAI SIAP'!$AC91*'CPMK-CPL'!D$19,0)+IFERROR('FORM NILAI SIAP'!$AE91*'CPMK-CPL'!D$20,0))/'CPMK-CPL'!D$25,""))</f>
        <v/>
      </c>
      <c r="F91" s="7" t="str">
        <f>IF($C91="","",IFERROR((IFERROR('FORM NILAI SIAP'!$M91*'CPMK-CPL'!E$11,0)+IFERROR('FORM NILAI SIAP'!$O91*'CPMK-CPL'!E$12,0)+IFERROR('FORM NILAI SIAP'!$Q91*'CPMK-CPL'!E$13,0)+IFERROR('FORM NILAI SIAP'!$S91*'CPMK-CPL'!E$14,0)+IFERROR('FORM NILAI SIAP'!$U91*'CPMK-CPL'!E$15,0)+IFERROR('FORM NILAI SIAP'!$W91*'CPMK-CPL'!E$16,0)+IFERROR('FORM NILAI SIAP'!$Y91*'CPMK-CPL'!E$17,0)+IFERROR('FORM NILAI SIAP'!$AA91*'CPMK-CPL'!E$18,0)+IFERROR('FORM NILAI SIAP'!$AC91*'CPMK-CPL'!E$19,0)+IFERROR('FORM NILAI SIAP'!$AE91*'CPMK-CPL'!E$20,0))/'CPMK-CPL'!E$25,""))</f>
        <v/>
      </c>
      <c r="G91" s="7">
        <f>IF($C91="","",IFERROR((IFERROR('FORM NILAI SIAP'!$M91*'CPMK-CPL'!F$11,0)+IFERROR('FORM NILAI SIAP'!$O91*'CPMK-CPL'!F$12,0)+IFERROR('FORM NILAI SIAP'!$Q91*'CPMK-CPL'!F$13,0)+IFERROR('FORM NILAI SIAP'!$S91*'CPMK-CPL'!F$14,0)+IFERROR('FORM NILAI SIAP'!$U91*'CPMK-CPL'!F$15,0)+IFERROR('FORM NILAI SIAP'!$W91*'CPMK-CPL'!F$16,0)+IFERROR('FORM NILAI SIAP'!$Y91*'CPMK-CPL'!F$17,0)+IFERROR('FORM NILAI SIAP'!$AA91*'CPMK-CPL'!F$18,0)+IFERROR('FORM NILAI SIAP'!$AC91*'CPMK-CPL'!F$19,0)+IFERROR('FORM NILAI SIAP'!$AE91*'CPMK-CPL'!F$20,0))/'CPMK-CPL'!F$25,""))</f>
        <v>92.25</v>
      </c>
      <c r="H91" s="7" t="str">
        <f>IF($C91="","",IFERROR((IFERROR('FORM NILAI SIAP'!$M91*'CPMK-CPL'!G$11,0)+IFERROR('FORM NILAI SIAP'!$O91*'CPMK-CPL'!G$12,0)+IFERROR('FORM NILAI SIAP'!$Q91*'CPMK-CPL'!G$13,0)+IFERROR('FORM NILAI SIAP'!$S91*'CPMK-CPL'!G$14,0)+IFERROR('FORM NILAI SIAP'!$U91*'CPMK-CPL'!G$15,0)+IFERROR('FORM NILAI SIAP'!$W91*'CPMK-CPL'!G$16,0)+IFERROR('FORM NILAI SIAP'!$Y91*'CPMK-CPL'!G$17,0)+IFERROR('FORM NILAI SIAP'!$AA91*'CPMK-CPL'!G$18,0)+IFERROR('FORM NILAI SIAP'!$AC91*'CPMK-CPL'!G$19,0)+IFERROR('FORM NILAI SIAP'!$AE91*'CPMK-CPL'!G$20,0))/'CPMK-CPL'!G$25,""))</f>
        <v/>
      </c>
      <c r="I91" s="7" t="str">
        <f>IF($C91="","",IFERROR((IFERROR('FORM NILAI SIAP'!$M91*'CPMK-CPL'!H$11,0)+IFERROR('FORM NILAI SIAP'!$O91*'CPMK-CPL'!H$12,0)+IFERROR('FORM NILAI SIAP'!$Q91*'CPMK-CPL'!H$13,0)+IFERROR('FORM NILAI SIAP'!$S91*'CPMK-CPL'!H$14,0)+IFERROR('FORM NILAI SIAP'!$U91*'CPMK-CPL'!H$15,0)+IFERROR('FORM NILAI SIAP'!$W91*'CPMK-CPL'!H$16,0)+IFERROR('FORM NILAI SIAP'!$Y91*'CPMK-CPL'!H$17,0)+IFERROR('FORM NILAI SIAP'!$AA91*'CPMK-CPL'!H$18,0)+IFERROR('FORM NILAI SIAP'!$AC91*'CPMK-CPL'!H$19,0)+IFERROR('FORM NILAI SIAP'!$AE91*'CPMK-CPL'!H$20,0))/'CPMK-CPL'!H$25,""))</f>
        <v/>
      </c>
      <c r="J91" s="7" t="str">
        <f>IF($C91="","",IFERROR((IFERROR('FORM NILAI SIAP'!$M91*'CPMK-CPL'!I$11,0)+IFERROR('FORM NILAI SIAP'!$O91*'CPMK-CPL'!I$12,0)+IFERROR('FORM NILAI SIAP'!$Q91*'CPMK-CPL'!I$13,0)+IFERROR('FORM NILAI SIAP'!$S91*'CPMK-CPL'!I$14,0)+IFERROR('FORM NILAI SIAP'!$U91*'CPMK-CPL'!I$15,0)+IFERROR('FORM NILAI SIAP'!$W91*'CPMK-CPL'!I$16,0)+IFERROR('FORM NILAI SIAP'!$Y91*'CPMK-CPL'!I$17,0)+IFERROR('FORM NILAI SIAP'!$AA91*'CPMK-CPL'!I$18,0)+IFERROR('FORM NILAI SIAP'!$AC91*'CPMK-CPL'!I$19,0)+IFERROR('FORM NILAI SIAP'!$AE91*'CPMK-CPL'!I$20,0))/'CPMK-CPL'!I$25,""))</f>
        <v/>
      </c>
      <c r="K91" s="7" t="str">
        <f>IF($C91="","",IFERROR((IFERROR('FORM NILAI SIAP'!$M91*'CPMK-CPL'!J$11,0)+IFERROR('FORM NILAI SIAP'!$O91*'CPMK-CPL'!J$12,0)+IFERROR('FORM NILAI SIAP'!$Q91*'CPMK-CPL'!J$13,0)+IFERROR('FORM NILAI SIAP'!$S91*'CPMK-CPL'!J$14,0)+IFERROR('FORM NILAI SIAP'!$U91*'CPMK-CPL'!J$15,0)+IFERROR('FORM NILAI SIAP'!$W91*'CPMK-CPL'!J$16,0)+IFERROR('FORM NILAI SIAP'!$Y91*'CPMK-CPL'!J$17,0)+IFERROR('FORM NILAI SIAP'!$AA91*'CPMK-CPL'!J$18,0)+IFERROR('FORM NILAI SIAP'!$AC91*'CPMK-CPL'!J$19,0)+IFERROR('FORM NILAI SIAP'!$AE91*'CPMK-CPL'!J$20,0))/'CPMK-CPL'!J$25,""))</f>
        <v/>
      </c>
      <c r="L91" s="7" t="str">
        <f>IF($C91="","",IFERROR((IFERROR('FORM NILAI SIAP'!$M91*'CPMK-CPL'!K$11,0)+IFERROR('FORM NILAI SIAP'!$O91*'CPMK-CPL'!K$12,0)+IFERROR('FORM NILAI SIAP'!$Q91*'CPMK-CPL'!K$13,0)+IFERROR('FORM NILAI SIAP'!$S91*'CPMK-CPL'!K$14,0)+IFERROR('FORM NILAI SIAP'!$U91*'CPMK-CPL'!K$15,0)+IFERROR('FORM NILAI SIAP'!$W91*'CPMK-CPL'!K$16,0)+IFERROR('FORM NILAI SIAP'!$Y91*'CPMK-CPL'!K$17,0)+IFERROR('FORM NILAI SIAP'!$AA91*'CPMK-CPL'!K$18,0)+IFERROR('FORM NILAI SIAP'!$AC91*'CPMK-CPL'!K$19,0)+IFERROR('FORM NILAI SIAP'!$AE91*'CPMK-CPL'!K$20,0))/'CPMK-CPL'!K$25,""))</f>
        <v/>
      </c>
      <c r="M91" s="7" t="str">
        <f>IF($C91="","",IFERROR((IFERROR('FORM NILAI SIAP'!$M91*'CPMK-CPL'!L$11,0)+IFERROR('FORM NILAI SIAP'!$O91*'CPMK-CPL'!L$12,0)+IFERROR('FORM NILAI SIAP'!$Q91*'CPMK-CPL'!L$13,0)+IFERROR('FORM NILAI SIAP'!$S91*'CPMK-CPL'!L$14,0)+IFERROR('FORM NILAI SIAP'!$U91*'CPMK-CPL'!L$15,0)+IFERROR('FORM NILAI SIAP'!$W91*'CPMK-CPL'!L$16,0)+IFERROR('FORM NILAI SIAP'!$Y91*'CPMK-CPL'!L$17,0)+IFERROR('FORM NILAI SIAP'!$AA91*'CPMK-CPL'!L$18,0)+IFERROR('FORM NILAI SIAP'!$AC91*'CPMK-CPL'!L$19,0)+IFERROR('FORM NILAI SIAP'!$AE91*'CPMK-CPL'!L$20,0))/'CPMK-CPL'!L$25,""))</f>
        <v/>
      </c>
      <c r="N91" s="7" t="str">
        <f>IF($C91="","",IFERROR((IFERROR('FORM NILAI SIAP'!$M91*'CPMK-CPL'!M$11,0)+IFERROR('FORM NILAI SIAP'!$O91*'CPMK-CPL'!M$12,0)+IFERROR('FORM NILAI SIAP'!$Q91*'CPMK-CPL'!M$13,0)+IFERROR('FORM NILAI SIAP'!$S91*'CPMK-CPL'!M$14,0)+IFERROR('FORM NILAI SIAP'!$U91*'CPMK-CPL'!M$15,0)+IFERROR('FORM NILAI SIAP'!$W91*'CPMK-CPL'!M$16,0)+IFERROR('FORM NILAI SIAP'!$Y91*'CPMK-CPL'!M$17,0)+IFERROR('FORM NILAI SIAP'!$AA91*'CPMK-CPL'!M$18,0)+IFERROR('FORM NILAI SIAP'!$AC91*'CPMK-CPL'!M$19,0)+IFERROR('FORM NILAI SIAP'!$AE91*'CPMK-CPL'!M$20,0))/'CPMK-CPL'!M$25,""))</f>
        <v/>
      </c>
      <c r="O91" s="7" t="str">
        <f>IF($C91="","",IFERROR((IFERROR('FORM NILAI SIAP'!$M91*'CPMK-CPL'!N$11,0)+IFERROR('FORM NILAI SIAP'!$O91*'CPMK-CPL'!N$12,0)+IFERROR('FORM NILAI SIAP'!$Q91*'CPMK-CPL'!N$13,0)+IFERROR('FORM NILAI SIAP'!$S91*'CPMK-CPL'!N$14,0)+IFERROR('FORM NILAI SIAP'!$U91*'CPMK-CPL'!N$15,0)+IFERROR('FORM NILAI SIAP'!$W91*'CPMK-CPL'!N$16,0)+IFERROR('FORM NILAI SIAP'!$Y91*'CPMK-CPL'!N$17,0)+IFERROR('FORM NILAI SIAP'!$AA91*'CPMK-CPL'!N$18,0)+IFERROR('FORM NILAI SIAP'!$AC91*'CPMK-CPL'!N$19,0)+IFERROR('FORM NILAI SIAP'!$AE91*'CPMK-CPL'!N$20,0))/'CPMK-CPL'!N$25,""))</f>
        <v/>
      </c>
      <c r="P91" s="7" t="str">
        <f>IF($C91="","",IFERROR((IFERROR('FORM NILAI SIAP'!$M91*'CPMK-CPL'!O$11,0)+IFERROR('FORM NILAI SIAP'!$O91*'CPMK-CPL'!O$12,0)+IFERROR('FORM NILAI SIAP'!$Q91*'CPMK-CPL'!O$13,0)+IFERROR('FORM NILAI SIAP'!$S91*'CPMK-CPL'!O$14,0)+IFERROR('FORM NILAI SIAP'!$U91*'CPMK-CPL'!O$15,0)+IFERROR('FORM NILAI SIAP'!$W91*'CPMK-CPL'!O$16,0)+IFERROR('FORM NILAI SIAP'!$Y91*'CPMK-CPL'!O$17,0)+IFERROR('FORM NILAI SIAP'!$AA91*'CPMK-CPL'!O$18,0)+IFERROR('FORM NILAI SIAP'!$AC91*'CPMK-CPL'!O$19,0)+IFERROR('FORM NILAI SIAP'!$AE91*'CPMK-CPL'!O$20,0))/'CPMK-CPL'!O$25,""))</f>
        <v/>
      </c>
      <c r="Q91" s="7" t="str">
        <f>IF($C91="","",IFERROR((IFERROR('FORM NILAI SIAP'!$M91*'CPMK-CPL'!P$11,0)+IFERROR('FORM NILAI SIAP'!$O91*'CPMK-CPL'!P$12,0)+IFERROR('FORM NILAI SIAP'!$Q91*'CPMK-CPL'!P$13,0)+IFERROR('FORM NILAI SIAP'!$S91*'CPMK-CPL'!P$14,0)+IFERROR('FORM NILAI SIAP'!$U91*'CPMK-CPL'!P$15,0)+IFERROR('FORM NILAI SIAP'!$W91*'CPMK-CPL'!P$16,0)+IFERROR('FORM NILAI SIAP'!$Y91*'CPMK-CPL'!P$17,0)+IFERROR('FORM NILAI SIAP'!$AA91*'CPMK-CPL'!P$18,0)+IFERROR('FORM NILAI SIAP'!$AC91*'CPMK-CPL'!P$19,0)+IFERROR('FORM NILAI SIAP'!$AE91*'CPMK-CPL'!P$20,0))/'CPMK-CPL'!P$25,""))</f>
        <v/>
      </c>
      <c r="R91" s="7" t="str">
        <f>IF($C91="","",IFERROR((IFERROR('FORM NILAI SIAP'!$M91*'CPMK-CPL'!Q$11,0)+IFERROR('FORM NILAI SIAP'!$O91*'CPMK-CPL'!Q$12,0)+IFERROR('FORM NILAI SIAP'!$Q91*'CPMK-CPL'!Q$13,0)+IFERROR('FORM NILAI SIAP'!$S91*'CPMK-CPL'!Q$14,0)+IFERROR('FORM NILAI SIAP'!$U91*'CPMK-CPL'!Q$15,0)+IFERROR('FORM NILAI SIAP'!$W91*'CPMK-CPL'!Q$16,0)+IFERROR('FORM NILAI SIAP'!$Y91*'CPMK-CPL'!Q$17,0)+IFERROR('FORM NILAI SIAP'!$AA91*'CPMK-CPL'!Q$18,0)+IFERROR('FORM NILAI SIAP'!$AC91*'CPMK-CPL'!Q$19,0)+IFERROR('FORM NILAI SIAP'!$AE91*'CPMK-CPL'!Q$20,0))/'CPMK-CPL'!Q$25,""))</f>
        <v/>
      </c>
      <c r="S91" s="7" t="str">
        <f>IF($C91="","",IFERROR((IFERROR('FORM NILAI SIAP'!$M91*'CPMK-CPL'!R$11,0)+IFERROR('FORM NILAI SIAP'!$O91*'CPMK-CPL'!R$12,0)+IFERROR('FORM NILAI SIAP'!$Q91*'CPMK-CPL'!R$13,0)+IFERROR('FORM NILAI SIAP'!$S91*'CPMK-CPL'!R$14,0)+IFERROR('FORM NILAI SIAP'!$U91*'CPMK-CPL'!R$15,0)+IFERROR('FORM NILAI SIAP'!$W91*'CPMK-CPL'!R$16,0)+IFERROR('FORM NILAI SIAP'!$Y91*'CPMK-CPL'!R$17,0)+IFERROR('FORM NILAI SIAP'!$AA91*'CPMK-CPL'!R$18,0)+IFERROR('FORM NILAI SIAP'!$AC91*'CPMK-CPL'!R$19,0)+IFERROR('FORM NILAI SIAP'!$AE91*'CPMK-CPL'!R$20,0))/'CPMK-CPL'!R$25,""))</f>
        <v/>
      </c>
      <c r="T91" s="88" t="str">
        <f t="shared" ref="T91:AH91" si="93">IF(E91="","",IF(E91&gt;=80,4,IF(E91&gt;=70,3,IF(E91&gt;=60,2,1))))</f>
        <v/>
      </c>
      <c r="U91" s="88" t="str">
        <f t="shared" si="93"/>
        <v/>
      </c>
      <c r="V91" s="88">
        <f t="shared" si="75"/>
        <v>4</v>
      </c>
      <c r="W91" s="88" t="str">
        <f t="shared" si="93"/>
        <v/>
      </c>
      <c r="X91" s="88" t="str">
        <f t="shared" si="93"/>
        <v/>
      </c>
      <c r="Y91" s="88" t="str">
        <f t="shared" si="93"/>
        <v/>
      </c>
      <c r="Z91" s="88" t="str">
        <f t="shared" si="93"/>
        <v/>
      </c>
      <c r="AA91" s="88" t="str">
        <f t="shared" si="93"/>
        <v/>
      </c>
      <c r="AB91" s="88" t="str">
        <f t="shared" si="93"/>
        <v/>
      </c>
      <c r="AC91" s="88" t="str">
        <f t="shared" si="93"/>
        <v/>
      </c>
      <c r="AD91" s="88" t="str">
        <f t="shared" si="93"/>
        <v/>
      </c>
      <c r="AE91" s="88" t="str">
        <f t="shared" si="93"/>
        <v/>
      </c>
      <c r="AF91" s="88" t="str">
        <f t="shared" si="93"/>
        <v/>
      </c>
      <c r="AG91" s="88" t="str">
        <f t="shared" si="93"/>
        <v/>
      </c>
      <c r="AH91" s="88" t="str">
        <f t="shared" si="93"/>
        <v/>
      </c>
      <c r="AI91" s="89">
        <f t="shared" ca="1" si="6"/>
        <v>4</v>
      </c>
      <c r="AJ91" s="89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</row>
    <row r="92" spans="1:90" ht="14.25" customHeight="1">
      <c r="A92" s="103">
        <f t="shared" si="73"/>
        <v>85</v>
      </c>
      <c r="B92" s="64">
        <f>IF('FORM NILAI SIAP'!A92=0,"",'FORM NILAI SIAP'!A92)</f>
        <v>21120120140099</v>
      </c>
      <c r="C92" s="3" t="str">
        <f>IF('FORM NILAI SIAP'!B92=0,"",'FORM NILAI SIAP'!B92)</f>
        <v>ERINA DEVIANTI</v>
      </c>
      <c r="D92" s="3" t="str">
        <f>'FORM NILAI SIAP'!J92</f>
        <v>A</v>
      </c>
      <c r="E92" s="7" t="str">
        <f>IF($C92="","",IFERROR((IFERROR('FORM NILAI SIAP'!$M92*'CPMK-CPL'!D$11,0)+IFERROR('FORM NILAI SIAP'!$O92*'CPMK-CPL'!D$12,0)+IFERROR('FORM NILAI SIAP'!$Q92*'CPMK-CPL'!D$13,0)+IFERROR('FORM NILAI SIAP'!$S92*'CPMK-CPL'!D$14,0)+IFERROR('FORM NILAI SIAP'!$U92*'CPMK-CPL'!D$15,0)+IFERROR('FORM NILAI SIAP'!$W92*'CPMK-CPL'!D$16,0)+IFERROR('FORM NILAI SIAP'!$Y92*'CPMK-CPL'!D$17,0)+IFERROR('FORM NILAI SIAP'!$AA92*'CPMK-CPL'!D$18,0)+IFERROR('FORM NILAI SIAP'!$AC92*'CPMK-CPL'!D$19,0)+IFERROR('FORM NILAI SIAP'!$AE92*'CPMK-CPL'!D$20,0))/'CPMK-CPL'!D$25,""))</f>
        <v/>
      </c>
      <c r="F92" s="7" t="str">
        <f>IF($C92="","",IFERROR((IFERROR('FORM NILAI SIAP'!$M92*'CPMK-CPL'!E$11,0)+IFERROR('FORM NILAI SIAP'!$O92*'CPMK-CPL'!E$12,0)+IFERROR('FORM NILAI SIAP'!$Q92*'CPMK-CPL'!E$13,0)+IFERROR('FORM NILAI SIAP'!$S92*'CPMK-CPL'!E$14,0)+IFERROR('FORM NILAI SIAP'!$U92*'CPMK-CPL'!E$15,0)+IFERROR('FORM NILAI SIAP'!$W92*'CPMK-CPL'!E$16,0)+IFERROR('FORM NILAI SIAP'!$Y92*'CPMK-CPL'!E$17,0)+IFERROR('FORM NILAI SIAP'!$AA92*'CPMK-CPL'!E$18,0)+IFERROR('FORM NILAI SIAP'!$AC92*'CPMK-CPL'!E$19,0)+IFERROR('FORM NILAI SIAP'!$AE92*'CPMK-CPL'!E$20,0))/'CPMK-CPL'!E$25,""))</f>
        <v/>
      </c>
      <c r="G92" s="7">
        <f>IF($C92="","",IFERROR((IFERROR('FORM NILAI SIAP'!$M92*'CPMK-CPL'!F$11,0)+IFERROR('FORM NILAI SIAP'!$O92*'CPMK-CPL'!F$12,0)+IFERROR('FORM NILAI SIAP'!$Q92*'CPMK-CPL'!F$13,0)+IFERROR('FORM NILAI SIAP'!$S92*'CPMK-CPL'!F$14,0)+IFERROR('FORM NILAI SIAP'!$U92*'CPMK-CPL'!F$15,0)+IFERROR('FORM NILAI SIAP'!$W92*'CPMK-CPL'!F$16,0)+IFERROR('FORM NILAI SIAP'!$Y92*'CPMK-CPL'!F$17,0)+IFERROR('FORM NILAI SIAP'!$AA92*'CPMK-CPL'!F$18,0)+IFERROR('FORM NILAI SIAP'!$AC92*'CPMK-CPL'!F$19,0)+IFERROR('FORM NILAI SIAP'!$AE92*'CPMK-CPL'!F$20,0))/'CPMK-CPL'!F$25,""))</f>
        <v>85</v>
      </c>
      <c r="H92" s="7" t="str">
        <f>IF($C92="","",IFERROR((IFERROR('FORM NILAI SIAP'!$M92*'CPMK-CPL'!G$11,0)+IFERROR('FORM NILAI SIAP'!$O92*'CPMK-CPL'!G$12,0)+IFERROR('FORM NILAI SIAP'!$Q92*'CPMK-CPL'!G$13,0)+IFERROR('FORM NILAI SIAP'!$S92*'CPMK-CPL'!G$14,0)+IFERROR('FORM NILAI SIAP'!$U92*'CPMK-CPL'!G$15,0)+IFERROR('FORM NILAI SIAP'!$W92*'CPMK-CPL'!G$16,0)+IFERROR('FORM NILAI SIAP'!$Y92*'CPMK-CPL'!G$17,0)+IFERROR('FORM NILAI SIAP'!$AA92*'CPMK-CPL'!G$18,0)+IFERROR('FORM NILAI SIAP'!$AC92*'CPMK-CPL'!G$19,0)+IFERROR('FORM NILAI SIAP'!$AE92*'CPMK-CPL'!G$20,0))/'CPMK-CPL'!G$25,""))</f>
        <v/>
      </c>
      <c r="I92" s="7" t="str">
        <f>IF($C92="","",IFERROR((IFERROR('FORM NILAI SIAP'!$M92*'CPMK-CPL'!H$11,0)+IFERROR('FORM NILAI SIAP'!$O92*'CPMK-CPL'!H$12,0)+IFERROR('FORM NILAI SIAP'!$Q92*'CPMK-CPL'!H$13,0)+IFERROR('FORM NILAI SIAP'!$S92*'CPMK-CPL'!H$14,0)+IFERROR('FORM NILAI SIAP'!$U92*'CPMK-CPL'!H$15,0)+IFERROR('FORM NILAI SIAP'!$W92*'CPMK-CPL'!H$16,0)+IFERROR('FORM NILAI SIAP'!$Y92*'CPMK-CPL'!H$17,0)+IFERROR('FORM NILAI SIAP'!$AA92*'CPMK-CPL'!H$18,0)+IFERROR('FORM NILAI SIAP'!$AC92*'CPMK-CPL'!H$19,0)+IFERROR('FORM NILAI SIAP'!$AE92*'CPMK-CPL'!H$20,0))/'CPMK-CPL'!H$25,""))</f>
        <v/>
      </c>
      <c r="J92" s="7" t="str">
        <f>IF($C92="","",IFERROR((IFERROR('FORM NILAI SIAP'!$M92*'CPMK-CPL'!I$11,0)+IFERROR('FORM NILAI SIAP'!$O92*'CPMK-CPL'!I$12,0)+IFERROR('FORM NILAI SIAP'!$Q92*'CPMK-CPL'!I$13,0)+IFERROR('FORM NILAI SIAP'!$S92*'CPMK-CPL'!I$14,0)+IFERROR('FORM NILAI SIAP'!$U92*'CPMK-CPL'!I$15,0)+IFERROR('FORM NILAI SIAP'!$W92*'CPMK-CPL'!I$16,0)+IFERROR('FORM NILAI SIAP'!$Y92*'CPMK-CPL'!I$17,0)+IFERROR('FORM NILAI SIAP'!$AA92*'CPMK-CPL'!I$18,0)+IFERROR('FORM NILAI SIAP'!$AC92*'CPMK-CPL'!I$19,0)+IFERROR('FORM NILAI SIAP'!$AE92*'CPMK-CPL'!I$20,0))/'CPMK-CPL'!I$25,""))</f>
        <v/>
      </c>
      <c r="K92" s="7" t="str">
        <f>IF($C92="","",IFERROR((IFERROR('FORM NILAI SIAP'!$M92*'CPMK-CPL'!J$11,0)+IFERROR('FORM NILAI SIAP'!$O92*'CPMK-CPL'!J$12,0)+IFERROR('FORM NILAI SIAP'!$Q92*'CPMK-CPL'!J$13,0)+IFERROR('FORM NILAI SIAP'!$S92*'CPMK-CPL'!J$14,0)+IFERROR('FORM NILAI SIAP'!$U92*'CPMK-CPL'!J$15,0)+IFERROR('FORM NILAI SIAP'!$W92*'CPMK-CPL'!J$16,0)+IFERROR('FORM NILAI SIAP'!$Y92*'CPMK-CPL'!J$17,0)+IFERROR('FORM NILAI SIAP'!$AA92*'CPMK-CPL'!J$18,0)+IFERROR('FORM NILAI SIAP'!$AC92*'CPMK-CPL'!J$19,0)+IFERROR('FORM NILAI SIAP'!$AE92*'CPMK-CPL'!J$20,0))/'CPMK-CPL'!J$25,""))</f>
        <v/>
      </c>
      <c r="L92" s="7" t="str">
        <f>IF($C92="","",IFERROR((IFERROR('FORM NILAI SIAP'!$M92*'CPMK-CPL'!K$11,0)+IFERROR('FORM NILAI SIAP'!$O92*'CPMK-CPL'!K$12,0)+IFERROR('FORM NILAI SIAP'!$Q92*'CPMK-CPL'!K$13,0)+IFERROR('FORM NILAI SIAP'!$S92*'CPMK-CPL'!K$14,0)+IFERROR('FORM NILAI SIAP'!$U92*'CPMK-CPL'!K$15,0)+IFERROR('FORM NILAI SIAP'!$W92*'CPMK-CPL'!K$16,0)+IFERROR('FORM NILAI SIAP'!$Y92*'CPMK-CPL'!K$17,0)+IFERROR('FORM NILAI SIAP'!$AA92*'CPMK-CPL'!K$18,0)+IFERROR('FORM NILAI SIAP'!$AC92*'CPMK-CPL'!K$19,0)+IFERROR('FORM NILAI SIAP'!$AE92*'CPMK-CPL'!K$20,0))/'CPMK-CPL'!K$25,""))</f>
        <v/>
      </c>
      <c r="M92" s="7" t="str">
        <f>IF($C92="","",IFERROR((IFERROR('FORM NILAI SIAP'!$M92*'CPMK-CPL'!L$11,0)+IFERROR('FORM NILAI SIAP'!$O92*'CPMK-CPL'!L$12,0)+IFERROR('FORM NILAI SIAP'!$Q92*'CPMK-CPL'!L$13,0)+IFERROR('FORM NILAI SIAP'!$S92*'CPMK-CPL'!L$14,0)+IFERROR('FORM NILAI SIAP'!$U92*'CPMK-CPL'!L$15,0)+IFERROR('FORM NILAI SIAP'!$W92*'CPMK-CPL'!L$16,0)+IFERROR('FORM NILAI SIAP'!$Y92*'CPMK-CPL'!L$17,0)+IFERROR('FORM NILAI SIAP'!$AA92*'CPMK-CPL'!L$18,0)+IFERROR('FORM NILAI SIAP'!$AC92*'CPMK-CPL'!L$19,0)+IFERROR('FORM NILAI SIAP'!$AE92*'CPMK-CPL'!L$20,0))/'CPMK-CPL'!L$25,""))</f>
        <v/>
      </c>
      <c r="N92" s="7" t="str">
        <f>IF($C92="","",IFERROR((IFERROR('FORM NILAI SIAP'!$M92*'CPMK-CPL'!M$11,0)+IFERROR('FORM NILAI SIAP'!$O92*'CPMK-CPL'!M$12,0)+IFERROR('FORM NILAI SIAP'!$Q92*'CPMK-CPL'!M$13,0)+IFERROR('FORM NILAI SIAP'!$S92*'CPMK-CPL'!M$14,0)+IFERROR('FORM NILAI SIAP'!$U92*'CPMK-CPL'!M$15,0)+IFERROR('FORM NILAI SIAP'!$W92*'CPMK-CPL'!M$16,0)+IFERROR('FORM NILAI SIAP'!$Y92*'CPMK-CPL'!M$17,0)+IFERROR('FORM NILAI SIAP'!$AA92*'CPMK-CPL'!M$18,0)+IFERROR('FORM NILAI SIAP'!$AC92*'CPMK-CPL'!M$19,0)+IFERROR('FORM NILAI SIAP'!$AE92*'CPMK-CPL'!M$20,0))/'CPMK-CPL'!M$25,""))</f>
        <v/>
      </c>
      <c r="O92" s="7" t="str">
        <f>IF($C92="","",IFERROR((IFERROR('FORM NILAI SIAP'!$M92*'CPMK-CPL'!N$11,0)+IFERROR('FORM NILAI SIAP'!$O92*'CPMK-CPL'!N$12,0)+IFERROR('FORM NILAI SIAP'!$Q92*'CPMK-CPL'!N$13,0)+IFERROR('FORM NILAI SIAP'!$S92*'CPMK-CPL'!N$14,0)+IFERROR('FORM NILAI SIAP'!$U92*'CPMK-CPL'!N$15,0)+IFERROR('FORM NILAI SIAP'!$W92*'CPMK-CPL'!N$16,0)+IFERROR('FORM NILAI SIAP'!$Y92*'CPMK-CPL'!N$17,0)+IFERROR('FORM NILAI SIAP'!$AA92*'CPMK-CPL'!N$18,0)+IFERROR('FORM NILAI SIAP'!$AC92*'CPMK-CPL'!N$19,0)+IFERROR('FORM NILAI SIAP'!$AE92*'CPMK-CPL'!N$20,0))/'CPMK-CPL'!N$25,""))</f>
        <v/>
      </c>
      <c r="P92" s="7" t="str">
        <f>IF($C92="","",IFERROR((IFERROR('FORM NILAI SIAP'!$M92*'CPMK-CPL'!O$11,0)+IFERROR('FORM NILAI SIAP'!$O92*'CPMK-CPL'!O$12,0)+IFERROR('FORM NILAI SIAP'!$Q92*'CPMK-CPL'!O$13,0)+IFERROR('FORM NILAI SIAP'!$S92*'CPMK-CPL'!O$14,0)+IFERROR('FORM NILAI SIAP'!$U92*'CPMK-CPL'!O$15,0)+IFERROR('FORM NILAI SIAP'!$W92*'CPMK-CPL'!O$16,0)+IFERROR('FORM NILAI SIAP'!$Y92*'CPMK-CPL'!O$17,0)+IFERROR('FORM NILAI SIAP'!$AA92*'CPMK-CPL'!O$18,0)+IFERROR('FORM NILAI SIAP'!$AC92*'CPMK-CPL'!O$19,0)+IFERROR('FORM NILAI SIAP'!$AE92*'CPMK-CPL'!O$20,0))/'CPMK-CPL'!O$25,""))</f>
        <v/>
      </c>
      <c r="Q92" s="7" t="str">
        <f>IF($C92="","",IFERROR((IFERROR('FORM NILAI SIAP'!$M92*'CPMK-CPL'!P$11,0)+IFERROR('FORM NILAI SIAP'!$O92*'CPMK-CPL'!P$12,0)+IFERROR('FORM NILAI SIAP'!$Q92*'CPMK-CPL'!P$13,0)+IFERROR('FORM NILAI SIAP'!$S92*'CPMK-CPL'!P$14,0)+IFERROR('FORM NILAI SIAP'!$U92*'CPMK-CPL'!P$15,0)+IFERROR('FORM NILAI SIAP'!$W92*'CPMK-CPL'!P$16,0)+IFERROR('FORM NILAI SIAP'!$Y92*'CPMK-CPL'!P$17,0)+IFERROR('FORM NILAI SIAP'!$AA92*'CPMK-CPL'!P$18,0)+IFERROR('FORM NILAI SIAP'!$AC92*'CPMK-CPL'!P$19,0)+IFERROR('FORM NILAI SIAP'!$AE92*'CPMK-CPL'!P$20,0))/'CPMK-CPL'!P$25,""))</f>
        <v/>
      </c>
      <c r="R92" s="7" t="str">
        <f>IF($C92="","",IFERROR((IFERROR('FORM NILAI SIAP'!$M92*'CPMK-CPL'!Q$11,0)+IFERROR('FORM NILAI SIAP'!$O92*'CPMK-CPL'!Q$12,0)+IFERROR('FORM NILAI SIAP'!$Q92*'CPMK-CPL'!Q$13,0)+IFERROR('FORM NILAI SIAP'!$S92*'CPMK-CPL'!Q$14,0)+IFERROR('FORM NILAI SIAP'!$U92*'CPMK-CPL'!Q$15,0)+IFERROR('FORM NILAI SIAP'!$W92*'CPMK-CPL'!Q$16,0)+IFERROR('FORM NILAI SIAP'!$Y92*'CPMK-CPL'!Q$17,0)+IFERROR('FORM NILAI SIAP'!$AA92*'CPMK-CPL'!Q$18,0)+IFERROR('FORM NILAI SIAP'!$AC92*'CPMK-CPL'!Q$19,0)+IFERROR('FORM NILAI SIAP'!$AE92*'CPMK-CPL'!Q$20,0))/'CPMK-CPL'!Q$25,""))</f>
        <v/>
      </c>
      <c r="S92" s="7" t="str">
        <f>IF($C92="","",IFERROR((IFERROR('FORM NILAI SIAP'!$M92*'CPMK-CPL'!R$11,0)+IFERROR('FORM NILAI SIAP'!$O92*'CPMK-CPL'!R$12,0)+IFERROR('FORM NILAI SIAP'!$Q92*'CPMK-CPL'!R$13,0)+IFERROR('FORM NILAI SIAP'!$S92*'CPMK-CPL'!R$14,0)+IFERROR('FORM NILAI SIAP'!$U92*'CPMK-CPL'!R$15,0)+IFERROR('FORM NILAI SIAP'!$W92*'CPMK-CPL'!R$16,0)+IFERROR('FORM NILAI SIAP'!$Y92*'CPMK-CPL'!R$17,0)+IFERROR('FORM NILAI SIAP'!$AA92*'CPMK-CPL'!R$18,0)+IFERROR('FORM NILAI SIAP'!$AC92*'CPMK-CPL'!R$19,0)+IFERROR('FORM NILAI SIAP'!$AE92*'CPMK-CPL'!R$20,0))/'CPMK-CPL'!R$25,""))</f>
        <v/>
      </c>
      <c r="T92" s="88" t="str">
        <f t="shared" ref="T92:AH92" si="94">IF(E92="","",IF(E92&gt;=80,4,IF(E92&gt;=70,3,IF(E92&gt;=60,2,1))))</f>
        <v/>
      </c>
      <c r="U92" s="88" t="str">
        <f t="shared" si="94"/>
        <v/>
      </c>
      <c r="V92" s="88">
        <f t="shared" si="75"/>
        <v>4</v>
      </c>
      <c r="W92" s="88" t="str">
        <f t="shared" si="94"/>
        <v/>
      </c>
      <c r="X92" s="88" t="str">
        <f t="shared" si="94"/>
        <v/>
      </c>
      <c r="Y92" s="88" t="str">
        <f t="shared" si="94"/>
        <v/>
      </c>
      <c r="Z92" s="88" t="str">
        <f t="shared" si="94"/>
        <v/>
      </c>
      <c r="AA92" s="88" t="str">
        <f t="shared" si="94"/>
        <v/>
      </c>
      <c r="AB92" s="88" t="str">
        <f t="shared" si="94"/>
        <v/>
      </c>
      <c r="AC92" s="88" t="str">
        <f t="shared" si="94"/>
        <v/>
      </c>
      <c r="AD92" s="88" t="str">
        <f t="shared" si="94"/>
        <v/>
      </c>
      <c r="AE92" s="88" t="str">
        <f t="shared" si="94"/>
        <v/>
      </c>
      <c r="AF92" s="88" t="str">
        <f t="shared" si="94"/>
        <v/>
      </c>
      <c r="AG92" s="88" t="str">
        <f t="shared" si="94"/>
        <v/>
      </c>
      <c r="AH92" s="88" t="str">
        <f t="shared" si="94"/>
        <v/>
      </c>
      <c r="AI92" s="89">
        <f t="shared" ca="1" si="6"/>
        <v>4</v>
      </c>
      <c r="AJ92" s="89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</row>
    <row r="93" spans="1:90" ht="14.25" customHeight="1">
      <c r="A93" s="103">
        <f t="shared" si="73"/>
        <v>86</v>
      </c>
      <c r="B93" s="64">
        <f>IF('FORM NILAI SIAP'!A93=0,"",'FORM NILAI SIAP'!A93)</f>
        <v>21120120140099</v>
      </c>
      <c r="C93" s="3" t="str">
        <f>IF('FORM NILAI SIAP'!B93=0,"",'FORM NILAI SIAP'!B93)</f>
        <v>MUHAMMAD RIDWAN</v>
      </c>
      <c r="D93" s="3" t="str">
        <f>'FORM NILAI SIAP'!J93</f>
        <v>A</v>
      </c>
      <c r="E93" s="7" t="str">
        <f>IF($C93="","",IFERROR((IFERROR('FORM NILAI SIAP'!$M93*'CPMK-CPL'!D$11,0)+IFERROR('FORM NILAI SIAP'!$O93*'CPMK-CPL'!D$12,0)+IFERROR('FORM NILAI SIAP'!$Q93*'CPMK-CPL'!D$13,0)+IFERROR('FORM NILAI SIAP'!$S93*'CPMK-CPL'!D$14,0)+IFERROR('FORM NILAI SIAP'!$U93*'CPMK-CPL'!D$15,0)+IFERROR('FORM NILAI SIAP'!$W93*'CPMK-CPL'!D$16,0)+IFERROR('FORM NILAI SIAP'!$Y93*'CPMK-CPL'!D$17,0)+IFERROR('FORM NILAI SIAP'!$AA93*'CPMK-CPL'!D$18,0)+IFERROR('FORM NILAI SIAP'!$AC93*'CPMK-CPL'!D$19,0)+IFERROR('FORM NILAI SIAP'!$AE93*'CPMK-CPL'!D$20,0))/'CPMK-CPL'!D$25,""))</f>
        <v/>
      </c>
      <c r="F93" s="7" t="str">
        <f>IF($C93="","",IFERROR((IFERROR('FORM NILAI SIAP'!$M93*'CPMK-CPL'!E$11,0)+IFERROR('FORM NILAI SIAP'!$O93*'CPMK-CPL'!E$12,0)+IFERROR('FORM NILAI SIAP'!$Q93*'CPMK-CPL'!E$13,0)+IFERROR('FORM NILAI SIAP'!$S93*'CPMK-CPL'!E$14,0)+IFERROR('FORM NILAI SIAP'!$U93*'CPMK-CPL'!E$15,0)+IFERROR('FORM NILAI SIAP'!$W93*'CPMK-CPL'!E$16,0)+IFERROR('FORM NILAI SIAP'!$Y93*'CPMK-CPL'!E$17,0)+IFERROR('FORM NILAI SIAP'!$AA93*'CPMK-CPL'!E$18,0)+IFERROR('FORM NILAI SIAP'!$AC93*'CPMK-CPL'!E$19,0)+IFERROR('FORM NILAI SIAP'!$AE93*'CPMK-CPL'!E$20,0))/'CPMK-CPL'!E$25,""))</f>
        <v/>
      </c>
      <c r="G93" s="7">
        <f>IF($C93="","",IFERROR((IFERROR('FORM NILAI SIAP'!$M93*'CPMK-CPL'!F$11,0)+IFERROR('FORM NILAI SIAP'!$O93*'CPMK-CPL'!F$12,0)+IFERROR('FORM NILAI SIAP'!$Q93*'CPMK-CPL'!F$13,0)+IFERROR('FORM NILAI SIAP'!$S93*'CPMK-CPL'!F$14,0)+IFERROR('FORM NILAI SIAP'!$U93*'CPMK-CPL'!F$15,0)+IFERROR('FORM NILAI SIAP'!$W93*'CPMK-CPL'!F$16,0)+IFERROR('FORM NILAI SIAP'!$Y93*'CPMK-CPL'!F$17,0)+IFERROR('FORM NILAI SIAP'!$AA93*'CPMK-CPL'!F$18,0)+IFERROR('FORM NILAI SIAP'!$AC93*'CPMK-CPL'!F$19,0)+IFERROR('FORM NILAI SIAP'!$AE93*'CPMK-CPL'!F$20,0))/'CPMK-CPL'!F$25,""))</f>
        <v>90.5</v>
      </c>
      <c r="H93" s="7" t="str">
        <f>IF($C93="","",IFERROR((IFERROR('FORM NILAI SIAP'!$M93*'CPMK-CPL'!G$11,0)+IFERROR('FORM NILAI SIAP'!$O93*'CPMK-CPL'!G$12,0)+IFERROR('FORM NILAI SIAP'!$Q93*'CPMK-CPL'!G$13,0)+IFERROR('FORM NILAI SIAP'!$S93*'CPMK-CPL'!G$14,0)+IFERROR('FORM NILAI SIAP'!$U93*'CPMK-CPL'!G$15,0)+IFERROR('FORM NILAI SIAP'!$W93*'CPMK-CPL'!G$16,0)+IFERROR('FORM NILAI SIAP'!$Y93*'CPMK-CPL'!G$17,0)+IFERROR('FORM NILAI SIAP'!$AA93*'CPMK-CPL'!G$18,0)+IFERROR('FORM NILAI SIAP'!$AC93*'CPMK-CPL'!G$19,0)+IFERROR('FORM NILAI SIAP'!$AE93*'CPMK-CPL'!G$20,0))/'CPMK-CPL'!G$25,""))</f>
        <v/>
      </c>
      <c r="I93" s="7" t="str">
        <f>IF($C93="","",IFERROR((IFERROR('FORM NILAI SIAP'!$M93*'CPMK-CPL'!H$11,0)+IFERROR('FORM NILAI SIAP'!$O93*'CPMK-CPL'!H$12,0)+IFERROR('FORM NILAI SIAP'!$Q93*'CPMK-CPL'!H$13,0)+IFERROR('FORM NILAI SIAP'!$S93*'CPMK-CPL'!H$14,0)+IFERROR('FORM NILAI SIAP'!$U93*'CPMK-CPL'!H$15,0)+IFERROR('FORM NILAI SIAP'!$W93*'CPMK-CPL'!H$16,0)+IFERROR('FORM NILAI SIAP'!$Y93*'CPMK-CPL'!H$17,0)+IFERROR('FORM NILAI SIAP'!$AA93*'CPMK-CPL'!H$18,0)+IFERROR('FORM NILAI SIAP'!$AC93*'CPMK-CPL'!H$19,0)+IFERROR('FORM NILAI SIAP'!$AE93*'CPMK-CPL'!H$20,0))/'CPMK-CPL'!H$25,""))</f>
        <v/>
      </c>
      <c r="J93" s="7" t="str">
        <f>IF($C93="","",IFERROR((IFERROR('FORM NILAI SIAP'!$M93*'CPMK-CPL'!I$11,0)+IFERROR('FORM NILAI SIAP'!$O93*'CPMK-CPL'!I$12,0)+IFERROR('FORM NILAI SIAP'!$Q93*'CPMK-CPL'!I$13,0)+IFERROR('FORM NILAI SIAP'!$S93*'CPMK-CPL'!I$14,0)+IFERROR('FORM NILAI SIAP'!$U93*'CPMK-CPL'!I$15,0)+IFERROR('FORM NILAI SIAP'!$W93*'CPMK-CPL'!I$16,0)+IFERROR('FORM NILAI SIAP'!$Y93*'CPMK-CPL'!I$17,0)+IFERROR('FORM NILAI SIAP'!$AA93*'CPMK-CPL'!I$18,0)+IFERROR('FORM NILAI SIAP'!$AC93*'CPMK-CPL'!I$19,0)+IFERROR('FORM NILAI SIAP'!$AE93*'CPMK-CPL'!I$20,0))/'CPMK-CPL'!I$25,""))</f>
        <v/>
      </c>
      <c r="K93" s="7" t="str">
        <f>IF($C93="","",IFERROR((IFERROR('FORM NILAI SIAP'!$M93*'CPMK-CPL'!J$11,0)+IFERROR('FORM NILAI SIAP'!$O93*'CPMK-CPL'!J$12,0)+IFERROR('FORM NILAI SIAP'!$Q93*'CPMK-CPL'!J$13,0)+IFERROR('FORM NILAI SIAP'!$S93*'CPMK-CPL'!J$14,0)+IFERROR('FORM NILAI SIAP'!$U93*'CPMK-CPL'!J$15,0)+IFERROR('FORM NILAI SIAP'!$W93*'CPMK-CPL'!J$16,0)+IFERROR('FORM NILAI SIAP'!$Y93*'CPMK-CPL'!J$17,0)+IFERROR('FORM NILAI SIAP'!$AA93*'CPMK-CPL'!J$18,0)+IFERROR('FORM NILAI SIAP'!$AC93*'CPMK-CPL'!J$19,0)+IFERROR('FORM NILAI SIAP'!$AE93*'CPMK-CPL'!J$20,0))/'CPMK-CPL'!J$25,""))</f>
        <v/>
      </c>
      <c r="L93" s="7" t="str">
        <f>IF($C93="","",IFERROR((IFERROR('FORM NILAI SIAP'!$M93*'CPMK-CPL'!K$11,0)+IFERROR('FORM NILAI SIAP'!$O93*'CPMK-CPL'!K$12,0)+IFERROR('FORM NILAI SIAP'!$Q93*'CPMK-CPL'!K$13,0)+IFERROR('FORM NILAI SIAP'!$S93*'CPMK-CPL'!K$14,0)+IFERROR('FORM NILAI SIAP'!$U93*'CPMK-CPL'!K$15,0)+IFERROR('FORM NILAI SIAP'!$W93*'CPMK-CPL'!K$16,0)+IFERROR('FORM NILAI SIAP'!$Y93*'CPMK-CPL'!K$17,0)+IFERROR('FORM NILAI SIAP'!$AA93*'CPMK-CPL'!K$18,0)+IFERROR('FORM NILAI SIAP'!$AC93*'CPMK-CPL'!K$19,0)+IFERROR('FORM NILAI SIAP'!$AE93*'CPMK-CPL'!K$20,0))/'CPMK-CPL'!K$25,""))</f>
        <v/>
      </c>
      <c r="M93" s="7" t="str">
        <f>IF($C93="","",IFERROR((IFERROR('FORM NILAI SIAP'!$M93*'CPMK-CPL'!L$11,0)+IFERROR('FORM NILAI SIAP'!$O93*'CPMK-CPL'!L$12,0)+IFERROR('FORM NILAI SIAP'!$Q93*'CPMK-CPL'!L$13,0)+IFERROR('FORM NILAI SIAP'!$S93*'CPMK-CPL'!L$14,0)+IFERROR('FORM NILAI SIAP'!$U93*'CPMK-CPL'!L$15,0)+IFERROR('FORM NILAI SIAP'!$W93*'CPMK-CPL'!L$16,0)+IFERROR('FORM NILAI SIAP'!$Y93*'CPMK-CPL'!L$17,0)+IFERROR('FORM NILAI SIAP'!$AA93*'CPMK-CPL'!L$18,0)+IFERROR('FORM NILAI SIAP'!$AC93*'CPMK-CPL'!L$19,0)+IFERROR('FORM NILAI SIAP'!$AE93*'CPMK-CPL'!L$20,0))/'CPMK-CPL'!L$25,""))</f>
        <v/>
      </c>
      <c r="N93" s="7" t="str">
        <f>IF($C93="","",IFERROR((IFERROR('FORM NILAI SIAP'!$M93*'CPMK-CPL'!M$11,0)+IFERROR('FORM NILAI SIAP'!$O93*'CPMK-CPL'!M$12,0)+IFERROR('FORM NILAI SIAP'!$Q93*'CPMK-CPL'!M$13,0)+IFERROR('FORM NILAI SIAP'!$S93*'CPMK-CPL'!M$14,0)+IFERROR('FORM NILAI SIAP'!$U93*'CPMK-CPL'!M$15,0)+IFERROR('FORM NILAI SIAP'!$W93*'CPMK-CPL'!M$16,0)+IFERROR('FORM NILAI SIAP'!$Y93*'CPMK-CPL'!M$17,0)+IFERROR('FORM NILAI SIAP'!$AA93*'CPMK-CPL'!M$18,0)+IFERROR('FORM NILAI SIAP'!$AC93*'CPMK-CPL'!M$19,0)+IFERROR('FORM NILAI SIAP'!$AE93*'CPMK-CPL'!M$20,0))/'CPMK-CPL'!M$25,""))</f>
        <v/>
      </c>
      <c r="O93" s="7" t="str">
        <f>IF($C93="","",IFERROR((IFERROR('FORM NILAI SIAP'!$M93*'CPMK-CPL'!N$11,0)+IFERROR('FORM NILAI SIAP'!$O93*'CPMK-CPL'!N$12,0)+IFERROR('FORM NILAI SIAP'!$Q93*'CPMK-CPL'!N$13,0)+IFERROR('FORM NILAI SIAP'!$S93*'CPMK-CPL'!N$14,0)+IFERROR('FORM NILAI SIAP'!$U93*'CPMK-CPL'!N$15,0)+IFERROR('FORM NILAI SIAP'!$W93*'CPMK-CPL'!N$16,0)+IFERROR('FORM NILAI SIAP'!$Y93*'CPMK-CPL'!N$17,0)+IFERROR('FORM NILAI SIAP'!$AA93*'CPMK-CPL'!N$18,0)+IFERROR('FORM NILAI SIAP'!$AC93*'CPMK-CPL'!N$19,0)+IFERROR('FORM NILAI SIAP'!$AE93*'CPMK-CPL'!N$20,0))/'CPMK-CPL'!N$25,""))</f>
        <v/>
      </c>
      <c r="P93" s="7" t="str">
        <f>IF($C93="","",IFERROR((IFERROR('FORM NILAI SIAP'!$M93*'CPMK-CPL'!O$11,0)+IFERROR('FORM NILAI SIAP'!$O93*'CPMK-CPL'!O$12,0)+IFERROR('FORM NILAI SIAP'!$Q93*'CPMK-CPL'!O$13,0)+IFERROR('FORM NILAI SIAP'!$S93*'CPMK-CPL'!O$14,0)+IFERROR('FORM NILAI SIAP'!$U93*'CPMK-CPL'!O$15,0)+IFERROR('FORM NILAI SIAP'!$W93*'CPMK-CPL'!O$16,0)+IFERROR('FORM NILAI SIAP'!$Y93*'CPMK-CPL'!O$17,0)+IFERROR('FORM NILAI SIAP'!$AA93*'CPMK-CPL'!O$18,0)+IFERROR('FORM NILAI SIAP'!$AC93*'CPMK-CPL'!O$19,0)+IFERROR('FORM NILAI SIAP'!$AE93*'CPMK-CPL'!O$20,0))/'CPMK-CPL'!O$25,""))</f>
        <v/>
      </c>
      <c r="Q93" s="7" t="str">
        <f>IF($C93="","",IFERROR((IFERROR('FORM NILAI SIAP'!$M93*'CPMK-CPL'!P$11,0)+IFERROR('FORM NILAI SIAP'!$O93*'CPMK-CPL'!P$12,0)+IFERROR('FORM NILAI SIAP'!$Q93*'CPMK-CPL'!P$13,0)+IFERROR('FORM NILAI SIAP'!$S93*'CPMK-CPL'!P$14,0)+IFERROR('FORM NILAI SIAP'!$U93*'CPMK-CPL'!P$15,0)+IFERROR('FORM NILAI SIAP'!$W93*'CPMK-CPL'!P$16,0)+IFERROR('FORM NILAI SIAP'!$Y93*'CPMK-CPL'!P$17,0)+IFERROR('FORM NILAI SIAP'!$AA93*'CPMK-CPL'!P$18,0)+IFERROR('FORM NILAI SIAP'!$AC93*'CPMK-CPL'!P$19,0)+IFERROR('FORM NILAI SIAP'!$AE93*'CPMK-CPL'!P$20,0))/'CPMK-CPL'!P$25,""))</f>
        <v/>
      </c>
      <c r="R93" s="7" t="str">
        <f>IF($C93="","",IFERROR((IFERROR('FORM NILAI SIAP'!$M93*'CPMK-CPL'!Q$11,0)+IFERROR('FORM NILAI SIAP'!$O93*'CPMK-CPL'!Q$12,0)+IFERROR('FORM NILAI SIAP'!$Q93*'CPMK-CPL'!Q$13,0)+IFERROR('FORM NILAI SIAP'!$S93*'CPMK-CPL'!Q$14,0)+IFERROR('FORM NILAI SIAP'!$U93*'CPMK-CPL'!Q$15,0)+IFERROR('FORM NILAI SIAP'!$W93*'CPMK-CPL'!Q$16,0)+IFERROR('FORM NILAI SIAP'!$Y93*'CPMK-CPL'!Q$17,0)+IFERROR('FORM NILAI SIAP'!$AA93*'CPMK-CPL'!Q$18,0)+IFERROR('FORM NILAI SIAP'!$AC93*'CPMK-CPL'!Q$19,0)+IFERROR('FORM NILAI SIAP'!$AE93*'CPMK-CPL'!Q$20,0))/'CPMK-CPL'!Q$25,""))</f>
        <v/>
      </c>
      <c r="S93" s="7" t="str">
        <f>IF($C93="","",IFERROR((IFERROR('FORM NILAI SIAP'!$M93*'CPMK-CPL'!R$11,0)+IFERROR('FORM NILAI SIAP'!$O93*'CPMK-CPL'!R$12,0)+IFERROR('FORM NILAI SIAP'!$Q93*'CPMK-CPL'!R$13,0)+IFERROR('FORM NILAI SIAP'!$S93*'CPMK-CPL'!R$14,0)+IFERROR('FORM NILAI SIAP'!$U93*'CPMK-CPL'!R$15,0)+IFERROR('FORM NILAI SIAP'!$W93*'CPMK-CPL'!R$16,0)+IFERROR('FORM NILAI SIAP'!$Y93*'CPMK-CPL'!R$17,0)+IFERROR('FORM NILAI SIAP'!$AA93*'CPMK-CPL'!R$18,0)+IFERROR('FORM NILAI SIAP'!$AC93*'CPMK-CPL'!R$19,0)+IFERROR('FORM NILAI SIAP'!$AE93*'CPMK-CPL'!R$20,0))/'CPMK-CPL'!R$25,""))</f>
        <v/>
      </c>
      <c r="T93" s="88" t="str">
        <f t="shared" ref="T93:AH93" si="95">IF(E93="","",IF(E93&gt;=80,4,IF(E93&gt;=70,3,IF(E93&gt;=60,2,1))))</f>
        <v/>
      </c>
      <c r="U93" s="88" t="str">
        <f t="shared" si="95"/>
        <v/>
      </c>
      <c r="V93" s="88">
        <f t="shared" si="75"/>
        <v>4</v>
      </c>
      <c r="W93" s="88" t="str">
        <f t="shared" si="95"/>
        <v/>
      </c>
      <c r="X93" s="88" t="str">
        <f t="shared" si="95"/>
        <v/>
      </c>
      <c r="Y93" s="88" t="str">
        <f t="shared" si="95"/>
        <v/>
      </c>
      <c r="Z93" s="88" t="str">
        <f t="shared" si="95"/>
        <v/>
      </c>
      <c r="AA93" s="88" t="str">
        <f t="shared" si="95"/>
        <v/>
      </c>
      <c r="AB93" s="88" t="str">
        <f t="shared" si="95"/>
        <v/>
      </c>
      <c r="AC93" s="88" t="str">
        <f t="shared" si="95"/>
        <v/>
      </c>
      <c r="AD93" s="88" t="str">
        <f t="shared" si="95"/>
        <v/>
      </c>
      <c r="AE93" s="88" t="str">
        <f t="shared" si="95"/>
        <v/>
      </c>
      <c r="AF93" s="88" t="str">
        <f t="shared" si="95"/>
        <v/>
      </c>
      <c r="AG93" s="88" t="str">
        <f t="shared" si="95"/>
        <v/>
      </c>
      <c r="AH93" s="88" t="str">
        <f t="shared" si="95"/>
        <v/>
      </c>
      <c r="AI93" s="89">
        <f t="shared" ca="1" si="6"/>
        <v>4</v>
      </c>
      <c r="AJ93" s="89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</row>
    <row r="94" spans="1:90" ht="14.25" customHeight="1">
      <c r="A94" s="103">
        <f t="shared" si="73"/>
        <v>87</v>
      </c>
      <c r="B94" s="64">
        <f>IF('FORM NILAI SIAP'!A94=0,"",'FORM NILAI SIAP'!A94)</f>
        <v>21120120140099</v>
      </c>
      <c r="C94" s="3" t="str">
        <f>IF('FORM NILAI SIAP'!B94=0,"",'FORM NILAI SIAP'!B94)</f>
        <v>JUANDA RITONGA</v>
      </c>
      <c r="D94" s="3" t="str">
        <f>'FORM NILAI SIAP'!J94</f>
        <v>A</v>
      </c>
      <c r="E94" s="7" t="str">
        <f>IF($C94="","",IFERROR((IFERROR('FORM NILAI SIAP'!$M94*'CPMK-CPL'!D$11,0)+IFERROR('FORM NILAI SIAP'!$O94*'CPMK-CPL'!D$12,0)+IFERROR('FORM NILAI SIAP'!$Q94*'CPMK-CPL'!D$13,0)+IFERROR('FORM NILAI SIAP'!$S94*'CPMK-CPL'!D$14,0)+IFERROR('FORM NILAI SIAP'!$U94*'CPMK-CPL'!D$15,0)+IFERROR('FORM NILAI SIAP'!$W94*'CPMK-CPL'!D$16,0)+IFERROR('FORM NILAI SIAP'!$Y94*'CPMK-CPL'!D$17,0)+IFERROR('FORM NILAI SIAP'!$AA94*'CPMK-CPL'!D$18,0)+IFERROR('FORM NILAI SIAP'!$AC94*'CPMK-CPL'!D$19,0)+IFERROR('FORM NILAI SIAP'!$AE94*'CPMK-CPL'!D$20,0))/'CPMK-CPL'!D$25,""))</f>
        <v/>
      </c>
      <c r="F94" s="7" t="str">
        <f>IF($C94="","",IFERROR((IFERROR('FORM NILAI SIAP'!$M94*'CPMK-CPL'!E$11,0)+IFERROR('FORM NILAI SIAP'!$O94*'CPMK-CPL'!E$12,0)+IFERROR('FORM NILAI SIAP'!$Q94*'CPMK-CPL'!E$13,0)+IFERROR('FORM NILAI SIAP'!$S94*'CPMK-CPL'!E$14,0)+IFERROR('FORM NILAI SIAP'!$U94*'CPMK-CPL'!E$15,0)+IFERROR('FORM NILAI SIAP'!$W94*'CPMK-CPL'!E$16,0)+IFERROR('FORM NILAI SIAP'!$Y94*'CPMK-CPL'!E$17,0)+IFERROR('FORM NILAI SIAP'!$AA94*'CPMK-CPL'!E$18,0)+IFERROR('FORM NILAI SIAP'!$AC94*'CPMK-CPL'!E$19,0)+IFERROR('FORM NILAI SIAP'!$AE94*'CPMK-CPL'!E$20,0))/'CPMK-CPL'!E$25,""))</f>
        <v/>
      </c>
      <c r="G94" s="7">
        <f>IF($C94="","",IFERROR((IFERROR('FORM NILAI SIAP'!$M94*'CPMK-CPL'!F$11,0)+IFERROR('FORM NILAI SIAP'!$O94*'CPMK-CPL'!F$12,0)+IFERROR('FORM NILAI SIAP'!$Q94*'CPMK-CPL'!F$13,0)+IFERROR('FORM NILAI SIAP'!$S94*'CPMK-CPL'!F$14,0)+IFERROR('FORM NILAI SIAP'!$U94*'CPMK-CPL'!F$15,0)+IFERROR('FORM NILAI SIAP'!$W94*'CPMK-CPL'!F$16,0)+IFERROR('FORM NILAI SIAP'!$Y94*'CPMK-CPL'!F$17,0)+IFERROR('FORM NILAI SIAP'!$AA94*'CPMK-CPL'!F$18,0)+IFERROR('FORM NILAI SIAP'!$AC94*'CPMK-CPL'!F$19,0)+IFERROR('FORM NILAI SIAP'!$AE94*'CPMK-CPL'!F$20,0))/'CPMK-CPL'!F$25,""))</f>
        <v>96</v>
      </c>
      <c r="H94" s="7" t="str">
        <f>IF($C94="","",IFERROR((IFERROR('FORM NILAI SIAP'!$M94*'CPMK-CPL'!G$11,0)+IFERROR('FORM NILAI SIAP'!$O94*'CPMK-CPL'!G$12,0)+IFERROR('FORM NILAI SIAP'!$Q94*'CPMK-CPL'!G$13,0)+IFERROR('FORM NILAI SIAP'!$S94*'CPMK-CPL'!G$14,0)+IFERROR('FORM NILAI SIAP'!$U94*'CPMK-CPL'!G$15,0)+IFERROR('FORM NILAI SIAP'!$W94*'CPMK-CPL'!G$16,0)+IFERROR('FORM NILAI SIAP'!$Y94*'CPMK-CPL'!G$17,0)+IFERROR('FORM NILAI SIAP'!$AA94*'CPMK-CPL'!G$18,0)+IFERROR('FORM NILAI SIAP'!$AC94*'CPMK-CPL'!G$19,0)+IFERROR('FORM NILAI SIAP'!$AE94*'CPMK-CPL'!G$20,0))/'CPMK-CPL'!G$25,""))</f>
        <v/>
      </c>
      <c r="I94" s="7" t="str">
        <f>IF($C94="","",IFERROR((IFERROR('FORM NILAI SIAP'!$M94*'CPMK-CPL'!H$11,0)+IFERROR('FORM NILAI SIAP'!$O94*'CPMK-CPL'!H$12,0)+IFERROR('FORM NILAI SIAP'!$Q94*'CPMK-CPL'!H$13,0)+IFERROR('FORM NILAI SIAP'!$S94*'CPMK-CPL'!H$14,0)+IFERROR('FORM NILAI SIAP'!$U94*'CPMK-CPL'!H$15,0)+IFERROR('FORM NILAI SIAP'!$W94*'CPMK-CPL'!H$16,0)+IFERROR('FORM NILAI SIAP'!$Y94*'CPMK-CPL'!H$17,0)+IFERROR('FORM NILAI SIAP'!$AA94*'CPMK-CPL'!H$18,0)+IFERROR('FORM NILAI SIAP'!$AC94*'CPMK-CPL'!H$19,0)+IFERROR('FORM NILAI SIAP'!$AE94*'CPMK-CPL'!H$20,0))/'CPMK-CPL'!H$25,""))</f>
        <v/>
      </c>
      <c r="J94" s="7" t="str">
        <f>IF($C94="","",IFERROR((IFERROR('FORM NILAI SIAP'!$M94*'CPMK-CPL'!I$11,0)+IFERROR('FORM NILAI SIAP'!$O94*'CPMK-CPL'!I$12,0)+IFERROR('FORM NILAI SIAP'!$Q94*'CPMK-CPL'!I$13,0)+IFERROR('FORM NILAI SIAP'!$S94*'CPMK-CPL'!I$14,0)+IFERROR('FORM NILAI SIAP'!$U94*'CPMK-CPL'!I$15,0)+IFERROR('FORM NILAI SIAP'!$W94*'CPMK-CPL'!I$16,0)+IFERROR('FORM NILAI SIAP'!$Y94*'CPMK-CPL'!I$17,0)+IFERROR('FORM NILAI SIAP'!$AA94*'CPMK-CPL'!I$18,0)+IFERROR('FORM NILAI SIAP'!$AC94*'CPMK-CPL'!I$19,0)+IFERROR('FORM NILAI SIAP'!$AE94*'CPMK-CPL'!I$20,0))/'CPMK-CPL'!I$25,""))</f>
        <v/>
      </c>
      <c r="K94" s="7" t="str">
        <f>IF($C94="","",IFERROR((IFERROR('FORM NILAI SIAP'!$M94*'CPMK-CPL'!J$11,0)+IFERROR('FORM NILAI SIAP'!$O94*'CPMK-CPL'!J$12,0)+IFERROR('FORM NILAI SIAP'!$Q94*'CPMK-CPL'!J$13,0)+IFERROR('FORM NILAI SIAP'!$S94*'CPMK-CPL'!J$14,0)+IFERROR('FORM NILAI SIAP'!$U94*'CPMK-CPL'!J$15,0)+IFERROR('FORM NILAI SIAP'!$W94*'CPMK-CPL'!J$16,0)+IFERROR('FORM NILAI SIAP'!$Y94*'CPMK-CPL'!J$17,0)+IFERROR('FORM NILAI SIAP'!$AA94*'CPMK-CPL'!J$18,0)+IFERROR('FORM NILAI SIAP'!$AC94*'CPMK-CPL'!J$19,0)+IFERROR('FORM NILAI SIAP'!$AE94*'CPMK-CPL'!J$20,0))/'CPMK-CPL'!J$25,""))</f>
        <v/>
      </c>
      <c r="L94" s="7" t="str">
        <f>IF($C94="","",IFERROR((IFERROR('FORM NILAI SIAP'!$M94*'CPMK-CPL'!K$11,0)+IFERROR('FORM NILAI SIAP'!$O94*'CPMK-CPL'!K$12,0)+IFERROR('FORM NILAI SIAP'!$Q94*'CPMK-CPL'!K$13,0)+IFERROR('FORM NILAI SIAP'!$S94*'CPMK-CPL'!K$14,0)+IFERROR('FORM NILAI SIAP'!$U94*'CPMK-CPL'!K$15,0)+IFERROR('FORM NILAI SIAP'!$W94*'CPMK-CPL'!K$16,0)+IFERROR('FORM NILAI SIAP'!$Y94*'CPMK-CPL'!K$17,0)+IFERROR('FORM NILAI SIAP'!$AA94*'CPMK-CPL'!K$18,0)+IFERROR('FORM NILAI SIAP'!$AC94*'CPMK-CPL'!K$19,0)+IFERROR('FORM NILAI SIAP'!$AE94*'CPMK-CPL'!K$20,0))/'CPMK-CPL'!K$25,""))</f>
        <v/>
      </c>
      <c r="M94" s="7" t="str">
        <f>IF($C94="","",IFERROR((IFERROR('FORM NILAI SIAP'!$M94*'CPMK-CPL'!L$11,0)+IFERROR('FORM NILAI SIAP'!$O94*'CPMK-CPL'!L$12,0)+IFERROR('FORM NILAI SIAP'!$Q94*'CPMK-CPL'!L$13,0)+IFERROR('FORM NILAI SIAP'!$S94*'CPMK-CPL'!L$14,0)+IFERROR('FORM NILAI SIAP'!$U94*'CPMK-CPL'!L$15,0)+IFERROR('FORM NILAI SIAP'!$W94*'CPMK-CPL'!L$16,0)+IFERROR('FORM NILAI SIAP'!$Y94*'CPMK-CPL'!L$17,0)+IFERROR('FORM NILAI SIAP'!$AA94*'CPMK-CPL'!L$18,0)+IFERROR('FORM NILAI SIAP'!$AC94*'CPMK-CPL'!L$19,0)+IFERROR('FORM NILAI SIAP'!$AE94*'CPMK-CPL'!L$20,0))/'CPMK-CPL'!L$25,""))</f>
        <v/>
      </c>
      <c r="N94" s="7" t="str">
        <f>IF($C94="","",IFERROR((IFERROR('FORM NILAI SIAP'!$M94*'CPMK-CPL'!M$11,0)+IFERROR('FORM NILAI SIAP'!$O94*'CPMK-CPL'!M$12,0)+IFERROR('FORM NILAI SIAP'!$Q94*'CPMK-CPL'!M$13,0)+IFERROR('FORM NILAI SIAP'!$S94*'CPMK-CPL'!M$14,0)+IFERROR('FORM NILAI SIAP'!$U94*'CPMK-CPL'!M$15,0)+IFERROR('FORM NILAI SIAP'!$W94*'CPMK-CPL'!M$16,0)+IFERROR('FORM NILAI SIAP'!$Y94*'CPMK-CPL'!M$17,0)+IFERROR('FORM NILAI SIAP'!$AA94*'CPMK-CPL'!M$18,0)+IFERROR('FORM NILAI SIAP'!$AC94*'CPMK-CPL'!M$19,0)+IFERROR('FORM NILAI SIAP'!$AE94*'CPMK-CPL'!M$20,0))/'CPMK-CPL'!M$25,""))</f>
        <v/>
      </c>
      <c r="O94" s="7" t="str">
        <f>IF($C94="","",IFERROR((IFERROR('FORM NILAI SIAP'!$M94*'CPMK-CPL'!N$11,0)+IFERROR('FORM NILAI SIAP'!$O94*'CPMK-CPL'!N$12,0)+IFERROR('FORM NILAI SIAP'!$Q94*'CPMK-CPL'!N$13,0)+IFERROR('FORM NILAI SIAP'!$S94*'CPMK-CPL'!N$14,0)+IFERROR('FORM NILAI SIAP'!$U94*'CPMK-CPL'!N$15,0)+IFERROR('FORM NILAI SIAP'!$W94*'CPMK-CPL'!N$16,0)+IFERROR('FORM NILAI SIAP'!$Y94*'CPMK-CPL'!N$17,0)+IFERROR('FORM NILAI SIAP'!$AA94*'CPMK-CPL'!N$18,0)+IFERROR('FORM NILAI SIAP'!$AC94*'CPMK-CPL'!N$19,0)+IFERROR('FORM NILAI SIAP'!$AE94*'CPMK-CPL'!N$20,0))/'CPMK-CPL'!N$25,""))</f>
        <v/>
      </c>
      <c r="P94" s="7" t="str">
        <f>IF($C94="","",IFERROR((IFERROR('FORM NILAI SIAP'!$M94*'CPMK-CPL'!O$11,0)+IFERROR('FORM NILAI SIAP'!$O94*'CPMK-CPL'!O$12,0)+IFERROR('FORM NILAI SIAP'!$Q94*'CPMK-CPL'!O$13,0)+IFERROR('FORM NILAI SIAP'!$S94*'CPMK-CPL'!O$14,0)+IFERROR('FORM NILAI SIAP'!$U94*'CPMK-CPL'!O$15,0)+IFERROR('FORM NILAI SIAP'!$W94*'CPMK-CPL'!O$16,0)+IFERROR('FORM NILAI SIAP'!$Y94*'CPMK-CPL'!O$17,0)+IFERROR('FORM NILAI SIAP'!$AA94*'CPMK-CPL'!O$18,0)+IFERROR('FORM NILAI SIAP'!$AC94*'CPMK-CPL'!O$19,0)+IFERROR('FORM NILAI SIAP'!$AE94*'CPMK-CPL'!O$20,0))/'CPMK-CPL'!O$25,""))</f>
        <v/>
      </c>
      <c r="Q94" s="7" t="str">
        <f>IF($C94="","",IFERROR((IFERROR('FORM NILAI SIAP'!$M94*'CPMK-CPL'!P$11,0)+IFERROR('FORM NILAI SIAP'!$O94*'CPMK-CPL'!P$12,0)+IFERROR('FORM NILAI SIAP'!$Q94*'CPMK-CPL'!P$13,0)+IFERROR('FORM NILAI SIAP'!$S94*'CPMK-CPL'!P$14,0)+IFERROR('FORM NILAI SIAP'!$U94*'CPMK-CPL'!P$15,0)+IFERROR('FORM NILAI SIAP'!$W94*'CPMK-CPL'!P$16,0)+IFERROR('FORM NILAI SIAP'!$Y94*'CPMK-CPL'!P$17,0)+IFERROR('FORM NILAI SIAP'!$AA94*'CPMK-CPL'!P$18,0)+IFERROR('FORM NILAI SIAP'!$AC94*'CPMK-CPL'!P$19,0)+IFERROR('FORM NILAI SIAP'!$AE94*'CPMK-CPL'!P$20,0))/'CPMK-CPL'!P$25,""))</f>
        <v/>
      </c>
      <c r="R94" s="7" t="str">
        <f>IF($C94="","",IFERROR((IFERROR('FORM NILAI SIAP'!$M94*'CPMK-CPL'!Q$11,0)+IFERROR('FORM NILAI SIAP'!$O94*'CPMK-CPL'!Q$12,0)+IFERROR('FORM NILAI SIAP'!$Q94*'CPMK-CPL'!Q$13,0)+IFERROR('FORM NILAI SIAP'!$S94*'CPMK-CPL'!Q$14,0)+IFERROR('FORM NILAI SIAP'!$U94*'CPMK-CPL'!Q$15,0)+IFERROR('FORM NILAI SIAP'!$W94*'CPMK-CPL'!Q$16,0)+IFERROR('FORM NILAI SIAP'!$Y94*'CPMK-CPL'!Q$17,0)+IFERROR('FORM NILAI SIAP'!$AA94*'CPMK-CPL'!Q$18,0)+IFERROR('FORM NILAI SIAP'!$AC94*'CPMK-CPL'!Q$19,0)+IFERROR('FORM NILAI SIAP'!$AE94*'CPMK-CPL'!Q$20,0))/'CPMK-CPL'!Q$25,""))</f>
        <v/>
      </c>
      <c r="S94" s="7" t="str">
        <f>IF($C94="","",IFERROR((IFERROR('FORM NILAI SIAP'!$M94*'CPMK-CPL'!R$11,0)+IFERROR('FORM NILAI SIAP'!$O94*'CPMK-CPL'!R$12,0)+IFERROR('FORM NILAI SIAP'!$Q94*'CPMK-CPL'!R$13,0)+IFERROR('FORM NILAI SIAP'!$S94*'CPMK-CPL'!R$14,0)+IFERROR('FORM NILAI SIAP'!$U94*'CPMK-CPL'!R$15,0)+IFERROR('FORM NILAI SIAP'!$W94*'CPMK-CPL'!R$16,0)+IFERROR('FORM NILAI SIAP'!$Y94*'CPMK-CPL'!R$17,0)+IFERROR('FORM NILAI SIAP'!$AA94*'CPMK-CPL'!R$18,0)+IFERROR('FORM NILAI SIAP'!$AC94*'CPMK-CPL'!R$19,0)+IFERROR('FORM NILAI SIAP'!$AE94*'CPMK-CPL'!R$20,0))/'CPMK-CPL'!R$25,""))</f>
        <v/>
      </c>
      <c r="T94" s="88" t="str">
        <f t="shared" ref="T94:AH94" si="96">IF(E94="","",IF(E94&gt;=80,4,IF(E94&gt;=70,3,IF(E94&gt;=60,2,1))))</f>
        <v/>
      </c>
      <c r="U94" s="88" t="str">
        <f t="shared" si="96"/>
        <v/>
      </c>
      <c r="V94" s="88">
        <f t="shared" si="75"/>
        <v>4</v>
      </c>
      <c r="W94" s="88" t="str">
        <f t="shared" si="96"/>
        <v/>
      </c>
      <c r="X94" s="88" t="str">
        <f t="shared" si="96"/>
        <v/>
      </c>
      <c r="Y94" s="88" t="str">
        <f t="shared" si="96"/>
        <v/>
      </c>
      <c r="Z94" s="88" t="str">
        <f t="shared" si="96"/>
        <v/>
      </c>
      <c r="AA94" s="88" t="str">
        <f t="shared" si="96"/>
        <v/>
      </c>
      <c r="AB94" s="88" t="str">
        <f t="shared" si="96"/>
        <v/>
      </c>
      <c r="AC94" s="88" t="str">
        <f t="shared" si="96"/>
        <v/>
      </c>
      <c r="AD94" s="88" t="str">
        <f t="shared" si="96"/>
        <v/>
      </c>
      <c r="AE94" s="88" t="str">
        <f t="shared" si="96"/>
        <v/>
      </c>
      <c r="AF94" s="88" t="str">
        <f t="shared" si="96"/>
        <v/>
      </c>
      <c r="AG94" s="88" t="str">
        <f t="shared" si="96"/>
        <v/>
      </c>
      <c r="AH94" s="88" t="str">
        <f t="shared" si="96"/>
        <v/>
      </c>
      <c r="AI94" s="89">
        <f t="shared" ca="1" si="6"/>
        <v>4</v>
      </c>
      <c r="AJ94" s="89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</row>
    <row r="95" spans="1:90" ht="14.25" customHeight="1">
      <c r="A95" s="103">
        <f t="shared" si="73"/>
        <v>88</v>
      </c>
      <c r="B95" s="64">
        <f>IF('FORM NILAI SIAP'!A95=0,"",'FORM NILAI SIAP'!A95)</f>
        <v>21120120140099</v>
      </c>
      <c r="C95" s="3" t="str">
        <f>IF('FORM NILAI SIAP'!B95=0,"",'FORM NILAI SIAP'!B95)</f>
        <v>DANIEL ALVARO SORMIN</v>
      </c>
      <c r="D95" s="3" t="str">
        <f>'FORM NILAI SIAP'!J95</f>
        <v>A</v>
      </c>
      <c r="E95" s="7" t="str">
        <f>IF($C95="","",IFERROR((IFERROR('FORM NILAI SIAP'!$M95*'CPMK-CPL'!D$11,0)+IFERROR('FORM NILAI SIAP'!$O95*'CPMK-CPL'!D$12,0)+IFERROR('FORM NILAI SIAP'!$Q95*'CPMK-CPL'!D$13,0)+IFERROR('FORM NILAI SIAP'!$S95*'CPMK-CPL'!D$14,0)+IFERROR('FORM NILAI SIAP'!$U95*'CPMK-CPL'!D$15,0)+IFERROR('FORM NILAI SIAP'!$W95*'CPMK-CPL'!D$16,0)+IFERROR('FORM NILAI SIAP'!$Y95*'CPMK-CPL'!D$17,0)+IFERROR('FORM NILAI SIAP'!$AA95*'CPMK-CPL'!D$18,0)+IFERROR('FORM NILAI SIAP'!$AC95*'CPMK-CPL'!D$19,0)+IFERROR('FORM NILAI SIAP'!$AE95*'CPMK-CPL'!D$20,0))/'CPMK-CPL'!D$25,""))</f>
        <v/>
      </c>
      <c r="F95" s="7" t="str">
        <f>IF($C95="","",IFERROR((IFERROR('FORM NILAI SIAP'!$M95*'CPMK-CPL'!E$11,0)+IFERROR('FORM NILAI SIAP'!$O95*'CPMK-CPL'!E$12,0)+IFERROR('FORM NILAI SIAP'!$Q95*'CPMK-CPL'!E$13,0)+IFERROR('FORM NILAI SIAP'!$S95*'CPMK-CPL'!E$14,0)+IFERROR('FORM NILAI SIAP'!$U95*'CPMK-CPL'!E$15,0)+IFERROR('FORM NILAI SIAP'!$W95*'CPMK-CPL'!E$16,0)+IFERROR('FORM NILAI SIAP'!$Y95*'CPMK-CPL'!E$17,0)+IFERROR('FORM NILAI SIAP'!$AA95*'CPMK-CPL'!E$18,0)+IFERROR('FORM NILAI SIAP'!$AC95*'CPMK-CPL'!E$19,0)+IFERROR('FORM NILAI SIAP'!$AE95*'CPMK-CPL'!E$20,0))/'CPMK-CPL'!E$25,""))</f>
        <v/>
      </c>
      <c r="G95" s="7">
        <f>IF($C95="","",IFERROR((IFERROR('FORM NILAI SIAP'!$M95*'CPMK-CPL'!F$11,0)+IFERROR('FORM NILAI SIAP'!$O95*'CPMK-CPL'!F$12,0)+IFERROR('FORM NILAI SIAP'!$Q95*'CPMK-CPL'!F$13,0)+IFERROR('FORM NILAI SIAP'!$S95*'CPMK-CPL'!F$14,0)+IFERROR('FORM NILAI SIAP'!$U95*'CPMK-CPL'!F$15,0)+IFERROR('FORM NILAI SIAP'!$W95*'CPMK-CPL'!F$16,0)+IFERROR('FORM NILAI SIAP'!$Y95*'CPMK-CPL'!F$17,0)+IFERROR('FORM NILAI SIAP'!$AA95*'CPMK-CPL'!F$18,0)+IFERROR('FORM NILAI SIAP'!$AC95*'CPMK-CPL'!F$19,0)+IFERROR('FORM NILAI SIAP'!$AE95*'CPMK-CPL'!F$20,0))/'CPMK-CPL'!F$25,""))</f>
        <v>84.25</v>
      </c>
      <c r="H95" s="7" t="str">
        <f>IF($C95="","",IFERROR((IFERROR('FORM NILAI SIAP'!$M95*'CPMK-CPL'!G$11,0)+IFERROR('FORM NILAI SIAP'!$O95*'CPMK-CPL'!G$12,0)+IFERROR('FORM NILAI SIAP'!$Q95*'CPMK-CPL'!G$13,0)+IFERROR('FORM NILAI SIAP'!$S95*'CPMK-CPL'!G$14,0)+IFERROR('FORM NILAI SIAP'!$U95*'CPMK-CPL'!G$15,0)+IFERROR('FORM NILAI SIAP'!$W95*'CPMK-CPL'!G$16,0)+IFERROR('FORM NILAI SIAP'!$Y95*'CPMK-CPL'!G$17,0)+IFERROR('FORM NILAI SIAP'!$AA95*'CPMK-CPL'!G$18,0)+IFERROR('FORM NILAI SIAP'!$AC95*'CPMK-CPL'!G$19,0)+IFERROR('FORM NILAI SIAP'!$AE95*'CPMK-CPL'!G$20,0))/'CPMK-CPL'!G$25,""))</f>
        <v/>
      </c>
      <c r="I95" s="7" t="str">
        <f>IF($C95="","",IFERROR((IFERROR('FORM NILAI SIAP'!$M95*'CPMK-CPL'!H$11,0)+IFERROR('FORM NILAI SIAP'!$O95*'CPMK-CPL'!H$12,0)+IFERROR('FORM NILAI SIAP'!$Q95*'CPMK-CPL'!H$13,0)+IFERROR('FORM NILAI SIAP'!$S95*'CPMK-CPL'!H$14,0)+IFERROR('FORM NILAI SIAP'!$U95*'CPMK-CPL'!H$15,0)+IFERROR('FORM NILAI SIAP'!$W95*'CPMK-CPL'!H$16,0)+IFERROR('FORM NILAI SIAP'!$Y95*'CPMK-CPL'!H$17,0)+IFERROR('FORM NILAI SIAP'!$AA95*'CPMK-CPL'!H$18,0)+IFERROR('FORM NILAI SIAP'!$AC95*'CPMK-CPL'!H$19,0)+IFERROR('FORM NILAI SIAP'!$AE95*'CPMK-CPL'!H$20,0))/'CPMK-CPL'!H$25,""))</f>
        <v/>
      </c>
      <c r="J95" s="7" t="str">
        <f>IF($C95="","",IFERROR((IFERROR('FORM NILAI SIAP'!$M95*'CPMK-CPL'!I$11,0)+IFERROR('FORM NILAI SIAP'!$O95*'CPMK-CPL'!I$12,0)+IFERROR('FORM NILAI SIAP'!$Q95*'CPMK-CPL'!I$13,0)+IFERROR('FORM NILAI SIAP'!$S95*'CPMK-CPL'!I$14,0)+IFERROR('FORM NILAI SIAP'!$U95*'CPMK-CPL'!I$15,0)+IFERROR('FORM NILAI SIAP'!$W95*'CPMK-CPL'!I$16,0)+IFERROR('FORM NILAI SIAP'!$Y95*'CPMK-CPL'!I$17,0)+IFERROR('FORM NILAI SIAP'!$AA95*'CPMK-CPL'!I$18,0)+IFERROR('FORM NILAI SIAP'!$AC95*'CPMK-CPL'!I$19,0)+IFERROR('FORM NILAI SIAP'!$AE95*'CPMK-CPL'!I$20,0))/'CPMK-CPL'!I$25,""))</f>
        <v/>
      </c>
      <c r="K95" s="7" t="str">
        <f>IF($C95="","",IFERROR((IFERROR('FORM NILAI SIAP'!$M95*'CPMK-CPL'!J$11,0)+IFERROR('FORM NILAI SIAP'!$O95*'CPMK-CPL'!J$12,0)+IFERROR('FORM NILAI SIAP'!$Q95*'CPMK-CPL'!J$13,0)+IFERROR('FORM NILAI SIAP'!$S95*'CPMK-CPL'!J$14,0)+IFERROR('FORM NILAI SIAP'!$U95*'CPMK-CPL'!J$15,0)+IFERROR('FORM NILAI SIAP'!$W95*'CPMK-CPL'!J$16,0)+IFERROR('FORM NILAI SIAP'!$Y95*'CPMK-CPL'!J$17,0)+IFERROR('FORM NILAI SIAP'!$AA95*'CPMK-CPL'!J$18,0)+IFERROR('FORM NILAI SIAP'!$AC95*'CPMK-CPL'!J$19,0)+IFERROR('FORM NILAI SIAP'!$AE95*'CPMK-CPL'!J$20,0))/'CPMK-CPL'!J$25,""))</f>
        <v/>
      </c>
      <c r="L95" s="7" t="str">
        <f>IF($C95="","",IFERROR((IFERROR('FORM NILAI SIAP'!$M95*'CPMK-CPL'!K$11,0)+IFERROR('FORM NILAI SIAP'!$O95*'CPMK-CPL'!K$12,0)+IFERROR('FORM NILAI SIAP'!$Q95*'CPMK-CPL'!K$13,0)+IFERROR('FORM NILAI SIAP'!$S95*'CPMK-CPL'!K$14,0)+IFERROR('FORM NILAI SIAP'!$U95*'CPMK-CPL'!K$15,0)+IFERROR('FORM NILAI SIAP'!$W95*'CPMK-CPL'!K$16,0)+IFERROR('FORM NILAI SIAP'!$Y95*'CPMK-CPL'!K$17,0)+IFERROR('FORM NILAI SIAP'!$AA95*'CPMK-CPL'!K$18,0)+IFERROR('FORM NILAI SIAP'!$AC95*'CPMK-CPL'!K$19,0)+IFERROR('FORM NILAI SIAP'!$AE95*'CPMK-CPL'!K$20,0))/'CPMK-CPL'!K$25,""))</f>
        <v/>
      </c>
      <c r="M95" s="7" t="str">
        <f>IF($C95="","",IFERROR((IFERROR('FORM NILAI SIAP'!$M95*'CPMK-CPL'!L$11,0)+IFERROR('FORM NILAI SIAP'!$O95*'CPMK-CPL'!L$12,0)+IFERROR('FORM NILAI SIAP'!$Q95*'CPMK-CPL'!L$13,0)+IFERROR('FORM NILAI SIAP'!$S95*'CPMK-CPL'!L$14,0)+IFERROR('FORM NILAI SIAP'!$U95*'CPMK-CPL'!L$15,0)+IFERROR('FORM NILAI SIAP'!$W95*'CPMK-CPL'!L$16,0)+IFERROR('FORM NILAI SIAP'!$Y95*'CPMK-CPL'!L$17,0)+IFERROR('FORM NILAI SIAP'!$AA95*'CPMK-CPL'!L$18,0)+IFERROR('FORM NILAI SIAP'!$AC95*'CPMK-CPL'!L$19,0)+IFERROR('FORM NILAI SIAP'!$AE95*'CPMK-CPL'!L$20,0))/'CPMK-CPL'!L$25,""))</f>
        <v/>
      </c>
      <c r="N95" s="7" t="str">
        <f>IF($C95="","",IFERROR((IFERROR('FORM NILAI SIAP'!$M95*'CPMK-CPL'!M$11,0)+IFERROR('FORM NILAI SIAP'!$O95*'CPMK-CPL'!M$12,0)+IFERROR('FORM NILAI SIAP'!$Q95*'CPMK-CPL'!M$13,0)+IFERROR('FORM NILAI SIAP'!$S95*'CPMK-CPL'!M$14,0)+IFERROR('FORM NILAI SIAP'!$U95*'CPMK-CPL'!M$15,0)+IFERROR('FORM NILAI SIAP'!$W95*'CPMK-CPL'!M$16,0)+IFERROR('FORM NILAI SIAP'!$Y95*'CPMK-CPL'!M$17,0)+IFERROR('FORM NILAI SIAP'!$AA95*'CPMK-CPL'!M$18,0)+IFERROR('FORM NILAI SIAP'!$AC95*'CPMK-CPL'!M$19,0)+IFERROR('FORM NILAI SIAP'!$AE95*'CPMK-CPL'!M$20,0))/'CPMK-CPL'!M$25,""))</f>
        <v/>
      </c>
      <c r="O95" s="7" t="str">
        <f>IF($C95="","",IFERROR((IFERROR('FORM NILAI SIAP'!$M95*'CPMK-CPL'!N$11,0)+IFERROR('FORM NILAI SIAP'!$O95*'CPMK-CPL'!N$12,0)+IFERROR('FORM NILAI SIAP'!$Q95*'CPMK-CPL'!N$13,0)+IFERROR('FORM NILAI SIAP'!$S95*'CPMK-CPL'!N$14,0)+IFERROR('FORM NILAI SIAP'!$U95*'CPMK-CPL'!N$15,0)+IFERROR('FORM NILAI SIAP'!$W95*'CPMK-CPL'!N$16,0)+IFERROR('FORM NILAI SIAP'!$Y95*'CPMK-CPL'!N$17,0)+IFERROR('FORM NILAI SIAP'!$AA95*'CPMK-CPL'!N$18,0)+IFERROR('FORM NILAI SIAP'!$AC95*'CPMK-CPL'!N$19,0)+IFERROR('FORM NILAI SIAP'!$AE95*'CPMK-CPL'!N$20,0))/'CPMK-CPL'!N$25,""))</f>
        <v/>
      </c>
      <c r="P95" s="7" t="str">
        <f>IF($C95="","",IFERROR((IFERROR('FORM NILAI SIAP'!$M95*'CPMK-CPL'!O$11,0)+IFERROR('FORM NILAI SIAP'!$O95*'CPMK-CPL'!O$12,0)+IFERROR('FORM NILAI SIAP'!$Q95*'CPMK-CPL'!O$13,0)+IFERROR('FORM NILAI SIAP'!$S95*'CPMK-CPL'!O$14,0)+IFERROR('FORM NILAI SIAP'!$U95*'CPMK-CPL'!O$15,0)+IFERROR('FORM NILAI SIAP'!$W95*'CPMK-CPL'!O$16,0)+IFERROR('FORM NILAI SIAP'!$Y95*'CPMK-CPL'!O$17,0)+IFERROR('FORM NILAI SIAP'!$AA95*'CPMK-CPL'!O$18,0)+IFERROR('FORM NILAI SIAP'!$AC95*'CPMK-CPL'!O$19,0)+IFERROR('FORM NILAI SIAP'!$AE95*'CPMK-CPL'!O$20,0))/'CPMK-CPL'!O$25,""))</f>
        <v/>
      </c>
      <c r="Q95" s="7" t="str">
        <f>IF($C95="","",IFERROR((IFERROR('FORM NILAI SIAP'!$M95*'CPMK-CPL'!P$11,0)+IFERROR('FORM NILAI SIAP'!$O95*'CPMK-CPL'!P$12,0)+IFERROR('FORM NILAI SIAP'!$Q95*'CPMK-CPL'!P$13,0)+IFERROR('FORM NILAI SIAP'!$S95*'CPMK-CPL'!P$14,0)+IFERROR('FORM NILAI SIAP'!$U95*'CPMK-CPL'!P$15,0)+IFERROR('FORM NILAI SIAP'!$W95*'CPMK-CPL'!P$16,0)+IFERROR('FORM NILAI SIAP'!$Y95*'CPMK-CPL'!P$17,0)+IFERROR('FORM NILAI SIAP'!$AA95*'CPMK-CPL'!P$18,0)+IFERROR('FORM NILAI SIAP'!$AC95*'CPMK-CPL'!P$19,0)+IFERROR('FORM NILAI SIAP'!$AE95*'CPMK-CPL'!P$20,0))/'CPMK-CPL'!P$25,""))</f>
        <v/>
      </c>
      <c r="R95" s="7" t="str">
        <f>IF($C95="","",IFERROR((IFERROR('FORM NILAI SIAP'!$M95*'CPMK-CPL'!Q$11,0)+IFERROR('FORM NILAI SIAP'!$O95*'CPMK-CPL'!Q$12,0)+IFERROR('FORM NILAI SIAP'!$Q95*'CPMK-CPL'!Q$13,0)+IFERROR('FORM NILAI SIAP'!$S95*'CPMK-CPL'!Q$14,0)+IFERROR('FORM NILAI SIAP'!$U95*'CPMK-CPL'!Q$15,0)+IFERROR('FORM NILAI SIAP'!$W95*'CPMK-CPL'!Q$16,0)+IFERROR('FORM NILAI SIAP'!$Y95*'CPMK-CPL'!Q$17,0)+IFERROR('FORM NILAI SIAP'!$AA95*'CPMK-CPL'!Q$18,0)+IFERROR('FORM NILAI SIAP'!$AC95*'CPMK-CPL'!Q$19,0)+IFERROR('FORM NILAI SIAP'!$AE95*'CPMK-CPL'!Q$20,0))/'CPMK-CPL'!Q$25,""))</f>
        <v/>
      </c>
      <c r="S95" s="7" t="str">
        <f>IF($C95="","",IFERROR((IFERROR('FORM NILAI SIAP'!$M95*'CPMK-CPL'!R$11,0)+IFERROR('FORM NILAI SIAP'!$O95*'CPMK-CPL'!R$12,0)+IFERROR('FORM NILAI SIAP'!$Q95*'CPMK-CPL'!R$13,0)+IFERROR('FORM NILAI SIAP'!$S95*'CPMK-CPL'!R$14,0)+IFERROR('FORM NILAI SIAP'!$U95*'CPMK-CPL'!R$15,0)+IFERROR('FORM NILAI SIAP'!$W95*'CPMK-CPL'!R$16,0)+IFERROR('FORM NILAI SIAP'!$Y95*'CPMK-CPL'!R$17,0)+IFERROR('FORM NILAI SIAP'!$AA95*'CPMK-CPL'!R$18,0)+IFERROR('FORM NILAI SIAP'!$AC95*'CPMK-CPL'!R$19,0)+IFERROR('FORM NILAI SIAP'!$AE95*'CPMK-CPL'!R$20,0))/'CPMK-CPL'!R$25,""))</f>
        <v/>
      </c>
      <c r="T95" s="88" t="str">
        <f t="shared" ref="T95:AH95" si="97">IF(E95="","",IF(E95&gt;=80,4,IF(E95&gt;=70,3,IF(E95&gt;=60,2,1))))</f>
        <v/>
      </c>
      <c r="U95" s="88" t="str">
        <f t="shared" si="97"/>
        <v/>
      </c>
      <c r="V95" s="88">
        <f t="shared" si="75"/>
        <v>4</v>
      </c>
      <c r="W95" s="88" t="str">
        <f t="shared" si="97"/>
        <v/>
      </c>
      <c r="X95" s="88" t="str">
        <f t="shared" si="97"/>
        <v/>
      </c>
      <c r="Y95" s="88" t="str">
        <f t="shared" si="97"/>
        <v/>
      </c>
      <c r="Z95" s="88" t="str">
        <f t="shared" si="97"/>
        <v/>
      </c>
      <c r="AA95" s="88" t="str">
        <f t="shared" si="97"/>
        <v/>
      </c>
      <c r="AB95" s="88" t="str">
        <f t="shared" si="97"/>
        <v/>
      </c>
      <c r="AC95" s="88" t="str">
        <f t="shared" si="97"/>
        <v/>
      </c>
      <c r="AD95" s="88" t="str">
        <f t="shared" si="97"/>
        <v/>
      </c>
      <c r="AE95" s="88" t="str">
        <f t="shared" si="97"/>
        <v/>
      </c>
      <c r="AF95" s="88" t="str">
        <f t="shared" si="97"/>
        <v/>
      </c>
      <c r="AG95" s="88" t="str">
        <f t="shared" si="97"/>
        <v/>
      </c>
      <c r="AH95" s="88" t="str">
        <f t="shared" si="97"/>
        <v/>
      </c>
      <c r="AI95" s="89">
        <f t="shared" ca="1" si="6"/>
        <v>4</v>
      </c>
      <c r="AJ95" s="89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</row>
    <row r="96" spans="1:90" ht="14.25" customHeight="1">
      <c r="A96" s="103">
        <f t="shared" si="73"/>
        <v>89</v>
      </c>
      <c r="B96" s="64">
        <f>IF('FORM NILAI SIAP'!A96=0,"",'FORM NILAI SIAP'!A96)</f>
        <v>21120120140099</v>
      </c>
      <c r="C96" s="3" t="str">
        <f>IF('FORM NILAI SIAP'!B96=0,"",'FORM NILAI SIAP'!B96)</f>
        <v>RAUNG KAWIJAYAN</v>
      </c>
      <c r="D96" s="3" t="str">
        <f>'FORM NILAI SIAP'!J96</f>
        <v>A</v>
      </c>
      <c r="E96" s="7" t="str">
        <f>IF($C96="","",IFERROR((IFERROR('FORM NILAI SIAP'!$M96*'CPMK-CPL'!D$11,0)+IFERROR('FORM NILAI SIAP'!$O96*'CPMK-CPL'!D$12,0)+IFERROR('FORM NILAI SIAP'!$Q96*'CPMK-CPL'!D$13,0)+IFERROR('FORM NILAI SIAP'!$S96*'CPMK-CPL'!D$14,0)+IFERROR('FORM NILAI SIAP'!$U96*'CPMK-CPL'!D$15,0)+IFERROR('FORM NILAI SIAP'!$W96*'CPMK-CPL'!D$16,0)+IFERROR('FORM NILAI SIAP'!$Y96*'CPMK-CPL'!D$17,0)+IFERROR('FORM NILAI SIAP'!$AA96*'CPMK-CPL'!D$18,0)+IFERROR('FORM NILAI SIAP'!$AC96*'CPMK-CPL'!D$19,0)+IFERROR('FORM NILAI SIAP'!$AE96*'CPMK-CPL'!D$20,0))/'CPMK-CPL'!D$25,""))</f>
        <v/>
      </c>
      <c r="F96" s="7" t="str">
        <f>IF($C96="","",IFERROR((IFERROR('FORM NILAI SIAP'!$M96*'CPMK-CPL'!E$11,0)+IFERROR('FORM NILAI SIAP'!$O96*'CPMK-CPL'!E$12,0)+IFERROR('FORM NILAI SIAP'!$Q96*'CPMK-CPL'!E$13,0)+IFERROR('FORM NILAI SIAP'!$S96*'CPMK-CPL'!E$14,0)+IFERROR('FORM NILAI SIAP'!$U96*'CPMK-CPL'!E$15,0)+IFERROR('FORM NILAI SIAP'!$W96*'CPMK-CPL'!E$16,0)+IFERROR('FORM NILAI SIAP'!$Y96*'CPMK-CPL'!E$17,0)+IFERROR('FORM NILAI SIAP'!$AA96*'CPMK-CPL'!E$18,0)+IFERROR('FORM NILAI SIAP'!$AC96*'CPMK-CPL'!E$19,0)+IFERROR('FORM NILAI SIAP'!$AE96*'CPMK-CPL'!E$20,0))/'CPMK-CPL'!E$25,""))</f>
        <v/>
      </c>
      <c r="G96" s="7">
        <f>IF($C96="","",IFERROR((IFERROR('FORM NILAI SIAP'!$M96*'CPMK-CPL'!F$11,0)+IFERROR('FORM NILAI SIAP'!$O96*'CPMK-CPL'!F$12,0)+IFERROR('FORM NILAI SIAP'!$Q96*'CPMK-CPL'!F$13,0)+IFERROR('FORM NILAI SIAP'!$S96*'CPMK-CPL'!F$14,0)+IFERROR('FORM NILAI SIAP'!$U96*'CPMK-CPL'!F$15,0)+IFERROR('FORM NILAI SIAP'!$W96*'CPMK-CPL'!F$16,0)+IFERROR('FORM NILAI SIAP'!$Y96*'CPMK-CPL'!F$17,0)+IFERROR('FORM NILAI SIAP'!$AA96*'CPMK-CPL'!F$18,0)+IFERROR('FORM NILAI SIAP'!$AC96*'CPMK-CPL'!F$19,0)+IFERROR('FORM NILAI SIAP'!$AE96*'CPMK-CPL'!F$20,0))/'CPMK-CPL'!F$25,""))</f>
        <v>85.75</v>
      </c>
      <c r="H96" s="7" t="str">
        <f>IF($C96="","",IFERROR((IFERROR('FORM NILAI SIAP'!$M96*'CPMK-CPL'!G$11,0)+IFERROR('FORM NILAI SIAP'!$O96*'CPMK-CPL'!G$12,0)+IFERROR('FORM NILAI SIAP'!$Q96*'CPMK-CPL'!G$13,0)+IFERROR('FORM NILAI SIAP'!$S96*'CPMK-CPL'!G$14,0)+IFERROR('FORM NILAI SIAP'!$U96*'CPMK-CPL'!G$15,0)+IFERROR('FORM NILAI SIAP'!$W96*'CPMK-CPL'!G$16,0)+IFERROR('FORM NILAI SIAP'!$Y96*'CPMK-CPL'!G$17,0)+IFERROR('FORM NILAI SIAP'!$AA96*'CPMK-CPL'!G$18,0)+IFERROR('FORM NILAI SIAP'!$AC96*'CPMK-CPL'!G$19,0)+IFERROR('FORM NILAI SIAP'!$AE96*'CPMK-CPL'!G$20,0))/'CPMK-CPL'!G$25,""))</f>
        <v/>
      </c>
      <c r="I96" s="7" t="str">
        <f>IF($C96="","",IFERROR((IFERROR('FORM NILAI SIAP'!$M96*'CPMK-CPL'!H$11,0)+IFERROR('FORM NILAI SIAP'!$O96*'CPMK-CPL'!H$12,0)+IFERROR('FORM NILAI SIAP'!$Q96*'CPMK-CPL'!H$13,0)+IFERROR('FORM NILAI SIAP'!$S96*'CPMK-CPL'!H$14,0)+IFERROR('FORM NILAI SIAP'!$U96*'CPMK-CPL'!H$15,0)+IFERROR('FORM NILAI SIAP'!$W96*'CPMK-CPL'!H$16,0)+IFERROR('FORM NILAI SIAP'!$Y96*'CPMK-CPL'!H$17,0)+IFERROR('FORM NILAI SIAP'!$AA96*'CPMK-CPL'!H$18,0)+IFERROR('FORM NILAI SIAP'!$AC96*'CPMK-CPL'!H$19,0)+IFERROR('FORM NILAI SIAP'!$AE96*'CPMK-CPL'!H$20,0))/'CPMK-CPL'!H$25,""))</f>
        <v/>
      </c>
      <c r="J96" s="7" t="str">
        <f>IF($C96="","",IFERROR((IFERROR('FORM NILAI SIAP'!$M96*'CPMK-CPL'!I$11,0)+IFERROR('FORM NILAI SIAP'!$O96*'CPMK-CPL'!I$12,0)+IFERROR('FORM NILAI SIAP'!$Q96*'CPMK-CPL'!I$13,0)+IFERROR('FORM NILAI SIAP'!$S96*'CPMK-CPL'!I$14,0)+IFERROR('FORM NILAI SIAP'!$U96*'CPMK-CPL'!I$15,0)+IFERROR('FORM NILAI SIAP'!$W96*'CPMK-CPL'!I$16,0)+IFERROR('FORM NILAI SIAP'!$Y96*'CPMK-CPL'!I$17,0)+IFERROR('FORM NILAI SIAP'!$AA96*'CPMK-CPL'!I$18,0)+IFERROR('FORM NILAI SIAP'!$AC96*'CPMK-CPL'!I$19,0)+IFERROR('FORM NILAI SIAP'!$AE96*'CPMK-CPL'!I$20,0))/'CPMK-CPL'!I$25,""))</f>
        <v/>
      </c>
      <c r="K96" s="7" t="str">
        <f>IF($C96="","",IFERROR((IFERROR('FORM NILAI SIAP'!$M96*'CPMK-CPL'!J$11,0)+IFERROR('FORM NILAI SIAP'!$O96*'CPMK-CPL'!J$12,0)+IFERROR('FORM NILAI SIAP'!$Q96*'CPMK-CPL'!J$13,0)+IFERROR('FORM NILAI SIAP'!$S96*'CPMK-CPL'!J$14,0)+IFERROR('FORM NILAI SIAP'!$U96*'CPMK-CPL'!J$15,0)+IFERROR('FORM NILAI SIAP'!$W96*'CPMK-CPL'!J$16,0)+IFERROR('FORM NILAI SIAP'!$Y96*'CPMK-CPL'!J$17,0)+IFERROR('FORM NILAI SIAP'!$AA96*'CPMK-CPL'!J$18,0)+IFERROR('FORM NILAI SIAP'!$AC96*'CPMK-CPL'!J$19,0)+IFERROR('FORM NILAI SIAP'!$AE96*'CPMK-CPL'!J$20,0))/'CPMK-CPL'!J$25,""))</f>
        <v/>
      </c>
      <c r="L96" s="7" t="str">
        <f>IF($C96="","",IFERROR((IFERROR('FORM NILAI SIAP'!$M96*'CPMK-CPL'!K$11,0)+IFERROR('FORM NILAI SIAP'!$O96*'CPMK-CPL'!K$12,0)+IFERROR('FORM NILAI SIAP'!$Q96*'CPMK-CPL'!K$13,0)+IFERROR('FORM NILAI SIAP'!$S96*'CPMK-CPL'!K$14,0)+IFERROR('FORM NILAI SIAP'!$U96*'CPMK-CPL'!K$15,0)+IFERROR('FORM NILAI SIAP'!$W96*'CPMK-CPL'!K$16,0)+IFERROR('FORM NILAI SIAP'!$Y96*'CPMK-CPL'!K$17,0)+IFERROR('FORM NILAI SIAP'!$AA96*'CPMK-CPL'!K$18,0)+IFERROR('FORM NILAI SIAP'!$AC96*'CPMK-CPL'!K$19,0)+IFERROR('FORM NILAI SIAP'!$AE96*'CPMK-CPL'!K$20,0))/'CPMK-CPL'!K$25,""))</f>
        <v/>
      </c>
      <c r="M96" s="7" t="str">
        <f>IF($C96="","",IFERROR((IFERROR('FORM NILAI SIAP'!$M96*'CPMK-CPL'!L$11,0)+IFERROR('FORM NILAI SIAP'!$O96*'CPMK-CPL'!L$12,0)+IFERROR('FORM NILAI SIAP'!$Q96*'CPMK-CPL'!L$13,0)+IFERROR('FORM NILAI SIAP'!$S96*'CPMK-CPL'!L$14,0)+IFERROR('FORM NILAI SIAP'!$U96*'CPMK-CPL'!L$15,0)+IFERROR('FORM NILAI SIAP'!$W96*'CPMK-CPL'!L$16,0)+IFERROR('FORM NILAI SIAP'!$Y96*'CPMK-CPL'!L$17,0)+IFERROR('FORM NILAI SIAP'!$AA96*'CPMK-CPL'!L$18,0)+IFERROR('FORM NILAI SIAP'!$AC96*'CPMK-CPL'!L$19,0)+IFERROR('FORM NILAI SIAP'!$AE96*'CPMK-CPL'!L$20,0))/'CPMK-CPL'!L$25,""))</f>
        <v/>
      </c>
      <c r="N96" s="7" t="str">
        <f>IF($C96="","",IFERROR((IFERROR('FORM NILAI SIAP'!$M96*'CPMK-CPL'!M$11,0)+IFERROR('FORM NILAI SIAP'!$O96*'CPMK-CPL'!M$12,0)+IFERROR('FORM NILAI SIAP'!$Q96*'CPMK-CPL'!M$13,0)+IFERROR('FORM NILAI SIAP'!$S96*'CPMK-CPL'!M$14,0)+IFERROR('FORM NILAI SIAP'!$U96*'CPMK-CPL'!M$15,0)+IFERROR('FORM NILAI SIAP'!$W96*'CPMK-CPL'!M$16,0)+IFERROR('FORM NILAI SIAP'!$Y96*'CPMK-CPL'!M$17,0)+IFERROR('FORM NILAI SIAP'!$AA96*'CPMK-CPL'!M$18,0)+IFERROR('FORM NILAI SIAP'!$AC96*'CPMK-CPL'!M$19,0)+IFERROR('FORM NILAI SIAP'!$AE96*'CPMK-CPL'!M$20,0))/'CPMK-CPL'!M$25,""))</f>
        <v/>
      </c>
      <c r="O96" s="7" t="str">
        <f>IF($C96="","",IFERROR((IFERROR('FORM NILAI SIAP'!$M96*'CPMK-CPL'!N$11,0)+IFERROR('FORM NILAI SIAP'!$O96*'CPMK-CPL'!N$12,0)+IFERROR('FORM NILAI SIAP'!$Q96*'CPMK-CPL'!N$13,0)+IFERROR('FORM NILAI SIAP'!$S96*'CPMK-CPL'!N$14,0)+IFERROR('FORM NILAI SIAP'!$U96*'CPMK-CPL'!N$15,0)+IFERROR('FORM NILAI SIAP'!$W96*'CPMK-CPL'!N$16,0)+IFERROR('FORM NILAI SIAP'!$Y96*'CPMK-CPL'!N$17,0)+IFERROR('FORM NILAI SIAP'!$AA96*'CPMK-CPL'!N$18,0)+IFERROR('FORM NILAI SIAP'!$AC96*'CPMK-CPL'!N$19,0)+IFERROR('FORM NILAI SIAP'!$AE96*'CPMK-CPL'!N$20,0))/'CPMK-CPL'!N$25,""))</f>
        <v/>
      </c>
      <c r="P96" s="7" t="str">
        <f>IF($C96="","",IFERROR((IFERROR('FORM NILAI SIAP'!$M96*'CPMK-CPL'!O$11,0)+IFERROR('FORM NILAI SIAP'!$O96*'CPMK-CPL'!O$12,0)+IFERROR('FORM NILAI SIAP'!$Q96*'CPMK-CPL'!O$13,0)+IFERROR('FORM NILAI SIAP'!$S96*'CPMK-CPL'!O$14,0)+IFERROR('FORM NILAI SIAP'!$U96*'CPMK-CPL'!O$15,0)+IFERROR('FORM NILAI SIAP'!$W96*'CPMK-CPL'!O$16,0)+IFERROR('FORM NILAI SIAP'!$Y96*'CPMK-CPL'!O$17,0)+IFERROR('FORM NILAI SIAP'!$AA96*'CPMK-CPL'!O$18,0)+IFERROR('FORM NILAI SIAP'!$AC96*'CPMK-CPL'!O$19,0)+IFERROR('FORM NILAI SIAP'!$AE96*'CPMK-CPL'!O$20,0))/'CPMK-CPL'!O$25,""))</f>
        <v/>
      </c>
      <c r="Q96" s="7" t="str">
        <f>IF($C96="","",IFERROR((IFERROR('FORM NILAI SIAP'!$M96*'CPMK-CPL'!P$11,0)+IFERROR('FORM NILAI SIAP'!$O96*'CPMK-CPL'!P$12,0)+IFERROR('FORM NILAI SIAP'!$Q96*'CPMK-CPL'!P$13,0)+IFERROR('FORM NILAI SIAP'!$S96*'CPMK-CPL'!P$14,0)+IFERROR('FORM NILAI SIAP'!$U96*'CPMK-CPL'!P$15,0)+IFERROR('FORM NILAI SIAP'!$W96*'CPMK-CPL'!P$16,0)+IFERROR('FORM NILAI SIAP'!$Y96*'CPMK-CPL'!P$17,0)+IFERROR('FORM NILAI SIAP'!$AA96*'CPMK-CPL'!P$18,0)+IFERROR('FORM NILAI SIAP'!$AC96*'CPMK-CPL'!P$19,0)+IFERROR('FORM NILAI SIAP'!$AE96*'CPMK-CPL'!P$20,0))/'CPMK-CPL'!P$25,""))</f>
        <v/>
      </c>
      <c r="R96" s="7" t="str">
        <f>IF($C96="","",IFERROR((IFERROR('FORM NILAI SIAP'!$M96*'CPMK-CPL'!Q$11,0)+IFERROR('FORM NILAI SIAP'!$O96*'CPMK-CPL'!Q$12,0)+IFERROR('FORM NILAI SIAP'!$Q96*'CPMK-CPL'!Q$13,0)+IFERROR('FORM NILAI SIAP'!$S96*'CPMK-CPL'!Q$14,0)+IFERROR('FORM NILAI SIAP'!$U96*'CPMK-CPL'!Q$15,0)+IFERROR('FORM NILAI SIAP'!$W96*'CPMK-CPL'!Q$16,0)+IFERROR('FORM NILAI SIAP'!$Y96*'CPMK-CPL'!Q$17,0)+IFERROR('FORM NILAI SIAP'!$AA96*'CPMK-CPL'!Q$18,0)+IFERROR('FORM NILAI SIAP'!$AC96*'CPMK-CPL'!Q$19,0)+IFERROR('FORM NILAI SIAP'!$AE96*'CPMK-CPL'!Q$20,0))/'CPMK-CPL'!Q$25,""))</f>
        <v/>
      </c>
      <c r="S96" s="7" t="str">
        <f>IF($C96="","",IFERROR((IFERROR('FORM NILAI SIAP'!$M96*'CPMK-CPL'!R$11,0)+IFERROR('FORM NILAI SIAP'!$O96*'CPMK-CPL'!R$12,0)+IFERROR('FORM NILAI SIAP'!$Q96*'CPMK-CPL'!R$13,0)+IFERROR('FORM NILAI SIAP'!$S96*'CPMK-CPL'!R$14,0)+IFERROR('FORM NILAI SIAP'!$U96*'CPMK-CPL'!R$15,0)+IFERROR('FORM NILAI SIAP'!$W96*'CPMK-CPL'!R$16,0)+IFERROR('FORM NILAI SIAP'!$Y96*'CPMK-CPL'!R$17,0)+IFERROR('FORM NILAI SIAP'!$AA96*'CPMK-CPL'!R$18,0)+IFERROR('FORM NILAI SIAP'!$AC96*'CPMK-CPL'!R$19,0)+IFERROR('FORM NILAI SIAP'!$AE96*'CPMK-CPL'!R$20,0))/'CPMK-CPL'!R$25,""))</f>
        <v/>
      </c>
      <c r="T96" s="88" t="str">
        <f t="shared" ref="T96:AH96" si="98">IF(E96="","",IF(E96&gt;=80,4,IF(E96&gt;=70,3,IF(E96&gt;=60,2,1))))</f>
        <v/>
      </c>
      <c r="U96" s="88" t="str">
        <f t="shared" si="98"/>
        <v/>
      </c>
      <c r="V96" s="88">
        <f t="shared" si="75"/>
        <v>4</v>
      </c>
      <c r="W96" s="88" t="str">
        <f t="shared" si="98"/>
        <v/>
      </c>
      <c r="X96" s="88" t="str">
        <f t="shared" si="98"/>
        <v/>
      </c>
      <c r="Y96" s="88" t="str">
        <f t="shared" si="98"/>
        <v/>
      </c>
      <c r="Z96" s="88" t="str">
        <f t="shared" si="98"/>
        <v/>
      </c>
      <c r="AA96" s="88" t="str">
        <f t="shared" si="98"/>
        <v/>
      </c>
      <c r="AB96" s="88" t="str">
        <f t="shared" si="98"/>
        <v/>
      </c>
      <c r="AC96" s="88" t="str">
        <f t="shared" si="98"/>
        <v/>
      </c>
      <c r="AD96" s="88" t="str">
        <f t="shared" si="98"/>
        <v/>
      </c>
      <c r="AE96" s="88" t="str">
        <f t="shared" si="98"/>
        <v/>
      </c>
      <c r="AF96" s="88" t="str">
        <f t="shared" si="98"/>
        <v/>
      </c>
      <c r="AG96" s="88" t="str">
        <f t="shared" si="98"/>
        <v/>
      </c>
      <c r="AH96" s="88" t="str">
        <f t="shared" si="98"/>
        <v/>
      </c>
      <c r="AI96" s="89">
        <f t="shared" ca="1" si="6"/>
        <v>4</v>
      </c>
      <c r="AJ96" s="89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</row>
    <row r="97" spans="1:90" ht="14.25" customHeight="1">
      <c r="A97" s="103">
        <f t="shared" si="73"/>
        <v>90</v>
      </c>
      <c r="B97" s="64">
        <f>IF('FORM NILAI SIAP'!A97=0,"",'FORM NILAI SIAP'!A97)</f>
        <v>21120120140099</v>
      </c>
      <c r="C97" s="3" t="str">
        <f>IF('FORM NILAI SIAP'!B97=0,"",'FORM NILAI SIAP'!B97)</f>
        <v>AUDI ALVAN FIKRI</v>
      </c>
      <c r="D97" s="3" t="str">
        <f>'FORM NILAI SIAP'!J97</f>
        <v>E</v>
      </c>
      <c r="E97" s="7" t="str">
        <f>IF($C97="","",IFERROR((IFERROR('FORM NILAI SIAP'!$M97*'CPMK-CPL'!D$11,0)+IFERROR('FORM NILAI SIAP'!$O97*'CPMK-CPL'!D$12,0)+IFERROR('FORM NILAI SIAP'!$Q97*'CPMK-CPL'!D$13,0)+IFERROR('FORM NILAI SIAP'!$S97*'CPMK-CPL'!D$14,0)+IFERROR('FORM NILAI SIAP'!$U97*'CPMK-CPL'!D$15,0)+IFERROR('FORM NILAI SIAP'!$W97*'CPMK-CPL'!D$16,0)+IFERROR('FORM NILAI SIAP'!$Y97*'CPMK-CPL'!D$17,0)+IFERROR('FORM NILAI SIAP'!$AA97*'CPMK-CPL'!D$18,0)+IFERROR('FORM NILAI SIAP'!$AC97*'CPMK-CPL'!D$19,0)+IFERROR('FORM NILAI SIAP'!$AE97*'CPMK-CPL'!D$20,0))/'CPMK-CPL'!D$25,""))</f>
        <v/>
      </c>
      <c r="F97" s="7" t="str">
        <f>IF($C97="","",IFERROR((IFERROR('FORM NILAI SIAP'!$M97*'CPMK-CPL'!E$11,0)+IFERROR('FORM NILAI SIAP'!$O97*'CPMK-CPL'!E$12,0)+IFERROR('FORM NILAI SIAP'!$Q97*'CPMK-CPL'!E$13,0)+IFERROR('FORM NILAI SIAP'!$S97*'CPMK-CPL'!E$14,0)+IFERROR('FORM NILAI SIAP'!$U97*'CPMK-CPL'!E$15,0)+IFERROR('FORM NILAI SIAP'!$W97*'CPMK-CPL'!E$16,0)+IFERROR('FORM NILAI SIAP'!$Y97*'CPMK-CPL'!E$17,0)+IFERROR('FORM NILAI SIAP'!$AA97*'CPMK-CPL'!E$18,0)+IFERROR('FORM NILAI SIAP'!$AC97*'CPMK-CPL'!E$19,0)+IFERROR('FORM NILAI SIAP'!$AE97*'CPMK-CPL'!E$20,0))/'CPMK-CPL'!E$25,""))</f>
        <v/>
      </c>
      <c r="G97" s="7">
        <f>IF($C97="","",IFERROR((IFERROR('FORM NILAI SIAP'!$M97*'CPMK-CPL'!F$11,0)+IFERROR('FORM NILAI SIAP'!$O97*'CPMK-CPL'!F$12,0)+IFERROR('FORM NILAI SIAP'!$Q97*'CPMK-CPL'!F$13,0)+IFERROR('FORM NILAI SIAP'!$S97*'CPMK-CPL'!F$14,0)+IFERROR('FORM NILAI SIAP'!$U97*'CPMK-CPL'!F$15,0)+IFERROR('FORM NILAI SIAP'!$W97*'CPMK-CPL'!F$16,0)+IFERROR('FORM NILAI SIAP'!$Y97*'CPMK-CPL'!F$17,0)+IFERROR('FORM NILAI SIAP'!$AA97*'CPMK-CPL'!F$18,0)+IFERROR('FORM NILAI SIAP'!$AC97*'CPMK-CPL'!F$19,0)+IFERROR('FORM NILAI SIAP'!$AE97*'CPMK-CPL'!F$20,0))/'CPMK-CPL'!F$25,""))</f>
        <v>50.5</v>
      </c>
      <c r="H97" s="7" t="str">
        <f>IF($C97="","",IFERROR((IFERROR('FORM NILAI SIAP'!$M97*'CPMK-CPL'!G$11,0)+IFERROR('FORM NILAI SIAP'!$O97*'CPMK-CPL'!G$12,0)+IFERROR('FORM NILAI SIAP'!$Q97*'CPMK-CPL'!G$13,0)+IFERROR('FORM NILAI SIAP'!$S97*'CPMK-CPL'!G$14,0)+IFERROR('FORM NILAI SIAP'!$U97*'CPMK-CPL'!G$15,0)+IFERROR('FORM NILAI SIAP'!$W97*'CPMK-CPL'!G$16,0)+IFERROR('FORM NILAI SIAP'!$Y97*'CPMK-CPL'!G$17,0)+IFERROR('FORM NILAI SIAP'!$AA97*'CPMK-CPL'!G$18,0)+IFERROR('FORM NILAI SIAP'!$AC97*'CPMK-CPL'!G$19,0)+IFERROR('FORM NILAI SIAP'!$AE97*'CPMK-CPL'!G$20,0))/'CPMK-CPL'!G$25,""))</f>
        <v/>
      </c>
      <c r="I97" s="7" t="str">
        <f>IF($C97="","",IFERROR((IFERROR('FORM NILAI SIAP'!$M97*'CPMK-CPL'!H$11,0)+IFERROR('FORM NILAI SIAP'!$O97*'CPMK-CPL'!H$12,0)+IFERROR('FORM NILAI SIAP'!$Q97*'CPMK-CPL'!H$13,0)+IFERROR('FORM NILAI SIAP'!$S97*'CPMK-CPL'!H$14,0)+IFERROR('FORM NILAI SIAP'!$U97*'CPMK-CPL'!H$15,0)+IFERROR('FORM NILAI SIAP'!$W97*'CPMK-CPL'!H$16,0)+IFERROR('FORM NILAI SIAP'!$Y97*'CPMK-CPL'!H$17,0)+IFERROR('FORM NILAI SIAP'!$AA97*'CPMK-CPL'!H$18,0)+IFERROR('FORM NILAI SIAP'!$AC97*'CPMK-CPL'!H$19,0)+IFERROR('FORM NILAI SIAP'!$AE97*'CPMK-CPL'!H$20,0))/'CPMK-CPL'!H$25,""))</f>
        <v/>
      </c>
      <c r="J97" s="7" t="str">
        <f>IF($C97="","",IFERROR((IFERROR('FORM NILAI SIAP'!$M97*'CPMK-CPL'!I$11,0)+IFERROR('FORM NILAI SIAP'!$O97*'CPMK-CPL'!I$12,0)+IFERROR('FORM NILAI SIAP'!$Q97*'CPMK-CPL'!I$13,0)+IFERROR('FORM NILAI SIAP'!$S97*'CPMK-CPL'!I$14,0)+IFERROR('FORM NILAI SIAP'!$U97*'CPMK-CPL'!I$15,0)+IFERROR('FORM NILAI SIAP'!$W97*'CPMK-CPL'!I$16,0)+IFERROR('FORM NILAI SIAP'!$Y97*'CPMK-CPL'!I$17,0)+IFERROR('FORM NILAI SIAP'!$AA97*'CPMK-CPL'!I$18,0)+IFERROR('FORM NILAI SIAP'!$AC97*'CPMK-CPL'!I$19,0)+IFERROR('FORM NILAI SIAP'!$AE97*'CPMK-CPL'!I$20,0))/'CPMK-CPL'!I$25,""))</f>
        <v/>
      </c>
      <c r="K97" s="7" t="str">
        <f>IF($C97="","",IFERROR((IFERROR('FORM NILAI SIAP'!$M97*'CPMK-CPL'!J$11,0)+IFERROR('FORM NILAI SIAP'!$O97*'CPMK-CPL'!J$12,0)+IFERROR('FORM NILAI SIAP'!$Q97*'CPMK-CPL'!J$13,0)+IFERROR('FORM NILAI SIAP'!$S97*'CPMK-CPL'!J$14,0)+IFERROR('FORM NILAI SIAP'!$U97*'CPMK-CPL'!J$15,0)+IFERROR('FORM NILAI SIAP'!$W97*'CPMK-CPL'!J$16,0)+IFERROR('FORM NILAI SIAP'!$Y97*'CPMK-CPL'!J$17,0)+IFERROR('FORM NILAI SIAP'!$AA97*'CPMK-CPL'!J$18,0)+IFERROR('FORM NILAI SIAP'!$AC97*'CPMK-CPL'!J$19,0)+IFERROR('FORM NILAI SIAP'!$AE97*'CPMK-CPL'!J$20,0))/'CPMK-CPL'!J$25,""))</f>
        <v/>
      </c>
      <c r="L97" s="7" t="str">
        <f>IF($C97="","",IFERROR((IFERROR('FORM NILAI SIAP'!$M97*'CPMK-CPL'!K$11,0)+IFERROR('FORM NILAI SIAP'!$O97*'CPMK-CPL'!K$12,0)+IFERROR('FORM NILAI SIAP'!$Q97*'CPMK-CPL'!K$13,0)+IFERROR('FORM NILAI SIAP'!$S97*'CPMK-CPL'!K$14,0)+IFERROR('FORM NILAI SIAP'!$U97*'CPMK-CPL'!K$15,0)+IFERROR('FORM NILAI SIAP'!$W97*'CPMK-CPL'!K$16,0)+IFERROR('FORM NILAI SIAP'!$Y97*'CPMK-CPL'!K$17,0)+IFERROR('FORM NILAI SIAP'!$AA97*'CPMK-CPL'!K$18,0)+IFERROR('FORM NILAI SIAP'!$AC97*'CPMK-CPL'!K$19,0)+IFERROR('FORM NILAI SIAP'!$AE97*'CPMK-CPL'!K$20,0))/'CPMK-CPL'!K$25,""))</f>
        <v/>
      </c>
      <c r="M97" s="7" t="str">
        <f>IF($C97="","",IFERROR((IFERROR('FORM NILAI SIAP'!$M97*'CPMK-CPL'!L$11,0)+IFERROR('FORM NILAI SIAP'!$O97*'CPMK-CPL'!L$12,0)+IFERROR('FORM NILAI SIAP'!$Q97*'CPMK-CPL'!L$13,0)+IFERROR('FORM NILAI SIAP'!$S97*'CPMK-CPL'!L$14,0)+IFERROR('FORM NILAI SIAP'!$U97*'CPMK-CPL'!L$15,0)+IFERROR('FORM NILAI SIAP'!$W97*'CPMK-CPL'!L$16,0)+IFERROR('FORM NILAI SIAP'!$Y97*'CPMK-CPL'!L$17,0)+IFERROR('FORM NILAI SIAP'!$AA97*'CPMK-CPL'!L$18,0)+IFERROR('FORM NILAI SIAP'!$AC97*'CPMK-CPL'!L$19,0)+IFERROR('FORM NILAI SIAP'!$AE97*'CPMK-CPL'!L$20,0))/'CPMK-CPL'!L$25,""))</f>
        <v/>
      </c>
      <c r="N97" s="7" t="str">
        <f>IF($C97="","",IFERROR((IFERROR('FORM NILAI SIAP'!$M97*'CPMK-CPL'!M$11,0)+IFERROR('FORM NILAI SIAP'!$O97*'CPMK-CPL'!M$12,0)+IFERROR('FORM NILAI SIAP'!$Q97*'CPMK-CPL'!M$13,0)+IFERROR('FORM NILAI SIAP'!$S97*'CPMK-CPL'!M$14,0)+IFERROR('FORM NILAI SIAP'!$U97*'CPMK-CPL'!M$15,0)+IFERROR('FORM NILAI SIAP'!$W97*'CPMK-CPL'!M$16,0)+IFERROR('FORM NILAI SIAP'!$Y97*'CPMK-CPL'!M$17,0)+IFERROR('FORM NILAI SIAP'!$AA97*'CPMK-CPL'!M$18,0)+IFERROR('FORM NILAI SIAP'!$AC97*'CPMK-CPL'!M$19,0)+IFERROR('FORM NILAI SIAP'!$AE97*'CPMK-CPL'!M$20,0))/'CPMK-CPL'!M$25,""))</f>
        <v/>
      </c>
      <c r="O97" s="7" t="str">
        <f>IF($C97="","",IFERROR((IFERROR('FORM NILAI SIAP'!$M97*'CPMK-CPL'!N$11,0)+IFERROR('FORM NILAI SIAP'!$O97*'CPMK-CPL'!N$12,0)+IFERROR('FORM NILAI SIAP'!$Q97*'CPMK-CPL'!N$13,0)+IFERROR('FORM NILAI SIAP'!$S97*'CPMK-CPL'!N$14,0)+IFERROR('FORM NILAI SIAP'!$U97*'CPMK-CPL'!N$15,0)+IFERROR('FORM NILAI SIAP'!$W97*'CPMK-CPL'!N$16,0)+IFERROR('FORM NILAI SIAP'!$Y97*'CPMK-CPL'!N$17,0)+IFERROR('FORM NILAI SIAP'!$AA97*'CPMK-CPL'!N$18,0)+IFERROR('FORM NILAI SIAP'!$AC97*'CPMK-CPL'!N$19,0)+IFERROR('FORM NILAI SIAP'!$AE97*'CPMK-CPL'!N$20,0))/'CPMK-CPL'!N$25,""))</f>
        <v/>
      </c>
      <c r="P97" s="7" t="str">
        <f>IF($C97="","",IFERROR((IFERROR('FORM NILAI SIAP'!$M97*'CPMK-CPL'!O$11,0)+IFERROR('FORM NILAI SIAP'!$O97*'CPMK-CPL'!O$12,0)+IFERROR('FORM NILAI SIAP'!$Q97*'CPMK-CPL'!O$13,0)+IFERROR('FORM NILAI SIAP'!$S97*'CPMK-CPL'!O$14,0)+IFERROR('FORM NILAI SIAP'!$U97*'CPMK-CPL'!O$15,0)+IFERROR('FORM NILAI SIAP'!$W97*'CPMK-CPL'!O$16,0)+IFERROR('FORM NILAI SIAP'!$Y97*'CPMK-CPL'!O$17,0)+IFERROR('FORM NILAI SIAP'!$AA97*'CPMK-CPL'!O$18,0)+IFERROR('FORM NILAI SIAP'!$AC97*'CPMK-CPL'!O$19,0)+IFERROR('FORM NILAI SIAP'!$AE97*'CPMK-CPL'!O$20,0))/'CPMK-CPL'!O$25,""))</f>
        <v/>
      </c>
      <c r="Q97" s="7" t="str">
        <f>IF($C97="","",IFERROR((IFERROR('FORM NILAI SIAP'!$M97*'CPMK-CPL'!P$11,0)+IFERROR('FORM NILAI SIAP'!$O97*'CPMK-CPL'!P$12,0)+IFERROR('FORM NILAI SIAP'!$Q97*'CPMK-CPL'!P$13,0)+IFERROR('FORM NILAI SIAP'!$S97*'CPMK-CPL'!P$14,0)+IFERROR('FORM NILAI SIAP'!$U97*'CPMK-CPL'!P$15,0)+IFERROR('FORM NILAI SIAP'!$W97*'CPMK-CPL'!P$16,0)+IFERROR('FORM NILAI SIAP'!$Y97*'CPMK-CPL'!P$17,0)+IFERROR('FORM NILAI SIAP'!$AA97*'CPMK-CPL'!P$18,0)+IFERROR('FORM NILAI SIAP'!$AC97*'CPMK-CPL'!P$19,0)+IFERROR('FORM NILAI SIAP'!$AE97*'CPMK-CPL'!P$20,0))/'CPMK-CPL'!P$25,""))</f>
        <v/>
      </c>
      <c r="R97" s="7" t="str">
        <f>IF($C97="","",IFERROR((IFERROR('FORM NILAI SIAP'!$M97*'CPMK-CPL'!Q$11,0)+IFERROR('FORM NILAI SIAP'!$O97*'CPMK-CPL'!Q$12,0)+IFERROR('FORM NILAI SIAP'!$Q97*'CPMK-CPL'!Q$13,0)+IFERROR('FORM NILAI SIAP'!$S97*'CPMK-CPL'!Q$14,0)+IFERROR('FORM NILAI SIAP'!$U97*'CPMK-CPL'!Q$15,0)+IFERROR('FORM NILAI SIAP'!$W97*'CPMK-CPL'!Q$16,0)+IFERROR('FORM NILAI SIAP'!$Y97*'CPMK-CPL'!Q$17,0)+IFERROR('FORM NILAI SIAP'!$AA97*'CPMK-CPL'!Q$18,0)+IFERROR('FORM NILAI SIAP'!$AC97*'CPMK-CPL'!Q$19,0)+IFERROR('FORM NILAI SIAP'!$AE97*'CPMK-CPL'!Q$20,0))/'CPMK-CPL'!Q$25,""))</f>
        <v/>
      </c>
      <c r="S97" s="7" t="str">
        <f>IF($C97="","",IFERROR((IFERROR('FORM NILAI SIAP'!$M97*'CPMK-CPL'!R$11,0)+IFERROR('FORM NILAI SIAP'!$O97*'CPMK-CPL'!R$12,0)+IFERROR('FORM NILAI SIAP'!$Q97*'CPMK-CPL'!R$13,0)+IFERROR('FORM NILAI SIAP'!$S97*'CPMK-CPL'!R$14,0)+IFERROR('FORM NILAI SIAP'!$U97*'CPMK-CPL'!R$15,0)+IFERROR('FORM NILAI SIAP'!$W97*'CPMK-CPL'!R$16,0)+IFERROR('FORM NILAI SIAP'!$Y97*'CPMK-CPL'!R$17,0)+IFERROR('FORM NILAI SIAP'!$AA97*'CPMK-CPL'!R$18,0)+IFERROR('FORM NILAI SIAP'!$AC97*'CPMK-CPL'!R$19,0)+IFERROR('FORM NILAI SIAP'!$AE97*'CPMK-CPL'!R$20,0))/'CPMK-CPL'!R$25,""))</f>
        <v/>
      </c>
      <c r="T97" s="88" t="str">
        <f t="shared" ref="T97:AH97" si="99">IF(E97="","",IF(E97&gt;=80,4,IF(E97&gt;=70,3,IF(E97&gt;=60,2,1))))</f>
        <v/>
      </c>
      <c r="U97" s="88" t="str">
        <f t="shared" si="99"/>
        <v/>
      </c>
      <c r="V97" s="88">
        <f t="shared" si="75"/>
        <v>1</v>
      </c>
      <c r="W97" s="88" t="str">
        <f t="shared" si="99"/>
        <v/>
      </c>
      <c r="X97" s="88" t="str">
        <f t="shared" si="99"/>
        <v/>
      </c>
      <c r="Y97" s="88" t="str">
        <f t="shared" si="99"/>
        <v/>
      </c>
      <c r="Z97" s="88" t="str">
        <f t="shared" si="99"/>
        <v/>
      </c>
      <c r="AA97" s="88" t="str">
        <f t="shared" si="99"/>
        <v/>
      </c>
      <c r="AB97" s="88" t="str">
        <f t="shared" si="99"/>
        <v/>
      </c>
      <c r="AC97" s="88" t="str">
        <f t="shared" si="99"/>
        <v/>
      </c>
      <c r="AD97" s="88" t="str">
        <f t="shared" si="99"/>
        <v/>
      </c>
      <c r="AE97" s="88" t="str">
        <f t="shared" si="99"/>
        <v/>
      </c>
      <c r="AF97" s="88" t="str">
        <f t="shared" si="99"/>
        <v/>
      </c>
      <c r="AG97" s="88" t="str">
        <f t="shared" si="99"/>
        <v/>
      </c>
      <c r="AH97" s="88" t="str">
        <f t="shared" si="99"/>
        <v/>
      </c>
      <c r="AI97" s="89">
        <f t="shared" ca="1" si="6"/>
        <v>1</v>
      </c>
      <c r="AJ97" s="89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</row>
    <row r="98" spans="1:90" ht="14.25" customHeight="1">
      <c r="A98" s="103">
        <f t="shared" si="73"/>
        <v>91</v>
      </c>
      <c r="B98" s="64">
        <f>IF('FORM NILAI SIAP'!A98=0,"",'FORM NILAI SIAP'!A98)</f>
        <v>21120120140099</v>
      </c>
      <c r="C98" s="3" t="str">
        <f>IF('FORM NILAI SIAP'!B98=0,"",'FORM NILAI SIAP'!B98)</f>
        <v>FADEL RIZKY NURFITANTO</v>
      </c>
      <c r="D98" s="3" t="str">
        <f>'FORM NILAI SIAP'!J98</f>
        <v>A</v>
      </c>
      <c r="E98" s="7" t="str">
        <f>IF($C98="","",IFERROR((IFERROR('FORM NILAI SIAP'!$M98*'CPMK-CPL'!D$11,0)+IFERROR('FORM NILAI SIAP'!$O98*'CPMK-CPL'!D$12,0)+IFERROR('FORM NILAI SIAP'!$Q98*'CPMK-CPL'!D$13,0)+IFERROR('FORM NILAI SIAP'!$S98*'CPMK-CPL'!D$14,0)+IFERROR('FORM NILAI SIAP'!$U98*'CPMK-CPL'!D$15,0)+IFERROR('FORM NILAI SIAP'!$W98*'CPMK-CPL'!D$16,0)+IFERROR('FORM NILAI SIAP'!$Y98*'CPMK-CPL'!D$17,0)+IFERROR('FORM NILAI SIAP'!$AA98*'CPMK-CPL'!D$18,0)+IFERROR('FORM NILAI SIAP'!$AC98*'CPMK-CPL'!D$19,0)+IFERROR('FORM NILAI SIAP'!$AE98*'CPMK-CPL'!D$20,0))/'CPMK-CPL'!D$25,""))</f>
        <v/>
      </c>
      <c r="F98" s="7" t="str">
        <f>IF($C98="","",IFERROR((IFERROR('FORM NILAI SIAP'!$M98*'CPMK-CPL'!E$11,0)+IFERROR('FORM NILAI SIAP'!$O98*'CPMK-CPL'!E$12,0)+IFERROR('FORM NILAI SIAP'!$Q98*'CPMK-CPL'!E$13,0)+IFERROR('FORM NILAI SIAP'!$S98*'CPMK-CPL'!E$14,0)+IFERROR('FORM NILAI SIAP'!$U98*'CPMK-CPL'!E$15,0)+IFERROR('FORM NILAI SIAP'!$W98*'CPMK-CPL'!E$16,0)+IFERROR('FORM NILAI SIAP'!$Y98*'CPMK-CPL'!E$17,0)+IFERROR('FORM NILAI SIAP'!$AA98*'CPMK-CPL'!E$18,0)+IFERROR('FORM NILAI SIAP'!$AC98*'CPMK-CPL'!E$19,0)+IFERROR('FORM NILAI SIAP'!$AE98*'CPMK-CPL'!E$20,0))/'CPMK-CPL'!E$25,""))</f>
        <v/>
      </c>
      <c r="G98" s="7">
        <f>IF($C98="","",IFERROR((IFERROR('FORM NILAI SIAP'!$M98*'CPMK-CPL'!F$11,0)+IFERROR('FORM NILAI SIAP'!$O98*'CPMK-CPL'!F$12,0)+IFERROR('FORM NILAI SIAP'!$Q98*'CPMK-CPL'!F$13,0)+IFERROR('FORM NILAI SIAP'!$S98*'CPMK-CPL'!F$14,0)+IFERROR('FORM NILAI SIAP'!$U98*'CPMK-CPL'!F$15,0)+IFERROR('FORM NILAI SIAP'!$W98*'CPMK-CPL'!F$16,0)+IFERROR('FORM NILAI SIAP'!$Y98*'CPMK-CPL'!F$17,0)+IFERROR('FORM NILAI SIAP'!$AA98*'CPMK-CPL'!F$18,0)+IFERROR('FORM NILAI SIAP'!$AC98*'CPMK-CPL'!F$19,0)+IFERROR('FORM NILAI SIAP'!$AE98*'CPMK-CPL'!F$20,0))/'CPMK-CPL'!F$25,""))</f>
        <v>85.5</v>
      </c>
      <c r="H98" s="7" t="str">
        <f>IF($C98="","",IFERROR((IFERROR('FORM NILAI SIAP'!$M98*'CPMK-CPL'!G$11,0)+IFERROR('FORM NILAI SIAP'!$O98*'CPMK-CPL'!G$12,0)+IFERROR('FORM NILAI SIAP'!$Q98*'CPMK-CPL'!G$13,0)+IFERROR('FORM NILAI SIAP'!$S98*'CPMK-CPL'!G$14,0)+IFERROR('FORM NILAI SIAP'!$U98*'CPMK-CPL'!G$15,0)+IFERROR('FORM NILAI SIAP'!$W98*'CPMK-CPL'!G$16,0)+IFERROR('FORM NILAI SIAP'!$Y98*'CPMK-CPL'!G$17,0)+IFERROR('FORM NILAI SIAP'!$AA98*'CPMK-CPL'!G$18,0)+IFERROR('FORM NILAI SIAP'!$AC98*'CPMK-CPL'!G$19,0)+IFERROR('FORM NILAI SIAP'!$AE98*'CPMK-CPL'!G$20,0))/'CPMK-CPL'!G$25,""))</f>
        <v/>
      </c>
      <c r="I98" s="7" t="str">
        <f>IF($C98="","",IFERROR((IFERROR('FORM NILAI SIAP'!$M98*'CPMK-CPL'!H$11,0)+IFERROR('FORM NILAI SIAP'!$O98*'CPMK-CPL'!H$12,0)+IFERROR('FORM NILAI SIAP'!$Q98*'CPMK-CPL'!H$13,0)+IFERROR('FORM NILAI SIAP'!$S98*'CPMK-CPL'!H$14,0)+IFERROR('FORM NILAI SIAP'!$U98*'CPMK-CPL'!H$15,0)+IFERROR('FORM NILAI SIAP'!$W98*'CPMK-CPL'!H$16,0)+IFERROR('FORM NILAI SIAP'!$Y98*'CPMK-CPL'!H$17,0)+IFERROR('FORM NILAI SIAP'!$AA98*'CPMK-CPL'!H$18,0)+IFERROR('FORM NILAI SIAP'!$AC98*'CPMK-CPL'!H$19,0)+IFERROR('FORM NILAI SIAP'!$AE98*'CPMK-CPL'!H$20,0))/'CPMK-CPL'!H$25,""))</f>
        <v/>
      </c>
      <c r="J98" s="7" t="str">
        <f>IF($C98="","",IFERROR((IFERROR('FORM NILAI SIAP'!$M98*'CPMK-CPL'!I$11,0)+IFERROR('FORM NILAI SIAP'!$O98*'CPMK-CPL'!I$12,0)+IFERROR('FORM NILAI SIAP'!$Q98*'CPMK-CPL'!I$13,0)+IFERROR('FORM NILAI SIAP'!$S98*'CPMK-CPL'!I$14,0)+IFERROR('FORM NILAI SIAP'!$U98*'CPMK-CPL'!I$15,0)+IFERROR('FORM NILAI SIAP'!$W98*'CPMK-CPL'!I$16,0)+IFERROR('FORM NILAI SIAP'!$Y98*'CPMK-CPL'!I$17,0)+IFERROR('FORM NILAI SIAP'!$AA98*'CPMK-CPL'!I$18,0)+IFERROR('FORM NILAI SIAP'!$AC98*'CPMK-CPL'!I$19,0)+IFERROR('FORM NILAI SIAP'!$AE98*'CPMK-CPL'!I$20,0))/'CPMK-CPL'!I$25,""))</f>
        <v/>
      </c>
      <c r="K98" s="7" t="str">
        <f>IF($C98="","",IFERROR((IFERROR('FORM NILAI SIAP'!$M98*'CPMK-CPL'!J$11,0)+IFERROR('FORM NILAI SIAP'!$O98*'CPMK-CPL'!J$12,0)+IFERROR('FORM NILAI SIAP'!$Q98*'CPMK-CPL'!J$13,0)+IFERROR('FORM NILAI SIAP'!$S98*'CPMK-CPL'!J$14,0)+IFERROR('FORM NILAI SIAP'!$U98*'CPMK-CPL'!J$15,0)+IFERROR('FORM NILAI SIAP'!$W98*'CPMK-CPL'!J$16,0)+IFERROR('FORM NILAI SIAP'!$Y98*'CPMK-CPL'!J$17,0)+IFERROR('FORM NILAI SIAP'!$AA98*'CPMK-CPL'!J$18,0)+IFERROR('FORM NILAI SIAP'!$AC98*'CPMK-CPL'!J$19,0)+IFERROR('FORM NILAI SIAP'!$AE98*'CPMK-CPL'!J$20,0))/'CPMK-CPL'!J$25,""))</f>
        <v/>
      </c>
      <c r="L98" s="7" t="str">
        <f>IF($C98="","",IFERROR((IFERROR('FORM NILAI SIAP'!$M98*'CPMK-CPL'!K$11,0)+IFERROR('FORM NILAI SIAP'!$O98*'CPMK-CPL'!K$12,0)+IFERROR('FORM NILAI SIAP'!$Q98*'CPMK-CPL'!K$13,0)+IFERROR('FORM NILAI SIAP'!$S98*'CPMK-CPL'!K$14,0)+IFERROR('FORM NILAI SIAP'!$U98*'CPMK-CPL'!K$15,0)+IFERROR('FORM NILAI SIAP'!$W98*'CPMK-CPL'!K$16,0)+IFERROR('FORM NILAI SIAP'!$Y98*'CPMK-CPL'!K$17,0)+IFERROR('FORM NILAI SIAP'!$AA98*'CPMK-CPL'!K$18,0)+IFERROR('FORM NILAI SIAP'!$AC98*'CPMK-CPL'!K$19,0)+IFERROR('FORM NILAI SIAP'!$AE98*'CPMK-CPL'!K$20,0))/'CPMK-CPL'!K$25,""))</f>
        <v/>
      </c>
      <c r="M98" s="7" t="str">
        <f>IF($C98="","",IFERROR((IFERROR('FORM NILAI SIAP'!$M98*'CPMK-CPL'!L$11,0)+IFERROR('FORM NILAI SIAP'!$O98*'CPMK-CPL'!L$12,0)+IFERROR('FORM NILAI SIAP'!$Q98*'CPMK-CPL'!L$13,0)+IFERROR('FORM NILAI SIAP'!$S98*'CPMK-CPL'!L$14,0)+IFERROR('FORM NILAI SIAP'!$U98*'CPMK-CPL'!L$15,0)+IFERROR('FORM NILAI SIAP'!$W98*'CPMK-CPL'!L$16,0)+IFERROR('FORM NILAI SIAP'!$Y98*'CPMK-CPL'!L$17,0)+IFERROR('FORM NILAI SIAP'!$AA98*'CPMK-CPL'!L$18,0)+IFERROR('FORM NILAI SIAP'!$AC98*'CPMK-CPL'!L$19,0)+IFERROR('FORM NILAI SIAP'!$AE98*'CPMK-CPL'!L$20,0))/'CPMK-CPL'!L$25,""))</f>
        <v/>
      </c>
      <c r="N98" s="7" t="str">
        <f>IF($C98="","",IFERROR((IFERROR('FORM NILAI SIAP'!$M98*'CPMK-CPL'!M$11,0)+IFERROR('FORM NILAI SIAP'!$O98*'CPMK-CPL'!M$12,0)+IFERROR('FORM NILAI SIAP'!$Q98*'CPMK-CPL'!M$13,0)+IFERROR('FORM NILAI SIAP'!$S98*'CPMK-CPL'!M$14,0)+IFERROR('FORM NILAI SIAP'!$U98*'CPMK-CPL'!M$15,0)+IFERROR('FORM NILAI SIAP'!$W98*'CPMK-CPL'!M$16,0)+IFERROR('FORM NILAI SIAP'!$Y98*'CPMK-CPL'!M$17,0)+IFERROR('FORM NILAI SIAP'!$AA98*'CPMK-CPL'!M$18,0)+IFERROR('FORM NILAI SIAP'!$AC98*'CPMK-CPL'!M$19,0)+IFERROR('FORM NILAI SIAP'!$AE98*'CPMK-CPL'!M$20,0))/'CPMK-CPL'!M$25,""))</f>
        <v/>
      </c>
      <c r="O98" s="7" t="str">
        <f>IF($C98="","",IFERROR((IFERROR('FORM NILAI SIAP'!$M98*'CPMK-CPL'!N$11,0)+IFERROR('FORM NILAI SIAP'!$O98*'CPMK-CPL'!N$12,0)+IFERROR('FORM NILAI SIAP'!$Q98*'CPMK-CPL'!N$13,0)+IFERROR('FORM NILAI SIAP'!$S98*'CPMK-CPL'!N$14,0)+IFERROR('FORM NILAI SIAP'!$U98*'CPMK-CPL'!N$15,0)+IFERROR('FORM NILAI SIAP'!$W98*'CPMK-CPL'!N$16,0)+IFERROR('FORM NILAI SIAP'!$Y98*'CPMK-CPL'!N$17,0)+IFERROR('FORM NILAI SIAP'!$AA98*'CPMK-CPL'!N$18,0)+IFERROR('FORM NILAI SIAP'!$AC98*'CPMK-CPL'!N$19,0)+IFERROR('FORM NILAI SIAP'!$AE98*'CPMK-CPL'!N$20,0))/'CPMK-CPL'!N$25,""))</f>
        <v/>
      </c>
      <c r="P98" s="7" t="str">
        <f>IF($C98="","",IFERROR((IFERROR('FORM NILAI SIAP'!$M98*'CPMK-CPL'!O$11,0)+IFERROR('FORM NILAI SIAP'!$O98*'CPMK-CPL'!O$12,0)+IFERROR('FORM NILAI SIAP'!$Q98*'CPMK-CPL'!O$13,0)+IFERROR('FORM NILAI SIAP'!$S98*'CPMK-CPL'!O$14,0)+IFERROR('FORM NILAI SIAP'!$U98*'CPMK-CPL'!O$15,0)+IFERROR('FORM NILAI SIAP'!$W98*'CPMK-CPL'!O$16,0)+IFERROR('FORM NILAI SIAP'!$Y98*'CPMK-CPL'!O$17,0)+IFERROR('FORM NILAI SIAP'!$AA98*'CPMK-CPL'!O$18,0)+IFERROR('FORM NILAI SIAP'!$AC98*'CPMK-CPL'!O$19,0)+IFERROR('FORM NILAI SIAP'!$AE98*'CPMK-CPL'!O$20,0))/'CPMK-CPL'!O$25,""))</f>
        <v/>
      </c>
      <c r="Q98" s="7" t="str">
        <f>IF($C98="","",IFERROR((IFERROR('FORM NILAI SIAP'!$M98*'CPMK-CPL'!P$11,0)+IFERROR('FORM NILAI SIAP'!$O98*'CPMK-CPL'!P$12,0)+IFERROR('FORM NILAI SIAP'!$Q98*'CPMK-CPL'!P$13,0)+IFERROR('FORM NILAI SIAP'!$S98*'CPMK-CPL'!P$14,0)+IFERROR('FORM NILAI SIAP'!$U98*'CPMK-CPL'!P$15,0)+IFERROR('FORM NILAI SIAP'!$W98*'CPMK-CPL'!P$16,0)+IFERROR('FORM NILAI SIAP'!$Y98*'CPMK-CPL'!P$17,0)+IFERROR('FORM NILAI SIAP'!$AA98*'CPMK-CPL'!P$18,0)+IFERROR('FORM NILAI SIAP'!$AC98*'CPMK-CPL'!P$19,0)+IFERROR('FORM NILAI SIAP'!$AE98*'CPMK-CPL'!P$20,0))/'CPMK-CPL'!P$25,""))</f>
        <v/>
      </c>
      <c r="R98" s="7" t="str">
        <f>IF($C98="","",IFERROR((IFERROR('FORM NILAI SIAP'!$M98*'CPMK-CPL'!Q$11,0)+IFERROR('FORM NILAI SIAP'!$O98*'CPMK-CPL'!Q$12,0)+IFERROR('FORM NILAI SIAP'!$Q98*'CPMK-CPL'!Q$13,0)+IFERROR('FORM NILAI SIAP'!$S98*'CPMK-CPL'!Q$14,0)+IFERROR('FORM NILAI SIAP'!$U98*'CPMK-CPL'!Q$15,0)+IFERROR('FORM NILAI SIAP'!$W98*'CPMK-CPL'!Q$16,0)+IFERROR('FORM NILAI SIAP'!$Y98*'CPMK-CPL'!Q$17,0)+IFERROR('FORM NILAI SIAP'!$AA98*'CPMK-CPL'!Q$18,0)+IFERROR('FORM NILAI SIAP'!$AC98*'CPMK-CPL'!Q$19,0)+IFERROR('FORM NILAI SIAP'!$AE98*'CPMK-CPL'!Q$20,0))/'CPMK-CPL'!Q$25,""))</f>
        <v/>
      </c>
      <c r="S98" s="7" t="str">
        <f>IF($C98="","",IFERROR((IFERROR('FORM NILAI SIAP'!$M98*'CPMK-CPL'!R$11,0)+IFERROR('FORM NILAI SIAP'!$O98*'CPMK-CPL'!R$12,0)+IFERROR('FORM NILAI SIAP'!$Q98*'CPMK-CPL'!R$13,0)+IFERROR('FORM NILAI SIAP'!$S98*'CPMK-CPL'!R$14,0)+IFERROR('FORM NILAI SIAP'!$U98*'CPMK-CPL'!R$15,0)+IFERROR('FORM NILAI SIAP'!$W98*'CPMK-CPL'!R$16,0)+IFERROR('FORM NILAI SIAP'!$Y98*'CPMK-CPL'!R$17,0)+IFERROR('FORM NILAI SIAP'!$AA98*'CPMK-CPL'!R$18,0)+IFERROR('FORM NILAI SIAP'!$AC98*'CPMK-CPL'!R$19,0)+IFERROR('FORM NILAI SIAP'!$AE98*'CPMK-CPL'!R$20,0))/'CPMK-CPL'!R$25,""))</f>
        <v/>
      </c>
      <c r="T98" s="88" t="str">
        <f t="shared" ref="T98:AH98" si="100">IF(E98="","",IF(E98&gt;=80,4,IF(E98&gt;=70,3,IF(E98&gt;=60,2,1))))</f>
        <v/>
      </c>
      <c r="U98" s="88" t="str">
        <f t="shared" si="100"/>
        <v/>
      </c>
      <c r="V98" s="88">
        <f t="shared" si="75"/>
        <v>4</v>
      </c>
      <c r="W98" s="88" t="str">
        <f t="shared" si="100"/>
        <v/>
      </c>
      <c r="X98" s="88" t="str">
        <f t="shared" si="100"/>
        <v/>
      </c>
      <c r="Y98" s="88" t="str">
        <f t="shared" si="100"/>
        <v/>
      </c>
      <c r="Z98" s="88" t="str">
        <f t="shared" si="100"/>
        <v/>
      </c>
      <c r="AA98" s="88" t="str">
        <f t="shared" si="100"/>
        <v/>
      </c>
      <c r="AB98" s="88" t="str">
        <f t="shared" si="100"/>
        <v/>
      </c>
      <c r="AC98" s="88" t="str">
        <f t="shared" si="100"/>
        <v/>
      </c>
      <c r="AD98" s="88" t="str">
        <f t="shared" si="100"/>
        <v/>
      </c>
      <c r="AE98" s="88" t="str">
        <f t="shared" si="100"/>
        <v/>
      </c>
      <c r="AF98" s="88" t="str">
        <f t="shared" si="100"/>
        <v/>
      </c>
      <c r="AG98" s="88" t="str">
        <f t="shared" si="100"/>
        <v/>
      </c>
      <c r="AH98" s="88" t="str">
        <f t="shared" si="100"/>
        <v/>
      </c>
      <c r="AI98" s="89">
        <f t="shared" ca="1" si="6"/>
        <v>4</v>
      </c>
      <c r="AJ98" s="89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</row>
    <row r="99" spans="1:90" ht="14.25" customHeight="1">
      <c r="A99" s="103">
        <f t="shared" si="73"/>
        <v>92</v>
      </c>
      <c r="B99" s="64">
        <f>IF('FORM NILAI SIAP'!A99=0,"",'FORM NILAI SIAP'!A99)</f>
        <v>21120120140099</v>
      </c>
      <c r="C99" s="3" t="str">
        <f>IF('FORM NILAI SIAP'!B99=0,"",'FORM NILAI SIAP'!B99)</f>
        <v>SACHIKO FITRIA RAMANDANTI</v>
      </c>
      <c r="D99" s="3" t="str">
        <f>'FORM NILAI SIAP'!J99</f>
        <v>A</v>
      </c>
      <c r="E99" s="7" t="str">
        <f>IF($C99="","",IFERROR((IFERROR('FORM NILAI SIAP'!$M99*'CPMK-CPL'!D$11,0)+IFERROR('FORM NILAI SIAP'!$O99*'CPMK-CPL'!D$12,0)+IFERROR('FORM NILAI SIAP'!$Q99*'CPMK-CPL'!D$13,0)+IFERROR('FORM NILAI SIAP'!$S99*'CPMK-CPL'!D$14,0)+IFERROR('FORM NILAI SIAP'!$U99*'CPMK-CPL'!D$15,0)+IFERROR('FORM NILAI SIAP'!$W99*'CPMK-CPL'!D$16,0)+IFERROR('FORM NILAI SIAP'!$Y99*'CPMK-CPL'!D$17,0)+IFERROR('FORM NILAI SIAP'!$AA99*'CPMK-CPL'!D$18,0)+IFERROR('FORM NILAI SIAP'!$AC99*'CPMK-CPL'!D$19,0)+IFERROR('FORM NILAI SIAP'!$AE99*'CPMK-CPL'!D$20,0))/'CPMK-CPL'!D$25,""))</f>
        <v/>
      </c>
      <c r="F99" s="7" t="str">
        <f>IF($C99="","",IFERROR((IFERROR('FORM NILAI SIAP'!$M99*'CPMK-CPL'!E$11,0)+IFERROR('FORM NILAI SIAP'!$O99*'CPMK-CPL'!E$12,0)+IFERROR('FORM NILAI SIAP'!$Q99*'CPMK-CPL'!E$13,0)+IFERROR('FORM NILAI SIAP'!$S99*'CPMK-CPL'!E$14,0)+IFERROR('FORM NILAI SIAP'!$U99*'CPMK-CPL'!E$15,0)+IFERROR('FORM NILAI SIAP'!$W99*'CPMK-CPL'!E$16,0)+IFERROR('FORM NILAI SIAP'!$Y99*'CPMK-CPL'!E$17,0)+IFERROR('FORM NILAI SIAP'!$AA99*'CPMK-CPL'!E$18,0)+IFERROR('FORM NILAI SIAP'!$AC99*'CPMK-CPL'!E$19,0)+IFERROR('FORM NILAI SIAP'!$AE99*'CPMK-CPL'!E$20,0))/'CPMK-CPL'!E$25,""))</f>
        <v/>
      </c>
      <c r="G99" s="7">
        <f>IF($C99="","",IFERROR((IFERROR('FORM NILAI SIAP'!$M99*'CPMK-CPL'!F$11,0)+IFERROR('FORM NILAI SIAP'!$O99*'CPMK-CPL'!F$12,0)+IFERROR('FORM NILAI SIAP'!$Q99*'CPMK-CPL'!F$13,0)+IFERROR('FORM NILAI SIAP'!$S99*'CPMK-CPL'!F$14,0)+IFERROR('FORM NILAI SIAP'!$U99*'CPMK-CPL'!F$15,0)+IFERROR('FORM NILAI SIAP'!$W99*'CPMK-CPL'!F$16,0)+IFERROR('FORM NILAI SIAP'!$Y99*'CPMK-CPL'!F$17,0)+IFERROR('FORM NILAI SIAP'!$AA99*'CPMK-CPL'!F$18,0)+IFERROR('FORM NILAI SIAP'!$AC99*'CPMK-CPL'!F$19,0)+IFERROR('FORM NILAI SIAP'!$AE99*'CPMK-CPL'!F$20,0))/'CPMK-CPL'!F$25,""))</f>
        <v>83</v>
      </c>
      <c r="H99" s="7" t="str">
        <f>IF($C99="","",IFERROR((IFERROR('FORM NILAI SIAP'!$M99*'CPMK-CPL'!G$11,0)+IFERROR('FORM NILAI SIAP'!$O99*'CPMK-CPL'!G$12,0)+IFERROR('FORM NILAI SIAP'!$Q99*'CPMK-CPL'!G$13,0)+IFERROR('FORM NILAI SIAP'!$S99*'CPMK-CPL'!G$14,0)+IFERROR('FORM NILAI SIAP'!$U99*'CPMK-CPL'!G$15,0)+IFERROR('FORM NILAI SIAP'!$W99*'CPMK-CPL'!G$16,0)+IFERROR('FORM NILAI SIAP'!$Y99*'CPMK-CPL'!G$17,0)+IFERROR('FORM NILAI SIAP'!$AA99*'CPMK-CPL'!G$18,0)+IFERROR('FORM NILAI SIAP'!$AC99*'CPMK-CPL'!G$19,0)+IFERROR('FORM NILAI SIAP'!$AE99*'CPMK-CPL'!G$20,0))/'CPMK-CPL'!G$25,""))</f>
        <v/>
      </c>
      <c r="I99" s="7" t="str">
        <f>IF($C99="","",IFERROR((IFERROR('FORM NILAI SIAP'!$M99*'CPMK-CPL'!H$11,0)+IFERROR('FORM NILAI SIAP'!$O99*'CPMK-CPL'!H$12,0)+IFERROR('FORM NILAI SIAP'!$Q99*'CPMK-CPL'!H$13,0)+IFERROR('FORM NILAI SIAP'!$S99*'CPMK-CPL'!H$14,0)+IFERROR('FORM NILAI SIAP'!$U99*'CPMK-CPL'!H$15,0)+IFERROR('FORM NILAI SIAP'!$W99*'CPMK-CPL'!H$16,0)+IFERROR('FORM NILAI SIAP'!$Y99*'CPMK-CPL'!H$17,0)+IFERROR('FORM NILAI SIAP'!$AA99*'CPMK-CPL'!H$18,0)+IFERROR('FORM NILAI SIAP'!$AC99*'CPMK-CPL'!H$19,0)+IFERROR('FORM NILAI SIAP'!$AE99*'CPMK-CPL'!H$20,0))/'CPMK-CPL'!H$25,""))</f>
        <v/>
      </c>
      <c r="J99" s="7" t="str">
        <f>IF($C99="","",IFERROR((IFERROR('FORM NILAI SIAP'!$M99*'CPMK-CPL'!I$11,0)+IFERROR('FORM NILAI SIAP'!$O99*'CPMK-CPL'!I$12,0)+IFERROR('FORM NILAI SIAP'!$Q99*'CPMK-CPL'!I$13,0)+IFERROR('FORM NILAI SIAP'!$S99*'CPMK-CPL'!I$14,0)+IFERROR('FORM NILAI SIAP'!$U99*'CPMK-CPL'!I$15,0)+IFERROR('FORM NILAI SIAP'!$W99*'CPMK-CPL'!I$16,0)+IFERROR('FORM NILAI SIAP'!$Y99*'CPMK-CPL'!I$17,0)+IFERROR('FORM NILAI SIAP'!$AA99*'CPMK-CPL'!I$18,0)+IFERROR('FORM NILAI SIAP'!$AC99*'CPMK-CPL'!I$19,0)+IFERROR('FORM NILAI SIAP'!$AE99*'CPMK-CPL'!I$20,0))/'CPMK-CPL'!I$25,""))</f>
        <v/>
      </c>
      <c r="K99" s="7" t="str">
        <f>IF($C99="","",IFERROR((IFERROR('FORM NILAI SIAP'!$M99*'CPMK-CPL'!J$11,0)+IFERROR('FORM NILAI SIAP'!$O99*'CPMK-CPL'!J$12,0)+IFERROR('FORM NILAI SIAP'!$Q99*'CPMK-CPL'!J$13,0)+IFERROR('FORM NILAI SIAP'!$S99*'CPMK-CPL'!J$14,0)+IFERROR('FORM NILAI SIAP'!$U99*'CPMK-CPL'!J$15,0)+IFERROR('FORM NILAI SIAP'!$W99*'CPMK-CPL'!J$16,0)+IFERROR('FORM NILAI SIAP'!$Y99*'CPMK-CPL'!J$17,0)+IFERROR('FORM NILAI SIAP'!$AA99*'CPMK-CPL'!J$18,0)+IFERROR('FORM NILAI SIAP'!$AC99*'CPMK-CPL'!J$19,0)+IFERROR('FORM NILAI SIAP'!$AE99*'CPMK-CPL'!J$20,0))/'CPMK-CPL'!J$25,""))</f>
        <v/>
      </c>
      <c r="L99" s="7" t="str">
        <f>IF($C99="","",IFERROR((IFERROR('FORM NILAI SIAP'!$M99*'CPMK-CPL'!K$11,0)+IFERROR('FORM NILAI SIAP'!$O99*'CPMK-CPL'!K$12,0)+IFERROR('FORM NILAI SIAP'!$Q99*'CPMK-CPL'!K$13,0)+IFERROR('FORM NILAI SIAP'!$S99*'CPMK-CPL'!K$14,0)+IFERROR('FORM NILAI SIAP'!$U99*'CPMK-CPL'!K$15,0)+IFERROR('FORM NILAI SIAP'!$W99*'CPMK-CPL'!K$16,0)+IFERROR('FORM NILAI SIAP'!$Y99*'CPMK-CPL'!K$17,0)+IFERROR('FORM NILAI SIAP'!$AA99*'CPMK-CPL'!K$18,0)+IFERROR('FORM NILAI SIAP'!$AC99*'CPMK-CPL'!K$19,0)+IFERROR('FORM NILAI SIAP'!$AE99*'CPMK-CPL'!K$20,0))/'CPMK-CPL'!K$25,""))</f>
        <v/>
      </c>
      <c r="M99" s="7" t="str">
        <f>IF($C99="","",IFERROR((IFERROR('FORM NILAI SIAP'!$M99*'CPMK-CPL'!L$11,0)+IFERROR('FORM NILAI SIAP'!$O99*'CPMK-CPL'!L$12,0)+IFERROR('FORM NILAI SIAP'!$Q99*'CPMK-CPL'!L$13,0)+IFERROR('FORM NILAI SIAP'!$S99*'CPMK-CPL'!L$14,0)+IFERROR('FORM NILAI SIAP'!$U99*'CPMK-CPL'!L$15,0)+IFERROR('FORM NILAI SIAP'!$W99*'CPMK-CPL'!L$16,0)+IFERROR('FORM NILAI SIAP'!$Y99*'CPMK-CPL'!L$17,0)+IFERROR('FORM NILAI SIAP'!$AA99*'CPMK-CPL'!L$18,0)+IFERROR('FORM NILAI SIAP'!$AC99*'CPMK-CPL'!L$19,0)+IFERROR('FORM NILAI SIAP'!$AE99*'CPMK-CPL'!L$20,0))/'CPMK-CPL'!L$25,""))</f>
        <v/>
      </c>
      <c r="N99" s="7" t="str">
        <f>IF($C99="","",IFERROR((IFERROR('FORM NILAI SIAP'!$M99*'CPMK-CPL'!M$11,0)+IFERROR('FORM NILAI SIAP'!$O99*'CPMK-CPL'!M$12,0)+IFERROR('FORM NILAI SIAP'!$Q99*'CPMK-CPL'!M$13,0)+IFERROR('FORM NILAI SIAP'!$S99*'CPMK-CPL'!M$14,0)+IFERROR('FORM NILAI SIAP'!$U99*'CPMK-CPL'!M$15,0)+IFERROR('FORM NILAI SIAP'!$W99*'CPMK-CPL'!M$16,0)+IFERROR('FORM NILAI SIAP'!$Y99*'CPMK-CPL'!M$17,0)+IFERROR('FORM NILAI SIAP'!$AA99*'CPMK-CPL'!M$18,0)+IFERROR('FORM NILAI SIAP'!$AC99*'CPMK-CPL'!M$19,0)+IFERROR('FORM NILAI SIAP'!$AE99*'CPMK-CPL'!M$20,0))/'CPMK-CPL'!M$25,""))</f>
        <v/>
      </c>
      <c r="O99" s="7" t="str">
        <f>IF($C99="","",IFERROR((IFERROR('FORM NILAI SIAP'!$M99*'CPMK-CPL'!N$11,0)+IFERROR('FORM NILAI SIAP'!$O99*'CPMK-CPL'!N$12,0)+IFERROR('FORM NILAI SIAP'!$Q99*'CPMK-CPL'!N$13,0)+IFERROR('FORM NILAI SIAP'!$S99*'CPMK-CPL'!N$14,0)+IFERROR('FORM NILAI SIAP'!$U99*'CPMK-CPL'!N$15,0)+IFERROR('FORM NILAI SIAP'!$W99*'CPMK-CPL'!N$16,0)+IFERROR('FORM NILAI SIAP'!$Y99*'CPMK-CPL'!N$17,0)+IFERROR('FORM NILAI SIAP'!$AA99*'CPMK-CPL'!N$18,0)+IFERROR('FORM NILAI SIAP'!$AC99*'CPMK-CPL'!N$19,0)+IFERROR('FORM NILAI SIAP'!$AE99*'CPMK-CPL'!N$20,0))/'CPMK-CPL'!N$25,""))</f>
        <v/>
      </c>
      <c r="P99" s="7" t="str">
        <f>IF($C99="","",IFERROR((IFERROR('FORM NILAI SIAP'!$M99*'CPMK-CPL'!O$11,0)+IFERROR('FORM NILAI SIAP'!$O99*'CPMK-CPL'!O$12,0)+IFERROR('FORM NILAI SIAP'!$Q99*'CPMK-CPL'!O$13,0)+IFERROR('FORM NILAI SIAP'!$S99*'CPMK-CPL'!O$14,0)+IFERROR('FORM NILAI SIAP'!$U99*'CPMK-CPL'!O$15,0)+IFERROR('FORM NILAI SIAP'!$W99*'CPMK-CPL'!O$16,0)+IFERROR('FORM NILAI SIAP'!$Y99*'CPMK-CPL'!O$17,0)+IFERROR('FORM NILAI SIAP'!$AA99*'CPMK-CPL'!O$18,0)+IFERROR('FORM NILAI SIAP'!$AC99*'CPMK-CPL'!O$19,0)+IFERROR('FORM NILAI SIAP'!$AE99*'CPMK-CPL'!O$20,0))/'CPMK-CPL'!O$25,""))</f>
        <v/>
      </c>
      <c r="Q99" s="7" t="str">
        <f>IF($C99="","",IFERROR((IFERROR('FORM NILAI SIAP'!$M99*'CPMK-CPL'!P$11,0)+IFERROR('FORM NILAI SIAP'!$O99*'CPMK-CPL'!P$12,0)+IFERROR('FORM NILAI SIAP'!$Q99*'CPMK-CPL'!P$13,0)+IFERROR('FORM NILAI SIAP'!$S99*'CPMK-CPL'!P$14,0)+IFERROR('FORM NILAI SIAP'!$U99*'CPMK-CPL'!P$15,0)+IFERROR('FORM NILAI SIAP'!$W99*'CPMK-CPL'!P$16,0)+IFERROR('FORM NILAI SIAP'!$Y99*'CPMK-CPL'!P$17,0)+IFERROR('FORM NILAI SIAP'!$AA99*'CPMK-CPL'!P$18,0)+IFERROR('FORM NILAI SIAP'!$AC99*'CPMK-CPL'!P$19,0)+IFERROR('FORM NILAI SIAP'!$AE99*'CPMK-CPL'!P$20,0))/'CPMK-CPL'!P$25,""))</f>
        <v/>
      </c>
      <c r="R99" s="7" t="str">
        <f>IF($C99="","",IFERROR((IFERROR('FORM NILAI SIAP'!$M99*'CPMK-CPL'!Q$11,0)+IFERROR('FORM NILAI SIAP'!$O99*'CPMK-CPL'!Q$12,0)+IFERROR('FORM NILAI SIAP'!$Q99*'CPMK-CPL'!Q$13,0)+IFERROR('FORM NILAI SIAP'!$S99*'CPMK-CPL'!Q$14,0)+IFERROR('FORM NILAI SIAP'!$U99*'CPMK-CPL'!Q$15,0)+IFERROR('FORM NILAI SIAP'!$W99*'CPMK-CPL'!Q$16,0)+IFERROR('FORM NILAI SIAP'!$Y99*'CPMK-CPL'!Q$17,0)+IFERROR('FORM NILAI SIAP'!$AA99*'CPMK-CPL'!Q$18,0)+IFERROR('FORM NILAI SIAP'!$AC99*'CPMK-CPL'!Q$19,0)+IFERROR('FORM NILAI SIAP'!$AE99*'CPMK-CPL'!Q$20,0))/'CPMK-CPL'!Q$25,""))</f>
        <v/>
      </c>
      <c r="S99" s="7" t="str">
        <f>IF($C99="","",IFERROR((IFERROR('FORM NILAI SIAP'!$M99*'CPMK-CPL'!R$11,0)+IFERROR('FORM NILAI SIAP'!$O99*'CPMK-CPL'!R$12,0)+IFERROR('FORM NILAI SIAP'!$Q99*'CPMK-CPL'!R$13,0)+IFERROR('FORM NILAI SIAP'!$S99*'CPMK-CPL'!R$14,0)+IFERROR('FORM NILAI SIAP'!$U99*'CPMK-CPL'!R$15,0)+IFERROR('FORM NILAI SIAP'!$W99*'CPMK-CPL'!R$16,0)+IFERROR('FORM NILAI SIAP'!$Y99*'CPMK-CPL'!R$17,0)+IFERROR('FORM NILAI SIAP'!$AA99*'CPMK-CPL'!R$18,0)+IFERROR('FORM NILAI SIAP'!$AC99*'CPMK-CPL'!R$19,0)+IFERROR('FORM NILAI SIAP'!$AE99*'CPMK-CPL'!R$20,0))/'CPMK-CPL'!R$25,""))</f>
        <v/>
      </c>
      <c r="T99" s="88" t="str">
        <f t="shared" ref="T99:AH99" si="101">IF(E99="","",IF(E99&gt;=80,4,IF(E99&gt;=70,3,IF(E99&gt;=60,2,1))))</f>
        <v/>
      </c>
      <c r="U99" s="88" t="str">
        <f t="shared" si="101"/>
        <v/>
      </c>
      <c r="V99" s="88">
        <f t="shared" si="75"/>
        <v>4</v>
      </c>
      <c r="W99" s="88" t="str">
        <f t="shared" si="101"/>
        <v/>
      </c>
      <c r="X99" s="88" t="str">
        <f t="shared" si="101"/>
        <v/>
      </c>
      <c r="Y99" s="88" t="str">
        <f t="shared" si="101"/>
        <v/>
      </c>
      <c r="Z99" s="88" t="str">
        <f t="shared" si="101"/>
        <v/>
      </c>
      <c r="AA99" s="88" t="str">
        <f t="shared" si="101"/>
        <v/>
      </c>
      <c r="AB99" s="88" t="str">
        <f t="shared" si="101"/>
        <v/>
      </c>
      <c r="AC99" s="88" t="str">
        <f t="shared" si="101"/>
        <v/>
      </c>
      <c r="AD99" s="88" t="str">
        <f t="shared" si="101"/>
        <v/>
      </c>
      <c r="AE99" s="88" t="str">
        <f t="shared" si="101"/>
        <v/>
      </c>
      <c r="AF99" s="88" t="str">
        <f t="shared" si="101"/>
        <v/>
      </c>
      <c r="AG99" s="88" t="str">
        <f t="shared" si="101"/>
        <v/>
      </c>
      <c r="AH99" s="88" t="str">
        <f t="shared" si="101"/>
        <v/>
      </c>
      <c r="AI99" s="89">
        <f t="shared" ca="1" si="6"/>
        <v>4</v>
      </c>
      <c r="AJ99" s="89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</row>
    <row r="100" spans="1:90" ht="14.25" customHeight="1">
      <c r="A100" s="103">
        <f t="shared" si="73"/>
        <v>93</v>
      </c>
      <c r="B100" s="64">
        <f>IF('FORM NILAI SIAP'!A100=0,"",'FORM NILAI SIAP'!A100)</f>
        <v>21120120140099</v>
      </c>
      <c r="C100" s="3" t="str">
        <f>IF('FORM NILAI SIAP'!B100=0,"",'FORM NILAI SIAP'!B100)</f>
        <v>MUHAMMAD FACHRURAZI</v>
      </c>
      <c r="D100" s="3" t="str">
        <f>'FORM NILAI SIAP'!J100</f>
        <v>A</v>
      </c>
      <c r="E100" s="7" t="str">
        <f>IF($C100="","",IFERROR((IFERROR('FORM NILAI SIAP'!$M100*'CPMK-CPL'!D$11,0)+IFERROR('FORM NILAI SIAP'!$O100*'CPMK-CPL'!D$12,0)+IFERROR('FORM NILAI SIAP'!$Q100*'CPMK-CPL'!D$13,0)+IFERROR('FORM NILAI SIAP'!$S100*'CPMK-CPL'!D$14,0)+IFERROR('FORM NILAI SIAP'!$U100*'CPMK-CPL'!D$15,0)+IFERROR('FORM NILAI SIAP'!$W100*'CPMK-CPL'!D$16,0)+IFERROR('FORM NILAI SIAP'!$Y100*'CPMK-CPL'!D$17,0)+IFERROR('FORM NILAI SIAP'!$AA100*'CPMK-CPL'!D$18,0)+IFERROR('FORM NILAI SIAP'!$AC100*'CPMK-CPL'!D$19,0)+IFERROR('FORM NILAI SIAP'!$AE100*'CPMK-CPL'!D$20,0))/'CPMK-CPL'!D$25,""))</f>
        <v/>
      </c>
      <c r="F100" s="7" t="str">
        <f>IF($C100="","",IFERROR((IFERROR('FORM NILAI SIAP'!$M100*'CPMK-CPL'!E$11,0)+IFERROR('FORM NILAI SIAP'!$O100*'CPMK-CPL'!E$12,0)+IFERROR('FORM NILAI SIAP'!$Q100*'CPMK-CPL'!E$13,0)+IFERROR('FORM NILAI SIAP'!$S100*'CPMK-CPL'!E$14,0)+IFERROR('FORM NILAI SIAP'!$U100*'CPMK-CPL'!E$15,0)+IFERROR('FORM NILAI SIAP'!$W100*'CPMK-CPL'!E$16,0)+IFERROR('FORM NILAI SIAP'!$Y100*'CPMK-CPL'!E$17,0)+IFERROR('FORM NILAI SIAP'!$AA100*'CPMK-CPL'!E$18,0)+IFERROR('FORM NILAI SIAP'!$AC100*'CPMK-CPL'!E$19,0)+IFERROR('FORM NILAI SIAP'!$AE100*'CPMK-CPL'!E$20,0))/'CPMK-CPL'!E$25,""))</f>
        <v/>
      </c>
      <c r="G100" s="7">
        <f>IF($C100="","",IFERROR((IFERROR('FORM NILAI SIAP'!$M100*'CPMK-CPL'!F$11,0)+IFERROR('FORM NILAI SIAP'!$O100*'CPMK-CPL'!F$12,0)+IFERROR('FORM NILAI SIAP'!$Q100*'CPMK-CPL'!F$13,0)+IFERROR('FORM NILAI SIAP'!$S100*'CPMK-CPL'!F$14,0)+IFERROR('FORM NILAI SIAP'!$U100*'CPMK-CPL'!F$15,0)+IFERROR('FORM NILAI SIAP'!$W100*'CPMK-CPL'!F$16,0)+IFERROR('FORM NILAI SIAP'!$Y100*'CPMK-CPL'!F$17,0)+IFERROR('FORM NILAI SIAP'!$AA100*'CPMK-CPL'!F$18,0)+IFERROR('FORM NILAI SIAP'!$AC100*'CPMK-CPL'!F$19,0)+IFERROR('FORM NILAI SIAP'!$AE100*'CPMK-CPL'!F$20,0))/'CPMK-CPL'!F$25,""))</f>
        <v>82.5</v>
      </c>
      <c r="H100" s="7" t="str">
        <f>IF($C100="","",IFERROR((IFERROR('FORM NILAI SIAP'!$M100*'CPMK-CPL'!G$11,0)+IFERROR('FORM NILAI SIAP'!$O100*'CPMK-CPL'!G$12,0)+IFERROR('FORM NILAI SIAP'!$Q100*'CPMK-CPL'!G$13,0)+IFERROR('FORM NILAI SIAP'!$S100*'CPMK-CPL'!G$14,0)+IFERROR('FORM NILAI SIAP'!$U100*'CPMK-CPL'!G$15,0)+IFERROR('FORM NILAI SIAP'!$W100*'CPMK-CPL'!G$16,0)+IFERROR('FORM NILAI SIAP'!$Y100*'CPMK-CPL'!G$17,0)+IFERROR('FORM NILAI SIAP'!$AA100*'CPMK-CPL'!G$18,0)+IFERROR('FORM NILAI SIAP'!$AC100*'CPMK-CPL'!G$19,0)+IFERROR('FORM NILAI SIAP'!$AE100*'CPMK-CPL'!G$20,0))/'CPMK-CPL'!G$25,""))</f>
        <v/>
      </c>
      <c r="I100" s="7" t="str">
        <f>IF($C100="","",IFERROR((IFERROR('FORM NILAI SIAP'!$M100*'CPMK-CPL'!H$11,0)+IFERROR('FORM NILAI SIAP'!$O100*'CPMK-CPL'!H$12,0)+IFERROR('FORM NILAI SIAP'!$Q100*'CPMK-CPL'!H$13,0)+IFERROR('FORM NILAI SIAP'!$S100*'CPMK-CPL'!H$14,0)+IFERROR('FORM NILAI SIAP'!$U100*'CPMK-CPL'!H$15,0)+IFERROR('FORM NILAI SIAP'!$W100*'CPMK-CPL'!H$16,0)+IFERROR('FORM NILAI SIAP'!$Y100*'CPMK-CPL'!H$17,0)+IFERROR('FORM NILAI SIAP'!$AA100*'CPMK-CPL'!H$18,0)+IFERROR('FORM NILAI SIAP'!$AC100*'CPMK-CPL'!H$19,0)+IFERROR('FORM NILAI SIAP'!$AE100*'CPMK-CPL'!H$20,0))/'CPMK-CPL'!H$25,""))</f>
        <v/>
      </c>
      <c r="J100" s="7" t="str">
        <f>IF($C100="","",IFERROR((IFERROR('FORM NILAI SIAP'!$M100*'CPMK-CPL'!I$11,0)+IFERROR('FORM NILAI SIAP'!$O100*'CPMK-CPL'!I$12,0)+IFERROR('FORM NILAI SIAP'!$Q100*'CPMK-CPL'!I$13,0)+IFERROR('FORM NILAI SIAP'!$S100*'CPMK-CPL'!I$14,0)+IFERROR('FORM NILAI SIAP'!$U100*'CPMK-CPL'!I$15,0)+IFERROR('FORM NILAI SIAP'!$W100*'CPMK-CPL'!I$16,0)+IFERROR('FORM NILAI SIAP'!$Y100*'CPMK-CPL'!I$17,0)+IFERROR('FORM NILAI SIAP'!$AA100*'CPMK-CPL'!I$18,0)+IFERROR('FORM NILAI SIAP'!$AC100*'CPMK-CPL'!I$19,0)+IFERROR('FORM NILAI SIAP'!$AE100*'CPMK-CPL'!I$20,0))/'CPMK-CPL'!I$25,""))</f>
        <v/>
      </c>
      <c r="K100" s="7" t="str">
        <f>IF($C100="","",IFERROR((IFERROR('FORM NILAI SIAP'!$M100*'CPMK-CPL'!J$11,0)+IFERROR('FORM NILAI SIAP'!$O100*'CPMK-CPL'!J$12,0)+IFERROR('FORM NILAI SIAP'!$Q100*'CPMK-CPL'!J$13,0)+IFERROR('FORM NILAI SIAP'!$S100*'CPMK-CPL'!J$14,0)+IFERROR('FORM NILAI SIAP'!$U100*'CPMK-CPL'!J$15,0)+IFERROR('FORM NILAI SIAP'!$W100*'CPMK-CPL'!J$16,0)+IFERROR('FORM NILAI SIAP'!$Y100*'CPMK-CPL'!J$17,0)+IFERROR('FORM NILAI SIAP'!$AA100*'CPMK-CPL'!J$18,0)+IFERROR('FORM NILAI SIAP'!$AC100*'CPMK-CPL'!J$19,0)+IFERROR('FORM NILAI SIAP'!$AE100*'CPMK-CPL'!J$20,0))/'CPMK-CPL'!J$25,""))</f>
        <v/>
      </c>
      <c r="L100" s="7" t="str">
        <f>IF($C100="","",IFERROR((IFERROR('FORM NILAI SIAP'!$M100*'CPMK-CPL'!K$11,0)+IFERROR('FORM NILAI SIAP'!$O100*'CPMK-CPL'!K$12,0)+IFERROR('FORM NILAI SIAP'!$Q100*'CPMK-CPL'!K$13,0)+IFERROR('FORM NILAI SIAP'!$S100*'CPMK-CPL'!K$14,0)+IFERROR('FORM NILAI SIAP'!$U100*'CPMK-CPL'!K$15,0)+IFERROR('FORM NILAI SIAP'!$W100*'CPMK-CPL'!K$16,0)+IFERROR('FORM NILAI SIAP'!$Y100*'CPMK-CPL'!K$17,0)+IFERROR('FORM NILAI SIAP'!$AA100*'CPMK-CPL'!K$18,0)+IFERROR('FORM NILAI SIAP'!$AC100*'CPMK-CPL'!K$19,0)+IFERROR('FORM NILAI SIAP'!$AE100*'CPMK-CPL'!K$20,0))/'CPMK-CPL'!K$25,""))</f>
        <v/>
      </c>
      <c r="M100" s="7" t="str">
        <f>IF($C100="","",IFERROR((IFERROR('FORM NILAI SIAP'!$M100*'CPMK-CPL'!L$11,0)+IFERROR('FORM NILAI SIAP'!$O100*'CPMK-CPL'!L$12,0)+IFERROR('FORM NILAI SIAP'!$Q100*'CPMK-CPL'!L$13,0)+IFERROR('FORM NILAI SIAP'!$S100*'CPMK-CPL'!L$14,0)+IFERROR('FORM NILAI SIAP'!$U100*'CPMK-CPL'!L$15,0)+IFERROR('FORM NILAI SIAP'!$W100*'CPMK-CPL'!L$16,0)+IFERROR('FORM NILAI SIAP'!$Y100*'CPMK-CPL'!L$17,0)+IFERROR('FORM NILAI SIAP'!$AA100*'CPMK-CPL'!L$18,0)+IFERROR('FORM NILAI SIAP'!$AC100*'CPMK-CPL'!L$19,0)+IFERROR('FORM NILAI SIAP'!$AE100*'CPMK-CPL'!L$20,0))/'CPMK-CPL'!L$25,""))</f>
        <v/>
      </c>
      <c r="N100" s="7" t="str">
        <f>IF($C100="","",IFERROR((IFERROR('FORM NILAI SIAP'!$M100*'CPMK-CPL'!M$11,0)+IFERROR('FORM NILAI SIAP'!$O100*'CPMK-CPL'!M$12,0)+IFERROR('FORM NILAI SIAP'!$Q100*'CPMK-CPL'!M$13,0)+IFERROR('FORM NILAI SIAP'!$S100*'CPMK-CPL'!M$14,0)+IFERROR('FORM NILAI SIAP'!$U100*'CPMK-CPL'!M$15,0)+IFERROR('FORM NILAI SIAP'!$W100*'CPMK-CPL'!M$16,0)+IFERROR('FORM NILAI SIAP'!$Y100*'CPMK-CPL'!M$17,0)+IFERROR('FORM NILAI SIAP'!$AA100*'CPMK-CPL'!M$18,0)+IFERROR('FORM NILAI SIAP'!$AC100*'CPMK-CPL'!M$19,0)+IFERROR('FORM NILAI SIAP'!$AE100*'CPMK-CPL'!M$20,0))/'CPMK-CPL'!M$25,""))</f>
        <v/>
      </c>
      <c r="O100" s="7" t="str">
        <f>IF($C100="","",IFERROR((IFERROR('FORM NILAI SIAP'!$M100*'CPMK-CPL'!N$11,0)+IFERROR('FORM NILAI SIAP'!$O100*'CPMK-CPL'!N$12,0)+IFERROR('FORM NILAI SIAP'!$Q100*'CPMK-CPL'!N$13,0)+IFERROR('FORM NILAI SIAP'!$S100*'CPMK-CPL'!N$14,0)+IFERROR('FORM NILAI SIAP'!$U100*'CPMK-CPL'!N$15,0)+IFERROR('FORM NILAI SIAP'!$W100*'CPMK-CPL'!N$16,0)+IFERROR('FORM NILAI SIAP'!$Y100*'CPMK-CPL'!N$17,0)+IFERROR('FORM NILAI SIAP'!$AA100*'CPMK-CPL'!N$18,0)+IFERROR('FORM NILAI SIAP'!$AC100*'CPMK-CPL'!N$19,0)+IFERROR('FORM NILAI SIAP'!$AE100*'CPMK-CPL'!N$20,0))/'CPMK-CPL'!N$25,""))</f>
        <v/>
      </c>
      <c r="P100" s="7" t="str">
        <f>IF($C100="","",IFERROR((IFERROR('FORM NILAI SIAP'!$M100*'CPMK-CPL'!O$11,0)+IFERROR('FORM NILAI SIAP'!$O100*'CPMK-CPL'!O$12,0)+IFERROR('FORM NILAI SIAP'!$Q100*'CPMK-CPL'!O$13,0)+IFERROR('FORM NILAI SIAP'!$S100*'CPMK-CPL'!O$14,0)+IFERROR('FORM NILAI SIAP'!$U100*'CPMK-CPL'!O$15,0)+IFERROR('FORM NILAI SIAP'!$W100*'CPMK-CPL'!O$16,0)+IFERROR('FORM NILAI SIAP'!$Y100*'CPMK-CPL'!O$17,0)+IFERROR('FORM NILAI SIAP'!$AA100*'CPMK-CPL'!O$18,0)+IFERROR('FORM NILAI SIAP'!$AC100*'CPMK-CPL'!O$19,0)+IFERROR('FORM NILAI SIAP'!$AE100*'CPMK-CPL'!O$20,0))/'CPMK-CPL'!O$25,""))</f>
        <v/>
      </c>
      <c r="Q100" s="7" t="str">
        <f>IF($C100="","",IFERROR((IFERROR('FORM NILAI SIAP'!$M100*'CPMK-CPL'!P$11,0)+IFERROR('FORM NILAI SIAP'!$O100*'CPMK-CPL'!P$12,0)+IFERROR('FORM NILAI SIAP'!$Q100*'CPMK-CPL'!P$13,0)+IFERROR('FORM NILAI SIAP'!$S100*'CPMK-CPL'!P$14,0)+IFERROR('FORM NILAI SIAP'!$U100*'CPMK-CPL'!P$15,0)+IFERROR('FORM NILAI SIAP'!$W100*'CPMK-CPL'!P$16,0)+IFERROR('FORM NILAI SIAP'!$Y100*'CPMK-CPL'!P$17,0)+IFERROR('FORM NILAI SIAP'!$AA100*'CPMK-CPL'!P$18,0)+IFERROR('FORM NILAI SIAP'!$AC100*'CPMK-CPL'!P$19,0)+IFERROR('FORM NILAI SIAP'!$AE100*'CPMK-CPL'!P$20,0))/'CPMK-CPL'!P$25,""))</f>
        <v/>
      </c>
      <c r="R100" s="7" t="str">
        <f>IF($C100="","",IFERROR((IFERROR('FORM NILAI SIAP'!$M100*'CPMK-CPL'!Q$11,0)+IFERROR('FORM NILAI SIAP'!$O100*'CPMK-CPL'!Q$12,0)+IFERROR('FORM NILAI SIAP'!$Q100*'CPMK-CPL'!Q$13,0)+IFERROR('FORM NILAI SIAP'!$S100*'CPMK-CPL'!Q$14,0)+IFERROR('FORM NILAI SIAP'!$U100*'CPMK-CPL'!Q$15,0)+IFERROR('FORM NILAI SIAP'!$W100*'CPMK-CPL'!Q$16,0)+IFERROR('FORM NILAI SIAP'!$Y100*'CPMK-CPL'!Q$17,0)+IFERROR('FORM NILAI SIAP'!$AA100*'CPMK-CPL'!Q$18,0)+IFERROR('FORM NILAI SIAP'!$AC100*'CPMK-CPL'!Q$19,0)+IFERROR('FORM NILAI SIAP'!$AE100*'CPMK-CPL'!Q$20,0))/'CPMK-CPL'!Q$25,""))</f>
        <v/>
      </c>
      <c r="S100" s="7" t="str">
        <f>IF($C100="","",IFERROR((IFERROR('FORM NILAI SIAP'!$M100*'CPMK-CPL'!R$11,0)+IFERROR('FORM NILAI SIAP'!$O100*'CPMK-CPL'!R$12,0)+IFERROR('FORM NILAI SIAP'!$Q100*'CPMK-CPL'!R$13,0)+IFERROR('FORM NILAI SIAP'!$S100*'CPMK-CPL'!R$14,0)+IFERROR('FORM NILAI SIAP'!$U100*'CPMK-CPL'!R$15,0)+IFERROR('FORM NILAI SIAP'!$W100*'CPMK-CPL'!R$16,0)+IFERROR('FORM NILAI SIAP'!$Y100*'CPMK-CPL'!R$17,0)+IFERROR('FORM NILAI SIAP'!$AA100*'CPMK-CPL'!R$18,0)+IFERROR('FORM NILAI SIAP'!$AC100*'CPMK-CPL'!R$19,0)+IFERROR('FORM NILAI SIAP'!$AE100*'CPMK-CPL'!R$20,0))/'CPMK-CPL'!R$25,""))</f>
        <v/>
      </c>
      <c r="T100" s="88" t="str">
        <f t="shared" ref="T100:AH100" si="102">IF(E100="","",IF(E100&gt;=80,4,IF(E100&gt;=70,3,IF(E100&gt;=60,2,1))))</f>
        <v/>
      </c>
      <c r="U100" s="88" t="str">
        <f t="shared" si="102"/>
        <v/>
      </c>
      <c r="V100" s="88">
        <f t="shared" si="75"/>
        <v>4</v>
      </c>
      <c r="W100" s="88" t="str">
        <f t="shared" si="102"/>
        <v/>
      </c>
      <c r="X100" s="88" t="str">
        <f t="shared" si="102"/>
        <v/>
      </c>
      <c r="Y100" s="88" t="str">
        <f t="shared" si="102"/>
        <v/>
      </c>
      <c r="Z100" s="88" t="str">
        <f t="shared" si="102"/>
        <v/>
      </c>
      <c r="AA100" s="88" t="str">
        <f t="shared" si="102"/>
        <v/>
      </c>
      <c r="AB100" s="88" t="str">
        <f t="shared" si="102"/>
        <v/>
      </c>
      <c r="AC100" s="88" t="str">
        <f t="shared" si="102"/>
        <v/>
      </c>
      <c r="AD100" s="88" t="str">
        <f t="shared" si="102"/>
        <v/>
      </c>
      <c r="AE100" s="88" t="str">
        <f t="shared" si="102"/>
        <v/>
      </c>
      <c r="AF100" s="88" t="str">
        <f t="shared" si="102"/>
        <v/>
      </c>
      <c r="AG100" s="88" t="str">
        <f t="shared" si="102"/>
        <v/>
      </c>
      <c r="AH100" s="88" t="str">
        <f t="shared" si="102"/>
        <v/>
      </c>
      <c r="AI100" s="89">
        <f t="shared" ca="1" si="6"/>
        <v>4</v>
      </c>
      <c r="AJ100" s="89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</row>
    <row r="101" spans="1:90" ht="14.25" customHeight="1">
      <c r="A101" s="103">
        <f t="shared" si="73"/>
        <v>94</v>
      </c>
      <c r="B101" s="64">
        <f>IF('FORM NILAI SIAP'!A101=0,"",'FORM NILAI SIAP'!A101)</f>
        <v>21120120140099</v>
      </c>
      <c r="C101" s="3" t="str">
        <f>IF('FORM NILAI SIAP'!B101=0,"",'FORM NILAI SIAP'!B101)</f>
        <v>ANANDA MUHAMMAD ZAHIR</v>
      </c>
      <c r="D101" s="3" t="str">
        <f>'FORM NILAI SIAP'!J101</f>
        <v>A</v>
      </c>
      <c r="E101" s="7" t="str">
        <f>IF($C101="","",IFERROR((IFERROR('FORM NILAI SIAP'!$M101*'CPMK-CPL'!D$11,0)+IFERROR('FORM NILAI SIAP'!$O101*'CPMK-CPL'!D$12,0)+IFERROR('FORM NILAI SIAP'!$Q101*'CPMK-CPL'!D$13,0)+IFERROR('FORM NILAI SIAP'!$S101*'CPMK-CPL'!D$14,0)+IFERROR('FORM NILAI SIAP'!$U101*'CPMK-CPL'!D$15,0)+IFERROR('FORM NILAI SIAP'!$W101*'CPMK-CPL'!D$16,0)+IFERROR('FORM NILAI SIAP'!$Y101*'CPMK-CPL'!D$17,0)+IFERROR('FORM NILAI SIAP'!$AA101*'CPMK-CPL'!D$18,0)+IFERROR('FORM NILAI SIAP'!$AC101*'CPMK-CPL'!D$19,0)+IFERROR('FORM NILAI SIAP'!$AE101*'CPMK-CPL'!D$20,0))/'CPMK-CPL'!D$25,""))</f>
        <v/>
      </c>
      <c r="F101" s="7" t="str">
        <f>IF($C101="","",IFERROR((IFERROR('FORM NILAI SIAP'!$M101*'CPMK-CPL'!E$11,0)+IFERROR('FORM NILAI SIAP'!$O101*'CPMK-CPL'!E$12,0)+IFERROR('FORM NILAI SIAP'!$Q101*'CPMK-CPL'!E$13,0)+IFERROR('FORM NILAI SIAP'!$S101*'CPMK-CPL'!E$14,0)+IFERROR('FORM NILAI SIAP'!$U101*'CPMK-CPL'!E$15,0)+IFERROR('FORM NILAI SIAP'!$W101*'CPMK-CPL'!E$16,0)+IFERROR('FORM NILAI SIAP'!$Y101*'CPMK-CPL'!E$17,0)+IFERROR('FORM NILAI SIAP'!$AA101*'CPMK-CPL'!E$18,0)+IFERROR('FORM NILAI SIAP'!$AC101*'CPMK-CPL'!E$19,0)+IFERROR('FORM NILAI SIAP'!$AE101*'CPMK-CPL'!E$20,0))/'CPMK-CPL'!E$25,""))</f>
        <v/>
      </c>
      <c r="G101" s="7">
        <f>IF($C101="","",IFERROR((IFERROR('FORM NILAI SIAP'!$M101*'CPMK-CPL'!F$11,0)+IFERROR('FORM NILAI SIAP'!$O101*'CPMK-CPL'!F$12,0)+IFERROR('FORM NILAI SIAP'!$Q101*'CPMK-CPL'!F$13,0)+IFERROR('FORM NILAI SIAP'!$S101*'CPMK-CPL'!F$14,0)+IFERROR('FORM NILAI SIAP'!$U101*'CPMK-CPL'!F$15,0)+IFERROR('FORM NILAI SIAP'!$W101*'CPMK-CPL'!F$16,0)+IFERROR('FORM NILAI SIAP'!$Y101*'CPMK-CPL'!F$17,0)+IFERROR('FORM NILAI SIAP'!$AA101*'CPMK-CPL'!F$18,0)+IFERROR('FORM NILAI SIAP'!$AC101*'CPMK-CPL'!F$19,0)+IFERROR('FORM NILAI SIAP'!$AE101*'CPMK-CPL'!F$20,0))/'CPMK-CPL'!F$25,""))</f>
        <v>80.5</v>
      </c>
      <c r="H101" s="7" t="str">
        <f>IF($C101="","",IFERROR((IFERROR('FORM NILAI SIAP'!$M101*'CPMK-CPL'!G$11,0)+IFERROR('FORM NILAI SIAP'!$O101*'CPMK-CPL'!G$12,0)+IFERROR('FORM NILAI SIAP'!$Q101*'CPMK-CPL'!G$13,0)+IFERROR('FORM NILAI SIAP'!$S101*'CPMK-CPL'!G$14,0)+IFERROR('FORM NILAI SIAP'!$U101*'CPMK-CPL'!G$15,0)+IFERROR('FORM NILAI SIAP'!$W101*'CPMK-CPL'!G$16,0)+IFERROR('FORM NILAI SIAP'!$Y101*'CPMK-CPL'!G$17,0)+IFERROR('FORM NILAI SIAP'!$AA101*'CPMK-CPL'!G$18,0)+IFERROR('FORM NILAI SIAP'!$AC101*'CPMK-CPL'!G$19,0)+IFERROR('FORM NILAI SIAP'!$AE101*'CPMK-CPL'!G$20,0))/'CPMK-CPL'!G$25,""))</f>
        <v/>
      </c>
      <c r="I101" s="7" t="str">
        <f>IF($C101="","",IFERROR((IFERROR('FORM NILAI SIAP'!$M101*'CPMK-CPL'!H$11,0)+IFERROR('FORM NILAI SIAP'!$O101*'CPMK-CPL'!H$12,0)+IFERROR('FORM NILAI SIAP'!$Q101*'CPMK-CPL'!H$13,0)+IFERROR('FORM NILAI SIAP'!$S101*'CPMK-CPL'!H$14,0)+IFERROR('FORM NILAI SIAP'!$U101*'CPMK-CPL'!H$15,0)+IFERROR('FORM NILAI SIAP'!$W101*'CPMK-CPL'!H$16,0)+IFERROR('FORM NILAI SIAP'!$Y101*'CPMK-CPL'!H$17,0)+IFERROR('FORM NILAI SIAP'!$AA101*'CPMK-CPL'!H$18,0)+IFERROR('FORM NILAI SIAP'!$AC101*'CPMK-CPL'!H$19,0)+IFERROR('FORM NILAI SIAP'!$AE101*'CPMK-CPL'!H$20,0))/'CPMK-CPL'!H$25,""))</f>
        <v/>
      </c>
      <c r="J101" s="7" t="str">
        <f>IF($C101="","",IFERROR((IFERROR('FORM NILAI SIAP'!$M101*'CPMK-CPL'!I$11,0)+IFERROR('FORM NILAI SIAP'!$O101*'CPMK-CPL'!I$12,0)+IFERROR('FORM NILAI SIAP'!$Q101*'CPMK-CPL'!I$13,0)+IFERROR('FORM NILAI SIAP'!$S101*'CPMK-CPL'!I$14,0)+IFERROR('FORM NILAI SIAP'!$U101*'CPMK-CPL'!I$15,0)+IFERROR('FORM NILAI SIAP'!$W101*'CPMK-CPL'!I$16,0)+IFERROR('FORM NILAI SIAP'!$Y101*'CPMK-CPL'!I$17,0)+IFERROR('FORM NILAI SIAP'!$AA101*'CPMK-CPL'!I$18,0)+IFERROR('FORM NILAI SIAP'!$AC101*'CPMK-CPL'!I$19,0)+IFERROR('FORM NILAI SIAP'!$AE101*'CPMK-CPL'!I$20,0))/'CPMK-CPL'!I$25,""))</f>
        <v/>
      </c>
      <c r="K101" s="7" t="str">
        <f>IF($C101="","",IFERROR((IFERROR('FORM NILAI SIAP'!$M101*'CPMK-CPL'!J$11,0)+IFERROR('FORM NILAI SIAP'!$O101*'CPMK-CPL'!J$12,0)+IFERROR('FORM NILAI SIAP'!$Q101*'CPMK-CPL'!J$13,0)+IFERROR('FORM NILAI SIAP'!$S101*'CPMK-CPL'!J$14,0)+IFERROR('FORM NILAI SIAP'!$U101*'CPMK-CPL'!J$15,0)+IFERROR('FORM NILAI SIAP'!$W101*'CPMK-CPL'!J$16,0)+IFERROR('FORM NILAI SIAP'!$Y101*'CPMK-CPL'!J$17,0)+IFERROR('FORM NILAI SIAP'!$AA101*'CPMK-CPL'!J$18,0)+IFERROR('FORM NILAI SIAP'!$AC101*'CPMK-CPL'!J$19,0)+IFERROR('FORM NILAI SIAP'!$AE101*'CPMK-CPL'!J$20,0))/'CPMK-CPL'!J$25,""))</f>
        <v/>
      </c>
      <c r="L101" s="7" t="str">
        <f>IF($C101="","",IFERROR((IFERROR('FORM NILAI SIAP'!$M101*'CPMK-CPL'!K$11,0)+IFERROR('FORM NILAI SIAP'!$O101*'CPMK-CPL'!K$12,0)+IFERROR('FORM NILAI SIAP'!$Q101*'CPMK-CPL'!K$13,0)+IFERROR('FORM NILAI SIAP'!$S101*'CPMK-CPL'!K$14,0)+IFERROR('FORM NILAI SIAP'!$U101*'CPMK-CPL'!K$15,0)+IFERROR('FORM NILAI SIAP'!$W101*'CPMK-CPL'!K$16,0)+IFERROR('FORM NILAI SIAP'!$Y101*'CPMK-CPL'!K$17,0)+IFERROR('FORM NILAI SIAP'!$AA101*'CPMK-CPL'!K$18,0)+IFERROR('FORM NILAI SIAP'!$AC101*'CPMK-CPL'!K$19,0)+IFERROR('FORM NILAI SIAP'!$AE101*'CPMK-CPL'!K$20,0))/'CPMK-CPL'!K$25,""))</f>
        <v/>
      </c>
      <c r="M101" s="7" t="str">
        <f>IF($C101="","",IFERROR((IFERROR('FORM NILAI SIAP'!$M101*'CPMK-CPL'!L$11,0)+IFERROR('FORM NILAI SIAP'!$O101*'CPMK-CPL'!L$12,0)+IFERROR('FORM NILAI SIAP'!$Q101*'CPMK-CPL'!L$13,0)+IFERROR('FORM NILAI SIAP'!$S101*'CPMK-CPL'!L$14,0)+IFERROR('FORM NILAI SIAP'!$U101*'CPMK-CPL'!L$15,0)+IFERROR('FORM NILAI SIAP'!$W101*'CPMK-CPL'!L$16,0)+IFERROR('FORM NILAI SIAP'!$Y101*'CPMK-CPL'!L$17,0)+IFERROR('FORM NILAI SIAP'!$AA101*'CPMK-CPL'!L$18,0)+IFERROR('FORM NILAI SIAP'!$AC101*'CPMK-CPL'!L$19,0)+IFERROR('FORM NILAI SIAP'!$AE101*'CPMK-CPL'!L$20,0))/'CPMK-CPL'!L$25,""))</f>
        <v/>
      </c>
      <c r="N101" s="7" t="str">
        <f>IF($C101="","",IFERROR((IFERROR('FORM NILAI SIAP'!$M101*'CPMK-CPL'!M$11,0)+IFERROR('FORM NILAI SIAP'!$O101*'CPMK-CPL'!M$12,0)+IFERROR('FORM NILAI SIAP'!$Q101*'CPMK-CPL'!M$13,0)+IFERROR('FORM NILAI SIAP'!$S101*'CPMK-CPL'!M$14,0)+IFERROR('FORM NILAI SIAP'!$U101*'CPMK-CPL'!M$15,0)+IFERROR('FORM NILAI SIAP'!$W101*'CPMK-CPL'!M$16,0)+IFERROR('FORM NILAI SIAP'!$Y101*'CPMK-CPL'!M$17,0)+IFERROR('FORM NILAI SIAP'!$AA101*'CPMK-CPL'!M$18,0)+IFERROR('FORM NILAI SIAP'!$AC101*'CPMK-CPL'!M$19,0)+IFERROR('FORM NILAI SIAP'!$AE101*'CPMK-CPL'!M$20,0))/'CPMK-CPL'!M$25,""))</f>
        <v/>
      </c>
      <c r="O101" s="7" t="str">
        <f>IF($C101="","",IFERROR((IFERROR('FORM NILAI SIAP'!$M101*'CPMK-CPL'!N$11,0)+IFERROR('FORM NILAI SIAP'!$O101*'CPMK-CPL'!N$12,0)+IFERROR('FORM NILAI SIAP'!$Q101*'CPMK-CPL'!N$13,0)+IFERROR('FORM NILAI SIAP'!$S101*'CPMK-CPL'!N$14,0)+IFERROR('FORM NILAI SIAP'!$U101*'CPMK-CPL'!N$15,0)+IFERROR('FORM NILAI SIAP'!$W101*'CPMK-CPL'!N$16,0)+IFERROR('FORM NILAI SIAP'!$Y101*'CPMK-CPL'!N$17,0)+IFERROR('FORM NILAI SIAP'!$AA101*'CPMK-CPL'!N$18,0)+IFERROR('FORM NILAI SIAP'!$AC101*'CPMK-CPL'!N$19,0)+IFERROR('FORM NILAI SIAP'!$AE101*'CPMK-CPL'!N$20,0))/'CPMK-CPL'!N$25,""))</f>
        <v/>
      </c>
      <c r="P101" s="7" t="str">
        <f>IF($C101="","",IFERROR((IFERROR('FORM NILAI SIAP'!$M101*'CPMK-CPL'!O$11,0)+IFERROR('FORM NILAI SIAP'!$O101*'CPMK-CPL'!O$12,0)+IFERROR('FORM NILAI SIAP'!$Q101*'CPMK-CPL'!O$13,0)+IFERROR('FORM NILAI SIAP'!$S101*'CPMK-CPL'!O$14,0)+IFERROR('FORM NILAI SIAP'!$U101*'CPMK-CPL'!O$15,0)+IFERROR('FORM NILAI SIAP'!$W101*'CPMK-CPL'!O$16,0)+IFERROR('FORM NILAI SIAP'!$Y101*'CPMK-CPL'!O$17,0)+IFERROR('FORM NILAI SIAP'!$AA101*'CPMK-CPL'!O$18,0)+IFERROR('FORM NILAI SIAP'!$AC101*'CPMK-CPL'!O$19,0)+IFERROR('FORM NILAI SIAP'!$AE101*'CPMK-CPL'!O$20,0))/'CPMK-CPL'!O$25,""))</f>
        <v/>
      </c>
      <c r="Q101" s="7" t="str">
        <f>IF($C101="","",IFERROR((IFERROR('FORM NILAI SIAP'!$M101*'CPMK-CPL'!P$11,0)+IFERROR('FORM NILAI SIAP'!$O101*'CPMK-CPL'!P$12,0)+IFERROR('FORM NILAI SIAP'!$Q101*'CPMK-CPL'!P$13,0)+IFERROR('FORM NILAI SIAP'!$S101*'CPMK-CPL'!P$14,0)+IFERROR('FORM NILAI SIAP'!$U101*'CPMK-CPL'!P$15,0)+IFERROR('FORM NILAI SIAP'!$W101*'CPMK-CPL'!P$16,0)+IFERROR('FORM NILAI SIAP'!$Y101*'CPMK-CPL'!P$17,0)+IFERROR('FORM NILAI SIAP'!$AA101*'CPMK-CPL'!P$18,0)+IFERROR('FORM NILAI SIAP'!$AC101*'CPMK-CPL'!P$19,0)+IFERROR('FORM NILAI SIAP'!$AE101*'CPMK-CPL'!P$20,0))/'CPMK-CPL'!P$25,""))</f>
        <v/>
      </c>
      <c r="R101" s="7" t="str">
        <f>IF($C101="","",IFERROR((IFERROR('FORM NILAI SIAP'!$M101*'CPMK-CPL'!Q$11,0)+IFERROR('FORM NILAI SIAP'!$O101*'CPMK-CPL'!Q$12,0)+IFERROR('FORM NILAI SIAP'!$Q101*'CPMK-CPL'!Q$13,0)+IFERROR('FORM NILAI SIAP'!$S101*'CPMK-CPL'!Q$14,0)+IFERROR('FORM NILAI SIAP'!$U101*'CPMK-CPL'!Q$15,0)+IFERROR('FORM NILAI SIAP'!$W101*'CPMK-CPL'!Q$16,0)+IFERROR('FORM NILAI SIAP'!$Y101*'CPMK-CPL'!Q$17,0)+IFERROR('FORM NILAI SIAP'!$AA101*'CPMK-CPL'!Q$18,0)+IFERROR('FORM NILAI SIAP'!$AC101*'CPMK-CPL'!Q$19,0)+IFERROR('FORM NILAI SIAP'!$AE101*'CPMK-CPL'!Q$20,0))/'CPMK-CPL'!Q$25,""))</f>
        <v/>
      </c>
      <c r="S101" s="7" t="str">
        <f>IF($C101="","",IFERROR((IFERROR('FORM NILAI SIAP'!$M101*'CPMK-CPL'!R$11,0)+IFERROR('FORM NILAI SIAP'!$O101*'CPMK-CPL'!R$12,0)+IFERROR('FORM NILAI SIAP'!$Q101*'CPMK-CPL'!R$13,0)+IFERROR('FORM NILAI SIAP'!$S101*'CPMK-CPL'!R$14,0)+IFERROR('FORM NILAI SIAP'!$U101*'CPMK-CPL'!R$15,0)+IFERROR('FORM NILAI SIAP'!$W101*'CPMK-CPL'!R$16,0)+IFERROR('FORM NILAI SIAP'!$Y101*'CPMK-CPL'!R$17,0)+IFERROR('FORM NILAI SIAP'!$AA101*'CPMK-CPL'!R$18,0)+IFERROR('FORM NILAI SIAP'!$AC101*'CPMK-CPL'!R$19,0)+IFERROR('FORM NILAI SIAP'!$AE101*'CPMK-CPL'!R$20,0))/'CPMK-CPL'!R$25,""))</f>
        <v/>
      </c>
      <c r="T101" s="88" t="str">
        <f t="shared" ref="T101:AH101" si="103">IF(E101="","",IF(E101&gt;=80,4,IF(E101&gt;=70,3,IF(E101&gt;=60,2,1))))</f>
        <v/>
      </c>
      <c r="U101" s="88" t="str">
        <f t="shared" si="103"/>
        <v/>
      </c>
      <c r="V101" s="88">
        <f t="shared" si="75"/>
        <v>4</v>
      </c>
      <c r="W101" s="88" t="str">
        <f t="shared" si="103"/>
        <v/>
      </c>
      <c r="X101" s="88" t="str">
        <f t="shared" si="103"/>
        <v/>
      </c>
      <c r="Y101" s="88" t="str">
        <f t="shared" si="103"/>
        <v/>
      </c>
      <c r="Z101" s="88" t="str">
        <f t="shared" si="103"/>
        <v/>
      </c>
      <c r="AA101" s="88" t="str">
        <f t="shared" si="103"/>
        <v/>
      </c>
      <c r="AB101" s="88" t="str">
        <f t="shared" si="103"/>
        <v/>
      </c>
      <c r="AC101" s="88" t="str">
        <f t="shared" si="103"/>
        <v/>
      </c>
      <c r="AD101" s="88" t="str">
        <f t="shared" si="103"/>
        <v/>
      </c>
      <c r="AE101" s="88" t="str">
        <f t="shared" si="103"/>
        <v/>
      </c>
      <c r="AF101" s="88" t="str">
        <f t="shared" si="103"/>
        <v/>
      </c>
      <c r="AG101" s="88" t="str">
        <f t="shared" si="103"/>
        <v/>
      </c>
      <c r="AH101" s="88" t="str">
        <f t="shared" si="103"/>
        <v/>
      </c>
      <c r="AI101" s="89">
        <f t="shared" ca="1" si="6"/>
        <v>4</v>
      </c>
      <c r="AJ101" s="89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</row>
    <row r="102" spans="1:90" ht="14.25" customHeight="1">
      <c r="A102" s="103">
        <f t="shared" si="73"/>
        <v>95</v>
      </c>
      <c r="B102" s="64">
        <f>IF('FORM NILAI SIAP'!A102=0,"",'FORM NILAI SIAP'!A102)</f>
        <v>21120120140099</v>
      </c>
      <c r="C102" s="3" t="str">
        <f>IF('FORM NILAI SIAP'!B102=0,"",'FORM NILAI SIAP'!B102)</f>
        <v>AGGY ACHYA FADHLIKA</v>
      </c>
      <c r="D102" s="3" t="str">
        <f>'FORM NILAI SIAP'!J102</f>
        <v>A</v>
      </c>
      <c r="E102" s="7" t="str">
        <f>IF($C102="","",IFERROR((IFERROR('FORM NILAI SIAP'!$M102*'CPMK-CPL'!D$11,0)+IFERROR('FORM NILAI SIAP'!$O102*'CPMK-CPL'!D$12,0)+IFERROR('FORM NILAI SIAP'!$Q102*'CPMK-CPL'!D$13,0)+IFERROR('FORM NILAI SIAP'!$S102*'CPMK-CPL'!D$14,0)+IFERROR('FORM NILAI SIAP'!$U102*'CPMK-CPL'!D$15,0)+IFERROR('FORM NILAI SIAP'!$W102*'CPMK-CPL'!D$16,0)+IFERROR('FORM NILAI SIAP'!$Y102*'CPMK-CPL'!D$17,0)+IFERROR('FORM NILAI SIAP'!$AA102*'CPMK-CPL'!D$18,0)+IFERROR('FORM NILAI SIAP'!$AC102*'CPMK-CPL'!D$19,0)+IFERROR('FORM NILAI SIAP'!$AE102*'CPMK-CPL'!D$20,0))/'CPMK-CPL'!D$25,""))</f>
        <v/>
      </c>
      <c r="F102" s="7" t="str">
        <f>IF($C102="","",IFERROR((IFERROR('FORM NILAI SIAP'!$M102*'CPMK-CPL'!E$11,0)+IFERROR('FORM NILAI SIAP'!$O102*'CPMK-CPL'!E$12,0)+IFERROR('FORM NILAI SIAP'!$Q102*'CPMK-CPL'!E$13,0)+IFERROR('FORM NILAI SIAP'!$S102*'CPMK-CPL'!E$14,0)+IFERROR('FORM NILAI SIAP'!$U102*'CPMK-CPL'!E$15,0)+IFERROR('FORM NILAI SIAP'!$W102*'CPMK-CPL'!E$16,0)+IFERROR('FORM NILAI SIAP'!$Y102*'CPMK-CPL'!E$17,0)+IFERROR('FORM NILAI SIAP'!$AA102*'CPMK-CPL'!E$18,0)+IFERROR('FORM NILAI SIAP'!$AC102*'CPMK-CPL'!E$19,0)+IFERROR('FORM NILAI SIAP'!$AE102*'CPMK-CPL'!E$20,0))/'CPMK-CPL'!E$25,""))</f>
        <v/>
      </c>
      <c r="G102" s="7">
        <f>IF($C102="","",IFERROR((IFERROR('FORM NILAI SIAP'!$M102*'CPMK-CPL'!F$11,0)+IFERROR('FORM NILAI SIAP'!$O102*'CPMK-CPL'!F$12,0)+IFERROR('FORM NILAI SIAP'!$Q102*'CPMK-CPL'!F$13,0)+IFERROR('FORM NILAI SIAP'!$S102*'CPMK-CPL'!F$14,0)+IFERROR('FORM NILAI SIAP'!$U102*'CPMK-CPL'!F$15,0)+IFERROR('FORM NILAI SIAP'!$W102*'CPMK-CPL'!F$16,0)+IFERROR('FORM NILAI SIAP'!$Y102*'CPMK-CPL'!F$17,0)+IFERROR('FORM NILAI SIAP'!$AA102*'CPMK-CPL'!F$18,0)+IFERROR('FORM NILAI SIAP'!$AC102*'CPMK-CPL'!F$19,0)+IFERROR('FORM NILAI SIAP'!$AE102*'CPMK-CPL'!F$20,0))/'CPMK-CPL'!F$25,""))</f>
        <v>99.5</v>
      </c>
      <c r="H102" s="7" t="str">
        <f>IF($C102="","",IFERROR((IFERROR('FORM NILAI SIAP'!$M102*'CPMK-CPL'!G$11,0)+IFERROR('FORM NILAI SIAP'!$O102*'CPMK-CPL'!G$12,0)+IFERROR('FORM NILAI SIAP'!$Q102*'CPMK-CPL'!G$13,0)+IFERROR('FORM NILAI SIAP'!$S102*'CPMK-CPL'!G$14,0)+IFERROR('FORM NILAI SIAP'!$U102*'CPMK-CPL'!G$15,0)+IFERROR('FORM NILAI SIAP'!$W102*'CPMK-CPL'!G$16,0)+IFERROR('FORM NILAI SIAP'!$Y102*'CPMK-CPL'!G$17,0)+IFERROR('FORM NILAI SIAP'!$AA102*'CPMK-CPL'!G$18,0)+IFERROR('FORM NILAI SIAP'!$AC102*'CPMK-CPL'!G$19,0)+IFERROR('FORM NILAI SIAP'!$AE102*'CPMK-CPL'!G$20,0))/'CPMK-CPL'!G$25,""))</f>
        <v/>
      </c>
      <c r="I102" s="7" t="str">
        <f>IF($C102="","",IFERROR((IFERROR('FORM NILAI SIAP'!$M102*'CPMK-CPL'!H$11,0)+IFERROR('FORM NILAI SIAP'!$O102*'CPMK-CPL'!H$12,0)+IFERROR('FORM NILAI SIAP'!$Q102*'CPMK-CPL'!H$13,0)+IFERROR('FORM NILAI SIAP'!$S102*'CPMK-CPL'!H$14,0)+IFERROR('FORM NILAI SIAP'!$U102*'CPMK-CPL'!H$15,0)+IFERROR('FORM NILAI SIAP'!$W102*'CPMK-CPL'!H$16,0)+IFERROR('FORM NILAI SIAP'!$Y102*'CPMK-CPL'!H$17,0)+IFERROR('FORM NILAI SIAP'!$AA102*'CPMK-CPL'!H$18,0)+IFERROR('FORM NILAI SIAP'!$AC102*'CPMK-CPL'!H$19,0)+IFERROR('FORM NILAI SIAP'!$AE102*'CPMK-CPL'!H$20,0))/'CPMK-CPL'!H$25,""))</f>
        <v/>
      </c>
      <c r="J102" s="7" t="str">
        <f>IF($C102="","",IFERROR((IFERROR('FORM NILAI SIAP'!$M102*'CPMK-CPL'!I$11,0)+IFERROR('FORM NILAI SIAP'!$O102*'CPMK-CPL'!I$12,0)+IFERROR('FORM NILAI SIAP'!$Q102*'CPMK-CPL'!I$13,0)+IFERROR('FORM NILAI SIAP'!$S102*'CPMK-CPL'!I$14,0)+IFERROR('FORM NILAI SIAP'!$U102*'CPMK-CPL'!I$15,0)+IFERROR('FORM NILAI SIAP'!$W102*'CPMK-CPL'!I$16,0)+IFERROR('FORM NILAI SIAP'!$Y102*'CPMK-CPL'!I$17,0)+IFERROR('FORM NILAI SIAP'!$AA102*'CPMK-CPL'!I$18,0)+IFERROR('FORM NILAI SIAP'!$AC102*'CPMK-CPL'!I$19,0)+IFERROR('FORM NILAI SIAP'!$AE102*'CPMK-CPL'!I$20,0))/'CPMK-CPL'!I$25,""))</f>
        <v/>
      </c>
      <c r="K102" s="7" t="str">
        <f>IF($C102="","",IFERROR((IFERROR('FORM NILAI SIAP'!$M102*'CPMK-CPL'!J$11,0)+IFERROR('FORM NILAI SIAP'!$O102*'CPMK-CPL'!J$12,0)+IFERROR('FORM NILAI SIAP'!$Q102*'CPMK-CPL'!J$13,0)+IFERROR('FORM NILAI SIAP'!$S102*'CPMK-CPL'!J$14,0)+IFERROR('FORM NILAI SIAP'!$U102*'CPMK-CPL'!J$15,0)+IFERROR('FORM NILAI SIAP'!$W102*'CPMK-CPL'!J$16,0)+IFERROR('FORM NILAI SIAP'!$Y102*'CPMK-CPL'!J$17,0)+IFERROR('FORM NILAI SIAP'!$AA102*'CPMK-CPL'!J$18,0)+IFERROR('FORM NILAI SIAP'!$AC102*'CPMK-CPL'!J$19,0)+IFERROR('FORM NILAI SIAP'!$AE102*'CPMK-CPL'!J$20,0))/'CPMK-CPL'!J$25,""))</f>
        <v/>
      </c>
      <c r="L102" s="7" t="str">
        <f>IF($C102="","",IFERROR((IFERROR('FORM NILAI SIAP'!$M102*'CPMK-CPL'!K$11,0)+IFERROR('FORM NILAI SIAP'!$O102*'CPMK-CPL'!K$12,0)+IFERROR('FORM NILAI SIAP'!$Q102*'CPMK-CPL'!K$13,0)+IFERROR('FORM NILAI SIAP'!$S102*'CPMK-CPL'!K$14,0)+IFERROR('FORM NILAI SIAP'!$U102*'CPMK-CPL'!K$15,0)+IFERROR('FORM NILAI SIAP'!$W102*'CPMK-CPL'!K$16,0)+IFERROR('FORM NILAI SIAP'!$Y102*'CPMK-CPL'!K$17,0)+IFERROR('FORM NILAI SIAP'!$AA102*'CPMK-CPL'!K$18,0)+IFERROR('FORM NILAI SIAP'!$AC102*'CPMK-CPL'!K$19,0)+IFERROR('FORM NILAI SIAP'!$AE102*'CPMK-CPL'!K$20,0))/'CPMK-CPL'!K$25,""))</f>
        <v/>
      </c>
      <c r="M102" s="7" t="str">
        <f>IF($C102="","",IFERROR((IFERROR('FORM NILAI SIAP'!$M102*'CPMK-CPL'!L$11,0)+IFERROR('FORM NILAI SIAP'!$O102*'CPMK-CPL'!L$12,0)+IFERROR('FORM NILAI SIAP'!$Q102*'CPMK-CPL'!L$13,0)+IFERROR('FORM NILAI SIAP'!$S102*'CPMK-CPL'!L$14,0)+IFERROR('FORM NILAI SIAP'!$U102*'CPMK-CPL'!L$15,0)+IFERROR('FORM NILAI SIAP'!$W102*'CPMK-CPL'!L$16,0)+IFERROR('FORM NILAI SIAP'!$Y102*'CPMK-CPL'!L$17,0)+IFERROR('FORM NILAI SIAP'!$AA102*'CPMK-CPL'!L$18,0)+IFERROR('FORM NILAI SIAP'!$AC102*'CPMK-CPL'!L$19,0)+IFERROR('FORM NILAI SIAP'!$AE102*'CPMK-CPL'!L$20,0))/'CPMK-CPL'!L$25,""))</f>
        <v/>
      </c>
      <c r="N102" s="7" t="str">
        <f>IF($C102="","",IFERROR((IFERROR('FORM NILAI SIAP'!$M102*'CPMK-CPL'!M$11,0)+IFERROR('FORM NILAI SIAP'!$O102*'CPMK-CPL'!M$12,0)+IFERROR('FORM NILAI SIAP'!$Q102*'CPMK-CPL'!M$13,0)+IFERROR('FORM NILAI SIAP'!$S102*'CPMK-CPL'!M$14,0)+IFERROR('FORM NILAI SIAP'!$U102*'CPMK-CPL'!M$15,0)+IFERROR('FORM NILAI SIAP'!$W102*'CPMK-CPL'!M$16,0)+IFERROR('FORM NILAI SIAP'!$Y102*'CPMK-CPL'!M$17,0)+IFERROR('FORM NILAI SIAP'!$AA102*'CPMK-CPL'!M$18,0)+IFERROR('FORM NILAI SIAP'!$AC102*'CPMK-CPL'!M$19,0)+IFERROR('FORM NILAI SIAP'!$AE102*'CPMK-CPL'!M$20,0))/'CPMK-CPL'!M$25,""))</f>
        <v/>
      </c>
      <c r="O102" s="7" t="str">
        <f>IF($C102="","",IFERROR((IFERROR('FORM NILAI SIAP'!$M102*'CPMK-CPL'!N$11,0)+IFERROR('FORM NILAI SIAP'!$O102*'CPMK-CPL'!N$12,0)+IFERROR('FORM NILAI SIAP'!$Q102*'CPMK-CPL'!N$13,0)+IFERROR('FORM NILAI SIAP'!$S102*'CPMK-CPL'!N$14,0)+IFERROR('FORM NILAI SIAP'!$U102*'CPMK-CPL'!N$15,0)+IFERROR('FORM NILAI SIAP'!$W102*'CPMK-CPL'!N$16,0)+IFERROR('FORM NILAI SIAP'!$Y102*'CPMK-CPL'!N$17,0)+IFERROR('FORM NILAI SIAP'!$AA102*'CPMK-CPL'!N$18,0)+IFERROR('FORM NILAI SIAP'!$AC102*'CPMK-CPL'!N$19,0)+IFERROR('FORM NILAI SIAP'!$AE102*'CPMK-CPL'!N$20,0))/'CPMK-CPL'!N$25,""))</f>
        <v/>
      </c>
      <c r="P102" s="7" t="str">
        <f>IF($C102="","",IFERROR((IFERROR('FORM NILAI SIAP'!$M102*'CPMK-CPL'!O$11,0)+IFERROR('FORM NILAI SIAP'!$O102*'CPMK-CPL'!O$12,0)+IFERROR('FORM NILAI SIAP'!$Q102*'CPMK-CPL'!O$13,0)+IFERROR('FORM NILAI SIAP'!$S102*'CPMK-CPL'!O$14,0)+IFERROR('FORM NILAI SIAP'!$U102*'CPMK-CPL'!O$15,0)+IFERROR('FORM NILAI SIAP'!$W102*'CPMK-CPL'!O$16,0)+IFERROR('FORM NILAI SIAP'!$Y102*'CPMK-CPL'!O$17,0)+IFERROR('FORM NILAI SIAP'!$AA102*'CPMK-CPL'!O$18,0)+IFERROR('FORM NILAI SIAP'!$AC102*'CPMK-CPL'!O$19,0)+IFERROR('FORM NILAI SIAP'!$AE102*'CPMK-CPL'!O$20,0))/'CPMK-CPL'!O$25,""))</f>
        <v/>
      </c>
      <c r="Q102" s="7" t="str">
        <f>IF($C102="","",IFERROR((IFERROR('FORM NILAI SIAP'!$M102*'CPMK-CPL'!P$11,0)+IFERROR('FORM NILAI SIAP'!$O102*'CPMK-CPL'!P$12,0)+IFERROR('FORM NILAI SIAP'!$Q102*'CPMK-CPL'!P$13,0)+IFERROR('FORM NILAI SIAP'!$S102*'CPMK-CPL'!P$14,0)+IFERROR('FORM NILAI SIAP'!$U102*'CPMK-CPL'!P$15,0)+IFERROR('FORM NILAI SIAP'!$W102*'CPMK-CPL'!P$16,0)+IFERROR('FORM NILAI SIAP'!$Y102*'CPMK-CPL'!P$17,0)+IFERROR('FORM NILAI SIAP'!$AA102*'CPMK-CPL'!P$18,0)+IFERROR('FORM NILAI SIAP'!$AC102*'CPMK-CPL'!P$19,0)+IFERROR('FORM NILAI SIAP'!$AE102*'CPMK-CPL'!P$20,0))/'CPMK-CPL'!P$25,""))</f>
        <v/>
      </c>
      <c r="R102" s="7" t="str">
        <f>IF($C102="","",IFERROR((IFERROR('FORM NILAI SIAP'!$M102*'CPMK-CPL'!Q$11,0)+IFERROR('FORM NILAI SIAP'!$O102*'CPMK-CPL'!Q$12,0)+IFERROR('FORM NILAI SIAP'!$Q102*'CPMK-CPL'!Q$13,0)+IFERROR('FORM NILAI SIAP'!$S102*'CPMK-CPL'!Q$14,0)+IFERROR('FORM NILAI SIAP'!$U102*'CPMK-CPL'!Q$15,0)+IFERROR('FORM NILAI SIAP'!$W102*'CPMK-CPL'!Q$16,0)+IFERROR('FORM NILAI SIAP'!$Y102*'CPMK-CPL'!Q$17,0)+IFERROR('FORM NILAI SIAP'!$AA102*'CPMK-CPL'!Q$18,0)+IFERROR('FORM NILAI SIAP'!$AC102*'CPMK-CPL'!Q$19,0)+IFERROR('FORM NILAI SIAP'!$AE102*'CPMK-CPL'!Q$20,0))/'CPMK-CPL'!Q$25,""))</f>
        <v/>
      </c>
      <c r="S102" s="7" t="str">
        <f>IF($C102="","",IFERROR((IFERROR('FORM NILAI SIAP'!$M102*'CPMK-CPL'!R$11,0)+IFERROR('FORM NILAI SIAP'!$O102*'CPMK-CPL'!R$12,0)+IFERROR('FORM NILAI SIAP'!$Q102*'CPMK-CPL'!R$13,0)+IFERROR('FORM NILAI SIAP'!$S102*'CPMK-CPL'!R$14,0)+IFERROR('FORM NILAI SIAP'!$U102*'CPMK-CPL'!R$15,0)+IFERROR('FORM NILAI SIAP'!$W102*'CPMK-CPL'!R$16,0)+IFERROR('FORM NILAI SIAP'!$Y102*'CPMK-CPL'!R$17,0)+IFERROR('FORM NILAI SIAP'!$AA102*'CPMK-CPL'!R$18,0)+IFERROR('FORM NILAI SIAP'!$AC102*'CPMK-CPL'!R$19,0)+IFERROR('FORM NILAI SIAP'!$AE102*'CPMK-CPL'!R$20,0))/'CPMK-CPL'!R$25,""))</f>
        <v/>
      </c>
      <c r="T102" s="88" t="str">
        <f t="shared" ref="T102:AH102" si="104">IF(E102="","",IF(E102&gt;=80,4,IF(E102&gt;=70,3,IF(E102&gt;=60,2,1))))</f>
        <v/>
      </c>
      <c r="U102" s="88" t="str">
        <f t="shared" si="104"/>
        <v/>
      </c>
      <c r="V102" s="88">
        <f t="shared" si="75"/>
        <v>4</v>
      </c>
      <c r="W102" s="88" t="str">
        <f t="shared" si="104"/>
        <v/>
      </c>
      <c r="X102" s="88" t="str">
        <f t="shared" si="104"/>
        <v/>
      </c>
      <c r="Y102" s="88" t="str">
        <f t="shared" si="104"/>
        <v/>
      </c>
      <c r="Z102" s="88" t="str">
        <f t="shared" si="104"/>
        <v/>
      </c>
      <c r="AA102" s="88" t="str">
        <f t="shared" si="104"/>
        <v/>
      </c>
      <c r="AB102" s="88" t="str">
        <f t="shared" si="104"/>
        <v/>
      </c>
      <c r="AC102" s="88" t="str">
        <f t="shared" si="104"/>
        <v/>
      </c>
      <c r="AD102" s="88" t="str">
        <f t="shared" si="104"/>
        <v/>
      </c>
      <c r="AE102" s="88" t="str">
        <f t="shared" si="104"/>
        <v/>
      </c>
      <c r="AF102" s="88" t="str">
        <f t="shared" si="104"/>
        <v/>
      </c>
      <c r="AG102" s="88" t="str">
        <f t="shared" si="104"/>
        <v/>
      </c>
      <c r="AH102" s="88" t="str">
        <f t="shared" si="104"/>
        <v/>
      </c>
      <c r="AI102" s="89">
        <f t="shared" ca="1" si="6"/>
        <v>4</v>
      </c>
      <c r="AJ102" s="89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</row>
    <row r="103" spans="1:90" ht="14.25" customHeight="1">
      <c r="A103" s="103">
        <f t="shared" si="73"/>
        <v>96</v>
      </c>
      <c r="B103" s="64">
        <f>IF('FORM NILAI SIAP'!A103=0,"",'FORM NILAI SIAP'!A103)</f>
        <v>21120120140099</v>
      </c>
      <c r="C103" s="3" t="str">
        <f>IF('FORM NILAI SIAP'!B103=0,"",'FORM NILAI SIAP'!B103)</f>
        <v>SEPTIAN AGUNG PERMANA</v>
      </c>
      <c r="D103" s="3" t="str">
        <f>'FORM NILAI SIAP'!J103</f>
        <v>A</v>
      </c>
      <c r="E103" s="7" t="str">
        <f>IF($C103="","",IFERROR((IFERROR('FORM NILAI SIAP'!$M103*'CPMK-CPL'!D$11,0)+IFERROR('FORM NILAI SIAP'!$O103*'CPMK-CPL'!D$12,0)+IFERROR('FORM NILAI SIAP'!$Q103*'CPMK-CPL'!D$13,0)+IFERROR('FORM NILAI SIAP'!$S103*'CPMK-CPL'!D$14,0)+IFERROR('FORM NILAI SIAP'!$U103*'CPMK-CPL'!D$15,0)+IFERROR('FORM NILAI SIAP'!$W103*'CPMK-CPL'!D$16,0)+IFERROR('FORM NILAI SIAP'!$Y103*'CPMK-CPL'!D$17,0)+IFERROR('FORM NILAI SIAP'!$AA103*'CPMK-CPL'!D$18,0)+IFERROR('FORM NILAI SIAP'!$AC103*'CPMK-CPL'!D$19,0)+IFERROR('FORM NILAI SIAP'!$AE103*'CPMK-CPL'!D$20,0))/'CPMK-CPL'!D$25,""))</f>
        <v/>
      </c>
      <c r="F103" s="7" t="str">
        <f>IF($C103="","",IFERROR((IFERROR('FORM NILAI SIAP'!$M103*'CPMK-CPL'!E$11,0)+IFERROR('FORM NILAI SIAP'!$O103*'CPMK-CPL'!E$12,0)+IFERROR('FORM NILAI SIAP'!$Q103*'CPMK-CPL'!E$13,0)+IFERROR('FORM NILAI SIAP'!$S103*'CPMK-CPL'!E$14,0)+IFERROR('FORM NILAI SIAP'!$U103*'CPMK-CPL'!E$15,0)+IFERROR('FORM NILAI SIAP'!$W103*'CPMK-CPL'!E$16,0)+IFERROR('FORM NILAI SIAP'!$Y103*'CPMK-CPL'!E$17,0)+IFERROR('FORM NILAI SIAP'!$AA103*'CPMK-CPL'!E$18,0)+IFERROR('FORM NILAI SIAP'!$AC103*'CPMK-CPL'!E$19,0)+IFERROR('FORM NILAI SIAP'!$AE103*'CPMK-CPL'!E$20,0))/'CPMK-CPL'!E$25,""))</f>
        <v/>
      </c>
      <c r="G103" s="7">
        <f>IF($C103="","",IFERROR((IFERROR('FORM NILAI SIAP'!$M103*'CPMK-CPL'!F$11,0)+IFERROR('FORM NILAI SIAP'!$O103*'CPMK-CPL'!F$12,0)+IFERROR('FORM NILAI SIAP'!$Q103*'CPMK-CPL'!F$13,0)+IFERROR('FORM NILAI SIAP'!$S103*'CPMK-CPL'!F$14,0)+IFERROR('FORM NILAI SIAP'!$U103*'CPMK-CPL'!F$15,0)+IFERROR('FORM NILAI SIAP'!$W103*'CPMK-CPL'!F$16,0)+IFERROR('FORM NILAI SIAP'!$Y103*'CPMK-CPL'!F$17,0)+IFERROR('FORM NILAI SIAP'!$AA103*'CPMK-CPL'!F$18,0)+IFERROR('FORM NILAI SIAP'!$AC103*'CPMK-CPL'!F$19,0)+IFERROR('FORM NILAI SIAP'!$AE103*'CPMK-CPL'!F$20,0))/'CPMK-CPL'!F$25,""))</f>
        <v>88.25</v>
      </c>
      <c r="H103" s="7" t="str">
        <f>IF($C103="","",IFERROR((IFERROR('FORM NILAI SIAP'!$M103*'CPMK-CPL'!G$11,0)+IFERROR('FORM NILAI SIAP'!$O103*'CPMK-CPL'!G$12,0)+IFERROR('FORM NILAI SIAP'!$Q103*'CPMK-CPL'!G$13,0)+IFERROR('FORM NILAI SIAP'!$S103*'CPMK-CPL'!G$14,0)+IFERROR('FORM NILAI SIAP'!$U103*'CPMK-CPL'!G$15,0)+IFERROR('FORM NILAI SIAP'!$W103*'CPMK-CPL'!G$16,0)+IFERROR('FORM NILAI SIAP'!$Y103*'CPMK-CPL'!G$17,0)+IFERROR('FORM NILAI SIAP'!$AA103*'CPMK-CPL'!G$18,0)+IFERROR('FORM NILAI SIAP'!$AC103*'CPMK-CPL'!G$19,0)+IFERROR('FORM NILAI SIAP'!$AE103*'CPMK-CPL'!G$20,0))/'CPMK-CPL'!G$25,""))</f>
        <v/>
      </c>
      <c r="I103" s="7" t="str">
        <f>IF($C103="","",IFERROR((IFERROR('FORM NILAI SIAP'!$M103*'CPMK-CPL'!H$11,0)+IFERROR('FORM NILAI SIAP'!$O103*'CPMK-CPL'!H$12,0)+IFERROR('FORM NILAI SIAP'!$Q103*'CPMK-CPL'!H$13,0)+IFERROR('FORM NILAI SIAP'!$S103*'CPMK-CPL'!H$14,0)+IFERROR('FORM NILAI SIAP'!$U103*'CPMK-CPL'!H$15,0)+IFERROR('FORM NILAI SIAP'!$W103*'CPMK-CPL'!H$16,0)+IFERROR('FORM NILAI SIAP'!$Y103*'CPMK-CPL'!H$17,0)+IFERROR('FORM NILAI SIAP'!$AA103*'CPMK-CPL'!H$18,0)+IFERROR('FORM NILAI SIAP'!$AC103*'CPMK-CPL'!H$19,0)+IFERROR('FORM NILAI SIAP'!$AE103*'CPMK-CPL'!H$20,0))/'CPMK-CPL'!H$25,""))</f>
        <v/>
      </c>
      <c r="J103" s="7" t="str">
        <f>IF($C103="","",IFERROR((IFERROR('FORM NILAI SIAP'!$M103*'CPMK-CPL'!I$11,0)+IFERROR('FORM NILAI SIAP'!$O103*'CPMK-CPL'!I$12,0)+IFERROR('FORM NILAI SIAP'!$Q103*'CPMK-CPL'!I$13,0)+IFERROR('FORM NILAI SIAP'!$S103*'CPMK-CPL'!I$14,0)+IFERROR('FORM NILAI SIAP'!$U103*'CPMK-CPL'!I$15,0)+IFERROR('FORM NILAI SIAP'!$W103*'CPMK-CPL'!I$16,0)+IFERROR('FORM NILAI SIAP'!$Y103*'CPMK-CPL'!I$17,0)+IFERROR('FORM NILAI SIAP'!$AA103*'CPMK-CPL'!I$18,0)+IFERROR('FORM NILAI SIAP'!$AC103*'CPMK-CPL'!I$19,0)+IFERROR('FORM NILAI SIAP'!$AE103*'CPMK-CPL'!I$20,0))/'CPMK-CPL'!I$25,""))</f>
        <v/>
      </c>
      <c r="K103" s="7" t="str">
        <f>IF($C103="","",IFERROR((IFERROR('FORM NILAI SIAP'!$M103*'CPMK-CPL'!J$11,0)+IFERROR('FORM NILAI SIAP'!$O103*'CPMK-CPL'!J$12,0)+IFERROR('FORM NILAI SIAP'!$Q103*'CPMK-CPL'!J$13,0)+IFERROR('FORM NILAI SIAP'!$S103*'CPMK-CPL'!J$14,0)+IFERROR('FORM NILAI SIAP'!$U103*'CPMK-CPL'!J$15,0)+IFERROR('FORM NILAI SIAP'!$W103*'CPMK-CPL'!J$16,0)+IFERROR('FORM NILAI SIAP'!$Y103*'CPMK-CPL'!J$17,0)+IFERROR('FORM NILAI SIAP'!$AA103*'CPMK-CPL'!J$18,0)+IFERROR('FORM NILAI SIAP'!$AC103*'CPMK-CPL'!J$19,0)+IFERROR('FORM NILAI SIAP'!$AE103*'CPMK-CPL'!J$20,0))/'CPMK-CPL'!J$25,""))</f>
        <v/>
      </c>
      <c r="L103" s="7" t="str">
        <f>IF($C103="","",IFERROR((IFERROR('FORM NILAI SIAP'!$M103*'CPMK-CPL'!K$11,0)+IFERROR('FORM NILAI SIAP'!$O103*'CPMK-CPL'!K$12,0)+IFERROR('FORM NILAI SIAP'!$Q103*'CPMK-CPL'!K$13,0)+IFERROR('FORM NILAI SIAP'!$S103*'CPMK-CPL'!K$14,0)+IFERROR('FORM NILAI SIAP'!$U103*'CPMK-CPL'!K$15,0)+IFERROR('FORM NILAI SIAP'!$W103*'CPMK-CPL'!K$16,0)+IFERROR('FORM NILAI SIAP'!$Y103*'CPMK-CPL'!K$17,0)+IFERROR('FORM NILAI SIAP'!$AA103*'CPMK-CPL'!K$18,0)+IFERROR('FORM NILAI SIAP'!$AC103*'CPMK-CPL'!K$19,0)+IFERROR('FORM NILAI SIAP'!$AE103*'CPMK-CPL'!K$20,0))/'CPMK-CPL'!K$25,""))</f>
        <v/>
      </c>
      <c r="M103" s="7" t="str">
        <f>IF($C103="","",IFERROR((IFERROR('FORM NILAI SIAP'!$M103*'CPMK-CPL'!L$11,0)+IFERROR('FORM NILAI SIAP'!$O103*'CPMK-CPL'!L$12,0)+IFERROR('FORM NILAI SIAP'!$Q103*'CPMK-CPL'!L$13,0)+IFERROR('FORM NILAI SIAP'!$S103*'CPMK-CPL'!L$14,0)+IFERROR('FORM NILAI SIAP'!$U103*'CPMK-CPL'!L$15,0)+IFERROR('FORM NILAI SIAP'!$W103*'CPMK-CPL'!L$16,0)+IFERROR('FORM NILAI SIAP'!$Y103*'CPMK-CPL'!L$17,0)+IFERROR('FORM NILAI SIAP'!$AA103*'CPMK-CPL'!L$18,0)+IFERROR('FORM NILAI SIAP'!$AC103*'CPMK-CPL'!L$19,0)+IFERROR('FORM NILAI SIAP'!$AE103*'CPMK-CPL'!L$20,0))/'CPMK-CPL'!L$25,""))</f>
        <v/>
      </c>
      <c r="N103" s="7" t="str">
        <f>IF($C103="","",IFERROR((IFERROR('FORM NILAI SIAP'!$M103*'CPMK-CPL'!M$11,0)+IFERROR('FORM NILAI SIAP'!$O103*'CPMK-CPL'!M$12,0)+IFERROR('FORM NILAI SIAP'!$Q103*'CPMK-CPL'!M$13,0)+IFERROR('FORM NILAI SIAP'!$S103*'CPMK-CPL'!M$14,0)+IFERROR('FORM NILAI SIAP'!$U103*'CPMK-CPL'!M$15,0)+IFERROR('FORM NILAI SIAP'!$W103*'CPMK-CPL'!M$16,0)+IFERROR('FORM NILAI SIAP'!$Y103*'CPMK-CPL'!M$17,0)+IFERROR('FORM NILAI SIAP'!$AA103*'CPMK-CPL'!M$18,0)+IFERROR('FORM NILAI SIAP'!$AC103*'CPMK-CPL'!M$19,0)+IFERROR('FORM NILAI SIAP'!$AE103*'CPMK-CPL'!M$20,0))/'CPMK-CPL'!M$25,""))</f>
        <v/>
      </c>
      <c r="O103" s="7" t="str">
        <f>IF($C103="","",IFERROR((IFERROR('FORM NILAI SIAP'!$M103*'CPMK-CPL'!N$11,0)+IFERROR('FORM NILAI SIAP'!$O103*'CPMK-CPL'!N$12,0)+IFERROR('FORM NILAI SIAP'!$Q103*'CPMK-CPL'!N$13,0)+IFERROR('FORM NILAI SIAP'!$S103*'CPMK-CPL'!N$14,0)+IFERROR('FORM NILAI SIAP'!$U103*'CPMK-CPL'!N$15,0)+IFERROR('FORM NILAI SIAP'!$W103*'CPMK-CPL'!N$16,0)+IFERROR('FORM NILAI SIAP'!$Y103*'CPMK-CPL'!N$17,0)+IFERROR('FORM NILAI SIAP'!$AA103*'CPMK-CPL'!N$18,0)+IFERROR('FORM NILAI SIAP'!$AC103*'CPMK-CPL'!N$19,0)+IFERROR('FORM NILAI SIAP'!$AE103*'CPMK-CPL'!N$20,0))/'CPMK-CPL'!N$25,""))</f>
        <v/>
      </c>
      <c r="P103" s="7" t="str">
        <f>IF($C103="","",IFERROR((IFERROR('FORM NILAI SIAP'!$M103*'CPMK-CPL'!O$11,0)+IFERROR('FORM NILAI SIAP'!$O103*'CPMK-CPL'!O$12,0)+IFERROR('FORM NILAI SIAP'!$Q103*'CPMK-CPL'!O$13,0)+IFERROR('FORM NILAI SIAP'!$S103*'CPMK-CPL'!O$14,0)+IFERROR('FORM NILAI SIAP'!$U103*'CPMK-CPL'!O$15,0)+IFERROR('FORM NILAI SIAP'!$W103*'CPMK-CPL'!O$16,0)+IFERROR('FORM NILAI SIAP'!$Y103*'CPMK-CPL'!O$17,0)+IFERROR('FORM NILAI SIAP'!$AA103*'CPMK-CPL'!O$18,0)+IFERROR('FORM NILAI SIAP'!$AC103*'CPMK-CPL'!O$19,0)+IFERROR('FORM NILAI SIAP'!$AE103*'CPMK-CPL'!O$20,0))/'CPMK-CPL'!O$25,""))</f>
        <v/>
      </c>
      <c r="Q103" s="7" t="str">
        <f>IF($C103="","",IFERROR((IFERROR('FORM NILAI SIAP'!$M103*'CPMK-CPL'!P$11,0)+IFERROR('FORM NILAI SIAP'!$O103*'CPMK-CPL'!P$12,0)+IFERROR('FORM NILAI SIAP'!$Q103*'CPMK-CPL'!P$13,0)+IFERROR('FORM NILAI SIAP'!$S103*'CPMK-CPL'!P$14,0)+IFERROR('FORM NILAI SIAP'!$U103*'CPMK-CPL'!P$15,0)+IFERROR('FORM NILAI SIAP'!$W103*'CPMK-CPL'!P$16,0)+IFERROR('FORM NILAI SIAP'!$Y103*'CPMK-CPL'!P$17,0)+IFERROR('FORM NILAI SIAP'!$AA103*'CPMK-CPL'!P$18,0)+IFERROR('FORM NILAI SIAP'!$AC103*'CPMK-CPL'!P$19,0)+IFERROR('FORM NILAI SIAP'!$AE103*'CPMK-CPL'!P$20,0))/'CPMK-CPL'!P$25,""))</f>
        <v/>
      </c>
      <c r="R103" s="7" t="str">
        <f>IF($C103="","",IFERROR((IFERROR('FORM NILAI SIAP'!$M103*'CPMK-CPL'!Q$11,0)+IFERROR('FORM NILAI SIAP'!$O103*'CPMK-CPL'!Q$12,0)+IFERROR('FORM NILAI SIAP'!$Q103*'CPMK-CPL'!Q$13,0)+IFERROR('FORM NILAI SIAP'!$S103*'CPMK-CPL'!Q$14,0)+IFERROR('FORM NILAI SIAP'!$U103*'CPMK-CPL'!Q$15,0)+IFERROR('FORM NILAI SIAP'!$W103*'CPMK-CPL'!Q$16,0)+IFERROR('FORM NILAI SIAP'!$Y103*'CPMK-CPL'!Q$17,0)+IFERROR('FORM NILAI SIAP'!$AA103*'CPMK-CPL'!Q$18,0)+IFERROR('FORM NILAI SIAP'!$AC103*'CPMK-CPL'!Q$19,0)+IFERROR('FORM NILAI SIAP'!$AE103*'CPMK-CPL'!Q$20,0))/'CPMK-CPL'!Q$25,""))</f>
        <v/>
      </c>
      <c r="S103" s="7" t="str">
        <f>IF($C103="","",IFERROR((IFERROR('FORM NILAI SIAP'!$M103*'CPMK-CPL'!R$11,0)+IFERROR('FORM NILAI SIAP'!$O103*'CPMK-CPL'!R$12,0)+IFERROR('FORM NILAI SIAP'!$Q103*'CPMK-CPL'!R$13,0)+IFERROR('FORM NILAI SIAP'!$S103*'CPMK-CPL'!R$14,0)+IFERROR('FORM NILAI SIAP'!$U103*'CPMK-CPL'!R$15,0)+IFERROR('FORM NILAI SIAP'!$W103*'CPMK-CPL'!R$16,0)+IFERROR('FORM NILAI SIAP'!$Y103*'CPMK-CPL'!R$17,0)+IFERROR('FORM NILAI SIAP'!$AA103*'CPMK-CPL'!R$18,0)+IFERROR('FORM NILAI SIAP'!$AC103*'CPMK-CPL'!R$19,0)+IFERROR('FORM NILAI SIAP'!$AE103*'CPMK-CPL'!R$20,0))/'CPMK-CPL'!R$25,""))</f>
        <v/>
      </c>
      <c r="T103" s="88" t="str">
        <f t="shared" ref="T103:AH103" si="105">IF(E103="","",IF(E103&gt;=80,4,IF(E103&gt;=70,3,IF(E103&gt;=60,2,1))))</f>
        <v/>
      </c>
      <c r="U103" s="88" t="str">
        <f t="shared" si="105"/>
        <v/>
      </c>
      <c r="V103" s="88">
        <f t="shared" si="75"/>
        <v>4</v>
      </c>
      <c r="W103" s="88" t="str">
        <f t="shared" si="105"/>
        <v/>
      </c>
      <c r="X103" s="88" t="str">
        <f t="shared" si="105"/>
        <v/>
      </c>
      <c r="Y103" s="88" t="str">
        <f t="shared" si="105"/>
        <v/>
      </c>
      <c r="Z103" s="88" t="str">
        <f t="shared" si="105"/>
        <v/>
      </c>
      <c r="AA103" s="88" t="str">
        <f t="shared" si="105"/>
        <v/>
      </c>
      <c r="AB103" s="88" t="str">
        <f t="shared" si="105"/>
        <v/>
      </c>
      <c r="AC103" s="88" t="str">
        <f t="shared" si="105"/>
        <v/>
      </c>
      <c r="AD103" s="88" t="str">
        <f t="shared" si="105"/>
        <v/>
      </c>
      <c r="AE103" s="88" t="str">
        <f t="shared" si="105"/>
        <v/>
      </c>
      <c r="AF103" s="88" t="str">
        <f t="shared" si="105"/>
        <v/>
      </c>
      <c r="AG103" s="88" t="str">
        <f t="shared" si="105"/>
        <v/>
      </c>
      <c r="AH103" s="88" t="str">
        <f t="shared" si="105"/>
        <v/>
      </c>
      <c r="AI103" s="89">
        <f t="shared" ca="1" si="6"/>
        <v>4</v>
      </c>
      <c r="AJ103" s="89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</row>
    <row r="104" spans="1:90" ht="14.25" customHeight="1">
      <c r="A104" s="103">
        <f t="shared" si="73"/>
        <v>97</v>
      </c>
      <c r="B104" s="64">
        <f>IF('FORM NILAI SIAP'!A104=0,"",'FORM NILAI SIAP'!A104)</f>
        <v>21120120140099</v>
      </c>
      <c r="C104" s="3" t="str">
        <f>IF('FORM NILAI SIAP'!B104=0,"",'FORM NILAI SIAP'!B104)</f>
        <v>MUHAMMAD ROFI'UL ANAM</v>
      </c>
      <c r="D104" s="3" t="str">
        <f>'FORM NILAI SIAP'!J104</f>
        <v>A</v>
      </c>
      <c r="E104" s="7" t="str">
        <f>IF($C104="","",IFERROR((IFERROR('FORM NILAI SIAP'!$M104*'CPMK-CPL'!D$11,0)+IFERROR('FORM NILAI SIAP'!$O104*'CPMK-CPL'!D$12,0)+IFERROR('FORM NILAI SIAP'!$Q104*'CPMK-CPL'!D$13,0)+IFERROR('FORM NILAI SIAP'!$S104*'CPMK-CPL'!D$14,0)+IFERROR('FORM NILAI SIAP'!$U104*'CPMK-CPL'!D$15,0)+IFERROR('FORM NILAI SIAP'!$W104*'CPMK-CPL'!D$16,0)+IFERROR('FORM NILAI SIAP'!$Y104*'CPMK-CPL'!D$17,0)+IFERROR('FORM NILAI SIAP'!$AA104*'CPMK-CPL'!D$18,0)+IFERROR('FORM NILAI SIAP'!$AC104*'CPMK-CPL'!D$19,0)+IFERROR('FORM NILAI SIAP'!$AE104*'CPMK-CPL'!D$20,0))/'CPMK-CPL'!D$25,""))</f>
        <v/>
      </c>
      <c r="F104" s="7" t="str">
        <f>IF($C104="","",IFERROR((IFERROR('FORM NILAI SIAP'!$M104*'CPMK-CPL'!E$11,0)+IFERROR('FORM NILAI SIAP'!$O104*'CPMK-CPL'!E$12,0)+IFERROR('FORM NILAI SIAP'!$Q104*'CPMK-CPL'!E$13,0)+IFERROR('FORM NILAI SIAP'!$S104*'CPMK-CPL'!E$14,0)+IFERROR('FORM NILAI SIAP'!$U104*'CPMK-CPL'!E$15,0)+IFERROR('FORM NILAI SIAP'!$W104*'CPMK-CPL'!E$16,0)+IFERROR('FORM NILAI SIAP'!$Y104*'CPMK-CPL'!E$17,0)+IFERROR('FORM NILAI SIAP'!$AA104*'CPMK-CPL'!E$18,0)+IFERROR('FORM NILAI SIAP'!$AC104*'CPMK-CPL'!E$19,0)+IFERROR('FORM NILAI SIAP'!$AE104*'CPMK-CPL'!E$20,0))/'CPMK-CPL'!E$25,""))</f>
        <v/>
      </c>
      <c r="G104" s="7">
        <f>IF($C104="","",IFERROR((IFERROR('FORM NILAI SIAP'!$M104*'CPMK-CPL'!F$11,0)+IFERROR('FORM NILAI SIAP'!$O104*'CPMK-CPL'!F$12,0)+IFERROR('FORM NILAI SIAP'!$Q104*'CPMK-CPL'!F$13,0)+IFERROR('FORM NILAI SIAP'!$S104*'CPMK-CPL'!F$14,0)+IFERROR('FORM NILAI SIAP'!$U104*'CPMK-CPL'!F$15,0)+IFERROR('FORM NILAI SIAP'!$W104*'CPMK-CPL'!F$16,0)+IFERROR('FORM NILAI SIAP'!$Y104*'CPMK-CPL'!F$17,0)+IFERROR('FORM NILAI SIAP'!$AA104*'CPMK-CPL'!F$18,0)+IFERROR('FORM NILAI SIAP'!$AC104*'CPMK-CPL'!F$19,0)+IFERROR('FORM NILAI SIAP'!$AE104*'CPMK-CPL'!F$20,0))/'CPMK-CPL'!F$25,""))</f>
        <v>84</v>
      </c>
      <c r="H104" s="7" t="str">
        <f>IF($C104="","",IFERROR((IFERROR('FORM NILAI SIAP'!$M104*'CPMK-CPL'!G$11,0)+IFERROR('FORM NILAI SIAP'!$O104*'CPMK-CPL'!G$12,0)+IFERROR('FORM NILAI SIAP'!$Q104*'CPMK-CPL'!G$13,0)+IFERROR('FORM NILAI SIAP'!$S104*'CPMK-CPL'!G$14,0)+IFERROR('FORM NILAI SIAP'!$U104*'CPMK-CPL'!G$15,0)+IFERROR('FORM NILAI SIAP'!$W104*'CPMK-CPL'!G$16,0)+IFERROR('FORM NILAI SIAP'!$Y104*'CPMK-CPL'!G$17,0)+IFERROR('FORM NILAI SIAP'!$AA104*'CPMK-CPL'!G$18,0)+IFERROR('FORM NILAI SIAP'!$AC104*'CPMK-CPL'!G$19,0)+IFERROR('FORM NILAI SIAP'!$AE104*'CPMK-CPL'!G$20,0))/'CPMK-CPL'!G$25,""))</f>
        <v/>
      </c>
      <c r="I104" s="7" t="str">
        <f>IF($C104="","",IFERROR((IFERROR('FORM NILAI SIAP'!$M104*'CPMK-CPL'!H$11,0)+IFERROR('FORM NILAI SIAP'!$O104*'CPMK-CPL'!H$12,0)+IFERROR('FORM NILAI SIAP'!$Q104*'CPMK-CPL'!H$13,0)+IFERROR('FORM NILAI SIAP'!$S104*'CPMK-CPL'!H$14,0)+IFERROR('FORM NILAI SIAP'!$U104*'CPMK-CPL'!H$15,0)+IFERROR('FORM NILAI SIAP'!$W104*'CPMK-CPL'!H$16,0)+IFERROR('FORM NILAI SIAP'!$Y104*'CPMK-CPL'!H$17,0)+IFERROR('FORM NILAI SIAP'!$AA104*'CPMK-CPL'!H$18,0)+IFERROR('FORM NILAI SIAP'!$AC104*'CPMK-CPL'!H$19,0)+IFERROR('FORM NILAI SIAP'!$AE104*'CPMK-CPL'!H$20,0))/'CPMK-CPL'!H$25,""))</f>
        <v/>
      </c>
      <c r="J104" s="7" t="str">
        <f>IF($C104="","",IFERROR((IFERROR('FORM NILAI SIAP'!$M104*'CPMK-CPL'!I$11,0)+IFERROR('FORM NILAI SIAP'!$O104*'CPMK-CPL'!I$12,0)+IFERROR('FORM NILAI SIAP'!$Q104*'CPMK-CPL'!I$13,0)+IFERROR('FORM NILAI SIAP'!$S104*'CPMK-CPL'!I$14,0)+IFERROR('FORM NILAI SIAP'!$U104*'CPMK-CPL'!I$15,0)+IFERROR('FORM NILAI SIAP'!$W104*'CPMK-CPL'!I$16,0)+IFERROR('FORM NILAI SIAP'!$Y104*'CPMK-CPL'!I$17,0)+IFERROR('FORM NILAI SIAP'!$AA104*'CPMK-CPL'!I$18,0)+IFERROR('FORM NILAI SIAP'!$AC104*'CPMK-CPL'!I$19,0)+IFERROR('FORM NILAI SIAP'!$AE104*'CPMK-CPL'!I$20,0))/'CPMK-CPL'!I$25,""))</f>
        <v/>
      </c>
      <c r="K104" s="7" t="str">
        <f>IF($C104="","",IFERROR((IFERROR('FORM NILAI SIAP'!$M104*'CPMK-CPL'!J$11,0)+IFERROR('FORM NILAI SIAP'!$O104*'CPMK-CPL'!J$12,0)+IFERROR('FORM NILAI SIAP'!$Q104*'CPMK-CPL'!J$13,0)+IFERROR('FORM NILAI SIAP'!$S104*'CPMK-CPL'!J$14,0)+IFERROR('FORM NILAI SIAP'!$U104*'CPMK-CPL'!J$15,0)+IFERROR('FORM NILAI SIAP'!$W104*'CPMK-CPL'!J$16,0)+IFERROR('FORM NILAI SIAP'!$Y104*'CPMK-CPL'!J$17,0)+IFERROR('FORM NILAI SIAP'!$AA104*'CPMK-CPL'!J$18,0)+IFERROR('FORM NILAI SIAP'!$AC104*'CPMK-CPL'!J$19,0)+IFERROR('FORM NILAI SIAP'!$AE104*'CPMK-CPL'!J$20,0))/'CPMK-CPL'!J$25,""))</f>
        <v/>
      </c>
      <c r="L104" s="7" t="str">
        <f>IF($C104="","",IFERROR((IFERROR('FORM NILAI SIAP'!$M104*'CPMK-CPL'!K$11,0)+IFERROR('FORM NILAI SIAP'!$O104*'CPMK-CPL'!K$12,0)+IFERROR('FORM NILAI SIAP'!$Q104*'CPMK-CPL'!K$13,0)+IFERROR('FORM NILAI SIAP'!$S104*'CPMK-CPL'!K$14,0)+IFERROR('FORM NILAI SIAP'!$U104*'CPMK-CPL'!K$15,0)+IFERROR('FORM NILAI SIAP'!$W104*'CPMK-CPL'!K$16,0)+IFERROR('FORM NILAI SIAP'!$Y104*'CPMK-CPL'!K$17,0)+IFERROR('FORM NILAI SIAP'!$AA104*'CPMK-CPL'!K$18,0)+IFERROR('FORM NILAI SIAP'!$AC104*'CPMK-CPL'!K$19,0)+IFERROR('FORM NILAI SIAP'!$AE104*'CPMK-CPL'!K$20,0))/'CPMK-CPL'!K$25,""))</f>
        <v/>
      </c>
      <c r="M104" s="7" t="str">
        <f>IF($C104="","",IFERROR((IFERROR('FORM NILAI SIAP'!$M104*'CPMK-CPL'!L$11,0)+IFERROR('FORM NILAI SIAP'!$O104*'CPMK-CPL'!L$12,0)+IFERROR('FORM NILAI SIAP'!$Q104*'CPMK-CPL'!L$13,0)+IFERROR('FORM NILAI SIAP'!$S104*'CPMK-CPL'!L$14,0)+IFERROR('FORM NILAI SIAP'!$U104*'CPMK-CPL'!L$15,0)+IFERROR('FORM NILAI SIAP'!$W104*'CPMK-CPL'!L$16,0)+IFERROR('FORM NILAI SIAP'!$Y104*'CPMK-CPL'!L$17,0)+IFERROR('FORM NILAI SIAP'!$AA104*'CPMK-CPL'!L$18,0)+IFERROR('FORM NILAI SIAP'!$AC104*'CPMK-CPL'!L$19,0)+IFERROR('FORM NILAI SIAP'!$AE104*'CPMK-CPL'!L$20,0))/'CPMK-CPL'!L$25,""))</f>
        <v/>
      </c>
      <c r="N104" s="7" t="str">
        <f>IF($C104="","",IFERROR((IFERROR('FORM NILAI SIAP'!$M104*'CPMK-CPL'!M$11,0)+IFERROR('FORM NILAI SIAP'!$O104*'CPMK-CPL'!M$12,0)+IFERROR('FORM NILAI SIAP'!$Q104*'CPMK-CPL'!M$13,0)+IFERROR('FORM NILAI SIAP'!$S104*'CPMK-CPL'!M$14,0)+IFERROR('FORM NILAI SIAP'!$U104*'CPMK-CPL'!M$15,0)+IFERROR('FORM NILAI SIAP'!$W104*'CPMK-CPL'!M$16,0)+IFERROR('FORM NILAI SIAP'!$Y104*'CPMK-CPL'!M$17,0)+IFERROR('FORM NILAI SIAP'!$AA104*'CPMK-CPL'!M$18,0)+IFERROR('FORM NILAI SIAP'!$AC104*'CPMK-CPL'!M$19,0)+IFERROR('FORM NILAI SIAP'!$AE104*'CPMK-CPL'!M$20,0))/'CPMK-CPL'!M$25,""))</f>
        <v/>
      </c>
      <c r="O104" s="7" t="str">
        <f>IF($C104="","",IFERROR((IFERROR('FORM NILAI SIAP'!$M104*'CPMK-CPL'!N$11,0)+IFERROR('FORM NILAI SIAP'!$O104*'CPMK-CPL'!N$12,0)+IFERROR('FORM NILAI SIAP'!$Q104*'CPMK-CPL'!N$13,0)+IFERROR('FORM NILAI SIAP'!$S104*'CPMK-CPL'!N$14,0)+IFERROR('FORM NILAI SIAP'!$U104*'CPMK-CPL'!N$15,0)+IFERROR('FORM NILAI SIAP'!$W104*'CPMK-CPL'!N$16,0)+IFERROR('FORM NILAI SIAP'!$Y104*'CPMK-CPL'!N$17,0)+IFERROR('FORM NILAI SIAP'!$AA104*'CPMK-CPL'!N$18,0)+IFERROR('FORM NILAI SIAP'!$AC104*'CPMK-CPL'!N$19,0)+IFERROR('FORM NILAI SIAP'!$AE104*'CPMK-CPL'!N$20,0))/'CPMK-CPL'!N$25,""))</f>
        <v/>
      </c>
      <c r="P104" s="7" t="str">
        <f>IF($C104="","",IFERROR((IFERROR('FORM NILAI SIAP'!$M104*'CPMK-CPL'!O$11,0)+IFERROR('FORM NILAI SIAP'!$O104*'CPMK-CPL'!O$12,0)+IFERROR('FORM NILAI SIAP'!$Q104*'CPMK-CPL'!O$13,0)+IFERROR('FORM NILAI SIAP'!$S104*'CPMK-CPL'!O$14,0)+IFERROR('FORM NILAI SIAP'!$U104*'CPMK-CPL'!O$15,0)+IFERROR('FORM NILAI SIAP'!$W104*'CPMK-CPL'!O$16,0)+IFERROR('FORM NILAI SIAP'!$Y104*'CPMK-CPL'!O$17,0)+IFERROR('FORM NILAI SIAP'!$AA104*'CPMK-CPL'!O$18,0)+IFERROR('FORM NILAI SIAP'!$AC104*'CPMK-CPL'!O$19,0)+IFERROR('FORM NILAI SIAP'!$AE104*'CPMK-CPL'!O$20,0))/'CPMK-CPL'!O$25,""))</f>
        <v/>
      </c>
      <c r="Q104" s="7" t="str">
        <f>IF($C104="","",IFERROR((IFERROR('FORM NILAI SIAP'!$M104*'CPMK-CPL'!P$11,0)+IFERROR('FORM NILAI SIAP'!$O104*'CPMK-CPL'!P$12,0)+IFERROR('FORM NILAI SIAP'!$Q104*'CPMK-CPL'!P$13,0)+IFERROR('FORM NILAI SIAP'!$S104*'CPMK-CPL'!P$14,0)+IFERROR('FORM NILAI SIAP'!$U104*'CPMK-CPL'!P$15,0)+IFERROR('FORM NILAI SIAP'!$W104*'CPMK-CPL'!P$16,0)+IFERROR('FORM NILAI SIAP'!$Y104*'CPMK-CPL'!P$17,0)+IFERROR('FORM NILAI SIAP'!$AA104*'CPMK-CPL'!P$18,0)+IFERROR('FORM NILAI SIAP'!$AC104*'CPMK-CPL'!P$19,0)+IFERROR('FORM NILAI SIAP'!$AE104*'CPMK-CPL'!P$20,0))/'CPMK-CPL'!P$25,""))</f>
        <v/>
      </c>
      <c r="R104" s="7" t="str">
        <f>IF($C104="","",IFERROR((IFERROR('FORM NILAI SIAP'!$M104*'CPMK-CPL'!Q$11,0)+IFERROR('FORM NILAI SIAP'!$O104*'CPMK-CPL'!Q$12,0)+IFERROR('FORM NILAI SIAP'!$Q104*'CPMK-CPL'!Q$13,0)+IFERROR('FORM NILAI SIAP'!$S104*'CPMK-CPL'!Q$14,0)+IFERROR('FORM NILAI SIAP'!$U104*'CPMK-CPL'!Q$15,0)+IFERROR('FORM NILAI SIAP'!$W104*'CPMK-CPL'!Q$16,0)+IFERROR('FORM NILAI SIAP'!$Y104*'CPMK-CPL'!Q$17,0)+IFERROR('FORM NILAI SIAP'!$AA104*'CPMK-CPL'!Q$18,0)+IFERROR('FORM NILAI SIAP'!$AC104*'CPMK-CPL'!Q$19,0)+IFERROR('FORM NILAI SIAP'!$AE104*'CPMK-CPL'!Q$20,0))/'CPMK-CPL'!Q$25,""))</f>
        <v/>
      </c>
      <c r="S104" s="7" t="str">
        <f>IF($C104="","",IFERROR((IFERROR('FORM NILAI SIAP'!$M104*'CPMK-CPL'!R$11,0)+IFERROR('FORM NILAI SIAP'!$O104*'CPMK-CPL'!R$12,0)+IFERROR('FORM NILAI SIAP'!$Q104*'CPMK-CPL'!R$13,0)+IFERROR('FORM NILAI SIAP'!$S104*'CPMK-CPL'!R$14,0)+IFERROR('FORM NILAI SIAP'!$U104*'CPMK-CPL'!R$15,0)+IFERROR('FORM NILAI SIAP'!$W104*'CPMK-CPL'!R$16,0)+IFERROR('FORM NILAI SIAP'!$Y104*'CPMK-CPL'!R$17,0)+IFERROR('FORM NILAI SIAP'!$AA104*'CPMK-CPL'!R$18,0)+IFERROR('FORM NILAI SIAP'!$AC104*'CPMK-CPL'!R$19,0)+IFERROR('FORM NILAI SIAP'!$AE104*'CPMK-CPL'!R$20,0))/'CPMK-CPL'!R$25,""))</f>
        <v/>
      </c>
      <c r="T104" s="88" t="str">
        <f t="shared" ref="T104:AH104" si="106">IF(E104="","",IF(E104&gt;=80,4,IF(E104&gt;=70,3,IF(E104&gt;=60,2,1))))</f>
        <v/>
      </c>
      <c r="U104" s="88" t="str">
        <f t="shared" si="106"/>
        <v/>
      </c>
      <c r="V104" s="88">
        <f t="shared" si="75"/>
        <v>4</v>
      </c>
      <c r="W104" s="88" t="str">
        <f t="shared" si="106"/>
        <v/>
      </c>
      <c r="X104" s="88" t="str">
        <f t="shared" si="106"/>
        <v/>
      </c>
      <c r="Y104" s="88" t="str">
        <f t="shared" si="106"/>
        <v/>
      </c>
      <c r="Z104" s="88" t="str">
        <f t="shared" si="106"/>
        <v/>
      </c>
      <c r="AA104" s="88" t="str">
        <f t="shared" si="106"/>
        <v/>
      </c>
      <c r="AB104" s="88" t="str">
        <f t="shared" si="106"/>
        <v/>
      </c>
      <c r="AC104" s="88" t="str">
        <f t="shared" si="106"/>
        <v/>
      </c>
      <c r="AD104" s="88" t="str">
        <f t="shared" si="106"/>
        <v/>
      </c>
      <c r="AE104" s="88" t="str">
        <f t="shared" si="106"/>
        <v/>
      </c>
      <c r="AF104" s="88" t="str">
        <f t="shared" si="106"/>
        <v/>
      </c>
      <c r="AG104" s="88" t="str">
        <f t="shared" si="106"/>
        <v/>
      </c>
      <c r="AH104" s="88" t="str">
        <f t="shared" si="106"/>
        <v/>
      </c>
      <c r="AI104" s="89">
        <f t="shared" ca="1" si="6"/>
        <v>4</v>
      </c>
      <c r="AJ104" s="89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</row>
    <row r="105" spans="1:90" ht="14.25" customHeight="1">
      <c r="A105" s="103">
        <f t="shared" si="73"/>
        <v>98</v>
      </c>
      <c r="B105" s="64">
        <f>IF('FORM NILAI SIAP'!A105=0,"",'FORM NILAI SIAP'!A105)</f>
        <v>21120120140099</v>
      </c>
      <c r="C105" s="3" t="str">
        <f>IF('FORM NILAI SIAP'!B105=0,"",'FORM NILAI SIAP'!B105)</f>
        <v>MARUL ANGGARA</v>
      </c>
      <c r="D105" s="3" t="str">
        <f>'FORM NILAI SIAP'!J105</f>
        <v>B</v>
      </c>
      <c r="E105" s="7" t="str">
        <f>IF($C105="","",IFERROR((IFERROR('FORM NILAI SIAP'!$M105*'CPMK-CPL'!D$11,0)+IFERROR('FORM NILAI SIAP'!$O105*'CPMK-CPL'!D$12,0)+IFERROR('FORM NILAI SIAP'!$Q105*'CPMK-CPL'!D$13,0)+IFERROR('FORM NILAI SIAP'!$S105*'CPMK-CPL'!D$14,0)+IFERROR('FORM NILAI SIAP'!$U105*'CPMK-CPL'!D$15,0)+IFERROR('FORM NILAI SIAP'!$W105*'CPMK-CPL'!D$16,0)+IFERROR('FORM NILAI SIAP'!$Y105*'CPMK-CPL'!D$17,0)+IFERROR('FORM NILAI SIAP'!$AA105*'CPMK-CPL'!D$18,0)+IFERROR('FORM NILAI SIAP'!$AC105*'CPMK-CPL'!D$19,0)+IFERROR('FORM NILAI SIAP'!$AE105*'CPMK-CPL'!D$20,0))/'CPMK-CPL'!D$25,""))</f>
        <v/>
      </c>
      <c r="F105" s="7" t="str">
        <f>IF($C105="","",IFERROR((IFERROR('FORM NILAI SIAP'!$M105*'CPMK-CPL'!E$11,0)+IFERROR('FORM NILAI SIAP'!$O105*'CPMK-CPL'!E$12,0)+IFERROR('FORM NILAI SIAP'!$Q105*'CPMK-CPL'!E$13,0)+IFERROR('FORM NILAI SIAP'!$S105*'CPMK-CPL'!E$14,0)+IFERROR('FORM NILAI SIAP'!$U105*'CPMK-CPL'!E$15,0)+IFERROR('FORM NILAI SIAP'!$W105*'CPMK-CPL'!E$16,0)+IFERROR('FORM NILAI SIAP'!$Y105*'CPMK-CPL'!E$17,0)+IFERROR('FORM NILAI SIAP'!$AA105*'CPMK-CPL'!E$18,0)+IFERROR('FORM NILAI SIAP'!$AC105*'CPMK-CPL'!E$19,0)+IFERROR('FORM NILAI SIAP'!$AE105*'CPMK-CPL'!E$20,0))/'CPMK-CPL'!E$25,""))</f>
        <v/>
      </c>
      <c r="G105" s="7">
        <f>IF($C105="","",IFERROR((IFERROR('FORM NILAI SIAP'!$M105*'CPMK-CPL'!F$11,0)+IFERROR('FORM NILAI SIAP'!$O105*'CPMK-CPL'!F$12,0)+IFERROR('FORM NILAI SIAP'!$Q105*'CPMK-CPL'!F$13,0)+IFERROR('FORM NILAI SIAP'!$S105*'CPMK-CPL'!F$14,0)+IFERROR('FORM NILAI SIAP'!$U105*'CPMK-CPL'!F$15,0)+IFERROR('FORM NILAI SIAP'!$W105*'CPMK-CPL'!F$16,0)+IFERROR('FORM NILAI SIAP'!$Y105*'CPMK-CPL'!F$17,0)+IFERROR('FORM NILAI SIAP'!$AA105*'CPMK-CPL'!F$18,0)+IFERROR('FORM NILAI SIAP'!$AC105*'CPMK-CPL'!F$19,0)+IFERROR('FORM NILAI SIAP'!$AE105*'CPMK-CPL'!F$20,0))/'CPMK-CPL'!F$25,""))</f>
        <v>74.25</v>
      </c>
      <c r="H105" s="7" t="str">
        <f>IF($C105="","",IFERROR((IFERROR('FORM NILAI SIAP'!$M105*'CPMK-CPL'!G$11,0)+IFERROR('FORM NILAI SIAP'!$O105*'CPMK-CPL'!G$12,0)+IFERROR('FORM NILAI SIAP'!$Q105*'CPMK-CPL'!G$13,0)+IFERROR('FORM NILAI SIAP'!$S105*'CPMK-CPL'!G$14,0)+IFERROR('FORM NILAI SIAP'!$U105*'CPMK-CPL'!G$15,0)+IFERROR('FORM NILAI SIAP'!$W105*'CPMK-CPL'!G$16,0)+IFERROR('FORM NILAI SIAP'!$Y105*'CPMK-CPL'!G$17,0)+IFERROR('FORM NILAI SIAP'!$AA105*'CPMK-CPL'!G$18,0)+IFERROR('FORM NILAI SIAP'!$AC105*'CPMK-CPL'!G$19,0)+IFERROR('FORM NILAI SIAP'!$AE105*'CPMK-CPL'!G$20,0))/'CPMK-CPL'!G$25,""))</f>
        <v/>
      </c>
      <c r="I105" s="7" t="str">
        <f>IF($C105="","",IFERROR((IFERROR('FORM NILAI SIAP'!$M105*'CPMK-CPL'!H$11,0)+IFERROR('FORM NILAI SIAP'!$O105*'CPMK-CPL'!H$12,0)+IFERROR('FORM NILAI SIAP'!$Q105*'CPMK-CPL'!H$13,0)+IFERROR('FORM NILAI SIAP'!$S105*'CPMK-CPL'!H$14,0)+IFERROR('FORM NILAI SIAP'!$U105*'CPMK-CPL'!H$15,0)+IFERROR('FORM NILAI SIAP'!$W105*'CPMK-CPL'!H$16,0)+IFERROR('FORM NILAI SIAP'!$Y105*'CPMK-CPL'!H$17,0)+IFERROR('FORM NILAI SIAP'!$AA105*'CPMK-CPL'!H$18,0)+IFERROR('FORM NILAI SIAP'!$AC105*'CPMK-CPL'!H$19,0)+IFERROR('FORM NILAI SIAP'!$AE105*'CPMK-CPL'!H$20,0))/'CPMK-CPL'!H$25,""))</f>
        <v/>
      </c>
      <c r="J105" s="7" t="str">
        <f>IF($C105="","",IFERROR((IFERROR('FORM NILAI SIAP'!$M105*'CPMK-CPL'!I$11,0)+IFERROR('FORM NILAI SIAP'!$O105*'CPMK-CPL'!I$12,0)+IFERROR('FORM NILAI SIAP'!$Q105*'CPMK-CPL'!I$13,0)+IFERROR('FORM NILAI SIAP'!$S105*'CPMK-CPL'!I$14,0)+IFERROR('FORM NILAI SIAP'!$U105*'CPMK-CPL'!I$15,0)+IFERROR('FORM NILAI SIAP'!$W105*'CPMK-CPL'!I$16,0)+IFERROR('FORM NILAI SIAP'!$Y105*'CPMK-CPL'!I$17,0)+IFERROR('FORM NILAI SIAP'!$AA105*'CPMK-CPL'!I$18,0)+IFERROR('FORM NILAI SIAP'!$AC105*'CPMK-CPL'!I$19,0)+IFERROR('FORM NILAI SIAP'!$AE105*'CPMK-CPL'!I$20,0))/'CPMK-CPL'!I$25,""))</f>
        <v/>
      </c>
      <c r="K105" s="7" t="str">
        <f>IF($C105="","",IFERROR((IFERROR('FORM NILAI SIAP'!$M105*'CPMK-CPL'!J$11,0)+IFERROR('FORM NILAI SIAP'!$O105*'CPMK-CPL'!J$12,0)+IFERROR('FORM NILAI SIAP'!$Q105*'CPMK-CPL'!J$13,0)+IFERROR('FORM NILAI SIAP'!$S105*'CPMK-CPL'!J$14,0)+IFERROR('FORM NILAI SIAP'!$U105*'CPMK-CPL'!J$15,0)+IFERROR('FORM NILAI SIAP'!$W105*'CPMK-CPL'!J$16,0)+IFERROR('FORM NILAI SIAP'!$Y105*'CPMK-CPL'!J$17,0)+IFERROR('FORM NILAI SIAP'!$AA105*'CPMK-CPL'!J$18,0)+IFERROR('FORM NILAI SIAP'!$AC105*'CPMK-CPL'!J$19,0)+IFERROR('FORM NILAI SIAP'!$AE105*'CPMK-CPL'!J$20,0))/'CPMK-CPL'!J$25,""))</f>
        <v/>
      </c>
      <c r="L105" s="7" t="str">
        <f>IF($C105="","",IFERROR((IFERROR('FORM NILAI SIAP'!$M105*'CPMK-CPL'!K$11,0)+IFERROR('FORM NILAI SIAP'!$O105*'CPMK-CPL'!K$12,0)+IFERROR('FORM NILAI SIAP'!$Q105*'CPMK-CPL'!K$13,0)+IFERROR('FORM NILAI SIAP'!$S105*'CPMK-CPL'!K$14,0)+IFERROR('FORM NILAI SIAP'!$U105*'CPMK-CPL'!K$15,0)+IFERROR('FORM NILAI SIAP'!$W105*'CPMK-CPL'!K$16,0)+IFERROR('FORM NILAI SIAP'!$Y105*'CPMK-CPL'!K$17,0)+IFERROR('FORM NILAI SIAP'!$AA105*'CPMK-CPL'!K$18,0)+IFERROR('FORM NILAI SIAP'!$AC105*'CPMK-CPL'!K$19,0)+IFERROR('FORM NILAI SIAP'!$AE105*'CPMK-CPL'!K$20,0))/'CPMK-CPL'!K$25,""))</f>
        <v/>
      </c>
      <c r="M105" s="7" t="str">
        <f>IF($C105="","",IFERROR((IFERROR('FORM NILAI SIAP'!$M105*'CPMK-CPL'!L$11,0)+IFERROR('FORM NILAI SIAP'!$O105*'CPMK-CPL'!L$12,0)+IFERROR('FORM NILAI SIAP'!$Q105*'CPMK-CPL'!L$13,0)+IFERROR('FORM NILAI SIAP'!$S105*'CPMK-CPL'!L$14,0)+IFERROR('FORM NILAI SIAP'!$U105*'CPMK-CPL'!L$15,0)+IFERROR('FORM NILAI SIAP'!$W105*'CPMK-CPL'!L$16,0)+IFERROR('FORM NILAI SIAP'!$Y105*'CPMK-CPL'!L$17,0)+IFERROR('FORM NILAI SIAP'!$AA105*'CPMK-CPL'!L$18,0)+IFERROR('FORM NILAI SIAP'!$AC105*'CPMK-CPL'!L$19,0)+IFERROR('FORM NILAI SIAP'!$AE105*'CPMK-CPL'!L$20,0))/'CPMK-CPL'!L$25,""))</f>
        <v/>
      </c>
      <c r="N105" s="7" t="str">
        <f>IF($C105="","",IFERROR((IFERROR('FORM NILAI SIAP'!$M105*'CPMK-CPL'!M$11,0)+IFERROR('FORM NILAI SIAP'!$O105*'CPMK-CPL'!M$12,0)+IFERROR('FORM NILAI SIAP'!$Q105*'CPMK-CPL'!M$13,0)+IFERROR('FORM NILAI SIAP'!$S105*'CPMK-CPL'!M$14,0)+IFERROR('FORM NILAI SIAP'!$U105*'CPMK-CPL'!M$15,0)+IFERROR('FORM NILAI SIAP'!$W105*'CPMK-CPL'!M$16,0)+IFERROR('FORM NILAI SIAP'!$Y105*'CPMK-CPL'!M$17,0)+IFERROR('FORM NILAI SIAP'!$AA105*'CPMK-CPL'!M$18,0)+IFERROR('FORM NILAI SIAP'!$AC105*'CPMK-CPL'!M$19,0)+IFERROR('FORM NILAI SIAP'!$AE105*'CPMK-CPL'!M$20,0))/'CPMK-CPL'!M$25,""))</f>
        <v/>
      </c>
      <c r="O105" s="7" t="str">
        <f>IF($C105="","",IFERROR((IFERROR('FORM NILAI SIAP'!$M105*'CPMK-CPL'!N$11,0)+IFERROR('FORM NILAI SIAP'!$O105*'CPMK-CPL'!N$12,0)+IFERROR('FORM NILAI SIAP'!$Q105*'CPMK-CPL'!N$13,0)+IFERROR('FORM NILAI SIAP'!$S105*'CPMK-CPL'!N$14,0)+IFERROR('FORM NILAI SIAP'!$U105*'CPMK-CPL'!N$15,0)+IFERROR('FORM NILAI SIAP'!$W105*'CPMK-CPL'!N$16,0)+IFERROR('FORM NILAI SIAP'!$Y105*'CPMK-CPL'!N$17,0)+IFERROR('FORM NILAI SIAP'!$AA105*'CPMK-CPL'!N$18,0)+IFERROR('FORM NILAI SIAP'!$AC105*'CPMK-CPL'!N$19,0)+IFERROR('FORM NILAI SIAP'!$AE105*'CPMK-CPL'!N$20,0))/'CPMK-CPL'!N$25,""))</f>
        <v/>
      </c>
      <c r="P105" s="7" t="str">
        <f>IF($C105="","",IFERROR((IFERROR('FORM NILAI SIAP'!$M105*'CPMK-CPL'!O$11,0)+IFERROR('FORM NILAI SIAP'!$O105*'CPMK-CPL'!O$12,0)+IFERROR('FORM NILAI SIAP'!$Q105*'CPMK-CPL'!O$13,0)+IFERROR('FORM NILAI SIAP'!$S105*'CPMK-CPL'!O$14,0)+IFERROR('FORM NILAI SIAP'!$U105*'CPMK-CPL'!O$15,0)+IFERROR('FORM NILAI SIAP'!$W105*'CPMK-CPL'!O$16,0)+IFERROR('FORM NILAI SIAP'!$Y105*'CPMK-CPL'!O$17,0)+IFERROR('FORM NILAI SIAP'!$AA105*'CPMK-CPL'!O$18,0)+IFERROR('FORM NILAI SIAP'!$AC105*'CPMK-CPL'!O$19,0)+IFERROR('FORM NILAI SIAP'!$AE105*'CPMK-CPL'!O$20,0))/'CPMK-CPL'!O$25,""))</f>
        <v/>
      </c>
      <c r="Q105" s="7" t="str">
        <f>IF($C105="","",IFERROR((IFERROR('FORM NILAI SIAP'!$M105*'CPMK-CPL'!P$11,0)+IFERROR('FORM NILAI SIAP'!$O105*'CPMK-CPL'!P$12,0)+IFERROR('FORM NILAI SIAP'!$Q105*'CPMK-CPL'!P$13,0)+IFERROR('FORM NILAI SIAP'!$S105*'CPMK-CPL'!P$14,0)+IFERROR('FORM NILAI SIAP'!$U105*'CPMK-CPL'!P$15,0)+IFERROR('FORM NILAI SIAP'!$W105*'CPMK-CPL'!P$16,0)+IFERROR('FORM NILAI SIAP'!$Y105*'CPMK-CPL'!P$17,0)+IFERROR('FORM NILAI SIAP'!$AA105*'CPMK-CPL'!P$18,0)+IFERROR('FORM NILAI SIAP'!$AC105*'CPMK-CPL'!P$19,0)+IFERROR('FORM NILAI SIAP'!$AE105*'CPMK-CPL'!P$20,0))/'CPMK-CPL'!P$25,""))</f>
        <v/>
      </c>
      <c r="R105" s="7" t="str">
        <f>IF($C105="","",IFERROR((IFERROR('FORM NILAI SIAP'!$M105*'CPMK-CPL'!Q$11,0)+IFERROR('FORM NILAI SIAP'!$O105*'CPMK-CPL'!Q$12,0)+IFERROR('FORM NILAI SIAP'!$Q105*'CPMK-CPL'!Q$13,0)+IFERROR('FORM NILAI SIAP'!$S105*'CPMK-CPL'!Q$14,0)+IFERROR('FORM NILAI SIAP'!$U105*'CPMK-CPL'!Q$15,0)+IFERROR('FORM NILAI SIAP'!$W105*'CPMK-CPL'!Q$16,0)+IFERROR('FORM NILAI SIAP'!$Y105*'CPMK-CPL'!Q$17,0)+IFERROR('FORM NILAI SIAP'!$AA105*'CPMK-CPL'!Q$18,0)+IFERROR('FORM NILAI SIAP'!$AC105*'CPMK-CPL'!Q$19,0)+IFERROR('FORM NILAI SIAP'!$AE105*'CPMK-CPL'!Q$20,0))/'CPMK-CPL'!Q$25,""))</f>
        <v/>
      </c>
      <c r="S105" s="7" t="str">
        <f>IF($C105="","",IFERROR((IFERROR('FORM NILAI SIAP'!$M105*'CPMK-CPL'!R$11,0)+IFERROR('FORM NILAI SIAP'!$O105*'CPMK-CPL'!R$12,0)+IFERROR('FORM NILAI SIAP'!$Q105*'CPMK-CPL'!R$13,0)+IFERROR('FORM NILAI SIAP'!$S105*'CPMK-CPL'!R$14,0)+IFERROR('FORM NILAI SIAP'!$U105*'CPMK-CPL'!R$15,0)+IFERROR('FORM NILAI SIAP'!$W105*'CPMK-CPL'!R$16,0)+IFERROR('FORM NILAI SIAP'!$Y105*'CPMK-CPL'!R$17,0)+IFERROR('FORM NILAI SIAP'!$AA105*'CPMK-CPL'!R$18,0)+IFERROR('FORM NILAI SIAP'!$AC105*'CPMK-CPL'!R$19,0)+IFERROR('FORM NILAI SIAP'!$AE105*'CPMK-CPL'!R$20,0))/'CPMK-CPL'!R$25,""))</f>
        <v/>
      </c>
      <c r="T105" s="88" t="str">
        <f t="shared" ref="T105:AH105" si="107">IF(E105="","",IF(E105&gt;=80,4,IF(E105&gt;=70,3,IF(E105&gt;=60,2,1))))</f>
        <v/>
      </c>
      <c r="U105" s="88" t="str">
        <f t="shared" si="107"/>
        <v/>
      </c>
      <c r="V105" s="88">
        <f t="shared" si="75"/>
        <v>3</v>
      </c>
      <c r="W105" s="88" t="str">
        <f t="shared" si="107"/>
        <v/>
      </c>
      <c r="X105" s="88" t="str">
        <f t="shared" si="107"/>
        <v/>
      </c>
      <c r="Y105" s="88" t="str">
        <f t="shared" si="107"/>
        <v/>
      </c>
      <c r="Z105" s="88" t="str">
        <f t="shared" si="107"/>
        <v/>
      </c>
      <c r="AA105" s="88" t="str">
        <f t="shared" si="107"/>
        <v/>
      </c>
      <c r="AB105" s="88" t="str">
        <f t="shared" si="107"/>
        <v/>
      </c>
      <c r="AC105" s="88" t="str">
        <f t="shared" si="107"/>
        <v/>
      </c>
      <c r="AD105" s="88" t="str">
        <f t="shared" si="107"/>
        <v/>
      </c>
      <c r="AE105" s="88" t="str">
        <f t="shared" si="107"/>
        <v/>
      </c>
      <c r="AF105" s="88" t="str">
        <f t="shared" si="107"/>
        <v/>
      </c>
      <c r="AG105" s="88" t="str">
        <f t="shared" si="107"/>
        <v/>
      </c>
      <c r="AH105" s="88" t="str">
        <f t="shared" si="107"/>
        <v/>
      </c>
      <c r="AI105" s="89">
        <f t="shared" ca="1" si="6"/>
        <v>3</v>
      </c>
      <c r="AJ105" s="89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</row>
    <row r="106" spans="1:90" ht="14.25" customHeight="1">
      <c r="A106" s="103">
        <f t="shared" si="73"/>
        <v>99</v>
      </c>
      <c r="B106" s="64">
        <f>IF('FORM NILAI SIAP'!A106=0,"",'FORM NILAI SIAP'!A106)</f>
        <v>21120120140099</v>
      </c>
      <c r="C106" s="3" t="str">
        <f>IF('FORM NILAI SIAP'!B106=0,"",'FORM NILAI SIAP'!B106)</f>
        <v>MUHAMAD RAFDAN MAULANA</v>
      </c>
      <c r="D106" s="3" t="str">
        <f>'FORM NILAI SIAP'!J106</f>
        <v>A</v>
      </c>
      <c r="E106" s="7" t="str">
        <f>IF($C106="","",IFERROR((IFERROR('FORM NILAI SIAP'!$M106*'CPMK-CPL'!D$11,0)+IFERROR('FORM NILAI SIAP'!$O106*'CPMK-CPL'!D$12,0)+IFERROR('FORM NILAI SIAP'!$Q106*'CPMK-CPL'!D$13,0)+IFERROR('FORM NILAI SIAP'!$S106*'CPMK-CPL'!D$14,0)+IFERROR('FORM NILAI SIAP'!$U106*'CPMK-CPL'!D$15,0)+IFERROR('FORM NILAI SIAP'!$W106*'CPMK-CPL'!D$16,0)+IFERROR('FORM NILAI SIAP'!$Y106*'CPMK-CPL'!D$17,0)+IFERROR('FORM NILAI SIAP'!$AA106*'CPMK-CPL'!D$18,0)+IFERROR('FORM NILAI SIAP'!$AC106*'CPMK-CPL'!D$19,0)+IFERROR('FORM NILAI SIAP'!$AE106*'CPMK-CPL'!D$20,0))/'CPMK-CPL'!D$25,""))</f>
        <v/>
      </c>
      <c r="F106" s="7" t="str">
        <f>IF($C106="","",IFERROR((IFERROR('FORM NILAI SIAP'!$M106*'CPMK-CPL'!E$11,0)+IFERROR('FORM NILAI SIAP'!$O106*'CPMK-CPL'!E$12,0)+IFERROR('FORM NILAI SIAP'!$Q106*'CPMK-CPL'!E$13,0)+IFERROR('FORM NILAI SIAP'!$S106*'CPMK-CPL'!E$14,0)+IFERROR('FORM NILAI SIAP'!$U106*'CPMK-CPL'!E$15,0)+IFERROR('FORM NILAI SIAP'!$W106*'CPMK-CPL'!E$16,0)+IFERROR('FORM NILAI SIAP'!$Y106*'CPMK-CPL'!E$17,0)+IFERROR('FORM NILAI SIAP'!$AA106*'CPMK-CPL'!E$18,0)+IFERROR('FORM NILAI SIAP'!$AC106*'CPMK-CPL'!E$19,0)+IFERROR('FORM NILAI SIAP'!$AE106*'CPMK-CPL'!E$20,0))/'CPMK-CPL'!E$25,""))</f>
        <v/>
      </c>
      <c r="G106" s="7">
        <f>IF($C106="","",IFERROR((IFERROR('FORM NILAI SIAP'!$M106*'CPMK-CPL'!F$11,0)+IFERROR('FORM NILAI SIAP'!$O106*'CPMK-CPL'!F$12,0)+IFERROR('FORM NILAI SIAP'!$Q106*'CPMK-CPL'!F$13,0)+IFERROR('FORM NILAI SIAP'!$S106*'CPMK-CPL'!F$14,0)+IFERROR('FORM NILAI SIAP'!$U106*'CPMK-CPL'!F$15,0)+IFERROR('FORM NILAI SIAP'!$W106*'CPMK-CPL'!F$16,0)+IFERROR('FORM NILAI SIAP'!$Y106*'CPMK-CPL'!F$17,0)+IFERROR('FORM NILAI SIAP'!$AA106*'CPMK-CPL'!F$18,0)+IFERROR('FORM NILAI SIAP'!$AC106*'CPMK-CPL'!F$19,0)+IFERROR('FORM NILAI SIAP'!$AE106*'CPMK-CPL'!F$20,0))/'CPMK-CPL'!F$25,""))</f>
        <v>93.5</v>
      </c>
      <c r="H106" s="7" t="str">
        <f>IF($C106="","",IFERROR((IFERROR('FORM NILAI SIAP'!$M106*'CPMK-CPL'!G$11,0)+IFERROR('FORM NILAI SIAP'!$O106*'CPMK-CPL'!G$12,0)+IFERROR('FORM NILAI SIAP'!$Q106*'CPMK-CPL'!G$13,0)+IFERROR('FORM NILAI SIAP'!$S106*'CPMK-CPL'!G$14,0)+IFERROR('FORM NILAI SIAP'!$U106*'CPMK-CPL'!G$15,0)+IFERROR('FORM NILAI SIAP'!$W106*'CPMK-CPL'!G$16,0)+IFERROR('FORM NILAI SIAP'!$Y106*'CPMK-CPL'!G$17,0)+IFERROR('FORM NILAI SIAP'!$AA106*'CPMK-CPL'!G$18,0)+IFERROR('FORM NILAI SIAP'!$AC106*'CPMK-CPL'!G$19,0)+IFERROR('FORM NILAI SIAP'!$AE106*'CPMK-CPL'!G$20,0))/'CPMK-CPL'!G$25,""))</f>
        <v/>
      </c>
      <c r="I106" s="7" t="str">
        <f>IF($C106="","",IFERROR((IFERROR('FORM NILAI SIAP'!$M106*'CPMK-CPL'!H$11,0)+IFERROR('FORM NILAI SIAP'!$O106*'CPMK-CPL'!H$12,0)+IFERROR('FORM NILAI SIAP'!$Q106*'CPMK-CPL'!H$13,0)+IFERROR('FORM NILAI SIAP'!$S106*'CPMK-CPL'!H$14,0)+IFERROR('FORM NILAI SIAP'!$U106*'CPMK-CPL'!H$15,0)+IFERROR('FORM NILAI SIAP'!$W106*'CPMK-CPL'!H$16,0)+IFERROR('FORM NILAI SIAP'!$Y106*'CPMK-CPL'!H$17,0)+IFERROR('FORM NILAI SIAP'!$AA106*'CPMK-CPL'!H$18,0)+IFERROR('FORM NILAI SIAP'!$AC106*'CPMK-CPL'!H$19,0)+IFERROR('FORM NILAI SIAP'!$AE106*'CPMK-CPL'!H$20,0))/'CPMK-CPL'!H$25,""))</f>
        <v/>
      </c>
      <c r="J106" s="7" t="str">
        <f>IF($C106="","",IFERROR((IFERROR('FORM NILAI SIAP'!$M106*'CPMK-CPL'!I$11,0)+IFERROR('FORM NILAI SIAP'!$O106*'CPMK-CPL'!I$12,0)+IFERROR('FORM NILAI SIAP'!$Q106*'CPMK-CPL'!I$13,0)+IFERROR('FORM NILAI SIAP'!$S106*'CPMK-CPL'!I$14,0)+IFERROR('FORM NILAI SIAP'!$U106*'CPMK-CPL'!I$15,0)+IFERROR('FORM NILAI SIAP'!$W106*'CPMK-CPL'!I$16,0)+IFERROR('FORM NILAI SIAP'!$Y106*'CPMK-CPL'!I$17,0)+IFERROR('FORM NILAI SIAP'!$AA106*'CPMK-CPL'!I$18,0)+IFERROR('FORM NILAI SIAP'!$AC106*'CPMK-CPL'!I$19,0)+IFERROR('FORM NILAI SIAP'!$AE106*'CPMK-CPL'!I$20,0))/'CPMK-CPL'!I$25,""))</f>
        <v/>
      </c>
      <c r="K106" s="7" t="str">
        <f>IF($C106="","",IFERROR((IFERROR('FORM NILAI SIAP'!$M106*'CPMK-CPL'!J$11,0)+IFERROR('FORM NILAI SIAP'!$O106*'CPMK-CPL'!J$12,0)+IFERROR('FORM NILAI SIAP'!$Q106*'CPMK-CPL'!J$13,0)+IFERROR('FORM NILAI SIAP'!$S106*'CPMK-CPL'!J$14,0)+IFERROR('FORM NILAI SIAP'!$U106*'CPMK-CPL'!J$15,0)+IFERROR('FORM NILAI SIAP'!$W106*'CPMK-CPL'!J$16,0)+IFERROR('FORM NILAI SIAP'!$Y106*'CPMK-CPL'!J$17,0)+IFERROR('FORM NILAI SIAP'!$AA106*'CPMK-CPL'!J$18,0)+IFERROR('FORM NILAI SIAP'!$AC106*'CPMK-CPL'!J$19,0)+IFERROR('FORM NILAI SIAP'!$AE106*'CPMK-CPL'!J$20,0))/'CPMK-CPL'!J$25,""))</f>
        <v/>
      </c>
      <c r="L106" s="7" t="str">
        <f>IF($C106="","",IFERROR((IFERROR('FORM NILAI SIAP'!$M106*'CPMK-CPL'!K$11,0)+IFERROR('FORM NILAI SIAP'!$O106*'CPMK-CPL'!K$12,0)+IFERROR('FORM NILAI SIAP'!$Q106*'CPMK-CPL'!K$13,0)+IFERROR('FORM NILAI SIAP'!$S106*'CPMK-CPL'!K$14,0)+IFERROR('FORM NILAI SIAP'!$U106*'CPMK-CPL'!K$15,0)+IFERROR('FORM NILAI SIAP'!$W106*'CPMK-CPL'!K$16,0)+IFERROR('FORM NILAI SIAP'!$Y106*'CPMK-CPL'!K$17,0)+IFERROR('FORM NILAI SIAP'!$AA106*'CPMK-CPL'!K$18,0)+IFERROR('FORM NILAI SIAP'!$AC106*'CPMK-CPL'!K$19,0)+IFERROR('FORM NILAI SIAP'!$AE106*'CPMK-CPL'!K$20,0))/'CPMK-CPL'!K$25,""))</f>
        <v/>
      </c>
      <c r="M106" s="7" t="str">
        <f>IF($C106="","",IFERROR((IFERROR('FORM NILAI SIAP'!$M106*'CPMK-CPL'!L$11,0)+IFERROR('FORM NILAI SIAP'!$O106*'CPMK-CPL'!L$12,0)+IFERROR('FORM NILAI SIAP'!$Q106*'CPMK-CPL'!L$13,0)+IFERROR('FORM NILAI SIAP'!$S106*'CPMK-CPL'!L$14,0)+IFERROR('FORM NILAI SIAP'!$U106*'CPMK-CPL'!L$15,0)+IFERROR('FORM NILAI SIAP'!$W106*'CPMK-CPL'!L$16,0)+IFERROR('FORM NILAI SIAP'!$Y106*'CPMK-CPL'!L$17,0)+IFERROR('FORM NILAI SIAP'!$AA106*'CPMK-CPL'!L$18,0)+IFERROR('FORM NILAI SIAP'!$AC106*'CPMK-CPL'!L$19,0)+IFERROR('FORM NILAI SIAP'!$AE106*'CPMK-CPL'!L$20,0))/'CPMK-CPL'!L$25,""))</f>
        <v/>
      </c>
      <c r="N106" s="7" t="str">
        <f>IF($C106="","",IFERROR((IFERROR('FORM NILAI SIAP'!$M106*'CPMK-CPL'!M$11,0)+IFERROR('FORM NILAI SIAP'!$O106*'CPMK-CPL'!M$12,0)+IFERROR('FORM NILAI SIAP'!$Q106*'CPMK-CPL'!M$13,0)+IFERROR('FORM NILAI SIAP'!$S106*'CPMK-CPL'!M$14,0)+IFERROR('FORM NILAI SIAP'!$U106*'CPMK-CPL'!M$15,0)+IFERROR('FORM NILAI SIAP'!$W106*'CPMK-CPL'!M$16,0)+IFERROR('FORM NILAI SIAP'!$Y106*'CPMK-CPL'!M$17,0)+IFERROR('FORM NILAI SIAP'!$AA106*'CPMK-CPL'!M$18,0)+IFERROR('FORM NILAI SIAP'!$AC106*'CPMK-CPL'!M$19,0)+IFERROR('FORM NILAI SIAP'!$AE106*'CPMK-CPL'!M$20,0))/'CPMK-CPL'!M$25,""))</f>
        <v/>
      </c>
      <c r="O106" s="7" t="str">
        <f>IF($C106="","",IFERROR((IFERROR('FORM NILAI SIAP'!$M106*'CPMK-CPL'!N$11,0)+IFERROR('FORM NILAI SIAP'!$O106*'CPMK-CPL'!N$12,0)+IFERROR('FORM NILAI SIAP'!$Q106*'CPMK-CPL'!N$13,0)+IFERROR('FORM NILAI SIAP'!$S106*'CPMK-CPL'!N$14,0)+IFERROR('FORM NILAI SIAP'!$U106*'CPMK-CPL'!N$15,0)+IFERROR('FORM NILAI SIAP'!$W106*'CPMK-CPL'!N$16,0)+IFERROR('FORM NILAI SIAP'!$Y106*'CPMK-CPL'!N$17,0)+IFERROR('FORM NILAI SIAP'!$AA106*'CPMK-CPL'!N$18,0)+IFERROR('FORM NILAI SIAP'!$AC106*'CPMK-CPL'!N$19,0)+IFERROR('FORM NILAI SIAP'!$AE106*'CPMK-CPL'!N$20,0))/'CPMK-CPL'!N$25,""))</f>
        <v/>
      </c>
      <c r="P106" s="7" t="str">
        <f>IF($C106="","",IFERROR((IFERROR('FORM NILAI SIAP'!$M106*'CPMK-CPL'!O$11,0)+IFERROR('FORM NILAI SIAP'!$O106*'CPMK-CPL'!O$12,0)+IFERROR('FORM NILAI SIAP'!$Q106*'CPMK-CPL'!O$13,0)+IFERROR('FORM NILAI SIAP'!$S106*'CPMK-CPL'!O$14,0)+IFERROR('FORM NILAI SIAP'!$U106*'CPMK-CPL'!O$15,0)+IFERROR('FORM NILAI SIAP'!$W106*'CPMK-CPL'!O$16,0)+IFERROR('FORM NILAI SIAP'!$Y106*'CPMK-CPL'!O$17,0)+IFERROR('FORM NILAI SIAP'!$AA106*'CPMK-CPL'!O$18,0)+IFERROR('FORM NILAI SIAP'!$AC106*'CPMK-CPL'!O$19,0)+IFERROR('FORM NILAI SIAP'!$AE106*'CPMK-CPL'!O$20,0))/'CPMK-CPL'!O$25,""))</f>
        <v/>
      </c>
      <c r="Q106" s="7" t="str">
        <f>IF($C106="","",IFERROR((IFERROR('FORM NILAI SIAP'!$M106*'CPMK-CPL'!P$11,0)+IFERROR('FORM NILAI SIAP'!$O106*'CPMK-CPL'!P$12,0)+IFERROR('FORM NILAI SIAP'!$Q106*'CPMK-CPL'!P$13,0)+IFERROR('FORM NILAI SIAP'!$S106*'CPMK-CPL'!P$14,0)+IFERROR('FORM NILAI SIAP'!$U106*'CPMK-CPL'!P$15,0)+IFERROR('FORM NILAI SIAP'!$W106*'CPMK-CPL'!P$16,0)+IFERROR('FORM NILAI SIAP'!$Y106*'CPMK-CPL'!P$17,0)+IFERROR('FORM NILAI SIAP'!$AA106*'CPMK-CPL'!P$18,0)+IFERROR('FORM NILAI SIAP'!$AC106*'CPMK-CPL'!P$19,0)+IFERROR('FORM NILAI SIAP'!$AE106*'CPMK-CPL'!P$20,0))/'CPMK-CPL'!P$25,""))</f>
        <v/>
      </c>
      <c r="R106" s="7" t="str">
        <f>IF($C106="","",IFERROR((IFERROR('FORM NILAI SIAP'!$M106*'CPMK-CPL'!Q$11,0)+IFERROR('FORM NILAI SIAP'!$O106*'CPMK-CPL'!Q$12,0)+IFERROR('FORM NILAI SIAP'!$Q106*'CPMK-CPL'!Q$13,0)+IFERROR('FORM NILAI SIAP'!$S106*'CPMK-CPL'!Q$14,0)+IFERROR('FORM NILAI SIAP'!$U106*'CPMK-CPL'!Q$15,0)+IFERROR('FORM NILAI SIAP'!$W106*'CPMK-CPL'!Q$16,0)+IFERROR('FORM NILAI SIAP'!$Y106*'CPMK-CPL'!Q$17,0)+IFERROR('FORM NILAI SIAP'!$AA106*'CPMK-CPL'!Q$18,0)+IFERROR('FORM NILAI SIAP'!$AC106*'CPMK-CPL'!Q$19,0)+IFERROR('FORM NILAI SIAP'!$AE106*'CPMK-CPL'!Q$20,0))/'CPMK-CPL'!Q$25,""))</f>
        <v/>
      </c>
      <c r="S106" s="7" t="str">
        <f>IF($C106="","",IFERROR((IFERROR('FORM NILAI SIAP'!$M106*'CPMK-CPL'!R$11,0)+IFERROR('FORM NILAI SIAP'!$O106*'CPMK-CPL'!R$12,0)+IFERROR('FORM NILAI SIAP'!$Q106*'CPMK-CPL'!R$13,0)+IFERROR('FORM NILAI SIAP'!$S106*'CPMK-CPL'!R$14,0)+IFERROR('FORM NILAI SIAP'!$U106*'CPMK-CPL'!R$15,0)+IFERROR('FORM NILAI SIAP'!$W106*'CPMK-CPL'!R$16,0)+IFERROR('FORM NILAI SIAP'!$Y106*'CPMK-CPL'!R$17,0)+IFERROR('FORM NILAI SIAP'!$AA106*'CPMK-CPL'!R$18,0)+IFERROR('FORM NILAI SIAP'!$AC106*'CPMK-CPL'!R$19,0)+IFERROR('FORM NILAI SIAP'!$AE106*'CPMK-CPL'!R$20,0))/'CPMK-CPL'!R$25,""))</f>
        <v/>
      </c>
      <c r="T106" s="88" t="str">
        <f t="shared" ref="T106:AH106" si="108">IF(E106="","",IF(E106&gt;=80,4,IF(E106&gt;=70,3,IF(E106&gt;=60,2,1))))</f>
        <v/>
      </c>
      <c r="U106" s="88" t="str">
        <f t="shared" si="108"/>
        <v/>
      </c>
      <c r="V106" s="88">
        <f t="shared" si="75"/>
        <v>4</v>
      </c>
      <c r="W106" s="88" t="str">
        <f t="shared" si="108"/>
        <v/>
      </c>
      <c r="X106" s="88" t="str">
        <f t="shared" si="108"/>
        <v/>
      </c>
      <c r="Y106" s="88" t="str">
        <f t="shared" si="108"/>
        <v/>
      </c>
      <c r="Z106" s="88" t="str">
        <f t="shared" si="108"/>
        <v/>
      </c>
      <c r="AA106" s="88" t="str">
        <f t="shared" si="108"/>
        <v/>
      </c>
      <c r="AB106" s="88" t="str">
        <f t="shared" si="108"/>
        <v/>
      </c>
      <c r="AC106" s="88" t="str">
        <f t="shared" si="108"/>
        <v/>
      </c>
      <c r="AD106" s="88" t="str">
        <f t="shared" si="108"/>
        <v/>
      </c>
      <c r="AE106" s="88" t="str">
        <f t="shared" si="108"/>
        <v/>
      </c>
      <c r="AF106" s="88" t="str">
        <f t="shared" si="108"/>
        <v/>
      </c>
      <c r="AG106" s="88" t="str">
        <f t="shared" si="108"/>
        <v/>
      </c>
      <c r="AH106" s="88" t="str">
        <f t="shared" si="108"/>
        <v/>
      </c>
      <c r="AI106" s="89">
        <f t="shared" ca="1" si="6"/>
        <v>4</v>
      </c>
      <c r="AJ106" s="89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</row>
    <row r="107" spans="1:90" ht="14.25" customHeight="1">
      <c r="A107" s="103">
        <f t="shared" si="73"/>
        <v>100</v>
      </c>
      <c r="B107" s="64">
        <f>IF('FORM NILAI SIAP'!A107=0,"",'FORM NILAI SIAP'!A107)</f>
        <v>21120120140099</v>
      </c>
      <c r="C107" s="3" t="str">
        <f>IF('FORM NILAI SIAP'!B107=0,"",'FORM NILAI SIAP'!B107)</f>
        <v>MUHAMMAD ROSHIYFUL KAAMIL (&lt; 75%)</v>
      </c>
      <c r="D107" s="3" t="str">
        <f>'FORM NILAI SIAP'!J107</f>
        <v>E</v>
      </c>
      <c r="E107" s="7" t="str">
        <f>IF($C107="","",IFERROR((IFERROR('FORM NILAI SIAP'!$M107*'CPMK-CPL'!D$11,0)+IFERROR('FORM NILAI SIAP'!$O107*'CPMK-CPL'!D$12,0)+IFERROR('FORM NILAI SIAP'!$Q107*'CPMK-CPL'!D$13,0)+IFERROR('FORM NILAI SIAP'!$S107*'CPMK-CPL'!D$14,0)+IFERROR('FORM NILAI SIAP'!$U107*'CPMK-CPL'!D$15,0)+IFERROR('FORM NILAI SIAP'!$W107*'CPMK-CPL'!D$16,0)+IFERROR('FORM NILAI SIAP'!$Y107*'CPMK-CPL'!D$17,0)+IFERROR('FORM NILAI SIAP'!$AA107*'CPMK-CPL'!D$18,0)+IFERROR('FORM NILAI SIAP'!$AC107*'CPMK-CPL'!D$19,0)+IFERROR('FORM NILAI SIAP'!$AE107*'CPMK-CPL'!D$20,0))/'CPMK-CPL'!D$25,""))</f>
        <v/>
      </c>
      <c r="F107" s="7" t="str">
        <f>IF($C107="","",IFERROR((IFERROR('FORM NILAI SIAP'!$M107*'CPMK-CPL'!E$11,0)+IFERROR('FORM NILAI SIAP'!$O107*'CPMK-CPL'!E$12,0)+IFERROR('FORM NILAI SIAP'!$Q107*'CPMK-CPL'!E$13,0)+IFERROR('FORM NILAI SIAP'!$S107*'CPMK-CPL'!E$14,0)+IFERROR('FORM NILAI SIAP'!$U107*'CPMK-CPL'!E$15,0)+IFERROR('FORM NILAI SIAP'!$W107*'CPMK-CPL'!E$16,0)+IFERROR('FORM NILAI SIAP'!$Y107*'CPMK-CPL'!E$17,0)+IFERROR('FORM NILAI SIAP'!$AA107*'CPMK-CPL'!E$18,0)+IFERROR('FORM NILAI SIAP'!$AC107*'CPMK-CPL'!E$19,0)+IFERROR('FORM NILAI SIAP'!$AE107*'CPMK-CPL'!E$20,0))/'CPMK-CPL'!E$25,""))</f>
        <v/>
      </c>
      <c r="G107" s="7">
        <f>IF($C107="","",IFERROR((IFERROR('FORM NILAI SIAP'!$M107*'CPMK-CPL'!F$11,0)+IFERROR('FORM NILAI SIAP'!$O107*'CPMK-CPL'!F$12,0)+IFERROR('FORM NILAI SIAP'!$Q107*'CPMK-CPL'!F$13,0)+IFERROR('FORM NILAI SIAP'!$S107*'CPMK-CPL'!F$14,0)+IFERROR('FORM NILAI SIAP'!$U107*'CPMK-CPL'!F$15,0)+IFERROR('FORM NILAI SIAP'!$W107*'CPMK-CPL'!F$16,0)+IFERROR('FORM NILAI SIAP'!$Y107*'CPMK-CPL'!F$17,0)+IFERROR('FORM NILAI SIAP'!$AA107*'CPMK-CPL'!F$18,0)+IFERROR('FORM NILAI SIAP'!$AC107*'CPMK-CPL'!F$19,0)+IFERROR('FORM NILAI SIAP'!$AE107*'CPMK-CPL'!F$20,0))/'CPMK-CPL'!F$25,""))</f>
        <v>28.5</v>
      </c>
      <c r="H107" s="7" t="str">
        <f>IF($C107="","",IFERROR((IFERROR('FORM NILAI SIAP'!$M107*'CPMK-CPL'!G$11,0)+IFERROR('FORM NILAI SIAP'!$O107*'CPMK-CPL'!G$12,0)+IFERROR('FORM NILAI SIAP'!$Q107*'CPMK-CPL'!G$13,0)+IFERROR('FORM NILAI SIAP'!$S107*'CPMK-CPL'!G$14,0)+IFERROR('FORM NILAI SIAP'!$U107*'CPMK-CPL'!G$15,0)+IFERROR('FORM NILAI SIAP'!$W107*'CPMK-CPL'!G$16,0)+IFERROR('FORM NILAI SIAP'!$Y107*'CPMK-CPL'!G$17,0)+IFERROR('FORM NILAI SIAP'!$AA107*'CPMK-CPL'!G$18,0)+IFERROR('FORM NILAI SIAP'!$AC107*'CPMK-CPL'!G$19,0)+IFERROR('FORM NILAI SIAP'!$AE107*'CPMK-CPL'!G$20,0))/'CPMK-CPL'!G$25,""))</f>
        <v/>
      </c>
      <c r="I107" s="7" t="str">
        <f>IF($C107="","",IFERROR((IFERROR('FORM NILAI SIAP'!$M107*'CPMK-CPL'!H$11,0)+IFERROR('FORM NILAI SIAP'!$O107*'CPMK-CPL'!H$12,0)+IFERROR('FORM NILAI SIAP'!$Q107*'CPMK-CPL'!H$13,0)+IFERROR('FORM NILAI SIAP'!$S107*'CPMK-CPL'!H$14,0)+IFERROR('FORM NILAI SIAP'!$U107*'CPMK-CPL'!H$15,0)+IFERROR('FORM NILAI SIAP'!$W107*'CPMK-CPL'!H$16,0)+IFERROR('FORM NILAI SIAP'!$Y107*'CPMK-CPL'!H$17,0)+IFERROR('FORM NILAI SIAP'!$AA107*'CPMK-CPL'!H$18,0)+IFERROR('FORM NILAI SIAP'!$AC107*'CPMK-CPL'!H$19,0)+IFERROR('FORM NILAI SIAP'!$AE107*'CPMK-CPL'!H$20,0))/'CPMK-CPL'!H$25,""))</f>
        <v/>
      </c>
      <c r="J107" s="7" t="str">
        <f>IF($C107="","",IFERROR((IFERROR('FORM NILAI SIAP'!$M107*'CPMK-CPL'!I$11,0)+IFERROR('FORM NILAI SIAP'!$O107*'CPMK-CPL'!I$12,0)+IFERROR('FORM NILAI SIAP'!$Q107*'CPMK-CPL'!I$13,0)+IFERROR('FORM NILAI SIAP'!$S107*'CPMK-CPL'!I$14,0)+IFERROR('FORM NILAI SIAP'!$U107*'CPMK-CPL'!I$15,0)+IFERROR('FORM NILAI SIAP'!$W107*'CPMK-CPL'!I$16,0)+IFERROR('FORM NILAI SIAP'!$Y107*'CPMK-CPL'!I$17,0)+IFERROR('FORM NILAI SIAP'!$AA107*'CPMK-CPL'!I$18,0)+IFERROR('FORM NILAI SIAP'!$AC107*'CPMK-CPL'!I$19,0)+IFERROR('FORM NILAI SIAP'!$AE107*'CPMK-CPL'!I$20,0))/'CPMK-CPL'!I$25,""))</f>
        <v/>
      </c>
      <c r="K107" s="7" t="str">
        <f>IF($C107="","",IFERROR((IFERROR('FORM NILAI SIAP'!$M107*'CPMK-CPL'!J$11,0)+IFERROR('FORM NILAI SIAP'!$O107*'CPMK-CPL'!J$12,0)+IFERROR('FORM NILAI SIAP'!$Q107*'CPMK-CPL'!J$13,0)+IFERROR('FORM NILAI SIAP'!$S107*'CPMK-CPL'!J$14,0)+IFERROR('FORM NILAI SIAP'!$U107*'CPMK-CPL'!J$15,0)+IFERROR('FORM NILAI SIAP'!$W107*'CPMK-CPL'!J$16,0)+IFERROR('FORM NILAI SIAP'!$Y107*'CPMK-CPL'!J$17,0)+IFERROR('FORM NILAI SIAP'!$AA107*'CPMK-CPL'!J$18,0)+IFERROR('FORM NILAI SIAP'!$AC107*'CPMK-CPL'!J$19,0)+IFERROR('FORM NILAI SIAP'!$AE107*'CPMK-CPL'!J$20,0))/'CPMK-CPL'!J$25,""))</f>
        <v/>
      </c>
      <c r="L107" s="7" t="str">
        <f>IF($C107="","",IFERROR((IFERROR('FORM NILAI SIAP'!$M107*'CPMK-CPL'!K$11,0)+IFERROR('FORM NILAI SIAP'!$O107*'CPMK-CPL'!K$12,0)+IFERROR('FORM NILAI SIAP'!$Q107*'CPMK-CPL'!K$13,0)+IFERROR('FORM NILAI SIAP'!$S107*'CPMK-CPL'!K$14,0)+IFERROR('FORM NILAI SIAP'!$U107*'CPMK-CPL'!K$15,0)+IFERROR('FORM NILAI SIAP'!$W107*'CPMK-CPL'!K$16,0)+IFERROR('FORM NILAI SIAP'!$Y107*'CPMK-CPL'!K$17,0)+IFERROR('FORM NILAI SIAP'!$AA107*'CPMK-CPL'!K$18,0)+IFERROR('FORM NILAI SIAP'!$AC107*'CPMK-CPL'!K$19,0)+IFERROR('FORM NILAI SIAP'!$AE107*'CPMK-CPL'!K$20,0))/'CPMK-CPL'!K$25,""))</f>
        <v/>
      </c>
      <c r="M107" s="7" t="str">
        <f>IF($C107="","",IFERROR((IFERROR('FORM NILAI SIAP'!$M107*'CPMK-CPL'!L$11,0)+IFERROR('FORM NILAI SIAP'!$O107*'CPMK-CPL'!L$12,0)+IFERROR('FORM NILAI SIAP'!$Q107*'CPMK-CPL'!L$13,0)+IFERROR('FORM NILAI SIAP'!$S107*'CPMK-CPL'!L$14,0)+IFERROR('FORM NILAI SIAP'!$U107*'CPMK-CPL'!L$15,0)+IFERROR('FORM NILAI SIAP'!$W107*'CPMK-CPL'!L$16,0)+IFERROR('FORM NILAI SIAP'!$Y107*'CPMK-CPL'!L$17,0)+IFERROR('FORM NILAI SIAP'!$AA107*'CPMK-CPL'!L$18,0)+IFERROR('FORM NILAI SIAP'!$AC107*'CPMK-CPL'!L$19,0)+IFERROR('FORM NILAI SIAP'!$AE107*'CPMK-CPL'!L$20,0))/'CPMK-CPL'!L$25,""))</f>
        <v/>
      </c>
      <c r="N107" s="7" t="str">
        <f>IF($C107="","",IFERROR((IFERROR('FORM NILAI SIAP'!$M107*'CPMK-CPL'!M$11,0)+IFERROR('FORM NILAI SIAP'!$O107*'CPMK-CPL'!M$12,0)+IFERROR('FORM NILAI SIAP'!$Q107*'CPMK-CPL'!M$13,0)+IFERROR('FORM NILAI SIAP'!$S107*'CPMK-CPL'!M$14,0)+IFERROR('FORM NILAI SIAP'!$U107*'CPMK-CPL'!M$15,0)+IFERROR('FORM NILAI SIAP'!$W107*'CPMK-CPL'!M$16,0)+IFERROR('FORM NILAI SIAP'!$Y107*'CPMK-CPL'!M$17,0)+IFERROR('FORM NILAI SIAP'!$AA107*'CPMK-CPL'!M$18,0)+IFERROR('FORM NILAI SIAP'!$AC107*'CPMK-CPL'!M$19,0)+IFERROR('FORM NILAI SIAP'!$AE107*'CPMK-CPL'!M$20,0))/'CPMK-CPL'!M$25,""))</f>
        <v/>
      </c>
      <c r="O107" s="7" t="str">
        <f>IF($C107="","",IFERROR((IFERROR('FORM NILAI SIAP'!$M107*'CPMK-CPL'!N$11,0)+IFERROR('FORM NILAI SIAP'!$O107*'CPMK-CPL'!N$12,0)+IFERROR('FORM NILAI SIAP'!$Q107*'CPMK-CPL'!N$13,0)+IFERROR('FORM NILAI SIAP'!$S107*'CPMK-CPL'!N$14,0)+IFERROR('FORM NILAI SIAP'!$U107*'CPMK-CPL'!N$15,0)+IFERROR('FORM NILAI SIAP'!$W107*'CPMK-CPL'!N$16,0)+IFERROR('FORM NILAI SIAP'!$Y107*'CPMK-CPL'!N$17,0)+IFERROR('FORM NILAI SIAP'!$AA107*'CPMK-CPL'!N$18,0)+IFERROR('FORM NILAI SIAP'!$AC107*'CPMK-CPL'!N$19,0)+IFERROR('FORM NILAI SIAP'!$AE107*'CPMK-CPL'!N$20,0))/'CPMK-CPL'!N$25,""))</f>
        <v/>
      </c>
      <c r="P107" s="7" t="str">
        <f>IF($C107="","",IFERROR((IFERROR('FORM NILAI SIAP'!$M107*'CPMK-CPL'!O$11,0)+IFERROR('FORM NILAI SIAP'!$O107*'CPMK-CPL'!O$12,0)+IFERROR('FORM NILAI SIAP'!$Q107*'CPMK-CPL'!O$13,0)+IFERROR('FORM NILAI SIAP'!$S107*'CPMK-CPL'!O$14,0)+IFERROR('FORM NILAI SIAP'!$U107*'CPMK-CPL'!O$15,0)+IFERROR('FORM NILAI SIAP'!$W107*'CPMK-CPL'!O$16,0)+IFERROR('FORM NILAI SIAP'!$Y107*'CPMK-CPL'!O$17,0)+IFERROR('FORM NILAI SIAP'!$AA107*'CPMK-CPL'!O$18,0)+IFERROR('FORM NILAI SIAP'!$AC107*'CPMK-CPL'!O$19,0)+IFERROR('FORM NILAI SIAP'!$AE107*'CPMK-CPL'!O$20,0))/'CPMK-CPL'!O$25,""))</f>
        <v/>
      </c>
      <c r="Q107" s="7" t="str">
        <f>IF($C107="","",IFERROR((IFERROR('FORM NILAI SIAP'!$M107*'CPMK-CPL'!P$11,0)+IFERROR('FORM NILAI SIAP'!$O107*'CPMK-CPL'!P$12,0)+IFERROR('FORM NILAI SIAP'!$Q107*'CPMK-CPL'!P$13,0)+IFERROR('FORM NILAI SIAP'!$S107*'CPMK-CPL'!P$14,0)+IFERROR('FORM NILAI SIAP'!$U107*'CPMK-CPL'!P$15,0)+IFERROR('FORM NILAI SIAP'!$W107*'CPMK-CPL'!P$16,0)+IFERROR('FORM NILAI SIAP'!$Y107*'CPMK-CPL'!P$17,0)+IFERROR('FORM NILAI SIAP'!$AA107*'CPMK-CPL'!P$18,0)+IFERROR('FORM NILAI SIAP'!$AC107*'CPMK-CPL'!P$19,0)+IFERROR('FORM NILAI SIAP'!$AE107*'CPMK-CPL'!P$20,0))/'CPMK-CPL'!P$25,""))</f>
        <v/>
      </c>
      <c r="R107" s="7" t="str">
        <f>IF($C107="","",IFERROR((IFERROR('FORM NILAI SIAP'!$M107*'CPMK-CPL'!Q$11,0)+IFERROR('FORM NILAI SIAP'!$O107*'CPMK-CPL'!Q$12,0)+IFERROR('FORM NILAI SIAP'!$Q107*'CPMK-CPL'!Q$13,0)+IFERROR('FORM NILAI SIAP'!$S107*'CPMK-CPL'!Q$14,0)+IFERROR('FORM NILAI SIAP'!$U107*'CPMK-CPL'!Q$15,0)+IFERROR('FORM NILAI SIAP'!$W107*'CPMK-CPL'!Q$16,0)+IFERROR('FORM NILAI SIAP'!$Y107*'CPMK-CPL'!Q$17,0)+IFERROR('FORM NILAI SIAP'!$AA107*'CPMK-CPL'!Q$18,0)+IFERROR('FORM NILAI SIAP'!$AC107*'CPMK-CPL'!Q$19,0)+IFERROR('FORM NILAI SIAP'!$AE107*'CPMK-CPL'!Q$20,0))/'CPMK-CPL'!Q$25,""))</f>
        <v/>
      </c>
      <c r="S107" s="7" t="str">
        <f>IF($C107="","",IFERROR((IFERROR('FORM NILAI SIAP'!$M107*'CPMK-CPL'!R$11,0)+IFERROR('FORM NILAI SIAP'!$O107*'CPMK-CPL'!R$12,0)+IFERROR('FORM NILAI SIAP'!$Q107*'CPMK-CPL'!R$13,0)+IFERROR('FORM NILAI SIAP'!$S107*'CPMK-CPL'!R$14,0)+IFERROR('FORM NILAI SIAP'!$U107*'CPMK-CPL'!R$15,0)+IFERROR('FORM NILAI SIAP'!$W107*'CPMK-CPL'!R$16,0)+IFERROR('FORM NILAI SIAP'!$Y107*'CPMK-CPL'!R$17,0)+IFERROR('FORM NILAI SIAP'!$AA107*'CPMK-CPL'!R$18,0)+IFERROR('FORM NILAI SIAP'!$AC107*'CPMK-CPL'!R$19,0)+IFERROR('FORM NILAI SIAP'!$AE107*'CPMK-CPL'!R$20,0))/'CPMK-CPL'!R$25,""))</f>
        <v/>
      </c>
      <c r="T107" s="88" t="str">
        <f t="shared" ref="T107:AH107" si="109">IF(E107="","",IF(E107&gt;=80,4,IF(E107&gt;=70,3,IF(E107&gt;=60,2,1))))</f>
        <v/>
      </c>
      <c r="U107" s="88" t="str">
        <f t="shared" si="109"/>
        <v/>
      </c>
      <c r="V107" s="88">
        <f t="shared" si="75"/>
        <v>1</v>
      </c>
      <c r="W107" s="88" t="str">
        <f t="shared" si="109"/>
        <v/>
      </c>
      <c r="X107" s="88" t="str">
        <f t="shared" si="109"/>
        <v/>
      </c>
      <c r="Y107" s="88" t="str">
        <f t="shared" si="109"/>
        <v/>
      </c>
      <c r="Z107" s="88" t="str">
        <f t="shared" si="109"/>
        <v/>
      </c>
      <c r="AA107" s="88" t="str">
        <f t="shared" si="109"/>
        <v/>
      </c>
      <c r="AB107" s="88" t="str">
        <f t="shared" si="109"/>
        <v/>
      </c>
      <c r="AC107" s="88" t="str">
        <f t="shared" si="109"/>
        <v/>
      </c>
      <c r="AD107" s="88" t="str">
        <f t="shared" si="109"/>
        <v/>
      </c>
      <c r="AE107" s="88" t="str">
        <f t="shared" si="109"/>
        <v/>
      </c>
      <c r="AF107" s="88" t="str">
        <f t="shared" si="109"/>
        <v/>
      </c>
      <c r="AG107" s="88" t="str">
        <f t="shared" si="109"/>
        <v/>
      </c>
      <c r="AH107" s="88" t="str">
        <f t="shared" si="109"/>
        <v/>
      </c>
      <c r="AI107" s="89">
        <f t="shared" ca="1" si="6"/>
        <v>1</v>
      </c>
      <c r="AJ107" s="89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</row>
    <row r="108" spans="1:90" ht="14.25" customHeight="1">
      <c r="A108" s="103">
        <f t="shared" si="73"/>
        <v>101</v>
      </c>
      <c r="B108" s="64">
        <f>IF('FORM NILAI SIAP'!A108=0,"",'FORM NILAI SIAP'!A108)</f>
        <v>21120120140099</v>
      </c>
      <c r="C108" s="3" t="str">
        <f>IF('FORM NILAI SIAP'!B108=0,"",'FORM NILAI SIAP'!B108)</f>
        <v>FATIH RIZQY HAKIM</v>
      </c>
      <c r="D108" s="3" t="str">
        <f>'FORM NILAI SIAP'!J108</f>
        <v>B</v>
      </c>
      <c r="E108" s="7" t="str">
        <f>IF($C108="","",IFERROR((IFERROR('FORM NILAI SIAP'!$M108*'CPMK-CPL'!D$11,0)+IFERROR('FORM NILAI SIAP'!$O108*'CPMK-CPL'!D$12,0)+IFERROR('FORM NILAI SIAP'!$Q108*'CPMK-CPL'!D$13,0)+IFERROR('FORM NILAI SIAP'!$S108*'CPMK-CPL'!D$14,0)+IFERROR('FORM NILAI SIAP'!$U108*'CPMK-CPL'!D$15,0)+IFERROR('FORM NILAI SIAP'!$W108*'CPMK-CPL'!D$16,0)+IFERROR('FORM NILAI SIAP'!$Y108*'CPMK-CPL'!D$17,0)+IFERROR('FORM NILAI SIAP'!$AA108*'CPMK-CPL'!D$18,0)+IFERROR('FORM NILAI SIAP'!$AC108*'CPMK-CPL'!D$19,0)+IFERROR('FORM NILAI SIAP'!$AE108*'CPMK-CPL'!D$20,0))/'CPMK-CPL'!D$25,""))</f>
        <v/>
      </c>
      <c r="F108" s="7" t="str">
        <f>IF($C108="","",IFERROR((IFERROR('FORM NILAI SIAP'!$M108*'CPMK-CPL'!E$11,0)+IFERROR('FORM NILAI SIAP'!$O108*'CPMK-CPL'!E$12,0)+IFERROR('FORM NILAI SIAP'!$Q108*'CPMK-CPL'!E$13,0)+IFERROR('FORM NILAI SIAP'!$S108*'CPMK-CPL'!E$14,0)+IFERROR('FORM NILAI SIAP'!$U108*'CPMK-CPL'!E$15,0)+IFERROR('FORM NILAI SIAP'!$W108*'CPMK-CPL'!E$16,0)+IFERROR('FORM NILAI SIAP'!$Y108*'CPMK-CPL'!E$17,0)+IFERROR('FORM NILAI SIAP'!$AA108*'CPMK-CPL'!E$18,0)+IFERROR('FORM NILAI SIAP'!$AC108*'CPMK-CPL'!E$19,0)+IFERROR('FORM NILAI SIAP'!$AE108*'CPMK-CPL'!E$20,0))/'CPMK-CPL'!E$25,""))</f>
        <v/>
      </c>
      <c r="G108" s="7">
        <f>IF($C108="","",IFERROR((IFERROR('FORM NILAI SIAP'!$M108*'CPMK-CPL'!F$11,0)+IFERROR('FORM NILAI SIAP'!$O108*'CPMK-CPL'!F$12,0)+IFERROR('FORM NILAI SIAP'!$Q108*'CPMK-CPL'!F$13,0)+IFERROR('FORM NILAI SIAP'!$S108*'CPMK-CPL'!F$14,0)+IFERROR('FORM NILAI SIAP'!$U108*'CPMK-CPL'!F$15,0)+IFERROR('FORM NILAI SIAP'!$W108*'CPMK-CPL'!F$16,0)+IFERROR('FORM NILAI SIAP'!$Y108*'CPMK-CPL'!F$17,0)+IFERROR('FORM NILAI SIAP'!$AA108*'CPMK-CPL'!F$18,0)+IFERROR('FORM NILAI SIAP'!$AC108*'CPMK-CPL'!F$19,0)+IFERROR('FORM NILAI SIAP'!$AE108*'CPMK-CPL'!F$20,0))/'CPMK-CPL'!F$25,""))</f>
        <v>71</v>
      </c>
      <c r="H108" s="7" t="str">
        <f>IF($C108="","",IFERROR((IFERROR('FORM NILAI SIAP'!$M108*'CPMK-CPL'!G$11,0)+IFERROR('FORM NILAI SIAP'!$O108*'CPMK-CPL'!G$12,0)+IFERROR('FORM NILAI SIAP'!$Q108*'CPMK-CPL'!G$13,0)+IFERROR('FORM NILAI SIAP'!$S108*'CPMK-CPL'!G$14,0)+IFERROR('FORM NILAI SIAP'!$U108*'CPMK-CPL'!G$15,0)+IFERROR('FORM NILAI SIAP'!$W108*'CPMK-CPL'!G$16,0)+IFERROR('FORM NILAI SIAP'!$Y108*'CPMK-CPL'!G$17,0)+IFERROR('FORM NILAI SIAP'!$AA108*'CPMK-CPL'!G$18,0)+IFERROR('FORM NILAI SIAP'!$AC108*'CPMK-CPL'!G$19,0)+IFERROR('FORM NILAI SIAP'!$AE108*'CPMK-CPL'!G$20,0))/'CPMK-CPL'!G$25,""))</f>
        <v/>
      </c>
      <c r="I108" s="7" t="str">
        <f>IF($C108="","",IFERROR((IFERROR('FORM NILAI SIAP'!$M108*'CPMK-CPL'!H$11,0)+IFERROR('FORM NILAI SIAP'!$O108*'CPMK-CPL'!H$12,0)+IFERROR('FORM NILAI SIAP'!$Q108*'CPMK-CPL'!H$13,0)+IFERROR('FORM NILAI SIAP'!$S108*'CPMK-CPL'!H$14,0)+IFERROR('FORM NILAI SIAP'!$U108*'CPMK-CPL'!H$15,0)+IFERROR('FORM NILAI SIAP'!$W108*'CPMK-CPL'!H$16,0)+IFERROR('FORM NILAI SIAP'!$Y108*'CPMK-CPL'!H$17,0)+IFERROR('FORM NILAI SIAP'!$AA108*'CPMK-CPL'!H$18,0)+IFERROR('FORM NILAI SIAP'!$AC108*'CPMK-CPL'!H$19,0)+IFERROR('FORM NILAI SIAP'!$AE108*'CPMK-CPL'!H$20,0))/'CPMK-CPL'!H$25,""))</f>
        <v/>
      </c>
      <c r="J108" s="7" t="str">
        <f>IF($C108="","",IFERROR((IFERROR('FORM NILAI SIAP'!$M108*'CPMK-CPL'!I$11,0)+IFERROR('FORM NILAI SIAP'!$O108*'CPMK-CPL'!I$12,0)+IFERROR('FORM NILAI SIAP'!$Q108*'CPMK-CPL'!I$13,0)+IFERROR('FORM NILAI SIAP'!$S108*'CPMK-CPL'!I$14,0)+IFERROR('FORM NILAI SIAP'!$U108*'CPMK-CPL'!I$15,0)+IFERROR('FORM NILAI SIAP'!$W108*'CPMK-CPL'!I$16,0)+IFERROR('FORM NILAI SIAP'!$Y108*'CPMK-CPL'!I$17,0)+IFERROR('FORM NILAI SIAP'!$AA108*'CPMK-CPL'!I$18,0)+IFERROR('FORM NILAI SIAP'!$AC108*'CPMK-CPL'!I$19,0)+IFERROR('FORM NILAI SIAP'!$AE108*'CPMK-CPL'!I$20,0))/'CPMK-CPL'!I$25,""))</f>
        <v/>
      </c>
      <c r="K108" s="7" t="str">
        <f>IF($C108="","",IFERROR((IFERROR('FORM NILAI SIAP'!$M108*'CPMK-CPL'!J$11,0)+IFERROR('FORM NILAI SIAP'!$O108*'CPMK-CPL'!J$12,0)+IFERROR('FORM NILAI SIAP'!$Q108*'CPMK-CPL'!J$13,0)+IFERROR('FORM NILAI SIAP'!$S108*'CPMK-CPL'!J$14,0)+IFERROR('FORM NILAI SIAP'!$U108*'CPMK-CPL'!J$15,0)+IFERROR('FORM NILAI SIAP'!$W108*'CPMK-CPL'!J$16,0)+IFERROR('FORM NILAI SIAP'!$Y108*'CPMK-CPL'!J$17,0)+IFERROR('FORM NILAI SIAP'!$AA108*'CPMK-CPL'!J$18,0)+IFERROR('FORM NILAI SIAP'!$AC108*'CPMK-CPL'!J$19,0)+IFERROR('FORM NILAI SIAP'!$AE108*'CPMK-CPL'!J$20,0))/'CPMK-CPL'!J$25,""))</f>
        <v/>
      </c>
      <c r="L108" s="7" t="str">
        <f>IF($C108="","",IFERROR((IFERROR('FORM NILAI SIAP'!$M108*'CPMK-CPL'!K$11,0)+IFERROR('FORM NILAI SIAP'!$O108*'CPMK-CPL'!K$12,0)+IFERROR('FORM NILAI SIAP'!$Q108*'CPMK-CPL'!K$13,0)+IFERROR('FORM NILAI SIAP'!$S108*'CPMK-CPL'!K$14,0)+IFERROR('FORM NILAI SIAP'!$U108*'CPMK-CPL'!K$15,0)+IFERROR('FORM NILAI SIAP'!$W108*'CPMK-CPL'!K$16,0)+IFERROR('FORM NILAI SIAP'!$Y108*'CPMK-CPL'!K$17,0)+IFERROR('FORM NILAI SIAP'!$AA108*'CPMK-CPL'!K$18,0)+IFERROR('FORM NILAI SIAP'!$AC108*'CPMK-CPL'!K$19,0)+IFERROR('FORM NILAI SIAP'!$AE108*'CPMK-CPL'!K$20,0))/'CPMK-CPL'!K$25,""))</f>
        <v/>
      </c>
      <c r="M108" s="7" t="str">
        <f>IF($C108="","",IFERROR((IFERROR('FORM NILAI SIAP'!$M108*'CPMK-CPL'!L$11,0)+IFERROR('FORM NILAI SIAP'!$O108*'CPMK-CPL'!L$12,0)+IFERROR('FORM NILAI SIAP'!$Q108*'CPMK-CPL'!L$13,0)+IFERROR('FORM NILAI SIAP'!$S108*'CPMK-CPL'!L$14,0)+IFERROR('FORM NILAI SIAP'!$U108*'CPMK-CPL'!L$15,0)+IFERROR('FORM NILAI SIAP'!$W108*'CPMK-CPL'!L$16,0)+IFERROR('FORM NILAI SIAP'!$Y108*'CPMK-CPL'!L$17,0)+IFERROR('FORM NILAI SIAP'!$AA108*'CPMK-CPL'!L$18,0)+IFERROR('FORM NILAI SIAP'!$AC108*'CPMK-CPL'!L$19,0)+IFERROR('FORM NILAI SIAP'!$AE108*'CPMK-CPL'!L$20,0))/'CPMK-CPL'!L$25,""))</f>
        <v/>
      </c>
      <c r="N108" s="7" t="str">
        <f>IF($C108="","",IFERROR((IFERROR('FORM NILAI SIAP'!$M108*'CPMK-CPL'!M$11,0)+IFERROR('FORM NILAI SIAP'!$O108*'CPMK-CPL'!M$12,0)+IFERROR('FORM NILAI SIAP'!$Q108*'CPMK-CPL'!M$13,0)+IFERROR('FORM NILAI SIAP'!$S108*'CPMK-CPL'!M$14,0)+IFERROR('FORM NILAI SIAP'!$U108*'CPMK-CPL'!M$15,0)+IFERROR('FORM NILAI SIAP'!$W108*'CPMK-CPL'!M$16,0)+IFERROR('FORM NILAI SIAP'!$Y108*'CPMK-CPL'!M$17,0)+IFERROR('FORM NILAI SIAP'!$AA108*'CPMK-CPL'!M$18,0)+IFERROR('FORM NILAI SIAP'!$AC108*'CPMK-CPL'!M$19,0)+IFERROR('FORM NILAI SIAP'!$AE108*'CPMK-CPL'!M$20,0))/'CPMK-CPL'!M$25,""))</f>
        <v/>
      </c>
      <c r="O108" s="7" t="str">
        <f>IF($C108="","",IFERROR((IFERROR('FORM NILAI SIAP'!$M108*'CPMK-CPL'!N$11,0)+IFERROR('FORM NILAI SIAP'!$O108*'CPMK-CPL'!N$12,0)+IFERROR('FORM NILAI SIAP'!$Q108*'CPMK-CPL'!N$13,0)+IFERROR('FORM NILAI SIAP'!$S108*'CPMK-CPL'!N$14,0)+IFERROR('FORM NILAI SIAP'!$U108*'CPMK-CPL'!N$15,0)+IFERROR('FORM NILAI SIAP'!$W108*'CPMK-CPL'!N$16,0)+IFERROR('FORM NILAI SIAP'!$Y108*'CPMK-CPL'!N$17,0)+IFERROR('FORM NILAI SIAP'!$AA108*'CPMK-CPL'!N$18,0)+IFERROR('FORM NILAI SIAP'!$AC108*'CPMK-CPL'!N$19,0)+IFERROR('FORM NILAI SIAP'!$AE108*'CPMK-CPL'!N$20,0))/'CPMK-CPL'!N$25,""))</f>
        <v/>
      </c>
      <c r="P108" s="7" t="str">
        <f>IF($C108="","",IFERROR((IFERROR('FORM NILAI SIAP'!$M108*'CPMK-CPL'!O$11,0)+IFERROR('FORM NILAI SIAP'!$O108*'CPMK-CPL'!O$12,0)+IFERROR('FORM NILAI SIAP'!$Q108*'CPMK-CPL'!O$13,0)+IFERROR('FORM NILAI SIAP'!$S108*'CPMK-CPL'!O$14,0)+IFERROR('FORM NILAI SIAP'!$U108*'CPMK-CPL'!O$15,0)+IFERROR('FORM NILAI SIAP'!$W108*'CPMK-CPL'!O$16,0)+IFERROR('FORM NILAI SIAP'!$Y108*'CPMK-CPL'!O$17,0)+IFERROR('FORM NILAI SIAP'!$AA108*'CPMK-CPL'!O$18,0)+IFERROR('FORM NILAI SIAP'!$AC108*'CPMK-CPL'!O$19,0)+IFERROR('FORM NILAI SIAP'!$AE108*'CPMK-CPL'!O$20,0))/'CPMK-CPL'!O$25,""))</f>
        <v/>
      </c>
      <c r="Q108" s="7" t="str">
        <f>IF($C108="","",IFERROR((IFERROR('FORM NILAI SIAP'!$M108*'CPMK-CPL'!P$11,0)+IFERROR('FORM NILAI SIAP'!$O108*'CPMK-CPL'!P$12,0)+IFERROR('FORM NILAI SIAP'!$Q108*'CPMK-CPL'!P$13,0)+IFERROR('FORM NILAI SIAP'!$S108*'CPMK-CPL'!P$14,0)+IFERROR('FORM NILAI SIAP'!$U108*'CPMK-CPL'!P$15,0)+IFERROR('FORM NILAI SIAP'!$W108*'CPMK-CPL'!P$16,0)+IFERROR('FORM NILAI SIAP'!$Y108*'CPMK-CPL'!P$17,0)+IFERROR('FORM NILAI SIAP'!$AA108*'CPMK-CPL'!P$18,0)+IFERROR('FORM NILAI SIAP'!$AC108*'CPMK-CPL'!P$19,0)+IFERROR('FORM NILAI SIAP'!$AE108*'CPMK-CPL'!P$20,0))/'CPMK-CPL'!P$25,""))</f>
        <v/>
      </c>
      <c r="R108" s="7" t="str">
        <f>IF($C108="","",IFERROR((IFERROR('FORM NILAI SIAP'!$M108*'CPMK-CPL'!Q$11,0)+IFERROR('FORM NILAI SIAP'!$O108*'CPMK-CPL'!Q$12,0)+IFERROR('FORM NILAI SIAP'!$Q108*'CPMK-CPL'!Q$13,0)+IFERROR('FORM NILAI SIAP'!$S108*'CPMK-CPL'!Q$14,0)+IFERROR('FORM NILAI SIAP'!$U108*'CPMK-CPL'!Q$15,0)+IFERROR('FORM NILAI SIAP'!$W108*'CPMK-CPL'!Q$16,0)+IFERROR('FORM NILAI SIAP'!$Y108*'CPMK-CPL'!Q$17,0)+IFERROR('FORM NILAI SIAP'!$AA108*'CPMK-CPL'!Q$18,0)+IFERROR('FORM NILAI SIAP'!$AC108*'CPMK-CPL'!Q$19,0)+IFERROR('FORM NILAI SIAP'!$AE108*'CPMK-CPL'!Q$20,0))/'CPMK-CPL'!Q$25,""))</f>
        <v/>
      </c>
      <c r="S108" s="7" t="str">
        <f>IF($C108="","",IFERROR((IFERROR('FORM NILAI SIAP'!$M108*'CPMK-CPL'!R$11,0)+IFERROR('FORM NILAI SIAP'!$O108*'CPMK-CPL'!R$12,0)+IFERROR('FORM NILAI SIAP'!$Q108*'CPMK-CPL'!R$13,0)+IFERROR('FORM NILAI SIAP'!$S108*'CPMK-CPL'!R$14,0)+IFERROR('FORM NILAI SIAP'!$U108*'CPMK-CPL'!R$15,0)+IFERROR('FORM NILAI SIAP'!$W108*'CPMK-CPL'!R$16,0)+IFERROR('FORM NILAI SIAP'!$Y108*'CPMK-CPL'!R$17,0)+IFERROR('FORM NILAI SIAP'!$AA108*'CPMK-CPL'!R$18,0)+IFERROR('FORM NILAI SIAP'!$AC108*'CPMK-CPL'!R$19,0)+IFERROR('FORM NILAI SIAP'!$AE108*'CPMK-CPL'!R$20,0))/'CPMK-CPL'!R$25,""))</f>
        <v/>
      </c>
      <c r="T108" s="88" t="str">
        <f t="shared" ref="T108:AH108" si="110">IF(E108="","",IF(E108&gt;=80,4,IF(E108&gt;=70,3,IF(E108&gt;=60,2,1))))</f>
        <v/>
      </c>
      <c r="U108" s="88" t="str">
        <f t="shared" si="110"/>
        <v/>
      </c>
      <c r="V108" s="88">
        <f t="shared" si="75"/>
        <v>3</v>
      </c>
      <c r="W108" s="88" t="str">
        <f t="shared" si="110"/>
        <v/>
      </c>
      <c r="X108" s="88" t="str">
        <f t="shared" si="110"/>
        <v/>
      </c>
      <c r="Y108" s="88" t="str">
        <f t="shared" si="110"/>
        <v/>
      </c>
      <c r="Z108" s="88" t="str">
        <f t="shared" si="110"/>
        <v/>
      </c>
      <c r="AA108" s="88" t="str">
        <f t="shared" si="110"/>
        <v/>
      </c>
      <c r="AB108" s="88" t="str">
        <f t="shared" si="110"/>
        <v/>
      </c>
      <c r="AC108" s="88" t="str">
        <f t="shared" si="110"/>
        <v/>
      </c>
      <c r="AD108" s="88" t="str">
        <f t="shared" si="110"/>
        <v/>
      </c>
      <c r="AE108" s="88" t="str">
        <f t="shared" si="110"/>
        <v/>
      </c>
      <c r="AF108" s="88" t="str">
        <f t="shared" si="110"/>
        <v/>
      </c>
      <c r="AG108" s="88" t="str">
        <f t="shared" si="110"/>
        <v/>
      </c>
      <c r="AH108" s="88" t="str">
        <f t="shared" si="110"/>
        <v/>
      </c>
      <c r="AI108" s="89">
        <f t="shared" ca="1" si="6"/>
        <v>3</v>
      </c>
      <c r="AJ108" s="89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</row>
    <row r="109" spans="1:90" ht="14.25" customHeight="1">
      <c r="A109" s="103">
        <f t="shared" si="73"/>
        <v>102</v>
      </c>
      <c r="B109" s="64">
        <f>IF('FORM NILAI SIAP'!A109=0,"",'FORM NILAI SIAP'!A109)</f>
        <v>21120120140099</v>
      </c>
      <c r="C109" s="3" t="str">
        <f>IF('FORM NILAI SIAP'!B109=0,"",'FORM NILAI SIAP'!B109)</f>
        <v>DANIEL SUBERDO MATANARI</v>
      </c>
      <c r="D109" s="3" t="str">
        <f>'FORM NILAI SIAP'!J109</f>
        <v>A</v>
      </c>
      <c r="E109" s="7" t="str">
        <f>IF($C109="","",IFERROR((IFERROR('FORM NILAI SIAP'!$M109*'CPMK-CPL'!D$11,0)+IFERROR('FORM NILAI SIAP'!$O109*'CPMK-CPL'!D$12,0)+IFERROR('FORM NILAI SIAP'!$Q109*'CPMK-CPL'!D$13,0)+IFERROR('FORM NILAI SIAP'!$S109*'CPMK-CPL'!D$14,0)+IFERROR('FORM NILAI SIAP'!$U109*'CPMK-CPL'!D$15,0)+IFERROR('FORM NILAI SIAP'!$W109*'CPMK-CPL'!D$16,0)+IFERROR('FORM NILAI SIAP'!$Y109*'CPMK-CPL'!D$17,0)+IFERROR('FORM NILAI SIAP'!$AA109*'CPMK-CPL'!D$18,0)+IFERROR('FORM NILAI SIAP'!$AC109*'CPMK-CPL'!D$19,0)+IFERROR('FORM NILAI SIAP'!$AE109*'CPMK-CPL'!D$20,0))/'CPMK-CPL'!D$25,""))</f>
        <v/>
      </c>
      <c r="F109" s="7" t="str">
        <f>IF($C109="","",IFERROR((IFERROR('FORM NILAI SIAP'!$M109*'CPMK-CPL'!E$11,0)+IFERROR('FORM NILAI SIAP'!$O109*'CPMK-CPL'!E$12,0)+IFERROR('FORM NILAI SIAP'!$Q109*'CPMK-CPL'!E$13,0)+IFERROR('FORM NILAI SIAP'!$S109*'CPMK-CPL'!E$14,0)+IFERROR('FORM NILAI SIAP'!$U109*'CPMK-CPL'!E$15,0)+IFERROR('FORM NILAI SIAP'!$W109*'CPMK-CPL'!E$16,0)+IFERROR('FORM NILAI SIAP'!$Y109*'CPMK-CPL'!E$17,0)+IFERROR('FORM NILAI SIAP'!$AA109*'CPMK-CPL'!E$18,0)+IFERROR('FORM NILAI SIAP'!$AC109*'CPMK-CPL'!E$19,0)+IFERROR('FORM NILAI SIAP'!$AE109*'CPMK-CPL'!E$20,0))/'CPMK-CPL'!E$25,""))</f>
        <v/>
      </c>
      <c r="G109" s="7">
        <f>IF($C109="","",IFERROR((IFERROR('FORM NILAI SIAP'!$M109*'CPMK-CPL'!F$11,0)+IFERROR('FORM NILAI SIAP'!$O109*'CPMK-CPL'!F$12,0)+IFERROR('FORM NILAI SIAP'!$Q109*'CPMK-CPL'!F$13,0)+IFERROR('FORM NILAI SIAP'!$S109*'CPMK-CPL'!F$14,0)+IFERROR('FORM NILAI SIAP'!$U109*'CPMK-CPL'!F$15,0)+IFERROR('FORM NILAI SIAP'!$W109*'CPMK-CPL'!F$16,0)+IFERROR('FORM NILAI SIAP'!$Y109*'CPMK-CPL'!F$17,0)+IFERROR('FORM NILAI SIAP'!$AA109*'CPMK-CPL'!F$18,0)+IFERROR('FORM NILAI SIAP'!$AC109*'CPMK-CPL'!F$19,0)+IFERROR('FORM NILAI SIAP'!$AE109*'CPMK-CPL'!F$20,0))/'CPMK-CPL'!F$25,""))</f>
        <v>91</v>
      </c>
      <c r="H109" s="7" t="str">
        <f>IF($C109="","",IFERROR((IFERROR('FORM NILAI SIAP'!$M109*'CPMK-CPL'!G$11,0)+IFERROR('FORM NILAI SIAP'!$O109*'CPMK-CPL'!G$12,0)+IFERROR('FORM NILAI SIAP'!$Q109*'CPMK-CPL'!G$13,0)+IFERROR('FORM NILAI SIAP'!$S109*'CPMK-CPL'!G$14,0)+IFERROR('FORM NILAI SIAP'!$U109*'CPMK-CPL'!G$15,0)+IFERROR('FORM NILAI SIAP'!$W109*'CPMK-CPL'!G$16,0)+IFERROR('FORM NILAI SIAP'!$Y109*'CPMK-CPL'!G$17,0)+IFERROR('FORM NILAI SIAP'!$AA109*'CPMK-CPL'!G$18,0)+IFERROR('FORM NILAI SIAP'!$AC109*'CPMK-CPL'!G$19,0)+IFERROR('FORM NILAI SIAP'!$AE109*'CPMK-CPL'!G$20,0))/'CPMK-CPL'!G$25,""))</f>
        <v/>
      </c>
      <c r="I109" s="7" t="str">
        <f>IF($C109="","",IFERROR((IFERROR('FORM NILAI SIAP'!$M109*'CPMK-CPL'!H$11,0)+IFERROR('FORM NILAI SIAP'!$O109*'CPMK-CPL'!H$12,0)+IFERROR('FORM NILAI SIAP'!$Q109*'CPMK-CPL'!H$13,0)+IFERROR('FORM NILAI SIAP'!$S109*'CPMK-CPL'!H$14,0)+IFERROR('FORM NILAI SIAP'!$U109*'CPMK-CPL'!H$15,0)+IFERROR('FORM NILAI SIAP'!$W109*'CPMK-CPL'!H$16,0)+IFERROR('FORM NILAI SIAP'!$Y109*'CPMK-CPL'!H$17,0)+IFERROR('FORM NILAI SIAP'!$AA109*'CPMK-CPL'!H$18,0)+IFERROR('FORM NILAI SIAP'!$AC109*'CPMK-CPL'!H$19,0)+IFERROR('FORM NILAI SIAP'!$AE109*'CPMK-CPL'!H$20,0))/'CPMK-CPL'!H$25,""))</f>
        <v/>
      </c>
      <c r="J109" s="7" t="str">
        <f>IF($C109="","",IFERROR((IFERROR('FORM NILAI SIAP'!$M109*'CPMK-CPL'!I$11,0)+IFERROR('FORM NILAI SIAP'!$O109*'CPMK-CPL'!I$12,0)+IFERROR('FORM NILAI SIAP'!$Q109*'CPMK-CPL'!I$13,0)+IFERROR('FORM NILAI SIAP'!$S109*'CPMK-CPL'!I$14,0)+IFERROR('FORM NILAI SIAP'!$U109*'CPMK-CPL'!I$15,0)+IFERROR('FORM NILAI SIAP'!$W109*'CPMK-CPL'!I$16,0)+IFERROR('FORM NILAI SIAP'!$Y109*'CPMK-CPL'!I$17,0)+IFERROR('FORM NILAI SIAP'!$AA109*'CPMK-CPL'!I$18,0)+IFERROR('FORM NILAI SIAP'!$AC109*'CPMK-CPL'!I$19,0)+IFERROR('FORM NILAI SIAP'!$AE109*'CPMK-CPL'!I$20,0))/'CPMK-CPL'!I$25,""))</f>
        <v/>
      </c>
      <c r="K109" s="7" t="str">
        <f>IF($C109="","",IFERROR((IFERROR('FORM NILAI SIAP'!$M109*'CPMK-CPL'!J$11,0)+IFERROR('FORM NILAI SIAP'!$O109*'CPMK-CPL'!J$12,0)+IFERROR('FORM NILAI SIAP'!$Q109*'CPMK-CPL'!J$13,0)+IFERROR('FORM NILAI SIAP'!$S109*'CPMK-CPL'!J$14,0)+IFERROR('FORM NILAI SIAP'!$U109*'CPMK-CPL'!J$15,0)+IFERROR('FORM NILAI SIAP'!$W109*'CPMK-CPL'!J$16,0)+IFERROR('FORM NILAI SIAP'!$Y109*'CPMK-CPL'!J$17,0)+IFERROR('FORM NILAI SIAP'!$AA109*'CPMK-CPL'!J$18,0)+IFERROR('FORM NILAI SIAP'!$AC109*'CPMK-CPL'!J$19,0)+IFERROR('FORM NILAI SIAP'!$AE109*'CPMK-CPL'!J$20,0))/'CPMK-CPL'!J$25,""))</f>
        <v/>
      </c>
      <c r="L109" s="7" t="str">
        <f>IF($C109="","",IFERROR((IFERROR('FORM NILAI SIAP'!$M109*'CPMK-CPL'!K$11,0)+IFERROR('FORM NILAI SIAP'!$O109*'CPMK-CPL'!K$12,0)+IFERROR('FORM NILAI SIAP'!$Q109*'CPMK-CPL'!K$13,0)+IFERROR('FORM NILAI SIAP'!$S109*'CPMK-CPL'!K$14,0)+IFERROR('FORM NILAI SIAP'!$U109*'CPMK-CPL'!K$15,0)+IFERROR('FORM NILAI SIAP'!$W109*'CPMK-CPL'!K$16,0)+IFERROR('FORM NILAI SIAP'!$Y109*'CPMK-CPL'!K$17,0)+IFERROR('FORM NILAI SIAP'!$AA109*'CPMK-CPL'!K$18,0)+IFERROR('FORM NILAI SIAP'!$AC109*'CPMK-CPL'!K$19,0)+IFERROR('FORM NILAI SIAP'!$AE109*'CPMK-CPL'!K$20,0))/'CPMK-CPL'!K$25,""))</f>
        <v/>
      </c>
      <c r="M109" s="7" t="str">
        <f>IF($C109="","",IFERROR((IFERROR('FORM NILAI SIAP'!$M109*'CPMK-CPL'!L$11,0)+IFERROR('FORM NILAI SIAP'!$O109*'CPMK-CPL'!L$12,0)+IFERROR('FORM NILAI SIAP'!$Q109*'CPMK-CPL'!L$13,0)+IFERROR('FORM NILAI SIAP'!$S109*'CPMK-CPL'!L$14,0)+IFERROR('FORM NILAI SIAP'!$U109*'CPMK-CPL'!L$15,0)+IFERROR('FORM NILAI SIAP'!$W109*'CPMK-CPL'!L$16,0)+IFERROR('FORM NILAI SIAP'!$Y109*'CPMK-CPL'!L$17,0)+IFERROR('FORM NILAI SIAP'!$AA109*'CPMK-CPL'!L$18,0)+IFERROR('FORM NILAI SIAP'!$AC109*'CPMK-CPL'!L$19,0)+IFERROR('FORM NILAI SIAP'!$AE109*'CPMK-CPL'!L$20,0))/'CPMK-CPL'!L$25,""))</f>
        <v/>
      </c>
      <c r="N109" s="7" t="str">
        <f>IF($C109="","",IFERROR((IFERROR('FORM NILAI SIAP'!$M109*'CPMK-CPL'!M$11,0)+IFERROR('FORM NILAI SIAP'!$O109*'CPMK-CPL'!M$12,0)+IFERROR('FORM NILAI SIAP'!$Q109*'CPMK-CPL'!M$13,0)+IFERROR('FORM NILAI SIAP'!$S109*'CPMK-CPL'!M$14,0)+IFERROR('FORM NILAI SIAP'!$U109*'CPMK-CPL'!M$15,0)+IFERROR('FORM NILAI SIAP'!$W109*'CPMK-CPL'!M$16,0)+IFERROR('FORM NILAI SIAP'!$Y109*'CPMK-CPL'!M$17,0)+IFERROR('FORM NILAI SIAP'!$AA109*'CPMK-CPL'!M$18,0)+IFERROR('FORM NILAI SIAP'!$AC109*'CPMK-CPL'!M$19,0)+IFERROR('FORM NILAI SIAP'!$AE109*'CPMK-CPL'!M$20,0))/'CPMK-CPL'!M$25,""))</f>
        <v/>
      </c>
      <c r="O109" s="7" t="str">
        <f>IF($C109="","",IFERROR((IFERROR('FORM NILAI SIAP'!$M109*'CPMK-CPL'!N$11,0)+IFERROR('FORM NILAI SIAP'!$O109*'CPMK-CPL'!N$12,0)+IFERROR('FORM NILAI SIAP'!$Q109*'CPMK-CPL'!N$13,0)+IFERROR('FORM NILAI SIAP'!$S109*'CPMK-CPL'!N$14,0)+IFERROR('FORM NILAI SIAP'!$U109*'CPMK-CPL'!N$15,0)+IFERROR('FORM NILAI SIAP'!$W109*'CPMK-CPL'!N$16,0)+IFERROR('FORM NILAI SIAP'!$Y109*'CPMK-CPL'!N$17,0)+IFERROR('FORM NILAI SIAP'!$AA109*'CPMK-CPL'!N$18,0)+IFERROR('FORM NILAI SIAP'!$AC109*'CPMK-CPL'!N$19,0)+IFERROR('FORM NILAI SIAP'!$AE109*'CPMK-CPL'!N$20,0))/'CPMK-CPL'!N$25,""))</f>
        <v/>
      </c>
      <c r="P109" s="7" t="str">
        <f>IF($C109="","",IFERROR((IFERROR('FORM NILAI SIAP'!$M109*'CPMK-CPL'!O$11,0)+IFERROR('FORM NILAI SIAP'!$O109*'CPMK-CPL'!O$12,0)+IFERROR('FORM NILAI SIAP'!$Q109*'CPMK-CPL'!O$13,0)+IFERROR('FORM NILAI SIAP'!$S109*'CPMK-CPL'!O$14,0)+IFERROR('FORM NILAI SIAP'!$U109*'CPMK-CPL'!O$15,0)+IFERROR('FORM NILAI SIAP'!$W109*'CPMK-CPL'!O$16,0)+IFERROR('FORM NILAI SIAP'!$Y109*'CPMK-CPL'!O$17,0)+IFERROR('FORM NILAI SIAP'!$AA109*'CPMK-CPL'!O$18,0)+IFERROR('FORM NILAI SIAP'!$AC109*'CPMK-CPL'!O$19,0)+IFERROR('FORM NILAI SIAP'!$AE109*'CPMK-CPL'!O$20,0))/'CPMK-CPL'!O$25,""))</f>
        <v/>
      </c>
      <c r="Q109" s="7" t="str">
        <f>IF($C109="","",IFERROR((IFERROR('FORM NILAI SIAP'!$M109*'CPMK-CPL'!P$11,0)+IFERROR('FORM NILAI SIAP'!$O109*'CPMK-CPL'!P$12,0)+IFERROR('FORM NILAI SIAP'!$Q109*'CPMK-CPL'!P$13,0)+IFERROR('FORM NILAI SIAP'!$S109*'CPMK-CPL'!P$14,0)+IFERROR('FORM NILAI SIAP'!$U109*'CPMK-CPL'!P$15,0)+IFERROR('FORM NILAI SIAP'!$W109*'CPMK-CPL'!P$16,0)+IFERROR('FORM NILAI SIAP'!$Y109*'CPMK-CPL'!P$17,0)+IFERROR('FORM NILAI SIAP'!$AA109*'CPMK-CPL'!P$18,0)+IFERROR('FORM NILAI SIAP'!$AC109*'CPMK-CPL'!P$19,0)+IFERROR('FORM NILAI SIAP'!$AE109*'CPMK-CPL'!P$20,0))/'CPMK-CPL'!P$25,""))</f>
        <v/>
      </c>
      <c r="R109" s="7" t="str">
        <f>IF($C109="","",IFERROR((IFERROR('FORM NILAI SIAP'!$M109*'CPMK-CPL'!Q$11,0)+IFERROR('FORM NILAI SIAP'!$O109*'CPMK-CPL'!Q$12,0)+IFERROR('FORM NILAI SIAP'!$Q109*'CPMK-CPL'!Q$13,0)+IFERROR('FORM NILAI SIAP'!$S109*'CPMK-CPL'!Q$14,0)+IFERROR('FORM NILAI SIAP'!$U109*'CPMK-CPL'!Q$15,0)+IFERROR('FORM NILAI SIAP'!$W109*'CPMK-CPL'!Q$16,0)+IFERROR('FORM NILAI SIAP'!$Y109*'CPMK-CPL'!Q$17,0)+IFERROR('FORM NILAI SIAP'!$AA109*'CPMK-CPL'!Q$18,0)+IFERROR('FORM NILAI SIAP'!$AC109*'CPMK-CPL'!Q$19,0)+IFERROR('FORM NILAI SIAP'!$AE109*'CPMK-CPL'!Q$20,0))/'CPMK-CPL'!Q$25,""))</f>
        <v/>
      </c>
      <c r="S109" s="7" t="str">
        <f>IF($C109="","",IFERROR((IFERROR('FORM NILAI SIAP'!$M109*'CPMK-CPL'!R$11,0)+IFERROR('FORM NILAI SIAP'!$O109*'CPMK-CPL'!R$12,0)+IFERROR('FORM NILAI SIAP'!$Q109*'CPMK-CPL'!R$13,0)+IFERROR('FORM NILAI SIAP'!$S109*'CPMK-CPL'!R$14,0)+IFERROR('FORM NILAI SIAP'!$U109*'CPMK-CPL'!R$15,0)+IFERROR('FORM NILAI SIAP'!$W109*'CPMK-CPL'!R$16,0)+IFERROR('FORM NILAI SIAP'!$Y109*'CPMK-CPL'!R$17,0)+IFERROR('FORM NILAI SIAP'!$AA109*'CPMK-CPL'!R$18,0)+IFERROR('FORM NILAI SIAP'!$AC109*'CPMK-CPL'!R$19,0)+IFERROR('FORM NILAI SIAP'!$AE109*'CPMK-CPL'!R$20,0))/'CPMK-CPL'!R$25,""))</f>
        <v/>
      </c>
      <c r="T109" s="88" t="str">
        <f t="shared" ref="T109:AH109" si="111">IF(E109="","",IF(E109&gt;=80,4,IF(E109&gt;=70,3,IF(E109&gt;=60,2,1))))</f>
        <v/>
      </c>
      <c r="U109" s="88" t="str">
        <f t="shared" si="111"/>
        <v/>
      </c>
      <c r="V109" s="88">
        <f t="shared" si="75"/>
        <v>4</v>
      </c>
      <c r="W109" s="88" t="str">
        <f t="shared" si="111"/>
        <v/>
      </c>
      <c r="X109" s="88" t="str">
        <f t="shared" si="111"/>
        <v/>
      </c>
      <c r="Y109" s="88" t="str">
        <f t="shared" si="111"/>
        <v/>
      </c>
      <c r="Z109" s="88" t="str">
        <f t="shared" si="111"/>
        <v/>
      </c>
      <c r="AA109" s="88" t="str">
        <f t="shared" si="111"/>
        <v/>
      </c>
      <c r="AB109" s="88" t="str">
        <f t="shared" si="111"/>
        <v/>
      </c>
      <c r="AC109" s="88" t="str">
        <f t="shared" si="111"/>
        <v/>
      </c>
      <c r="AD109" s="88" t="str">
        <f t="shared" si="111"/>
        <v/>
      </c>
      <c r="AE109" s="88" t="str">
        <f t="shared" si="111"/>
        <v/>
      </c>
      <c r="AF109" s="88" t="str">
        <f t="shared" si="111"/>
        <v/>
      </c>
      <c r="AG109" s="88" t="str">
        <f t="shared" si="111"/>
        <v/>
      </c>
      <c r="AH109" s="88" t="str">
        <f t="shared" si="111"/>
        <v/>
      </c>
      <c r="AI109" s="89">
        <f t="shared" ca="1" si="6"/>
        <v>4</v>
      </c>
      <c r="AJ109" s="89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</row>
    <row r="110" spans="1:90" ht="14.25" customHeight="1">
      <c r="A110" s="103">
        <f t="shared" si="73"/>
        <v>103</v>
      </c>
      <c r="B110" s="64">
        <f>IF('FORM NILAI SIAP'!A110=0,"",'FORM NILAI SIAP'!A110)</f>
        <v>21120120140099</v>
      </c>
      <c r="C110" s="3" t="str">
        <f>IF('FORM NILAI SIAP'!B110=0,"",'FORM NILAI SIAP'!B110)</f>
        <v>WHISNU TAUHID ILHAM SAPUTRA</v>
      </c>
      <c r="D110" s="3" t="str">
        <f>'FORM NILAI SIAP'!J110</f>
        <v>A</v>
      </c>
      <c r="E110" s="7" t="str">
        <f>IF($C110="","",IFERROR((IFERROR('FORM NILAI SIAP'!$M110*'CPMK-CPL'!D$11,0)+IFERROR('FORM NILAI SIAP'!$O110*'CPMK-CPL'!D$12,0)+IFERROR('FORM NILAI SIAP'!$Q110*'CPMK-CPL'!D$13,0)+IFERROR('FORM NILAI SIAP'!$S110*'CPMK-CPL'!D$14,0)+IFERROR('FORM NILAI SIAP'!$U110*'CPMK-CPL'!D$15,0)+IFERROR('FORM NILAI SIAP'!$W110*'CPMK-CPL'!D$16,0)+IFERROR('FORM NILAI SIAP'!$Y110*'CPMK-CPL'!D$17,0)+IFERROR('FORM NILAI SIAP'!$AA110*'CPMK-CPL'!D$18,0)+IFERROR('FORM NILAI SIAP'!$AC110*'CPMK-CPL'!D$19,0)+IFERROR('FORM NILAI SIAP'!$AE110*'CPMK-CPL'!D$20,0))/'CPMK-CPL'!D$25,""))</f>
        <v/>
      </c>
      <c r="F110" s="7" t="str">
        <f>IF($C110="","",IFERROR((IFERROR('FORM NILAI SIAP'!$M110*'CPMK-CPL'!E$11,0)+IFERROR('FORM NILAI SIAP'!$O110*'CPMK-CPL'!E$12,0)+IFERROR('FORM NILAI SIAP'!$Q110*'CPMK-CPL'!E$13,0)+IFERROR('FORM NILAI SIAP'!$S110*'CPMK-CPL'!E$14,0)+IFERROR('FORM NILAI SIAP'!$U110*'CPMK-CPL'!E$15,0)+IFERROR('FORM NILAI SIAP'!$W110*'CPMK-CPL'!E$16,0)+IFERROR('FORM NILAI SIAP'!$Y110*'CPMK-CPL'!E$17,0)+IFERROR('FORM NILAI SIAP'!$AA110*'CPMK-CPL'!E$18,0)+IFERROR('FORM NILAI SIAP'!$AC110*'CPMK-CPL'!E$19,0)+IFERROR('FORM NILAI SIAP'!$AE110*'CPMK-CPL'!E$20,0))/'CPMK-CPL'!E$25,""))</f>
        <v/>
      </c>
      <c r="G110" s="7">
        <f>IF($C110="","",IFERROR((IFERROR('FORM NILAI SIAP'!$M110*'CPMK-CPL'!F$11,0)+IFERROR('FORM NILAI SIAP'!$O110*'CPMK-CPL'!F$12,0)+IFERROR('FORM NILAI SIAP'!$Q110*'CPMK-CPL'!F$13,0)+IFERROR('FORM NILAI SIAP'!$S110*'CPMK-CPL'!F$14,0)+IFERROR('FORM NILAI SIAP'!$U110*'CPMK-CPL'!F$15,0)+IFERROR('FORM NILAI SIAP'!$W110*'CPMK-CPL'!F$16,0)+IFERROR('FORM NILAI SIAP'!$Y110*'CPMK-CPL'!F$17,0)+IFERROR('FORM NILAI SIAP'!$AA110*'CPMK-CPL'!F$18,0)+IFERROR('FORM NILAI SIAP'!$AC110*'CPMK-CPL'!F$19,0)+IFERROR('FORM NILAI SIAP'!$AE110*'CPMK-CPL'!F$20,0))/'CPMK-CPL'!F$25,""))</f>
        <v>94.5</v>
      </c>
      <c r="H110" s="7" t="str">
        <f>IF($C110="","",IFERROR((IFERROR('FORM NILAI SIAP'!$M110*'CPMK-CPL'!G$11,0)+IFERROR('FORM NILAI SIAP'!$O110*'CPMK-CPL'!G$12,0)+IFERROR('FORM NILAI SIAP'!$Q110*'CPMK-CPL'!G$13,0)+IFERROR('FORM NILAI SIAP'!$S110*'CPMK-CPL'!G$14,0)+IFERROR('FORM NILAI SIAP'!$U110*'CPMK-CPL'!G$15,0)+IFERROR('FORM NILAI SIAP'!$W110*'CPMK-CPL'!G$16,0)+IFERROR('FORM NILAI SIAP'!$Y110*'CPMK-CPL'!G$17,0)+IFERROR('FORM NILAI SIAP'!$AA110*'CPMK-CPL'!G$18,0)+IFERROR('FORM NILAI SIAP'!$AC110*'CPMK-CPL'!G$19,0)+IFERROR('FORM NILAI SIAP'!$AE110*'CPMK-CPL'!G$20,0))/'CPMK-CPL'!G$25,""))</f>
        <v/>
      </c>
      <c r="I110" s="7" t="str">
        <f>IF($C110="","",IFERROR((IFERROR('FORM NILAI SIAP'!$M110*'CPMK-CPL'!H$11,0)+IFERROR('FORM NILAI SIAP'!$O110*'CPMK-CPL'!H$12,0)+IFERROR('FORM NILAI SIAP'!$Q110*'CPMK-CPL'!H$13,0)+IFERROR('FORM NILAI SIAP'!$S110*'CPMK-CPL'!H$14,0)+IFERROR('FORM NILAI SIAP'!$U110*'CPMK-CPL'!H$15,0)+IFERROR('FORM NILAI SIAP'!$W110*'CPMK-CPL'!H$16,0)+IFERROR('FORM NILAI SIAP'!$Y110*'CPMK-CPL'!H$17,0)+IFERROR('FORM NILAI SIAP'!$AA110*'CPMK-CPL'!H$18,0)+IFERROR('FORM NILAI SIAP'!$AC110*'CPMK-CPL'!H$19,0)+IFERROR('FORM NILAI SIAP'!$AE110*'CPMK-CPL'!H$20,0))/'CPMK-CPL'!H$25,""))</f>
        <v/>
      </c>
      <c r="J110" s="7" t="str">
        <f>IF($C110="","",IFERROR((IFERROR('FORM NILAI SIAP'!$M110*'CPMK-CPL'!I$11,0)+IFERROR('FORM NILAI SIAP'!$O110*'CPMK-CPL'!I$12,0)+IFERROR('FORM NILAI SIAP'!$Q110*'CPMK-CPL'!I$13,0)+IFERROR('FORM NILAI SIAP'!$S110*'CPMK-CPL'!I$14,0)+IFERROR('FORM NILAI SIAP'!$U110*'CPMK-CPL'!I$15,0)+IFERROR('FORM NILAI SIAP'!$W110*'CPMK-CPL'!I$16,0)+IFERROR('FORM NILAI SIAP'!$Y110*'CPMK-CPL'!I$17,0)+IFERROR('FORM NILAI SIAP'!$AA110*'CPMK-CPL'!I$18,0)+IFERROR('FORM NILAI SIAP'!$AC110*'CPMK-CPL'!I$19,0)+IFERROR('FORM NILAI SIAP'!$AE110*'CPMK-CPL'!I$20,0))/'CPMK-CPL'!I$25,""))</f>
        <v/>
      </c>
      <c r="K110" s="7" t="str">
        <f>IF($C110="","",IFERROR((IFERROR('FORM NILAI SIAP'!$M110*'CPMK-CPL'!J$11,0)+IFERROR('FORM NILAI SIAP'!$O110*'CPMK-CPL'!J$12,0)+IFERROR('FORM NILAI SIAP'!$Q110*'CPMK-CPL'!J$13,0)+IFERROR('FORM NILAI SIAP'!$S110*'CPMK-CPL'!J$14,0)+IFERROR('FORM NILAI SIAP'!$U110*'CPMK-CPL'!J$15,0)+IFERROR('FORM NILAI SIAP'!$W110*'CPMK-CPL'!J$16,0)+IFERROR('FORM NILAI SIAP'!$Y110*'CPMK-CPL'!J$17,0)+IFERROR('FORM NILAI SIAP'!$AA110*'CPMK-CPL'!J$18,0)+IFERROR('FORM NILAI SIAP'!$AC110*'CPMK-CPL'!J$19,0)+IFERROR('FORM NILAI SIAP'!$AE110*'CPMK-CPL'!J$20,0))/'CPMK-CPL'!J$25,""))</f>
        <v/>
      </c>
      <c r="L110" s="7" t="str">
        <f>IF($C110="","",IFERROR((IFERROR('FORM NILAI SIAP'!$M110*'CPMK-CPL'!K$11,0)+IFERROR('FORM NILAI SIAP'!$O110*'CPMK-CPL'!K$12,0)+IFERROR('FORM NILAI SIAP'!$Q110*'CPMK-CPL'!K$13,0)+IFERROR('FORM NILAI SIAP'!$S110*'CPMK-CPL'!K$14,0)+IFERROR('FORM NILAI SIAP'!$U110*'CPMK-CPL'!K$15,0)+IFERROR('FORM NILAI SIAP'!$W110*'CPMK-CPL'!K$16,0)+IFERROR('FORM NILAI SIAP'!$Y110*'CPMK-CPL'!K$17,0)+IFERROR('FORM NILAI SIAP'!$AA110*'CPMK-CPL'!K$18,0)+IFERROR('FORM NILAI SIAP'!$AC110*'CPMK-CPL'!K$19,0)+IFERROR('FORM NILAI SIAP'!$AE110*'CPMK-CPL'!K$20,0))/'CPMK-CPL'!K$25,""))</f>
        <v/>
      </c>
      <c r="M110" s="7" t="str">
        <f>IF($C110="","",IFERROR((IFERROR('FORM NILAI SIAP'!$M110*'CPMK-CPL'!L$11,0)+IFERROR('FORM NILAI SIAP'!$O110*'CPMK-CPL'!L$12,0)+IFERROR('FORM NILAI SIAP'!$Q110*'CPMK-CPL'!L$13,0)+IFERROR('FORM NILAI SIAP'!$S110*'CPMK-CPL'!L$14,0)+IFERROR('FORM NILAI SIAP'!$U110*'CPMK-CPL'!L$15,0)+IFERROR('FORM NILAI SIAP'!$W110*'CPMK-CPL'!L$16,0)+IFERROR('FORM NILAI SIAP'!$Y110*'CPMK-CPL'!L$17,0)+IFERROR('FORM NILAI SIAP'!$AA110*'CPMK-CPL'!L$18,0)+IFERROR('FORM NILAI SIAP'!$AC110*'CPMK-CPL'!L$19,0)+IFERROR('FORM NILAI SIAP'!$AE110*'CPMK-CPL'!L$20,0))/'CPMK-CPL'!L$25,""))</f>
        <v/>
      </c>
      <c r="N110" s="7" t="str">
        <f>IF($C110="","",IFERROR((IFERROR('FORM NILAI SIAP'!$M110*'CPMK-CPL'!M$11,0)+IFERROR('FORM NILAI SIAP'!$O110*'CPMK-CPL'!M$12,0)+IFERROR('FORM NILAI SIAP'!$Q110*'CPMK-CPL'!M$13,0)+IFERROR('FORM NILAI SIAP'!$S110*'CPMK-CPL'!M$14,0)+IFERROR('FORM NILAI SIAP'!$U110*'CPMK-CPL'!M$15,0)+IFERROR('FORM NILAI SIAP'!$W110*'CPMK-CPL'!M$16,0)+IFERROR('FORM NILAI SIAP'!$Y110*'CPMK-CPL'!M$17,0)+IFERROR('FORM NILAI SIAP'!$AA110*'CPMK-CPL'!M$18,0)+IFERROR('FORM NILAI SIAP'!$AC110*'CPMK-CPL'!M$19,0)+IFERROR('FORM NILAI SIAP'!$AE110*'CPMK-CPL'!M$20,0))/'CPMK-CPL'!M$25,""))</f>
        <v/>
      </c>
      <c r="O110" s="7" t="str">
        <f>IF($C110="","",IFERROR((IFERROR('FORM NILAI SIAP'!$M110*'CPMK-CPL'!N$11,0)+IFERROR('FORM NILAI SIAP'!$O110*'CPMK-CPL'!N$12,0)+IFERROR('FORM NILAI SIAP'!$Q110*'CPMK-CPL'!N$13,0)+IFERROR('FORM NILAI SIAP'!$S110*'CPMK-CPL'!N$14,0)+IFERROR('FORM NILAI SIAP'!$U110*'CPMK-CPL'!N$15,0)+IFERROR('FORM NILAI SIAP'!$W110*'CPMK-CPL'!N$16,0)+IFERROR('FORM NILAI SIAP'!$Y110*'CPMK-CPL'!N$17,0)+IFERROR('FORM NILAI SIAP'!$AA110*'CPMK-CPL'!N$18,0)+IFERROR('FORM NILAI SIAP'!$AC110*'CPMK-CPL'!N$19,0)+IFERROR('FORM NILAI SIAP'!$AE110*'CPMK-CPL'!N$20,0))/'CPMK-CPL'!N$25,""))</f>
        <v/>
      </c>
      <c r="P110" s="7" t="str">
        <f>IF($C110="","",IFERROR((IFERROR('FORM NILAI SIAP'!$M110*'CPMK-CPL'!O$11,0)+IFERROR('FORM NILAI SIAP'!$O110*'CPMK-CPL'!O$12,0)+IFERROR('FORM NILAI SIAP'!$Q110*'CPMK-CPL'!O$13,0)+IFERROR('FORM NILAI SIAP'!$S110*'CPMK-CPL'!O$14,0)+IFERROR('FORM NILAI SIAP'!$U110*'CPMK-CPL'!O$15,0)+IFERROR('FORM NILAI SIAP'!$W110*'CPMK-CPL'!O$16,0)+IFERROR('FORM NILAI SIAP'!$Y110*'CPMK-CPL'!O$17,0)+IFERROR('FORM NILAI SIAP'!$AA110*'CPMK-CPL'!O$18,0)+IFERROR('FORM NILAI SIAP'!$AC110*'CPMK-CPL'!O$19,0)+IFERROR('FORM NILAI SIAP'!$AE110*'CPMK-CPL'!O$20,0))/'CPMK-CPL'!O$25,""))</f>
        <v/>
      </c>
      <c r="Q110" s="7" t="str">
        <f>IF($C110="","",IFERROR((IFERROR('FORM NILAI SIAP'!$M110*'CPMK-CPL'!P$11,0)+IFERROR('FORM NILAI SIAP'!$O110*'CPMK-CPL'!P$12,0)+IFERROR('FORM NILAI SIAP'!$Q110*'CPMK-CPL'!P$13,0)+IFERROR('FORM NILAI SIAP'!$S110*'CPMK-CPL'!P$14,0)+IFERROR('FORM NILAI SIAP'!$U110*'CPMK-CPL'!P$15,0)+IFERROR('FORM NILAI SIAP'!$W110*'CPMK-CPL'!P$16,0)+IFERROR('FORM NILAI SIAP'!$Y110*'CPMK-CPL'!P$17,0)+IFERROR('FORM NILAI SIAP'!$AA110*'CPMK-CPL'!P$18,0)+IFERROR('FORM NILAI SIAP'!$AC110*'CPMK-CPL'!P$19,0)+IFERROR('FORM NILAI SIAP'!$AE110*'CPMK-CPL'!P$20,0))/'CPMK-CPL'!P$25,""))</f>
        <v/>
      </c>
      <c r="R110" s="7" t="str">
        <f>IF($C110="","",IFERROR((IFERROR('FORM NILAI SIAP'!$M110*'CPMK-CPL'!Q$11,0)+IFERROR('FORM NILAI SIAP'!$O110*'CPMK-CPL'!Q$12,0)+IFERROR('FORM NILAI SIAP'!$Q110*'CPMK-CPL'!Q$13,0)+IFERROR('FORM NILAI SIAP'!$S110*'CPMK-CPL'!Q$14,0)+IFERROR('FORM NILAI SIAP'!$U110*'CPMK-CPL'!Q$15,0)+IFERROR('FORM NILAI SIAP'!$W110*'CPMK-CPL'!Q$16,0)+IFERROR('FORM NILAI SIAP'!$Y110*'CPMK-CPL'!Q$17,0)+IFERROR('FORM NILAI SIAP'!$AA110*'CPMK-CPL'!Q$18,0)+IFERROR('FORM NILAI SIAP'!$AC110*'CPMK-CPL'!Q$19,0)+IFERROR('FORM NILAI SIAP'!$AE110*'CPMK-CPL'!Q$20,0))/'CPMK-CPL'!Q$25,""))</f>
        <v/>
      </c>
      <c r="S110" s="7" t="str">
        <f>IF($C110="","",IFERROR((IFERROR('FORM NILAI SIAP'!$M110*'CPMK-CPL'!R$11,0)+IFERROR('FORM NILAI SIAP'!$O110*'CPMK-CPL'!R$12,0)+IFERROR('FORM NILAI SIAP'!$Q110*'CPMK-CPL'!R$13,0)+IFERROR('FORM NILAI SIAP'!$S110*'CPMK-CPL'!R$14,0)+IFERROR('FORM NILAI SIAP'!$U110*'CPMK-CPL'!R$15,0)+IFERROR('FORM NILAI SIAP'!$W110*'CPMK-CPL'!R$16,0)+IFERROR('FORM NILAI SIAP'!$Y110*'CPMK-CPL'!R$17,0)+IFERROR('FORM NILAI SIAP'!$AA110*'CPMK-CPL'!R$18,0)+IFERROR('FORM NILAI SIAP'!$AC110*'CPMK-CPL'!R$19,0)+IFERROR('FORM NILAI SIAP'!$AE110*'CPMK-CPL'!R$20,0))/'CPMK-CPL'!R$25,""))</f>
        <v/>
      </c>
      <c r="T110" s="88" t="str">
        <f t="shared" ref="T110:AH110" si="112">IF(E110="","",IF(E110&gt;=80,4,IF(E110&gt;=70,3,IF(E110&gt;=60,2,1))))</f>
        <v/>
      </c>
      <c r="U110" s="88" t="str">
        <f t="shared" si="112"/>
        <v/>
      </c>
      <c r="V110" s="88">
        <f t="shared" si="75"/>
        <v>4</v>
      </c>
      <c r="W110" s="88" t="str">
        <f t="shared" si="112"/>
        <v/>
      </c>
      <c r="X110" s="88" t="str">
        <f t="shared" si="112"/>
        <v/>
      </c>
      <c r="Y110" s="88" t="str">
        <f t="shared" si="112"/>
        <v/>
      </c>
      <c r="Z110" s="88" t="str">
        <f t="shared" si="112"/>
        <v/>
      </c>
      <c r="AA110" s="88" t="str">
        <f t="shared" si="112"/>
        <v/>
      </c>
      <c r="AB110" s="88" t="str">
        <f t="shared" si="112"/>
        <v/>
      </c>
      <c r="AC110" s="88" t="str">
        <f t="shared" si="112"/>
        <v/>
      </c>
      <c r="AD110" s="88" t="str">
        <f t="shared" si="112"/>
        <v/>
      </c>
      <c r="AE110" s="88" t="str">
        <f t="shared" si="112"/>
        <v/>
      </c>
      <c r="AF110" s="88" t="str">
        <f t="shared" si="112"/>
        <v/>
      </c>
      <c r="AG110" s="88" t="str">
        <f t="shared" si="112"/>
        <v/>
      </c>
      <c r="AH110" s="88" t="str">
        <f t="shared" si="112"/>
        <v/>
      </c>
      <c r="AI110" s="89">
        <f t="shared" ca="1" si="6"/>
        <v>4</v>
      </c>
      <c r="AJ110" s="89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</row>
    <row r="111" spans="1:90" ht="14.25" customHeight="1">
      <c r="A111" s="103">
        <f t="shared" si="73"/>
        <v>104</v>
      </c>
      <c r="B111" s="64">
        <f>IF('FORM NILAI SIAP'!A111=0,"",'FORM NILAI SIAP'!A111)</f>
        <v>21120120140099</v>
      </c>
      <c r="C111" s="3" t="str">
        <f>IF('FORM NILAI SIAP'!B111=0,"",'FORM NILAI SIAP'!B111)</f>
        <v>DAUD DIMAS PRASETYO</v>
      </c>
      <c r="D111" s="3" t="str">
        <f>'FORM NILAI SIAP'!J111</f>
        <v>C</v>
      </c>
      <c r="E111" s="7" t="str">
        <f>IF($C111="","",IFERROR((IFERROR('FORM NILAI SIAP'!$M111*'CPMK-CPL'!D$11,0)+IFERROR('FORM NILAI SIAP'!$O111*'CPMK-CPL'!D$12,0)+IFERROR('FORM NILAI SIAP'!$Q111*'CPMK-CPL'!D$13,0)+IFERROR('FORM NILAI SIAP'!$S111*'CPMK-CPL'!D$14,0)+IFERROR('FORM NILAI SIAP'!$U111*'CPMK-CPL'!D$15,0)+IFERROR('FORM NILAI SIAP'!$W111*'CPMK-CPL'!D$16,0)+IFERROR('FORM NILAI SIAP'!$Y111*'CPMK-CPL'!D$17,0)+IFERROR('FORM NILAI SIAP'!$AA111*'CPMK-CPL'!D$18,0)+IFERROR('FORM NILAI SIAP'!$AC111*'CPMK-CPL'!D$19,0)+IFERROR('FORM NILAI SIAP'!$AE111*'CPMK-CPL'!D$20,0))/'CPMK-CPL'!D$25,""))</f>
        <v/>
      </c>
      <c r="F111" s="7" t="str">
        <f>IF($C111="","",IFERROR((IFERROR('FORM NILAI SIAP'!$M111*'CPMK-CPL'!E$11,0)+IFERROR('FORM NILAI SIAP'!$O111*'CPMK-CPL'!E$12,0)+IFERROR('FORM NILAI SIAP'!$Q111*'CPMK-CPL'!E$13,0)+IFERROR('FORM NILAI SIAP'!$S111*'CPMK-CPL'!E$14,0)+IFERROR('FORM NILAI SIAP'!$U111*'CPMK-CPL'!E$15,0)+IFERROR('FORM NILAI SIAP'!$W111*'CPMK-CPL'!E$16,0)+IFERROR('FORM NILAI SIAP'!$Y111*'CPMK-CPL'!E$17,0)+IFERROR('FORM NILAI SIAP'!$AA111*'CPMK-CPL'!E$18,0)+IFERROR('FORM NILAI SIAP'!$AC111*'CPMK-CPL'!E$19,0)+IFERROR('FORM NILAI SIAP'!$AE111*'CPMK-CPL'!E$20,0))/'CPMK-CPL'!E$25,""))</f>
        <v/>
      </c>
      <c r="G111" s="7">
        <f>IF($C111="","",IFERROR((IFERROR('FORM NILAI SIAP'!$M111*'CPMK-CPL'!F$11,0)+IFERROR('FORM NILAI SIAP'!$O111*'CPMK-CPL'!F$12,0)+IFERROR('FORM NILAI SIAP'!$Q111*'CPMK-CPL'!F$13,0)+IFERROR('FORM NILAI SIAP'!$S111*'CPMK-CPL'!F$14,0)+IFERROR('FORM NILAI SIAP'!$U111*'CPMK-CPL'!F$15,0)+IFERROR('FORM NILAI SIAP'!$W111*'CPMK-CPL'!F$16,0)+IFERROR('FORM NILAI SIAP'!$Y111*'CPMK-CPL'!F$17,0)+IFERROR('FORM NILAI SIAP'!$AA111*'CPMK-CPL'!F$18,0)+IFERROR('FORM NILAI SIAP'!$AC111*'CPMK-CPL'!F$19,0)+IFERROR('FORM NILAI SIAP'!$AE111*'CPMK-CPL'!F$20,0))/'CPMK-CPL'!F$25,""))</f>
        <v>65</v>
      </c>
      <c r="H111" s="7" t="str">
        <f>IF($C111="","",IFERROR((IFERROR('FORM NILAI SIAP'!$M111*'CPMK-CPL'!G$11,0)+IFERROR('FORM NILAI SIAP'!$O111*'CPMK-CPL'!G$12,0)+IFERROR('FORM NILAI SIAP'!$Q111*'CPMK-CPL'!G$13,0)+IFERROR('FORM NILAI SIAP'!$S111*'CPMK-CPL'!G$14,0)+IFERROR('FORM NILAI SIAP'!$U111*'CPMK-CPL'!G$15,0)+IFERROR('FORM NILAI SIAP'!$W111*'CPMK-CPL'!G$16,0)+IFERROR('FORM NILAI SIAP'!$Y111*'CPMK-CPL'!G$17,0)+IFERROR('FORM NILAI SIAP'!$AA111*'CPMK-CPL'!G$18,0)+IFERROR('FORM NILAI SIAP'!$AC111*'CPMK-CPL'!G$19,0)+IFERROR('FORM NILAI SIAP'!$AE111*'CPMK-CPL'!G$20,0))/'CPMK-CPL'!G$25,""))</f>
        <v/>
      </c>
      <c r="I111" s="7" t="str">
        <f>IF($C111="","",IFERROR((IFERROR('FORM NILAI SIAP'!$M111*'CPMK-CPL'!H$11,0)+IFERROR('FORM NILAI SIAP'!$O111*'CPMK-CPL'!H$12,0)+IFERROR('FORM NILAI SIAP'!$Q111*'CPMK-CPL'!H$13,0)+IFERROR('FORM NILAI SIAP'!$S111*'CPMK-CPL'!H$14,0)+IFERROR('FORM NILAI SIAP'!$U111*'CPMK-CPL'!H$15,0)+IFERROR('FORM NILAI SIAP'!$W111*'CPMK-CPL'!H$16,0)+IFERROR('FORM NILAI SIAP'!$Y111*'CPMK-CPL'!H$17,0)+IFERROR('FORM NILAI SIAP'!$AA111*'CPMK-CPL'!H$18,0)+IFERROR('FORM NILAI SIAP'!$AC111*'CPMK-CPL'!H$19,0)+IFERROR('FORM NILAI SIAP'!$AE111*'CPMK-CPL'!H$20,0))/'CPMK-CPL'!H$25,""))</f>
        <v/>
      </c>
      <c r="J111" s="7" t="str">
        <f>IF($C111="","",IFERROR((IFERROR('FORM NILAI SIAP'!$M111*'CPMK-CPL'!I$11,0)+IFERROR('FORM NILAI SIAP'!$O111*'CPMK-CPL'!I$12,0)+IFERROR('FORM NILAI SIAP'!$Q111*'CPMK-CPL'!I$13,0)+IFERROR('FORM NILAI SIAP'!$S111*'CPMK-CPL'!I$14,0)+IFERROR('FORM NILAI SIAP'!$U111*'CPMK-CPL'!I$15,0)+IFERROR('FORM NILAI SIAP'!$W111*'CPMK-CPL'!I$16,0)+IFERROR('FORM NILAI SIAP'!$Y111*'CPMK-CPL'!I$17,0)+IFERROR('FORM NILAI SIAP'!$AA111*'CPMK-CPL'!I$18,0)+IFERROR('FORM NILAI SIAP'!$AC111*'CPMK-CPL'!I$19,0)+IFERROR('FORM NILAI SIAP'!$AE111*'CPMK-CPL'!I$20,0))/'CPMK-CPL'!I$25,""))</f>
        <v/>
      </c>
      <c r="K111" s="7" t="str">
        <f>IF($C111="","",IFERROR((IFERROR('FORM NILAI SIAP'!$M111*'CPMK-CPL'!J$11,0)+IFERROR('FORM NILAI SIAP'!$O111*'CPMK-CPL'!J$12,0)+IFERROR('FORM NILAI SIAP'!$Q111*'CPMK-CPL'!J$13,0)+IFERROR('FORM NILAI SIAP'!$S111*'CPMK-CPL'!J$14,0)+IFERROR('FORM NILAI SIAP'!$U111*'CPMK-CPL'!J$15,0)+IFERROR('FORM NILAI SIAP'!$W111*'CPMK-CPL'!J$16,0)+IFERROR('FORM NILAI SIAP'!$Y111*'CPMK-CPL'!J$17,0)+IFERROR('FORM NILAI SIAP'!$AA111*'CPMK-CPL'!J$18,0)+IFERROR('FORM NILAI SIAP'!$AC111*'CPMK-CPL'!J$19,0)+IFERROR('FORM NILAI SIAP'!$AE111*'CPMK-CPL'!J$20,0))/'CPMK-CPL'!J$25,""))</f>
        <v/>
      </c>
      <c r="L111" s="7" t="str">
        <f>IF($C111="","",IFERROR((IFERROR('FORM NILAI SIAP'!$M111*'CPMK-CPL'!K$11,0)+IFERROR('FORM NILAI SIAP'!$O111*'CPMK-CPL'!K$12,0)+IFERROR('FORM NILAI SIAP'!$Q111*'CPMK-CPL'!K$13,0)+IFERROR('FORM NILAI SIAP'!$S111*'CPMK-CPL'!K$14,0)+IFERROR('FORM NILAI SIAP'!$U111*'CPMK-CPL'!K$15,0)+IFERROR('FORM NILAI SIAP'!$W111*'CPMK-CPL'!K$16,0)+IFERROR('FORM NILAI SIAP'!$Y111*'CPMK-CPL'!K$17,0)+IFERROR('FORM NILAI SIAP'!$AA111*'CPMK-CPL'!K$18,0)+IFERROR('FORM NILAI SIAP'!$AC111*'CPMK-CPL'!K$19,0)+IFERROR('FORM NILAI SIAP'!$AE111*'CPMK-CPL'!K$20,0))/'CPMK-CPL'!K$25,""))</f>
        <v/>
      </c>
      <c r="M111" s="7" t="str">
        <f>IF($C111="","",IFERROR((IFERROR('FORM NILAI SIAP'!$M111*'CPMK-CPL'!L$11,0)+IFERROR('FORM NILAI SIAP'!$O111*'CPMK-CPL'!L$12,0)+IFERROR('FORM NILAI SIAP'!$Q111*'CPMK-CPL'!L$13,0)+IFERROR('FORM NILAI SIAP'!$S111*'CPMK-CPL'!L$14,0)+IFERROR('FORM NILAI SIAP'!$U111*'CPMK-CPL'!L$15,0)+IFERROR('FORM NILAI SIAP'!$W111*'CPMK-CPL'!L$16,0)+IFERROR('FORM NILAI SIAP'!$Y111*'CPMK-CPL'!L$17,0)+IFERROR('FORM NILAI SIAP'!$AA111*'CPMK-CPL'!L$18,0)+IFERROR('FORM NILAI SIAP'!$AC111*'CPMK-CPL'!L$19,0)+IFERROR('FORM NILAI SIAP'!$AE111*'CPMK-CPL'!L$20,0))/'CPMK-CPL'!L$25,""))</f>
        <v/>
      </c>
      <c r="N111" s="7" t="str">
        <f>IF($C111="","",IFERROR((IFERROR('FORM NILAI SIAP'!$M111*'CPMK-CPL'!M$11,0)+IFERROR('FORM NILAI SIAP'!$O111*'CPMK-CPL'!M$12,0)+IFERROR('FORM NILAI SIAP'!$Q111*'CPMK-CPL'!M$13,0)+IFERROR('FORM NILAI SIAP'!$S111*'CPMK-CPL'!M$14,0)+IFERROR('FORM NILAI SIAP'!$U111*'CPMK-CPL'!M$15,0)+IFERROR('FORM NILAI SIAP'!$W111*'CPMK-CPL'!M$16,0)+IFERROR('FORM NILAI SIAP'!$Y111*'CPMK-CPL'!M$17,0)+IFERROR('FORM NILAI SIAP'!$AA111*'CPMK-CPL'!M$18,0)+IFERROR('FORM NILAI SIAP'!$AC111*'CPMK-CPL'!M$19,0)+IFERROR('FORM NILAI SIAP'!$AE111*'CPMK-CPL'!M$20,0))/'CPMK-CPL'!M$25,""))</f>
        <v/>
      </c>
      <c r="O111" s="7" t="str">
        <f>IF($C111="","",IFERROR((IFERROR('FORM NILAI SIAP'!$M111*'CPMK-CPL'!N$11,0)+IFERROR('FORM NILAI SIAP'!$O111*'CPMK-CPL'!N$12,0)+IFERROR('FORM NILAI SIAP'!$Q111*'CPMK-CPL'!N$13,0)+IFERROR('FORM NILAI SIAP'!$S111*'CPMK-CPL'!N$14,0)+IFERROR('FORM NILAI SIAP'!$U111*'CPMK-CPL'!N$15,0)+IFERROR('FORM NILAI SIAP'!$W111*'CPMK-CPL'!N$16,0)+IFERROR('FORM NILAI SIAP'!$Y111*'CPMK-CPL'!N$17,0)+IFERROR('FORM NILAI SIAP'!$AA111*'CPMK-CPL'!N$18,0)+IFERROR('FORM NILAI SIAP'!$AC111*'CPMK-CPL'!N$19,0)+IFERROR('FORM NILAI SIAP'!$AE111*'CPMK-CPL'!N$20,0))/'CPMK-CPL'!N$25,""))</f>
        <v/>
      </c>
      <c r="P111" s="7" t="str">
        <f>IF($C111="","",IFERROR((IFERROR('FORM NILAI SIAP'!$M111*'CPMK-CPL'!O$11,0)+IFERROR('FORM NILAI SIAP'!$O111*'CPMK-CPL'!O$12,0)+IFERROR('FORM NILAI SIAP'!$Q111*'CPMK-CPL'!O$13,0)+IFERROR('FORM NILAI SIAP'!$S111*'CPMK-CPL'!O$14,0)+IFERROR('FORM NILAI SIAP'!$U111*'CPMK-CPL'!O$15,0)+IFERROR('FORM NILAI SIAP'!$W111*'CPMK-CPL'!O$16,0)+IFERROR('FORM NILAI SIAP'!$Y111*'CPMK-CPL'!O$17,0)+IFERROR('FORM NILAI SIAP'!$AA111*'CPMK-CPL'!O$18,0)+IFERROR('FORM NILAI SIAP'!$AC111*'CPMK-CPL'!O$19,0)+IFERROR('FORM NILAI SIAP'!$AE111*'CPMK-CPL'!O$20,0))/'CPMK-CPL'!O$25,""))</f>
        <v/>
      </c>
      <c r="Q111" s="7" t="str">
        <f>IF($C111="","",IFERROR((IFERROR('FORM NILAI SIAP'!$M111*'CPMK-CPL'!P$11,0)+IFERROR('FORM NILAI SIAP'!$O111*'CPMK-CPL'!P$12,0)+IFERROR('FORM NILAI SIAP'!$Q111*'CPMK-CPL'!P$13,0)+IFERROR('FORM NILAI SIAP'!$S111*'CPMK-CPL'!P$14,0)+IFERROR('FORM NILAI SIAP'!$U111*'CPMK-CPL'!P$15,0)+IFERROR('FORM NILAI SIAP'!$W111*'CPMK-CPL'!P$16,0)+IFERROR('FORM NILAI SIAP'!$Y111*'CPMK-CPL'!P$17,0)+IFERROR('FORM NILAI SIAP'!$AA111*'CPMK-CPL'!P$18,0)+IFERROR('FORM NILAI SIAP'!$AC111*'CPMK-CPL'!P$19,0)+IFERROR('FORM NILAI SIAP'!$AE111*'CPMK-CPL'!P$20,0))/'CPMK-CPL'!P$25,""))</f>
        <v/>
      </c>
      <c r="R111" s="7" t="str">
        <f>IF($C111="","",IFERROR((IFERROR('FORM NILAI SIAP'!$M111*'CPMK-CPL'!Q$11,0)+IFERROR('FORM NILAI SIAP'!$O111*'CPMK-CPL'!Q$12,0)+IFERROR('FORM NILAI SIAP'!$Q111*'CPMK-CPL'!Q$13,0)+IFERROR('FORM NILAI SIAP'!$S111*'CPMK-CPL'!Q$14,0)+IFERROR('FORM NILAI SIAP'!$U111*'CPMK-CPL'!Q$15,0)+IFERROR('FORM NILAI SIAP'!$W111*'CPMK-CPL'!Q$16,0)+IFERROR('FORM NILAI SIAP'!$Y111*'CPMK-CPL'!Q$17,0)+IFERROR('FORM NILAI SIAP'!$AA111*'CPMK-CPL'!Q$18,0)+IFERROR('FORM NILAI SIAP'!$AC111*'CPMK-CPL'!Q$19,0)+IFERROR('FORM NILAI SIAP'!$AE111*'CPMK-CPL'!Q$20,0))/'CPMK-CPL'!Q$25,""))</f>
        <v/>
      </c>
      <c r="S111" s="7" t="str">
        <f>IF($C111="","",IFERROR((IFERROR('FORM NILAI SIAP'!$M111*'CPMK-CPL'!R$11,0)+IFERROR('FORM NILAI SIAP'!$O111*'CPMK-CPL'!R$12,0)+IFERROR('FORM NILAI SIAP'!$Q111*'CPMK-CPL'!R$13,0)+IFERROR('FORM NILAI SIAP'!$S111*'CPMK-CPL'!R$14,0)+IFERROR('FORM NILAI SIAP'!$U111*'CPMK-CPL'!R$15,0)+IFERROR('FORM NILAI SIAP'!$W111*'CPMK-CPL'!R$16,0)+IFERROR('FORM NILAI SIAP'!$Y111*'CPMK-CPL'!R$17,0)+IFERROR('FORM NILAI SIAP'!$AA111*'CPMK-CPL'!R$18,0)+IFERROR('FORM NILAI SIAP'!$AC111*'CPMK-CPL'!R$19,0)+IFERROR('FORM NILAI SIAP'!$AE111*'CPMK-CPL'!R$20,0))/'CPMK-CPL'!R$25,""))</f>
        <v/>
      </c>
      <c r="T111" s="88" t="str">
        <f t="shared" ref="T111:AH111" si="113">IF(E111="","",IF(E111&gt;=80,4,IF(E111&gt;=70,3,IF(E111&gt;=60,2,1))))</f>
        <v/>
      </c>
      <c r="U111" s="88" t="str">
        <f t="shared" si="113"/>
        <v/>
      </c>
      <c r="V111" s="88">
        <f t="shared" si="75"/>
        <v>2</v>
      </c>
      <c r="W111" s="88" t="str">
        <f t="shared" si="113"/>
        <v/>
      </c>
      <c r="X111" s="88" t="str">
        <f t="shared" si="113"/>
        <v/>
      </c>
      <c r="Y111" s="88" t="str">
        <f t="shared" si="113"/>
        <v/>
      </c>
      <c r="Z111" s="88" t="str">
        <f t="shared" si="113"/>
        <v/>
      </c>
      <c r="AA111" s="88" t="str">
        <f t="shared" si="113"/>
        <v/>
      </c>
      <c r="AB111" s="88" t="str">
        <f t="shared" si="113"/>
        <v/>
      </c>
      <c r="AC111" s="88" t="str">
        <f t="shared" si="113"/>
        <v/>
      </c>
      <c r="AD111" s="88" t="str">
        <f t="shared" si="113"/>
        <v/>
      </c>
      <c r="AE111" s="88" t="str">
        <f t="shared" si="113"/>
        <v/>
      </c>
      <c r="AF111" s="88" t="str">
        <f t="shared" si="113"/>
        <v/>
      </c>
      <c r="AG111" s="88" t="str">
        <f t="shared" si="113"/>
        <v/>
      </c>
      <c r="AH111" s="88" t="str">
        <f t="shared" si="113"/>
        <v/>
      </c>
      <c r="AI111" s="89">
        <f t="shared" ca="1" si="6"/>
        <v>2</v>
      </c>
      <c r="AJ111" s="89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</row>
    <row r="112" spans="1:90" ht="14.25" customHeight="1">
      <c r="A112" s="103">
        <f t="shared" si="73"/>
        <v>105</v>
      </c>
      <c r="B112" s="64">
        <f>IF('FORM NILAI SIAP'!A112=0,"",'FORM NILAI SIAP'!A112)</f>
        <v>21120120140099</v>
      </c>
      <c r="C112" s="3" t="str">
        <f>IF('FORM NILAI SIAP'!B112=0,"",'FORM NILAI SIAP'!B112)</f>
        <v>JORDANO IQBAL DARMAWAN</v>
      </c>
      <c r="D112" s="3" t="str">
        <f>'FORM NILAI SIAP'!J112</f>
        <v>A</v>
      </c>
      <c r="E112" s="7" t="str">
        <f>IF($C112="","",IFERROR((IFERROR('FORM NILAI SIAP'!$M112*'CPMK-CPL'!D$11,0)+IFERROR('FORM NILAI SIAP'!$O112*'CPMK-CPL'!D$12,0)+IFERROR('FORM NILAI SIAP'!$Q112*'CPMK-CPL'!D$13,0)+IFERROR('FORM NILAI SIAP'!$S112*'CPMK-CPL'!D$14,0)+IFERROR('FORM NILAI SIAP'!$U112*'CPMK-CPL'!D$15,0)+IFERROR('FORM NILAI SIAP'!$W112*'CPMK-CPL'!D$16,0)+IFERROR('FORM NILAI SIAP'!$Y112*'CPMK-CPL'!D$17,0)+IFERROR('FORM NILAI SIAP'!$AA112*'CPMK-CPL'!D$18,0)+IFERROR('FORM NILAI SIAP'!$AC112*'CPMK-CPL'!D$19,0)+IFERROR('FORM NILAI SIAP'!$AE112*'CPMK-CPL'!D$20,0))/'CPMK-CPL'!D$25,""))</f>
        <v/>
      </c>
      <c r="F112" s="7" t="str">
        <f>IF($C112="","",IFERROR((IFERROR('FORM NILAI SIAP'!$M112*'CPMK-CPL'!E$11,0)+IFERROR('FORM NILAI SIAP'!$O112*'CPMK-CPL'!E$12,0)+IFERROR('FORM NILAI SIAP'!$Q112*'CPMK-CPL'!E$13,0)+IFERROR('FORM NILAI SIAP'!$S112*'CPMK-CPL'!E$14,0)+IFERROR('FORM NILAI SIAP'!$U112*'CPMK-CPL'!E$15,0)+IFERROR('FORM NILAI SIAP'!$W112*'CPMK-CPL'!E$16,0)+IFERROR('FORM NILAI SIAP'!$Y112*'CPMK-CPL'!E$17,0)+IFERROR('FORM NILAI SIAP'!$AA112*'CPMK-CPL'!E$18,0)+IFERROR('FORM NILAI SIAP'!$AC112*'CPMK-CPL'!E$19,0)+IFERROR('FORM NILAI SIAP'!$AE112*'CPMK-CPL'!E$20,0))/'CPMK-CPL'!E$25,""))</f>
        <v/>
      </c>
      <c r="G112" s="7">
        <f>IF($C112="","",IFERROR((IFERROR('FORM NILAI SIAP'!$M112*'CPMK-CPL'!F$11,0)+IFERROR('FORM NILAI SIAP'!$O112*'CPMK-CPL'!F$12,0)+IFERROR('FORM NILAI SIAP'!$Q112*'CPMK-CPL'!F$13,0)+IFERROR('FORM NILAI SIAP'!$S112*'CPMK-CPL'!F$14,0)+IFERROR('FORM NILAI SIAP'!$U112*'CPMK-CPL'!F$15,0)+IFERROR('FORM NILAI SIAP'!$W112*'CPMK-CPL'!F$16,0)+IFERROR('FORM NILAI SIAP'!$Y112*'CPMK-CPL'!F$17,0)+IFERROR('FORM NILAI SIAP'!$AA112*'CPMK-CPL'!F$18,0)+IFERROR('FORM NILAI SIAP'!$AC112*'CPMK-CPL'!F$19,0)+IFERROR('FORM NILAI SIAP'!$AE112*'CPMK-CPL'!F$20,0))/'CPMK-CPL'!F$25,""))</f>
        <v>97</v>
      </c>
      <c r="H112" s="7" t="str">
        <f>IF($C112="","",IFERROR((IFERROR('FORM NILAI SIAP'!$M112*'CPMK-CPL'!G$11,0)+IFERROR('FORM NILAI SIAP'!$O112*'CPMK-CPL'!G$12,0)+IFERROR('FORM NILAI SIAP'!$Q112*'CPMK-CPL'!G$13,0)+IFERROR('FORM NILAI SIAP'!$S112*'CPMK-CPL'!G$14,0)+IFERROR('FORM NILAI SIAP'!$U112*'CPMK-CPL'!G$15,0)+IFERROR('FORM NILAI SIAP'!$W112*'CPMK-CPL'!G$16,0)+IFERROR('FORM NILAI SIAP'!$Y112*'CPMK-CPL'!G$17,0)+IFERROR('FORM NILAI SIAP'!$AA112*'CPMK-CPL'!G$18,0)+IFERROR('FORM NILAI SIAP'!$AC112*'CPMK-CPL'!G$19,0)+IFERROR('FORM NILAI SIAP'!$AE112*'CPMK-CPL'!G$20,0))/'CPMK-CPL'!G$25,""))</f>
        <v/>
      </c>
      <c r="I112" s="7" t="str">
        <f>IF($C112="","",IFERROR((IFERROR('FORM NILAI SIAP'!$M112*'CPMK-CPL'!H$11,0)+IFERROR('FORM NILAI SIAP'!$O112*'CPMK-CPL'!H$12,0)+IFERROR('FORM NILAI SIAP'!$Q112*'CPMK-CPL'!H$13,0)+IFERROR('FORM NILAI SIAP'!$S112*'CPMK-CPL'!H$14,0)+IFERROR('FORM NILAI SIAP'!$U112*'CPMK-CPL'!H$15,0)+IFERROR('FORM NILAI SIAP'!$W112*'CPMK-CPL'!H$16,0)+IFERROR('FORM NILAI SIAP'!$Y112*'CPMK-CPL'!H$17,0)+IFERROR('FORM NILAI SIAP'!$AA112*'CPMK-CPL'!H$18,0)+IFERROR('FORM NILAI SIAP'!$AC112*'CPMK-CPL'!H$19,0)+IFERROR('FORM NILAI SIAP'!$AE112*'CPMK-CPL'!H$20,0))/'CPMK-CPL'!H$25,""))</f>
        <v/>
      </c>
      <c r="J112" s="7" t="str">
        <f>IF($C112="","",IFERROR((IFERROR('FORM NILAI SIAP'!$M112*'CPMK-CPL'!I$11,0)+IFERROR('FORM NILAI SIAP'!$O112*'CPMK-CPL'!I$12,0)+IFERROR('FORM NILAI SIAP'!$Q112*'CPMK-CPL'!I$13,0)+IFERROR('FORM NILAI SIAP'!$S112*'CPMK-CPL'!I$14,0)+IFERROR('FORM NILAI SIAP'!$U112*'CPMK-CPL'!I$15,0)+IFERROR('FORM NILAI SIAP'!$W112*'CPMK-CPL'!I$16,0)+IFERROR('FORM NILAI SIAP'!$Y112*'CPMK-CPL'!I$17,0)+IFERROR('FORM NILAI SIAP'!$AA112*'CPMK-CPL'!I$18,0)+IFERROR('FORM NILAI SIAP'!$AC112*'CPMK-CPL'!I$19,0)+IFERROR('FORM NILAI SIAP'!$AE112*'CPMK-CPL'!I$20,0))/'CPMK-CPL'!I$25,""))</f>
        <v/>
      </c>
      <c r="K112" s="7" t="str">
        <f>IF($C112="","",IFERROR((IFERROR('FORM NILAI SIAP'!$M112*'CPMK-CPL'!J$11,0)+IFERROR('FORM NILAI SIAP'!$O112*'CPMK-CPL'!J$12,0)+IFERROR('FORM NILAI SIAP'!$Q112*'CPMK-CPL'!J$13,0)+IFERROR('FORM NILAI SIAP'!$S112*'CPMK-CPL'!J$14,0)+IFERROR('FORM NILAI SIAP'!$U112*'CPMK-CPL'!J$15,0)+IFERROR('FORM NILAI SIAP'!$W112*'CPMK-CPL'!J$16,0)+IFERROR('FORM NILAI SIAP'!$Y112*'CPMK-CPL'!J$17,0)+IFERROR('FORM NILAI SIAP'!$AA112*'CPMK-CPL'!J$18,0)+IFERROR('FORM NILAI SIAP'!$AC112*'CPMK-CPL'!J$19,0)+IFERROR('FORM NILAI SIAP'!$AE112*'CPMK-CPL'!J$20,0))/'CPMK-CPL'!J$25,""))</f>
        <v/>
      </c>
      <c r="L112" s="7" t="str">
        <f>IF($C112="","",IFERROR((IFERROR('FORM NILAI SIAP'!$M112*'CPMK-CPL'!K$11,0)+IFERROR('FORM NILAI SIAP'!$O112*'CPMK-CPL'!K$12,0)+IFERROR('FORM NILAI SIAP'!$Q112*'CPMK-CPL'!K$13,0)+IFERROR('FORM NILAI SIAP'!$S112*'CPMK-CPL'!K$14,0)+IFERROR('FORM NILAI SIAP'!$U112*'CPMK-CPL'!K$15,0)+IFERROR('FORM NILAI SIAP'!$W112*'CPMK-CPL'!K$16,0)+IFERROR('FORM NILAI SIAP'!$Y112*'CPMK-CPL'!K$17,0)+IFERROR('FORM NILAI SIAP'!$AA112*'CPMK-CPL'!K$18,0)+IFERROR('FORM NILAI SIAP'!$AC112*'CPMK-CPL'!K$19,0)+IFERROR('FORM NILAI SIAP'!$AE112*'CPMK-CPL'!K$20,0))/'CPMK-CPL'!K$25,""))</f>
        <v/>
      </c>
      <c r="M112" s="7" t="str">
        <f>IF($C112="","",IFERROR((IFERROR('FORM NILAI SIAP'!$M112*'CPMK-CPL'!L$11,0)+IFERROR('FORM NILAI SIAP'!$O112*'CPMK-CPL'!L$12,0)+IFERROR('FORM NILAI SIAP'!$Q112*'CPMK-CPL'!L$13,0)+IFERROR('FORM NILAI SIAP'!$S112*'CPMK-CPL'!L$14,0)+IFERROR('FORM NILAI SIAP'!$U112*'CPMK-CPL'!L$15,0)+IFERROR('FORM NILAI SIAP'!$W112*'CPMK-CPL'!L$16,0)+IFERROR('FORM NILAI SIAP'!$Y112*'CPMK-CPL'!L$17,0)+IFERROR('FORM NILAI SIAP'!$AA112*'CPMK-CPL'!L$18,0)+IFERROR('FORM NILAI SIAP'!$AC112*'CPMK-CPL'!L$19,0)+IFERROR('FORM NILAI SIAP'!$AE112*'CPMK-CPL'!L$20,0))/'CPMK-CPL'!L$25,""))</f>
        <v/>
      </c>
      <c r="N112" s="7" t="str">
        <f>IF($C112="","",IFERROR((IFERROR('FORM NILAI SIAP'!$M112*'CPMK-CPL'!M$11,0)+IFERROR('FORM NILAI SIAP'!$O112*'CPMK-CPL'!M$12,0)+IFERROR('FORM NILAI SIAP'!$Q112*'CPMK-CPL'!M$13,0)+IFERROR('FORM NILAI SIAP'!$S112*'CPMK-CPL'!M$14,0)+IFERROR('FORM NILAI SIAP'!$U112*'CPMK-CPL'!M$15,0)+IFERROR('FORM NILAI SIAP'!$W112*'CPMK-CPL'!M$16,0)+IFERROR('FORM NILAI SIAP'!$Y112*'CPMK-CPL'!M$17,0)+IFERROR('FORM NILAI SIAP'!$AA112*'CPMK-CPL'!M$18,0)+IFERROR('FORM NILAI SIAP'!$AC112*'CPMK-CPL'!M$19,0)+IFERROR('FORM NILAI SIAP'!$AE112*'CPMK-CPL'!M$20,0))/'CPMK-CPL'!M$25,""))</f>
        <v/>
      </c>
      <c r="O112" s="7" t="str">
        <f>IF($C112="","",IFERROR((IFERROR('FORM NILAI SIAP'!$M112*'CPMK-CPL'!N$11,0)+IFERROR('FORM NILAI SIAP'!$O112*'CPMK-CPL'!N$12,0)+IFERROR('FORM NILAI SIAP'!$Q112*'CPMK-CPL'!N$13,0)+IFERROR('FORM NILAI SIAP'!$S112*'CPMK-CPL'!N$14,0)+IFERROR('FORM NILAI SIAP'!$U112*'CPMK-CPL'!N$15,0)+IFERROR('FORM NILAI SIAP'!$W112*'CPMK-CPL'!N$16,0)+IFERROR('FORM NILAI SIAP'!$Y112*'CPMK-CPL'!N$17,0)+IFERROR('FORM NILAI SIAP'!$AA112*'CPMK-CPL'!N$18,0)+IFERROR('FORM NILAI SIAP'!$AC112*'CPMK-CPL'!N$19,0)+IFERROR('FORM NILAI SIAP'!$AE112*'CPMK-CPL'!N$20,0))/'CPMK-CPL'!N$25,""))</f>
        <v/>
      </c>
      <c r="P112" s="7" t="str">
        <f>IF($C112="","",IFERROR((IFERROR('FORM NILAI SIAP'!$M112*'CPMK-CPL'!O$11,0)+IFERROR('FORM NILAI SIAP'!$O112*'CPMK-CPL'!O$12,0)+IFERROR('FORM NILAI SIAP'!$Q112*'CPMK-CPL'!O$13,0)+IFERROR('FORM NILAI SIAP'!$S112*'CPMK-CPL'!O$14,0)+IFERROR('FORM NILAI SIAP'!$U112*'CPMK-CPL'!O$15,0)+IFERROR('FORM NILAI SIAP'!$W112*'CPMK-CPL'!O$16,0)+IFERROR('FORM NILAI SIAP'!$Y112*'CPMK-CPL'!O$17,0)+IFERROR('FORM NILAI SIAP'!$AA112*'CPMK-CPL'!O$18,0)+IFERROR('FORM NILAI SIAP'!$AC112*'CPMK-CPL'!O$19,0)+IFERROR('FORM NILAI SIAP'!$AE112*'CPMK-CPL'!O$20,0))/'CPMK-CPL'!O$25,""))</f>
        <v/>
      </c>
      <c r="Q112" s="7" t="str">
        <f>IF($C112="","",IFERROR((IFERROR('FORM NILAI SIAP'!$M112*'CPMK-CPL'!P$11,0)+IFERROR('FORM NILAI SIAP'!$O112*'CPMK-CPL'!P$12,0)+IFERROR('FORM NILAI SIAP'!$Q112*'CPMK-CPL'!P$13,0)+IFERROR('FORM NILAI SIAP'!$S112*'CPMK-CPL'!P$14,0)+IFERROR('FORM NILAI SIAP'!$U112*'CPMK-CPL'!P$15,0)+IFERROR('FORM NILAI SIAP'!$W112*'CPMK-CPL'!P$16,0)+IFERROR('FORM NILAI SIAP'!$Y112*'CPMK-CPL'!P$17,0)+IFERROR('FORM NILAI SIAP'!$AA112*'CPMK-CPL'!P$18,0)+IFERROR('FORM NILAI SIAP'!$AC112*'CPMK-CPL'!P$19,0)+IFERROR('FORM NILAI SIAP'!$AE112*'CPMK-CPL'!P$20,0))/'CPMK-CPL'!P$25,""))</f>
        <v/>
      </c>
      <c r="R112" s="7" t="str">
        <f>IF($C112="","",IFERROR((IFERROR('FORM NILAI SIAP'!$M112*'CPMK-CPL'!Q$11,0)+IFERROR('FORM NILAI SIAP'!$O112*'CPMK-CPL'!Q$12,0)+IFERROR('FORM NILAI SIAP'!$Q112*'CPMK-CPL'!Q$13,0)+IFERROR('FORM NILAI SIAP'!$S112*'CPMK-CPL'!Q$14,0)+IFERROR('FORM NILAI SIAP'!$U112*'CPMK-CPL'!Q$15,0)+IFERROR('FORM NILAI SIAP'!$W112*'CPMK-CPL'!Q$16,0)+IFERROR('FORM NILAI SIAP'!$Y112*'CPMK-CPL'!Q$17,0)+IFERROR('FORM NILAI SIAP'!$AA112*'CPMK-CPL'!Q$18,0)+IFERROR('FORM NILAI SIAP'!$AC112*'CPMK-CPL'!Q$19,0)+IFERROR('FORM NILAI SIAP'!$AE112*'CPMK-CPL'!Q$20,0))/'CPMK-CPL'!Q$25,""))</f>
        <v/>
      </c>
      <c r="S112" s="7" t="str">
        <f>IF($C112="","",IFERROR((IFERROR('FORM NILAI SIAP'!$M112*'CPMK-CPL'!R$11,0)+IFERROR('FORM NILAI SIAP'!$O112*'CPMK-CPL'!R$12,0)+IFERROR('FORM NILAI SIAP'!$Q112*'CPMK-CPL'!R$13,0)+IFERROR('FORM NILAI SIAP'!$S112*'CPMK-CPL'!R$14,0)+IFERROR('FORM NILAI SIAP'!$U112*'CPMK-CPL'!R$15,0)+IFERROR('FORM NILAI SIAP'!$W112*'CPMK-CPL'!R$16,0)+IFERROR('FORM NILAI SIAP'!$Y112*'CPMK-CPL'!R$17,0)+IFERROR('FORM NILAI SIAP'!$AA112*'CPMK-CPL'!R$18,0)+IFERROR('FORM NILAI SIAP'!$AC112*'CPMK-CPL'!R$19,0)+IFERROR('FORM NILAI SIAP'!$AE112*'CPMK-CPL'!R$20,0))/'CPMK-CPL'!R$25,""))</f>
        <v/>
      </c>
      <c r="T112" s="88" t="str">
        <f t="shared" ref="T112:AH112" si="114">IF(E112="","",IF(E112&gt;=80,4,IF(E112&gt;=70,3,IF(E112&gt;=60,2,1))))</f>
        <v/>
      </c>
      <c r="U112" s="88" t="str">
        <f t="shared" si="114"/>
        <v/>
      </c>
      <c r="V112" s="88">
        <f t="shared" si="75"/>
        <v>4</v>
      </c>
      <c r="W112" s="88" t="str">
        <f t="shared" si="114"/>
        <v/>
      </c>
      <c r="X112" s="88" t="str">
        <f t="shared" si="114"/>
        <v/>
      </c>
      <c r="Y112" s="88" t="str">
        <f t="shared" si="114"/>
        <v/>
      </c>
      <c r="Z112" s="88" t="str">
        <f t="shared" si="114"/>
        <v/>
      </c>
      <c r="AA112" s="88" t="str">
        <f t="shared" si="114"/>
        <v/>
      </c>
      <c r="AB112" s="88" t="str">
        <f t="shared" si="114"/>
        <v/>
      </c>
      <c r="AC112" s="88" t="str">
        <f t="shared" si="114"/>
        <v/>
      </c>
      <c r="AD112" s="88" t="str">
        <f t="shared" si="114"/>
        <v/>
      </c>
      <c r="AE112" s="88" t="str">
        <f t="shared" si="114"/>
        <v/>
      </c>
      <c r="AF112" s="88" t="str">
        <f t="shared" si="114"/>
        <v/>
      </c>
      <c r="AG112" s="88" t="str">
        <f t="shared" si="114"/>
        <v/>
      </c>
      <c r="AH112" s="88" t="str">
        <f t="shared" si="114"/>
        <v/>
      </c>
      <c r="AI112" s="89">
        <f t="shared" ca="1" si="6"/>
        <v>4</v>
      </c>
      <c r="AJ112" s="89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</row>
    <row r="113" spans="1:90" ht="14.25" customHeight="1">
      <c r="A113" s="103">
        <f t="shared" si="73"/>
        <v>106</v>
      </c>
      <c r="B113" s="64">
        <f>IF('FORM NILAI SIAP'!A113=0,"",'FORM NILAI SIAP'!A113)</f>
        <v>21120120140099</v>
      </c>
      <c r="C113" s="3" t="str">
        <f>IF('FORM NILAI SIAP'!B113=0,"",'FORM NILAI SIAP'!B113)</f>
        <v>GERHAD RUBEN RUSSEL ANGGORO</v>
      </c>
      <c r="D113" s="3" t="str">
        <f>'FORM NILAI SIAP'!J113</f>
        <v>E</v>
      </c>
      <c r="E113" s="7" t="str">
        <f>IF($C113="","",IFERROR((IFERROR('FORM NILAI SIAP'!$M113*'CPMK-CPL'!D$11,0)+IFERROR('FORM NILAI SIAP'!$O113*'CPMK-CPL'!D$12,0)+IFERROR('FORM NILAI SIAP'!$Q113*'CPMK-CPL'!D$13,0)+IFERROR('FORM NILAI SIAP'!$S113*'CPMK-CPL'!D$14,0)+IFERROR('FORM NILAI SIAP'!$U113*'CPMK-CPL'!D$15,0)+IFERROR('FORM NILAI SIAP'!$W113*'CPMK-CPL'!D$16,0)+IFERROR('FORM NILAI SIAP'!$Y113*'CPMK-CPL'!D$17,0)+IFERROR('FORM NILAI SIAP'!$AA113*'CPMK-CPL'!D$18,0)+IFERROR('FORM NILAI SIAP'!$AC113*'CPMK-CPL'!D$19,0)+IFERROR('FORM NILAI SIAP'!$AE113*'CPMK-CPL'!D$20,0))/'CPMK-CPL'!D$25,""))</f>
        <v/>
      </c>
      <c r="F113" s="7" t="str">
        <f>IF($C113="","",IFERROR((IFERROR('FORM NILAI SIAP'!$M113*'CPMK-CPL'!E$11,0)+IFERROR('FORM NILAI SIAP'!$O113*'CPMK-CPL'!E$12,0)+IFERROR('FORM NILAI SIAP'!$Q113*'CPMK-CPL'!E$13,0)+IFERROR('FORM NILAI SIAP'!$S113*'CPMK-CPL'!E$14,0)+IFERROR('FORM NILAI SIAP'!$U113*'CPMK-CPL'!E$15,0)+IFERROR('FORM NILAI SIAP'!$W113*'CPMK-CPL'!E$16,0)+IFERROR('FORM NILAI SIAP'!$Y113*'CPMK-CPL'!E$17,0)+IFERROR('FORM NILAI SIAP'!$AA113*'CPMK-CPL'!E$18,0)+IFERROR('FORM NILAI SIAP'!$AC113*'CPMK-CPL'!E$19,0)+IFERROR('FORM NILAI SIAP'!$AE113*'CPMK-CPL'!E$20,0))/'CPMK-CPL'!E$25,""))</f>
        <v/>
      </c>
      <c r="G113" s="7">
        <f>IF($C113="","",IFERROR((IFERROR('FORM NILAI SIAP'!$M113*'CPMK-CPL'!F$11,0)+IFERROR('FORM NILAI SIAP'!$O113*'CPMK-CPL'!F$12,0)+IFERROR('FORM NILAI SIAP'!$Q113*'CPMK-CPL'!F$13,0)+IFERROR('FORM NILAI SIAP'!$S113*'CPMK-CPL'!F$14,0)+IFERROR('FORM NILAI SIAP'!$U113*'CPMK-CPL'!F$15,0)+IFERROR('FORM NILAI SIAP'!$W113*'CPMK-CPL'!F$16,0)+IFERROR('FORM NILAI SIAP'!$Y113*'CPMK-CPL'!F$17,0)+IFERROR('FORM NILAI SIAP'!$AA113*'CPMK-CPL'!F$18,0)+IFERROR('FORM NILAI SIAP'!$AC113*'CPMK-CPL'!F$19,0)+IFERROR('FORM NILAI SIAP'!$AE113*'CPMK-CPL'!F$20,0))/'CPMK-CPL'!F$25,""))</f>
        <v>46.5</v>
      </c>
      <c r="H113" s="7" t="str">
        <f>IF($C113="","",IFERROR((IFERROR('FORM NILAI SIAP'!$M113*'CPMK-CPL'!G$11,0)+IFERROR('FORM NILAI SIAP'!$O113*'CPMK-CPL'!G$12,0)+IFERROR('FORM NILAI SIAP'!$Q113*'CPMK-CPL'!G$13,0)+IFERROR('FORM NILAI SIAP'!$S113*'CPMK-CPL'!G$14,0)+IFERROR('FORM NILAI SIAP'!$U113*'CPMK-CPL'!G$15,0)+IFERROR('FORM NILAI SIAP'!$W113*'CPMK-CPL'!G$16,0)+IFERROR('FORM NILAI SIAP'!$Y113*'CPMK-CPL'!G$17,0)+IFERROR('FORM NILAI SIAP'!$AA113*'CPMK-CPL'!G$18,0)+IFERROR('FORM NILAI SIAP'!$AC113*'CPMK-CPL'!G$19,0)+IFERROR('FORM NILAI SIAP'!$AE113*'CPMK-CPL'!G$20,0))/'CPMK-CPL'!G$25,""))</f>
        <v/>
      </c>
      <c r="I113" s="7" t="str">
        <f>IF($C113="","",IFERROR((IFERROR('FORM NILAI SIAP'!$M113*'CPMK-CPL'!H$11,0)+IFERROR('FORM NILAI SIAP'!$O113*'CPMK-CPL'!H$12,0)+IFERROR('FORM NILAI SIAP'!$Q113*'CPMK-CPL'!H$13,0)+IFERROR('FORM NILAI SIAP'!$S113*'CPMK-CPL'!H$14,0)+IFERROR('FORM NILAI SIAP'!$U113*'CPMK-CPL'!H$15,0)+IFERROR('FORM NILAI SIAP'!$W113*'CPMK-CPL'!H$16,0)+IFERROR('FORM NILAI SIAP'!$Y113*'CPMK-CPL'!H$17,0)+IFERROR('FORM NILAI SIAP'!$AA113*'CPMK-CPL'!H$18,0)+IFERROR('FORM NILAI SIAP'!$AC113*'CPMK-CPL'!H$19,0)+IFERROR('FORM NILAI SIAP'!$AE113*'CPMK-CPL'!H$20,0))/'CPMK-CPL'!H$25,""))</f>
        <v/>
      </c>
      <c r="J113" s="7" t="str">
        <f>IF($C113="","",IFERROR((IFERROR('FORM NILAI SIAP'!$M113*'CPMK-CPL'!I$11,0)+IFERROR('FORM NILAI SIAP'!$O113*'CPMK-CPL'!I$12,0)+IFERROR('FORM NILAI SIAP'!$Q113*'CPMK-CPL'!I$13,0)+IFERROR('FORM NILAI SIAP'!$S113*'CPMK-CPL'!I$14,0)+IFERROR('FORM NILAI SIAP'!$U113*'CPMK-CPL'!I$15,0)+IFERROR('FORM NILAI SIAP'!$W113*'CPMK-CPL'!I$16,0)+IFERROR('FORM NILAI SIAP'!$Y113*'CPMK-CPL'!I$17,0)+IFERROR('FORM NILAI SIAP'!$AA113*'CPMK-CPL'!I$18,0)+IFERROR('FORM NILAI SIAP'!$AC113*'CPMK-CPL'!I$19,0)+IFERROR('FORM NILAI SIAP'!$AE113*'CPMK-CPL'!I$20,0))/'CPMK-CPL'!I$25,""))</f>
        <v/>
      </c>
      <c r="K113" s="7" t="str">
        <f>IF($C113="","",IFERROR((IFERROR('FORM NILAI SIAP'!$M113*'CPMK-CPL'!J$11,0)+IFERROR('FORM NILAI SIAP'!$O113*'CPMK-CPL'!J$12,0)+IFERROR('FORM NILAI SIAP'!$Q113*'CPMK-CPL'!J$13,0)+IFERROR('FORM NILAI SIAP'!$S113*'CPMK-CPL'!J$14,0)+IFERROR('FORM NILAI SIAP'!$U113*'CPMK-CPL'!J$15,0)+IFERROR('FORM NILAI SIAP'!$W113*'CPMK-CPL'!J$16,0)+IFERROR('FORM NILAI SIAP'!$Y113*'CPMK-CPL'!J$17,0)+IFERROR('FORM NILAI SIAP'!$AA113*'CPMK-CPL'!J$18,0)+IFERROR('FORM NILAI SIAP'!$AC113*'CPMK-CPL'!J$19,0)+IFERROR('FORM NILAI SIAP'!$AE113*'CPMK-CPL'!J$20,0))/'CPMK-CPL'!J$25,""))</f>
        <v/>
      </c>
      <c r="L113" s="7" t="str">
        <f>IF($C113="","",IFERROR((IFERROR('FORM NILAI SIAP'!$M113*'CPMK-CPL'!K$11,0)+IFERROR('FORM NILAI SIAP'!$O113*'CPMK-CPL'!K$12,0)+IFERROR('FORM NILAI SIAP'!$Q113*'CPMK-CPL'!K$13,0)+IFERROR('FORM NILAI SIAP'!$S113*'CPMK-CPL'!K$14,0)+IFERROR('FORM NILAI SIAP'!$U113*'CPMK-CPL'!K$15,0)+IFERROR('FORM NILAI SIAP'!$W113*'CPMK-CPL'!K$16,0)+IFERROR('FORM NILAI SIAP'!$Y113*'CPMK-CPL'!K$17,0)+IFERROR('FORM NILAI SIAP'!$AA113*'CPMK-CPL'!K$18,0)+IFERROR('FORM NILAI SIAP'!$AC113*'CPMK-CPL'!K$19,0)+IFERROR('FORM NILAI SIAP'!$AE113*'CPMK-CPL'!K$20,0))/'CPMK-CPL'!K$25,""))</f>
        <v/>
      </c>
      <c r="M113" s="7" t="str">
        <f>IF($C113="","",IFERROR((IFERROR('FORM NILAI SIAP'!$M113*'CPMK-CPL'!L$11,0)+IFERROR('FORM NILAI SIAP'!$O113*'CPMK-CPL'!L$12,0)+IFERROR('FORM NILAI SIAP'!$Q113*'CPMK-CPL'!L$13,0)+IFERROR('FORM NILAI SIAP'!$S113*'CPMK-CPL'!L$14,0)+IFERROR('FORM NILAI SIAP'!$U113*'CPMK-CPL'!L$15,0)+IFERROR('FORM NILAI SIAP'!$W113*'CPMK-CPL'!L$16,0)+IFERROR('FORM NILAI SIAP'!$Y113*'CPMK-CPL'!L$17,0)+IFERROR('FORM NILAI SIAP'!$AA113*'CPMK-CPL'!L$18,0)+IFERROR('FORM NILAI SIAP'!$AC113*'CPMK-CPL'!L$19,0)+IFERROR('FORM NILAI SIAP'!$AE113*'CPMK-CPL'!L$20,0))/'CPMK-CPL'!L$25,""))</f>
        <v/>
      </c>
      <c r="N113" s="7" t="str">
        <f>IF($C113="","",IFERROR((IFERROR('FORM NILAI SIAP'!$M113*'CPMK-CPL'!M$11,0)+IFERROR('FORM NILAI SIAP'!$O113*'CPMK-CPL'!M$12,0)+IFERROR('FORM NILAI SIAP'!$Q113*'CPMK-CPL'!M$13,0)+IFERROR('FORM NILAI SIAP'!$S113*'CPMK-CPL'!M$14,0)+IFERROR('FORM NILAI SIAP'!$U113*'CPMK-CPL'!M$15,0)+IFERROR('FORM NILAI SIAP'!$W113*'CPMK-CPL'!M$16,0)+IFERROR('FORM NILAI SIAP'!$Y113*'CPMK-CPL'!M$17,0)+IFERROR('FORM NILAI SIAP'!$AA113*'CPMK-CPL'!M$18,0)+IFERROR('FORM NILAI SIAP'!$AC113*'CPMK-CPL'!M$19,0)+IFERROR('FORM NILAI SIAP'!$AE113*'CPMK-CPL'!M$20,0))/'CPMK-CPL'!M$25,""))</f>
        <v/>
      </c>
      <c r="O113" s="7" t="str">
        <f>IF($C113="","",IFERROR((IFERROR('FORM NILAI SIAP'!$M113*'CPMK-CPL'!N$11,0)+IFERROR('FORM NILAI SIAP'!$O113*'CPMK-CPL'!N$12,0)+IFERROR('FORM NILAI SIAP'!$Q113*'CPMK-CPL'!N$13,0)+IFERROR('FORM NILAI SIAP'!$S113*'CPMK-CPL'!N$14,0)+IFERROR('FORM NILAI SIAP'!$U113*'CPMK-CPL'!N$15,0)+IFERROR('FORM NILAI SIAP'!$W113*'CPMK-CPL'!N$16,0)+IFERROR('FORM NILAI SIAP'!$Y113*'CPMK-CPL'!N$17,0)+IFERROR('FORM NILAI SIAP'!$AA113*'CPMK-CPL'!N$18,0)+IFERROR('FORM NILAI SIAP'!$AC113*'CPMK-CPL'!N$19,0)+IFERROR('FORM NILAI SIAP'!$AE113*'CPMK-CPL'!N$20,0))/'CPMK-CPL'!N$25,""))</f>
        <v/>
      </c>
      <c r="P113" s="7" t="str">
        <f>IF($C113="","",IFERROR((IFERROR('FORM NILAI SIAP'!$M113*'CPMK-CPL'!O$11,0)+IFERROR('FORM NILAI SIAP'!$O113*'CPMK-CPL'!O$12,0)+IFERROR('FORM NILAI SIAP'!$Q113*'CPMK-CPL'!O$13,0)+IFERROR('FORM NILAI SIAP'!$S113*'CPMK-CPL'!O$14,0)+IFERROR('FORM NILAI SIAP'!$U113*'CPMK-CPL'!O$15,0)+IFERROR('FORM NILAI SIAP'!$W113*'CPMK-CPL'!O$16,0)+IFERROR('FORM NILAI SIAP'!$Y113*'CPMK-CPL'!O$17,0)+IFERROR('FORM NILAI SIAP'!$AA113*'CPMK-CPL'!O$18,0)+IFERROR('FORM NILAI SIAP'!$AC113*'CPMK-CPL'!O$19,0)+IFERROR('FORM NILAI SIAP'!$AE113*'CPMK-CPL'!O$20,0))/'CPMK-CPL'!O$25,""))</f>
        <v/>
      </c>
      <c r="Q113" s="7" t="str">
        <f>IF($C113="","",IFERROR((IFERROR('FORM NILAI SIAP'!$M113*'CPMK-CPL'!P$11,0)+IFERROR('FORM NILAI SIAP'!$O113*'CPMK-CPL'!P$12,0)+IFERROR('FORM NILAI SIAP'!$Q113*'CPMK-CPL'!P$13,0)+IFERROR('FORM NILAI SIAP'!$S113*'CPMK-CPL'!P$14,0)+IFERROR('FORM NILAI SIAP'!$U113*'CPMK-CPL'!P$15,0)+IFERROR('FORM NILAI SIAP'!$W113*'CPMK-CPL'!P$16,0)+IFERROR('FORM NILAI SIAP'!$Y113*'CPMK-CPL'!P$17,0)+IFERROR('FORM NILAI SIAP'!$AA113*'CPMK-CPL'!P$18,0)+IFERROR('FORM NILAI SIAP'!$AC113*'CPMK-CPL'!P$19,0)+IFERROR('FORM NILAI SIAP'!$AE113*'CPMK-CPL'!P$20,0))/'CPMK-CPL'!P$25,""))</f>
        <v/>
      </c>
      <c r="R113" s="7" t="str">
        <f>IF($C113="","",IFERROR((IFERROR('FORM NILAI SIAP'!$M113*'CPMK-CPL'!Q$11,0)+IFERROR('FORM NILAI SIAP'!$O113*'CPMK-CPL'!Q$12,0)+IFERROR('FORM NILAI SIAP'!$Q113*'CPMK-CPL'!Q$13,0)+IFERROR('FORM NILAI SIAP'!$S113*'CPMK-CPL'!Q$14,0)+IFERROR('FORM NILAI SIAP'!$U113*'CPMK-CPL'!Q$15,0)+IFERROR('FORM NILAI SIAP'!$W113*'CPMK-CPL'!Q$16,0)+IFERROR('FORM NILAI SIAP'!$Y113*'CPMK-CPL'!Q$17,0)+IFERROR('FORM NILAI SIAP'!$AA113*'CPMK-CPL'!Q$18,0)+IFERROR('FORM NILAI SIAP'!$AC113*'CPMK-CPL'!Q$19,0)+IFERROR('FORM NILAI SIAP'!$AE113*'CPMK-CPL'!Q$20,0))/'CPMK-CPL'!Q$25,""))</f>
        <v/>
      </c>
      <c r="S113" s="7" t="str">
        <f>IF($C113="","",IFERROR((IFERROR('FORM NILAI SIAP'!$M113*'CPMK-CPL'!R$11,0)+IFERROR('FORM NILAI SIAP'!$O113*'CPMK-CPL'!R$12,0)+IFERROR('FORM NILAI SIAP'!$Q113*'CPMK-CPL'!R$13,0)+IFERROR('FORM NILAI SIAP'!$S113*'CPMK-CPL'!R$14,0)+IFERROR('FORM NILAI SIAP'!$U113*'CPMK-CPL'!R$15,0)+IFERROR('FORM NILAI SIAP'!$W113*'CPMK-CPL'!R$16,0)+IFERROR('FORM NILAI SIAP'!$Y113*'CPMK-CPL'!R$17,0)+IFERROR('FORM NILAI SIAP'!$AA113*'CPMK-CPL'!R$18,0)+IFERROR('FORM NILAI SIAP'!$AC113*'CPMK-CPL'!R$19,0)+IFERROR('FORM NILAI SIAP'!$AE113*'CPMK-CPL'!R$20,0))/'CPMK-CPL'!R$25,""))</f>
        <v/>
      </c>
      <c r="T113" s="88" t="str">
        <f t="shared" ref="T113:AH113" si="115">IF(E113="","",IF(E113&gt;=80,4,IF(E113&gt;=70,3,IF(E113&gt;=60,2,1))))</f>
        <v/>
      </c>
      <c r="U113" s="88" t="str">
        <f t="shared" si="115"/>
        <v/>
      </c>
      <c r="V113" s="88">
        <f t="shared" si="75"/>
        <v>1</v>
      </c>
      <c r="W113" s="88" t="str">
        <f t="shared" si="115"/>
        <v/>
      </c>
      <c r="X113" s="88" t="str">
        <f t="shared" si="115"/>
        <v/>
      </c>
      <c r="Y113" s="88" t="str">
        <f t="shared" si="115"/>
        <v/>
      </c>
      <c r="Z113" s="88" t="str">
        <f t="shared" si="115"/>
        <v/>
      </c>
      <c r="AA113" s="88" t="str">
        <f t="shared" si="115"/>
        <v/>
      </c>
      <c r="AB113" s="88" t="str">
        <f t="shared" si="115"/>
        <v/>
      </c>
      <c r="AC113" s="88" t="str">
        <f t="shared" si="115"/>
        <v/>
      </c>
      <c r="AD113" s="88" t="str">
        <f t="shared" si="115"/>
        <v/>
      </c>
      <c r="AE113" s="88" t="str">
        <f t="shared" si="115"/>
        <v/>
      </c>
      <c r="AF113" s="88" t="str">
        <f t="shared" si="115"/>
        <v/>
      </c>
      <c r="AG113" s="88" t="str">
        <f t="shared" si="115"/>
        <v/>
      </c>
      <c r="AH113" s="88" t="str">
        <f t="shared" si="115"/>
        <v/>
      </c>
      <c r="AI113" s="89">
        <f t="shared" ca="1" si="6"/>
        <v>1</v>
      </c>
      <c r="AJ113" s="89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</row>
    <row r="114" spans="1:90" ht="14.25" customHeight="1">
      <c r="A114" s="103">
        <f t="shared" si="73"/>
        <v>107</v>
      </c>
      <c r="B114" s="64">
        <f>IF('FORM NILAI SIAP'!A114=0,"",'FORM NILAI SIAP'!A114)</f>
        <v>21120120140099</v>
      </c>
      <c r="C114" s="3" t="str">
        <f>IF('FORM NILAI SIAP'!B114=0,"",'FORM NILAI SIAP'!B114)</f>
        <v>SYAHIRA ISNAENI DEWI</v>
      </c>
      <c r="D114" s="3" t="str">
        <f>'FORM NILAI SIAP'!J114</f>
        <v>A</v>
      </c>
      <c r="E114" s="7" t="str">
        <f>IF($C114="","",IFERROR((IFERROR('FORM NILAI SIAP'!$M114*'CPMK-CPL'!D$11,0)+IFERROR('FORM NILAI SIAP'!$O114*'CPMK-CPL'!D$12,0)+IFERROR('FORM NILAI SIAP'!$Q114*'CPMK-CPL'!D$13,0)+IFERROR('FORM NILAI SIAP'!$S114*'CPMK-CPL'!D$14,0)+IFERROR('FORM NILAI SIAP'!$U114*'CPMK-CPL'!D$15,0)+IFERROR('FORM NILAI SIAP'!$W114*'CPMK-CPL'!D$16,0)+IFERROR('FORM NILAI SIAP'!$Y114*'CPMK-CPL'!D$17,0)+IFERROR('FORM NILAI SIAP'!$AA114*'CPMK-CPL'!D$18,0)+IFERROR('FORM NILAI SIAP'!$AC114*'CPMK-CPL'!D$19,0)+IFERROR('FORM NILAI SIAP'!$AE114*'CPMK-CPL'!D$20,0))/'CPMK-CPL'!D$25,""))</f>
        <v/>
      </c>
      <c r="F114" s="7" t="str">
        <f>IF($C114="","",IFERROR((IFERROR('FORM NILAI SIAP'!$M114*'CPMK-CPL'!E$11,0)+IFERROR('FORM NILAI SIAP'!$O114*'CPMK-CPL'!E$12,0)+IFERROR('FORM NILAI SIAP'!$Q114*'CPMK-CPL'!E$13,0)+IFERROR('FORM NILAI SIAP'!$S114*'CPMK-CPL'!E$14,0)+IFERROR('FORM NILAI SIAP'!$U114*'CPMK-CPL'!E$15,0)+IFERROR('FORM NILAI SIAP'!$W114*'CPMK-CPL'!E$16,0)+IFERROR('FORM NILAI SIAP'!$Y114*'CPMK-CPL'!E$17,0)+IFERROR('FORM NILAI SIAP'!$AA114*'CPMK-CPL'!E$18,0)+IFERROR('FORM NILAI SIAP'!$AC114*'CPMK-CPL'!E$19,0)+IFERROR('FORM NILAI SIAP'!$AE114*'CPMK-CPL'!E$20,0))/'CPMK-CPL'!E$25,""))</f>
        <v/>
      </c>
      <c r="G114" s="7">
        <f>IF($C114="","",IFERROR((IFERROR('FORM NILAI SIAP'!$M114*'CPMK-CPL'!F$11,0)+IFERROR('FORM NILAI SIAP'!$O114*'CPMK-CPL'!F$12,0)+IFERROR('FORM NILAI SIAP'!$Q114*'CPMK-CPL'!F$13,0)+IFERROR('FORM NILAI SIAP'!$S114*'CPMK-CPL'!F$14,0)+IFERROR('FORM NILAI SIAP'!$U114*'CPMK-CPL'!F$15,0)+IFERROR('FORM NILAI SIAP'!$W114*'CPMK-CPL'!F$16,0)+IFERROR('FORM NILAI SIAP'!$Y114*'CPMK-CPL'!F$17,0)+IFERROR('FORM NILAI SIAP'!$AA114*'CPMK-CPL'!F$18,0)+IFERROR('FORM NILAI SIAP'!$AC114*'CPMK-CPL'!F$19,0)+IFERROR('FORM NILAI SIAP'!$AE114*'CPMK-CPL'!F$20,0))/'CPMK-CPL'!F$25,""))</f>
        <v>97</v>
      </c>
      <c r="H114" s="7" t="str">
        <f>IF($C114="","",IFERROR((IFERROR('FORM NILAI SIAP'!$M114*'CPMK-CPL'!G$11,0)+IFERROR('FORM NILAI SIAP'!$O114*'CPMK-CPL'!G$12,0)+IFERROR('FORM NILAI SIAP'!$Q114*'CPMK-CPL'!G$13,0)+IFERROR('FORM NILAI SIAP'!$S114*'CPMK-CPL'!G$14,0)+IFERROR('FORM NILAI SIAP'!$U114*'CPMK-CPL'!G$15,0)+IFERROR('FORM NILAI SIAP'!$W114*'CPMK-CPL'!G$16,0)+IFERROR('FORM NILAI SIAP'!$Y114*'CPMK-CPL'!G$17,0)+IFERROR('FORM NILAI SIAP'!$AA114*'CPMK-CPL'!G$18,0)+IFERROR('FORM NILAI SIAP'!$AC114*'CPMK-CPL'!G$19,0)+IFERROR('FORM NILAI SIAP'!$AE114*'CPMK-CPL'!G$20,0))/'CPMK-CPL'!G$25,""))</f>
        <v/>
      </c>
      <c r="I114" s="7" t="str">
        <f>IF($C114="","",IFERROR((IFERROR('FORM NILAI SIAP'!$M114*'CPMK-CPL'!H$11,0)+IFERROR('FORM NILAI SIAP'!$O114*'CPMK-CPL'!H$12,0)+IFERROR('FORM NILAI SIAP'!$Q114*'CPMK-CPL'!H$13,0)+IFERROR('FORM NILAI SIAP'!$S114*'CPMK-CPL'!H$14,0)+IFERROR('FORM NILAI SIAP'!$U114*'CPMK-CPL'!H$15,0)+IFERROR('FORM NILAI SIAP'!$W114*'CPMK-CPL'!H$16,0)+IFERROR('FORM NILAI SIAP'!$Y114*'CPMK-CPL'!H$17,0)+IFERROR('FORM NILAI SIAP'!$AA114*'CPMK-CPL'!H$18,0)+IFERROR('FORM NILAI SIAP'!$AC114*'CPMK-CPL'!H$19,0)+IFERROR('FORM NILAI SIAP'!$AE114*'CPMK-CPL'!H$20,0))/'CPMK-CPL'!H$25,""))</f>
        <v/>
      </c>
      <c r="J114" s="7" t="str">
        <f>IF($C114="","",IFERROR((IFERROR('FORM NILAI SIAP'!$M114*'CPMK-CPL'!I$11,0)+IFERROR('FORM NILAI SIAP'!$O114*'CPMK-CPL'!I$12,0)+IFERROR('FORM NILAI SIAP'!$Q114*'CPMK-CPL'!I$13,0)+IFERROR('FORM NILAI SIAP'!$S114*'CPMK-CPL'!I$14,0)+IFERROR('FORM NILAI SIAP'!$U114*'CPMK-CPL'!I$15,0)+IFERROR('FORM NILAI SIAP'!$W114*'CPMK-CPL'!I$16,0)+IFERROR('FORM NILAI SIAP'!$Y114*'CPMK-CPL'!I$17,0)+IFERROR('FORM NILAI SIAP'!$AA114*'CPMK-CPL'!I$18,0)+IFERROR('FORM NILAI SIAP'!$AC114*'CPMK-CPL'!I$19,0)+IFERROR('FORM NILAI SIAP'!$AE114*'CPMK-CPL'!I$20,0))/'CPMK-CPL'!I$25,""))</f>
        <v/>
      </c>
      <c r="K114" s="7" t="str">
        <f>IF($C114="","",IFERROR((IFERROR('FORM NILAI SIAP'!$M114*'CPMK-CPL'!J$11,0)+IFERROR('FORM NILAI SIAP'!$O114*'CPMK-CPL'!J$12,0)+IFERROR('FORM NILAI SIAP'!$Q114*'CPMK-CPL'!J$13,0)+IFERROR('FORM NILAI SIAP'!$S114*'CPMK-CPL'!J$14,0)+IFERROR('FORM NILAI SIAP'!$U114*'CPMK-CPL'!J$15,0)+IFERROR('FORM NILAI SIAP'!$W114*'CPMK-CPL'!J$16,0)+IFERROR('FORM NILAI SIAP'!$Y114*'CPMK-CPL'!J$17,0)+IFERROR('FORM NILAI SIAP'!$AA114*'CPMK-CPL'!J$18,0)+IFERROR('FORM NILAI SIAP'!$AC114*'CPMK-CPL'!J$19,0)+IFERROR('FORM NILAI SIAP'!$AE114*'CPMK-CPL'!J$20,0))/'CPMK-CPL'!J$25,""))</f>
        <v/>
      </c>
      <c r="L114" s="7" t="str">
        <f>IF($C114="","",IFERROR((IFERROR('FORM NILAI SIAP'!$M114*'CPMK-CPL'!K$11,0)+IFERROR('FORM NILAI SIAP'!$O114*'CPMK-CPL'!K$12,0)+IFERROR('FORM NILAI SIAP'!$Q114*'CPMK-CPL'!K$13,0)+IFERROR('FORM NILAI SIAP'!$S114*'CPMK-CPL'!K$14,0)+IFERROR('FORM NILAI SIAP'!$U114*'CPMK-CPL'!K$15,0)+IFERROR('FORM NILAI SIAP'!$W114*'CPMK-CPL'!K$16,0)+IFERROR('FORM NILAI SIAP'!$Y114*'CPMK-CPL'!K$17,0)+IFERROR('FORM NILAI SIAP'!$AA114*'CPMK-CPL'!K$18,0)+IFERROR('FORM NILAI SIAP'!$AC114*'CPMK-CPL'!K$19,0)+IFERROR('FORM NILAI SIAP'!$AE114*'CPMK-CPL'!K$20,0))/'CPMK-CPL'!K$25,""))</f>
        <v/>
      </c>
      <c r="M114" s="7" t="str">
        <f>IF($C114="","",IFERROR((IFERROR('FORM NILAI SIAP'!$M114*'CPMK-CPL'!L$11,0)+IFERROR('FORM NILAI SIAP'!$O114*'CPMK-CPL'!L$12,0)+IFERROR('FORM NILAI SIAP'!$Q114*'CPMK-CPL'!L$13,0)+IFERROR('FORM NILAI SIAP'!$S114*'CPMK-CPL'!L$14,0)+IFERROR('FORM NILAI SIAP'!$U114*'CPMK-CPL'!L$15,0)+IFERROR('FORM NILAI SIAP'!$W114*'CPMK-CPL'!L$16,0)+IFERROR('FORM NILAI SIAP'!$Y114*'CPMK-CPL'!L$17,0)+IFERROR('FORM NILAI SIAP'!$AA114*'CPMK-CPL'!L$18,0)+IFERROR('FORM NILAI SIAP'!$AC114*'CPMK-CPL'!L$19,0)+IFERROR('FORM NILAI SIAP'!$AE114*'CPMK-CPL'!L$20,0))/'CPMK-CPL'!L$25,""))</f>
        <v/>
      </c>
      <c r="N114" s="7" t="str">
        <f>IF($C114="","",IFERROR((IFERROR('FORM NILAI SIAP'!$M114*'CPMK-CPL'!M$11,0)+IFERROR('FORM NILAI SIAP'!$O114*'CPMK-CPL'!M$12,0)+IFERROR('FORM NILAI SIAP'!$Q114*'CPMK-CPL'!M$13,0)+IFERROR('FORM NILAI SIAP'!$S114*'CPMK-CPL'!M$14,0)+IFERROR('FORM NILAI SIAP'!$U114*'CPMK-CPL'!M$15,0)+IFERROR('FORM NILAI SIAP'!$W114*'CPMK-CPL'!M$16,0)+IFERROR('FORM NILAI SIAP'!$Y114*'CPMK-CPL'!M$17,0)+IFERROR('FORM NILAI SIAP'!$AA114*'CPMK-CPL'!M$18,0)+IFERROR('FORM NILAI SIAP'!$AC114*'CPMK-CPL'!M$19,0)+IFERROR('FORM NILAI SIAP'!$AE114*'CPMK-CPL'!M$20,0))/'CPMK-CPL'!M$25,""))</f>
        <v/>
      </c>
      <c r="O114" s="7" t="str">
        <f>IF($C114="","",IFERROR((IFERROR('FORM NILAI SIAP'!$M114*'CPMK-CPL'!N$11,0)+IFERROR('FORM NILAI SIAP'!$O114*'CPMK-CPL'!N$12,0)+IFERROR('FORM NILAI SIAP'!$Q114*'CPMK-CPL'!N$13,0)+IFERROR('FORM NILAI SIAP'!$S114*'CPMK-CPL'!N$14,0)+IFERROR('FORM NILAI SIAP'!$U114*'CPMK-CPL'!N$15,0)+IFERROR('FORM NILAI SIAP'!$W114*'CPMK-CPL'!N$16,0)+IFERROR('FORM NILAI SIAP'!$Y114*'CPMK-CPL'!N$17,0)+IFERROR('FORM NILAI SIAP'!$AA114*'CPMK-CPL'!N$18,0)+IFERROR('FORM NILAI SIAP'!$AC114*'CPMK-CPL'!N$19,0)+IFERROR('FORM NILAI SIAP'!$AE114*'CPMK-CPL'!N$20,0))/'CPMK-CPL'!N$25,""))</f>
        <v/>
      </c>
      <c r="P114" s="7" t="str">
        <f>IF($C114="","",IFERROR((IFERROR('FORM NILAI SIAP'!$M114*'CPMK-CPL'!O$11,0)+IFERROR('FORM NILAI SIAP'!$O114*'CPMK-CPL'!O$12,0)+IFERROR('FORM NILAI SIAP'!$Q114*'CPMK-CPL'!O$13,0)+IFERROR('FORM NILAI SIAP'!$S114*'CPMK-CPL'!O$14,0)+IFERROR('FORM NILAI SIAP'!$U114*'CPMK-CPL'!O$15,0)+IFERROR('FORM NILAI SIAP'!$W114*'CPMK-CPL'!O$16,0)+IFERROR('FORM NILAI SIAP'!$Y114*'CPMK-CPL'!O$17,0)+IFERROR('FORM NILAI SIAP'!$AA114*'CPMK-CPL'!O$18,0)+IFERROR('FORM NILAI SIAP'!$AC114*'CPMK-CPL'!O$19,0)+IFERROR('FORM NILAI SIAP'!$AE114*'CPMK-CPL'!O$20,0))/'CPMK-CPL'!O$25,""))</f>
        <v/>
      </c>
      <c r="Q114" s="7" t="str">
        <f>IF($C114="","",IFERROR((IFERROR('FORM NILAI SIAP'!$M114*'CPMK-CPL'!P$11,0)+IFERROR('FORM NILAI SIAP'!$O114*'CPMK-CPL'!P$12,0)+IFERROR('FORM NILAI SIAP'!$Q114*'CPMK-CPL'!P$13,0)+IFERROR('FORM NILAI SIAP'!$S114*'CPMK-CPL'!P$14,0)+IFERROR('FORM NILAI SIAP'!$U114*'CPMK-CPL'!P$15,0)+IFERROR('FORM NILAI SIAP'!$W114*'CPMK-CPL'!P$16,0)+IFERROR('FORM NILAI SIAP'!$Y114*'CPMK-CPL'!P$17,0)+IFERROR('FORM NILAI SIAP'!$AA114*'CPMK-CPL'!P$18,0)+IFERROR('FORM NILAI SIAP'!$AC114*'CPMK-CPL'!P$19,0)+IFERROR('FORM NILAI SIAP'!$AE114*'CPMK-CPL'!P$20,0))/'CPMK-CPL'!P$25,""))</f>
        <v/>
      </c>
      <c r="R114" s="7" t="str">
        <f>IF($C114="","",IFERROR((IFERROR('FORM NILAI SIAP'!$M114*'CPMK-CPL'!Q$11,0)+IFERROR('FORM NILAI SIAP'!$O114*'CPMK-CPL'!Q$12,0)+IFERROR('FORM NILAI SIAP'!$Q114*'CPMK-CPL'!Q$13,0)+IFERROR('FORM NILAI SIAP'!$S114*'CPMK-CPL'!Q$14,0)+IFERROR('FORM NILAI SIAP'!$U114*'CPMK-CPL'!Q$15,0)+IFERROR('FORM NILAI SIAP'!$W114*'CPMK-CPL'!Q$16,0)+IFERROR('FORM NILAI SIAP'!$Y114*'CPMK-CPL'!Q$17,0)+IFERROR('FORM NILAI SIAP'!$AA114*'CPMK-CPL'!Q$18,0)+IFERROR('FORM NILAI SIAP'!$AC114*'CPMK-CPL'!Q$19,0)+IFERROR('FORM NILAI SIAP'!$AE114*'CPMK-CPL'!Q$20,0))/'CPMK-CPL'!Q$25,""))</f>
        <v/>
      </c>
      <c r="S114" s="7" t="str">
        <f>IF($C114="","",IFERROR((IFERROR('FORM NILAI SIAP'!$M114*'CPMK-CPL'!R$11,0)+IFERROR('FORM NILAI SIAP'!$O114*'CPMK-CPL'!R$12,0)+IFERROR('FORM NILAI SIAP'!$Q114*'CPMK-CPL'!R$13,0)+IFERROR('FORM NILAI SIAP'!$S114*'CPMK-CPL'!R$14,0)+IFERROR('FORM NILAI SIAP'!$U114*'CPMK-CPL'!R$15,0)+IFERROR('FORM NILAI SIAP'!$W114*'CPMK-CPL'!R$16,0)+IFERROR('FORM NILAI SIAP'!$Y114*'CPMK-CPL'!R$17,0)+IFERROR('FORM NILAI SIAP'!$AA114*'CPMK-CPL'!R$18,0)+IFERROR('FORM NILAI SIAP'!$AC114*'CPMK-CPL'!R$19,0)+IFERROR('FORM NILAI SIAP'!$AE114*'CPMK-CPL'!R$20,0))/'CPMK-CPL'!R$25,""))</f>
        <v/>
      </c>
      <c r="T114" s="88" t="str">
        <f t="shared" ref="T114:AH114" si="116">IF(E114="","",IF(E114&gt;=80,4,IF(E114&gt;=70,3,IF(E114&gt;=60,2,1))))</f>
        <v/>
      </c>
      <c r="U114" s="88" t="str">
        <f t="shared" si="116"/>
        <v/>
      </c>
      <c r="V114" s="88">
        <f t="shared" si="75"/>
        <v>4</v>
      </c>
      <c r="W114" s="88" t="str">
        <f t="shared" si="116"/>
        <v/>
      </c>
      <c r="X114" s="88" t="str">
        <f t="shared" si="116"/>
        <v/>
      </c>
      <c r="Y114" s="88" t="str">
        <f t="shared" si="116"/>
        <v/>
      </c>
      <c r="Z114" s="88" t="str">
        <f t="shared" si="116"/>
        <v/>
      </c>
      <c r="AA114" s="88" t="str">
        <f t="shared" si="116"/>
        <v/>
      </c>
      <c r="AB114" s="88" t="str">
        <f t="shared" si="116"/>
        <v/>
      </c>
      <c r="AC114" s="88" t="str">
        <f t="shared" si="116"/>
        <v/>
      </c>
      <c r="AD114" s="88" t="str">
        <f t="shared" si="116"/>
        <v/>
      </c>
      <c r="AE114" s="88" t="str">
        <f t="shared" si="116"/>
        <v/>
      </c>
      <c r="AF114" s="88" t="str">
        <f t="shared" si="116"/>
        <v/>
      </c>
      <c r="AG114" s="88" t="str">
        <f t="shared" si="116"/>
        <v/>
      </c>
      <c r="AH114" s="88" t="str">
        <f t="shared" si="116"/>
        <v/>
      </c>
      <c r="AI114" s="89">
        <f t="shared" ca="1" si="6"/>
        <v>4</v>
      </c>
      <c r="AJ114" s="89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</row>
    <row r="115" spans="1:90" ht="14.25" customHeight="1">
      <c r="A115" s="103">
        <f t="shared" si="73"/>
        <v>108</v>
      </c>
      <c r="B115" s="64">
        <f>IF('FORM NILAI SIAP'!A115=0,"",'FORM NILAI SIAP'!A115)</f>
        <v>21120120140099</v>
      </c>
      <c r="C115" s="3" t="str">
        <f>IF('FORM NILAI SIAP'!B115=0,"",'FORM NILAI SIAP'!B115)</f>
        <v>ANDRA PUTRA NURRAFI</v>
      </c>
      <c r="D115" s="3" t="str">
        <f>'FORM NILAI SIAP'!J115</f>
        <v>A</v>
      </c>
      <c r="E115" s="7" t="str">
        <f>IF($C115="","",IFERROR((IFERROR('FORM NILAI SIAP'!$M115*'CPMK-CPL'!D$11,0)+IFERROR('FORM NILAI SIAP'!$O115*'CPMK-CPL'!D$12,0)+IFERROR('FORM NILAI SIAP'!$Q115*'CPMK-CPL'!D$13,0)+IFERROR('FORM NILAI SIAP'!$S115*'CPMK-CPL'!D$14,0)+IFERROR('FORM NILAI SIAP'!$U115*'CPMK-CPL'!D$15,0)+IFERROR('FORM NILAI SIAP'!$W115*'CPMK-CPL'!D$16,0)+IFERROR('FORM NILAI SIAP'!$Y115*'CPMK-CPL'!D$17,0)+IFERROR('FORM NILAI SIAP'!$AA115*'CPMK-CPL'!D$18,0)+IFERROR('FORM NILAI SIAP'!$AC115*'CPMK-CPL'!D$19,0)+IFERROR('FORM NILAI SIAP'!$AE115*'CPMK-CPL'!D$20,0))/'CPMK-CPL'!D$25,""))</f>
        <v/>
      </c>
      <c r="F115" s="7" t="str">
        <f>IF($C115="","",IFERROR((IFERROR('FORM NILAI SIAP'!$M115*'CPMK-CPL'!E$11,0)+IFERROR('FORM NILAI SIAP'!$O115*'CPMK-CPL'!E$12,0)+IFERROR('FORM NILAI SIAP'!$Q115*'CPMK-CPL'!E$13,0)+IFERROR('FORM NILAI SIAP'!$S115*'CPMK-CPL'!E$14,0)+IFERROR('FORM NILAI SIAP'!$U115*'CPMK-CPL'!E$15,0)+IFERROR('FORM NILAI SIAP'!$W115*'CPMK-CPL'!E$16,0)+IFERROR('FORM NILAI SIAP'!$Y115*'CPMK-CPL'!E$17,0)+IFERROR('FORM NILAI SIAP'!$AA115*'CPMK-CPL'!E$18,0)+IFERROR('FORM NILAI SIAP'!$AC115*'CPMK-CPL'!E$19,0)+IFERROR('FORM NILAI SIAP'!$AE115*'CPMK-CPL'!E$20,0))/'CPMK-CPL'!E$25,""))</f>
        <v/>
      </c>
      <c r="G115" s="7">
        <f>IF($C115="","",IFERROR((IFERROR('FORM NILAI SIAP'!$M115*'CPMK-CPL'!F$11,0)+IFERROR('FORM NILAI SIAP'!$O115*'CPMK-CPL'!F$12,0)+IFERROR('FORM NILAI SIAP'!$Q115*'CPMK-CPL'!F$13,0)+IFERROR('FORM NILAI SIAP'!$S115*'CPMK-CPL'!F$14,0)+IFERROR('FORM NILAI SIAP'!$U115*'CPMK-CPL'!F$15,0)+IFERROR('FORM NILAI SIAP'!$W115*'CPMK-CPL'!F$16,0)+IFERROR('FORM NILAI SIAP'!$Y115*'CPMK-CPL'!F$17,0)+IFERROR('FORM NILAI SIAP'!$AA115*'CPMK-CPL'!F$18,0)+IFERROR('FORM NILAI SIAP'!$AC115*'CPMK-CPL'!F$19,0)+IFERROR('FORM NILAI SIAP'!$AE115*'CPMK-CPL'!F$20,0))/'CPMK-CPL'!F$25,""))</f>
        <v>94.75</v>
      </c>
      <c r="H115" s="7" t="str">
        <f>IF($C115="","",IFERROR((IFERROR('FORM NILAI SIAP'!$M115*'CPMK-CPL'!G$11,0)+IFERROR('FORM NILAI SIAP'!$O115*'CPMK-CPL'!G$12,0)+IFERROR('FORM NILAI SIAP'!$Q115*'CPMK-CPL'!G$13,0)+IFERROR('FORM NILAI SIAP'!$S115*'CPMK-CPL'!G$14,0)+IFERROR('FORM NILAI SIAP'!$U115*'CPMK-CPL'!G$15,0)+IFERROR('FORM NILAI SIAP'!$W115*'CPMK-CPL'!G$16,0)+IFERROR('FORM NILAI SIAP'!$Y115*'CPMK-CPL'!G$17,0)+IFERROR('FORM NILAI SIAP'!$AA115*'CPMK-CPL'!G$18,0)+IFERROR('FORM NILAI SIAP'!$AC115*'CPMK-CPL'!G$19,0)+IFERROR('FORM NILAI SIAP'!$AE115*'CPMK-CPL'!G$20,0))/'CPMK-CPL'!G$25,""))</f>
        <v/>
      </c>
      <c r="I115" s="7" t="str">
        <f>IF($C115="","",IFERROR((IFERROR('FORM NILAI SIAP'!$M115*'CPMK-CPL'!H$11,0)+IFERROR('FORM NILAI SIAP'!$O115*'CPMK-CPL'!H$12,0)+IFERROR('FORM NILAI SIAP'!$Q115*'CPMK-CPL'!H$13,0)+IFERROR('FORM NILAI SIAP'!$S115*'CPMK-CPL'!H$14,0)+IFERROR('FORM NILAI SIAP'!$U115*'CPMK-CPL'!H$15,0)+IFERROR('FORM NILAI SIAP'!$W115*'CPMK-CPL'!H$16,0)+IFERROR('FORM NILAI SIAP'!$Y115*'CPMK-CPL'!H$17,0)+IFERROR('FORM NILAI SIAP'!$AA115*'CPMK-CPL'!H$18,0)+IFERROR('FORM NILAI SIAP'!$AC115*'CPMK-CPL'!H$19,0)+IFERROR('FORM NILAI SIAP'!$AE115*'CPMK-CPL'!H$20,0))/'CPMK-CPL'!H$25,""))</f>
        <v/>
      </c>
      <c r="J115" s="7" t="str">
        <f>IF($C115="","",IFERROR((IFERROR('FORM NILAI SIAP'!$M115*'CPMK-CPL'!I$11,0)+IFERROR('FORM NILAI SIAP'!$O115*'CPMK-CPL'!I$12,0)+IFERROR('FORM NILAI SIAP'!$Q115*'CPMK-CPL'!I$13,0)+IFERROR('FORM NILAI SIAP'!$S115*'CPMK-CPL'!I$14,0)+IFERROR('FORM NILAI SIAP'!$U115*'CPMK-CPL'!I$15,0)+IFERROR('FORM NILAI SIAP'!$W115*'CPMK-CPL'!I$16,0)+IFERROR('FORM NILAI SIAP'!$Y115*'CPMK-CPL'!I$17,0)+IFERROR('FORM NILAI SIAP'!$AA115*'CPMK-CPL'!I$18,0)+IFERROR('FORM NILAI SIAP'!$AC115*'CPMK-CPL'!I$19,0)+IFERROR('FORM NILAI SIAP'!$AE115*'CPMK-CPL'!I$20,0))/'CPMK-CPL'!I$25,""))</f>
        <v/>
      </c>
      <c r="K115" s="7" t="str">
        <f>IF($C115="","",IFERROR((IFERROR('FORM NILAI SIAP'!$M115*'CPMK-CPL'!J$11,0)+IFERROR('FORM NILAI SIAP'!$O115*'CPMK-CPL'!J$12,0)+IFERROR('FORM NILAI SIAP'!$Q115*'CPMK-CPL'!J$13,0)+IFERROR('FORM NILAI SIAP'!$S115*'CPMK-CPL'!J$14,0)+IFERROR('FORM NILAI SIAP'!$U115*'CPMK-CPL'!J$15,0)+IFERROR('FORM NILAI SIAP'!$W115*'CPMK-CPL'!J$16,0)+IFERROR('FORM NILAI SIAP'!$Y115*'CPMK-CPL'!J$17,0)+IFERROR('FORM NILAI SIAP'!$AA115*'CPMK-CPL'!J$18,0)+IFERROR('FORM NILAI SIAP'!$AC115*'CPMK-CPL'!J$19,0)+IFERROR('FORM NILAI SIAP'!$AE115*'CPMK-CPL'!J$20,0))/'CPMK-CPL'!J$25,""))</f>
        <v/>
      </c>
      <c r="L115" s="7" t="str">
        <f>IF($C115="","",IFERROR((IFERROR('FORM NILAI SIAP'!$M115*'CPMK-CPL'!K$11,0)+IFERROR('FORM NILAI SIAP'!$O115*'CPMK-CPL'!K$12,0)+IFERROR('FORM NILAI SIAP'!$Q115*'CPMK-CPL'!K$13,0)+IFERROR('FORM NILAI SIAP'!$S115*'CPMK-CPL'!K$14,0)+IFERROR('FORM NILAI SIAP'!$U115*'CPMK-CPL'!K$15,0)+IFERROR('FORM NILAI SIAP'!$W115*'CPMK-CPL'!K$16,0)+IFERROR('FORM NILAI SIAP'!$Y115*'CPMK-CPL'!K$17,0)+IFERROR('FORM NILAI SIAP'!$AA115*'CPMK-CPL'!K$18,0)+IFERROR('FORM NILAI SIAP'!$AC115*'CPMK-CPL'!K$19,0)+IFERROR('FORM NILAI SIAP'!$AE115*'CPMK-CPL'!K$20,0))/'CPMK-CPL'!K$25,""))</f>
        <v/>
      </c>
      <c r="M115" s="7" t="str">
        <f>IF($C115="","",IFERROR((IFERROR('FORM NILAI SIAP'!$M115*'CPMK-CPL'!L$11,0)+IFERROR('FORM NILAI SIAP'!$O115*'CPMK-CPL'!L$12,0)+IFERROR('FORM NILAI SIAP'!$Q115*'CPMK-CPL'!L$13,0)+IFERROR('FORM NILAI SIAP'!$S115*'CPMK-CPL'!L$14,0)+IFERROR('FORM NILAI SIAP'!$U115*'CPMK-CPL'!L$15,0)+IFERROR('FORM NILAI SIAP'!$W115*'CPMK-CPL'!L$16,0)+IFERROR('FORM NILAI SIAP'!$Y115*'CPMK-CPL'!L$17,0)+IFERROR('FORM NILAI SIAP'!$AA115*'CPMK-CPL'!L$18,0)+IFERROR('FORM NILAI SIAP'!$AC115*'CPMK-CPL'!L$19,0)+IFERROR('FORM NILAI SIAP'!$AE115*'CPMK-CPL'!L$20,0))/'CPMK-CPL'!L$25,""))</f>
        <v/>
      </c>
      <c r="N115" s="7" t="str">
        <f>IF($C115="","",IFERROR((IFERROR('FORM NILAI SIAP'!$M115*'CPMK-CPL'!M$11,0)+IFERROR('FORM NILAI SIAP'!$O115*'CPMK-CPL'!M$12,0)+IFERROR('FORM NILAI SIAP'!$Q115*'CPMK-CPL'!M$13,0)+IFERROR('FORM NILAI SIAP'!$S115*'CPMK-CPL'!M$14,0)+IFERROR('FORM NILAI SIAP'!$U115*'CPMK-CPL'!M$15,0)+IFERROR('FORM NILAI SIAP'!$W115*'CPMK-CPL'!M$16,0)+IFERROR('FORM NILAI SIAP'!$Y115*'CPMK-CPL'!M$17,0)+IFERROR('FORM NILAI SIAP'!$AA115*'CPMK-CPL'!M$18,0)+IFERROR('FORM NILAI SIAP'!$AC115*'CPMK-CPL'!M$19,0)+IFERROR('FORM NILAI SIAP'!$AE115*'CPMK-CPL'!M$20,0))/'CPMK-CPL'!M$25,""))</f>
        <v/>
      </c>
      <c r="O115" s="7" t="str">
        <f>IF($C115="","",IFERROR((IFERROR('FORM NILAI SIAP'!$M115*'CPMK-CPL'!N$11,0)+IFERROR('FORM NILAI SIAP'!$O115*'CPMK-CPL'!N$12,0)+IFERROR('FORM NILAI SIAP'!$Q115*'CPMK-CPL'!N$13,0)+IFERROR('FORM NILAI SIAP'!$S115*'CPMK-CPL'!N$14,0)+IFERROR('FORM NILAI SIAP'!$U115*'CPMK-CPL'!N$15,0)+IFERROR('FORM NILAI SIAP'!$W115*'CPMK-CPL'!N$16,0)+IFERROR('FORM NILAI SIAP'!$Y115*'CPMK-CPL'!N$17,0)+IFERROR('FORM NILAI SIAP'!$AA115*'CPMK-CPL'!N$18,0)+IFERROR('FORM NILAI SIAP'!$AC115*'CPMK-CPL'!N$19,0)+IFERROR('FORM NILAI SIAP'!$AE115*'CPMK-CPL'!N$20,0))/'CPMK-CPL'!N$25,""))</f>
        <v/>
      </c>
      <c r="P115" s="7" t="str">
        <f>IF($C115="","",IFERROR((IFERROR('FORM NILAI SIAP'!$M115*'CPMK-CPL'!O$11,0)+IFERROR('FORM NILAI SIAP'!$O115*'CPMK-CPL'!O$12,0)+IFERROR('FORM NILAI SIAP'!$Q115*'CPMK-CPL'!O$13,0)+IFERROR('FORM NILAI SIAP'!$S115*'CPMK-CPL'!O$14,0)+IFERROR('FORM NILAI SIAP'!$U115*'CPMK-CPL'!O$15,0)+IFERROR('FORM NILAI SIAP'!$W115*'CPMK-CPL'!O$16,0)+IFERROR('FORM NILAI SIAP'!$Y115*'CPMK-CPL'!O$17,0)+IFERROR('FORM NILAI SIAP'!$AA115*'CPMK-CPL'!O$18,0)+IFERROR('FORM NILAI SIAP'!$AC115*'CPMK-CPL'!O$19,0)+IFERROR('FORM NILAI SIAP'!$AE115*'CPMK-CPL'!O$20,0))/'CPMK-CPL'!O$25,""))</f>
        <v/>
      </c>
      <c r="Q115" s="7" t="str">
        <f>IF($C115="","",IFERROR((IFERROR('FORM NILAI SIAP'!$M115*'CPMK-CPL'!P$11,0)+IFERROR('FORM NILAI SIAP'!$O115*'CPMK-CPL'!P$12,0)+IFERROR('FORM NILAI SIAP'!$Q115*'CPMK-CPL'!P$13,0)+IFERROR('FORM NILAI SIAP'!$S115*'CPMK-CPL'!P$14,0)+IFERROR('FORM NILAI SIAP'!$U115*'CPMK-CPL'!P$15,0)+IFERROR('FORM NILAI SIAP'!$W115*'CPMK-CPL'!P$16,0)+IFERROR('FORM NILAI SIAP'!$Y115*'CPMK-CPL'!P$17,0)+IFERROR('FORM NILAI SIAP'!$AA115*'CPMK-CPL'!P$18,0)+IFERROR('FORM NILAI SIAP'!$AC115*'CPMK-CPL'!P$19,0)+IFERROR('FORM NILAI SIAP'!$AE115*'CPMK-CPL'!P$20,0))/'CPMK-CPL'!P$25,""))</f>
        <v/>
      </c>
      <c r="R115" s="7" t="str">
        <f>IF($C115="","",IFERROR((IFERROR('FORM NILAI SIAP'!$M115*'CPMK-CPL'!Q$11,0)+IFERROR('FORM NILAI SIAP'!$O115*'CPMK-CPL'!Q$12,0)+IFERROR('FORM NILAI SIAP'!$Q115*'CPMK-CPL'!Q$13,0)+IFERROR('FORM NILAI SIAP'!$S115*'CPMK-CPL'!Q$14,0)+IFERROR('FORM NILAI SIAP'!$U115*'CPMK-CPL'!Q$15,0)+IFERROR('FORM NILAI SIAP'!$W115*'CPMK-CPL'!Q$16,0)+IFERROR('FORM NILAI SIAP'!$Y115*'CPMK-CPL'!Q$17,0)+IFERROR('FORM NILAI SIAP'!$AA115*'CPMK-CPL'!Q$18,0)+IFERROR('FORM NILAI SIAP'!$AC115*'CPMK-CPL'!Q$19,0)+IFERROR('FORM NILAI SIAP'!$AE115*'CPMK-CPL'!Q$20,0))/'CPMK-CPL'!Q$25,""))</f>
        <v/>
      </c>
      <c r="S115" s="7" t="str">
        <f>IF($C115="","",IFERROR((IFERROR('FORM NILAI SIAP'!$M115*'CPMK-CPL'!R$11,0)+IFERROR('FORM NILAI SIAP'!$O115*'CPMK-CPL'!R$12,0)+IFERROR('FORM NILAI SIAP'!$Q115*'CPMK-CPL'!R$13,0)+IFERROR('FORM NILAI SIAP'!$S115*'CPMK-CPL'!R$14,0)+IFERROR('FORM NILAI SIAP'!$U115*'CPMK-CPL'!R$15,0)+IFERROR('FORM NILAI SIAP'!$W115*'CPMK-CPL'!R$16,0)+IFERROR('FORM NILAI SIAP'!$Y115*'CPMK-CPL'!R$17,0)+IFERROR('FORM NILAI SIAP'!$AA115*'CPMK-CPL'!R$18,0)+IFERROR('FORM NILAI SIAP'!$AC115*'CPMK-CPL'!R$19,0)+IFERROR('FORM NILAI SIAP'!$AE115*'CPMK-CPL'!R$20,0))/'CPMK-CPL'!R$25,""))</f>
        <v/>
      </c>
      <c r="T115" s="88" t="str">
        <f t="shared" ref="T115:AH115" si="117">IF(E115="","",IF(E115&gt;=80,4,IF(E115&gt;=70,3,IF(E115&gt;=60,2,1))))</f>
        <v/>
      </c>
      <c r="U115" s="88" t="str">
        <f t="shared" si="117"/>
        <v/>
      </c>
      <c r="V115" s="88">
        <f t="shared" si="75"/>
        <v>4</v>
      </c>
      <c r="W115" s="88" t="str">
        <f t="shared" si="117"/>
        <v/>
      </c>
      <c r="X115" s="88" t="str">
        <f t="shared" si="117"/>
        <v/>
      </c>
      <c r="Y115" s="88" t="str">
        <f t="shared" si="117"/>
        <v/>
      </c>
      <c r="Z115" s="88" t="str">
        <f t="shared" si="117"/>
        <v/>
      </c>
      <c r="AA115" s="88" t="str">
        <f t="shared" si="117"/>
        <v/>
      </c>
      <c r="AB115" s="88" t="str">
        <f t="shared" si="117"/>
        <v/>
      </c>
      <c r="AC115" s="88" t="str">
        <f t="shared" si="117"/>
        <v/>
      </c>
      <c r="AD115" s="88" t="str">
        <f t="shared" si="117"/>
        <v/>
      </c>
      <c r="AE115" s="88" t="str">
        <f t="shared" si="117"/>
        <v/>
      </c>
      <c r="AF115" s="88" t="str">
        <f t="shared" si="117"/>
        <v/>
      </c>
      <c r="AG115" s="88" t="str">
        <f t="shared" si="117"/>
        <v/>
      </c>
      <c r="AH115" s="88" t="str">
        <f t="shared" si="117"/>
        <v/>
      </c>
      <c r="AI115" s="89">
        <f t="shared" ca="1" si="6"/>
        <v>4</v>
      </c>
      <c r="AJ115" s="89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</row>
    <row r="116" spans="1:90" ht="14.25" customHeight="1">
      <c r="A116" s="103">
        <f t="shared" si="73"/>
        <v>109</v>
      </c>
      <c r="B116" s="64">
        <f>IF('FORM NILAI SIAP'!A116=0,"",'FORM NILAI SIAP'!A116)</f>
        <v>21120120140099</v>
      </c>
      <c r="C116" s="3" t="str">
        <f>IF('FORM NILAI SIAP'!B116=0,"",'FORM NILAI SIAP'!B116)</f>
        <v>FITRIYA NUR SAIDAH</v>
      </c>
      <c r="D116" s="3" t="str">
        <f>'FORM NILAI SIAP'!J116</f>
        <v>A</v>
      </c>
      <c r="E116" s="7" t="str">
        <f>IF($C116="","",IFERROR((IFERROR('FORM NILAI SIAP'!$M116*'CPMK-CPL'!D$11,0)+IFERROR('FORM NILAI SIAP'!$O116*'CPMK-CPL'!D$12,0)+IFERROR('FORM NILAI SIAP'!$Q116*'CPMK-CPL'!D$13,0)+IFERROR('FORM NILAI SIAP'!$S116*'CPMK-CPL'!D$14,0)+IFERROR('FORM NILAI SIAP'!$U116*'CPMK-CPL'!D$15,0)+IFERROR('FORM NILAI SIAP'!$W116*'CPMK-CPL'!D$16,0)+IFERROR('FORM NILAI SIAP'!$Y116*'CPMK-CPL'!D$17,0)+IFERROR('FORM NILAI SIAP'!$AA116*'CPMK-CPL'!D$18,0)+IFERROR('FORM NILAI SIAP'!$AC116*'CPMK-CPL'!D$19,0)+IFERROR('FORM NILAI SIAP'!$AE116*'CPMK-CPL'!D$20,0))/'CPMK-CPL'!D$25,""))</f>
        <v/>
      </c>
      <c r="F116" s="7" t="str">
        <f>IF($C116="","",IFERROR((IFERROR('FORM NILAI SIAP'!$M116*'CPMK-CPL'!E$11,0)+IFERROR('FORM NILAI SIAP'!$O116*'CPMK-CPL'!E$12,0)+IFERROR('FORM NILAI SIAP'!$Q116*'CPMK-CPL'!E$13,0)+IFERROR('FORM NILAI SIAP'!$S116*'CPMK-CPL'!E$14,0)+IFERROR('FORM NILAI SIAP'!$U116*'CPMK-CPL'!E$15,0)+IFERROR('FORM NILAI SIAP'!$W116*'CPMK-CPL'!E$16,0)+IFERROR('FORM NILAI SIAP'!$Y116*'CPMK-CPL'!E$17,0)+IFERROR('FORM NILAI SIAP'!$AA116*'CPMK-CPL'!E$18,0)+IFERROR('FORM NILAI SIAP'!$AC116*'CPMK-CPL'!E$19,0)+IFERROR('FORM NILAI SIAP'!$AE116*'CPMK-CPL'!E$20,0))/'CPMK-CPL'!E$25,""))</f>
        <v/>
      </c>
      <c r="G116" s="7">
        <f>IF($C116="","",IFERROR((IFERROR('FORM NILAI SIAP'!$M116*'CPMK-CPL'!F$11,0)+IFERROR('FORM NILAI SIAP'!$O116*'CPMK-CPL'!F$12,0)+IFERROR('FORM NILAI SIAP'!$Q116*'CPMK-CPL'!F$13,0)+IFERROR('FORM NILAI SIAP'!$S116*'CPMK-CPL'!F$14,0)+IFERROR('FORM NILAI SIAP'!$U116*'CPMK-CPL'!F$15,0)+IFERROR('FORM NILAI SIAP'!$W116*'CPMK-CPL'!F$16,0)+IFERROR('FORM NILAI SIAP'!$Y116*'CPMK-CPL'!F$17,0)+IFERROR('FORM NILAI SIAP'!$AA116*'CPMK-CPL'!F$18,0)+IFERROR('FORM NILAI SIAP'!$AC116*'CPMK-CPL'!F$19,0)+IFERROR('FORM NILAI SIAP'!$AE116*'CPMK-CPL'!F$20,0))/'CPMK-CPL'!F$25,""))</f>
        <v>94</v>
      </c>
      <c r="H116" s="7" t="str">
        <f>IF($C116="","",IFERROR((IFERROR('FORM NILAI SIAP'!$M116*'CPMK-CPL'!G$11,0)+IFERROR('FORM NILAI SIAP'!$O116*'CPMK-CPL'!G$12,0)+IFERROR('FORM NILAI SIAP'!$Q116*'CPMK-CPL'!G$13,0)+IFERROR('FORM NILAI SIAP'!$S116*'CPMK-CPL'!G$14,0)+IFERROR('FORM NILAI SIAP'!$U116*'CPMK-CPL'!G$15,0)+IFERROR('FORM NILAI SIAP'!$W116*'CPMK-CPL'!G$16,0)+IFERROR('FORM NILAI SIAP'!$Y116*'CPMK-CPL'!G$17,0)+IFERROR('FORM NILAI SIAP'!$AA116*'CPMK-CPL'!G$18,0)+IFERROR('FORM NILAI SIAP'!$AC116*'CPMK-CPL'!G$19,0)+IFERROR('FORM NILAI SIAP'!$AE116*'CPMK-CPL'!G$20,0))/'CPMK-CPL'!G$25,""))</f>
        <v/>
      </c>
      <c r="I116" s="7" t="str">
        <f>IF($C116="","",IFERROR((IFERROR('FORM NILAI SIAP'!$M116*'CPMK-CPL'!H$11,0)+IFERROR('FORM NILAI SIAP'!$O116*'CPMK-CPL'!H$12,0)+IFERROR('FORM NILAI SIAP'!$Q116*'CPMK-CPL'!H$13,0)+IFERROR('FORM NILAI SIAP'!$S116*'CPMK-CPL'!H$14,0)+IFERROR('FORM NILAI SIAP'!$U116*'CPMK-CPL'!H$15,0)+IFERROR('FORM NILAI SIAP'!$W116*'CPMK-CPL'!H$16,0)+IFERROR('FORM NILAI SIAP'!$Y116*'CPMK-CPL'!H$17,0)+IFERROR('FORM NILAI SIAP'!$AA116*'CPMK-CPL'!H$18,0)+IFERROR('FORM NILAI SIAP'!$AC116*'CPMK-CPL'!H$19,0)+IFERROR('FORM NILAI SIAP'!$AE116*'CPMK-CPL'!H$20,0))/'CPMK-CPL'!H$25,""))</f>
        <v/>
      </c>
      <c r="J116" s="7" t="str">
        <f>IF($C116="","",IFERROR((IFERROR('FORM NILAI SIAP'!$M116*'CPMK-CPL'!I$11,0)+IFERROR('FORM NILAI SIAP'!$O116*'CPMK-CPL'!I$12,0)+IFERROR('FORM NILAI SIAP'!$Q116*'CPMK-CPL'!I$13,0)+IFERROR('FORM NILAI SIAP'!$S116*'CPMK-CPL'!I$14,0)+IFERROR('FORM NILAI SIAP'!$U116*'CPMK-CPL'!I$15,0)+IFERROR('FORM NILAI SIAP'!$W116*'CPMK-CPL'!I$16,0)+IFERROR('FORM NILAI SIAP'!$Y116*'CPMK-CPL'!I$17,0)+IFERROR('FORM NILAI SIAP'!$AA116*'CPMK-CPL'!I$18,0)+IFERROR('FORM NILAI SIAP'!$AC116*'CPMK-CPL'!I$19,0)+IFERROR('FORM NILAI SIAP'!$AE116*'CPMK-CPL'!I$20,0))/'CPMK-CPL'!I$25,""))</f>
        <v/>
      </c>
      <c r="K116" s="7" t="str">
        <f>IF($C116="","",IFERROR((IFERROR('FORM NILAI SIAP'!$M116*'CPMK-CPL'!J$11,0)+IFERROR('FORM NILAI SIAP'!$O116*'CPMK-CPL'!J$12,0)+IFERROR('FORM NILAI SIAP'!$Q116*'CPMK-CPL'!J$13,0)+IFERROR('FORM NILAI SIAP'!$S116*'CPMK-CPL'!J$14,0)+IFERROR('FORM NILAI SIAP'!$U116*'CPMK-CPL'!J$15,0)+IFERROR('FORM NILAI SIAP'!$W116*'CPMK-CPL'!J$16,0)+IFERROR('FORM NILAI SIAP'!$Y116*'CPMK-CPL'!J$17,0)+IFERROR('FORM NILAI SIAP'!$AA116*'CPMK-CPL'!J$18,0)+IFERROR('FORM NILAI SIAP'!$AC116*'CPMK-CPL'!J$19,0)+IFERROR('FORM NILAI SIAP'!$AE116*'CPMK-CPL'!J$20,0))/'CPMK-CPL'!J$25,""))</f>
        <v/>
      </c>
      <c r="L116" s="7" t="str">
        <f>IF($C116="","",IFERROR((IFERROR('FORM NILAI SIAP'!$M116*'CPMK-CPL'!K$11,0)+IFERROR('FORM NILAI SIAP'!$O116*'CPMK-CPL'!K$12,0)+IFERROR('FORM NILAI SIAP'!$Q116*'CPMK-CPL'!K$13,0)+IFERROR('FORM NILAI SIAP'!$S116*'CPMK-CPL'!K$14,0)+IFERROR('FORM NILAI SIAP'!$U116*'CPMK-CPL'!K$15,0)+IFERROR('FORM NILAI SIAP'!$W116*'CPMK-CPL'!K$16,0)+IFERROR('FORM NILAI SIAP'!$Y116*'CPMK-CPL'!K$17,0)+IFERROR('FORM NILAI SIAP'!$AA116*'CPMK-CPL'!K$18,0)+IFERROR('FORM NILAI SIAP'!$AC116*'CPMK-CPL'!K$19,0)+IFERROR('FORM NILAI SIAP'!$AE116*'CPMK-CPL'!K$20,0))/'CPMK-CPL'!K$25,""))</f>
        <v/>
      </c>
      <c r="M116" s="7" t="str">
        <f>IF($C116="","",IFERROR((IFERROR('FORM NILAI SIAP'!$M116*'CPMK-CPL'!L$11,0)+IFERROR('FORM NILAI SIAP'!$O116*'CPMK-CPL'!L$12,0)+IFERROR('FORM NILAI SIAP'!$Q116*'CPMK-CPL'!L$13,0)+IFERROR('FORM NILAI SIAP'!$S116*'CPMK-CPL'!L$14,0)+IFERROR('FORM NILAI SIAP'!$U116*'CPMK-CPL'!L$15,0)+IFERROR('FORM NILAI SIAP'!$W116*'CPMK-CPL'!L$16,0)+IFERROR('FORM NILAI SIAP'!$Y116*'CPMK-CPL'!L$17,0)+IFERROR('FORM NILAI SIAP'!$AA116*'CPMK-CPL'!L$18,0)+IFERROR('FORM NILAI SIAP'!$AC116*'CPMK-CPL'!L$19,0)+IFERROR('FORM NILAI SIAP'!$AE116*'CPMK-CPL'!L$20,0))/'CPMK-CPL'!L$25,""))</f>
        <v/>
      </c>
      <c r="N116" s="7" t="str">
        <f>IF($C116="","",IFERROR((IFERROR('FORM NILAI SIAP'!$M116*'CPMK-CPL'!M$11,0)+IFERROR('FORM NILAI SIAP'!$O116*'CPMK-CPL'!M$12,0)+IFERROR('FORM NILAI SIAP'!$Q116*'CPMK-CPL'!M$13,0)+IFERROR('FORM NILAI SIAP'!$S116*'CPMK-CPL'!M$14,0)+IFERROR('FORM NILAI SIAP'!$U116*'CPMK-CPL'!M$15,0)+IFERROR('FORM NILAI SIAP'!$W116*'CPMK-CPL'!M$16,0)+IFERROR('FORM NILAI SIAP'!$Y116*'CPMK-CPL'!M$17,0)+IFERROR('FORM NILAI SIAP'!$AA116*'CPMK-CPL'!M$18,0)+IFERROR('FORM NILAI SIAP'!$AC116*'CPMK-CPL'!M$19,0)+IFERROR('FORM NILAI SIAP'!$AE116*'CPMK-CPL'!M$20,0))/'CPMK-CPL'!M$25,""))</f>
        <v/>
      </c>
      <c r="O116" s="7" t="str">
        <f>IF($C116="","",IFERROR((IFERROR('FORM NILAI SIAP'!$M116*'CPMK-CPL'!N$11,0)+IFERROR('FORM NILAI SIAP'!$O116*'CPMK-CPL'!N$12,0)+IFERROR('FORM NILAI SIAP'!$Q116*'CPMK-CPL'!N$13,0)+IFERROR('FORM NILAI SIAP'!$S116*'CPMK-CPL'!N$14,0)+IFERROR('FORM NILAI SIAP'!$U116*'CPMK-CPL'!N$15,0)+IFERROR('FORM NILAI SIAP'!$W116*'CPMK-CPL'!N$16,0)+IFERROR('FORM NILAI SIAP'!$Y116*'CPMK-CPL'!N$17,0)+IFERROR('FORM NILAI SIAP'!$AA116*'CPMK-CPL'!N$18,0)+IFERROR('FORM NILAI SIAP'!$AC116*'CPMK-CPL'!N$19,0)+IFERROR('FORM NILAI SIAP'!$AE116*'CPMK-CPL'!N$20,0))/'CPMK-CPL'!N$25,""))</f>
        <v/>
      </c>
      <c r="P116" s="7" t="str">
        <f>IF($C116="","",IFERROR((IFERROR('FORM NILAI SIAP'!$M116*'CPMK-CPL'!O$11,0)+IFERROR('FORM NILAI SIAP'!$O116*'CPMK-CPL'!O$12,0)+IFERROR('FORM NILAI SIAP'!$Q116*'CPMK-CPL'!O$13,0)+IFERROR('FORM NILAI SIAP'!$S116*'CPMK-CPL'!O$14,0)+IFERROR('FORM NILAI SIAP'!$U116*'CPMK-CPL'!O$15,0)+IFERROR('FORM NILAI SIAP'!$W116*'CPMK-CPL'!O$16,0)+IFERROR('FORM NILAI SIAP'!$Y116*'CPMK-CPL'!O$17,0)+IFERROR('FORM NILAI SIAP'!$AA116*'CPMK-CPL'!O$18,0)+IFERROR('FORM NILAI SIAP'!$AC116*'CPMK-CPL'!O$19,0)+IFERROR('FORM NILAI SIAP'!$AE116*'CPMK-CPL'!O$20,0))/'CPMK-CPL'!O$25,""))</f>
        <v/>
      </c>
      <c r="Q116" s="7" t="str">
        <f>IF($C116="","",IFERROR((IFERROR('FORM NILAI SIAP'!$M116*'CPMK-CPL'!P$11,0)+IFERROR('FORM NILAI SIAP'!$O116*'CPMK-CPL'!P$12,0)+IFERROR('FORM NILAI SIAP'!$Q116*'CPMK-CPL'!P$13,0)+IFERROR('FORM NILAI SIAP'!$S116*'CPMK-CPL'!P$14,0)+IFERROR('FORM NILAI SIAP'!$U116*'CPMK-CPL'!P$15,0)+IFERROR('FORM NILAI SIAP'!$W116*'CPMK-CPL'!P$16,0)+IFERROR('FORM NILAI SIAP'!$Y116*'CPMK-CPL'!P$17,0)+IFERROR('FORM NILAI SIAP'!$AA116*'CPMK-CPL'!P$18,0)+IFERROR('FORM NILAI SIAP'!$AC116*'CPMK-CPL'!P$19,0)+IFERROR('FORM NILAI SIAP'!$AE116*'CPMK-CPL'!P$20,0))/'CPMK-CPL'!P$25,""))</f>
        <v/>
      </c>
      <c r="R116" s="7" t="str">
        <f>IF($C116="","",IFERROR((IFERROR('FORM NILAI SIAP'!$M116*'CPMK-CPL'!Q$11,0)+IFERROR('FORM NILAI SIAP'!$O116*'CPMK-CPL'!Q$12,0)+IFERROR('FORM NILAI SIAP'!$Q116*'CPMK-CPL'!Q$13,0)+IFERROR('FORM NILAI SIAP'!$S116*'CPMK-CPL'!Q$14,0)+IFERROR('FORM NILAI SIAP'!$U116*'CPMK-CPL'!Q$15,0)+IFERROR('FORM NILAI SIAP'!$W116*'CPMK-CPL'!Q$16,0)+IFERROR('FORM NILAI SIAP'!$Y116*'CPMK-CPL'!Q$17,0)+IFERROR('FORM NILAI SIAP'!$AA116*'CPMK-CPL'!Q$18,0)+IFERROR('FORM NILAI SIAP'!$AC116*'CPMK-CPL'!Q$19,0)+IFERROR('FORM NILAI SIAP'!$AE116*'CPMK-CPL'!Q$20,0))/'CPMK-CPL'!Q$25,""))</f>
        <v/>
      </c>
      <c r="S116" s="7" t="str">
        <f>IF($C116="","",IFERROR((IFERROR('FORM NILAI SIAP'!$M116*'CPMK-CPL'!R$11,0)+IFERROR('FORM NILAI SIAP'!$O116*'CPMK-CPL'!R$12,0)+IFERROR('FORM NILAI SIAP'!$Q116*'CPMK-CPL'!R$13,0)+IFERROR('FORM NILAI SIAP'!$S116*'CPMK-CPL'!R$14,0)+IFERROR('FORM NILAI SIAP'!$U116*'CPMK-CPL'!R$15,0)+IFERROR('FORM NILAI SIAP'!$W116*'CPMK-CPL'!R$16,0)+IFERROR('FORM NILAI SIAP'!$Y116*'CPMK-CPL'!R$17,0)+IFERROR('FORM NILAI SIAP'!$AA116*'CPMK-CPL'!R$18,0)+IFERROR('FORM NILAI SIAP'!$AC116*'CPMK-CPL'!R$19,0)+IFERROR('FORM NILAI SIAP'!$AE116*'CPMK-CPL'!R$20,0))/'CPMK-CPL'!R$25,""))</f>
        <v/>
      </c>
      <c r="T116" s="88" t="str">
        <f t="shared" ref="T116:AH116" si="118">IF(E116="","",IF(E116&gt;=80,4,IF(E116&gt;=70,3,IF(E116&gt;=60,2,1))))</f>
        <v/>
      </c>
      <c r="U116" s="88" t="str">
        <f t="shared" si="118"/>
        <v/>
      </c>
      <c r="V116" s="88">
        <f t="shared" si="75"/>
        <v>4</v>
      </c>
      <c r="W116" s="88" t="str">
        <f t="shared" si="118"/>
        <v/>
      </c>
      <c r="X116" s="88" t="str">
        <f t="shared" si="118"/>
        <v/>
      </c>
      <c r="Y116" s="88" t="str">
        <f t="shared" si="118"/>
        <v/>
      </c>
      <c r="Z116" s="88" t="str">
        <f t="shared" si="118"/>
        <v/>
      </c>
      <c r="AA116" s="88" t="str">
        <f t="shared" si="118"/>
        <v/>
      </c>
      <c r="AB116" s="88" t="str">
        <f t="shared" si="118"/>
        <v/>
      </c>
      <c r="AC116" s="88" t="str">
        <f t="shared" si="118"/>
        <v/>
      </c>
      <c r="AD116" s="88" t="str">
        <f t="shared" si="118"/>
        <v/>
      </c>
      <c r="AE116" s="88" t="str">
        <f t="shared" si="118"/>
        <v/>
      </c>
      <c r="AF116" s="88" t="str">
        <f t="shared" si="118"/>
        <v/>
      </c>
      <c r="AG116" s="88" t="str">
        <f t="shared" si="118"/>
        <v/>
      </c>
      <c r="AH116" s="88" t="str">
        <f t="shared" si="118"/>
        <v/>
      </c>
      <c r="AI116" s="89">
        <f t="shared" ca="1" si="6"/>
        <v>4</v>
      </c>
      <c r="AJ116" s="89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</row>
    <row r="117" spans="1:90" ht="14.25" customHeight="1">
      <c r="A117" s="103">
        <f t="shared" si="73"/>
        <v>110</v>
      </c>
      <c r="B117" s="64">
        <f>IF('FORM NILAI SIAP'!A117=0,"",'FORM NILAI SIAP'!A117)</f>
        <v>21120120140099</v>
      </c>
      <c r="C117" s="3" t="str">
        <f>IF('FORM NILAI SIAP'!B117=0,"",'FORM NILAI SIAP'!B117)</f>
        <v>NANDA IQBAL HANAFI</v>
      </c>
      <c r="D117" s="3" t="str">
        <f>'FORM NILAI SIAP'!J117</f>
        <v>A</v>
      </c>
      <c r="E117" s="7" t="str">
        <f>IF($C117="","",IFERROR((IFERROR('FORM NILAI SIAP'!$M117*'CPMK-CPL'!D$11,0)+IFERROR('FORM NILAI SIAP'!$O117*'CPMK-CPL'!D$12,0)+IFERROR('FORM NILAI SIAP'!$Q117*'CPMK-CPL'!D$13,0)+IFERROR('FORM NILAI SIAP'!$S117*'CPMK-CPL'!D$14,0)+IFERROR('FORM NILAI SIAP'!$U117*'CPMK-CPL'!D$15,0)+IFERROR('FORM NILAI SIAP'!$W117*'CPMK-CPL'!D$16,0)+IFERROR('FORM NILAI SIAP'!$Y117*'CPMK-CPL'!D$17,0)+IFERROR('FORM NILAI SIAP'!$AA117*'CPMK-CPL'!D$18,0)+IFERROR('FORM NILAI SIAP'!$AC117*'CPMK-CPL'!D$19,0)+IFERROR('FORM NILAI SIAP'!$AE117*'CPMK-CPL'!D$20,0))/'CPMK-CPL'!D$25,""))</f>
        <v/>
      </c>
      <c r="F117" s="7" t="str">
        <f>IF($C117="","",IFERROR((IFERROR('FORM NILAI SIAP'!$M117*'CPMK-CPL'!E$11,0)+IFERROR('FORM NILAI SIAP'!$O117*'CPMK-CPL'!E$12,0)+IFERROR('FORM NILAI SIAP'!$Q117*'CPMK-CPL'!E$13,0)+IFERROR('FORM NILAI SIAP'!$S117*'CPMK-CPL'!E$14,0)+IFERROR('FORM NILAI SIAP'!$U117*'CPMK-CPL'!E$15,0)+IFERROR('FORM NILAI SIAP'!$W117*'CPMK-CPL'!E$16,0)+IFERROR('FORM NILAI SIAP'!$Y117*'CPMK-CPL'!E$17,0)+IFERROR('FORM NILAI SIAP'!$AA117*'CPMK-CPL'!E$18,0)+IFERROR('FORM NILAI SIAP'!$AC117*'CPMK-CPL'!E$19,0)+IFERROR('FORM NILAI SIAP'!$AE117*'CPMK-CPL'!E$20,0))/'CPMK-CPL'!E$25,""))</f>
        <v/>
      </c>
      <c r="G117" s="7">
        <f>IF($C117="","",IFERROR((IFERROR('FORM NILAI SIAP'!$M117*'CPMK-CPL'!F$11,0)+IFERROR('FORM NILAI SIAP'!$O117*'CPMK-CPL'!F$12,0)+IFERROR('FORM NILAI SIAP'!$Q117*'CPMK-CPL'!F$13,0)+IFERROR('FORM NILAI SIAP'!$S117*'CPMK-CPL'!F$14,0)+IFERROR('FORM NILAI SIAP'!$U117*'CPMK-CPL'!F$15,0)+IFERROR('FORM NILAI SIAP'!$W117*'CPMK-CPL'!F$16,0)+IFERROR('FORM NILAI SIAP'!$Y117*'CPMK-CPL'!F$17,0)+IFERROR('FORM NILAI SIAP'!$AA117*'CPMK-CPL'!F$18,0)+IFERROR('FORM NILAI SIAP'!$AC117*'CPMK-CPL'!F$19,0)+IFERROR('FORM NILAI SIAP'!$AE117*'CPMK-CPL'!F$20,0))/'CPMK-CPL'!F$25,""))</f>
        <v>92</v>
      </c>
      <c r="H117" s="7" t="str">
        <f>IF($C117="","",IFERROR((IFERROR('FORM NILAI SIAP'!$M117*'CPMK-CPL'!G$11,0)+IFERROR('FORM NILAI SIAP'!$O117*'CPMK-CPL'!G$12,0)+IFERROR('FORM NILAI SIAP'!$Q117*'CPMK-CPL'!G$13,0)+IFERROR('FORM NILAI SIAP'!$S117*'CPMK-CPL'!G$14,0)+IFERROR('FORM NILAI SIAP'!$U117*'CPMK-CPL'!G$15,0)+IFERROR('FORM NILAI SIAP'!$W117*'CPMK-CPL'!G$16,0)+IFERROR('FORM NILAI SIAP'!$Y117*'CPMK-CPL'!G$17,0)+IFERROR('FORM NILAI SIAP'!$AA117*'CPMK-CPL'!G$18,0)+IFERROR('FORM NILAI SIAP'!$AC117*'CPMK-CPL'!G$19,0)+IFERROR('FORM NILAI SIAP'!$AE117*'CPMK-CPL'!G$20,0))/'CPMK-CPL'!G$25,""))</f>
        <v/>
      </c>
      <c r="I117" s="7" t="str">
        <f>IF($C117="","",IFERROR((IFERROR('FORM NILAI SIAP'!$M117*'CPMK-CPL'!H$11,0)+IFERROR('FORM NILAI SIAP'!$O117*'CPMK-CPL'!H$12,0)+IFERROR('FORM NILAI SIAP'!$Q117*'CPMK-CPL'!H$13,0)+IFERROR('FORM NILAI SIAP'!$S117*'CPMK-CPL'!H$14,0)+IFERROR('FORM NILAI SIAP'!$U117*'CPMK-CPL'!H$15,0)+IFERROR('FORM NILAI SIAP'!$W117*'CPMK-CPL'!H$16,0)+IFERROR('FORM NILAI SIAP'!$Y117*'CPMK-CPL'!H$17,0)+IFERROR('FORM NILAI SIAP'!$AA117*'CPMK-CPL'!H$18,0)+IFERROR('FORM NILAI SIAP'!$AC117*'CPMK-CPL'!H$19,0)+IFERROR('FORM NILAI SIAP'!$AE117*'CPMK-CPL'!H$20,0))/'CPMK-CPL'!H$25,""))</f>
        <v/>
      </c>
      <c r="J117" s="7" t="str">
        <f>IF($C117="","",IFERROR((IFERROR('FORM NILAI SIAP'!$M117*'CPMK-CPL'!I$11,0)+IFERROR('FORM NILAI SIAP'!$O117*'CPMK-CPL'!I$12,0)+IFERROR('FORM NILAI SIAP'!$Q117*'CPMK-CPL'!I$13,0)+IFERROR('FORM NILAI SIAP'!$S117*'CPMK-CPL'!I$14,0)+IFERROR('FORM NILAI SIAP'!$U117*'CPMK-CPL'!I$15,0)+IFERROR('FORM NILAI SIAP'!$W117*'CPMK-CPL'!I$16,0)+IFERROR('FORM NILAI SIAP'!$Y117*'CPMK-CPL'!I$17,0)+IFERROR('FORM NILAI SIAP'!$AA117*'CPMK-CPL'!I$18,0)+IFERROR('FORM NILAI SIAP'!$AC117*'CPMK-CPL'!I$19,0)+IFERROR('FORM NILAI SIAP'!$AE117*'CPMK-CPL'!I$20,0))/'CPMK-CPL'!I$25,""))</f>
        <v/>
      </c>
      <c r="K117" s="7" t="str">
        <f>IF($C117="","",IFERROR((IFERROR('FORM NILAI SIAP'!$M117*'CPMK-CPL'!J$11,0)+IFERROR('FORM NILAI SIAP'!$O117*'CPMK-CPL'!J$12,0)+IFERROR('FORM NILAI SIAP'!$Q117*'CPMK-CPL'!J$13,0)+IFERROR('FORM NILAI SIAP'!$S117*'CPMK-CPL'!J$14,0)+IFERROR('FORM NILAI SIAP'!$U117*'CPMK-CPL'!J$15,0)+IFERROR('FORM NILAI SIAP'!$W117*'CPMK-CPL'!J$16,0)+IFERROR('FORM NILAI SIAP'!$Y117*'CPMK-CPL'!J$17,0)+IFERROR('FORM NILAI SIAP'!$AA117*'CPMK-CPL'!J$18,0)+IFERROR('FORM NILAI SIAP'!$AC117*'CPMK-CPL'!J$19,0)+IFERROR('FORM NILAI SIAP'!$AE117*'CPMK-CPL'!J$20,0))/'CPMK-CPL'!J$25,""))</f>
        <v/>
      </c>
      <c r="L117" s="7" t="str">
        <f>IF($C117="","",IFERROR((IFERROR('FORM NILAI SIAP'!$M117*'CPMK-CPL'!K$11,0)+IFERROR('FORM NILAI SIAP'!$O117*'CPMK-CPL'!K$12,0)+IFERROR('FORM NILAI SIAP'!$Q117*'CPMK-CPL'!K$13,0)+IFERROR('FORM NILAI SIAP'!$S117*'CPMK-CPL'!K$14,0)+IFERROR('FORM NILAI SIAP'!$U117*'CPMK-CPL'!K$15,0)+IFERROR('FORM NILAI SIAP'!$W117*'CPMK-CPL'!K$16,0)+IFERROR('FORM NILAI SIAP'!$Y117*'CPMK-CPL'!K$17,0)+IFERROR('FORM NILAI SIAP'!$AA117*'CPMK-CPL'!K$18,0)+IFERROR('FORM NILAI SIAP'!$AC117*'CPMK-CPL'!K$19,0)+IFERROR('FORM NILAI SIAP'!$AE117*'CPMK-CPL'!K$20,0))/'CPMK-CPL'!K$25,""))</f>
        <v/>
      </c>
      <c r="M117" s="7" t="str">
        <f>IF($C117="","",IFERROR((IFERROR('FORM NILAI SIAP'!$M117*'CPMK-CPL'!L$11,0)+IFERROR('FORM NILAI SIAP'!$O117*'CPMK-CPL'!L$12,0)+IFERROR('FORM NILAI SIAP'!$Q117*'CPMK-CPL'!L$13,0)+IFERROR('FORM NILAI SIAP'!$S117*'CPMK-CPL'!L$14,0)+IFERROR('FORM NILAI SIAP'!$U117*'CPMK-CPL'!L$15,0)+IFERROR('FORM NILAI SIAP'!$W117*'CPMK-CPL'!L$16,0)+IFERROR('FORM NILAI SIAP'!$Y117*'CPMK-CPL'!L$17,0)+IFERROR('FORM NILAI SIAP'!$AA117*'CPMK-CPL'!L$18,0)+IFERROR('FORM NILAI SIAP'!$AC117*'CPMK-CPL'!L$19,0)+IFERROR('FORM NILAI SIAP'!$AE117*'CPMK-CPL'!L$20,0))/'CPMK-CPL'!L$25,""))</f>
        <v/>
      </c>
      <c r="N117" s="7" t="str">
        <f>IF($C117="","",IFERROR((IFERROR('FORM NILAI SIAP'!$M117*'CPMK-CPL'!M$11,0)+IFERROR('FORM NILAI SIAP'!$O117*'CPMK-CPL'!M$12,0)+IFERROR('FORM NILAI SIAP'!$Q117*'CPMK-CPL'!M$13,0)+IFERROR('FORM NILAI SIAP'!$S117*'CPMK-CPL'!M$14,0)+IFERROR('FORM NILAI SIAP'!$U117*'CPMK-CPL'!M$15,0)+IFERROR('FORM NILAI SIAP'!$W117*'CPMK-CPL'!M$16,0)+IFERROR('FORM NILAI SIAP'!$Y117*'CPMK-CPL'!M$17,0)+IFERROR('FORM NILAI SIAP'!$AA117*'CPMK-CPL'!M$18,0)+IFERROR('FORM NILAI SIAP'!$AC117*'CPMK-CPL'!M$19,0)+IFERROR('FORM NILAI SIAP'!$AE117*'CPMK-CPL'!M$20,0))/'CPMK-CPL'!M$25,""))</f>
        <v/>
      </c>
      <c r="O117" s="7" t="str">
        <f>IF($C117="","",IFERROR((IFERROR('FORM NILAI SIAP'!$M117*'CPMK-CPL'!N$11,0)+IFERROR('FORM NILAI SIAP'!$O117*'CPMK-CPL'!N$12,0)+IFERROR('FORM NILAI SIAP'!$Q117*'CPMK-CPL'!N$13,0)+IFERROR('FORM NILAI SIAP'!$S117*'CPMK-CPL'!N$14,0)+IFERROR('FORM NILAI SIAP'!$U117*'CPMK-CPL'!N$15,0)+IFERROR('FORM NILAI SIAP'!$W117*'CPMK-CPL'!N$16,0)+IFERROR('FORM NILAI SIAP'!$Y117*'CPMK-CPL'!N$17,0)+IFERROR('FORM NILAI SIAP'!$AA117*'CPMK-CPL'!N$18,0)+IFERROR('FORM NILAI SIAP'!$AC117*'CPMK-CPL'!N$19,0)+IFERROR('FORM NILAI SIAP'!$AE117*'CPMK-CPL'!N$20,0))/'CPMK-CPL'!N$25,""))</f>
        <v/>
      </c>
      <c r="P117" s="7" t="str">
        <f>IF($C117="","",IFERROR((IFERROR('FORM NILAI SIAP'!$M117*'CPMK-CPL'!O$11,0)+IFERROR('FORM NILAI SIAP'!$O117*'CPMK-CPL'!O$12,0)+IFERROR('FORM NILAI SIAP'!$Q117*'CPMK-CPL'!O$13,0)+IFERROR('FORM NILAI SIAP'!$S117*'CPMK-CPL'!O$14,0)+IFERROR('FORM NILAI SIAP'!$U117*'CPMK-CPL'!O$15,0)+IFERROR('FORM NILAI SIAP'!$W117*'CPMK-CPL'!O$16,0)+IFERROR('FORM NILAI SIAP'!$Y117*'CPMK-CPL'!O$17,0)+IFERROR('FORM NILAI SIAP'!$AA117*'CPMK-CPL'!O$18,0)+IFERROR('FORM NILAI SIAP'!$AC117*'CPMK-CPL'!O$19,0)+IFERROR('FORM NILAI SIAP'!$AE117*'CPMK-CPL'!O$20,0))/'CPMK-CPL'!O$25,""))</f>
        <v/>
      </c>
      <c r="Q117" s="7" t="str">
        <f>IF($C117="","",IFERROR((IFERROR('FORM NILAI SIAP'!$M117*'CPMK-CPL'!P$11,0)+IFERROR('FORM NILAI SIAP'!$O117*'CPMK-CPL'!P$12,0)+IFERROR('FORM NILAI SIAP'!$Q117*'CPMK-CPL'!P$13,0)+IFERROR('FORM NILAI SIAP'!$S117*'CPMK-CPL'!P$14,0)+IFERROR('FORM NILAI SIAP'!$U117*'CPMK-CPL'!P$15,0)+IFERROR('FORM NILAI SIAP'!$W117*'CPMK-CPL'!P$16,0)+IFERROR('FORM NILAI SIAP'!$Y117*'CPMK-CPL'!P$17,0)+IFERROR('FORM NILAI SIAP'!$AA117*'CPMK-CPL'!P$18,0)+IFERROR('FORM NILAI SIAP'!$AC117*'CPMK-CPL'!P$19,0)+IFERROR('FORM NILAI SIAP'!$AE117*'CPMK-CPL'!P$20,0))/'CPMK-CPL'!P$25,""))</f>
        <v/>
      </c>
      <c r="R117" s="7" t="str">
        <f>IF($C117="","",IFERROR((IFERROR('FORM NILAI SIAP'!$M117*'CPMK-CPL'!Q$11,0)+IFERROR('FORM NILAI SIAP'!$O117*'CPMK-CPL'!Q$12,0)+IFERROR('FORM NILAI SIAP'!$Q117*'CPMK-CPL'!Q$13,0)+IFERROR('FORM NILAI SIAP'!$S117*'CPMK-CPL'!Q$14,0)+IFERROR('FORM NILAI SIAP'!$U117*'CPMK-CPL'!Q$15,0)+IFERROR('FORM NILAI SIAP'!$W117*'CPMK-CPL'!Q$16,0)+IFERROR('FORM NILAI SIAP'!$Y117*'CPMK-CPL'!Q$17,0)+IFERROR('FORM NILAI SIAP'!$AA117*'CPMK-CPL'!Q$18,0)+IFERROR('FORM NILAI SIAP'!$AC117*'CPMK-CPL'!Q$19,0)+IFERROR('FORM NILAI SIAP'!$AE117*'CPMK-CPL'!Q$20,0))/'CPMK-CPL'!Q$25,""))</f>
        <v/>
      </c>
      <c r="S117" s="7" t="str">
        <f>IF($C117="","",IFERROR((IFERROR('FORM NILAI SIAP'!$M117*'CPMK-CPL'!R$11,0)+IFERROR('FORM NILAI SIAP'!$O117*'CPMK-CPL'!R$12,0)+IFERROR('FORM NILAI SIAP'!$Q117*'CPMK-CPL'!R$13,0)+IFERROR('FORM NILAI SIAP'!$S117*'CPMK-CPL'!R$14,0)+IFERROR('FORM NILAI SIAP'!$U117*'CPMK-CPL'!R$15,0)+IFERROR('FORM NILAI SIAP'!$W117*'CPMK-CPL'!R$16,0)+IFERROR('FORM NILAI SIAP'!$Y117*'CPMK-CPL'!R$17,0)+IFERROR('FORM NILAI SIAP'!$AA117*'CPMK-CPL'!R$18,0)+IFERROR('FORM NILAI SIAP'!$AC117*'CPMK-CPL'!R$19,0)+IFERROR('FORM NILAI SIAP'!$AE117*'CPMK-CPL'!R$20,0))/'CPMK-CPL'!R$25,""))</f>
        <v/>
      </c>
      <c r="T117" s="88" t="str">
        <f t="shared" ref="T117:AH117" si="119">IF(E117="","",IF(E117&gt;=80,4,IF(E117&gt;=70,3,IF(E117&gt;=60,2,1))))</f>
        <v/>
      </c>
      <c r="U117" s="88" t="str">
        <f t="shared" si="119"/>
        <v/>
      </c>
      <c r="V117" s="88">
        <f t="shared" si="75"/>
        <v>4</v>
      </c>
      <c r="W117" s="88" t="str">
        <f t="shared" si="119"/>
        <v/>
      </c>
      <c r="X117" s="88" t="str">
        <f t="shared" si="119"/>
        <v/>
      </c>
      <c r="Y117" s="88" t="str">
        <f t="shared" si="119"/>
        <v/>
      </c>
      <c r="Z117" s="88" t="str">
        <f t="shared" si="119"/>
        <v/>
      </c>
      <c r="AA117" s="88" t="str">
        <f t="shared" si="119"/>
        <v/>
      </c>
      <c r="AB117" s="88" t="str">
        <f t="shared" si="119"/>
        <v/>
      </c>
      <c r="AC117" s="88" t="str">
        <f t="shared" si="119"/>
        <v/>
      </c>
      <c r="AD117" s="88" t="str">
        <f t="shared" si="119"/>
        <v/>
      </c>
      <c r="AE117" s="88" t="str">
        <f t="shared" si="119"/>
        <v/>
      </c>
      <c r="AF117" s="88" t="str">
        <f t="shared" si="119"/>
        <v/>
      </c>
      <c r="AG117" s="88" t="str">
        <f t="shared" si="119"/>
        <v/>
      </c>
      <c r="AH117" s="88" t="str">
        <f t="shared" si="119"/>
        <v/>
      </c>
      <c r="AI117" s="89">
        <f t="shared" ca="1" si="6"/>
        <v>4</v>
      </c>
      <c r="AJ117" s="89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</row>
    <row r="118" spans="1:90" ht="14.25" customHeight="1">
      <c r="A118" s="103">
        <f t="shared" si="73"/>
        <v>111</v>
      </c>
      <c r="B118" s="64">
        <f>IF('FORM NILAI SIAP'!A118=0,"",'FORM NILAI SIAP'!A118)</f>
        <v>21120120140099</v>
      </c>
      <c r="C118" s="3" t="str">
        <f>IF('FORM NILAI SIAP'!B118=0,"",'FORM NILAI SIAP'!B118)</f>
        <v>FAIRUZSYAH NAUFAL FIKRI</v>
      </c>
      <c r="D118" s="3" t="str">
        <f>'FORM NILAI SIAP'!J118</f>
        <v>A</v>
      </c>
      <c r="E118" s="7" t="str">
        <f>IF($C118="","",IFERROR((IFERROR('FORM NILAI SIAP'!$M118*'CPMK-CPL'!D$11,0)+IFERROR('FORM NILAI SIAP'!$O118*'CPMK-CPL'!D$12,0)+IFERROR('FORM NILAI SIAP'!$Q118*'CPMK-CPL'!D$13,0)+IFERROR('FORM NILAI SIAP'!$S118*'CPMK-CPL'!D$14,0)+IFERROR('FORM NILAI SIAP'!$U118*'CPMK-CPL'!D$15,0)+IFERROR('FORM NILAI SIAP'!$W118*'CPMK-CPL'!D$16,0)+IFERROR('FORM NILAI SIAP'!$Y118*'CPMK-CPL'!D$17,0)+IFERROR('FORM NILAI SIAP'!$AA118*'CPMK-CPL'!D$18,0)+IFERROR('FORM NILAI SIAP'!$AC118*'CPMK-CPL'!D$19,0)+IFERROR('FORM NILAI SIAP'!$AE118*'CPMK-CPL'!D$20,0))/'CPMK-CPL'!D$25,""))</f>
        <v/>
      </c>
      <c r="F118" s="7" t="str">
        <f>IF($C118="","",IFERROR((IFERROR('FORM NILAI SIAP'!$M118*'CPMK-CPL'!E$11,0)+IFERROR('FORM NILAI SIAP'!$O118*'CPMK-CPL'!E$12,0)+IFERROR('FORM NILAI SIAP'!$Q118*'CPMK-CPL'!E$13,0)+IFERROR('FORM NILAI SIAP'!$S118*'CPMK-CPL'!E$14,0)+IFERROR('FORM NILAI SIAP'!$U118*'CPMK-CPL'!E$15,0)+IFERROR('FORM NILAI SIAP'!$W118*'CPMK-CPL'!E$16,0)+IFERROR('FORM NILAI SIAP'!$Y118*'CPMK-CPL'!E$17,0)+IFERROR('FORM NILAI SIAP'!$AA118*'CPMK-CPL'!E$18,0)+IFERROR('FORM NILAI SIAP'!$AC118*'CPMK-CPL'!E$19,0)+IFERROR('FORM NILAI SIAP'!$AE118*'CPMK-CPL'!E$20,0))/'CPMK-CPL'!E$25,""))</f>
        <v/>
      </c>
      <c r="G118" s="7">
        <f>IF($C118="","",IFERROR((IFERROR('FORM NILAI SIAP'!$M118*'CPMK-CPL'!F$11,0)+IFERROR('FORM NILAI SIAP'!$O118*'CPMK-CPL'!F$12,0)+IFERROR('FORM NILAI SIAP'!$Q118*'CPMK-CPL'!F$13,0)+IFERROR('FORM NILAI SIAP'!$S118*'CPMK-CPL'!F$14,0)+IFERROR('FORM NILAI SIAP'!$U118*'CPMK-CPL'!F$15,0)+IFERROR('FORM NILAI SIAP'!$W118*'CPMK-CPL'!F$16,0)+IFERROR('FORM NILAI SIAP'!$Y118*'CPMK-CPL'!F$17,0)+IFERROR('FORM NILAI SIAP'!$AA118*'CPMK-CPL'!F$18,0)+IFERROR('FORM NILAI SIAP'!$AC118*'CPMK-CPL'!F$19,0)+IFERROR('FORM NILAI SIAP'!$AE118*'CPMK-CPL'!F$20,0))/'CPMK-CPL'!F$25,""))</f>
        <v>93.25</v>
      </c>
      <c r="H118" s="7" t="str">
        <f>IF($C118="","",IFERROR((IFERROR('FORM NILAI SIAP'!$M118*'CPMK-CPL'!G$11,0)+IFERROR('FORM NILAI SIAP'!$O118*'CPMK-CPL'!G$12,0)+IFERROR('FORM NILAI SIAP'!$Q118*'CPMK-CPL'!G$13,0)+IFERROR('FORM NILAI SIAP'!$S118*'CPMK-CPL'!G$14,0)+IFERROR('FORM NILAI SIAP'!$U118*'CPMK-CPL'!G$15,0)+IFERROR('FORM NILAI SIAP'!$W118*'CPMK-CPL'!G$16,0)+IFERROR('FORM NILAI SIAP'!$Y118*'CPMK-CPL'!G$17,0)+IFERROR('FORM NILAI SIAP'!$AA118*'CPMK-CPL'!G$18,0)+IFERROR('FORM NILAI SIAP'!$AC118*'CPMK-CPL'!G$19,0)+IFERROR('FORM NILAI SIAP'!$AE118*'CPMK-CPL'!G$20,0))/'CPMK-CPL'!G$25,""))</f>
        <v/>
      </c>
      <c r="I118" s="7" t="str">
        <f>IF($C118="","",IFERROR((IFERROR('FORM NILAI SIAP'!$M118*'CPMK-CPL'!H$11,0)+IFERROR('FORM NILAI SIAP'!$O118*'CPMK-CPL'!H$12,0)+IFERROR('FORM NILAI SIAP'!$Q118*'CPMK-CPL'!H$13,0)+IFERROR('FORM NILAI SIAP'!$S118*'CPMK-CPL'!H$14,0)+IFERROR('FORM NILAI SIAP'!$U118*'CPMK-CPL'!H$15,0)+IFERROR('FORM NILAI SIAP'!$W118*'CPMK-CPL'!H$16,0)+IFERROR('FORM NILAI SIAP'!$Y118*'CPMK-CPL'!H$17,0)+IFERROR('FORM NILAI SIAP'!$AA118*'CPMK-CPL'!H$18,0)+IFERROR('FORM NILAI SIAP'!$AC118*'CPMK-CPL'!H$19,0)+IFERROR('FORM NILAI SIAP'!$AE118*'CPMK-CPL'!H$20,0))/'CPMK-CPL'!H$25,""))</f>
        <v/>
      </c>
      <c r="J118" s="7" t="str">
        <f>IF($C118="","",IFERROR((IFERROR('FORM NILAI SIAP'!$M118*'CPMK-CPL'!I$11,0)+IFERROR('FORM NILAI SIAP'!$O118*'CPMK-CPL'!I$12,0)+IFERROR('FORM NILAI SIAP'!$Q118*'CPMK-CPL'!I$13,0)+IFERROR('FORM NILAI SIAP'!$S118*'CPMK-CPL'!I$14,0)+IFERROR('FORM NILAI SIAP'!$U118*'CPMK-CPL'!I$15,0)+IFERROR('FORM NILAI SIAP'!$W118*'CPMK-CPL'!I$16,0)+IFERROR('FORM NILAI SIAP'!$Y118*'CPMK-CPL'!I$17,0)+IFERROR('FORM NILAI SIAP'!$AA118*'CPMK-CPL'!I$18,0)+IFERROR('FORM NILAI SIAP'!$AC118*'CPMK-CPL'!I$19,0)+IFERROR('FORM NILAI SIAP'!$AE118*'CPMK-CPL'!I$20,0))/'CPMK-CPL'!I$25,""))</f>
        <v/>
      </c>
      <c r="K118" s="7" t="str">
        <f>IF($C118="","",IFERROR((IFERROR('FORM NILAI SIAP'!$M118*'CPMK-CPL'!J$11,0)+IFERROR('FORM NILAI SIAP'!$O118*'CPMK-CPL'!J$12,0)+IFERROR('FORM NILAI SIAP'!$Q118*'CPMK-CPL'!J$13,0)+IFERROR('FORM NILAI SIAP'!$S118*'CPMK-CPL'!J$14,0)+IFERROR('FORM NILAI SIAP'!$U118*'CPMK-CPL'!J$15,0)+IFERROR('FORM NILAI SIAP'!$W118*'CPMK-CPL'!J$16,0)+IFERROR('FORM NILAI SIAP'!$Y118*'CPMK-CPL'!J$17,0)+IFERROR('FORM NILAI SIAP'!$AA118*'CPMK-CPL'!J$18,0)+IFERROR('FORM NILAI SIAP'!$AC118*'CPMK-CPL'!J$19,0)+IFERROR('FORM NILAI SIAP'!$AE118*'CPMK-CPL'!J$20,0))/'CPMK-CPL'!J$25,""))</f>
        <v/>
      </c>
      <c r="L118" s="7" t="str">
        <f>IF($C118="","",IFERROR((IFERROR('FORM NILAI SIAP'!$M118*'CPMK-CPL'!K$11,0)+IFERROR('FORM NILAI SIAP'!$O118*'CPMK-CPL'!K$12,0)+IFERROR('FORM NILAI SIAP'!$Q118*'CPMK-CPL'!K$13,0)+IFERROR('FORM NILAI SIAP'!$S118*'CPMK-CPL'!K$14,0)+IFERROR('FORM NILAI SIAP'!$U118*'CPMK-CPL'!K$15,0)+IFERROR('FORM NILAI SIAP'!$W118*'CPMK-CPL'!K$16,0)+IFERROR('FORM NILAI SIAP'!$Y118*'CPMK-CPL'!K$17,0)+IFERROR('FORM NILAI SIAP'!$AA118*'CPMK-CPL'!K$18,0)+IFERROR('FORM NILAI SIAP'!$AC118*'CPMK-CPL'!K$19,0)+IFERROR('FORM NILAI SIAP'!$AE118*'CPMK-CPL'!K$20,0))/'CPMK-CPL'!K$25,""))</f>
        <v/>
      </c>
      <c r="M118" s="7" t="str">
        <f>IF($C118="","",IFERROR((IFERROR('FORM NILAI SIAP'!$M118*'CPMK-CPL'!L$11,0)+IFERROR('FORM NILAI SIAP'!$O118*'CPMK-CPL'!L$12,0)+IFERROR('FORM NILAI SIAP'!$Q118*'CPMK-CPL'!L$13,0)+IFERROR('FORM NILAI SIAP'!$S118*'CPMK-CPL'!L$14,0)+IFERROR('FORM NILAI SIAP'!$U118*'CPMK-CPL'!L$15,0)+IFERROR('FORM NILAI SIAP'!$W118*'CPMK-CPL'!L$16,0)+IFERROR('FORM NILAI SIAP'!$Y118*'CPMK-CPL'!L$17,0)+IFERROR('FORM NILAI SIAP'!$AA118*'CPMK-CPL'!L$18,0)+IFERROR('FORM NILAI SIAP'!$AC118*'CPMK-CPL'!L$19,0)+IFERROR('FORM NILAI SIAP'!$AE118*'CPMK-CPL'!L$20,0))/'CPMK-CPL'!L$25,""))</f>
        <v/>
      </c>
      <c r="N118" s="7" t="str">
        <f>IF($C118="","",IFERROR((IFERROR('FORM NILAI SIAP'!$M118*'CPMK-CPL'!M$11,0)+IFERROR('FORM NILAI SIAP'!$O118*'CPMK-CPL'!M$12,0)+IFERROR('FORM NILAI SIAP'!$Q118*'CPMK-CPL'!M$13,0)+IFERROR('FORM NILAI SIAP'!$S118*'CPMK-CPL'!M$14,0)+IFERROR('FORM NILAI SIAP'!$U118*'CPMK-CPL'!M$15,0)+IFERROR('FORM NILAI SIAP'!$W118*'CPMK-CPL'!M$16,0)+IFERROR('FORM NILAI SIAP'!$Y118*'CPMK-CPL'!M$17,0)+IFERROR('FORM NILAI SIAP'!$AA118*'CPMK-CPL'!M$18,0)+IFERROR('FORM NILAI SIAP'!$AC118*'CPMK-CPL'!M$19,0)+IFERROR('FORM NILAI SIAP'!$AE118*'CPMK-CPL'!M$20,0))/'CPMK-CPL'!M$25,""))</f>
        <v/>
      </c>
      <c r="O118" s="7" t="str">
        <f>IF($C118="","",IFERROR((IFERROR('FORM NILAI SIAP'!$M118*'CPMK-CPL'!N$11,0)+IFERROR('FORM NILAI SIAP'!$O118*'CPMK-CPL'!N$12,0)+IFERROR('FORM NILAI SIAP'!$Q118*'CPMK-CPL'!N$13,0)+IFERROR('FORM NILAI SIAP'!$S118*'CPMK-CPL'!N$14,0)+IFERROR('FORM NILAI SIAP'!$U118*'CPMK-CPL'!N$15,0)+IFERROR('FORM NILAI SIAP'!$W118*'CPMK-CPL'!N$16,0)+IFERROR('FORM NILAI SIAP'!$Y118*'CPMK-CPL'!N$17,0)+IFERROR('FORM NILAI SIAP'!$AA118*'CPMK-CPL'!N$18,0)+IFERROR('FORM NILAI SIAP'!$AC118*'CPMK-CPL'!N$19,0)+IFERROR('FORM NILAI SIAP'!$AE118*'CPMK-CPL'!N$20,0))/'CPMK-CPL'!N$25,""))</f>
        <v/>
      </c>
      <c r="P118" s="7" t="str">
        <f>IF($C118="","",IFERROR((IFERROR('FORM NILAI SIAP'!$M118*'CPMK-CPL'!O$11,0)+IFERROR('FORM NILAI SIAP'!$O118*'CPMK-CPL'!O$12,0)+IFERROR('FORM NILAI SIAP'!$Q118*'CPMK-CPL'!O$13,0)+IFERROR('FORM NILAI SIAP'!$S118*'CPMK-CPL'!O$14,0)+IFERROR('FORM NILAI SIAP'!$U118*'CPMK-CPL'!O$15,0)+IFERROR('FORM NILAI SIAP'!$W118*'CPMK-CPL'!O$16,0)+IFERROR('FORM NILAI SIAP'!$Y118*'CPMK-CPL'!O$17,0)+IFERROR('FORM NILAI SIAP'!$AA118*'CPMK-CPL'!O$18,0)+IFERROR('FORM NILAI SIAP'!$AC118*'CPMK-CPL'!O$19,0)+IFERROR('FORM NILAI SIAP'!$AE118*'CPMK-CPL'!O$20,0))/'CPMK-CPL'!O$25,""))</f>
        <v/>
      </c>
      <c r="Q118" s="7" t="str">
        <f>IF($C118="","",IFERROR((IFERROR('FORM NILAI SIAP'!$M118*'CPMK-CPL'!P$11,0)+IFERROR('FORM NILAI SIAP'!$O118*'CPMK-CPL'!P$12,0)+IFERROR('FORM NILAI SIAP'!$Q118*'CPMK-CPL'!P$13,0)+IFERROR('FORM NILAI SIAP'!$S118*'CPMK-CPL'!P$14,0)+IFERROR('FORM NILAI SIAP'!$U118*'CPMK-CPL'!P$15,0)+IFERROR('FORM NILAI SIAP'!$W118*'CPMK-CPL'!P$16,0)+IFERROR('FORM NILAI SIAP'!$Y118*'CPMK-CPL'!P$17,0)+IFERROR('FORM NILAI SIAP'!$AA118*'CPMK-CPL'!P$18,0)+IFERROR('FORM NILAI SIAP'!$AC118*'CPMK-CPL'!P$19,0)+IFERROR('FORM NILAI SIAP'!$AE118*'CPMK-CPL'!P$20,0))/'CPMK-CPL'!P$25,""))</f>
        <v/>
      </c>
      <c r="R118" s="7" t="str">
        <f>IF($C118="","",IFERROR((IFERROR('FORM NILAI SIAP'!$M118*'CPMK-CPL'!Q$11,0)+IFERROR('FORM NILAI SIAP'!$O118*'CPMK-CPL'!Q$12,0)+IFERROR('FORM NILAI SIAP'!$Q118*'CPMK-CPL'!Q$13,0)+IFERROR('FORM NILAI SIAP'!$S118*'CPMK-CPL'!Q$14,0)+IFERROR('FORM NILAI SIAP'!$U118*'CPMK-CPL'!Q$15,0)+IFERROR('FORM NILAI SIAP'!$W118*'CPMK-CPL'!Q$16,0)+IFERROR('FORM NILAI SIAP'!$Y118*'CPMK-CPL'!Q$17,0)+IFERROR('FORM NILAI SIAP'!$AA118*'CPMK-CPL'!Q$18,0)+IFERROR('FORM NILAI SIAP'!$AC118*'CPMK-CPL'!Q$19,0)+IFERROR('FORM NILAI SIAP'!$AE118*'CPMK-CPL'!Q$20,0))/'CPMK-CPL'!Q$25,""))</f>
        <v/>
      </c>
      <c r="S118" s="7" t="str">
        <f>IF($C118="","",IFERROR((IFERROR('FORM NILAI SIAP'!$M118*'CPMK-CPL'!R$11,0)+IFERROR('FORM NILAI SIAP'!$O118*'CPMK-CPL'!R$12,0)+IFERROR('FORM NILAI SIAP'!$Q118*'CPMK-CPL'!R$13,0)+IFERROR('FORM NILAI SIAP'!$S118*'CPMK-CPL'!R$14,0)+IFERROR('FORM NILAI SIAP'!$U118*'CPMK-CPL'!R$15,0)+IFERROR('FORM NILAI SIAP'!$W118*'CPMK-CPL'!R$16,0)+IFERROR('FORM NILAI SIAP'!$Y118*'CPMK-CPL'!R$17,0)+IFERROR('FORM NILAI SIAP'!$AA118*'CPMK-CPL'!R$18,0)+IFERROR('FORM NILAI SIAP'!$AC118*'CPMK-CPL'!R$19,0)+IFERROR('FORM NILAI SIAP'!$AE118*'CPMK-CPL'!R$20,0))/'CPMK-CPL'!R$25,""))</f>
        <v/>
      </c>
      <c r="T118" s="88" t="str">
        <f t="shared" ref="T118:AH118" si="120">IF(E118="","",IF(E118&gt;=80,4,IF(E118&gt;=70,3,IF(E118&gt;=60,2,1))))</f>
        <v/>
      </c>
      <c r="U118" s="88" t="str">
        <f t="shared" si="120"/>
        <v/>
      </c>
      <c r="V118" s="88">
        <f t="shared" si="75"/>
        <v>4</v>
      </c>
      <c r="W118" s="88" t="str">
        <f t="shared" si="120"/>
        <v/>
      </c>
      <c r="X118" s="88" t="str">
        <f t="shared" si="120"/>
        <v/>
      </c>
      <c r="Y118" s="88" t="str">
        <f t="shared" si="120"/>
        <v/>
      </c>
      <c r="Z118" s="88" t="str">
        <f t="shared" si="120"/>
        <v/>
      </c>
      <c r="AA118" s="88" t="str">
        <f t="shared" si="120"/>
        <v/>
      </c>
      <c r="AB118" s="88" t="str">
        <f t="shared" si="120"/>
        <v/>
      </c>
      <c r="AC118" s="88" t="str">
        <f t="shared" si="120"/>
        <v/>
      </c>
      <c r="AD118" s="88" t="str">
        <f t="shared" si="120"/>
        <v/>
      </c>
      <c r="AE118" s="88" t="str">
        <f t="shared" si="120"/>
        <v/>
      </c>
      <c r="AF118" s="88" t="str">
        <f t="shared" si="120"/>
        <v/>
      </c>
      <c r="AG118" s="88" t="str">
        <f t="shared" si="120"/>
        <v/>
      </c>
      <c r="AH118" s="88" t="str">
        <f t="shared" si="120"/>
        <v/>
      </c>
      <c r="AI118" s="89">
        <f t="shared" ca="1" si="6"/>
        <v>4</v>
      </c>
      <c r="AJ118" s="89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</row>
    <row r="119" spans="1:90" ht="14.25" customHeight="1">
      <c r="A119" s="103">
        <f t="shared" si="73"/>
        <v>112</v>
      </c>
      <c r="B119" s="64">
        <f>IF('FORM NILAI SIAP'!A119=0,"",'FORM NILAI SIAP'!A119)</f>
        <v>21120120140099</v>
      </c>
      <c r="C119" s="3" t="str">
        <f>IF('FORM NILAI SIAP'!B119=0,"",'FORM NILAI SIAP'!B119)</f>
        <v>ABRAM DARMAPUTRA</v>
      </c>
      <c r="D119" s="3" t="str">
        <f>'FORM NILAI SIAP'!J119</f>
        <v>B</v>
      </c>
      <c r="E119" s="7" t="str">
        <f>IF($C119="","",IFERROR((IFERROR('FORM NILAI SIAP'!$M119*'CPMK-CPL'!D$11,0)+IFERROR('FORM NILAI SIAP'!$O119*'CPMK-CPL'!D$12,0)+IFERROR('FORM NILAI SIAP'!$Q119*'CPMK-CPL'!D$13,0)+IFERROR('FORM NILAI SIAP'!$S119*'CPMK-CPL'!D$14,0)+IFERROR('FORM NILAI SIAP'!$U119*'CPMK-CPL'!D$15,0)+IFERROR('FORM NILAI SIAP'!$W119*'CPMK-CPL'!D$16,0)+IFERROR('FORM NILAI SIAP'!$Y119*'CPMK-CPL'!D$17,0)+IFERROR('FORM NILAI SIAP'!$AA119*'CPMK-CPL'!D$18,0)+IFERROR('FORM NILAI SIAP'!$AC119*'CPMK-CPL'!D$19,0)+IFERROR('FORM NILAI SIAP'!$AE119*'CPMK-CPL'!D$20,0))/'CPMK-CPL'!D$25,""))</f>
        <v/>
      </c>
      <c r="F119" s="7" t="str">
        <f>IF($C119="","",IFERROR((IFERROR('FORM NILAI SIAP'!$M119*'CPMK-CPL'!E$11,0)+IFERROR('FORM NILAI SIAP'!$O119*'CPMK-CPL'!E$12,0)+IFERROR('FORM NILAI SIAP'!$Q119*'CPMK-CPL'!E$13,0)+IFERROR('FORM NILAI SIAP'!$S119*'CPMK-CPL'!E$14,0)+IFERROR('FORM NILAI SIAP'!$U119*'CPMK-CPL'!E$15,0)+IFERROR('FORM NILAI SIAP'!$W119*'CPMK-CPL'!E$16,0)+IFERROR('FORM NILAI SIAP'!$Y119*'CPMK-CPL'!E$17,0)+IFERROR('FORM NILAI SIAP'!$AA119*'CPMK-CPL'!E$18,0)+IFERROR('FORM NILAI SIAP'!$AC119*'CPMK-CPL'!E$19,0)+IFERROR('FORM NILAI SIAP'!$AE119*'CPMK-CPL'!E$20,0))/'CPMK-CPL'!E$25,""))</f>
        <v/>
      </c>
      <c r="G119" s="7">
        <f>IF($C119="","",IFERROR((IFERROR('FORM NILAI SIAP'!$M119*'CPMK-CPL'!F$11,0)+IFERROR('FORM NILAI SIAP'!$O119*'CPMK-CPL'!F$12,0)+IFERROR('FORM NILAI SIAP'!$Q119*'CPMK-CPL'!F$13,0)+IFERROR('FORM NILAI SIAP'!$S119*'CPMK-CPL'!F$14,0)+IFERROR('FORM NILAI SIAP'!$U119*'CPMK-CPL'!F$15,0)+IFERROR('FORM NILAI SIAP'!$W119*'CPMK-CPL'!F$16,0)+IFERROR('FORM NILAI SIAP'!$Y119*'CPMK-CPL'!F$17,0)+IFERROR('FORM NILAI SIAP'!$AA119*'CPMK-CPL'!F$18,0)+IFERROR('FORM NILAI SIAP'!$AC119*'CPMK-CPL'!F$19,0)+IFERROR('FORM NILAI SIAP'!$AE119*'CPMK-CPL'!F$20,0))/'CPMK-CPL'!F$25,""))</f>
        <v>76</v>
      </c>
      <c r="H119" s="7" t="str">
        <f>IF($C119="","",IFERROR((IFERROR('FORM NILAI SIAP'!$M119*'CPMK-CPL'!G$11,0)+IFERROR('FORM NILAI SIAP'!$O119*'CPMK-CPL'!G$12,0)+IFERROR('FORM NILAI SIAP'!$Q119*'CPMK-CPL'!G$13,0)+IFERROR('FORM NILAI SIAP'!$S119*'CPMK-CPL'!G$14,0)+IFERROR('FORM NILAI SIAP'!$U119*'CPMK-CPL'!G$15,0)+IFERROR('FORM NILAI SIAP'!$W119*'CPMK-CPL'!G$16,0)+IFERROR('FORM NILAI SIAP'!$Y119*'CPMK-CPL'!G$17,0)+IFERROR('FORM NILAI SIAP'!$AA119*'CPMK-CPL'!G$18,0)+IFERROR('FORM NILAI SIAP'!$AC119*'CPMK-CPL'!G$19,0)+IFERROR('FORM NILAI SIAP'!$AE119*'CPMK-CPL'!G$20,0))/'CPMK-CPL'!G$25,""))</f>
        <v/>
      </c>
      <c r="I119" s="7" t="str">
        <f>IF($C119="","",IFERROR((IFERROR('FORM NILAI SIAP'!$M119*'CPMK-CPL'!H$11,0)+IFERROR('FORM NILAI SIAP'!$O119*'CPMK-CPL'!H$12,0)+IFERROR('FORM NILAI SIAP'!$Q119*'CPMK-CPL'!H$13,0)+IFERROR('FORM NILAI SIAP'!$S119*'CPMK-CPL'!H$14,0)+IFERROR('FORM NILAI SIAP'!$U119*'CPMK-CPL'!H$15,0)+IFERROR('FORM NILAI SIAP'!$W119*'CPMK-CPL'!H$16,0)+IFERROR('FORM NILAI SIAP'!$Y119*'CPMK-CPL'!H$17,0)+IFERROR('FORM NILAI SIAP'!$AA119*'CPMK-CPL'!H$18,0)+IFERROR('FORM NILAI SIAP'!$AC119*'CPMK-CPL'!H$19,0)+IFERROR('FORM NILAI SIAP'!$AE119*'CPMK-CPL'!H$20,0))/'CPMK-CPL'!H$25,""))</f>
        <v/>
      </c>
      <c r="J119" s="7" t="str">
        <f>IF($C119="","",IFERROR((IFERROR('FORM NILAI SIAP'!$M119*'CPMK-CPL'!I$11,0)+IFERROR('FORM NILAI SIAP'!$O119*'CPMK-CPL'!I$12,0)+IFERROR('FORM NILAI SIAP'!$Q119*'CPMK-CPL'!I$13,0)+IFERROR('FORM NILAI SIAP'!$S119*'CPMK-CPL'!I$14,0)+IFERROR('FORM NILAI SIAP'!$U119*'CPMK-CPL'!I$15,0)+IFERROR('FORM NILAI SIAP'!$W119*'CPMK-CPL'!I$16,0)+IFERROR('FORM NILAI SIAP'!$Y119*'CPMK-CPL'!I$17,0)+IFERROR('FORM NILAI SIAP'!$AA119*'CPMK-CPL'!I$18,0)+IFERROR('FORM NILAI SIAP'!$AC119*'CPMK-CPL'!I$19,0)+IFERROR('FORM NILAI SIAP'!$AE119*'CPMK-CPL'!I$20,0))/'CPMK-CPL'!I$25,""))</f>
        <v/>
      </c>
      <c r="K119" s="7" t="str">
        <f>IF($C119="","",IFERROR((IFERROR('FORM NILAI SIAP'!$M119*'CPMK-CPL'!J$11,0)+IFERROR('FORM NILAI SIAP'!$O119*'CPMK-CPL'!J$12,0)+IFERROR('FORM NILAI SIAP'!$Q119*'CPMK-CPL'!J$13,0)+IFERROR('FORM NILAI SIAP'!$S119*'CPMK-CPL'!J$14,0)+IFERROR('FORM NILAI SIAP'!$U119*'CPMK-CPL'!J$15,0)+IFERROR('FORM NILAI SIAP'!$W119*'CPMK-CPL'!J$16,0)+IFERROR('FORM NILAI SIAP'!$Y119*'CPMK-CPL'!J$17,0)+IFERROR('FORM NILAI SIAP'!$AA119*'CPMK-CPL'!J$18,0)+IFERROR('FORM NILAI SIAP'!$AC119*'CPMK-CPL'!J$19,0)+IFERROR('FORM NILAI SIAP'!$AE119*'CPMK-CPL'!J$20,0))/'CPMK-CPL'!J$25,""))</f>
        <v/>
      </c>
      <c r="L119" s="7" t="str">
        <f>IF($C119="","",IFERROR((IFERROR('FORM NILAI SIAP'!$M119*'CPMK-CPL'!K$11,0)+IFERROR('FORM NILAI SIAP'!$O119*'CPMK-CPL'!K$12,0)+IFERROR('FORM NILAI SIAP'!$Q119*'CPMK-CPL'!K$13,0)+IFERROR('FORM NILAI SIAP'!$S119*'CPMK-CPL'!K$14,0)+IFERROR('FORM NILAI SIAP'!$U119*'CPMK-CPL'!K$15,0)+IFERROR('FORM NILAI SIAP'!$W119*'CPMK-CPL'!K$16,0)+IFERROR('FORM NILAI SIAP'!$Y119*'CPMK-CPL'!K$17,0)+IFERROR('FORM NILAI SIAP'!$AA119*'CPMK-CPL'!K$18,0)+IFERROR('FORM NILAI SIAP'!$AC119*'CPMK-CPL'!K$19,0)+IFERROR('FORM NILAI SIAP'!$AE119*'CPMK-CPL'!K$20,0))/'CPMK-CPL'!K$25,""))</f>
        <v/>
      </c>
      <c r="M119" s="7" t="str">
        <f>IF($C119="","",IFERROR((IFERROR('FORM NILAI SIAP'!$M119*'CPMK-CPL'!L$11,0)+IFERROR('FORM NILAI SIAP'!$O119*'CPMK-CPL'!L$12,0)+IFERROR('FORM NILAI SIAP'!$Q119*'CPMK-CPL'!L$13,0)+IFERROR('FORM NILAI SIAP'!$S119*'CPMK-CPL'!L$14,0)+IFERROR('FORM NILAI SIAP'!$U119*'CPMK-CPL'!L$15,0)+IFERROR('FORM NILAI SIAP'!$W119*'CPMK-CPL'!L$16,0)+IFERROR('FORM NILAI SIAP'!$Y119*'CPMK-CPL'!L$17,0)+IFERROR('FORM NILAI SIAP'!$AA119*'CPMK-CPL'!L$18,0)+IFERROR('FORM NILAI SIAP'!$AC119*'CPMK-CPL'!L$19,0)+IFERROR('FORM NILAI SIAP'!$AE119*'CPMK-CPL'!L$20,0))/'CPMK-CPL'!L$25,""))</f>
        <v/>
      </c>
      <c r="N119" s="7" t="str">
        <f>IF($C119="","",IFERROR((IFERROR('FORM NILAI SIAP'!$M119*'CPMK-CPL'!M$11,0)+IFERROR('FORM NILAI SIAP'!$O119*'CPMK-CPL'!M$12,0)+IFERROR('FORM NILAI SIAP'!$Q119*'CPMK-CPL'!M$13,0)+IFERROR('FORM NILAI SIAP'!$S119*'CPMK-CPL'!M$14,0)+IFERROR('FORM NILAI SIAP'!$U119*'CPMK-CPL'!M$15,0)+IFERROR('FORM NILAI SIAP'!$W119*'CPMK-CPL'!M$16,0)+IFERROR('FORM NILAI SIAP'!$Y119*'CPMK-CPL'!M$17,0)+IFERROR('FORM NILAI SIAP'!$AA119*'CPMK-CPL'!M$18,0)+IFERROR('FORM NILAI SIAP'!$AC119*'CPMK-CPL'!M$19,0)+IFERROR('FORM NILAI SIAP'!$AE119*'CPMK-CPL'!M$20,0))/'CPMK-CPL'!M$25,""))</f>
        <v/>
      </c>
      <c r="O119" s="7" t="str">
        <f>IF($C119="","",IFERROR((IFERROR('FORM NILAI SIAP'!$M119*'CPMK-CPL'!N$11,0)+IFERROR('FORM NILAI SIAP'!$O119*'CPMK-CPL'!N$12,0)+IFERROR('FORM NILAI SIAP'!$Q119*'CPMK-CPL'!N$13,0)+IFERROR('FORM NILAI SIAP'!$S119*'CPMK-CPL'!N$14,0)+IFERROR('FORM NILAI SIAP'!$U119*'CPMK-CPL'!N$15,0)+IFERROR('FORM NILAI SIAP'!$W119*'CPMK-CPL'!N$16,0)+IFERROR('FORM NILAI SIAP'!$Y119*'CPMK-CPL'!N$17,0)+IFERROR('FORM NILAI SIAP'!$AA119*'CPMK-CPL'!N$18,0)+IFERROR('FORM NILAI SIAP'!$AC119*'CPMK-CPL'!N$19,0)+IFERROR('FORM NILAI SIAP'!$AE119*'CPMK-CPL'!N$20,0))/'CPMK-CPL'!N$25,""))</f>
        <v/>
      </c>
      <c r="P119" s="7" t="str">
        <f>IF($C119="","",IFERROR((IFERROR('FORM NILAI SIAP'!$M119*'CPMK-CPL'!O$11,0)+IFERROR('FORM NILAI SIAP'!$O119*'CPMK-CPL'!O$12,0)+IFERROR('FORM NILAI SIAP'!$Q119*'CPMK-CPL'!O$13,0)+IFERROR('FORM NILAI SIAP'!$S119*'CPMK-CPL'!O$14,0)+IFERROR('FORM NILAI SIAP'!$U119*'CPMK-CPL'!O$15,0)+IFERROR('FORM NILAI SIAP'!$W119*'CPMK-CPL'!O$16,0)+IFERROR('FORM NILAI SIAP'!$Y119*'CPMK-CPL'!O$17,0)+IFERROR('FORM NILAI SIAP'!$AA119*'CPMK-CPL'!O$18,0)+IFERROR('FORM NILAI SIAP'!$AC119*'CPMK-CPL'!O$19,0)+IFERROR('FORM NILAI SIAP'!$AE119*'CPMK-CPL'!O$20,0))/'CPMK-CPL'!O$25,""))</f>
        <v/>
      </c>
      <c r="Q119" s="7" t="str">
        <f>IF($C119="","",IFERROR((IFERROR('FORM NILAI SIAP'!$M119*'CPMK-CPL'!P$11,0)+IFERROR('FORM NILAI SIAP'!$O119*'CPMK-CPL'!P$12,0)+IFERROR('FORM NILAI SIAP'!$Q119*'CPMK-CPL'!P$13,0)+IFERROR('FORM NILAI SIAP'!$S119*'CPMK-CPL'!P$14,0)+IFERROR('FORM NILAI SIAP'!$U119*'CPMK-CPL'!P$15,0)+IFERROR('FORM NILAI SIAP'!$W119*'CPMK-CPL'!P$16,0)+IFERROR('FORM NILAI SIAP'!$Y119*'CPMK-CPL'!P$17,0)+IFERROR('FORM NILAI SIAP'!$AA119*'CPMK-CPL'!P$18,0)+IFERROR('FORM NILAI SIAP'!$AC119*'CPMK-CPL'!P$19,0)+IFERROR('FORM NILAI SIAP'!$AE119*'CPMK-CPL'!P$20,0))/'CPMK-CPL'!P$25,""))</f>
        <v/>
      </c>
      <c r="R119" s="7" t="str">
        <f>IF($C119="","",IFERROR((IFERROR('FORM NILAI SIAP'!$M119*'CPMK-CPL'!Q$11,0)+IFERROR('FORM NILAI SIAP'!$O119*'CPMK-CPL'!Q$12,0)+IFERROR('FORM NILAI SIAP'!$Q119*'CPMK-CPL'!Q$13,0)+IFERROR('FORM NILAI SIAP'!$S119*'CPMK-CPL'!Q$14,0)+IFERROR('FORM NILAI SIAP'!$U119*'CPMK-CPL'!Q$15,0)+IFERROR('FORM NILAI SIAP'!$W119*'CPMK-CPL'!Q$16,0)+IFERROR('FORM NILAI SIAP'!$Y119*'CPMK-CPL'!Q$17,0)+IFERROR('FORM NILAI SIAP'!$AA119*'CPMK-CPL'!Q$18,0)+IFERROR('FORM NILAI SIAP'!$AC119*'CPMK-CPL'!Q$19,0)+IFERROR('FORM NILAI SIAP'!$AE119*'CPMK-CPL'!Q$20,0))/'CPMK-CPL'!Q$25,""))</f>
        <v/>
      </c>
      <c r="S119" s="7" t="str">
        <f>IF($C119="","",IFERROR((IFERROR('FORM NILAI SIAP'!$M119*'CPMK-CPL'!R$11,0)+IFERROR('FORM NILAI SIAP'!$O119*'CPMK-CPL'!R$12,0)+IFERROR('FORM NILAI SIAP'!$Q119*'CPMK-CPL'!R$13,0)+IFERROR('FORM NILAI SIAP'!$S119*'CPMK-CPL'!R$14,0)+IFERROR('FORM NILAI SIAP'!$U119*'CPMK-CPL'!R$15,0)+IFERROR('FORM NILAI SIAP'!$W119*'CPMK-CPL'!R$16,0)+IFERROR('FORM NILAI SIAP'!$Y119*'CPMK-CPL'!R$17,0)+IFERROR('FORM NILAI SIAP'!$AA119*'CPMK-CPL'!R$18,0)+IFERROR('FORM NILAI SIAP'!$AC119*'CPMK-CPL'!R$19,0)+IFERROR('FORM NILAI SIAP'!$AE119*'CPMK-CPL'!R$20,0))/'CPMK-CPL'!R$25,""))</f>
        <v/>
      </c>
      <c r="T119" s="88" t="str">
        <f t="shared" ref="T119:AH119" si="121">IF(E119="","",IF(E119&gt;=80,4,IF(E119&gt;=70,3,IF(E119&gt;=60,2,1))))</f>
        <v/>
      </c>
      <c r="U119" s="88" t="str">
        <f t="shared" si="121"/>
        <v/>
      </c>
      <c r="V119" s="88">
        <f t="shared" si="75"/>
        <v>3</v>
      </c>
      <c r="W119" s="88" t="str">
        <f t="shared" si="121"/>
        <v/>
      </c>
      <c r="X119" s="88" t="str">
        <f t="shared" si="121"/>
        <v/>
      </c>
      <c r="Y119" s="88" t="str">
        <f t="shared" si="121"/>
        <v/>
      </c>
      <c r="Z119" s="88" t="str">
        <f t="shared" si="121"/>
        <v/>
      </c>
      <c r="AA119" s="88" t="str">
        <f t="shared" si="121"/>
        <v/>
      </c>
      <c r="AB119" s="88" t="str">
        <f t="shared" si="121"/>
        <v/>
      </c>
      <c r="AC119" s="88" t="str">
        <f t="shared" si="121"/>
        <v/>
      </c>
      <c r="AD119" s="88" t="str">
        <f t="shared" si="121"/>
        <v/>
      </c>
      <c r="AE119" s="88" t="str">
        <f t="shared" si="121"/>
        <v/>
      </c>
      <c r="AF119" s="88" t="str">
        <f t="shared" si="121"/>
        <v/>
      </c>
      <c r="AG119" s="88" t="str">
        <f t="shared" si="121"/>
        <v/>
      </c>
      <c r="AH119" s="88" t="str">
        <f t="shared" si="121"/>
        <v/>
      </c>
      <c r="AI119" s="89">
        <f t="shared" ca="1" si="6"/>
        <v>3</v>
      </c>
      <c r="AJ119" s="89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</row>
    <row r="120" spans="1:90" ht="14.25" customHeight="1">
      <c r="A120" s="103">
        <f t="shared" si="73"/>
        <v>113</v>
      </c>
      <c r="B120" s="64">
        <f>IF('FORM NILAI SIAP'!A120=0,"",'FORM NILAI SIAP'!A120)</f>
        <v>21120120140099</v>
      </c>
      <c r="C120" s="3" t="str">
        <f>IF('FORM NILAI SIAP'!B120=0,"",'FORM NILAI SIAP'!B120)</f>
        <v>M. IRMAWAN</v>
      </c>
      <c r="D120" s="3" t="str">
        <f>'FORM NILAI SIAP'!J120</f>
        <v>A</v>
      </c>
      <c r="E120" s="7" t="str">
        <f>IF($C120="","",IFERROR((IFERROR('FORM NILAI SIAP'!$M120*'CPMK-CPL'!D$11,0)+IFERROR('FORM NILAI SIAP'!$O120*'CPMK-CPL'!D$12,0)+IFERROR('FORM NILAI SIAP'!$Q120*'CPMK-CPL'!D$13,0)+IFERROR('FORM NILAI SIAP'!$S120*'CPMK-CPL'!D$14,0)+IFERROR('FORM NILAI SIAP'!$U120*'CPMK-CPL'!D$15,0)+IFERROR('FORM NILAI SIAP'!$W120*'CPMK-CPL'!D$16,0)+IFERROR('FORM NILAI SIAP'!$Y120*'CPMK-CPL'!D$17,0)+IFERROR('FORM NILAI SIAP'!$AA120*'CPMK-CPL'!D$18,0)+IFERROR('FORM NILAI SIAP'!$AC120*'CPMK-CPL'!D$19,0)+IFERROR('FORM NILAI SIAP'!$AE120*'CPMK-CPL'!D$20,0))/'CPMK-CPL'!D$25,""))</f>
        <v/>
      </c>
      <c r="F120" s="7" t="str">
        <f>IF($C120="","",IFERROR((IFERROR('FORM NILAI SIAP'!$M120*'CPMK-CPL'!E$11,0)+IFERROR('FORM NILAI SIAP'!$O120*'CPMK-CPL'!E$12,0)+IFERROR('FORM NILAI SIAP'!$Q120*'CPMK-CPL'!E$13,0)+IFERROR('FORM NILAI SIAP'!$S120*'CPMK-CPL'!E$14,0)+IFERROR('FORM NILAI SIAP'!$U120*'CPMK-CPL'!E$15,0)+IFERROR('FORM NILAI SIAP'!$W120*'CPMK-CPL'!E$16,0)+IFERROR('FORM NILAI SIAP'!$Y120*'CPMK-CPL'!E$17,0)+IFERROR('FORM NILAI SIAP'!$AA120*'CPMK-CPL'!E$18,0)+IFERROR('FORM NILAI SIAP'!$AC120*'CPMK-CPL'!E$19,0)+IFERROR('FORM NILAI SIAP'!$AE120*'CPMK-CPL'!E$20,0))/'CPMK-CPL'!E$25,""))</f>
        <v/>
      </c>
      <c r="G120" s="7">
        <f>IF($C120="","",IFERROR((IFERROR('FORM NILAI SIAP'!$M120*'CPMK-CPL'!F$11,0)+IFERROR('FORM NILAI SIAP'!$O120*'CPMK-CPL'!F$12,0)+IFERROR('FORM NILAI SIAP'!$Q120*'CPMK-CPL'!F$13,0)+IFERROR('FORM NILAI SIAP'!$S120*'CPMK-CPL'!F$14,0)+IFERROR('FORM NILAI SIAP'!$U120*'CPMK-CPL'!F$15,0)+IFERROR('FORM NILAI SIAP'!$W120*'CPMK-CPL'!F$16,0)+IFERROR('FORM NILAI SIAP'!$Y120*'CPMK-CPL'!F$17,0)+IFERROR('FORM NILAI SIAP'!$AA120*'CPMK-CPL'!F$18,0)+IFERROR('FORM NILAI SIAP'!$AC120*'CPMK-CPL'!F$19,0)+IFERROR('FORM NILAI SIAP'!$AE120*'CPMK-CPL'!F$20,0))/'CPMK-CPL'!F$25,""))</f>
        <v>84</v>
      </c>
      <c r="H120" s="7" t="str">
        <f>IF($C120="","",IFERROR((IFERROR('FORM NILAI SIAP'!$M120*'CPMK-CPL'!G$11,0)+IFERROR('FORM NILAI SIAP'!$O120*'CPMK-CPL'!G$12,0)+IFERROR('FORM NILAI SIAP'!$Q120*'CPMK-CPL'!G$13,0)+IFERROR('FORM NILAI SIAP'!$S120*'CPMK-CPL'!G$14,0)+IFERROR('FORM NILAI SIAP'!$U120*'CPMK-CPL'!G$15,0)+IFERROR('FORM NILAI SIAP'!$W120*'CPMK-CPL'!G$16,0)+IFERROR('FORM NILAI SIAP'!$Y120*'CPMK-CPL'!G$17,0)+IFERROR('FORM NILAI SIAP'!$AA120*'CPMK-CPL'!G$18,0)+IFERROR('FORM NILAI SIAP'!$AC120*'CPMK-CPL'!G$19,0)+IFERROR('FORM NILAI SIAP'!$AE120*'CPMK-CPL'!G$20,0))/'CPMK-CPL'!G$25,""))</f>
        <v/>
      </c>
      <c r="I120" s="7" t="str">
        <f>IF($C120="","",IFERROR((IFERROR('FORM NILAI SIAP'!$M120*'CPMK-CPL'!H$11,0)+IFERROR('FORM NILAI SIAP'!$O120*'CPMK-CPL'!H$12,0)+IFERROR('FORM NILAI SIAP'!$Q120*'CPMK-CPL'!H$13,0)+IFERROR('FORM NILAI SIAP'!$S120*'CPMK-CPL'!H$14,0)+IFERROR('FORM NILAI SIAP'!$U120*'CPMK-CPL'!H$15,0)+IFERROR('FORM NILAI SIAP'!$W120*'CPMK-CPL'!H$16,0)+IFERROR('FORM NILAI SIAP'!$Y120*'CPMK-CPL'!H$17,0)+IFERROR('FORM NILAI SIAP'!$AA120*'CPMK-CPL'!H$18,0)+IFERROR('FORM NILAI SIAP'!$AC120*'CPMK-CPL'!H$19,0)+IFERROR('FORM NILAI SIAP'!$AE120*'CPMK-CPL'!H$20,0))/'CPMK-CPL'!H$25,""))</f>
        <v/>
      </c>
      <c r="J120" s="7" t="str">
        <f>IF($C120="","",IFERROR((IFERROR('FORM NILAI SIAP'!$M120*'CPMK-CPL'!I$11,0)+IFERROR('FORM NILAI SIAP'!$O120*'CPMK-CPL'!I$12,0)+IFERROR('FORM NILAI SIAP'!$Q120*'CPMK-CPL'!I$13,0)+IFERROR('FORM NILAI SIAP'!$S120*'CPMK-CPL'!I$14,0)+IFERROR('FORM NILAI SIAP'!$U120*'CPMK-CPL'!I$15,0)+IFERROR('FORM NILAI SIAP'!$W120*'CPMK-CPL'!I$16,0)+IFERROR('FORM NILAI SIAP'!$Y120*'CPMK-CPL'!I$17,0)+IFERROR('FORM NILAI SIAP'!$AA120*'CPMK-CPL'!I$18,0)+IFERROR('FORM NILAI SIAP'!$AC120*'CPMK-CPL'!I$19,0)+IFERROR('FORM NILAI SIAP'!$AE120*'CPMK-CPL'!I$20,0))/'CPMK-CPL'!I$25,""))</f>
        <v/>
      </c>
      <c r="K120" s="7" t="str">
        <f>IF($C120="","",IFERROR((IFERROR('FORM NILAI SIAP'!$M120*'CPMK-CPL'!J$11,0)+IFERROR('FORM NILAI SIAP'!$O120*'CPMK-CPL'!J$12,0)+IFERROR('FORM NILAI SIAP'!$Q120*'CPMK-CPL'!J$13,0)+IFERROR('FORM NILAI SIAP'!$S120*'CPMK-CPL'!J$14,0)+IFERROR('FORM NILAI SIAP'!$U120*'CPMK-CPL'!J$15,0)+IFERROR('FORM NILAI SIAP'!$W120*'CPMK-CPL'!J$16,0)+IFERROR('FORM NILAI SIAP'!$Y120*'CPMK-CPL'!J$17,0)+IFERROR('FORM NILAI SIAP'!$AA120*'CPMK-CPL'!J$18,0)+IFERROR('FORM NILAI SIAP'!$AC120*'CPMK-CPL'!J$19,0)+IFERROR('FORM NILAI SIAP'!$AE120*'CPMK-CPL'!J$20,0))/'CPMK-CPL'!J$25,""))</f>
        <v/>
      </c>
      <c r="L120" s="7" t="str">
        <f>IF($C120="","",IFERROR((IFERROR('FORM NILAI SIAP'!$M120*'CPMK-CPL'!K$11,0)+IFERROR('FORM NILAI SIAP'!$O120*'CPMK-CPL'!K$12,0)+IFERROR('FORM NILAI SIAP'!$Q120*'CPMK-CPL'!K$13,0)+IFERROR('FORM NILAI SIAP'!$S120*'CPMK-CPL'!K$14,0)+IFERROR('FORM NILAI SIAP'!$U120*'CPMK-CPL'!K$15,0)+IFERROR('FORM NILAI SIAP'!$W120*'CPMK-CPL'!K$16,0)+IFERROR('FORM NILAI SIAP'!$Y120*'CPMK-CPL'!K$17,0)+IFERROR('FORM NILAI SIAP'!$AA120*'CPMK-CPL'!K$18,0)+IFERROR('FORM NILAI SIAP'!$AC120*'CPMK-CPL'!K$19,0)+IFERROR('FORM NILAI SIAP'!$AE120*'CPMK-CPL'!K$20,0))/'CPMK-CPL'!K$25,""))</f>
        <v/>
      </c>
      <c r="M120" s="7" t="str">
        <f>IF($C120="","",IFERROR((IFERROR('FORM NILAI SIAP'!$M120*'CPMK-CPL'!L$11,0)+IFERROR('FORM NILAI SIAP'!$O120*'CPMK-CPL'!L$12,0)+IFERROR('FORM NILAI SIAP'!$Q120*'CPMK-CPL'!L$13,0)+IFERROR('FORM NILAI SIAP'!$S120*'CPMK-CPL'!L$14,0)+IFERROR('FORM NILAI SIAP'!$U120*'CPMK-CPL'!L$15,0)+IFERROR('FORM NILAI SIAP'!$W120*'CPMK-CPL'!L$16,0)+IFERROR('FORM NILAI SIAP'!$Y120*'CPMK-CPL'!L$17,0)+IFERROR('FORM NILAI SIAP'!$AA120*'CPMK-CPL'!L$18,0)+IFERROR('FORM NILAI SIAP'!$AC120*'CPMK-CPL'!L$19,0)+IFERROR('FORM NILAI SIAP'!$AE120*'CPMK-CPL'!L$20,0))/'CPMK-CPL'!L$25,""))</f>
        <v/>
      </c>
      <c r="N120" s="7" t="str">
        <f>IF($C120="","",IFERROR((IFERROR('FORM NILAI SIAP'!$M120*'CPMK-CPL'!M$11,0)+IFERROR('FORM NILAI SIAP'!$O120*'CPMK-CPL'!M$12,0)+IFERROR('FORM NILAI SIAP'!$Q120*'CPMK-CPL'!M$13,0)+IFERROR('FORM NILAI SIAP'!$S120*'CPMK-CPL'!M$14,0)+IFERROR('FORM NILAI SIAP'!$U120*'CPMK-CPL'!M$15,0)+IFERROR('FORM NILAI SIAP'!$W120*'CPMK-CPL'!M$16,0)+IFERROR('FORM NILAI SIAP'!$Y120*'CPMK-CPL'!M$17,0)+IFERROR('FORM NILAI SIAP'!$AA120*'CPMK-CPL'!M$18,0)+IFERROR('FORM NILAI SIAP'!$AC120*'CPMK-CPL'!M$19,0)+IFERROR('FORM NILAI SIAP'!$AE120*'CPMK-CPL'!M$20,0))/'CPMK-CPL'!M$25,""))</f>
        <v/>
      </c>
      <c r="O120" s="7" t="str">
        <f>IF($C120="","",IFERROR((IFERROR('FORM NILAI SIAP'!$M120*'CPMK-CPL'!N$11,0)+IFERROR('FORM NILAI SIAP'!$O120*'CPMK-CPL'!N$12,0)+IFERROR('FORM NILAI SIAP'!$Q120*'CPMK-CPL'!N$13,0)+IFERROR('FORM NILAI SIAP'!$S120*'CPMK-CPL'!N$14,0)+IFERROR('FORM NILAI SIAP'!$U120*'CPMK-CPL'!N$15,0)+IFERROR('FORM NILAI SIAP'!$W120*'CPMK-CPL'!N$16,0)+IFERROR('FORM NILAI SIAP'!$Y120*'CPMK-CPL'!N$17,0)+IFERROR('FORM NILAI SIAP'!$AA120*'CPMK-CPL'!N$18,0)+IFERROR('FORM NILAI SIAP'!$AC120*'CPMK-CPL'!N$19,0)+IFERROR('FORM NILAI SIAP'!$AE120*'CPMK-CPL'!N$20,0))/'CPMK-CPL'!N$25,""))</f>
        <v/>
      </c>
      <c r="P120" s="7" t="str">
        <f>IF($C120="","",IFERROR((IFERROR('FORM NILAI SIAP'!$M120*'CPMK-CPL'!O$11,0)+IFERROR('FORM NILAI SIAP'!$O120*'CPMK-CPL'!O$12,0)+IFERROR('FORM NILAI SIAP'!$Q120*'CPMK-CPL'!O$13,0)+IFERROR('FORM NILAI SIAP'!$S120*'CPMK-CPL'!O$14,0)+IFERROR('FORM NILAI SIAP'!$U120*'CPMK-CPL'!O$15,0)+IFERROR('FORM NILAI SIAP'!$W120*'CPMK-CPL'!O$16,0)+IFERROR('FORM NILAI SIAP'!$Y120*'CPMK-CPL'!O$17,0)+IFERROR('FORM NILAI SIAP'!$AA120*'CPMK-CPL'!O$18,0)+IFERROR('FORM NILAI SIAP'!$AC120*'CPMK-CPL'!O$19,0)+IFERROR('FORM NILAI SIAP'!$AE120*'CPMK-CPL'!O$20,0))/'CPMK-CPL'!O$25,""))</f>
        <v/>
      </c>
      <c r="Q120" s="7" t="str">
        <f>IF($C120="","",IFERROR((IFERROR('FORM NILAI SIAP'!$M120*'CPMK-CPL'!P$11,0)+IFERROR('FORM NILAI SIAP'!$O120*'CPMK-CPL'!P$12,0)+IFERROR('FORM NILAI SIAP'!$Q120*'CPMK-CPL'!P$13,0)+IFERROR('FORM NILAI SIAP'!$S120*'CPMK-CPL'!P$14,0)+IFERROR('FORM NILAI SIAP'!$U120*'CPMK-CPL'!P$15,0)+IFERROR('FORM NILAI SIAP'!$W120*'CPMK-CPL'!P$16,0)+IFERROR('FORM NILAI SIAP'!$Y120*'CPMK-CPL'!P$17,0)+IFERROR('FORM NILAI SIAP'!$AA120*'CPMK-CPL'!P$18,0)+IFERROR('FORM NILAI SIAP'!$AC120*'CPMK-CPL'!P$19,0)+IFERROR('FORM NILAI SIAP'!$AE120*'CPMK-CPL'!P$20,0))/'CPMK-CPL'!P$25,""))</f>
        <v/>
      </c>
      <c r="R120" s="7" t="str">
        <f>IF($C120="","",IFERROR((IFERROR('FORM NILAI SIAP'!$M120*'CPMK-CPL'!Q$11,0)+IFERROR('FORM NILAI SIAP'!$O120*'CPMK-CPL'!Q$12,0)+IFERROR('FORM NILAI SIAP'!$Q120*'CPMK-CPL'!Q$13,0)+IFERROR('FORM NILAI SIAP'!$S120*'CPMK-CPL'!Q$14,0)+IFERROR('FORM NILAI SIAP'!$U120*'CPMK-CPL'!Q$15,0)+IFERROR('FORM NILAI SIAP'!$W120*'CPMK-CPL'!Q$16,0)+IFERROR('FORM NILAI SIAP'!$Y120*'CPMK-CPL'!Q$17,0)+IFERROR('FORM NILAI SIAP'!$AA120*'CPMK-CPL'!Q$18,0)+IFERROR('FORM NILAI SIAP'!$AC120*'CPMK-CPL'!Q$19,0)+IFERROR('FORM NILAI SIAP'!$AE120*'CPMK-CPL'!Q$20,0))/'CPMK-CPL'!Q$25,""))</f>
        <v/>
      </c>
      <c r="S120" s="7" t="str">
        <f>IF($C120="","",IFERROR((IFERROR('FORM NILAI SIAP'!$M120*'CPMK-CPL'!R$11,0)+IFERROR('FORM NILAI SIAP'!$O120*'CPMK-CPL'!R$12,0)+IFERROR('FORM NILAI SIAP'!$Q120*'CPMK-CPL'!R$13,0)+IFERROR('FORM NILAI SIAP'!$S120*'CPMK-CPL'!R$14,0)+IFERROR('FORM NILAI SIAP'!$U120*'CPMK-CPL'!R$15,0)+IFERROR('FORM NILAI SIAP'!$W120*'CPMK-CPL'!R$16,0)+IFERROR('FORM NILAI SIAP'!$Y120*'CPMK-CPL'!R$17,0)+IFERROR('FORM NILAI SIAP'!$AA120*'CPMK-CPL'!R$18,0)+IFERROR('FORM NILAI SIAP'!$AC120*'CPMK-CPL'!R$19,0)+IFERROR('FORM NILAI SIAP'!$AE120*'CPMK-CPL'!R$20,0))/'CPMK-CPL'!R$25,""))</f>
        <v/>
      </c>
      <c r="T120" s="88" t="str">
        <f t="shared" ref="T120:AH120" si="122">IF(E120="","",IF(E120&gt;=80,4,IF(E120&gt;=70,3,IF(E120&gt;=60,2,1))))</f>
        <v/>
      </c>
      <c r="U120" s="88" t="str">
        <f t="shared" si="122"/>
        <v/>
      </c>
      <c r="V120" s="88">
        <f t="shared" si="75"/>
        <v>4</v>
      </c>
      <c r="W120" s="88" t="str">
        <f t="shared" si="122"/>
        <v/>
      </c>
      <c r="X120" s="88" t="str">
        <f t="shared" si="122"/>
        <v/>
      </c>
      <c r="Y120" s="88" t="str">
        <f t="shared" si="122"/>
        <v/>
      </c>
      <c r="Z120" s="88" t="str">
        <f t="shared" si="122"/>
        <v/>
      </c>
      <c r="AA120" s="88" t="str">
        <f t="shared" si="122"/>
        <v/>
      </c>
      <c r="AB120" s="88" t="str">
        <f t="shared" si="122"/>
        <v/>
      </c>
      <c r="AC120" s="88" t="str">
        <f t="shared" si="122"/>
        <v/>
      </c>
      <c r="AD120" s="88" t="str">
        <f t="shared" si="122"/>
        <v/>
      </c>
      <c r="AE120" s="88" t="str">
        <f t="shared" si="122"/>
        <v/>
      </c>
      <c r="AF120" s="88" t="str">
        <f t="shared" si="122"/>
        <v/>
      </c>
      <c r="AG120" s="88" t="str">
        <f t="shared" si="122"/>
        <v/>
      </c>
      <c r="AH120" s="88" t="str">
        <f t="shared" si="122"/>
        <v/>
      </c>
      <c r="AI120" s="89">
        <f t="shared" ca="1" si="6"/>
        <v>4</v>
      </c>
      <c r="AJ120" s="89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</row>
    <row r="121" spans="1:90" ht="14.25" customHeight="1">
      <c r="A121" s="103">
        <f t="shared" si="73"/>
        <v>114</v>
      </c>
      <c r="B121" s="64">
        <f>IF('FORM NILAI SIAP'!A121=0,"",'FORM NILAI SIAP'!A121)</f>
        <v>21120120140099</v>
      </c>
      <c r="C121" s="3" t="str">
        <f>IF('FORM NILAI SIAP'!B121=0,"",'FORM NILAI SIAP'!B121)</f>
        <v>ROSYAD SHIDQI DIKPIMMAS</v>
      </c>
      <c r="D121" s="3" t="str">
        <f>'FORM NILAI SIAP'!J121</f>
        <v>A</v>
      </c>
      <c r="E121" s="7" t="str">
        <f>IF($C121="","",IFERROR((IFERROR('FORM NILAI SIAP'!$M121*'CPMK-CPL'!D$11,0)+IFERROR('FORM NILAI SIAP'!$O121*'CPMK-CPL'!D$12,0)+IFERROR('FORM NILAI SIAP'!$Q121*'CPMK-CPL'!D$13,0)+IFERROR('FORM NILAI SIAP'!$S121*'CPMK-CPL'!D$14,0)+IFERROR('FORM NILAI SIAP'!$U121*'CPMK-CPL'!D$15,0)+IFERROR('FORM NILAI SIAP'!$W121*'CPMK-CPL'!D$16,0)+IFERROR('FORM NILAI SIAP'!$Y121*'CPMK-CPL'!D$17,0)+IFERROR('FORM NILAI SIAP'!$AA121*'CPMK-CPL'!D$18,0)+IFERROR('FORM NILAI SIAP'!$AC121*'CPMK-CPL'!D$19,0)+IFERROR('FORM NILAI SIAP'!$AE121*'CPMK-CPL'!D$20,0))/'CPMK-CPL'!D$25,""))</f>
        <v/>
      </c>
      <c r="F121" s="7" t="str">
        <f>IF($C121="","",IFERROR((IFERROR('FORM NILAI SIAP'!$M121*'CPMK-CPL'!E$11,0)+IFERROR('FORM NILAI SIAP'!$O121*'CPMK-CPL'!E$12,0)+IFERROR('FORM NILAI SIAP'!$Q121*'CPMK-CPL'!E$13,0)+IFERROR('FORM NILAI SIAP'!$S121*'CPMK-CPL'!E$14,0)+IFERROR('FORM NILAI SIAP'!$U121*'CPMK-CPL'!E$15,0)+IFERROR('FORM NILAI SIAP'!$W121*'CPMK-CPL'!E$16,0)+IFERROR('FORM NILAI SIAP'!$Y121*'CPMK-CPL'!E$17,0)+IFERROR('FORM NILAI SIAP'!$AA121*'CPMK-CPL'!E$18,0)+IFERROR('FORM NILAI SIAP'!$AC121*'CPMK-CPL'!E$19,0)+IFERROR('FORM NILAI SIAP'!$AE121*'CPMK-CPL'!E$20,0))/'CPMK-CPL'!E$25,""))</f>
        <v/>
      </c>
      <c r="G121" s="7">
        <f>IF($C121="","",IFERROR((IFERROR('FORM NILAI SIAP'!$M121*'CPMK-CPL'!F$11,0)+IFERROR('FORM NILAI SIAP'!$O121*'CPMK-CPL'!F$12,0)+IFERROR('FORM NILAI SIAP'!$Q121*'CPMK-CPL'!F$13,0)+IFERROR('FORM NILAI SIAP'!$S121*'CPMK-CPL'!F$14,0)+IFERROR('FORM NILAI SIAP'!$U121*'CPMK-CPL'!F$15,0)+IFERROR('FORM NILAI SIAP'!$W121*'CPMK-CPL'!F$16,0)+IFERROR('FORM NILAI SIAP'!$Y121*'CPMK-CPL'!F$17,0)+IFERROR('FORM NILAI SIAP'!$AA121*'CPMK-CPL'!F$18,0)+IFERROR('FORM NILAI SIAP'!$AC121*'CPMK-CPL'!F$19,0)+IFERROR('FORM NILAI SIAP'!$AE121*'CPMK-CPL'!F$20,0))/'CPMK-CPL'!F$25,""))</f>
        <v>83.5</v>
      </c>
      <c r="H121" s="7" t="str">
        <f>IF($C121="","",IFERROR((IFERROR('FORM NILAI SIAP'!$M121*'CPMK-CPL'!G$11,0)+IFERROR('FORM NILAI SIAP'!$O121*'CPMK-CPL'!G$12,0)+IFERROR('FORM NILAI SIAP'!$Q121*'CPMK-CPL'!G$13,0)+IFERROR('FORM NILAI SIAP'!$S121*'CPMK-CPL'!G$14,0)+IFERROR('FORM NILAI SIAP'!$U121*'CPMK-CPL'!G$15,0)+IFERROR('FORM NILAI SIAP'!$W121*'CPMK-CPL'!G$16,0)+IFERROR('FORM NILAI SIAP'!$Y121*'CPMK-CPL'!G$17,0)+IFERROR('FORM NILAI SIAP'!$AA121*'CPMK-CPL'!G$18,0)+IFERROR('FORM NILAI SIAP'!$AC121*'CPMK-CPL'!G$19,0)+IFERROR('FORM NILAI SIAP'!$AE121*'CPMK-CPL'!G$20,0))/'CPMK-CPL'!G$25,""))</f>
        <v/>
      </c>
      <c r="I121" s="7" t="str">
        <f>IF($C121="","",IFERROR((IFERROR('FORM NILAI SIAP'!$M121*'CPMK-CPL'!H$11,0)+IFERROR('FORM NILAI SIAP'!$O121*'CPMK-CPL'!H$12,0)+IFERROR('FORM NILAI SIAP'!$Q121*'CPMK-CPL'!H$13,0)+IFERROR('FORM NILAI SIAP'!$S121*'CPMK-CPL'!H$14,0)+IFERROR('FORM NILAI SIAP'!$U121*'CPMK-CPL'!H$15,0)+IFERROR('FORM NILAI SIAP'!$W121*'CPMK-CPL'!H$16,0)+IFERROR('FORM NILAI SIAP'!$Y121*'CPMK-CPL'!H$17,0)+IFERROR('FORM NILAI SIAP'!$AA121*'CPMK-CPL'!H$18,0)+IFERROR('FORM NILAI SIAP'!$AC121*'CPMK-CPL'!H$19,0)+IFERROR('FORM NILAI SIAP'!$AE121*'CPMK-CPL'!H$20,0))/'CPMK-CPL'!H$25,""))</f>
        <v/>
      </c>
      <c r="J121" s="7" t="str">
        <f>IF($C121="","",IFERROR((IFERROR('FORM NILAI SIAP'!$M121*'CPMK-CPL'!I$11,0)+IFERROR('FORM NILAI SIAP'!$O121*'CPMK-CPL'!I$12,0)+IFERROR('FORM NILAI SIAP'!$Q121*'CPMK-CPL'!I$13,0)+IFERROR('FORM NILAI SIAP'!$S121*'CPMK-CPL'!I$14,0)+IFERROR('FORM NILAI SIAP'!$U121*'CPMK-CPL'!I$15,0)+IFERROR('FORM NILAI SIAP'!$W121*'CPMK-CPL'!I$16,0)+IFERROR('FORM NILAI SIAP'!$Y121*'CPMK-CPL'!I$17,0)+IFERROR('FORM NILAI SIAP'!$AA121*'CPMK-CPL'!I$18,0)+IFERROR('FORM NILAI SIAP'!$AC121*'CPMK-CPL'!I$19,0)+IFERROR('FORM NILAI SIAP'!$AE121*'CPMK-CPL'!I$20,0))/'CPMK-CPL'!I$25,""))</f>
        <v/>
      </c>
      <c r="K121" s="7" t="str">
        <f>IF($C121="","",IFERROR((IFERROR('FORM NILAI SIAP'!$M121*'CPMK-CPL'!J$11,0)+IFERROR('FORM NILAI SIAP'!$O121*'CPMK-CPL'!J$12,0)+IFERROR('FORM NILAI SIAP'!$Q121*'CPMK-CPL'!J$13,0)+IFERROR('FORM NILAI SIAP'!$S121*'CPMK-CPL'!J$14,0)+IFERROR('FORM NILAI SIAP'!$U121*'CPMK-CPL'!J$15,0)+IFERROR('FORM NILAI SIAP'!$W121*'CPMK-CPL'!J$16,0)+IFERROR('FORM NILAI SIAP'!$Y121*'CPMK-CPL'!J$17,0)+IFERROR('FORM NILAI SIAP'!$AA121*'CPMK-CPL'!J$18,0)+IFERROR('FORM NILAI SIAP'!$AC121*'CPMK-CPL'!J$19,0)+IFERROR('FORM NILAI SIAP'!$AE121*'CPMK-CPL'!J$20,0))/'CPMK-CPL'!J$25,""))</f>
        <v/>
      </c>
      <c r="L121" s="7" t="str">
        <f>IF($C121="","",IFERROR((IFERROR('FORM NILAI SIAP'!$M121*'CPMK-CPL'!K$11,0)+IFERROR('FORM NILAI SIAP'!$O121*'CPMK-CPL'!K$12,0)+IFERROR('FORM NILAI SIAP'!$Q121*'CPMK-CPL'!K$13,0)+IFERROR('FORM NILAI SIAP'!$S121*'CPMK-CPL'!K$14,0)+IFERROR('FORM NILAI SIAP'!$U121*'CPMK-CPL'!K$15,0)+IFERROR('FORM NILAI SIAP'!$W121*'CPMK-CPL'!K$16,0)+IFERROR('FORM NILAI SIAP'!$Y121*'CPMK-CPL'!K$17,0)+IFERROR('FORM NILAI SIAP'!$AA121*'CPMK-CPL'!K$18,0)+IFERROR('FORM NILAI SIAP'!$AC121*'CPMK-CPL'!K$19,0)+IFERROR('FORM NILAI SIAP'!$AE121*'CPMK-CPL'!K$20,0))/'CPMK-CPL'!K$25,""))</f>
        <v/>
      </c>
      <c r="M121" s="7" t="str">
        <f>IF($C121="","",IFERROR((IFERROR('FORM NILAI SIAP'!$M121*'CPMK-CPL'!L$11,0)+IFERROR('FORM NILAI SIAP'!$O121*'CPMK-CPL'!L$12,0)+IFERROR('FORM NILAI SIAP'!$Q121*'CPMK-CPL'!L$13,0)+IFERROR('FORM NILAI SIAP'!$S121*'CPMK-CPL'!L$14,0)+IFERROR('FORM NILAI SIAP'!$U121*'CPMK-CPL'!L$15,0)+IFERROR('FORM NILAI SIAP'!$W121*'CPMK-CPL'!L$16,0)+IFERROR('FORM NILAI SIAP'!$Y121*'CPMK-CPL'!L$17,0)+IFERROR('FORM NILAI SIAP'!$AA121*'CPMK-CPL'!L$18,0)+IFERROR('FORM NILAI SIAP'!$AC121*'CPMK-CPL'!L$19,0)+IFERROR('FORM NILAI SIAP'!$AE121*'CPMK-CPL'!L$20,0))/'CPMK-CPL'!L$25,""))</f>
        <v/>
      </c>
      <c r="N121" s="7" t="str">
        <f>IF($C121="","",IFERROR((IFERROR('FORM NILAI SIAP'!$M121*'CPMK-CPL'!M$11,0)+IFERROR('FORM NILAI SIAP'!$O121*'CPMK-CPL'!M$12,0)+IFERROR('FORM NILAI SIAP'!$Q121*'CPMK-CPL'!M$13,0)+IFERROR('FORM NILAI SIAP'!$S121*'CPMK-CPL'!M$14,0)+IFERROR('FORM NILAI SIAP'!$U121*'CPMK-CPL'!M$15,0)+IFERROR('FORM NILAI SIAP'!$W121*'CPMK-CPL'!M$16,0)+IFERROR('FORM NILAI SIAP'!$Y121*'CPMK-CPL'!M$17,0)+IFERROR('FORM NILAI SIAP'!$AA121*'CPMK-CPL'!M$18,0)+IFERROR('FORM NILAI SIAP'!$AC121*'CPMK-CPL'!M$19,0)+IFERROR('FORM NILAI SIAP'!$AE121*'CPMK-CPL'!M$20,0))/'CPMK-CPL'!M$25,""))</f>
        <v/>
      </c>
      <c r="O121" s="7" t="str">
        <f>IF($C121="","",IFERROR((IFERROR('FORM NILAI SIAP'!$M121*'CPMK-CPL'!N$11,0)+IFERROR('FORM NILAI SIAP'!$O121*'CPMK-CPL'!N$12,0)+IFERROR('FORM NILAI SIAP'!$Q121*'CPMK-CPL'!N$13,0)+IFERROR('FORM NILAI SIAP'!$S121*'CPMK-CPL'!N$14,0)+IFERROR('FORM NILAI SIAP'!$U121*'CPMK-CPL'!N$15,0)+IFERROR('FORM NILAI SIAP'!$W121*'CPMK-CPL'!N$16,0)+IFERROR('FORM NILAI SIAP'!$Y121*'CPMK-CPL'!N$17,0)+IFERROR('FORM NILAI SIAP'!$AA121*'CPMK-CPL'!N$18,0)+IFERROR('FORM NILAI SIAP'!$AC121*'CPMK-CPL'!N$19,0)+IFERROR('FORM NILAI SIAP'!$AE121*'CPMK-CPL'!N$20,0))/'CPMK-CPL'!N$25,""))</f>
        <v/>
      </c>
      <c r="P121" s="7" t="str">
        <f>IF($C121="","",IFERROR((IFERROR('FORM NILAI SIAP'!$M121*'CPMK-CPL'!O$11,0)+IFERROR('FORM NILAI SIAP'!$O121*'CPMK-CPL'!O$12,0)+IFERROR('FORM NILAI SIAP'!$Q121*'CPMK-CPL'!O$13,0)+IFERROR('FORM NILAI SIAP'!$S121*'CPMK-CPL'!O$14,0)+IFERROR('FORM NILAI SIAP'!$U121*'CPMK-CPL'!O$15,0)+IFERROR('FORM NILAI SIAP'!$W121*'CPMK-CPL'!O$16,0)+IFERROR('FORM NILAI SIAP'!$Y121*'CPMK-CPL'!O$17,0)+IFERROR('FORM NILAI SIAP'!$AA121*'CPMK-CPL'!O$18,0)+IFERROR('FORM NILAI SIAP'!$AC121*'CPMK-CPL'!O$19,0)+IFERROR('FORM NILAI SIAP'!$AE121*'CPMK-CPL'!O$20,0))/'CPMK-CPL'!O$25,""))</f>
        <v/>
      </c>
      <c r="Q121" s="7" t="str">
        <f>IF($C121="","",IFERROR((IFERROR('FORM NILAI SIAP'!$M121*'CPMK-CPL'!P$11,0)+IFERROR('FORM NILAI SIAP'!$O121*'CPMK-CPL'!P$12,0)+IFERROR('FORM NILAI SIAP'!$Q121*'CPMK-CPL'!P$13,0)+IFERROR('FORM NILAI SIAP'!$S121*'CPMK-CPL'!P$14,0)+IFERROR('FORM NILAI SIAP'!$U121*'CPMK-CPL'!P$15,0)+IFERROR('FORM NILAI SIAP'!$W121*'CPMK-CPL'!P$16,0)+IFERROR('FORM NILAI SIAP'!$Y121*'CPMK-CPL'!P$17,0)+IFERROR('FORM NILAI SIAP'!$AA121*'CPMK-CPL'!P$18,0)+IFERROR('FORM NILAI SIAP'!$AC121*'CPMK-CPL'!P$19,0)+IFERROR('FORM NILAI SIAP'!$AE121*'CPMK-CPL'!P$20,0))/'CPMK-CPL'!P$25,""))</f>
        <v/>
      </c>
      <c r="R121" s="7" t="str">
        <f>IF($C121="","",IFERROR((IFERROR('FORM NILAI SIAP'!$M121*'CPMK-CPL'!Q$11,0)+IFERROR('FORM NILAI SIAP'!$O121*'CPMK-CPL'!Q$12,0)+IFERROR('FORM NILAI SIAP'!$Q121*'CPMK-CPL'!Q$13,0)+IFERROR('FORM NILAI SIAP'!$S121*'CPMK-CPL'!Q$14,0)+IFERROR('FORM NILAI SIAP'!$U121*'CPMK-CPL'!Q$15,0)+IFERROR('FORM NILAI SIAP'!$W121*'CPMK-CPL'!Q$16,0)+IFERROR('FORM NILAI SIAP'!$Y121*'CPMK-CPL'!Q$17,0)+IFERROR('FORM NILAI SIAP'!$AA121*'CPMK-CPL'!Q$18,0)+IFERROR('FORM NILAI SIAP'!$AC121*'CPMK-CPL'!Q$19,0)+IFERROR('FORM NILAI SIAP'!$AE121*'CPMK-CPL'!Q$20,0))/'CPMK-CPL'!Q$25,""))</f>
        <v/>
      </c>
      <c r="S121" s="7" t="str">
        <f>IF($C121="","",IFERROR((IFERROR('FORM NILAI SIAP'!$M121*'CPMK-CPL'!R$11,0)+IFERROR('FORM NILAI SIAP'!$O121*'CPMK-CPL'!R$12,0)+IFERROR('FORM NILAI SIAP'!$Q121*'CPMK-CPL'!R$13,0)+IFERROR('FORM NILAI SIAP'!$S121*'CPMK-CPL'!R$14,0)+IFERROR('FORM NILAI SIAP'!$U121*'CPMK-CPL'!R$15,0)+IFERROR('FORM NILAI SIAP'!$W121*'CPMK-CPL'!R$16,0)+IFERROR('FORM NILAI SIAP'!$Y121*'CPMK-CPL'!R$17,0)+IFERROR('FORM NILAI SIAP'!$AA121*'CPMK-CPL'!R$18,0)+IFERROR('FORM NILAI SIAP'!$AC121*'CPMK-CPL'!R$19,0)+IFERROR('FORM NILAI SIAP'!$AE121*'CPMK-CPL'!R$20,0))/'CPMK-CPL'!R$25,""))</f>
        <v/>
      </c>
      <c r="T121" s="88" t="str">
        <f t="shared" ref="T121:AH121" si="123">IF(E121="","",IF(E121&gt;=80,4,IF(E121&gt;=70,3,IF(E121&gt;=60,2,1))))</f>
        <v/>
      </c>
      <c r="U121" s="88" t="str">
        <f t="shared" si="123"/>
        <v/>
      </c>
      <c r="V121" s="88">
        <f t="shared" si="75"/>
        <v>4</v>
      </c>
      <c r="W121" s="88" t="str">
        <f t="shared" si="123"/>
        <v/>
      </c>
      <c r="X121" s="88" t="str">
        <f t="shared" si="123"/>
        <v/>
      </c>
      <c r="Y121" s="88" t="str">
        <f t="shared" si="123"/>
        <v/>
      </c>
      <c r="Z121" s="88" t="str">
        <f t="shared" si="123"/>
        <v/>
      </c>
      <c r="AA121" s="88" t="str">
        <f t="shared" si="123"/>
        <v/>
      </c>
      <c r="AB121" s="88" t="str">
        <f t="shared" si="123"/>
        <v/>
      </c>
      <c r="AC121" s="88" t="str">
        <f t="shared" si="123"/>
        <v/>
      </c>
      <c r="AD121" s="88" t="str">
        <f t="shared" si="123"/>
        <v/>
      </c>
      <c r="AE121" s="88" t="str">
        <f t="shared" si="123"/>
        <v/>
      </c>
      <c r="AF121" s="88" t="str">
        <f t="shared" si="123"/>
        <v/>
      </c>
      <c r="AG121" s="88" t="str">
        <f t="shared" si="123"/>
        <v/>
      </c>
      <c r="AH121" s="88" t="str">
        <f t="shared" si="123"/>
        <v/>
      </c>
      <c r="AI121" s="89">
        <f t="shared" ca="1" si="6"/>
        <v>4</v>
      </c>
      <c r="AJ121" s="89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</row>
    <row r="122" spans="1:90" ht="14.25" customHeight="1">
      <c r="A122" s="103">
        <f t="shared" si="73"/>
        <v>115</v>
      </c>
      <c r="B122" s="64">
        <f>IF('FORM NILAI SIAP'!A122=0,"",'FORM NILAI SIAP'!A122)</f>
        <v>21120120140099</v>
      </c>
      <c r="C122" s="3" t="str">
        <f>IF('FORM NILAI SIAP'!B122=0,"",'FORM NILAI SIAP'!B122)</f>
        <v>Dimas Seto Rizky Goenardi</v>
      </c>
      <c r="D122" s="3" t="str">
        <f>'FORM NILAI SIAP'!J122</f>
        <v>E</v>
      </c>
      <c r="E122" s="7" t="str">
        <f>IF($C122="","",IFERROR((IFERROR('FORM NILAI SIAP'!$M122*'CPMK-CPL'!D$11,0)+IFERROR('FORM NILAI SIAP'!$O122*'CPMK-CPL'!D$12,0)+IFERROR('FORM NILAI SIAP'!$Q122*'CPMK-CPL'!D$13,0)+IFERROR('FORM NILAI SIAP'!$S122*'CPMK-CPL'!D$14,0)+IFERROR('FORM NILAI SIAP'!$U122*'CPMK-CPL'!D$15,0)+IFERROR('FORM NILAI SIAP'!$W122*'CPMK-CPL'!D$16,0)+IFERROR('FORM NILAI SIAP'!$Y122*'CPMK-CPL'!D$17,0)+IFERROR('FORM NILAI SIAP'!$AA122*'CPMK-CPL'!D$18,0)+IFERROR('FORM NILAI SIAP'!$AC122*'CPMK-CPL'!D$19,0)+IFERROR('FORM NILAI SIAP'!$AE122*'CPMK-CPL'!D$20,0))/'CPMK-CPL'!D$25,""))</f>
        <v/>
      </c>
      <c r="F122" s="7" t="str">
        <f>IF($C122="","",IFERROR((IFERROR('FORM NILAI SIAP'!$M122*'CPMK-CPL'!E$11,0)+IFERROR('FORM NILAI SIAP'!$O122*'CPMK-CPL'!E$12,0)+IFERROR('FORM NILAI SIAP'!$Q122*'CPMK-CPL'!E$13,0)+IFERROR('FORM NILAI SIAP'!$S122*'CPMK-CPL'!E$14,0)+IFERROR('FORM NILAI SIAP'!$U122*'CPMK-CPL'!E$15,0)+IFERROR('FORM NILAI SIAP'!$W122*'CPMK-CPL'!E$16,0)+IFERROR('FORM NILAI SIAP'!$Y122*'CPMK-CPL'!E$17,0)+IFERROR('FORM NILAI SIAP'!$AA122*'CPMK-CPL'!E$18,0)+IFERROR('FORM NILAI SIAP'!$AC122*'CPMK-CPL'!E$19,0)+IFERROR('FORM NILAI SIAP'!$AE122*'CPMK-CPL'!E$20,0))/'CPMK-CPL'!E$25,""))</f>
        <v/>
      </c>
      <c r="G122" s="7">
        <f>IF($C122="","",IFERROR((IFERROR('FORM NILAI SIAP'!$M122*'CPMK-CPL'!F$11,0)+IFERROR('FORM NILAI SIAP'!$O122*'CPMK-CPL'!F$12,0)+IFERROR('FORM NILAI SIAP'!$Q122*'CPMK-CPL'!F$13,0)+IFERROR('FORM NILAI SIAP'!$S122*'CPMK-CPL'!F$14,0)+IFERROR('FORM NILAI SIAP'!$U122*'CPMK-CPL'!F$15,0)+IFERROR('FORM NILAI SIAP'!$W122*'CPMK-CPL'!F$16,0)+IFERROR('FORM NILAI SIAP'!$Y122*'CPMK-CPL'!F$17,0)+IFERROR('FORM NILAI SIAP'!$AA122*'CPMK-CPL'!F$18,0)+IFERROR('FORM NILAI SIAP'!$AC122*'CPMK-CPL'!F$19,0)+IFERROR('FORM NILAI SIAP'!$AE122*'CPMK-CPL'!F$20,0))/'CPMK-CPL'!F$25,""))</f>
        <v>50</v>
      </c>
      <c r="H122" s="7" t="str">
        <f>IF($C122="","",IFERROR((IFERROR('FORM NILAI SIAP'!$M122*'CPMK-CPL'!G$11,0)+IFERROR('FORM NILAI SIAP'!$O122*'CPMK-CPL'!G$12,0)+IFERROR('FORM NILAI SIAP'!$Q122*'CPMK-CPL'!G$13,0)+IFERROR('FORM NILAI SIAP'!$S122*'CPMK-CPL'!G$14,0)+IFERROR('FORM NILAI SIAP'!$U122*'CPMK-CPL'!G$15,0)+IFERROR('FORM NILAI SIAP'!$W122*'CPMK-CPL'!G$16,0)+IFERROR('FORM NILAI SIAP'!$Y122*'CPMK-CPL'!G$17,0)+IFERROR('FORM NILAI SIAP'!$AA122*'CPMK-CPL'!G$18,0)+IFERROR('FORM NILAI SIAP'!$AC122*'CPMK-CPL'!G$19,0)+IFERROR('FORM NILAI SIAP'!$AE122*'CPMK-CPL'!G$20,0))/'CPMK-CPL'!G$25,""))</f>
        <v/>
      </c>
      <c r="I122" s="7" t="str">
        <f>IF($C122="","",IFERROR((IFERROR('FORM NILAI SIAP'!$M122*'CPMK-CPL'!H$11,0)+IFERROR('FORM NILAI SIAP'!$O122*'CPMK-CPL'!H$12,0)+IFERROR('FORM NILAI SIAP'!$Q122*'CPMK-CPL'!H$13,0)+IFERROR('FORM NILAI SIAP'!$S122*'CPMK-CPL'!H$14,0)+IFERROR('FORM NILAI SIAP'!$U122*'CPMK-CPL'!H$15,0)+IFERROR('FORM NILAI SIAP'!$W122*'CPMK-CPL'!H$16,0)+IFERROR('FORM NILAI SIAP'!$Y122*'CPMK-CPL'!H$17,0)+IFERROR('FORM NILAI SIAP'!$AA122*'CPMK-CPL'!H$18,0)+IFERROR('FORM NILAI SIAP'!$AC122*'CPMK-CPL'!H$19,0)+IFERROR('FORM NILAI SIAP'!$AE122*'CPMK-CPL'!H$20,0))/'CPMK-CPL'!H$25,""))</f>
        <v/>
      </c>
      <c r="J122" s="7" t="str">
        <f>IF($C122="","",IFERROR((IFERROR('FORM NILAI SIAP'!$M122*'CPMK-CPL'!I$11,0)+IFERROR('FORM NILAI SIAP'!$O122*'CPMK-CPL'!I$12,0)+IFERROR('FORM NILAI SIAP'!$Q122*'CPMK-CPL'!I$13,0)+IFERROR('FORM NILAI SIAP'!$S122*'CPMK-CPL'!I$14,0)+IFERROR('FORM NILAI SIAP'!$U122*'CPMK-CPL'!I$15,0)+IFERROR('FORM NILAI SIAP'!$W122*'CPMK-CPL'!I$16,0)+IFERROR('FORM NILAI SIAP'!$Y122*'CPMK-CPL'!I$17,0)+IFERROR('FORM NILAI SIAP'!$AA122*'CPMK-CPL'!I$18,0)+IFERROR('FORM NILAI SIAP'!$AC122*'CPMK-CPL'!I$19,0)+IFERROR('FORM NILAI SIAP'!$AE122*'CPMK-CPL'!I$20,0))/'CPMK-CPL'!I$25,""))</f>
        <v/>
      </c>
      <c r="K122" s="7" t="str">
        <f>IF($C122="","",IFERROR((IFERROR('FORM NILAI SIAP'!$M122*'CPMK-CPL'!J$11,0)+IFERROR('FORM NILAI SIAP'!$O122*'CPMK-CPL'!J$12,0)+IFERROR('FORM NILAI SIAP'!$Q122*'CPMK-CPL'!J$13,0)+IFERROR('FORM NILAI SIAP'!$S122*'CPMK-CPL'!J$14,0)+IFERROR('FORM NILAI SIAP'!$U122*'CPMK-CPL'!J$15,0)+IFERROR('FORM NILAI SIAP'!$W122*'CPMK-CPL'!J$16,0)+IFERROR('FORM NILAI SIAP'!$Y122*'CPMK-CPL'!J$17,0)+IFERROR('FORM NILAI SIAP'!$AA122*'CPMK-CPL'!J$18,0)+IFERROR('FORM NILAI SIAP'!$AC122*'CPMK-CPL'!J$19,0)+IFERROR('FORM NILAI SIAP'!$AE122*'CPMK-CPL'!J$20,0))/'CPMK-CPL'!J$25,""))</f>
        <v/>
      </c>
      <c r="L122" s="7" t="str">
        <f>IF($C122="","",IFERROR((IFERROR('FORM NILAI SIAP'!$M122*'CPMK-CPL'!K$11,0)+IFERROR('FORM NILAI SIAP'!$O122*'CPMK-CPL'!K$12,0)+IFERROR('FORM NILAI SIAP'!$Q122*'CPMK-CPL'!K$13,0)+IFERROR('FORM NILAI SIAP'!$S122*'CPMK-CPL'!K$14,0)+IFERROR('FORM NILAI SIAP'!$U122*'CPMK-CPL'!K$15,0)+IFERROR('FORM NILAI SIAP'!$W122*'CPMK-CPL'!K$16,0)+IFERROR('FORM NILAI SIAP'!$Y122*'CPMK-CPL'!K$17,0)+IFERROR('FORM NILAI SIAP'!$AA122*'CPMK-CPL'!K$18,0)+IFERROR('FORM NILAI SIAP'!$AC122*'CPMK-CPL'!K$19,0)+IFERROR('FORM NILAI SIAP'!$AE122*'CPMK-CPL'!K$20,0))/'CPMK-CPL'!K$25,""))</f>
        <v/>
      </c>
      <c r="M122" s="7" t="str">
        <f>IF($C122="","",IFERROR((IFERROR('FORM NILAI SIAP'!$M122*'CPMK-CPL'!L$11,0)+IFERROR('FORM NILAI SIAP'!$O122*'CPMK-CPL'!L$12,0)+IFERROR('FORM NILAI SIAP'!$Q122*'CPMK-CPL'!L$13,0)+IFERROR('FORM NILAI SIAP'!$S122*'CPMK-CPL'!L$14,0)+IFERROR('FORM NILAI SIAP'!$U122*'CPMK-CPL'!L$15,0)+IFERROR('FORM NILAI SIAP'!$W122*'CPMK-CPL'!L$16,0)+IFERROR('FORM NILAI SIAP'!$Y122*'CPMK-CPL'!L$17,0)+IFERROR('FORM NILAI SIAP'!$AA122*'CPMK-CPL'!L$18,0)+IFERROR('FORM NILAI SIAP'!$AC122*'CPMK-CPL'!L$19,0)+IFERROR('FORM NILAI SIAP'!$AE122*'CPMK-CPL'!L$20,0))/'CPMK-CPL'!L$25,""))</f>
        <v/>
      </c>
      <c r="N122" s="7" t="str">
        <f>IF($C122="","",IFERROR((IFERROR('FORM NILAI SIAP'!$M122*'CPMK-CPL'!M$11,0)+IFERROR('FORM NILAI SIAP'!$O122*'CPMK-CPL'!M$12,0)+IFERROR('FORM NILAI SIAP'!$Q122*'CPMK-CPL'!M$13,0)+IFERROR('FORM NILAI SIAP'!$S122*'CPMK-CPL'!M$14,0)+IFERROR('FORM NILAI SIAP'!$U122*'CPMK-CPL'!M$15,0)+IFERROR('FORM NILAI SIAP'!$W122*'CPMK-CPL'!M$16,0)+IFERROR('FORM NILAI SIAP'!$Y122*'CPMK-CPL'!M$17,0)+IFERROR('FORM NILAI SIAP'!$AA122*'CPMK-CPL'!M$18,0)+IFERROR('FORM NILAI SIAP'!$AC122*'CPMK-CPL'!M$19,0)+IFERROR('FORM NILAI SIAP'!$AE122*'CPMK-CPL'!M$20,0))/'CPMK-CPL'!M$25,""))</f>
        <v/>
      </c>
      <c r="O122" s="7" t="str">
        <f>IF($C122="","",IFERROR((IFERROR('FORM NILAI SIAP'!$M122*'CPMK-CPL'!N$11,0)+IFERROR('FORM NILAI SIAP'!$O122*'CPMK-CPL'!N$12,0)+IFERROR('FORM NILAI SIAP'!$Q122*'CPMK-CPL'!N$13,0)+IFERROR('FORM NILAI SIAP'!$S122*'CPMK-CPL'!N$14,0)+IFERROR('FORM NILAI SIAP'!$U122*'CPMK-CPL'!N$15,0)+IFERROR('FORM NILAI SIAP'!$W122*'CPMK-CPL'!N$16,0)+IFERROR('FORM NILAI SIAP'!$Y122*'CPMK-CPL'!N$17,0)+IFERROR('FORM NILAI SIAP'!$AA122*'CPMK-CPL'!N$18,0)+IFERROR('FORM NILAI SIAP'!$AC122*'CPMK-CPL'!N$19,0)+IFERROR('FORM NILAI SIAP'!$AE122*'CPMK-CPL'!N$20,0))/'CPMK-CPL'!N$25,""))</f>
        <v/>
      </c>
      <c r="P122" s="7" t="str">
        <f>IF($C122="","",IFERROR((IFERROR('FORM NILAI SIAP'!$M122*'CPMK-CPL'!O$11,0)+IFERROR('FORM NILAI SIAP'!$O122*'CPMK-CPL'!O$12,0)+IFERROR('FORM NILAI SIAP'!$Q122*'CPMK-CPL'!O$13,0)+IFERROR('FORM NILAI SIAP'!$S122*'CPMK-CPL'!O$14,0)+IFERROR('FORM NILAI SIAP'!$U122*'CPMK-CPL'!O$15,0)+IFERROR('FORM NILAI SIAP'!$W122*'CPMK-CPL'!O$16,0)+IFERROR('FORM NILAI SIAP'!$Y122*'CPMK-CPL'!O$17,0)+IFERROR('FORM NILAI SIAP'!$AA122*'CPMK-CPL'!O$18,0)+IFERROR('FORM NILAI SIAP'!$AC122*'CPMK-CPL'!O$19,0)+IFERROR('FORM NILAI SIAP'!$AE122*'CPMK-CPL'!O$20,0))/'CPMK-CPL'!O$25,""))</f>
        <v/>
      </c>
      <c r="Q122" s="7" t="str">
        <f>IF($C122="","",IFERROR((IFERROR('FORM NILAI SIAP'!$M122*'CPMK-CPL'!P$11,0)+IFERROR('FORM NILAI SIAP'!$O122*'CPMK-CPL'!P$12,0)+IFERROR('FORM NILAI SIAP'!$Q122*'CPMK-CPL'!P$13,0)+IFERROR('FORM NILAI SIAP'!$S122*'CPMK-CPL'!P$14,0)+IFERROR('FORM NILAI SIAP'!$U122*'CPMK-CPL'!P$15,0)+IFERROR('FORM NILAI SIAP'!$W122*'CPMK-CPL'!P$16,0)+IFERROR('FORM NILAI SIAP'!$Y122*'CPMK-CPL'!P$17,0)+IFERROR('FORM NILAI SIAP'!$AA122*'CPMK-CPL'!P$18,0)+IFERROR('FORM NILAI SIAP'!$AC122*'CPMK-CPL'!P$19,0)+IFERROR('FORM NILAI SIAP'!$AE122*'CPMK-CPL'!P$20,0))/'CPMK-CPL'!P$25,""))</f>
        <v/>
      </c>
      <c r="R122" s="7" t="str">
        <f>IF($C122="","",IFERROR((IFERROR('FORM NILAI SIAP'!$M122*'CPMK-CPL'!Q$11,0)+IFERROR('FORM NILAI SIAP'!$O122*'CPMK-CPL'!Q$12,0)+IFERROR('FORM NILAI SIAP'!$Q122*'CPMK-CPL'!Q$13,0)+IFERROR('FORM NILAI SIAP'!$S122*'CPMK-CPL'!Q$14,0)+IFERROR('FORM NILAI SIAP'!$U122*'CPMK-CPL'!Q$15,0)+IFERROR('FORM NILAI SIAP'!$W122*'CPMK-CPL'!Q$16,0)+IFERROR('FORM NILAI SIAP'!$Y122*'CPMK-CPL'!Q$17,0)+IFERROR('FORM NILAI SIAP'!$AA122*'CPMK-CPL'!Q$18,0)+IFERROR('FORM NILAI SIAP'!$AC122*'CPMK-CPL'!Q$19,0)+IFERROR('FORM NILAI SIAP'!$AE122*'CPMK-CPL'!Q$20,0))/'CPMK-CPL'!Q$25,""))</f>
        <v/>
      </c>
      <c r="S122" s="7" t="str">
        <f>IF($C122="","",IFERROR((IFERROR('FORM NILAI SIAP'!$M122*'CPMK-CPL'!R$11,0)+IFERROR('FORM NILAI SIAP'!$O122*'CPMK-CPL'!R$12,0)+IFERROR('FORM NILAI SIAP'!$Q122*'CPMK-CPL'!R$13,0)+IFERROR('FORM NILAI SIAP'!$S122*'CPMK-CPL'!R$14,0)+IFERROR('FORM NILAI SIAP'!$U122*'CPMK-CPL'!R$15,0)+IFERROR('FORM NILAI SIAP'!$W122*'CPMK-CPL'!R$16,0)+IFERROR('FORM NILAI SIAP'!$Y122*'CPMK-CPL'!R$17,0)+IFERROR('FORM NILAI SIAP'!$AA122*'CPMK-CPL'!R$18,0)+IFERROR('FORM NILAI SIAP'!$AC122*'CPMK-CPL'!R$19,0)+IFERROR('FORM NILAI SIAP'!$AE122*'CPMK-CPL'!R$20,0))/'CPMK-CPL'!R$25,""))</f>
        <v/>
      </c>
      <c r="T122" s="88" t="str">
        <f t="shared" ref="T122:AH122" si="124">IF(E122="","",IF(E122&gt;=80,4,IF(E122&gt;=70,3,IF(E122&gt;=60,2,1))))</f>
        <v/>
      </c>
      <c r="U122" s="88" t="str">
        <f t="shared" si="124"/>
        <v/>
      </c>
      <c r="V122" s="88">
        <f t="shared" si="75"/>
        <v>1</v>
      </c>
      <c r="W122" s="88" t="str">
        <f t="shared" si="124"/>
        <v/>
      </c>
      <c r="X122" s="88" t="str">
        <f t="shared" si="124"/>
        <v/>
      </c>
      <c r="Y122" s="88" t="str">
        <f t="shared" si="124"/>
        <v/>
      </c>
      <c r="Z122" s="88" t="str">
        <f t="shared" si="124"/>
        <v/>
      </c>
      <c r="AA122" s="88" t="str">
        <f t="shared" si="124"/>
        <v/>
      </c>
      <c r="AB122" s="88" t="str">
        <f t="shared" si="124"/>
        <v/>
      </c>
      <c r="AC122" s="88" t="str">
        <f t="shared" si="124"/>
        <v/>
      </c>
      <c r="AD122" s="88" t="str">
        <f t="shared" si="124"/>
        <v/>
      </c>
      <c r="AE122" s="88" t="str">
        <f t="shared" si="124"/>
        <v/>
      </c>
      <c r="AF122" s="88" t="str">
        <f t="shared" si="124"/>
        <v/>
      </c>
      <c r="AG122" s="88" t="str">
        <f t="shared" si="124"/>
        <v/>
      </c>
      <c r="AH122" s="88" t="str">
        <f t="shared" si="124"/>
        <v/>
      </c>
      <c r="AI122" s="89">
        <f t="shared" ca="1" si="6"/>
        <v>1</v>
      </c>
      <c r="AJ122" s="89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</row>
    <row r="123" spans="1:90" ht="14.25" customHeight="1">
      <c r="A123" s="103">
        <f t="shared" si="73"/>
        <v>116</v>
      </c>
      <c r="B123" s="64">
        <f>IF('FORM NILAI SIAP'!A123=0,"",'FORM NILAI SIAP'!A123)</f>
        <v>21120120140099</v>
      </c>
      <c r="C123" s="3" t="str">
        <f>IF('FORM NILAI SIAP'!B123=0,"",'FORM NILAI SIAP'!B123)</f>
        <v>EGA FAWWAZ KHANSA</v>
      </c>
      <c r="D123" s="3" t="str">
        <f>'FORM NILAI SIAP'!J123</f>
        <v>A</v>
      </c>
      <c r="E123" s="7" t="str">
        <f>IF($C123="","",IFERROR((IFERROR('FORM NILAI SIAP'!$M123*'CPMK-CPL'!D$11,0)+IFERROR('FORM NILAI SIAP'!$O123*'CPMK-CPL'!D$12,0)+IFERROR('FORM NILAI SIAP'!$Q123*'CPMK-CPL'!D$13,0)+IFERROR('FORM NILAI SIAP'!$S123*'CPMK-CPL'!D$14,0)+IFERROR('FORM NILAI SIAP'!$U123*'CPMK-CPL'!D$15,0)+IFERROR('FORM NILAI SIAP'!$W123*'CPMK-CPL'!D$16,0)+IFERROR('FORM NILAI SIAP'!$Y123*'CPMK-CPL'!D$17,0)+IFERROR('FORM NILAI SIAP'!$AA123*'CPMK-CPL'!D$18,0)+IFERROR('FORM NILAI SIAP'!$AC123*'CPMK-CPL'!D$19,0)+IFERROR('FORM NILAI SIAP'!$AE123*'CPMK-CPL'!D$20,0))/'CPMK-CPL'!D$25,""))</f>
        <v/>
      </c>
      <c r="F123" s="7" t="str">
        <f>IF($C123="","",IFERROR((IFERROR('FORM NILAI SIAP'!$M123*'CPMK-CPL'!E$11,0)+IFERROR('FORM NILAI SIAP'!$O123*'CPMK-CPL'!E$12,0)+IFERROR('FORM NILAI SIAP'!$Q123*'CPMK-CPL'!E$13,0)+IFERROR('FORM NILAI SIAP'!$S123*'CPMK-CPL'!E$14,0)+IFERROR('FORM NILAI SIAP'!$U123*'CPMK-CPL'!E$15,0)+IFERROR('FORM NILAI SIAP'!$W123*'CPMK-CPL'!E$16,0)+IFERROR('FORM NILAI SIAP'!$Y123*'CPMK-CPL'!E$17,0)+IFERROR('FORM NILAI SIAP'!$AA123*'CPMK-CPL'!E$18,0)+IFERROR('FORM NILAI SIAP'!$AC123*'CPMK-CPL'!E$19,0)+IFERROR('FORM NILAI SIAP'!$AE123*'CPMK-CPL'!E$20,0))/'CPMK-CPL'!E$25,""))</f>
        <v/>
      </c>
      <c r="G123" s="7">
        <f>IF($C123="","",IFERROR((IFERROR('FORM NILAI SIAP'!$M123*'CPMK-CPL'!F$11,0)+IFERROR('FORM NILAI SIAP'!$O123*'CPMK-CPL'!F$12,0)+IFERROR('FORM NILAI SIAP'!$Q123*'CPMK-CPL'!F$13,0)+IFERROR('FORM NILAI SIAP'!$S123*'CPMK-CPL'!F$14,0)+IFERROR('FORM NILAI SIAP'!$U123*'CPMK-CPL'!F$15,0)+IFERROR('FORM NILAI SIAP'!$W123*'CPMK-CPL'!F$16,0)+IFERROR('FORM NILAI SIAP'!$Y123*'CPMK-CPL'!F$17,0)+IFERROR('FORM NILAI SIAP'!$AA123*'CPMK-CPL'!F$18,0)+IFERROR('FORM NILAI SIAP'!$AC123*'CPMK-CPL'!F$19,0)+IFERROR('FORM NILAI SIAP'!$AE123*'CPMK-CPL'!F$20,0))/'CPMK-CPL'!F$25,""))</f>
        <v>89.5</v>
      </c>
      <c r="H123" s="7" t="str">
        <f>IF($C123="","",IFERROR((IFERROR('FORM NILAI SIAP'!$M123*'CPMK-CPL'!G$11,0)+IFERROR('FORM NILAI SIAP'!$O123*'CPMK-CPL'!G$12,0)+IFERROR('FORM NILAI SIAP'!$Q123*'CPMK-CPL'!G$13,0)+IFERROR('FORM NILAI SIAP'!$S123*'CPMK-CPL'!G$14,0)+IFERROR('FORM NILAI SIAP'!$U123*'CPMK-CPL'!G$15,0)+IFERROR('FORM NILAI SIAP'!$W123*'CPMK-CPL'!G$16,0)+IFERROR('FORM NILAI SIAP'!$Y123*'CPMK-CPL'!G$17,0)+IFERROR('FORM NILAI SIAP'!$AA123*'CPMK-CPL'!G$18,0)+IFERROR('FORM NILAI SIAP'!$AC123*'CPMK-CPL'!G$19,0)+IFERROR('FORM NILAI SIAP'!$AE123*'CPMK-CPL'!G$20,0))/'CPMK-CPL'!G$25,""))</f>
        <v/>
      </c>
      <c r="I123" s="7" t="str">
        <f>IF($C123="","",IFERROR((IFERROR('FORM NILAI SIAP'!$M123*'CPMK-CPL'!H$11,0)+IFERROR('FORM NILAI SIAP'!$O123*'CPMK-CPL'!H$12,0)+IFERROR('FORM NILAI SIAP'!$Q123*'CPMK-CPL'!H$13,0)+IFERROR('FORM NILAI SIAP'!$S123*'CPMK-CPL'!H$14,0)+IFERROR('FORM NILAI SIAP'!$U123*'CPMK-CPL'!H$15,0)+IFERROR('FORM NILAI SIAP'!$W123*'CPMK-CPL'!H$16,0)+IFERROR('FORM NILAI SIAP'!$Y123*'CPMK-CPL'!H$17,0)+IFERROR('FORM NILAI SIAP'!$AA123*'CPMK-CPL'!H$18,0)+IFERROR('FORM NILAI SIAP'!$AC123*'CPMK-CPL'!H$19,0)+IFERROR('FORM NILAI SIAP'!$AE123*'CPMK-CPL'!H$20,0))/'CPMK-CPL'!H$25,""))</f>
        <v/>
      </c>
      <c r="J123" s="7" t="str">
        <f>IF($C123="","",IFERROR((IFERROR('FORM NILAI SIAP'!$M123*'CPMK-CPL'!I$11,0)+IFERROR('FORM NILAI SIAP'!$O123*'CPMK-CPL'!I$12,0)+IFERROR('FORM NILAI SIAP'!$Q123*'CPMK-CPL'!I$13,0)+IFERROR('FORM NILAI SIAP'!$S123*'CPMK-CPL'!I$14,0)+IFERROR('FORM NILAI SIAP'!$U123*'CPMK-CPL'!I$15,0)+IFERROR('FORM NILAI SIAP'!$W123*'CPMK-CPL'!I$16,0)+IFERROR('FORM NILAI SIAP'!$Y123*'CPMK-CPL'!I$17,0)+IFERROR('FORM NILAI SIAP'!$AA123*'CPMK-CPL'!I$18,0)+IFERROR('FORM NILAI SIAP'!$AC123*'CPMK-CPL'!I$19,0)+IFERROR('FORM NILAI SIAP'!$AE123*'CPMK-CPL'!I$20,0))/'CPMK-CPL'!I$25,""))</f>
        <v/>
      </c>
      <c r="K123" s="7" t="str">
        <f>IF($C123="","",IFERROR((IFERROR('FORM NILAI SIAP'!$M123*'CPMK-CPL'!J$11,0)+IFERROR('FORM NILAI SIAP'!$O123*'CPMK-CPL'!J$12,0)+IFERROR('FORM NILAI SIAP'!$Q123*'CPMK-CPL'!J$13,0)+IFERROR('FORM NILAI SIAP'!$S123*'CPMK-CPL'!J$14,0)+IFERROR('FORM NILAI SIAP'!$U123*'CPMK-CPL'!J$15,0)+IFERROR('FORM NILAI SIAP'!$W123*'CPMK-CPL'!J$16,0)+IFERROR('FORM NILAI SIAP'!$Y123*'CPMK-CPL'!J$17,0)+IFERROR('FORM NILAI SIAP'!$AA123*'CPMK-CPL'!J$18,0)+IFERROR('FORM NILAI SIAP'!$AC123*'CPMK-CPL'!J$19,0)+IFERROR('FORM NILAI SIAP'!$AE123*'CPMK-CPL'!J$20,0))/'CPMK-CPL'!J$25,""))</f>
        <v/>
      </c>
      <c r="L123" s="7" t="str">
        <f>IF($C123="","",IFERROR((IFERROR('FORM NILAI SIAP'!$M123*'CPMK-CPL'!K$11,0)+IFERROR('FORM NILAI SIAP'!$O123*'CPMK-CPL'!K$12,0)+IFERROR('FORM NILAI SIAP'!$Q123*'CPMK-CPL'!K$13,0)+IFERROR('FORM NILAI SIAP'!$S123*'CPMK-CPL'!K$14,0)+IFERROR('FORM NILAI SIAP'!$U123*'CPMK-CPL'!K$15,0)+IFERROR('FORM NILAI SIAP'!$W123*'CPMK-CPL'!K$16,0)+IFERROR('FORM NILAI SIAP'!$Y123*'CPMK-CPL'!K$17,0)+IFERROR('FORM NILAI SIAP'!$AA123*'CPMK-CPL'!K$18,0)+IFERROR('FORM NILAI SIAP'!$AC123*'CPMK-CPL'!K$19,0)+IFERROR('FORM NILAI SIAP'!$AE123*'CPMK-CPL'!K$20,0))/'CPMK-CPL'!K$25,""))</f>
        <v/>
      </c>
      <c r="M123" s="7" t="str">
        <f>IF($C123="","",IFERROR((IFERROR('FORM NILAI SIAP'!$M123*'CPMK-CPL'!L$11,0)+IFERROR('FORM NILAI SIAP'!$O123*'CPMK-CPL'!L$12,0)+IFERROR('FORM NILAI SIAP'!$Q123*'CPMK-CPL'!L$13,0)+IFERROR('FORM NILAI SIAP'!$S123*'CPMK-CPL'!L$14,0)+IFERROR('FORM NILAI SIAP'!$U123*'CPMK-CPL'!L$15,0)+IFERROR('FORM NILAI SIAP'!$W123*'CPMK-CPL'!L$16,0)+IFERROR('FORM NILAI SIAP'!$Y123*'CPMK-CPL'!L$17,0)+IFERROR('FORM NILAI SIAP'!$AA123*'CPMK-CPL'!L$18,0)+IFERROR('FORM NILAI SIAP'!$AC123*'CPMK-CPL'!L$19,0)+IFERROR('FORM NILAI SIAP'!$AE123*'CPMK-CPL'!L$20,0))/'CPMK-CPL'!L$25,""))</f>
        <v/>
      </c>
      <c r="N123" s="7" t="str">
        <f>IF($C123="","",IFERROR((IFERROR('FORM NILAI SIAP'!$M123*'CPMK-CPL'!M$11,0)+IFERROR('FORM NILAI SIAP'!$O123*'CPMK-CPL'!M$12,0)+IFERROR('FORM NILAI SIAP'!$Q123*'CPMK-CPL'!M$13,0)+IFERROR('FORM NILAI SIAP'!$S123*'CPMK-CPL'!M$14,0)+IFERROR('FORM NILAI SIAP'!$U123*'CPMK-CPL'!M$15,0)+IFERROR('FORM NILAI SIAP'!$W123*'CPMK-CPL'!M$16,0)+IFERROR('FORM NILAI SIAP'!$Y123*'CPMK-CPL'!M$17,0)+IFERROR('FORM NILAI SIAP'!$AA123*'CPMK-CPL'!M$18,0)+IFERROR('FORM NILAI SIAP'!$AC123*'CPMK-CPL'!M$19,0)+IFERROR('FORM NILAI SIAP'!$AE123*'CPMK-CPL'!M$20,0))/'CPMK-CPL'!M$25,""))</f>
        <v/>
      </c>
      <c r="O123" s="7" t="str">
        <f>IF($C123="","",IFERROR((IFERROR('FORM NILAI SIAP'!$M123*'CPMK-CPL'!N$11,0)+IFERROR('FORM NILAI SIAP'!$O123*'CPMK-CPL'!N$12,0)+IFERROR('FORM NILAI SIAP'!$Q123*'CPMK-CPL'!N$13,0)+IFERROR('FORM NILAI SIAP'!$S123*'CPMK-CPL'!N$14,0)+IFERROR('FORM NILAI SIAP'!$U123*'CPMK-CPL'!N$15,0)+IFERROR('FORM NILAI SIAP'!$W123*'CPMK-CPL'!N$16,0)+IFERROR('FORM NILAI SIAP'!$Y123*'CPMK-CPL'!N$17,0)+IFERROR('FORM NILAI SIAP'!$AA123*'CPMK-CPL'!N$18,0)+IFERROR('FORM NILAI SIAP'!$AC123*'CPMK-CPL'!N$19,0)+IFERROR('FORM NILAI SIAP'!$AE123*'CPMK-CPL'!N$20,0))/'CPMK-CPL'!N$25,""))</f>
        <v/>
      </c>
      <c r="P123" s="7" t="str">
        <f>IF($C123="","",IFERROR((IFERROR('FORM NILAI SIAP'!$M123*'CPMK-CPL'!O$11,0)+IFERROR('FORM NILAI SIAP'!$O123*'CPMK-CPL'!O$12,0)+IFERROR('FORM NILAI SIAP'!$Q123*'CPMK-CPL'!O$13,0)+IFERROR('FORM NILAI SIAP'!$S123*'CPMK-CPL'!O$14,0)+IFERROR('FORM NILAI SIAP'!$U123*'CPMK-CPL'!O$15,0)+IFERROR('FORM NILAI SIAP'!$W123*'CPMK-CPL'!O$16,0)+IFERROR('FORM NILAI SIAP'!$Y123*'CPMK-CPL'!O$17,0)+IFERROR('FORM NILAI SIAP'!$AA123*'CPMK-CPL'!O$18,0)+IFERROR('FORM NILAI SIAP'!$AC123*'CPMK-CPL'!O$19,0)+IFERROR('FORM NILAI SIAP'!$AE123*'CPMK-CPL'!O$20,0))/'CPMK-CPL'!O$25,""))</f>
        <v/>
      </c>
      <c r="Q123" s="7" t="str">
        <f>IF($C123="","",IFERROR((IFERROR('FORM NILAI SIAP'!$M123*'CPMK-CPL'!P$11,0)+IFERROR('FORM NILAI SIAP'!$O123*'CPMK-CPL'!P$12,0)+IFERROR('FORM NILAI SIAP'!$Q123*'CPMK-CPL'!P$13,0)+IFERROR('FORM NILAI SIAP'!$S123*'CPMK-CPL'!P$14,0)+IFERROR('FORM NILAI SIAP'!$U123*'CPMK-CPL'!P$15,0)+IFERROR('FORM NILAI SIAP'!$W123*'CPMK-CPL'!P$16,0)+IFERROR('FORM NILAI SIAP'!$Y123*'CPMK-CPL'!P$17,0)+IFERROR('FORM NILAI SIAP'!$AA123*'CPMK-CPL'!P$18,0)+IFERROR('FORM NILAI SIAP'!$AC123*'CPMK-CPL'!P$19,0)+IFERROR('FORM NILAI SIAP'!$AE123*'CPMK-CPL'!P$20,0))/'CPMK-CPL'!P$25,""))</f>
        <v/>
      </c>
      <c r="R123" s="7" t="str">
        <f>IF($C123="","",IFERROR((IFERROR('FORM NILAI SIAP'!$M123*'CPMK-CPL'!Q$11,0)+IFERROR('FORM NILAI SIAP'!$O123*'CPMK-CPL'!Q$12,0)+IFERROR('FORM NILAI SIAP'!$Q123*'CPMK-CPL'!Q$13,0)+IFERROR('FORM NILAI SIAP'!$S123*'CPMK-CPL'!Q$14,0)+IFERROR('FORM NILAI SIAP'!$U123*'CPMK-CPL'!Q$15,0)+IFERROR('FORM NILAI SIAP'!$W123*'CPMK-CPL'!Q$16,0)+IFERROR('FORM NILAI SIAP'!$Y123*'CPMK-CPL'!Q$17,0)+IFERROR('FORM NILAI SIAP'!$AA123*'CPMK-CPL'!Q$18,0)+IFERROR('FORM NILAI SIAP'!$AC123*'CPMK-CPL'!Q$19,0)+IFERROR('FORM NILAI SIAP'!$AE123*'CPMK-CPL'!Q$20,0))/'CPMK-CPL'!Q$25,""))</f>
        <v/>
      </c>
      <c r="S123" s="7" t="str">
        <f>IF($C123="","",IFERROR((IFERROR('FORM NILAI SIAP'!$M123*'CPMK-CPL'!R$11,0)+IFERROR('FORM NILAI SIAP'!$O123*'CPMK-CPL'!R$12,0)+IFERROR('FORM NILAI SIAP'!$Q123*'CPMK-CPL'!R$13,0)+IFERROR('FORM NILAI SIAP'!$S123*'CPMK-CPL'!R$14,0)+IFERROR('FORM NILAI SIAP'!$U123*'CPMK-CPL'!R$15,0)+IFERROR('FORM NILAI SIAP'!$W123*'CPMK-CPL'!R$16,0)+IFERROR('FORM NILAI SIAP'!$Y123*'CPMK-CPL'!R$17,0)+IFERROR('FORM NILAI SIAP'!$AA123*'CPMK-CPL'!R$18,0)+IFERROR('FORM NILAI SIAP'!$AC123*'CPMK-CPL'!R$19,0)+IFERROR('FORM NILAI SIAP'!$AE123*'CPMK-CPL'!R$20,0))/'CPMK-CPL'!R$25,""))</f>
        <v/>
      </c>
      <c r="T123" s="88" t="str">
        <f t="shared" ref="T123:AH123" si="125">IF(E123="","",IF(E123&gt;=80,4,IF(E123&gt;=70,3,IF(E123&gt;=60,2,1))))</f>
        <v/>
      </c>
      <c r="U123" s="88" t="str">
        <f t="shared" si="125"/>
        <v/>
      </c>
      <c r="V123" s="88">
        <f t="shared" si="75"/>
        <v>4</v>
      </c>
      <c r="W123" s="88" t="str">
        <f t="shared" si="125"/>
        <v/>
      </c>
      <c r="X123" s="88" t="str">
        <f t="shared" si="125"/>
        <v/>
      </c>
      <c r="Y123" s="88" t="str">
        <f t="shared" si="125"/>
        <v/>
      </c>
      <c r="Z123" s="88" t="str">
        <f t="shared" si="125"/>
        <v/>
      </c>
      <c r="AA123" s="88" t="str">
        <f t="shared" si="125"/>
        <v/>
      </c>
      <c r="AB123" s="88" t="str">
        <f t="shared" si="125"/>
        <v/>
      </c>
      <c r="AC123" s="88" t="str">
        <f t="shared" si="125"/>
        <v/>
      </c>
      <c r="AD123" s="88" t="str">
        <f t="shared" si="125"/>
        <v/>
      </c>
      <c r="AE123" s="88" t="str">
        <f t="shared" si="125"/>
        <v/>
      </c>
      <c r="AF123" s="88" t="str">
        <f t="shared" si="125"/>
        <v/>
      </c>
      <c r="AG123" s="88" t="str">
        <f t="shared" si="125"/>
        <v/>
      </c>
      <c r="AH123" s="88" t="str">
        <f t="shared" si="125"/>
        <v/>
      </c>
      <c r="AI123" s="89">
        <f t="shared" ca="1" si="6"/>
        <v>4</v>
      </c>
      <c r="AJ123" s="89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</row>
    <row r="124" spans="1:90" ht="14.25" customHeight="1">
      <c r="A124" s="103">
        <f t="shared" si="73"/>
        <v>117</v>
      </c>
      <c r="B124" s="64">
        <f>IF('FORM NILAI SIAP'!A124=0,"",'FORM NILAI SIAP'!A124)</f>
        <v>21120120140099</v>
      </c>
      <c r="C124" s="3" t="str">
        <f>IF('FORM NILAI SIAP'!B124=0,"",'FORM NILAI SIAP'!B124)</f>
        <v>MUHAMAD YAHYA OKTARIANSYAH</v>
      </c>
      <c r="D124" s="3" t="str">
        <f>'FORM NILAI SIAP'!J124</f>
        <v>A</v>
      </c>
      <c r="E124" s="7" t="str">
        <f>IF($C124="","",IFERROR((IFERROR('FORM NILAI SIAP'!$M124*'CPMK-CPL'!D$11,0)+IFERROR('FORM NILAI SIAP'!$O124*'CPMK-CPL'!D$12,0)+IFERROR('FORM NILAI SIAP'!$Q124*'CPMK-CPL'!D$13,0)+IFERROR('FORM NILAI SIAP'!$S124*'CPMK-CPL'!D$14,0)+IFERROR('FORM NILAI SIAP'!$U124*'CPMK-CPL'!D$15,0)+IFERROR('FORM NILAI SIAP'!$W124*'CPMK-CPL'!D$16,0)+IFERROR('FORM NILAI SIAP'!$Y124*'CPMK-CPL'!D$17,0)+IFERROR('FORM NILAI SIAP'!$AA124*'CPMK-CPL'!D$18,0)+IFERROR('FORM NILAI SIAP'!$AC124*'CPMK-CPL'!D$19,0)+IFERROR('FORM NILAI SIAP'!$AE124*'CPMK-CPL'!D$20,0))/'CPMK-CPL'!D$25,""))</f>
        <v/>
      </c>
      <c r="F124" s="7" t="str">
        <f>IF($C124="","",IFERROR((IFERROR('FORM NILAI SIAP'!$M124*'CPMK-CPL'!E$11,0)+IFERROR('FORM NILAI SIAP'!$O124*'CPMK-CPL'!E$12,0)+IFERROR('FORM NILAI SIAP'!$Q124*'CPMK-CPL'!E$13,0)+IFERROR('FORM NILAI SIAP'!$S124*'CPMK-CPL'!E$14,0)+IFERROR('FORM NILAI SIAP'!$U124*'CPMK-CPL'!E$15,0)+IFERROR('FORM NILAI SIAP'!$W124*'CPMK-CPL'!E$16,0)+IFERROR('FORM NILAI SIAP'!$Y124*'CPMK-CPL'!E$17,0)+IFERROR('FORM NILAI SIAP'!$AA124*'CPMK-CPL'!E$18,0)+IFERROR('FORM NILAI SIAP'!$AC124*'CPMK-CPL'!E$19,0)+IFERROR('FORM NILAI SIAP'!$AE124*'CPMK-CPL'!E$20,0))/'CPMK-CPL'!E$25,""))</f>
        <v/>
      </c>
      <c r="G124" s="7">
        <f>IF($C124="","",IFERROR((IFERROR('FORM NILAI SIAP'!$M124*'CPMK-CPL'!F$11,0)+IFERROR('FORM NILAI SIAP'!$O124*'CPMK-CPL'!F$12,0)+IFERROR('FORM NILAI SIAP'!$Q124*'CPMK-CPL'!F$13,0)+IFERROR('FORM NILAI SIAP'!$S124*'CPMK-CPL'!F$14,0)+IFERROR('FORM NILAI SIAP'!$U124*'CPMK-CPL'!F$15,0)+IFERROR('FORM NILAI SIAP'!$W124*'CPMK-CPL'!F$16,0)+IFERROR('FORM NILAI SIAP'!$Y124*'CPMK-CPL'!F$17,0)+IFERROR('FORM NILAI SIAP'!$AA124*'CPMK-CPL'!F$18,0)+IFERROR('FORM NILAI SIAP'!$AC124*'CPMK-CPL'!F$19,0)+IFERROR('FORM NILAI SIAP'!$AE124*'CPMK-CPL'!F$20,0))/'CPMK-CPL'!F$25,""))</f>
        <v>84</v>
      </c>
      <c r="H124" s="7" t="str">
        <f>IF($C124="","",IFERROR((IFERROR('FORM NILAI SIAP'!$M124*'CPMK-CPL'!G$11,0)+IFERROR('FORM NILAI SIAP'!$O124*'CPMK-CPL'!G$12,0)+IFERROR('FORM NILAI SIAP'!$Q124*'CPMK-CPL'!G$13,0)+IFERROR('FORM NILAI SIAP'!$S124*'CPMK-CPL'!G$14,0)+IFERROR('FORM NILAI SIAP'!$U124*'CPMK-CPL'!G$15,0)+IFERROR('FORM NILAI SIAP'!$W124*'CPMK-CPL'!G$16,0)+IFERROR('FORM NILAI SIAP'!$Y124*'CPMK-CPL'!G$17,0)+IFERROR('FORM NILAI SIAP'!$AA124*'CPMK-CPL'!G$18,0)+IFERROR('FORM NILAI SIAP'!$AC124*'CPMK-CPL'!G$19,0)+IFERROR('FORM NILAI SIAP'!$AE124*'CPMK-CPL'!G$20,0))/'CPMK-CPL'!G$25,""))</f>
        <v/>
      </c>
      <c r="I124" s="7" t="str">
        <f>IF($C124="","",IFERROR((IFERROR('FORM NILAI SIAP'!$M124*'CPMK-CPL'!H$11,0)+IFERROR('FORM NILAI SIAP'!$O124*'CPMK-CPL'!H$12,0)+IFERROR('FORM NILAI SIAP'!$Q124*'CPMK-CPL'!H$13,0)+IFERROR('FORM NILAI SIAP'!$S124*'CPMK-CPL'!H$14,0)+IFERROR('FORM NILAI SIAP'!$U124*'CPMK-CPL'!H$15,0)+IFERROR('FORM NILAI SIAP'!$W124*'CPMK-CPL'!H$16,0)+IFERROR('FORM NILAI SIAP'!$Y124*'CPMK-CPL'!H$17,0)+IFERROR('FORM NILAI SIAP'!$AA124*'CPMK-CPL'!H$18,0)+IFERROR('FORM NILAI SIAP'!$AC124*'CPMK-CPL'!H$19,0)+IFERROR('FORM NILAI SIAP'!$AE124*'CPMK-CPL'!H$20,0))/'CPMK-CPL'!H$25,""))</f>
        <v/>
      </c>
      <c r="J124" s="7" t="str">
        <f>IF($C124="","",IFERROR((IFERROR('FORM NILAI SIAP'!$M124*'CPMK-CPL'!I$11,0)+IFERROR('FORM NILAI SIAP'!$O124*'CPMK-CPL'!I$12,0)+IFERROR('FORM NILAI SIAP'!$Q124*'CPMK-CPL'!I$13,0)+IFERROR('FORM NILAI SIAP'!$S124*'CPMK-CPL'!I$14,0)+IFERROR('FORM NILAI SIAP'!$U124*'CPMK-CPL'!I$15,0)+IFERROR('FORM NILAI SIAP'!$W124*'CPMK-CPL'!I$16,0)+IFERROR('FORM NILAI SIAP'!$Y124*'CPMK-CPL'!I$17,0)+IFERROR('FORM NILAI SIAP'!$AA124*'CPMK-CPL'!I$18,0)+IFERROR('FORM NILAI SIAP'!$AC124*'CPMK-CPL'!I$19,0)+IFERROR('FORM NILAI SIAP'!$AE124*'CPMK-CPL'!I$20,0))/'CPMK-CPL'!I$25,""))</f>
        <v/>
      </c>
      <c r="K124" s="7" t="str">
        <f>IF($C124="","",IFERROR((IFERROR('FORM NILAI SIAP'!$M124*'CPMK-CPL'!J$11,0)+IFERROR('FORM NILAI SIAP'!$O124*'CPMK-CPL'!J$12,0)+IFERROR('FORM NILAI SIAP'!$Q124*'CPMK-CPL'!J$13,0)+IFERROR('FORM NILAI SIAP'!$S124*'CPMK-CPL'!J$14,0)+IFERROR('FORM NILAI SIAP'!$U124*'CPMK-CPL'!J$15,0)+IFERROR('FORM NILAI SIAP'!$W124*'CPMK-CPL'!J$16,0)+IFERROR('FORM NILAI SIAP'!$Y124*'CPMK-CPL'!J$17,0)+IFERROR('FORM NILAI SIAP'!$AA124*'CPMK-CPL'!J$18,0)+IFERROR('FORM NILAI SIAP'!$AC124*'CPMK-CPL'!J$19,0)+IFERROR('FORM NILAI SIAP'!$AE124*'CPMK-CPL'!J$20,0))/'CPMK-CPL'!J$25,""))</f>
        <v/>
      </c>
      <c r="L124" s="7" t="str">
        <f>IF($C124="","",IFERROR((IFERROR('FORM NILAI SIAP'!$M124*'CPMK-CPL'!K$11,0)+IFERROR('FORM NILAI SIAP'!$O124*'CPMK-CPL'!K$12,0)+IFERROR('FORM NILAI SIAP'!$Q124*'CPMK-CPL'!K$13,0)+IFERROR('FORM NILAI SIAP'!$S124*'CPMK-CPL'!K$14,0)+IFERROR('FORM NILAI SIAP'!$U124*'CPMK-CPL'!K$15,0)+IFERROR('FORM NILAI SIAP'!$W124*'CPMK-CPL'!K$16,0)+IFERROR('FORM NILAI SIAP'!$Y124*'CPMK-CPL'!K$17,0)+IFERROR('FORM NILAI SIAP'!$AA124*'CPMK-CPL'!K$18,0)+IFERROR('FORM NILAI SIAP'!$AC124*'CPMK-CPL'!K$19,0)+IFERROR('FORM NILAI SIAP'!$AE124*'CPMK-CPL'!K$20,0))/'CPMK-CPL'!K$25,""))</f>
        <v/>
      </c>
      <c r="M124" s="7" t="str">
        <f>IF($C124="","",IFERROR((IFERROR('FORM NILAI SIAP'!$M124*'CPMK-CPL'!L$11,0)+IFERROR('FORM NILAI SIAP'!$O124*'CPMK-CPL'!L$12,0)+IFERROR('FORM NILAI SIAP'!$Q124*'CPMK-CPL'!L$13,0)+IFERROR('FORM NILAI SIAP'!$S124*'CPMK-CPL'!L$14,0)+IFERROR('FORM NILAI SIAP'!$U124*'CPMK-CPL'!L$15,0)+IFERROR('FORM NILAI SIAP'!$W124*'CPMK-CPL'!L$16,0)+IFERROR('FORM NILAI SIAP'!$Y124*'CPMK-CPL'!L$17,0)+IFERROR('FORM NILAI SIAP'!$AA124*'CPMK-CPL'!L$18,0)+IFERROR('FORM NILAI SIAP'!$AC124*'CPMK-CPL'!L$19,0)+IFERROR('FORM NILAI SIAP'!$AE124*'CPMK-CPL'!L$20,0))/'CPMK-CPL'!L$25,""))</f>
        <v/>
      </c>
      <c r="N124" s="7" t="str">
        <f>IF($C124="","",IFERROR((IFERROR('FORM NILAI SIAP'!$M124*'CPMK-CPL'!M$11,0)+IFERROR('FORM NILAI SIAP'!$O124*'CPMK-CPL'!M$12,0)+IFERROR('FORM NILAI SIAP'!$Q124*'CPMK-CPL'!M$13,0)+IFERROR('FORM NILAI SIAP'!$S124*'CPMK-CPL'!M$14,0)+IFERROR('FORM NILAI SIAP'!$U124*'CPMK-CPL'!M$15,0)+IFERROR('FORM NILAI SIAP'!$W124*'CPMK-CPL'!M$16,0)+IFERROR('FORM NILAI SIAP'!$Y124*'CPMK-CPL'!M$17,0)+IFERROR('FORM NILAI SIAP'!$AA124*'CPMK-CPL'!M$18,0)+IFERROR('FORM NILAI SIAP'!$AC124*'CPMK-CPL'!M$19,0)+IFERROR('FORM NILAI SIAP'!$AE124*'CPMK-CPL'!M$20,0))/'CPMK-CPL'!M$25,""))</f>
        <v/>
      </c>
      <c r="O124" s="7" t="str">
        <f>IF($C124="","",IFERROR((IFERROR('FORM NILAI SIAP'!$M124*'CPMK-CPL'!N$11,0)+IFERROR('FORM NILAI SIAP'!$O124*'CPMK-CPL'!N$12,0)+IFERROR('FORM NILAI SIAP'!$Q124*'CPMK-CPL'!N$13,0)+IFERROR('FORM NILAI SIAP'!$S124*'CPMK-CPL'!N$14,0)+IFERROR('FORM NILAI SIAP'!$U124*'CPMK-CPL'!N$15,0)+IFERROR('FORM NILAI SIAP'!$W124*'CPMK-CPL'!N$16,0)+IFERROR('FORM NILAI SIAP'!$Y124*'CPMK-CPL'!N$17,0)+IFERROR('FORM NILAI SIAP'!$AA124*'CPMK-CPL'!N$18,0)+IFERROR('FORM NILAI SIAP'!$AC124*'CPMK-CPL'!N$19,0)+IFERROR('FORM NILAI SIAP'!$AE124*'CPMK-CPL'!N$20,0))/'CPMK-CPL'!N$25,""))</f>
        <v/>
      </c>
      <c r="P124" s="7" t="str">
        <f>IF($C124="","",IFERROR((IFERROR('FORM NILAI SIAP'!$M124*'CPMK-CPL'!O$11,0)+IFERROR('FORM NILAI SIAP'!$O124*'CPMK-CPL'!O$12,0)+IFERROR('FORM NILAI SIAP'!$Q124*'CPMK-CPL'!O$13,0)+IFERROR('FORM NILAI SIAP'!$S124*'CPMK-CPL'!O$14,0)+IFERROR('FORM NILAI SIAP'!$U124*'CPMK-CPL'!O$15,0)+IFERROR('FORM NILAI SIAP'!$W124*'CPMK-CPL'!O$16,0)+IFERROR('FORM NILAI SIAP'!$Y124*'CPMK-CPL'!O$17,0)+IFERROR('FORM NILAI SIAP'!$AA124*'CPMK-CPL'!O$18,0)+IFERROR('FORM NILAI SIAP'!$AC124*'CPMK-CPL'!O$19,0)+IFERROR('FORM NILAI SIAP'!$AE124*'CPMK-CPL'!O$20,0))/'CPMK-CPL'!O$25,""))</f>
        <v/>
      </c>
      <c r="Q124" s="7" t="str">
        <f>IF($C124="","",IFERROR((IFERROR('FORM NILAI SIAP'!$M124*'CPMK-CPL'!P$11,0)+IFERROR('FORM NILAI SIAP'!$O124*'CPMK-CPL'!P$12,0)+IFERROR('FORM NILAI SIAP'!$Q124*'CPMK-CPL'!P$13,0)+IFERROR('FORM NILAI SIAP'!$S124*'CPMK-CPL'!P$14,0)+IFERROR('FORM NILAI SIAP'!$U124*'CPMK-CPL'!P$15,0)+IFERROR('FORM NILAI SIAP'!$W124*'CPMK-CPL'!P$16,0)+IFERROR('FORM NILAI SIAP'!$Y124*'CPMK-CPL'!P$17,0)+IFERROR('FORM NILAI SIAP'!$AA124*'CPMK-CPL'!P$18,0)+IFERROR('FORM NILAI SIAP'!$AC124*'CPMK-CPL'!P$19,0)+IFERROR('FORM NILAI SIAP'!$AE124*'CPMK-CPL'!P$20,0))/'CPMK-CPL'!P$25,""))</f>
        <v/>
      </c>
      <c r="R124" s="7" t="str">
        <f>IF($C124="","",IFERROR((IFERROR('FORM NILAI SIAP'!$M124*'CPMK-CPL'!Q$11,0)+IFERROR('FORM NILAI SIAP'!$O124*'CPMK-CPL'!Q$12,0)+IFERROR('FORM NILAI SIAP'!$Q124*'CPMK-CPL'!Q$13,0)+IFERROR('FORM NILAI SIAP'!$S124*'CPMK-CPL'!Q$14,0)+IFERROR('FORM NILAI SIAP'!$U124*'CPMK-CPL'!Q$15,0)+IFERROR('FORM NILAI SIAP'!$W124*'CPMK-CPL'!Q$16,0)+IFERROR('FORM NILAI SIAP'!$Y124*'CPMK-CPL'!Q$17,0)+IFERROR('FORM NILAI SIAP'!$AA124*'CPMK-CPL'!Q$18,0)+IFERROR('FORM NILAI SIAP'!$AC124*'CPMK-CPL'!Q$19,0)+IFERROR('FORM NILAI SIAP'!$AE124*'CPMK-CPL'!Q$20,0))/'CPMK-CPL'!Q$25,""))</f>
        <v/>
      </c>
      <c r="S124" s="7" t="str">
        <f>IF($C124="","",IFERROR((IFERROR('FORM NILAI SIAP'!$M124*'CPMK-CPL'!R$11,0)+IFERROR('FORM NILAI SIAP'!$O124*'CPMK-CPL'!R$12,0)+IFERROR('FORM NILAI SIAP'!$Q124*'CPMK-CPL'!R$13,0)+IFERROR('FORM NILAI SIAP'!$S124*'CPMK-CPL'!R$14,0)+IFERROR('FORM NILAI SIAP'!$U124*'CPMK-CPL'!R$15,0)+IFERROR('FORM NILAI SIAP'!$W124*'CPMK-CPL'!R$16,0)+IFERROR('FORM NILAI SIAP'!$Y124*'CPMK-CPL'!R$17,0)+IFERROR('FORM NILAI SIAP'!$AA124*'CPMK-CPL'!R$18,0)+IFERROR('FORM NILAI SIAP'!$AC124*'CPMK-CPL'!R$19,0)+IFERROR('FORM NILAI SIAP'!$AE124*'CPMK-CPL'!R$20,0))/'CPMK-CPL'!R$25,""))</f>
        <v/>
      </c>
      <c r="T124" s="88" t="str">
        <f t="shared" ref="T124:AH124" si="126">IF(E124="","",IF(E124&gt;=80,4,IF(E124&gt;=70,3,IF(E124&gt;=60,2,1))))</f>
        <v/>
      </c>
      <c r="U124" s="88" t="str">
        <f t="shared" si="126"/>
        <v/>
      </c>
      <c r="V124" s="88">
        <f t="shared" si="75"/>
        <v>4</v>
      </c>
      <c r="W124" s="88" t="str">
        <f t="shared" si="126"/>
        <v/>
      </c>
      <c r="X124" s="88" t="str">
        <f t="shared" si="126"/>
        <v/>
      </c>
      <c r="Y124" s="88" t="str">
        <f t="shared" si="126"/>
        <v/>
      </c>
      <c r="Z124" s="88" t="str">
        <f t="shared" si="126"/>
        <v/>
      </c>
      <c r="AA124" s="88" t="str">
        <f t="shared" si="126"/>
        <v/>
      </c>
      <c r="AB124" s="88" t="str">
        <f t="shared" si="126"/>
        <v/>
      </c>
      <c r="AC124" s="88" t="str">
        <f t="shared" si="126"/>
        <v/>
      </c>
      <c r="AD124" s="88" t="str">
        <f t="shared" si="126"/>
        <v/>
      </c>
      <c r="AE124" s="88" t="str">
        <f t="shared" si="126"/>
        <v/>
      </c>
      <c r="AF124" s="88" t="str">
        <f t="shared" si="126"/>
        <v/>
      </c>
      <c r="AG124" s="88" t="str">
        <f t="shared" si="126"/>
        <v/>
      </c>
      <c r="AH124" s="88" t="str">
        <f t="shared" si="126"/>
        <v/>
      </c>
      <c r="AI124" s="89">
        <f t="shared" ca="1" si="6"/>
        <v>4</v>
      </c>
      <c r="AJ124" s="89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</row>
    <row r="125" spans="1:90" ht="14.25" customHeight="1">
      <c r="A125" s="103">
        <f t="shared" si="73"/>
        <v>118</v>
      </c>
      <c r="B125" s="64">
        <f>IF('FORM NILAI SIAP'!A125=0,"",'FORM NILAI SIAP'!A125)</f>
        <v>21120120140099</v>
      </c>
      <c r="C125" s="3" t="str">
        <f>IF('FORM NILAI SIAP'!B125=0,"",'FORM NILAI SIAP'!B125)</f>
        <v>MUKHAMAD FERRY HENDRAWAN</v>
      </c>
      <c r="D125" s="3" t="str">
        <f>'FORM NILAI SIAP'!J125</f>
        <v>C</v>
      </c>
      <c r="E125" s="7" t="str">
        <f>IF($C125="","",IFERROR((IFERROR('FORM NILAI SIAP'!$M125*'CPMK-CPL'!D$11,0)+IFERROR('FORM NILAI SIAP'!$O125*'CPMK-CPL'!D$12,0)+IFERROR('FORM NILAI SIAP'!$Q125*'CPMK-CPL'!D$13,0)+IFERROR('FORM NILAI SIAP'!$S125*'CPMK-CPL'!D$14,0)+IFERROR('FORM NILAI SIAP'!$U125*'CPMK-CPL'!D$15,0)+IFERROR('FORM NILAI SIAP'!$W125*'CPMK-CPL'!D$16,0)+IFERROR('FORM NILAI SIAP'!$Y125*'CPMK-CPL'!D$17,0)+IFERROR('FORM NILAI SIAP'!$AA125*'CPMK-CPL'!D$18,0)+IFERROR('FORM NILAI SIAP'!$AC125*'CPMK-CPL'!D$19,0)+IFERROR('FORM NILAI SIAP'!$AE125*'CPMK-CPL'!D$20,0))/'CPMK-CPL'!D$25,""))</f>
        <v/>
      </c>
      <c r="F125" s="7" t="str">
        <f>IF($C125="","",IFERROR((IFERROR('FORM NILAI SIAP'!$M125*'CPMK-CPL'!E$11,0)+IFERROR('FORM NILAI SIAP'!$O125*'CPMK-CPL'!E$12,0)+IFERROR('FORM NILAI SIAP'!$Q125*'CPMK-CPL'!E$13,0)+IFERROR('FORM NILAI SIAP'!$S125*'CPMK-CPL'!E$14,0)+IFERROR('FORM NILAI SIAP'!$U125*'CPMK-CPL'!E$15,0)+IFERROR('FORM NILAI SIAP'!$W125*'CPMK-CPL'!E$16,0)+IFERROR('FORM NILAI SIAP'!$Y125*'CPMK-CPL'!E$17,0)+IFERROR('FORM NILAI SIAP'!$AA125*'CPMK-CPL'!E$18,0)+IFERROR('FORM NILAI SIAP'!$AC125*'CPMK-CPL'!E$19,0)+IFERROR('FORM NILAI SIAP'!$AE125*'CPMK-CPL'!E$20,0))/'CPMK-CPL'!E$25,""))</f>
        <v/>
      </c>
      <c r="G125" s="7">
        <f>IF($C125="","",IFERROR((IFERROR('FORM NILAI SIAP'!$M125*'CPMK-CPL'!F$11,0)+IFERROR('FORM NILAI SIAP'!$O125*'CPMK-CPL'!F$12,0)+IFERROR('FORM NILAI SIAP'!$Q125*'CPMK-CPL'!F$13,0)+IFERROR('FORM NILAI SIAP'!$S125*'CPMK-CPL'!F$14,0)+IFERROR('FORM NILAI SIAP'!$U125*'CPMK-CPL'!F$15,0)+IFERROR('FORM NILAI SIAP'!$W125*'CPMK-CPL'!F$16,0)+IFERROR('FORM NILAI SIAP'!$Y125*'CPMK-CPL'!F$17,0)+IFERROR('FORM NILAI SIAP'!$AA125*'CPMK-CPL'!F$18,0)+IFERROR('FORM NILAI SIAP'!$AC125*'CPMK-CPL'!F$19,0)+IFERROR('FORM NILAI SIAP'!$AE125*'CPMK-CPL'!F$20,0))/'CPMK-CPL'!F$25,""))</f>
        <v>65</v>
      </c>
      <c r="H125" s="7" t="str">
        <f>IF($C125="","",IFERROR((IFERROR('FORM NILAI SIAP'!$M125*'CPMK-CPL'!G$11,0)+IFERROR('FORM NILAI SIAP'!$O125*'CPMK-CPL'!G$12,0)+IFERROR('FORM NILAI SIAP'!$Q125*'CPMK-CPL'!G$13,0)+IFERROR('FORM NILAI SIAP'!$S125*'CPMK-CPL'!G$14,0)+IFERROR('FORM NILAI SIAP'!$U125*'CPMK-CPL'!G$15,0)+IFERROR('FORM NILAI SIAP'!$W125*'CPMK-CPL'!G$16,0)+IFERROR('FORM NILAI SIAP'!$Y125*'CPMK-CPL'!G$17,0)+IFERROR('FORM NILAI SIAP'!$AA125*'CPMK-CPL'!G$18,0)+IFERROR('FORM NILAI SIAP'!$AC125*'CPMK-CPL'!G$19,0)+IFERROR('FORM NILAI SIAP'!$AE125*'CPMK-CPL'!G$20,0))/'CPMK-CPL'!G$25,""))</f>
        <v/>
      </c>
      <c r="I125" s="7" t="str">
        <f>IF($C125="","",IFERROR((IFERROR('FORM NILAI SIAP'!$M125*'CPMK-CPL'!H$11,0)+IFERROR('FORM NILAI SIAP'!$O125*'CPMK-CPL'!H$12,0)+IFERROR('FORM NILAI SIAP'!$Q125*'CPMK-CPL'!H$13,0)+IFERROR('FORM NILAI SIAP'!$S125*'CPMK-CPL'!H$14,0)+IFERROR('FORM NILAI SIAP'!$U125*'CPMK-CPL'!H$15,0)+IFERROR('FORM NILAI SIAP'!$W125*'CPMK-CPL'!H$16,0)+IFERROR('FORM NILAI SIAP'!$Y125*'CPMK-CPL'!H$17,0)+IFERROR('FORM NILAI SIAP'!$AA125*'CPMK-CPL'!H$18,0)+IFERROR('FORM NILAI SIAP'!$AC125*'CPMK-CPL'!H$19,0)+IFERROR('FORM NILAI SIAP'!$AE125*'CPMK-CPL'!H$20,0))/'CPMK-CPL'!H$25,""))</f>
        <v/>
      </c>
      <c r="J125" s="7" t="str">
        <f>IF($C125="","",IFERROR((IFERROR('FORM NILAI SIAP'!$M125*'CPMK-CPL'!I$11,0)+IFERROR('FORM NILAI SIAP'!$O125*'CPMK-CPL'!I$12,0)+IFERROR('FORM NILAI SIAP'!$Q125*'CPMK-CPL'!I$13,0)+IFERROR('FORM NILAI SIAP'!$S125*'CPMK-CPL'!I$14,0)+IFERROR('FORM NILAI SIAP'!$U125*'CPMK-CPL'!I$15,0)+IFERROR('FORM NILAI SIAP'!$W125*'CPMK-CPL'!I$16,0)+IFERROR('FORM NILAI SIAP'!$Y125*'CPMK-CPL'!I$17,0)+IFERROR('FORM NILAI SIAP'!$AA125*'CPMK-CPL'!I$18,0)+IFERROR('FORM NILAI SIAP'!$AC125*'CPMK-CPL'!I$19,0)+IFERROR('FORM NILAI SIAP'!$AE125*'CPMK-CPL'!I$20,0))/'CPMK-CPL'!I$25,""))</f>
        <v/>
      </c>
      <c r="K125" s="7" t="str">
        <f>IF($C125="","",IFERROR((IFERROR('FORM NILAI SIAP'!$M125*'CPMK-CPL'!J$11,0)+IFERROR('FORM NILAI SIAP'!$O125*'CPMK-CPL'!J$12,0)+IFERROR('FORM NILAI SIAP'!$Q125*'CPMK-CPL'!J$13,0)+IFERROR('FORM NILAI SIAP'!$S125*'CPMK-CPL'!J$14,0)+IFERROR('FORM NILAI SIAP'!$U125*'CPMK-CPL'!J$15,0)+IFERROR('FORM NILAI SIAP'!$W125*'CPMK-CPL'!J$16,0)+IFERROR('FORM NILAI SIAP'!$Y125*'CPMK-CPL'!J$17,0)+IFERROR('FORM NILAI SIAP'!$AA125*'CPMK-CPL'!J$18,0)+IFERROR('FORM NILAI SIAP'!$AC125*'CPMK-CPL'!J$19,0)+IFERROR('FORM NILAI SIAP'!$AE125*'CPMK-CPL'!J$20,0))/'CPMK-CPL'!J$25,""))</f>
        <v/>
      </c>
      <c r="L125" s="7" t="str">
        <f>IF($C125="","",IFERROR((IFERROR('FORM NILAI SIAP'!$M125*'CPMK-CPL'!K$11,0)+IFERROR('FORM NILAI SIAP'!$O125*'CPMK-CPL'!K$12,0)+IFERROR('FORM NILAI SIAP'!$Q125*'CPMK-CPL'!K$13,0)+IFERROR('FORM NILAI SIAP'!$S125*'CPMK-CPL'!K$14,0)+IFERROR('FORM NILAI SIAP'!$U125*'CPMK-CPL'!K$15,0)+IFERROR('FORM NILAI SIAP'!$W125*'CPMK-CPL'!K$16,0)+IFERROR('FORM NILAI SIAP'!$Y125*'CPMK-CPL'!K$17,0)+IFERROR('FORM NILAI SIAP'!$AA125*'CPMK-CPL'!K$18,0)+IFERROR('FORM NILAI SIAP'!$AC125*'CPMK-CPL'!K$19,0)+IFERROR('FORM NILAI SIAP'!$AE125*'CPMK-CPL'!K$20,0))/'CPMK-CPL'!K$25,""))</f>
        <v/>
      </c>
      <c r="M125" s="7" t="str">
        <f>IF($C125="","",IFERROR((IFERROR('FORM NILAI SIAP'!$M125*'CPMK-CPL'!L$11,0)+IFERROR('FORM NILAI SIAP'!$O125*'CPMK-CPL'!L$12,0)+IFERROR('FORM NILAI SIAP'!$Q125*'CPMK-CPL'!L$13,0)+IFERROR('FORM NILAI SIAP'!$S125*'CPMK-CPL'!L$14,0)+IFERROR('FORM NILAI SIAP'!$U125*'CPMK-CPL'!L$15,0)+IFERROR('FORM NILAI SIAP'!$W125*'CPMK-CPL'!L$16,0)+IFERROR('FORM NILAI SIAP'!$Y125*'CPMK-CPL'!L$17,0)+IFERROR('FORM NILAI SIAP'!$AA125*'CPMK-CPL'!L$18,0)+IFERROR('FORM NILAI SIAP'!$AC125*'CPMK-CPL'!L$19,0)+IFERROR('FORM NILAI SIAP'!$AE125*'CPMK-CPL'!L$20,0))/'CPMK-CPL'!L$25,""))</f>
        <v/>
      </c>
      <c r="N125" s="7" t="str">
        <f>IF($C125="","",IFERROR((IFERROR('FORM NILAI SIAP'!$M125*'CPMK-CPL'!M$11,0)+IFERROR('FORM NILAI SIAP'!$O125*'CPMK-CPL'!M$12,0)+IFERROR('FORM NILAI SIAP'!$Q125*'CPMK-CPL'!M$13,0)+IFERROR('FORM NILAI SIAP'!$S125*'CPMK-CPL'!M$14,0)+IFERROR('FORM NILAI SIAP'!$U125*'CPMK-CPL'!M$15,0)+IFERROR('FORM NILAI SIAP'!$W125*'CPMK-CPL'!M$16,0)+IFERROR('FORM NILAI SIAP'!$Y125*'CPMK-CPL'!M$17,0)+IFERROR('FORM NILAI SIAP'!$AA125*'CPMK-CPL'!M$18,0)+IFERROR('FORM NILAI SIAP'!$AC125*'CPMK-CPL'!M$19,0)+IFERROR('FORM NILAI SIAP'!$AE125*'CPMK-CPL'!M$20,0))/'CPMK-CPL'!M$25,""))</f>
        <v/>
      </c>
      <c r="O125" s="7" t="str">
        <f>IF($C125="","",IFERROR((IFERROR('FORM NILAI SIAP'!$M125*'CPMK-CPL'!N$11,0)+IFERROR('FORM NILAI SIAP'!$O125*'CPMK-CPL'!N$12,0)+IFERROR('FORM NILAI SIAP'!$Q125*'CPMK-CPL'!N$13,0)+IFERROR('FORM NILAI SIAP'!$S125*'CPMK-CPL'!N$14,0)+IFERROR('FORM NILAI SIAP'!$U125*'CPMK-CPL'!N$15,0)+IFERROR('FORM NILAI SIAP'!$W125*'CPMK-CPL'!N$16,0)+IFERROR('FORM NILAI SIAP'!$Y125*'CPMK-CPL'!N$17,0)+IFERROR('FORM NILAI SIAP'!$AA125*'CPMK-CPL'!N$18,0)+IFERROR('FORM NILAI SIAP'!$AC125*'CPMK-CPL'!N$19,0)+IFERROR('FORM NILAI SIAP'!$AE125*'CPMK-CPL'!N$20,0))/'CPMK-CPL'!N$25,""))</f>
        <v/>
      </c>
      <c r="P125" s="7" t="str">
        <f>IF($C125="","",IFERROR((IFERROR('FORM NILAI SIAP'!$M125*'CPMK-CPL'!O$11,0)+IFERROR('FORM NILAI SIAP'!$O125*'CPMK-CPL'!O$12,0)+IFERROR('FORM NILAI SIAP'!$Q125*'CPMK-CPL'!O$13,0)+IFERROR('FORM NILAI SIAP'!$S125*'CPMK-CPL'!O$14,0)+IFERROR('FORM NILAI SIAP'!$U125*'CPMK-CPL'!O$15,0)+IFERROR('FORM NILAI SIAP'!$W125*'CPMK-CPL'!O$16,0)+IFERROR('FORM NILAI SIAP'!$Y125*'CPMK-CPL'!O$17,0)+IFERROR('FORM NILAI SIAP'!$AA125*'CPMK-CPL'!O$18,0)+IFERROR('FORM NILAI SIAP'!$AC125*'CPMK-CPL'!O$19,0)+IFERROR('FORM NILAI SIAP'!$AE125*'CPMK-CPL'!O$20,0))/'CPMK-CPL'!O$25,""))</f>
        <v/>
      </c>
      <c r="Q125" s="7" t="str">
        <f>IF($C125="","",IFERROR((IFERROR('FORM NILAI SIAP'!$M125*'CPMK-CPL'!P$11,0)+IFERROR('FORM NILAI SIAP'!$O125*'CPMK-CPL'!P$12,0)+IFERROR('FORM NILAI SIAP'!$Q125*'CPMK-CPL'!P$13,0)+IFERROR('FORM NILAI SIAP'!$S125*'CPMK-CPL'!P$14,0)+IFERROR('FORM NILAI SIAP'!$U125*'CPMK-CPL'!P$15,0)+IFERROR('FORM NILAI SIAP'!$W125*'CPMK-CPL'!P$16,0)+IFERROR('FORM NILAI SIAP'!$Y125*'CPMK-CPL'!P$17,0)+IFERROR('FORM NILAI SIAP'!$AA125*'CPMK-CPL'!P$18,0)+IFERROR('FORM NILAI SIAP'!$AC125*'CPMK-CPL'!P$19,0)+IFERROR('FORM NILAI SIAP'!$AE125*'CPMK-CPL'!P$20,0))/'CPMK-CPL'!P$25,""))</f>
        <v/>
      </c>
      <c r="R125" s="7" t="str">
        <f>IF($C125="","",IFERROR((IFERROR('FORM NILAI SIAP'!$M125*'CPMK-CPL'!Q$11,0)+IFERROR('FORM NILAI SIAP'!$O125*'CPMK-CPL'!Q$12,0)+IFERROR('FORM NILAI SIAP'!$Q125*'CPMK-CPL'!Q$13,0)+IFERROR('FORM NILAI SIAP'!$S125*'CPMK-CPL'!Q$14,0)+IFERROR('FORM NILAI SIAP'!$U125*'CPMK-CPL'!Q$15,0)+IFERROR('FORM NILAI SIAP'!$W125*'CPMK-CPL'!Q$16,0)+IFERROR('FORM NILAI SIAP'!$Y125*'CPMK-CPL'!Q$17,0)+IFERROR('FORM NILAI SIAP'!$AA125*'CPMK-CPL'!Q$18,0)+IFERROR('FORM NILAI SIAP'!$AC125*'CPMK-CPL'!Q$19,0)+IFERROR('FORM NILAI SIAP'!$AE125*'CPMK-CPL'!Q$20,0))/'CPMK-CPL'!Q$25,""))</f>
        <v/>
      </c>
      <c r="S125" s="7" t="str">
        <f>IF($C125="","",IFERROR((IFERROR('FORM NILAI SIAP'!$M125*'CPMK-CPL'!R$11,0)+IFERROR('FORM NILAI SIAP'!$O125*'CPMK-CPL'!R$12,0)+IFERROR('FORM NILAI SIAP'!$Q125*'CPMK-CPL'!R$13,0)+IFERROR('FORM NILAI SIAP'!$S125*'CPMK-CPL'!R$14,0)+IFERROR('FORM NILAI SIAP'!$U125*'CPMK-CPL'!R$15,0)+IFERROR('FORM NILAI SIAP'!$W125*'CPMK-CPL'!R$16,0)+IFERROR('FORM NILAI SIAP'!$Y125*'CPMK-CPL'!R$17,0)+IFERROR('FORM NILAI SIAP'!$AA125*'CPMK-CPL'!R$18,0)+IFERROR('FORM NILAI SIAP'!$AC125*'CPMK-CPL'!R$19,0)+IFERROR('FORM NILAI SIAP'!$AE125*'CPMK-CPL'!R$20,0))/'CPMK-CPL'!R$25,""))</f>
        <v/>
      </c>
      <c r="T125" s="88" t="str">
        <f t="shared" ref="T125:AH125" si="127">IF(E125="","",IF(E125&gt;=80,4,IF(E125&gt;=70,3,IF(E125&gt;=60,2,1))))</f>
        <v/>
      </c>
      <c r="U125" s="88" t="str">
        <f t="shared" si="127"/>
        <v/>
      </c>
      <c r="V125" s="88">
        <f t="shared" si="75"/>
        <v>2</v>
      </c>
      <c r="W125" s="88" t="str">
        <f t="shared" si="127"/>
        <v/>
      </c>
      <c r="X125" s="88" t="str">
        <f t="shared" si="127"/>
        <v/>
      </c>
      <c r="Y125" s="88" t="str">
        <f t="shared" si="127"/>
        <v/>
      </c>
      <c r="Z125" s="88" t="str">
        <f t="shared" si="127"/>
        <v/>
      </c>
      <c r="AA125" s="88" t="str">
        <f t="shared" si="127"/>
        <v/>
      </c>
      <c r="AB125" s="88" t="str">
        <f t="shared" si="127"/>
        <v/>
      </c>
      <c r="AC125" s="88" t="str">
        <f t="shared" si="127"/>
        <v/>
      </c>
      <c r="AD125" s="88" t="str">
        <f t="shared" si="127"/>
        <v/>
      </c>
      <c r="AE125" s="88" t="str">
        <f t="shared" si="127"/>
        <v/>
      </c>
      <c r="AF125" s="88" t="str">
        <f t="shared" si="127"/>
        <v/>
      </c>
      <c r="AG125" s="88" t="str">
        <f t="shared" si="127"/>
        <v/>
      </c>
      <c r="AH125" s="88" t="str">
        <f t="shared" si="127"/>
        <v/>
      </c>
      <c r="AI125" s="89">
        <f t="shared" ca="1" si="6"/>
        <v>2</v>
      </c>
      <c r="AJ125" s="89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</row>
    <row r="126" spans="1:90" ht="14.25" customHeight="1">
      <c r="A126" s="103">
        <f t="shared" si="73"/>
        <v>119</v>
      </c>
      <c r="B126" s="64">
        <f>IF('FORM NILAI SIAP'!A126=0,"",'FORM NILAI SIAP'!A126)</f>
        <v>21120120140099</v>
      </c>
      <c r="C126" s="3" t="str">
        <f>IF('FORM NILAI SIAP'!B126=0,"",'FORM NILAI SIAP'!B126)</f>
        <v>FAIZAL TRI ARDHANI WIJAYA</v>
      </c>
      <c r="D126" s="3" t="str">
        <f>'FORM NILAI SIAP'!J126</f>
        <v>A</v>
      </c>
      <c r="E126" s="7" t="str">
        <f>IF($C126="","",IFERROR((IFERROR('FORM NILAI SIAP'!$M126*'CPMK-CPL'!D$11,0)+IFERROR('FORM NILAI SIAP'!$O126*'CPMK-CPL'!D$12,0)+IFERROR('FORM NILAI SIAP'!$Q126*'CPMK-CPL'!D$13,0)+IFERROR('FORM NILAI SIAP'!$S126*'CPMK-CPL'!D$14,0)+IFERROR('FORM NILAI SIAP'!$U126*'CPMK-CPL'!D$15,0)+IFERROR('FORM NILAI SIAP'!$W126*'CPMK-CPL'!D$16,0)+IFERROR('FORM NILAI SIAP'!$Y126*'CPMK-CPL'!D$17,0)+IFERROR('FORM NILAI SIAP'!$AA126*'CPMK-CPL'!D$18,0)+IFERROR('FORM NILAI SIAP'!$AC126*'CPMK-CPL'!D$19,0)+IFERROR('FORM NILAI SIAP'!$AE126*'CPMK-CPL'!D$20,0))/'CPMK-CPL'!D$25,""))</f>
        <v/>
      </c>
      <c r="F126" s="7" t="str">
        <f>IF($C126="","",IFERROR((IFERROR('FORM NILAI SIAP'!$M126*'CPMK-CPL'!E$11,0)+IFERROR('FORM NILAI SIAP'!$O126*'CPMK-CPL'!E$12,0)+IFERROR('FORM NILAI SIAP'!$Q126*'CPMK-CPL'!E$13,0)+IFERROR('FORM NILAI SIAP'!$S126*'CPMK-CPL'!E$14,0)+IFERROR('FORM NILAI SIAP'!$U126*'CPMK-CPL'!E$15,0)+IFERROR('FORM NILAI SIAP'!$W126*'CPMK-CPL'!E$16,0)+IFERROR('FORM NILAI SIAP'!$Y126*'CPMK-CPL'!E$17,0)+IFERROR('FORM NILAI SIAP'!$AA126*'CPMK-CPL'!E$18,0)+IFERROR('FORM NILAI SIAP'!$AC126*'CPMK-CPL'!E$19,0)+IFERROR('FORM NILAI SIAP'!$AE126*'CPMK-CPL'!E$20,0))/'CPMK-CPL'!E$25,""))</f>
        <v/>
      </c>
      <c r="G126" s="7">
        <f>IF($C126="","",IFERROR((IFERROR('FORM NILAI SIAP'!$M126*'CPMK-CPL'!F$11,0)+IFERROR('FORM NILAI SIAP'!$O126*'CPMK-CPL'!F$12,0)+IFERROR('FORM NILAI SIAP'!$Q126*'CPMK-CPL'!F$13,0)+IFERROR('FORM NILAI SIAP'!$S126*'CPMK-CPL'!F$14,0)+IFERROR('FORM NILAI SIAP'!$U126*'CPMK-CPL'!F$15,0)+IFERROR('FORM NILAI SIAP'!$W126*'CPMK-CPL'!F$16,0)+IFERROR('FORM NILAI SIAP'!$Y126*'CPMK-CPL'!F$17,0)+IFERROR('FORM NILAI SIAP'!$AA126*'CPMK-CPL'!F$18,0)+IFERROR('FORM NILAI SIAP'!$AC126*'CPMK-CPL'!F$19,0)+IFERROR('FORM NILAI SIAP'!$AE126*'CPMK-CPL'!F$20,0))/'CPMK-CPL'!F$25,""))</f>
        <v>85</v>
      </c>
      <c r="H126" s="7" t="str">
        <f>IF($C126="","",IFERROR((IFERROR('FORM NILAI SIAP'!$M126*'CPMK-CPL'!G$11,0)+IFERROR('FORM NILAI SIAP'!$O126*'CPMK-CPL'!G$12,0)+IFERROR('FORM NILAI SIAP'!$Q126*'CPMK-CPL'!G$13,0)+IFERROR('FORM NILAI SIAP'!$S126*'CPMK-CPL'!G$14,0)+IFERROR('FORM NILAI SIAP'!$U126*'CPMK-CPL'!G$15,0)+IFERROR('FORM NILAI SIAP'!$W126*'CPMK-CPL'!G$16,0)+IFERROR('FORM NILAI SIAP'!$Y126*'CPMK-CPL'!G$17,0)+IFERROR('FORM NILAI SIAP'!$AA126*'CPMK-CPL'!G$18,0)+IFERROR('FORM NILAI SIAP'!$AC126*'CPMK-CPL'!G$19,0)+IFERROR('FORM NILAI SIAP'!$AE126*'CPMK-CPL'!G$20,0))/'CPMK-CPL'!G$25,""))</f>
        <v/>
      </c>
      <c r="I126" s="7" t="str">
        <f>IF($C126="","",IFERROR((IFERROR('FORM NILAI SIAP'!$M126*'CPMK-CPL'!H$11,0)+IFERROR('FORM NILAI SIAP'!$O126*'CPMK-CPL'!H$12,0)+IFERROR('FORM NILAI SIAP'!$Q126*'CPMK-CPL'!H$13,0)+IFERROR('FORM NILAI SIAP'!$S126*'CPMK-CPL'!H$14,0)+IFERROR('FORM NILAI SIAP'!$U126*'CPMK-CPL'!H$15,0)+IFERROR('FORM NILAI SIAP'!$W126*'CPMK-CPL'!H$16,0)+IFERROR('FORM NILAI SIAP'!$Y126*'CPMK-CPL'!H$17,0)+IFERROR('FORM NILAI SIAP'!$AA126*'CPMK-CPL'!H$18,0)+IFERROR('FORM NILAI SIAP'!$AC126*'CPMK-CPL'!H$19,0)+IFERROR('FORM NILAI SIAP'!$AE126*'CPMK-CPL'!H$20,0))/'CPMK-CPL'!H$25,""))</f>
        <v/>
      </c>
      <c r="J126" s="7" t="str">
        <f>IF($C126="","",IFERROR((IFERROR('FORM NILAI SIAP'!$M126*'CPMK-CPL'!I$11,0)+IFERROR('FORM NILAI SIAP'!$O126*'CPMK-CPL'!I$12,0)+IFERROR('FORM NILAI SIAP'!$Q126*'CPMK-CPL'!I$13,0)+IFERROR('FORM NILAI SIAP'!$S126*'CPMK-CPL'!I$14,0)+IFERROR('FORM NILAI SIAP'!$U126*'CPMK-CPL'!I$15,0)+IFERROR('FORM NILAI SIAP'!$W126*'CPMK-CPL'!I$16,0)+IFERROR('FORM NILAI SIAP'!$Y126*'CPMK-CPL'!I$17,0)+IFERROR('FORM NILAI SIAP'!$AA126*'CPMK-CPL'!I$18,0)+IFERROR('FORM NILAI SIAP'!$AC126*'CPMK-CPL'!I$19,0)+IFERROR('FORM NILAI SIAP'!$AE126*'CPMK-CPL'!I$20,0))/'CPMK-CPL'!I$25,""))</f>
        <v/>
      </c>
      <c r="K126" s="7" t="str">
        <f>IF($C126="","",IFERROR((IFERROR('FORM NILAI SIAP'!$M126*'CPMK-CPL'!J$11,0)+IFERROR('FORM NILAI SIAP'!$O126*'CPMK-CPL'!J$12,0)+IFERROR('FORM NILAI SIAP'!$Q126*'CPMK-CPL'!J$13,0)+IFERROR('FORM NILAI SIAP'!$S126*'CPMK-CPL'!J$14,0)+IFERROR('FORM NILAI SIAP'!$U126*'CPMK-CPL'!J$15,0)+IFERROR('FORM NILAI SIAP'!$W126*'CPMK-CPL'!J$16,0)+IFERROR('FORM NILAI SIAP'!$Y126*'CPMK-CPL'!J$17,0)+IFERROR('FORM NILAI SIAP'!$AA126*'CPMK-CPL'!J$18,0)+IFERROR('FORM NILAI SIAP'!$AC126*'CPMK-CPL'!J$19,0)+IFERROR('FORM NILAI SIAP'!$AE126*'CPMK-CPL'!J$20,0))/'CPMK-CPL'!J$25,""))</f>
        <v/>
      </c>
      <c r="L126" s="7" t="str">
        <f>IF($C126="","",IFERROR((IFERROR('FORM NILAI SIAP'!$M126*'CPMK-CPL'!K$11,0)+IFERROR('FORM NILAI SIAP'!$O126*'CPMK-CPL'!K$12,0)+IFERROR('FORM NILAI SIAP'!$Q126*'CPMK-CPL'!K$13,0)+IFERROR('FORM NILAI SIAP'!$S126*'CPMK-CPL'!K$14,0)+IFERROR('FORM NILAI SIAP'!$U126*'CPMK-CPL'!K$15,0)+IFERROR('FORM NILAI SIAP'!$W126*'CPMK-CPL'!K$16,0)+IFERROR('FORM NILAI SIAP'!$Y126*'CPMK-CPL'!K$17,0)+IFERROR('FORM NILAI SIAP'!$AA126*'CPMK-CPL'!K$18,0)+IFERROR('FORM NILAI SIAP'!$AC126*'CPMK-CPL'!K$19,0)+IFERROR('FORM NILAI SIAP'!$AE126*'CPMK-CPL'!K$20,0))/'CPMK-CPL'!K$25,""))</f>
        <v/>
      </c>
      <c r="M126" s="7" t="str">
        <f>IF($C126="","",IFERROR((IFERROR('FORM NILAI SIAP'!$M126*'CPMK-CPL'!L$11,0)+IFERROR('FORM NILAI SIAP'!$O126*'CPMK-CPL'!L$12,0)+IFERROR('FORM NILAI SIAP'!$Q126*'CPMK-CPL'!L$13,0)+IFERROR('FORM NILAI SIAP'!$S126*'CPMK-CPL'!L$14,0)+IFERROR('FORM NILAI SIAP'!$U126*'CPMK-CPL'!L$15,0)+IFERROR('FORM NILAI SIAP'!$W126*'CPMK-CPL'!L$16,0)+IFERROR('FORM NILAI SIAP'!$Y126*'CPMK-CPL'!L$17,0)+IFERROR('FORM NILAI SIAP'!$AA126*'CPMK-CPL'!L$18,0)+IFERROR('FORM NILAI SIAP'!$AC126*'CPMK-CPL'!L$19,0)+IFERROR('FORM NILAI SIAP'!$AE126*'CPMK-CPL'!L$20,0))/'CPMK-CPL'!L$25,""))</f>
        <v/>
      </c>
      <c r="N126" s="7" t="str">
        <f>IF($C126="","",IFERROR((IFERROR('FORM NILAI SIAP'!$M126*'CPMK-CPL'!M$11,0)+IFERROR('FORM NILAI SIAP'!$O126*'CPMK-CPL'!M$12,0)+IFERROR('FORM NILAI SIAP'!$Q126*'CPMK-CPL'!M$13,0)+IFERROR('FORM NILAI SIAP'!$S126*'CPMK-CPL'!M$14,0)+IFERROR('FORM NILAI SIAP'!$U126*'CPMK-CPL'!M$15,0)+IFERROR('FORM NILAI SIAP'!$W126*'CPMK-CPL'!M$16,0)+IFERROR('FORM NILAI SIAP'!$Y126*'CPMK-CPL'!M$17,0)+IFERROR('FORM NILAI SIAP'!$AA126*'CPMK-CPL'!M$18,0)+IFERROR('FORM NILAI SIAP'!$AC126*'CPMK-CPL'!M$19,0)+IFERROR('FORM NILAI SIAP'!$AE126*'CPMK-CPL'!M$20,0))/'CPMK-CPL'!M$25,""))</f>
        <v/>
      </c>
      <c r="O126" s="7" t="str">
        <f>IF($C126="","",IFERROR((IFERROR('FORM NILAI SIAP'!$M126*'CPMK-CPL'!N$11,0)+IFERROR('FORM NILAI SIAP'!$O126*'CPMK-CPL'!N$12,0)+IFERROR('FORM NILAI SIAP'!$Q126*'CPMK-CPL'!N$13,0)+IFERROR('FORM NILAI SIAP'!$S126*'CPMK-CPL'!N$14,0)+IFERROR('FORM NILAI SIAP'!$U126*'CPMK-CPL'!N$15,0)+IFERROR('FORM NILAI SIAP'!$W126*'CPMK-CPL'!N$16,0)+IFERROR('FORM NILAI SIAP'!$Y126*'CPMK-CPL'!N$17,0)+IFERROR('FORM NILAI SIAP'!$AA126*'CPMK-CPL'!N$18,0)+IFERROR('FORM NILAI SIAP'!$AC126*'CPMK-CPL'!N$19,0)+IFERROR('FORM NILAI SIAP'!$AE126*'CPMK-CPL'!N$20,0))/'CPMK-CPL'!N$25,""))</f>
        <v/>
      </c>
      <c r="P126" s="7" t="str">
        <f>IF($C126="","",IFERROR((IFERROR('FORM NILAI SIAP'!$M126*'CPMK-CPL'!O$11,0)+IFERROR('FORM NILAI SIAP'!$O126*'CPMK-CPL'!O$12,0)+IFERROR('FORM NILAI SIAP'!$Q126*'CPMK-CPL'!O$13,0)+IFERROR('FORM NILAI SIAP'!$S126*'CPMK-CPL'!O$14,0)+IFERROR('FORM NILAI SIAP'!$U126*'CPMK-CPL'!O$15,0)+IFERROR('FORM NILAI SIAP'!$W126*'CPMK-CPL'!O$16,0)+IFERROR('FORM NILAI SIAP'!$Y126*'CPMK-CPL'!O$17,0)+IFERROR('FORM NILAI SIAP'!$AA126*'CPMK-CPL'!O$18,0)+IFERROR('FORM NILAI SIAP'!$AC126*'CPMK-CPL'!O$19,0)+IFERROR('FORM NILAI SIAP'!$AE126*'CPMK-CPL'!O$20,0))/'CPMK-CPL'!O$25,""))</f>
        <v/>
      </c>
      <c r="Q126" s="7" t="str">
        <f>IF($C126="","",IFERROR((IFERROR('FORM NILAI SIAP'!$M126*'CPMK-CPL'!P$11,0)+IFERROR('FORM NILAI SIAP'!$O126*'CPMK-CPL'!P$12,0)+IFERROR('FORM NILAI SIAP'!$Q126*'CPMK-CPL'!P$13,0)+IFERROR('FORM NILAI SIAP'!$S126*'CPMK-CPL'!P$14,0)+IFERROR('FORM NILAI SIAP'!$U126*'CPMK-CPL'!P$15,0)+IFERROR('FORM NILAI SIAP'!$W126*'CPMK-CPL'!P$16,0)+IFERROR('FORM NILAI SIAP'!$Y126*'CPMK-CPL'!P$17,0)+IFERROR('FORM NILAI SIAP'!$AA126*'CPMK-CPL'!P$18,0)+IFERROR('FORM NILAI SIAP'!$AC126*'CPMK-CPL'!P$19,0)+IFERROR('FORM NILAI SIAP'!$AE126*'CPMK-CPL'!P$20,0))/'CPMK-CPL'!P$25,""))</f>
        <v/>
      </c>
      <c r="R126" s="7" t="str">
        <f>IF($C126="","",IFERROR((IFERROR('FORM NILAI SIAP'!$M126*'CPMK-CPL'!Q$11,0)+IFERROR('FORM NILAI SIAP'!$O126*'CPMK-CPL'!Q$12,0)+IFERROR('FORM NILAI SIAP'!$Q126*'CPMK-CPL'!Q$13,0)+IFERROR('FORM NILAI SIAP'!$S126*'CPMK-CPL'!Q$14,0)+IFERROR('FORM NILAI SIAP'!$U126*'CPMK-CPL'!Q$15,0)+IFERROR('FORM NILAI SIAP'!$W126*'CPMK-CPL'!Q$16,0)+IFERROR('FORM NILAI SIAP'!$Y126*'CPMK-CPL'!Q$17,0)+IFERROR('FORM NILAI SIAP'!$AA126*'CPMK-CPL'!Q$18,0)+IFERROR('FORM NILAI SIAP'!$AC126*'CPMK-CPL'!Q$19,0)+IFERROR('FORM NILAI SIAP'!$AE126*'CPMK-CPL'!Q$20,0))/'CPMK-CPL'!Q$25,""))</f>
        <v/>
      </c>
      <c r="S126" s="7" t="str">
        <f>IF($C126="","",IFERROR((IFERROR('FORM NILAI SIAP'!$M126*'CPMK-CPL'!R$11,0)+IFERROR('FORM NILAI SIAP'!$O126*'CPMK-CPL'!R$12,0)+IFERROR('FORM NILAI SIAP'!$Q126*'CPMK-CPL'!R$13,0)+IFERROR('FORM NILAI SIAP'!$S126*'CPMK-CPL'!R$14,0)+IFERROR('FORM NILAI SIAP'!$U126*'CPMK-CPL'!R$15,0)+IFERROR('FORM NILAI SIAP'!$W126*'CPMK-CPL'!R$16,0)+IFERROR('FORM NILAI SIAP'!$Y126*'CPMK-CPL'!R$17,0)+IFERROR('FORM NILAI SIAP'!$AA126*'CPMK-CPL'!R$18,0)+IFERROR('FORM NILAI SIAP'!$AC126*'CPMK-CPL'!R$19,0)+IFERROR('FORM NILAI SIAP'!$AE126*'CPMK-CPL'!R$20,0))/'CPMK-CPL'!R$25,""))</f>
        <v/>
      </c>
      <c r="T126" s="88" t="str">
        <f t="shared" ref="T126:AH126" si="128">IF(E126="","",IF(E126&gt;=80,4,IF(E126&gt;=70,3,IF(E126&gt;=60,2,1))))</f>
        <v/>
      </c>
      <c r="U126" s="88" t="str">
        <f t="shared" si="128"/>
        <v/>
      </c>
      <c r="V126" s="88">
        <f t="shared" si="75"/>
        <v>4</v>
      </c>
      <c r="W126" s="88" t="str">
        <f t="shared" si="128"/>
        <v/>
      </c>
      <c r="X126" s="88" t="str">
        <f t="shared" si="128"/>
        <v/>
      </c>
      <c r="Y126" s="88" t="str">
        <f t="shared" si="128"/>
        <v/>
      </c>
      <c r="Z126" s="88" t="str">
        <f t="shared" si="128"/>
        <v/>
      </c>
      <c r="AA126" s="88" t="str">
        <f t="shared" si="128"/>
        <v/>
      </c>
      <c r="AB126" s="88" t="str">
        <f t="shared" si="128"/>
        <v/>
      </c>
      <c r="AC126" s="88" t="str">
        <f t="shared" si="128"/>
        <v/>
      </c>
      <c r="AD126" s="88" t="str">
        <f t="shared" si="128"/>
        <v/>
      </c>
      <c r="AE126" s="88" t="str">
        <f t="shared" si="128"/>
        <v/>
      </c>
      <c r="AF126" s="88" t="str">
        <f t="shared" si="128"/>
        <v/>
      </c>
      <c r="AG126" s="88" t="str">
        <f t="shared" si="128"/>
        <v/>
      </c>
      <c r="AH126" s="88" t="str">
        <f t="shared" si="128"/>
        <v/>
      </c>
      <c r="AI126" s="89">
        <f t="shared" ca="1" si="6"/>
        <v>4</v>
      </c>
      <c r="AJ126" s="89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</row>
    <row r="127" spans="1:90" ht="14.25" customHeight="1">
      <c r="A127" s="103">
        <f t="shared" si="73"/>
        <v>120</v>
      </c>
      <c r="B127" s="64">
        <f>IF('FORM NILAI SIAP'!A127=0,"",'FORM NILAI SIAP'!A127)</f>
        <v>21120120140099</v>
      </c>
      <c r="C127" s="3" t="str">
        <f>IF('FORM NILAI SIAP'!B127=0,"",'FORM NILAI SIAP'!B127)</f>
        <v>SALAHUDIN AL AYUBI</v>
      </c>
      <c r="D127" s="3" t="str">
        <f>'FORM NILAI SIAP'!J127</f>
        <v>A</v>
      </c>
      <c r="E127" s="7" t="str">
        <f>IF($C127="","",IFERROR((IFERROR('FORM NILAI SIAP'!$M127*'CPMK-CPL'!D$11,0)+IFERROR('FORM NILAI SIAP'!$O127*'CPMK-CPL'!D$12,0)+IFERROR('FORM NILAI SIAP'!$Q127*'CPMK-CPL'!D$13,0)+IFERROR('FORM NILAI SIAP'!$S127*'CPMK-CPL'!D$14,0)+IFERROR('FORM NILAI SIAP'!$U127*'CPMK-CPL'!D$15,0)+IFERROR('FORM NILAI SIAP'!$W127*'CPMK-CPL'!D$16,0)+IFERROR('FORM NILAI SIAP'!$Y127*'CPMK-CPL'!D$17,0)+IFERROR('FORM NILAI SIAP'!$AA127*'CPMK-CPL'!D$18,0)+IFERROR('FORM NILAI SIAP'!$AC127*'CPMK-CPL'!D$19,0)+IFERROR('FORM NILAI SIAP'!$AE127*'CPMK-CPL'!D$20,0))/'CPMK-CPL'!D$25,""))</f>
        <v/>
      </c>
      <c r="F127" s="7" t="str">
        <f>IF($C127="","",IFERROR((IFERROR('FORM NILAI SIAP'!$M127*'CPMK-CPL'!E$11,0)+IFERROR('FORM NILAI SIAP'!$O127*'CPMK-CPL'!E$12,0)+IFERROR('FORM NILAI SIAP'!$Q127*'CPMK-CPL'!E$13,0)+IFERROR('FORM NILAI SIAP'!$S127*'CPMK-CPL'!E$14,0)+IFERROR('FORM NILAI SIAP'!$U127*'CPMK-CPL'!E$15,0)+IFERROR('FORM NILAI SIAP'!$W127*'CPMK-CPL'!E$16,0)+IFERROR('FORM NILAI SIAP'!$Y127*'CPMK-CPL'!E$17,0)+IFERROR('FORM NILAI SIAP'!$AA127*'CPMK-CPL'!E$18,0)+IFERROR('FORM NILAI SIAP'!$AC127*'CPMK-CPL'!E$19,0)+IFERROR('FORM NILAI SIAP'!$AE127*'CPMK-CPL'!E$20,0))/'CPMK-CPL'!E$25,""))</f>
        <v/>
      </c>
      <c r="G127" s="7">
        <f>IF($C127="","",IFERROR((IFERROR('FORM NILAI SIAP'!$M127*'CPMK-CPL'!F$11,0)+IFERROR('FORM NILAI SIAP'!$O127*'CPMK-CPL'!F$12,0)+IFERROR('FORM NILAI SIAP'!$Q127*'CPMK-CPL'!F$13,0)+IFERROR('FORM NILAI SIAP'!$S127*'CPMK-CPL'!F$14,0)+IFERROR('FORM NILAI SIAP'!$U127*'CPMK-CPL'!F$15,0)+IFERROR('FORM NILAI SIAP'!$W127*'CPMK-CPL'!F$16,0)+IFERROR('FORM NILAI SIAP'!$Y127*'CPMK-CPL'!F$17,0)+IFERROR('FORM NILAI SIAP'!$AA127*'CPMK-CPL'!F$18,0)+IFERROR('FORM NILAI SIAP'!$AC127*'CPMK-CPL'!F$19,0)+IFERROR('FORM NILAI SIAP'!$AE127*'CPMK-CPL'!F$20,0))/'CPMK-CPL'!F$25,""))</f>
        <v>95</v>
      </c>
      <c r="H127" s="7" t="str">
        <f>IF($C127="","",IFERROR((IFERROR('FORM NILAI SIAP'!$M127*'CPMK-CPL'!G$11,0)+IFERROR('FORM NILAI SIAP'!$O127*'CPMK-CPL'!G$12,0)+IFERROR('FORM NILAI SIAP'!$Q127*'CPMK-CPL'!G$13,0)+IFERROR('FORM NILAI SIAP'!$S127*'CPMK-CPL'!G$14,0)+IFERROR('FORM NILAI SIAP'!$U127*'CPMK-CPL'!G$15,0)+IFERROR('FORM NILAI SIAP'!$W127*'CPMK-CPL'!G$16,0)+IFERROR('FORM NILAI SIAP'!$Y127*'CPMK-CPL'!G$17,0)+IFERROR('FORM NILAI SIAP'!$AA127*'CPMK-CPL'!G$18,0)+IFERROR('FORM NILAI SIAP'!$AC127*'CPMK-CPL'!G$19,0)+IFERROR('FORM NILAI SIAP'!$AE127*'CPMK-CPL'!G$20,0))/'CPMK-CPL'!G$25,""))</f>
        <v/>
      </c>
      <c r="I127" s="7" t="str">
        <f>IF($C127="","",IFERROR((IFERROR('FORM NILAI SIAP'!$M127*'CPMK-CPL'!H$11,0)+IFERROR('FORM NILAI SIAP'!$O127*'CPMK-CPL'!H$12,0)+IFERROR('FORM NILAI SIAP'!$Q127*'CPMK-CPL'!H$13,0)+IFERROR('FORM NILAI SIAP'!$S127*'CPMK-CPL'!H$14,0)+IFERROR('FORM NILAI SIAP'!$U127*'CPMK-CPL'!H$15,0)+IFERROR('FORM NILAI SIAP'!$W127*'CPMK-CPL'!H$16,0)+IFERROR('FORM NILAI SIAP'!$Y127*'CPMK-CPL'!H$17,0)+IFERROR('FORM NILAI SIAP'!$AA127*'CPMK-CPL'!H$18,0)+IFERROR('FORM NILAI SIAP'!$AC127*'CPMK-CPL'!H$19,0)+IFERROR('FORM NILAI SIAP'!$AE127*'CPMK-CPL'!H$20,0))/'CPMK-CPL'!H$25,""))</f>
        <v/>
      </c>
      <c r="J127" s="7" t="str">
        <f>IF($C127="","",IFERROR((IFERROR('FORM NILAI SIAP'!$M127*'CPMK-CPL'!I$11,0)+IFERROR('FORM NILAI SIAP'!$O127*'CPMK-CPL'!I$12,0)+IFERROR('FORM NILAI SIAP'!$Q127*'CPMK-CPL'!I$13,0)+IFERROR('FORM NILAI SIAP'!$S127*'CPMK-CPL'!I$14,0)+IFERROR('FORM NILAI SIAP'!$U127*'CPMK-CPL'!I$15,0)+IFERROR('FORM NILAI SIAP'!$W127*'CPMK-CPL'!I$16,0)+IFERROR('FORM NILAI SIAP'!$Y127*'CPMK-CPL'!I$17,0)+IFERROR('FORM NILAI SIAP'!$AA127*'CPMK-CPL'!I$18,0)+IFERROR('FORM NILAI SIAP'!$AC127*'CPMK-CPL'!I$19,0)+IFERROR('FORM NILAI SIAP'!$AE127*'CPMK-CPL'!I$20,0))/'CPMK-CPL'!I$25,""))</f>
        <v/>
      </c>
      <c r="K127" s="7" t="str">
        <f>IF($C127="","",IFERROR((IFERROR('FORM NILAI SIAP'!$M127*'CPMK-CPL'!J$11,0)+IFERROR('FORM NILAI SIAP'!$O127*'CPMK-CPL'!J$12,0)+IFERROR('FORM NILAI SIAP'!$Q127*'CPMK-CPL'!J$13,0)+IFERROR('FORM NILAI SIAP'!$S127*'CPMK-CPL'!J$14,0)+IFERROR('FORM NILAI SIAP'!$U127*'CPMK-CPL'!J$15,0)+IFERROR('FORM NILAI SIAP'!$W127*'CPMK-CPL'!J$16,0)+IFERROR('FORM NILAI SIAP'!$Y127*'CPMK-CPL'!J$17,0)+IFERROR('FORM NILAI SIAP'!$AA127*'CPMK-CPL'!J$18,0)+IFERROR('FORM NILAI SIAP'!$AC127*'CPMK-CPL'!J$19,0)+IFERROR('FORM NILAI SIAP'!$AE127*'CPMK-CPL'!J$20,0))/'CPMK-CPL'!J$25,""))</f>
        <v/>
      </c>
      <c r="L127" s="7" t="str">
        <f>IF($C127="","",IFERROR((IFERROR('FORM NILAI SIAP'!$M127*'CPMK-CPL'!K$11,0)+IFERROR('FORM NILAI SIAP'!$O127*'CPMK-CPL'!K$12,0)+IFERROR('FORM NILAI SIAP'!$Q127*'CPMK-CPL'!K$13,0)+IFERROR('FORM NILAI SIAP'!$S127*'CPMK-CPL'!K$14,0)+IFERROR('FORM NILAI SIAP'!$U127*'CPMK-CPL'!K$15,0)+IFERROR('FORM NILAI SIAP'!$W127*'CPMK-CPL'!K$16,0)+IFERROR('FORM NILAI SIAP'!$Y127*'CPMK-CPL'!K$17,0)+IFERROR('FORM NILAI SIAP'!$AA127*'CPMK-CPL'!K$18,0)+IFERROR('FORM NILAI SIAP'!$AC127*'CPMK-CPL'!K$19,0)+IFERROR('FORM NILAI SIAP'!$AE127*'CPMK-CPL'!K$20,0))/'CPMK-CPL'!K$25,""))</f>
        <v/>
      </c>
      <c r="M127" s="7" t="str">
        <f>IF($C127="","",IFERROR((IFERROR('FORM NILAI SIAP'!$M127*'CPMK-CPL'!L$11,0)+IFERROR('FORM NILAI SIAP'!$O127*'CPMK-CPL'!L$12,0)+IFERROR('FORM NILAI SIAP'!$Q127*'CPMK-CPL'!L$13,0)+IFERROR('FORM NILAI SIAP'!$S127*'CPMK-CPL'!L$14,0)+IFERROR('FORM NILAI SIAP'!$U127*'CPMK-CPL'!L$15,0)+IFERROR('FORM NILAI SIAP'!$W127*'CPMK-CPL'!L$16,0)+IFERROR('FORM NILAI SIAP'!$Y127*'CPMK-CPL'!L$17,0)+IFERROR('FORM NILAI SIAP'!$AA127*'CPMK-CPL'!L$18,0)+IFERROR('FORM NILAI SIAP'!$AC127*'CPMK-CPL'!L$19,0)+IFERROR('FORM NILAI SIAP'!$AE127*'CPMK-CPL'!L$20,0))/'CPMK-CPL'!L$25,""))</f>
        <v/>
      </c>
      <c r="N127" s="7" t="str">
        <f>IF($C127="","",IFERROR((IFERROR('FORM NILAI SIAP'!$M127*'CPMK-CPL'!M$11,0)+IFERROR('FORM NILAI SIAP'!$O127*'CPMK-CPL'!M$12,0)+IFERROR('FORM NILAI SIAP'!$Q127*'CPMK-CPL'!M$13,0)+IFERROR('FORM NILAI SIAP'!$S127*'CPMK-CPL'!M$14,0)+IFERROR('FORM NILAI SIAP'!$U127*'CPMK-CPL'!M$15,0)+IFERROR('FORM NILAI SIAP'!$W127*'CPMK-CPL'!M$16,0)+IFERROR('FORM NILAI SIAP'!$Y127*'CPMK-CPL'!M$17,0)+IFERROR('FORM NILAI SIAP'!$AA127*'CPMK-CPL'!M$18,0)+IFERROR('FORM NILAI SIAP'!$AC127*'CPMK-CPL'!M$19,0)+IFERROR('FORM NILAI SIAP'!$AE127*'CPMK-CPL'!M$20,0))/'CPMK-CPL'!M$25,""))</f>
        <v/>
      </c>
      <c r="O127" s="7" t="str">
        <f>IF($C127="","",IFERROR((IFERROR('FORM NILAI SIAP'!$M127*'CPMK-CPL'!N$11,0)+IFERROR('FORM NILAI SIAP'!$O127*'CPMK-CPL'!N$12,0)+IFERROR('FORM NILAI SIAP'!$Q127*'CPMK-CPL'!N$13,0)+IFERROR('FORM NILAI SIAP'!$S127*'CPMK-CPL'!N$14,0)+IFERROR('FORM NILAI SIAP'!$U127*'CPMK-CPL'!N$15,0)+IFERROR('FORM NILAI SIAP'!$W127*'CPMK-CPL'!N$16,0)+IFERROR('FORM NILAI SIAP'!$Y127*'CPMK-CPL'!N$17,0)+IFERROR('FORM NILAI SIAP'!$AA127*'CPMK-CPL'!N$18,0)+IFERROR('FORM NILAI SIAP'!$AC127*'CPMK-CPL'!N$19,0)+IFERROR('FORM NILAI SIAP'!$AE127*'CPMK-CPL'!N$20,0))/'CPMK-CPL'!N$25,""))</f>
        <v/>
      </c>
      <c r="P127" s="7" t="str">
        <f>IF($C127="","",IFERROR((IFERROR('FORM NILAI SIAP'!$M127*'CPMK-CPL'!O$11,0)+IFERROR('FORM NILAI SIAP'!$O127*'CPMK-CPL'!O$12,0)+IFERROR('FORM NILAI SIAP'!$Q127*'CPMK-CPL'!O$13,0)+IFERROR('FORM NILAI SIAP'!$S127*'CPMK-CPL'!O$14,0)+IFERROR('FORM NILAI SIAP'!$U127*'CPMK-CPL'!O$15,0)+IFERROR('FORM NILAI SIAP'!$W127*'CPMK-CPL'!O$16,0)+IFERROR('FORM NILAI SIAP'!$Y127*'CPMK-CPL'!O$17,0)+IFERROR('FORM NILAI SIAP'!$AA127*'CPMK-CPL'!O$18,0)+IFERROR('FORM NILAI SIAP'!$AC127*'CPMK-CPL'!O$19,0)+IFERROR('FORM NILAI SIAP'!$AE127*'CPMK-CPL'!O$20,0))/'CPMK-CPL'!O$25,""))</f>
        <v/>
      </c>
      <c r="Q127" s="7" t="str">
        <f>IF($C127="","",IFERROR((IFERROR('FORM NILAI SIAP'!$M127*'CPMK-CPL'!P$11,0)+IFERROR('FORM NILAI SIAP'!$O127*'CPMK-CPL'!P$12,0)+IFERROR('FORM NILAI SIAP'!$Q127*'CPMK-CPL'!P$13,0)+IFERROR('FORM NILAI SIAP'!$S127*'CPMK-CPL'!P$14,0)+IFERROR('FORM NILAI SIAP'!$U127*'CPMK-CPL'!P$15,0)+IFERROR('FORM NILAI SIAP'!$W127*'CPMK-CPL'!P$16,0)+IFERROR('FORM NILAI SIAP'!$Y127*'CPMK-CPL'!P$17,0)+IFERROR('FORM NILAI SIAP'!$AA127*'CPMK-CPL'!P$18,0)+IFERROR('FORM NILAI SIAP'!$AC127*'CPMK-CPL'!P$19,0)+IFERROR('FORM NILAI SIAP'!$AE127*'CPMK-CPL'!P$20,0))/'CPMK-CPL'!P$25,""))</f>
        <v/>
      </c>
      <c r="R127" s="7" t="str">
        <f>IF($C127="","",IFERROR((IFERROR('FORM NILAI SIAP'!$M127*'CPMK-CPL'!Q$11,0)+IFERROR('FORM NILAI SIAP'!$O127*'CPMK-CPL'!Q$12,0)+IFERROR('FORM NILAI SIAP'!$Q127*'CPMK-CPL'!Q$13,0)+IFERROR('FORM NILAI SIAP'!$S127*'CPMK-CPL'!Q$14,0)+IFERROR('FORM NILAI SIAP'!$U127*'CPMK-CPL'!Q$15,0)+IFERROR('FORM NILAI SIAP'!$W127*'CPMK-CPL'!Q$16,0)+IFERROR('FORM NILAI SIAP'!$Y127*'CPMK-CPL'!Q$17,0)+IFERROR('FORM NILAI SIAP'!$AA127*'CPMK-CPL'!Q$18,0)+IFERROR('FORM NILAI SIAP'!$AC127*'CPMK-CPL'!Q$19,0)+IFERROR('FORM NILAI SIAP'!$AE127*'CPMK-CPL'!Q$20,0))/'CPMK-CPL'!Q$25,""))</f>
        <v/>
      </c>
      <c r="S127" s="7" t="str">
        <f>IF($C127="","",IFERROR((IFERROR('FORM NILAI SIAP'!$M127*'CPMK-CPL'!R$11,0)+IFERROR('FORM NILAI SIAP'!$O127*'CPMK-CPL'!R$12,0)+IFERROR('FORM NILAI SIAP'!$Q127*'CPMK-CPL'!R$13,0)+IFERROR('FORM NILAI SIAP'!$S127*'CPMK-CPL'!R$14,0)+IFERROR('FORM NILAI SIAP'!$U127*'CPMK-CPL'!R$15,0)+IFERROR('FORM NILAI SIAP'!$W127*'CPMK-CPL'!R$16,0)+IFERROR('FORM NILAI SIAP'!$Y127*'CPMK-CPL'!R$17,0)+IFERROR('FORM NILAI SIAP'!$AA127*'CPMK-CPL'!R$18,0)+IFERROR('FORM NILAI SIAP'!$AC127*'CPMK-CPL'!R$19,0)+IFERROR('FORM NILAI SIAP'!$AE127*'CPMK-CPL'!R$20,0))/'CPMK-CPL'!R$25,""))</f>
        <v/>
      </c>
      <c r="T127" s="88" t="str">
        <f t="shared" ref="T127:AH127" si="129">IF(E127="","",IF(E127&gt;=80,4,IF(E127&gt;=70,3,IF(E127&gt;=60,2,1))))</f>
        <v/>
      </c>
      <c r="U127" s="88" t="str">
        <f t="shared" si="129"/>
        <v/>
      </c>
      <c r="V127" s="88">
        <f t="shared" si="75"/>
        <v>4</v>
      </c>
      <c r="W127" s="88" t="str">
        <f t="shared" si="129"/>
        <v/>
      </c>
      <c r="X127" s="88" t="str">
        <f t="shared" si="129"/>
        <v/>
      </c>
      <c r="Y127" s="88" t="str">
        <f t="shared" si="129"/>
        <v/>
      </c>
      <c r="Z127" s="88" t="str">
        <f t="shared" si="129"/>
        <v/>
      </c>
      <c r="AA127" s="88" t="str">
        <f t="shared" si="129"/>
        <v/>
      </c>
      <c r="AB127" s="88" t="str">
        <f t="shared" si="129"/>
        <v/>
      </c>
      <c r="AC127" s="88" t="str">
        <f t="shared" si="129"/>
        <v/>
      </c>
      <c r="AD127" s="88" t="str">
        <f t="shared" si="129"/>
        <v/>
      </c>
      <c r="AE127" s="88" t="str">
        <f t="shared" si="129"/>
        <v/>
      </c>
      <c r="AF127" s="88" t="str">
        <f t="shared" si="129"/>
        <v/>
      </c>
      <c r="AG127" s="88" t="str">
        <f t="shared" si="129"/>
        <v/>
      </c>
      <c r="AH127" s="88" t="str">
        <f t="shared" si="129"/>
        <v/>
      </c>
      <c r="AI127" s="89">
        <f t="shared" ca="1" si="6"/>
        <v>4</v>
      </c>
      <c r="AJ127" s="89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</row>
    <row r="128" spans="1:90" ht="14.25" customHeight="1">
      <c r="A128" s="103">
        <f t="shared" si="73"/>
        <v>121</v>
      </c>
      <c r="B128" s="64">
        <f>IF('FORM NILAI SIAP'!A128=0,"",'FORM NILAI SIAP'!A128)</f>
        <v>21120120140099</v>
      </c>
      <c r="C128" s="3" t="str">
        <f>IF('FORM NILAI SIAP'!B128=0,"",'FORM NILAI SIAP'!B128)</f>
        <v>ALYA ADELIA MUMTAZ</v>
      </c>
      <c r="D128" s="3" t="str">
        <f>'FORM NILAI SIAP'!J128</f>
        <v>A</v>
      </c>
      <c r="E128" s="7" t="str">
        <f>IF($C128="","",IFERROR((IFERROR('FORM NILAI SIAP'!$M128*'CPMK-CPL'!D$11,0)+IFERROR('FORM NILAI SIAP'!$O128*'CPMK-CPL'!D$12,0)+IFERROR('FORM NILAI SIAP'!$Q128*'CPMK-CPL'!D$13,0)+IFERROR('FORM NILAI SIAP'!$S128*'CPMK-CPL'!D$14,0)+IFERROR('FORM NILAI SIAP'!$U128*'CPMK-CPL'!D$15,0)+IFERROR('FORM NILAI SIAP'!$W128*'CPMK-CPL'!D$16,0)+IFERROR('FORM NILAI SIAP'!$Y128*'CPMK-CPL'!D$17,0)+IFERROR('FORM NILAI SIAP'!$AA128*'CPMK-CPL'!D$18,0)+IFERROR('FORM NILAI SIAP'!$AC128*'CPMK-CPL'!D$19,0)+IFERROR('FORM NILAI SIAP'!$AE128*'CPMK-CPL'!D$20,0))/'CPMK-CPL'!D$25,""))</f>
        <v/>
      </c>
      <c r="F128" s="7" t="str">
        <f>IF($C128="","",IFERROR((IFERROR('FORM NILAI SIAP'!$M128*'CPMK-CPL'!E$11,0)+IFERROR('FORM NILAI SIAP'!$O128*'CPMK-CPL'!E$12,0)+IFERROR('FORM NILAI SIAP'!$Q128*'CPMK-CPL'!E$13,0)+IFERROR('FORM NILAI SIAP'!$S128*'CPMK-CPL'!E$14,0)+IFERROR('FORM NILAI SIAP'!$U128*'CPMK-CPL'!E$15,0)+IFERROR('FORM NILAI SIAP'!$W128*'CPMK-CPL'!E$16,0)+IFERROR('FORM NILAI SIAP'!$Y128*'CPMK-CPL'!E$17,0)+IFERROR('FORM NILAI SIAP'!$AA128*'CPMK-CPL'!E$18,0)+IFERROR('FORM NILAI SIAP'!$AC128*'CPMK-CPL'!E$19,0)+IFERROR('FORM NILAI SIAP'!$AE128*'CPMK-CPL'!E$20,0))/'CPMK-CPL'!E$25,""))</f>
        <v/>
      </c>
      <c r="G128" s="7">
        <f>IF($C128="","",IFERROR((IFERROR('FORM NILAI SIAP'!$M128*'CPMK-CPL'!F$11,0)+IFERROR('FORM NILAI SIAP'!$O128*'CPMK-CPL'!F$12,0)+IFERROR('FORM NILAI SIAP'!$Q128*'CPMK-CPL'!F$13,0)+IFERROR('FORM NILAI SIAP'!$S128*'CPMK-CPL'!F$14,0)+IFERROR('FORM NILAI SIAP'!$U128*'CPMK-CPL'!F$15,0)+IFERROR('FORM NILAI SIAP'!$W128*'CPMK-CPL'!F$16,0)+IFERROR('FORM NILAI SIAP'!$Y128*'CPMK-CPL'!F$17,0)+IFERROR('FORM NILAI SIAP'!$AA128*'CPMK-CPL'!F$18,0)+IFERROR('FORM NILAI SIAP'!$AC128*'CPMK-CPL'!F$19,0)+IFERROR('FORM NILAI SIAP'!$AE128*'CPMK-CPL'!F$20,0))/'CPMK-CPL'!F$25,""))</f>
        <v>85</v>
      </c>
      <c r="H128" s="7" t="str">
        <f>IF($C128="","",IFERROR((IFERROR('FORM NILAI SIAP'!$M128*'CPMK-CPL'!G$11,0)+IFERROR('FORM NILAI SIAP'!$O128*'CPMK-CPL'!G$12,0)+IFERROR('FORM NILAI SIAP'!$Q128*'CPMK-CPL'!G$13,0)+IFERROR('FORM NILAI SIAP'!$S128*'CPMK-CPL'!G$14,0)+IFERROR('FORM NILAI SIAP'!$U128*'CPMK-CPL'!G$15,0)+IFERROR('FORM NILAI SIAP'!$W128*'CPMK-CPL'!G$16,0)+IFERROR('FORM NILAI SIAP'!$Y128*'CPMK-CPL'!G$17,0)+IFERROR('FORM NILAI SIAP'!$AA128*'CPMK-CPL'!G$18,0)+IFERROR('FORM NILAI SIAP'!$AC128*'CPMK-CPL'!G$19,0)+IFERROR('FORM NILAI SIAP'!$AE128*'CPMK-CPL'!G$20,0))/'CPMK-CPL'!G$25,""))</f>
        <v/>
      </c>
      <c r="I128" s="7" t="str">
        <f>IF($C128="","",IFERROR((IFERROR('FORM NILAI SIAP'!$M128*'CPMK-CPL'!H$11,0)+IFERROR('FORM NILAI SIAP'!$O128*'CPMK-CPL'!H$12,0)+IFERROR('FORM NILAI SIAP'!$Q128*'CPMK-CPL'!H$13,0)+IFERROR('FORM NILAI SIAP'!$S128*'CPMK-CPL'!H$14,0)+IFERROR('FORM NILAI SIAP'!$U128*'CPMK-CPL'!H$15,0)+IFERROR('FORM NILAI SIAP'!$W128*'CPMK-CPL'!H$16,0)+IFERROR('FORM NILAI SIAP'!$Y128*'CPMK-CPL'!H$17,0)+IFERROR('FORM NILAI SIAP'!$AA128*'CPMK-CPL'!H$18,0)+IFERROR('FORM NILAI SIAP'!$AC128*'CPMK-CPL'!H$19,0)+IFERROR('FORM NILAI SIAP'!$AE128*'CPMK-CPL'!H$20,0))/'CPMK-CPL'!H$25,""))</f>
        <v/>
      </c>
      <c r="J128" s="7" t="str">
        <f>IF($C128="","",IFERROR((IFERROR('FORM NILAI SIAP'!$M128*'CPMK-CPL'!I$11,0)+IFERROR('FORM NILAI SIAP'!$O128*'CPMK-CPL'!I$12,0)+IFERROR('FORM NILAI SIAP'!$Q128*'CPMK-CPL'!I$13,0)+IFERROR('FORM NILAI SIAP'!$S128*'CPMK-CPL'!I$14,0)+IFERROR('FORM NILAI SIAP'!$U128*'CPMK-CPL'!I$15,0)+IFERROR('FORM NILAI SIAP'!$W128*'CPMK-CPL'!I$16,0)+IFERROR('FORM NILAI SIAP'!$Y128*'CPMK-CPL'!I$17,0)+IFERROR('FORM NILAI SIAP'!$AA128*'CPMK-CPL'!I$18,0)+IFERROR('FORM NILAI SIAP'!$AC128*'CPMK-CPL'!I$19,0)+IFERROR('FORM NILAI SIAP'!$AE128*'CPMK-CPL'!I$20,0))/'CPMK-CPL'!I$25,""))</f>
        <v/>
      </c>
      <c r="K128" s="7" t="str">
        <f>IF($C128="","",IFERROR((IFERROR('FORM NILAI SIAP'!$M128*'CPMK-CPL'!J$11,0)+IFERROR('FORM NILAI SIAP'!$O128*'CPMK-CPL'!J$12,0)+IFERROR('FORM NILAI SIAP'!$Q128*'CPMK-CPL'!J$13,0)+IFERROR('FORM NILAI SIAP'!$S128*'CPMK-CPL'!J$14,0)+IFERROR('FORM NILAI SIAP'!$U128*'CPMK-CPL'!J$15,0)+IFERROR('FORM NILAI SIAP'!$W128*'CPMK-CPL'!J$16,0)+IFERROR('FORM NILAI SIAP'!$Y128*'CPMK-CPL'!J$17,0)+IFERROR('FORM NILAI SIAP'!$AA128*'CPMK-CPL'!J$18,0)+IFERROR('FORM NILAI SIAP'!$AC128*'CPMK-CPL'!J$19,0)+IFERROR('FORM NILAI SIAP'!$AE128*'CPMK-CPL'!J$20,0))/'CPMK-CPL'!J$25,""))</f>
        <v/>
      </c>
      <c r="L128" s="7" t="str">
        <f>IF($C128="","",IFERROR((IFERROR('FORM NILAI SIAP'!$M128*'CPMK-CPL'!K$11,0)+IFERROR('FORM NILAI SIAP'!$O128*'CPMK-CPL'!K$12,0)+IFERROR('FORM NILAI SIAP'!$Q128*'CPMK-CPL'!K$13,0)+IFERROR('FORM NILAI SIAP'!$S128*'CPMK-CPL'!K$14,0)+IFERROR('FORM NILAI SIAP'!$U128*'CPMK-CPL'!K$15,0)+IFERROR('FORM NILAI SIAP'!$W128*'CPMK-CPL'!K$16,0)+IFERROR('FORM NILAI SIAP'!$Y128*'CPMK-CPL'!K$17,0)+IFERROR('FORM NILAI SIAP'!$AA128*'CPMK-CPL'!K$18,0)+IFERROR('FORM NILAI SIAP'!$AC128*'CPMK-CPL'!K$19,0)+IFERROR('FORM NILAI SIAP'!$AE128*'CPMK-CPL'!K$20,0))/'CPMK-CPL'!K$25,""))</f>
        <v/>
      </c>
      <c r="M128" s="7" t="str">
        <f>IF($C128="","",IFERROR((IFERROR('FORM NILAI SIAP'!$M128*'CPMK-CPL'!L$11,0)+IFERROR('FORM NILAI SIAP'!$O128*'CPMK-CPL'!L$12,0)+IFERROR('FORM NILAI SIAP'!$Q128*'CPMK-CPL'!L$13,0)+IFERROR('FORM NILAI SIAP'!$S128*'CPMK-CPL'!L$14,0)+IFERROR('FORM NILAI SIAP'!$U128*'CPMK-CPL'!L$15,0)+IFERROR('FORM NILAI SIAP'!$W128*'CPMK-CPL'!L$16,0)+IFERROR('FORM NILAI SIAP'!$Y128*'CPMK-CPL'!L$17,0)+IFERROR('FORM NILAI SIAP'!$AA128*'CPMK-CPL'!L$18,0)+IFERROR('FORM NILAI SIAP'!$AC128*'CPMK-CPL'!L$19,0)+IFERROR('FORM NILAI SIAP'!$AE128*'CPMK-CPL'!L$20,0))/'CPMK-CPL'!L$25,""))</f>
        <v/>
      </c>
      <c r="N128" s="7" t="str">
        <f>IF($C128="","",IFERROR((IFERROR('FORM NILAI SIAP'!$M128*'CPMK-CPL'!M$11,0)+IFERROR('FORM NILAI SIAP'!$O128*'CPMK-CPL'!M$12,0)+IFERROR('FORM NILAI SIAP'!$Q128*'CPMK-CPL'!M$13,0)+IFERROR('FORM NILAI SIAP'!$S128*'CPMK-CPL'!M$14,0)+IFERROR('FORM NILAI SIAP'!$U128*'CPMK-CPL'!M$15,0)+IFERROR('FORM NILAI SIAP'!$W128*'CPMK-CPL'!M$16,0)+IFERROR('FORM NILAI SIAP'!$Y128*'CPMK-CPL'!M$17,0)+IFERROR('FORM NILAI SIAP'!$AA128*'CPMK-CPL'!M$18,0)+IFERROR('FORM NILAI SIAP'!$AC128*'CPMK-CPL'!M$19,0)+IFERROR('FORM NILAI SIAP'!$AE128*'CPMK-CPL'!M$20,0))/'CPMK-CPL'!M$25,""))</f>
        <v/>
      </c>
      <c r="O128" s="7" t="str">
        <f>IF($C128="","",IFERROR((IFERROR('FORM NILAI SIAP'!$M128*'CPMK-CPL'!N$11,0)+IFERROR('FORM NILAI SIAP'!$O128*'CPMK-CPL'!N$12,0)+IFERROR('FORM NILAI SIAP'!$Q128*'CPMK-CPL'!N$13,0)+IFERROR('FORM NILAI SIAP'!$S128*'CPMK-CPL'!N$14,0)+IFERROR('FORM NILAI SIAP'!$U128*'CPMK-CPL'!N$15,0)+IFERROR('FORM NILAI SIAP'!$W128*'CPMK-CPL'!N$16,0)+IFERROR('FORM NILAI SIAP'!$Y128*'CPMK-CPL'!N$17,0)+IFERROR('FORM NILAI SIAP'!$AA128*'CPMK-CPL'!N$18,0)+IFERROR('FORM NILAI SIAP'!$AC128*'CPMK-CPL'!N$19,0)+IFERROR('FORM NILAI SIAP'!$AE128*'CPMK-CPL'!N$20,0))/'CPMK-CPL'!N$25,""))</f>
        <v/>
      </c>
      <c r="P128" s="7" t="str">
        <f>IF($C128="","",IFERROR((IFERROR('FORM NILAI SIAP'!$M128*'CPMK-CPL'!O$11,0)+IFERROR('FORM NILAI SIAP'!$O128*'CPMK-CPL'!O$12,0)+IFERROR('FORM NILAI SIAP'!$Q128*'CPMK-CPL'!O$13,0)+IFERROR('FORM NILAI SIAP'!$S128*'CPMK-CPL'!O$14,0)+IFERROR('FORM NILAI SIAP'!$U128*'CPMK-CPL'!O$15,0)+IFERROR('FORM NILAI SIAP'!$W128*'CPMK-CPL'!O$16,0)+IFERROR('FORM NILAI SIAP'!$Y128*'CPMK-CPL'!O$17,0)+IFERROR('FORM NILAI SIAP'!$AA128*'CPMK-CPL'!O$18,0)+IFERROR('FORM NILAI SIAP'!$AC128*'CPMK-CPL'!O$19,0)+IFERROR('FORM NILAI SIAP'!$AE128*'CPMK-CPL'!O$20,0))/'CPMK-CPL'!O$25,""))</f>
        <v/>
      </c>
      <c r="Q128" s="7" t="str">
        <f>IF($C128="","",IFERROR((IFERROR('FORM NILAI SIAP'!$M128*'CPMK-CPL'!P$11,0)+IFERROR('FORM NILAI SIAP'!$O128*'CPMK-CPL'!P$12,0)+IFERROR('FORM NILAI SIAP'!$Q128*'CPMK-CPL'!P$13,0)+IFERROR('FORM NILAI SIAP'!$S128*'CPMK-CPL'!P$14,0)+IFERROR('FORM NILAI SIAP'!$U128*'CPMK-CPL'!P$15,0)+IFERROR('FORM NILAI SIAP'!$W128*'CPMK-CPL'!P$16,0)+IFERROR('FORM NILAI SIAP'!$Y128*'CPMK-CPL'!P$17,0)+IFERROR('FORM NILAI SIAP'!$AA128*'CPMK-CPL'!P$18,0)+IFERROR('FORM NILAI SIAP'!$AC128*'CPMK-CPL'!P$19,0)+IFERROR('FORM NILAI SIAP'!$AE128*'CPMK-CPL'!P$20,0))/'CPMK-CPL'!P$25,""))</f>
        <v/>
      </c>
      <c r="R128" s="7" t="str">
        <f>IF($C128="","",IFERROR((IFERROR('FORM NILAI SIAP'!$M128*'CPMK-CPL'!Q$11,0)+IFERROR('FORM NILAI SIAP'!$O128*'CPMK-CPL'!Q$12,0)+IFERROR('FORM NILAI SIAP'!$Q128*'CPMK-CPL'!Q$13,0)+IFERROR('FORM NILAI SIAP'!$S128*'CPMK-CPL'!Q$14,0)+IFERROR('FORM NILAI SIAP'!$U128*'CPMK-CPL'!Q$15,0)+IFERROR('FORM NILAI SIAP'!$W128*'CPMK-CPL'!Q$16,0)+IFERROR('FORM NILAI SIAP'!$Y128*'CPMK-CPL'!Q$17,0)+IFERROR('FORM NILAI SIAP'!$AA128*'CPMK-CPL'!Q$18,0)+IFERROR('FORM NILAI SIAP'!$AC128*'CPMK-CPL'!Q$19,0)+IFERROR('FORM NILAI SIAP'!$AE128*'CPMK-CPL'!Q$20,0))/'CPMK-CPL'!Q$25,""))</f>
        <v/>
      </c>
      <c r="S128" s="7" t="str">
        <f>IF($C128="","",IFERROR((IFERROR('FORM NILAI SIAP'!$M128*'CPMK-CPL'!R$11,0)+IFERROR('FORM NILAI SIAP'!$O128*'CPMK-CPL'!R$12,0)+IFERROR('FORM NILAI SIAP'!$Q128*'CPMK-CPL'!R$13,0)+IFERROR('FORM NILAI SIAP'!$S128*'CPMK-CPL'!R$14,0)+IFERROR('FORM NILAI SIAP'!$U128*'CPMK-CPL'!R$15,0)+IFERROR('FORM NILAI SIAP'!$W128*'CPMK-CPL'!R$16,0)+IFERROR('FORM NILAI SIAP'!$Y128*'CPMK-CPL'!R$17,0)+IFERROR('FORM NILAI SIAP'!$AA128*'CPMK-CPL'!R$18,0)+IFERROR('FORM NILAI SIAP'!$AC128*'CPMK-CPL'!R$19,0)+IFERROR('FORM NILAI SIAP'!$AE128*'CPMK-CPL'!R$20,0))/'CPMK-CPL'!R$25,""))</f>
        <v/>
      </c>
      <c r="T128" s="88" t="str">
        <f t="shared" ref="T128:AH128" si="130">IF(E128="","",IF(E128&gt;=80,4,IF(E128&gt;=70,3,IF(E128&gt;=60,2,1))))</f>
        <v/>
      </c>
      <c r="U128" s="88" t="str">
        <f t="shared" si="130"/>
        <v/>
      </c>
      <c r="V128" s="88">
        <f t="shared" si="75"/>
        <v>4</v>
      </c>
      <c r="W128" s="88" t="str">
        <f t="shared" si="130"/>
        <v/>
      </c>
      <c r="X128" s="88" t="str">
        <f t="shared" si="130"/>
        <v/>
      </c>
      <c r="Y128" s="88" t="str">
        <f t="shared" si="130"/>
        <v/>
      </c>
      <c r="Z128" s="88" t="str">
        <f t="shared" si="130"/>
        <v/>
      </c>
      <c r="AA128" s="88" t="str">
        <f t="shared" si="130"/>
        <v/>
      </c>
      <c r="AB128" s="88" t="str">
        <f t="shared" si="130"/>
        <v/>
      </c>
      <c r="AC128" s="88" t="str">
        <f t="shared" si="130"/>
        <v/>
      </c>
      <c r="AD128" s="88" t="str">
        <f t="shared" si="130"/>
        <v/>
      </c>
      <c r="AE128" s="88" t="str">
        <f t="shared" si="130"/>
        <v/>
      </c>
      <c r="AF128" s="88" t="str">
        <f t="shared" si="130"/>
        <v/>
      </c>
      <c r="AG128" s="88" t="str">
        <f t="shared" si="130"/>
        <v/>
      </c>
      <c r="AH128" s="88" t="str">
        <f t="shared" si="130"/>
        <v/>
      </c>
      <c r="AI128" s="89">
        <f t="shared" ca="1" si="6"/>
        <v>4</v>
      </c>
      <c r="AJ128" s="89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</row>
    <row r="129" spans="1:90" ht="14.25" customHeight="1">
      <c r="A129" s="103">
        <f t="shared" si="73"/>
        <v>122</v>
      </c>
      <c r="B129" s="64">
        <f>IF('FORM NILAI SIAP'!A129=0,"",'FORM NILAI SIAP'!A129)</f>
        <v>21120120140099</v>
      </c>
      <c r="C129" s="3" t="str">
        <f>IF('FORM NILAI SIAP'!B129=0,"",'FORM NILAI SIAP'!B129)</f>
        <v>MUHAMMAD NURIL HUDA MAULANI (&lt; 75%)</v>
      </c>
      <c r="D129" s="3" t="str">
        <f>'FORM NILAI SIAP'!J129</f>
        <v>E</v>
      </c>
      <c r="E129" s="7" t="str">
        <f>IF($C129="","",IFERROR((IFERROR('FORM NILAI SIAP'!$M129*'CPMK-CPL'!D$11,0)+IFERROR('FORM NILAI SIAP'!$O129*'CPMK-CPL'!D$12,0)+IFERROR('FORM NILAI SIAP'!$Q129*'CPMK-CPL'!D$13,0)+IFERROR('FORM NILAI SIAP'!$S129*'CPMK-CPL'!D$14,0)+IFERROR('FORM NILAI SIAP'!$U129*'CPMK-CPL'!D$15,0)+IFERROR('FORM NILAI SIAP'!$W129*'CPMK-CPL'!D$16,0)+IFERROR('FORM NILAI SIAP'!$Y129*'CPMK-CPL'!D$17,0)+IFERROR('FORM NILAI SIAP'!$AA129*'CPMK-CPL'!D$18,0)+IFERROR('FORM NILAI SIAP'!$AC129*'CPMK-CPL'!D$19,0)+IFERROR('FORM NILAI SIAP'!$AE129*'CPMK-CPL'!D$20,0))/'CPMK-CPL'!D$25,""))</f>
        <v/>
      </c>
      <c r="F129" s="7" t="str">
        <f>IF($C129="","",IFERROR((IFERROR('FORM NILAI SIAP'!$M129*'CPMK-CPL'!E$11,0)+IFERROR('FORM NILAI SIAP'!$O129*'CPMK-CPL'!E$12,0)+IFERROR('FORM NILAI SIAP'!$Q129*'CPMK-CPL'!E$13,0)+IFERROR('FORM NILAI SIAP'!$S129*'CPMK-CPL'!E$14,0)+IFERROR('FORM NILAI SIAP'!$U129*'CPMK-CPL'!E$15,0)+IFERROR('FORM NILAI SIAP'!$W129*'CPMK-CPL'!E$16,0)+IFERROR('FORM NILAI SIAP'!$Y129*'CPMK-CPL'!E$17,0)+IFERROR('FORM NILAI SIAP'!$AA129*'CPMK-CPL'!E$18,0)+IFERROR('FORM NILAI SIAP'!$AC129*'CPMK-CPL'!E$19,0)+IFERROR('FORM NILAI SIAP'!$AE129*'CPMK-CPL'!E$20,0))/'CPMK-CPL'!E$25,""))</f>
        <v/>
      </c>
      <c r="G129" s="7">
        <f>IF($C129="","",IFERROR((IFERROR('FORM NILAI SIAP'!$M129*'CPMK-CPL'!F$11,0)+IFERROR('FORM NILAI SIAP'!$O129*'CPMK-CPL'!F$12,0)+IFERROR('FORM NILAI SIAP'!$Q129*'CPMK-CPL'!F$13,0)+IFERROR('FORM NILAI SIAP'!$S129*'CPMK-CPL'!F$14,0)+IFERROR('FORM NILAI SIAP'!$U129*'CPMK-CPL'!F$15,0)+IFERROR('FORM NILAI SIAP'!$W129*'CPMK-CPL'!F$16,0)+IFERROR('FORM NILAI SIAP'!$Y129*'CPMK-CPL'!F$17,0)+IFERROR('FORM NILAI SIAP'!$AA129*'CPMK-CPL'!F$18,0)+IFERROR('FORM NILAI SIAP'!$AC129*'CPMK-CPL'!F$19,0)+IFERROR('FORM NILAI SIAP'!$AE129*'CPMK-CPL'!F$20,0))/'CPMK-CPL'!F$25,""))</f>
        <v>14.5</v>
      </c>
      <c r="H129" s="7" t="str">
        <f>IF($C129="","",IFERROR((IFERROR('FORM NILAI SIAP'!$M129*'CPMK-CPL'!G$11,0)+IFERROR('FORM NILAI SIAP'!$O129*'CPMK-CPL'!G$12,0)+IFERROR('FORM NILAI SIAP'!$Q129*'CPMK-CPL'!G$13,0)+IFERROR('FORM NILAI SIAP'!$S129*'CPMK-CPL'!G$14,0)+IFERROR('FORM NILAI SIAP'!$U129*'CPMK-CPL'!G$15,0)+IFERROR('FORM NILAI SIAP'!$W129*'CPMK-CPL'!G$16,0)+IFERROR('FORM NILAI SIAP'!$Y129*'CPMK-CPL'!G$17,0)+IFERROR('FORM NILAI SIAP'!$AA129*'CPMK-CPL'!G$18,0)+IFERROR('FORM NILAI SIAP'!$AC129*'CPMK-CPL'!G$19,0)+IFERROR('FORM NILAI SIAP'!$AE129*'CPMK-CPL'!G$20,0))/'CPMK-CPL'!G$25,""))</f>
        <v/>
      </c>
      <c r="I129" s="7" t="str">
        <f>IF($C129="","",IFERROR((IFERROR('FORM NILAI SIAP'!$M129*'CPMK-CPL'!H$11,0)+IFERROR('FORM NILAI SIAP'!$O129*'CPMK-CPL'!H$12,0)+IFERROR('FORM NILAI SIAP'!$Q129*'CPMK-CPL'!H$13,0)+IFERROR('FORM NILAI SIAP'!$S129*'CPMK-CPL'!H$14,0)+IFERROR('FORM NILAI SIAP'!$U129*'CPMK-CPL'!H$15,0)+IFERROR('FORM NILAI SIAP'!$W129*'CPMK-CPL'!H$16,0)+IFERROR('FORM NILAI SIAP'!$Y129*'CPMK-CPL'!H$17,0)+IFERROR('FORM NILAI SIAP'!$AA129*'CPMK-CPL'!H$18,0)+IFERROR('FORM NILAI SIAP'!$AC129*'CPMK-CPL'!H$19,0)+IFERROR('FORM NILAI SIAP'!$AE129*'CPMK-CPL'!H$20,0))/'CPMK-CPL'!H$25,""))</f>
        <v/>
      </c>
      <c r="J129" s="7" t="str">
        <f>IF($C129="","",IFERROR((IFERROR('FORM NILAI SIAP'!$M129*'CPMK-CPL'!I$11,0)+IFERROR('FORM NILAI SIAP'!$O129*'CPMK-CPL'!I$12,0)+IFERROR('FORM NILAI SIAP'!$Q129*'CPMK-CPL'!I$13,0)+IFERROR('FORM NILAI SIAP'!$S129*'CPMK-CPL'!I$14,0)+IFERROR('FORM NILAI SIAP'!$U129*'CPMK-CPL'!I$15,0)+IFERROR('FORM NILAI SIAP'!$W129*'CPMK-CPL'!I$16,0)+IFERROR('FORM NILAI SIAP'!$Y129*'CPMK-CPL'!I$17,0)+IFERROR('FORM NILAI SIAP'!$AA129*'CPMK-CPL'!I$18,0)+IFERROR('FORM NILAI SIAP'!$AC129*'CPMK-CPL'!I$19,0)+IFERROR('FORM NILAI SIAP'!$AE129*'CPMK-CPL'!I$20,0))/'CPMK-CPL'!I$25,""))</f>
        <v/>
      </c>
      <c r="K129" s="7" t="str">
        <f>IF($C129="","",IFERROR((IFERROR('FORM NILAI SIAP'!$M129*'CPMK-CPL'!J$11,0)+IFERROR('FORM NILAI SIAP'!$O129*'CPMK-CPL'!J$12,0)+IFERROR('FORM NILAI SIAP'!$Q129*'CPMK-CPL'!J$13,0)+IFERROR('FORM NILAI SIAP'!$S129*'CPMK-CPL'!J$14,0)+IFERROR('FORM NILAI SIAP'!$U129*'CPMK-CPL'!J$15,0)+IFERROR('FORM NILAI SIAP'!$W129*'CPMK-CPL'!J$16,0)+IFERROR('FORM NILAI SIAP'!$Y129*'CPMK-CPL'!J$17,0)+IFERROR('FORM NILAI SIAP'!$AA129*'CPMK-CPL'!J$18,0)+IFERROR('FORM NILAI SIAP'!$AC129*'CPMK-CPL'!J$19,0)+IFERROR('FORM NILAI SIAP'!$AE129*'CPMK-CPL'!J$20,0))/'CPMK-CPL'!J$25,""))</f>
        <v/>
      </c>
      <c r="L129" s="7" t="str">
        <f>IF($C129="","",IFERROR((IFERROR('FORM NILAI SIAP'!$M129*'CPMK-CPL'!K$11,0)+IFERROR('FORM NILAI SIAP'!$O129*'CPMK-CPL'!K$12,0)+IFERROR('FORM NILAI SIAP'!$Q129*'CPMK-CPL'!K$13,0)+IFERROR('FORM NILAI SIAP'!$S129*'CPMK-CPL'!K$14,0)+IFERROR('FORM NILAI SIAP'!$U129*'CPMK-CPL'!K$15,0)+IFERROR('FORM NILAI SIAP'!$W129*'CPMK-CPL'!K$16,0)+IFERROR('FORM NILAI SIAP'!$Y129*'CPMK-CPL'!K$17,0)+IFERROR('FORM NILAI SIAP'!$AA129*'CPMK-CPL'!K$18,0)+IFERROR('FORM NILAI SIAP'!$AC129*'CPMK-CPL'!K$19,0)+IFERROR('FORM NILAI SIAP'!$AE129*'CPMK-CPL'!K$20,0))/'CPMK-CPL'!K$25,""))</f>
        <v/>
      </c>
      <c r="M129" s="7" t="str">
        <f>IF($C129="","",IFERROR((IFERROR('FORM NILAI SIAP'!$M129*'CPMK-CPL'!L$11,0)+IFERROR('FORM NILAI SIAP'!$O129*'CPMK-CPL'!L$12,0)+IFERROR('FORM NILAI SIAP'!$Q129*'CPMK-CPL'!L$13,0)+IFERROR('FORM NILAI SIAP'!$S129*'CPMK-CPL'!L$14,0)+IFERROR('FORM NILAI SIAP'!$U129*'CPMK-CPL'!L$15,0)+IFERROR('FORM NILAI SIAP'!$W129*'CPMK-CPL'!L$16,0)+IFERROR('FORM NILAI SIAP'!$Y129*'CPMK-CPL'!L$17,0)+IFERROR('FORM NILAI SIAP'!$AA129*'CPMK-CPL'!L$18,0)+IFERROR('FORM NILAI SIAP'!$AC129*'CPMK-CPL'!L$19,0)+IFERROR('FORM NILAI SIAP'!$AE129*'CPMK-CPL'!L$20,0))/'CPMK-CPL'!L$25,""))</f>
        <v/>
      </c>
      <c r="N129" s="7" t="str">
        <f>IF($C129="","",IFERROR((IFERROR('FORM NILAI SIAP'!$M129*'CPMK-CPL'!M$11,0)+IFERROR('FORM NILAI SIAP'!$O129*'CPMK-CPL'!M$12,0)+IFERROR('FORM NILAI SIAP'!$Q129*'CPMK-CPL'!M$13,0)+IFERROR('FORM NILAI SIAP'!$S129*'CPMK-CPL'!M$14,0)+IFERROR('FORM NILAI SIAP'!$U129*'CPMK-CPL'!M$15,0)+IFERROR('FORM NILAI SIAP'!$W129*'CPMK-CPL'!M$16,0)+IFERROR('FORM NILAI SIAP'!$Y129*'CPMK-CPL'!M$17,0)+IFERROR('FORM NILAI SIAP'!$AA129*'CPMK-CPL'!M$18,0)+IFERROR('FORM NILAI SIAP'!$AC129*'CPMK-CPL'!M$19,0)+IFERROR('FORM NILAI SIAP'!$AE129*'CPMK-CPL'!M$20,0))/'CPMK-CPL'!M$25,""))</f>
        <v/>
      </c>
      <c r="O129" s="7" t="str">
        <f>IF($C129="","",IFERROR((IFERROR('FORM NILAI SIAP'!$M129*'CPMK-CPL'!N$11,0)+IFERROR('FORM NILAI SIAP'!$O129*'CPMK-CPL'!N$12,0)+IFERROR('FORM NILAI SIAP'!$Q129*'CPMK-CPL'!N$13,0)+IFERROR('FORM NILAI SIAP'!$S129*'CPMK-CPL'!N$14,0)+IFERROR('FORM NILAI SIAP'!$U129*'CPMK-CPL'!N$15,0)+IFERROR('FORM NILAI SIAP'!$W129*'CPMK-CPL'!N$16,0)+IFERROR('FORM NILAI SIAP'!$Y129*'CPMK-CPL'!N$17,0)+IFERROR('FORM NILAI SIAP'!$AA129*'CPMK-CPL'!N$18,0)+IFERROR('FORM NILAI SIAP'!$AC129*'CPMK-CPL'!N$19,0)+IFERROR('FORM NILAI SIAP'!$AE129*'CPMK-CPL'!N$20,0))/'CPMK-CPL'!N$25,""))</f>
        <v/>
      </c>
      <c r="P129" s="7" t="str">
        <f>IF($C129="","",IFERROR((IFERROR('FORM NILAI SIAP'!$M129*'CPMK-CPL'!O$11,0)+IFERROR('FORM NILAI SIAP'!$O129*'CPMK-CPL'!O$12,0)+IFERROR('FORM NILAI SIAP'!$Q129*'CPMK-CPL'!O$13,0)+IFERROR('FORM NILAI SIAP'!$S129*'CPMK-CPL'!O$14,0)+IFERROR('FORM NILAI SIAP'!$U129*'CPMK-CPL'!O$15,0)+IFERROR('FORM NILAI SIAP'!$W129*'CPMK-CPL'!O$16,0)+IFERROR('FORM NILAI SIAP'!$Y129*'CPMK-CPL'!O$17,0)+IFERROR('FORM NILAI SIAP'!$AA129*'CPMK-CPL'!O$18,0)+IFERROR('FORM NILAI SIAP'!$AC129*'CPMK-CPL'!O$19,0)+IFERROR('FORM NILAI SIAP'!$AE129*'CPMK-CPL'!O$20,0))/'CPMK-CPL'!O$25,""))</f>
        <v/>
      </c>
      <c r="Q129" s="7" t="str">
        <f>IF($C129="","",IFERROR((IFERROR('FORM NILAI SIAP'!$M129*'CPMK-CPL'!P$11,0)+IFERROR('FORM NILAI SIAP'!$O129*'CPMK-CPL'!P$12,0)+IFERROR('FORM NILAI SIAP'!$Q129*'CPMK-CPL'!P$13,0)+IFERROR('FORM NILAI SIAP'!$S129*'CPMK-CPL'!P$14,0)+IFERROR('FORM NILAI SIAP'!$U129*'CPMK-CPL'!P$15,0)+IFERROR('FORM NILAI SIAP'!$W129*'CPMK-CPL'!P$16,0)+IFERROR('FORM NILAI SIAP'!$Y129*'CPMK-CPL'!P$17,0)+IFERROR('FORM NILAI SIAP'!$AA129*'CPMK-CPL'!P$18,0)+IFERROR('FORM NILAI SIAP'!$AC129*'CPMK-CPL'!P$19,0)+IFERROR('FORM NILAI SIAP'!$AE129*'CPMK-CPL'!P$20,0))/'CPMK-CPL'!P$25,""))</f>
        <v/>
      </c>
      <c r="R129" s="7" t="str">
        <f>IF($C129="","",IFERROR((IFERROR('FORM NILAI SIAP'!$M129*'CPMK-CPL'!Q$11,0)+IFERROR('FORM NILAI SIAP'!$O129*'CPMK-CPL'!Q$12,0)+IFERROR('FORM NILAI SIAP'!$Q129*'CPMK-CPL'!Q$13,0)+IFERROR('FORM NILAI SIAP'!$S129*'CPMK-CPL'!Q$14,0)+IFERROR('FORM NILAI SIAP'!$U129*'CPMK-CPL'!Q$15,0)+IFERROR('FORM NILAI SIAP'!$W129*'CPMK-CPL'!Q$16,0)+IFERROR('FORM NILAI SIAP'!$Y129*'CPMK-CPL'!Q$17,0)+IFERROR('FORM NILAI SIAP'!$AA129*'CPMK-CPL'!Q$18,0)+IFERROR('FORM NILAI SIAP'!$AC129*'CPMK-CPL'!Q$19,0)+IFERROR('FORM NILAI SIAP'!$AE129*'CPMK-CPL'!Q$20,0))/'CPMK-CPL'!Q$25,""))</f>
        <v/>
      </c>
      <c r="S129" s="7" t="str">
        <f>IF($C129="","",IFERROR((IFERROR('FORM NILAI SIAP'!$M129*'CPMK-CPL'!R$11,0)+IFERROR('FORM NILAI SIAP'!$O129*'CPMK-CPL'!R$12,0)+IFERROR('FORM NILAI SIAP'!$Q129*'CPMK-CPL'!R$13,0)+IFERROR('FORM NILAI SIAP'!$S129*'CPMK-CPL'!R$14,0)+IFERROR('FORM NILAI SIAP'!$U129*'CPMK-CPL'!R$15,0)+IFERROR('FORM NILAI SIAP'!$W129*'CPMK-CPL'!R$16,0)+IFERROR('FORM NILAI SIAP'!$Y129*'CPMK-CPL'!R$17,0)+IFERROR('FORM NILAI SIAP'!$AA129*'CPMK-CPL'!R$18,0)+IFERROR('FORM NILAI SIAP'!$AC129*'CPMK-CPL'!R$19,0)+IFERROR('FORM NILAI SIAP'!$AE129*'CPMK-CPL'!R$20,0))/'CPMK-CPL'!R$25,""))</f>
        <v/>
      </c>
      <c r="T129" s="88" t="str">
        <f t="shared" ref="T129:AH129" si="131">IF(E129="","",IF(E129&gt;=80,4,IF(E129&gt;=70,3,IF(E129&gt;=60,2,1))))</f>
        <v/>
      </c>
      <c r="U129" s="88" t="str">
        <f t="shared" si="131"/>
        <v/>
      </c>
      <c r="V129" s="88">
        <f t="shared" si="75"/>
        <v>1</v>
      </c>
      <c r="W129" s="88" t="str">
        <f t="shared" si="131"/>
        <v/>
      </c>
      <c r="X129" s="88" t="str">
        <f t="shared" si="131"/>
        <v/>
      </c>
      <c r="Y129" s="88" t="str">
        <f t="shared" si="131"/>
        <v/>
      </c>
      <c r="Z129" s="88" t="str">
        <f t="shared" si="131"/>
        <v/>
      </c>
      <c r="AA129" s="88" t="str">
        <f t="shared" si="131"/>
        <v/>
      </c>
      <c r="AB129" s="88" t="str">
        <f t="shared" si="131"/>
        <v/>
      </c>
      <c r="AC129" s="88" t="str">
        <f t="shared" si="131"/>
        <v/>
      </c>
      <c r="AD129" s="88" t="str">
        <f t="shared" si="131"/>
        <v/>
      </c>
      <c r="AE129" s="88" t="str">
        <f t="shared" si="131"/>
        <v/>
      </c>
      <c r="AF129" s="88" t="str">
        <f t="shared" si="131"/>
        <v/>
      </c>
      <c r="AG129" s="88" t="str">
        <f t="shared" si="131"/>
        <v/>
      </c>
      <c r="AH129" s="88" t="str">
        <f t="shared" si="131"/>
        <v/>
      </c>
      <c r="AI129" s="89">
        <f t="shared" ca="1" si="6"/>
        <v>1</v>
      </c>
      <c r="AJ129" s="89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</row>
    <row r="130" spans="1:90" ht="14.25" customHeight="1">
      <c r="A130" s="103">
        <f t="shared" si="73"/>
        <v>123</v>
      </c>
      <c r="B130" s="64">
        <f>IF('FORM NILAI SIAP'!A130=0,"",'FORM NILAI SIAP'!A130)</f>
        <v>21120120140099</v>
      </c>
      <c r="C130" s="3" t="str">
        <f>IF('FORM NILAI SIAP'!B130=0,"",'FORM NILAI SIAP'!B130)</f>
        <v>KHASANDRA NUR PRISTIWANING RAHAYU</v>
      </c>
      <c r="D130" s="3" t="str">
        <f>'FORM NILAI SIAP'!J130</f>
        <v>A</v>
      </c>
      <c r="E130" s="7" t="str">
        <f>IF($C130="","",IFERROR((IFERROR('FORM NILAI SIAP'!$M130*'CPMK-CPL'!D$11,0)+IFERROR('FORM NILAI SIAP'!$O130*'CPMK-CPL'!D$12,0)+IFERROR('FORM NILAI SIAP'!$Q130*'CPMK-CPL'!D$13,0)+IFERROR('FORM NILAI SIAP'!$S130*'CPMK-CPL'!D$14,0)+IFERROR('FORM NILAI SIAP'!$U130*'CPMK-CPL'!D$15,0)+IFERROR('FORM NILAI SIAP'!$W130*'CPMK-CPL'!D$16,0)+IFERROR('FORM NILAI SIAP'!$Y130*'CPMK-CPL'!D$17,0)+IFERROR('FORM NILAI SIAP'!$AA130*'CPMK-CPL'!D$18,0)+IFERROR('FORM NILAI SIAP'!$AC130*'CPMK-CPL'!D$19,0)+IFERROR('FORM NILAI SIAP'!$AE130*'CPMK-CPL'!D$20,0))/'CPMK-CPL'!D$25,""))</f>
        <v/>
      </c>
      <c r="F130" s="7" t="str">
        <f>IF($C130="","",IFERROR((IFERROR('FORM NILAI SIAP'!$M130*'CPMK-CPL'!E$11,0)+IFERROR('FORM NILAI SIAP'!$O130*'CPMK-CPL'!E$12,0)+IFERROR('FORM NILAI SIAP'!$Q130*'CPMK-CPL'!E$13,0)+IFERROR('FORM NILAI SIAP'!$S130*'CPMK-CPL'!E$14,0)+IFERROR('FORM NILAI SIAP'!$U130*'CPMK-CPL'!E$15,0)+IFERROR('FORM NILAI SIAP'!$W130*'CPMK-CPL'!E$16,0)+IFERROR('FORM NILAI SIAP'!$Y130*'CPMK-CPL'!E$17,0)+IFERROR('FORM NILAI SIAP'!$AA130*'CPMK-CPL'!E$18,0)+IFERROR('FORM NILAI SIAP'!$AC130*'CPMK-CPL'!E$19,0)+IFERROR('FORM NILAI SIAP'!$AE130*'CPMK-CPL'!E$20,0))/'CPMK-CPL'!E$25,""))</f>
        <v/>
      </c>
      <c r="G130" s="7">
        <f>IF($C130="","",IFERROR((IFERROR('FORM NILAI SIAP'!$M130*'CPMK-CPL'!F$11,0)+IFERROR('FORM NILAI SIAP'!$O130*'CPMK-CPL'!F$12,0)+IFERROR('FORM NILAI SIAP'!$Q130*'CPMK-CPL'!F$13,0)+IFERROR('FORM NILAI SIAP'!$S130*'CPMK-CPL'!F$14,0)+IFERROR('FORM NILAI SIAP'!$U130*'CPMK-CPL'!F$15,0)+IFERROR('FORM NILAI SIAP'!$W130*'CPMK-CPL'!F$16,0)+IFERROR('FORM NILAI SIAP'!$Y130*'CPMK-CPL'!F$17,0)+IFERROR('FORM NILAI SIAP'!$AA130*'CPMK-CPL'!F$18,0)+IFERROR('FORM NILAI SIAP'!$AC130*'CPMK-CPL'!F$19,0)+IFERROR('FORM NILAI SIAP'!$AE130*'CPMK-CPL'!F$20,0))/'CPMK-CPL'!F$25,""))</f>
        <v>82.25</v>
      </c>
      <c r="H130" s="7" t="str">
        <f>IF($C130="","",IFERROR((IFERROR('FORM NILAI SIAP'!$M130*'CPMK-CPL'!G$11,0)+IFERROR('FORM NILAI SIAP'!$O130*'CPMK-CPL'!G$12,0)+IFERROR('FORM NILAI SIAP'!$Q130*'CPMK-CPL'!G$13,0)+IFERROR('FORM NILAI SIAP'!$S130*'CPMK-CPL'!G$14,0)+IFERROR('FORM NILAI SIAP'!$U130*'CPMK-CPL'!G$15,0)+IFERROR('FORM NILAI SIAP'!$W130*'CPMK-CPL'!G$16,0)+IFERROR('FORM NILAI SIAP'!$Y130*'CPMK-CPL'!G$17,0)+IFERROR('FORM NILAI SIAP'!$AA130*'CPMK-CPL'!G$18,0)+IFERROR('FORM NILAI SIAP'!$AC130*'CPMK-CPL'!G$19,0)+IFERROR('FORM NILAI SIAP'!$AE130*'CPMK-CPL'!G$20,0))/'CPMK-CPL'!G$25,""))</f>
        <v/>
      </c>
      <c r="I130" s="7" t="str">
        <f>IF($C130="","",IFERROR((IFERROR('FORM NILAI SIAP'!$M130*'CPMK-CPL'!H$11,0)+IFERROR('FORM NILAI SIAP'!$O130*'CPMK-CPL'!H$12,0)+IFERROR('FORM NILAI SIAP'!$Q130*'CPMK-CPL'!H$13,0)+IFERROR('FORM NILAI SIAP'!$S130*'CPMK-CPL'!H$14,0)+IFERROR('FORM NILAI SIAP'!$U130*'CPMK-CPL'!H$15,0)+IFERROR('FORM NILAI SIAP'!$W130*'CPMK-CPL'!H$16,0)+IFERROR('FORM NILAI SIAP'!$Y130*'CPMK-CPL'!H$17,0)+IFERROR('FORM NILAI SIAP'!$AA130*'CPMK-CPL'!H$18,0)+IFERROR('FORM NILAI SIAP'!$AC130*'CPMK-CPL'!H$19,0)+IFERROR('FORM NILAI SIAP'!$AE130*'CPMK-CPL'!H$20,0))/'CPMK-CPL'!H$25,""))</f>
        <v/>
      </c>
      <c r="J130" s="7" t="str">
        <f>IF($C130="","",IFERROR((IFERROR('FORM NILAI SIAP'!$M130*'CPMK-CPL'!I$11,0)+IFERROR('FORM NILAI SIAP'!$O130*'CPMK-CPL'!I$12,0)+IFERROR('FORM NILAI SIAP'!$Q130*'CPMK-CPL'!I$13,0)+IFERROR('FORM NILAI SIAP'!$S130*'CPMK-CPL'!I$14,0)+IFERROR('FORM NILAI SIAP'!$U130*'CPMK-CPL'!I$15,0)+IFERROR('FORM NILAI SIAP'!$W130*'CPMK-CPL'!I$16,0)+IFERROR('FORM NILAI SIAP'!$Y130*'CPMK-CPL'!I$17,0)+IFERROR('FORM NILAI SIAP'!$AA130*'CPMK-CPL'!I$18,0)+IFERROR('FORM NILAI SIAP'!$AC130*'CPMK-CPL'!I$19,0)+IFERROR('FORM NILAI SIAP'!$AE130*'CPMK-CPL'!I$20,0))/'CPMK-CPL'!I$25,""))</f>
        <v/>
      </c>
      <c r="K130" s="7" t="str">
        <f>IF($C130="","",IFERROR((IFERROR('FORM NILAI SIAP'!$M130*'CPMK-CPL'!J$11,0)+IFERROR('FORM NILAI SIAP'!$O130*'CPMK-CPL'!J$12,0)+IFERROR('FORM NILAI SIAP'!$Q130*'CPMK-CPL'!J$13,0)+IFERROR('FORM NILAI SIAP'!$S130*'CPMK-CPL'!J$14,0)+IFERROR('FORM NILAI SIAP'!$U130*'CPMK-CPL'!J$15,0)+IFERROR('FORM NILAI SIAP'!$W130*'CPMK-CPL'!J$16,0)+IFERROR('FORM NILAI SIAP'!$Y130*'CPMK-CPL'!J$17,0)+IFERROR('FORM NILAI SIAP'!$AA130*'CPMK-CPL'!J$18,0)+IFERROR('FORM NILAI SIAP'!$AC130*'CPMK-CPL'!J$19,0)+IFERROR('FORM NILAI SIAP'!$AE130*'CPMK-CPL'!J$20,0))/'CPMK-CPL'!J$25,""))</f>
        <v/>
      </c>
      <c r="L130" s="7" t="str">
        <f>IF($C130="","",IFERROR((IFERROR('FORM NILAI SIAP'!$M130*'CPMK-CPL'!K$11,0)+IFERROR('FORM NILAI SIAP'!$O130*'CPMK-CPL'!K$12,0)+IFERROR('FORM NILAI SIAP'!$Q130*'CPMK-CPL'!K$13,0)+IFERROR('FORM NILAI SIAP'!$S130*'CPMK-CPL'!K$14,0)+IFERROR('FORM NILAI SIAP'!$U130*'CPMK-CPL'!K$15,0)+IFERROR('FORM NILAI SIAP'!$W130*'CPMK-CPL'!K$16,0)+IFERROR('FORM NILAI SIAP'!$Y130*'CPMK-CPL'!K$17,0)+IFERROR('FORM NILAI SIAP'!$AA130*'CPMK-CPL'!K$18,0)+IFERROR('FORM NILAI SIAP'!$AC130*'CPMK-CPL'!K$19,0)+IFERROR('FORM NILAI SIAP'!$AE130*'CPMK-CPL'!K$20,0))/'CPMK-CPL'!K$25,""))</f>
        <v/>
      </c>
      <c r="M130" s="7" t="str">
        <f>IF($C130="","",IFERROR((IFERROR('FORM NILAI SIAP'!$M130*'CPMK-CPL'!L$11,0)+IFERROR('FORM NILAI SIAP'!$O130*'CPMK-CPL'!L$12,0)+IFERROR('FORM NILAI SIAP'!$Q130*'CPMK-CPL'!L$13,0)+IFERROR('FORM NILAI SIAP'!$S130*'CPMK-CPL'!L$14,0)+IFERROR('FORM NILAI SIAP'!$U130*'CPMK-CPL'!L$15,0)+IFERROR('FORM NILAI SIAP'!$W130*'CPMK-CPL'!L$16,0)+IFERROR('FORM NILAI SIAP'!$Y130*'CPMK-CPL'!L$17,0)+IFERROR('FORM NILAI SIAP'!$AA130*'CPMK-CPL'!L$18,0)+IFERROR('FORM NILAI SIAP'!$AC130*'CPMK-CPL'!L$19,0)+IFERROR('FORM NILAI SIAP'!$AE130*'CPMK-CPL'!L$20,0))/'CPMK-CPL'!L$25,""))</f>
        <v/>
      </c>
      <c r="N130" s="7" t="str">
        <f>IF($C130="","",IFERROR((IFERROR('FORM NILAI SIAP'!$M130*'CPMK-CPL'!M$11,0)+IFERROR('FORM NILAI SIAP'!$O130*'CPMK-CPL'!M$12,0)+IFERROR('FORM NILAI SIAP'!$Q130*'CPMK-CPL'!M$13,0)+IFERROR('FORM NILAI SIAP'!$S130*'CPMK-CPL'!M$14,0)+IFERROR('FORM NILAI SIAP'!$U130*'CPMK-CPL'!M$15,0)+IFERROR('FORM NILAI SIAP'!$W130*'CPMK-CPL'!M$16,0)+IFERROR('FORM NILAI SIAP'!$Y130*'CPMK-CPL'!M$17,0)+IFERROR('FORM NILAI SIAP'!$AA130*'CPMK-CPL'!M$18,0)+IFERROR('FORM NILAI SIAP'!$AC130*'CPMK-CPL'!M$19,0)+IFERROR('FORM NILAI SIAP'!$AE130*'CPMK-CPL'!M$20,0))/'CPMK-CPL'!M$25,""))</f>
        <v/>
      </c>
      <c r="O130" s="7" t="str">
        <f>IF($C130="","",IFERROR((IFERROR('FORM NILAI SIAP'!$M130*'CPMK-CPL'!N$11,0)+IFERROR('FORM NILAI SIAP'!$O130*'CPMK-CPL'!N$12,0)+IFERROR('FORM NILAI SIAP'!$Q130*'CPMK-CPL'!N$13,0)+IFERROR('FORM NILAI SIAP'!$S130*'CPMK-CPL'!N$14,0)+IFERROR('FORM NILAI SIAP'!$U130*'CPMK-CPL'!N$15,0)+IFERROR('FORM NILAI SIAP'!$W130*'CPMK-CPL'!N$16,0)+IFERROR('FORM NILAI SIAP'!$Y130*'CPMK-CPL'!N$17,0)+IFERROR('FORM NILAI SIAP'!$AA130*'CPMK-CPL'!N$18,0)+IFERROR('FORM NILAI SIAP'!$AC130*'CPMK-CPL'!N$19,0)+IFERROR('FORM NILAI SIAP'!$AE130*'CPMK-CPL'!N$20,0))/'CPMK-CPL'!N$25,""))</f>
        <v/>
      </c>
      <c r="P130" s="7" t="str">
        <f>IF($C130="","",IFERROR((IFERROR('FORM NILAI SIAP'!$M130*'CPMK-CPL'!O$11,0)+IFERROR('FORM NILAI SIAP'!$O130*'CPMK-CPL'!O$12,0)+IFERROR('FORM NILAI SIAP'!$Q130*'CPMK-CPL'!O$13,0)+IFERROR('FORM NILAI SIAP'!$S130*'CPMK-CPL'!O$14,0)+IFERROR('FORM NILAI SIAP'!$U130*'CPMK-CPL'!O$15,0)+IFERROR('FORM NILAI SIAP'!$W130*'CPMK-CPL'!O$16,0)+IFERROR('FORM NILAI SIAP'!$Y130*'CPMK-CPL'!O$17,0)+IFERROR('FORM NILAI SIAP'!$AA130*'CPMK-CPL'!O$18,0)+IFERROR('FORM NILAI SIAP'!$AC130*'CPMK-CPL'!O$19,0)+IFERROR('FORM NILAI SIAP'!$AE130*'CPMK-CPL'!O$20,0))/'CPMK-CPL'!O$25,""))</f>
        <v/>
      </c>
      <c r="Q130" s="7" t="str">
        <f>IF($C130="","",IFERROR((IFERROR('FORM NILAI SIAP'!$M130*'CPMK-CPL'!P$11,0)+IFERROR('FORM NILAI SIAP'!$O130*'CPMK-CPL'!P$12,0)+IFERROR('FORM NILAI SIAP'!$Q130*'CPMK-CPL'!P$13,0)+IFERROR('FORM NILAI SIAP'!$S130*'CPMK-CPL'!P$14,0)+IFERROR('FORM NILAI SIAP'!$U130*'CPMK-CPL'!P$15,0)+IFERROR('FORM NILAI SIAP'!$W130*'CPMK-CPL'!P$16,0)+IFERROR('FORM NILAI SIAP'!$Y130*'CPMK-CPL'!P$17,0)+IFERROR('FORM NILAI SIAP'!$AA130*'CPMK-CPL'!P$18,0)+IFERROR('FORM NILAI SIAP'!$AC130*'CPMK-CPL'!P$19,0)+IFERROR('FORM NILAI SIAP'!$AE130*'CPMK-CPL'!P$20,0))/'CPMK-CPL'!P$25,""))</f>
        <v/>
      </c>
      <c r="R130" s="7" t="str">
        <f>IF($C130="","",IFERROR((IFERROR('FORM NILAI SIAP'!$M130*'CPMK-CPL'!Q$11,0)+IFERROR('FORM NILAI SIAP'!$O130*'CPMK-CPL'!Q$12,0)+IFERROR('FORM NILAI SIAP'!$Q130*'CPMK-CPL'!Q$13,0)+IFERROR('FORM NILAI SIAP'!$S130*'CPMK-CPL'!Q$14,0)+IFERROR('FORM NILAI SIAP'!$U130*'CPMK-CPL'!Q$15,0)+IFERROR('FORM NILAI SIAP'!$W130*'CPMK-CPL'!Q$16,0)+IFERROR('FORM NILAI SIAP'!$Y130*'CPMK-CPL'!Q$17,0)+IFERROR('FORM NILAI SIAP'!$AA130*'CPMK-CPL'!Q$18,0)+IFERROR('FORM NILAI SIAP'!$AC130*'CPMK-CPL'!Q$19,0)+IFERROR('FORM NILAI SIAP'!$AE130*'CPMK-CPL'!Q$20,0))/'CPMK-CPL'!Q$25,""))</f>
        <v/>
      </c>
      <c r="S130" s="7" t="str">
        <f>IF($C130="","",IFERROR((IFERROR('FORM NILAI SIAP'!$M130*'CPMK-CPL'!R$11,0)+IFERROR('FORM NILAI SIAP'!$O130*'CPMK-CPL'!R$12,0)+IFERROR('FORM NILAI SIAP'!$Q130*'CPMK-CPL'!R$13,0)+IFERROR('FORM NILAI SIAP'!$S130*'CPMK-CPL'!R$14,0)+IFERROR('FORM NILAI SIAP'!$U130*'CPMK-CPL'!R$15,0)+IFERROR('FORM NILAI SIAP'!$W130*'CPMK-CPL'!R$16,0)+IFERROR('FORM NILAI SIAP'!$Y130*'CPMK-CPL'!R$17,0)+IFERROR('FORM NILAI SIAP'!$AA130*'CPMK-CPL'!R$18,0)+IFERROR('FORM NILAI SIAP'!$AC130*'CPMK-CPL'!R$19,0)+IFERROR('FORM NILAI SIAP'!$AE130*'CPMK-CPL'!R$20,0))/'CPMK-CPL'!R$25,""))</f>
        <v/>
      </c>
      <c r="T130" s="88" t="str">
        <f t="shared" ref="T130:AH130" si="132">IF(E130="","",IF(E130&gt;=80,4,IF(E130&gt;=70,3,IF(E130&gt;=60,2,1))))</f>
        <v/>
      </c>
      <c r="U130" s="88" t="str">
        <f t="shared" si="132"/>
        <v/>
      </c>
      <c r="V130" s="88">
        <f t="shared" si="75"/>
        <v>4</v>
      </c>
      <c r="W130" s="88" t="str">
        <f t="shared" si="132"/>
        <v/>
      </c>
      <c r="X130" s="88" t="str">
        <f t="shared" si="132"/>
        <v/>
      </c>
      <c r="Y130" s="88" t="str">
        <f t="shared" si="132"/>
        <v/>
      </c>
      <c r="Z130" s="88" t="str">
        <f t="shared" si="132"/>
        <v/>
      </c>
      <c r="AA130" s="88" t="str">
        <f t="shared" si="132"/>
        <v/>
      </c>
      <c r="AB130" s="88" t="str">
        <f t="shared" si="132"/>
        <v/>
      </c>
      <c r="AC130" s="88" t="str">
        <f t="shared" si="132"/>
        <v/>
      </c>
      <c r="AD130" s="88" t="str">
        <f t="shared" si="132"/>
        <v/>
      </c>
      <c r="AE130" s="88" t="str">
        <f t="shared" si="132"/>
        <v/>
      </c>
      <c r="AF130" s="88" t="str">
        <f t="shared" si="132"/>
        <v/>
      </c>
      <c r="AG130" s="88" t="str">
        <f t="shared" si="132"/>
        <v/>
      </c>
      <c r="AH130" s="88" t="str">
        <f t="shared" si="132"/>
        <v/>
      </c>
      <c r="AI130" s="89">
        <f t="shared" ca="1" si="6"/>
        <v>4</v>
      </c>
      <c r="AJ130" s="89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</row>
    <row r="131" spans="1:90" ht="14.25" customHeight="1">
      <c r="A131" s="103">
        <f t="shared" si="73"/>
        <v>124</v>
      </c>
      <c r="B131" s="64">
        <f>IF('FORM NILAI SIAP'!A131=0,"",'FORM NILAI SIAP'!A131)</f>
        <v>21120120140099</v>
      </c>
      <c r="C131" s="3" t="str">
        <f>IF('FORM NILAI SIAP'!B131=0,"",'FORM NILAI SIAP'!B131)</f>
        <v>DHEA RAHMA PUTRI</v>
      </c>
      <c r="D131" s="3" t="str">
        <f>'FORM NILAI SIAP'!J131</f>
        <v>A</v>
      </c>
      <c r="E131" s="7" t="str">
        <f>IF($C131="","",IFERROR((IFERROR('FORM NILAI SIAP'!$M131*'CPMK-CPL'!D$11,0)+IFERROR('FORM NILAI SIAP'!$O131*'CPMK-CPL'!D$12,0)+IFERROR('FORM NILAI SIAP'!$Q131*'CPMK-CPL'!D$13,0)+IFERROR('FORM NILAI SIAP'!$S131*'CPMK-CPL'!D$14,0)+IFERROR('FORM NILAI SIAP'!$U131*'CPMK-CPL'!D$15,0)+IFERROR('FORM NILAI SIAP'!$W131*'CPMK-CPL'!D$16,0)+IFERROR('FORM NILAI SIAP'!$Y131*'CPMK-CPL'!D$17,0)+IFERROR('FORM NILAI SIAP'!$AA131*'CPMK-CPL'!D$18,0)+IFERROR('FORM NILAI SIAP'!$AC131*'CPMK-CPL'!D$19,0)+IFERROR('FORM NILAI SIAP'!$AE131*'CPMK-CPL'!D$20,0))/'CPMK-CPL'!D$25,""))</f>
        <v/>
      </c>
      <c r="F131" s="7" t="str">
        <f>IF($C131="","",IFERROR((IFERROR('FORM NILAI SIAP'!$M131*'CPMK-CPL'!E$11,0)+IFERROR('FORM NILAI SIAP'!$O131*'CPMK-CPL'!E$12,0)+IFERROR('FORM NILAI SIAP'!$Q131*'CPMK-CPL'!E$13,0)+IFERROR('FORM NILAI SIAP'!$S131*'CPMK-CPL'!E$14,0)+IFERROR('FORM NILAI SIAP'!$U131*'CPMK-CPL'!E$15,0)+IFERROR('FORM NILAI SIAP'!$W131*'CPMK-CPL'!E$16,0)+IFERROR('FORM NILAI SIAP'!$Y131*'CPMK-CPL'!E$17,0)+IFERROR('FORM NILAI SIAP'!$AA131*'CPMK-CPL'!E$18,0)+IFERROR('FORM NILAI SIAP'!$AC131*'CPMK-CPL'!E$19,0)+IFERROR('FORM NILAI SIAP'!$AE131*'CPMK-CPL'!E$20,0))/'CPMK-CPL'!E$25,""))</f>
        <v/>
      </c>
      <c r="G131" s="7">
        <f>IF($C131="","",IFERROR((IFERROR('FORM NILAI SIAP'!$M131*'CPMK-CPL'!F$11,0)+IFERROR('FORM NILAI SIAP'!$O131*'CPMK-CPL'!F$12,0)+IFERROR('FORM NILAI SIAP'!$Q131*'CPMK-CPL'!F$13,0)+IFERROR('FORM NILAI SIAP'!$S131*'CPMK-CPL'!F$14,0)+IFERROR('FORM NILAI SIAP'!$U131*'CPMK-CPL'!F$15,0)+IFERROR('FORM NILAI SIAP'!$W131*'CPMK-CPL'!F$16,0)+IFERROR('FORM NILAI SIAP'!$Y131*'CPMK-CPL'!F$17,0)+IFERROR('FORM NILAI SIAP'!$AA131*'CPMK-CPL'!F$18,0)+IFERROR('FORM NILAI SIAP'!$AC131*'CPMK-CPL'!F$19,0)+IFERROR('FORM NILAI SIAP'!$AE131*'CPMK-CPL'!F$20,0))/'CPMK-CPL'!F$25,""))</f>
        <v>87.25</v>
      </c>
      <c r="H131" s="7" t="str">
        <f>IF($C131="","",IFERROR((IFERROR('FORM NILAI SIAP'!$M131*'CPMK-CPL'!G$11,0)+IFERROR('FORM NILAI SIAP'!$O131*'CPMK-CPL'!G$12,0)+IFERROR('FORM NILAI SIAP'!$Q131*'CPMK-CPL'!G$13,0)+IFERROR('FORM NILAI SIAP'!$S131*'CPMK-CPL'!G$14,0)+IFERROR('FORM NILAI SIAP'!$U131*'CPMK-CPL'!G$15,0)+IFERROR('FORM NILAI SIAP'!$W131*'CPMK-CPL'!G$16,0)+IFERROR('FORM NILAI SIAP'!$Y131*'CPMK-CPL'!G$17,0)+IFERROR('FORM NILAI SIAP'!$AA131*'CPMK-CPL'!G$18,0)+IFERROR('FORM NILAI SIAP'!$AC131*'CPMK-CPL'!G$19,0)+IFERROR('FORM NILAI SIAP'!$AE131*'CPMK-CPL'!G$20,0))/'CPMK-CPL'!G$25,""))</f>
        <v/>
      </c>
      <c r="I131" s="7" t="str">
        <f>IF($C131="","",IFERROR((IFERROR('FORM NILAI SIAP'!$M131*'CPMK-CPL'!H$11,0)+IFERROR('FORM NILAI SIAP'!$O131*'CPMK-CPL'!H$12,0)+IFERROR('FORM NILAI SIAP'!$Q131*'CPMK-CPL'!H$13,0)+IFERROR('FORM NILAI SIAP'!$S131*'CPMK-CPL'!H$14,0)+IFERROR('FORM NILAI SIAP'!$U131*'CPMK-CPL'!H$15,0)+IFERROR('FORM NILAI SIAP'!$W131*'CPMK-CPL'!H$16,0)+IFERROR('FORM NILAI SIAP'!$Y131*'CPMK-CPL'!H$17,0)+IFERROR('FORM NILAI SIAP'!$AA131*'CPMK-CPL'!H$18,0)+IFERROR('FORM NILAI SIAP'!$AC131*'CPMK-CPL'!H$19,0)+IFERROR('FORM NILAI SIAP'!$AE131*'CPMK-CPL'!H$20,0))/'CPMK-CPL'!H$25,""))</f>
        <v/>
      </c>
      <c r="J131" s="7" t="str">
        <f>IF($C131="","",IFERROR((IFERROR('FORM NILAI SIAP'!$M131*'CPMK-CPL'!I$11,0)+IFERROR('FORM NILAI SIAP'!$O131*'CPMK-CPL'!I$12,0)+IFERROR('FORM NILAI SIAP'!$Q131*'CPMK-CPL'!I$13,0)+IFERROR('FORM NILAI SIAP'!$S131*'CPMK-CPL'!I$14,0)+IFERROR('FORM NILAI SIAP'!$U131*'CPMK-CPL'!I$15,0)+IFERROR('FORM NILAI SIAP'!$W131*'CPMK-CPL'!I$16,0)+IFERROR('FORM NILAI SIAP'!$Y131*'CPMK-CPL'!I$17,0)+IFERROR('FORM NILAI SIAP'!$AA131*'CPMK-CPL'!I$18,0)+IFERROR('FORM NILAI SIAP'!$AC131*'CPMK-CPL'!I$19,0)+IFERROR('FORM NILAI SIAP'!$AE131*'CPMK-CPL'!I$20,0))/'CPMK-CPL'!I$25,""))</f>
        <v/>
      </c>
      <c r="K131" s="7" t="str">
        <f>IF($C131="","",IFERROR((IFERROR('FORM NILAI SIAP'!$M131*'CPMK-CPL'!J$11,0)+IFERROR('FORM NILAI SIAP'!$O131*'CPMK-CPL'!J$12,0)+IFERROR('FORM NILAI SIAP'!$Q131*'CPMK-CPL'!J$13,0)+IFERROR('FORM NILAI SIAP'!$S131*'CPMK-CPL'!J$14,0)+IFERROR('FORM NILAI SIAP'!$U131*'CPMK-CPL'!J$15,0)+IFERROR('FORM NILAI SIAP'!$W131*'CPMK-CPL'!J$16,0)+IFERROR('FORM NILAI SIAP'!$Y131*'CPMK-CPL'!J$17,0)+IFERROR('FORM NILAI SIAP'!$AA131*'CPMK-CPL'!J$18,0)+IFERROR('FORM NILAI SIAP'!$AC131*'CPMK-CPL'!J$19,0)+IFERROR('FORM NILAI SIAP'!$AE131*'CPMK-CPL'!J$20,0))/'CPMK-CPL'!J$25,""))</f>
        <v/>
      </c>
      <c r="L131" s="7" t="str">
        <f>IF($C131="","",IFERROR((IFERROR('FORM NILAI SIAP'!$M131*'CPMK-CPL'!K$11,0)+IFERROR('FORM NILAI SIAP'!$O131*'CPMK-CPL'!K$12,0)+IFERROR('FORM NILAI SIAP'!$Q131*'CPMK-CPL'!K$13,0)+IFERROR('FORM NILAI SIAP'!$S131*'CPMK-CPL'!K$14,0)+IFERROR('FORM NILAI SIAP'!$U131*'CPMK-CPL'!K$15,0)+IFERROR('FORM NILAI SIAP'!$W131*'CPMK-CPL'!K$16,0)+IFERROR('FORM NILAI SIAP'!$Y131*'CPMK-CPL'!K$17,0)+IFERROR('FORM NILAI SIAP'!$AA131*'CPMK-CPL'!K$18,0)+IFERROR('FORM NILAI SIAP'!$AC131*'CPMK-CPL'!K$19,0)+IFERROR('FORM NILAI SIAP'!$AE131*'CPMK-CPL'!K$20,0))/'CPMK-CPL'!K$25,""))</f>
        <v/>
      </c>
      <c r="M131" s="7" t="str">
        <f>IF($C131="","",IFERROR((IFERROR('FORM NILAI SIAP'!$M131*'CPMK-CPL'!L$11,0)+IFERROR('FORM NILAI SIAP'!$O131*'CPMK-CPL'!L$12,0)+IFERROR('FORM NILAI SIAP'!$Q131*'CPMK-CPL'!L$13,0)+IFERROR('FORM NILAI SIAP'!$S131*'CPMK-CPL'!L$14,0)+IFERROR('FORM NILAI SIAP'!$U131*'CPMK-CPL'!L$15,0)+IFERROR('FORM NILAI SIAP'!$W131*'CPMK-CPL'!L$16,0)+IFERROR('FORM NILAI SIAP'!$Y131*'CPMK-CPL'!L$17,0)+IFERROR('FORM NILAI SIAP'!$AA131*'CPMK-CPL'!L$18,0)+IFERROR('FORM NILAI SIAP'!$AC131*'CPMK-CPL'!L$19,0)+IFERROR('FORM NILAI SIAP'!$AE131*'CPMK-CPL'!L$20,0))/'CPMK-CPL'!L$25,""))</f>
        <v/>
      </c>
      <c r="N131" s="7" t="str">
        <f>IF($C131="","",IFERROR((IFERROR('FORM NILAI SIAP'!$M131*'CPMK-CPL'!M$11,0)+IFERROR('FORM NILAI SIAP'!$O131*'CPMK-CPL'!M$12,0)+IFERROR('FORM NILAI SIAP'!$Q131*'CPMK-CPL'!M$13,0)+IFERROR('FORM NILAI SIAP'!$S131*'CPMK-CPL'!M$14,0)+IFERROR('FORM NILAI SIAP'!$U131*'CPMK-CPL'!M$15,0)+IFERROR('FORM NILAI SIAP'!$W131*'CPMK-CPL'!M$16,0)+IFERROR('FORM NILAI SIAP'!$Y131*'CPMK-CPL'!M$17,0)+IFERROR('FORM NILAI SIAP'!$AA131*'CPMK-CPL'!M$18,0)+IFERROR('FORM NILAI SIAP'!$AC131*'CPMK-CPL'!M$19,0)+IFERROR('FORM NILAI SIAP'!$AE131*'CPMK-CPL'!M$20,0))/'CPMK-CPL'!M$25,""))</f>
        <v/>
      </c>
      <c r="O131" s="7" t="str">
        <f>IF($C131="","",IFERROR((IFERROR('FORM NILAI SIAP'!$M131*'CPMK-CPL'!N$11,0)+IFERROR('FORM NILAI SIAP'!$O131*'CPMK-CPL'!N$12,0)+IFERROR('FORM NILAI SIAP'!$Q131*'CPMK-CPL'!N$13,0)+IFERROR('FORM NILAI SIAP'!$S131*'CPMK-CPL'!N$14,0)+IFERROR('FORM NILAI SIAP'!$U131*'CPMK-CPL'!N$15,0)+IFERROR('FORM NILAI SIAP'!$W131*'CPMK-CPL'!N$16,0)+IFERROR('FORM NILAI SIAP'!$Y131*'CPMK-CPL'!N$17,0)+IFERROR('FORM NILAI SIAP'!$AA131*'CPMK-CPL'!N$18,0)+IFERROR('FORM NILAI SIAP'!$AC131*'CPMK-CPL'!N$19,0)+IFERROR('FORM NILAI SIAP'!$AE131*'CPMK-CPL'!N$20,0))/'CPMK-CPL'!N$25,""))</f>
        <v/>
      </c>
      <c r="P131" s="7" t="str">
        <f>IF($C131="","",IFERROR((IFERROR('FORM NILAI SIAP'!$M131*'CPMK-CPL'!O$11,0)+IFERROR('FORM NILAI SIAP'!$O131*'CPMK-CPL'!O$12,0)+IFERROR('FORM NILAI SIAP'!$Q131*'CPMK-CPL'!O$13,0)+IFERROR('FORM NILAI SIAP'!$S131*'CPMK-CPL'!O$14,0)+IFERROR('FORM NILAI SIAP'!$U131*'CPMK-CPL'!O$15,0)+IFERROR('FORM NILAI SIAP'!$W131*'CPMK-CPL'!O$16,0)+IFERROR('FORM NILAI SIAP'!$Y131*'CPMK-CPL'!O$17,0)+IFERROR('FORM NILAI SIAP'!$AA131*'CPMK-CPL'!O$18,0)+IFERROR('FORM NILAI SIAP'!$AC131*'CPMK-CPL'!O$19,0)+IFERROR('FORM NILAI SIAP'!$AE131*'CPMK-CPL'!O$20,0))/'CPMK-CPL'!O$25,""))</f>
        <v/>
      </c>
      <c r="Q131" s="7" t="str">
        <f>IF($C131="","",IFERROR((IFERROR('FORM NILAI SIAP'!$M131*'CPMK-CPL'!P$11,0)+IFERROR('FORM NILAI SIAP'!$O131*'CPMK-CPL'!P$12,0)+IFERROR('FORM NILAI SIAP'!$Q131*'CPMK-CPL'!P$13,0)+IFERROR('FORM NILAI SIAP'!$S131*'CPMK-CPL'!P$14,0)+IFERROR('FORM NILAI SIAP'!$U131*'CPMK-CPL'!P$15,0)+IFERROR('FORM NILAI SIAP'!$W131*'CPMK-CPL'!P$16,0)+IFERROR('FORM NILAI SIAP'!$Y131*'CPMK-CPL'!P$17,0)+IFERROR('FORM NILAI SIAP'!$AA131*'CPMK-CPL'!P$18,0)+IFERROR('FORM NILAI SIAP'!$AC131*'CPMK-CPL'!P$19,0)+IFERROR('FORM NILAI SIAP'!$AE131*'CPMK-CPL'!P$20,0))/'CPMK-CPL'!P$25,""))</f>
        <v/>
      </c>
      <c r="R131" s="7" t="str">
        <f>IF($C131="","",IFERROR((IFERROR('FORM NILAI SIAP'!$M131*'CPMK-CPL'!Q$11,0)+IFERROR('FORM NILAI SIAP'!$O131*'CPMK-CPL'!Q$12,0)+IFERROR('FORM NILAI SIAP'!$Q131*'CPMK-CPL'!Q$13,0)+IFERROR('FORM NILAI SIAP'!$S131*'CPMK-CPL'!Q$14,0)+IFERROR('FORM NILAI SIAP'!$U131*'CPMK-CPL'!Q$15,0)+IFERROR('FORM NILAI SIAP'!$W131*'CPMK-CPL'!Q$16,0)+IFERROR('FORM NILAI SIAP'!$Y131*'CPMK-CPL'!Q$17,0)+IFERROR('FORM NILAI SIAP'!$AA131*'CPMK-CPL'!Q$18,0)+IFERROR('FORM NILAI SIAP'!$AC131*'CPMK-CPL'!Q$19,0)+IFERROR('FORM NILAI SIAP'!$AE131*'CPMK-CPL'!Q$20,0))/'CPMK-CPL'!Q$25,""))</f>
        <v/>
      </c>
      <c r="S131" s="7" t="str">
        <f>IF($C131="","",IFERROR((IFERROR('FORM NILAI SIAP'!$M131*'CPMK-CPL'!R$11,0)+IFERROR('FORM NILAI SIAP'!$O131*'CPMK-CPL'!R$12,0)+IFERROR('FORM NILAI SIAP'!$Q131*'CPMK-CPL'!R$13,0)+IFERROR('FORM NILAI SIAP'!$S131*'CPMK-CPL'!R$14,0)+IFERROR('FORM NILAI SIAP'!$U131*'CPMK-CPL'!R$15,0)+IFERROR('FORM NILAI SIAP'!$W131*'CPMK-CPL'!R$16,0)+IFERROR('FORM NILAI SIAP'!$Y131*'CPMK-CPL'!R$17,0)+IFERROR('FORM NILAI SIAP'!$AA131*'CPMK-CPL'!R$18,0)+IFERROR('FORM NILAI SIAP'!$AC131*'CPMK-CPL'!R$19,0)+IFERROR('FORM NILAI SIAP'!$AE131*'CPMK-CPL'!R$20,0))/'CPMK-CPL'!R$25,""))</f>
        <v/>
      </c>
      <c r="T131" s="88" t="str">
        <f t="shared" ref="T131:AH131" si="133">IF(E131="","",IF(E131&gt;=80,4,IF(E131&gt;=70,3,IF(E131&gt;=60,2,1))))</f>
        <v/>
      </c>
      <c r="U131" s="88" t="str">
        <f t="shared" si="133"/>
        <v/>
      </c>
      <c r="V131" s="88">
        <f t="shared" si="75"/>
        <v>4</v>
      </c>
      <c r="W131" s="88" t="str">
        <f t="shared" si="133"/>
        <v/>
      </c>
      <c r="X131" s="88" t="str">
        <f t="shared" si="133"/>
        <v/>
      </c>
      <c r="Y131" s="88" t="str">
        <f t="shared" si="133"/>
        <v/>
      </c>
      <c r="Z131" s="88" t="str">
        <f t="shared" si="133"/>
        <v/>
      </c>
      <c r="AA131" s="88" t="str">
        <f t="shared" si="133"/>
        <v/>
      </c>
      <c r="AB131" s="88" t="str">
        <f t="shared" si="133"/>
        <v/>
      </c>
      <c r="AC131" s="88" t="str">
        <f t="shared" si="133"/>
        <v/>
      </c>
      <c r="AD131" s="88" t="str">
        <f t="shared" si="133"/>
        <v/>
      </c>
      <c r="AE131" s="88" t="str">
        <f t="shared" si="133"/>
        <v/>
      </c>
      <c r="AF131" s="88" t="str">
        <f t="shared" si="133"/>
        <v/>
      </c>
      <c r="AG131" s="88" t="str">
        <f t="shared" si="133"/>
        <v/>
      </c>
      <c r="AH131" s="88" t="str">
        <f t="shared" si="133"/>
        <v/>
      </c>
      <c r="AI131" s="89">
        <f t="shared" ca="1" si="6"/>
        <v>4</v>
      </c>
      <c r="AJ131" s="89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</row>
    <row r="132" spans="1:90" ht="14.25" customHeight="1">
      <c r="A132" s="103">
        <f t="shared" si="73"/>
        <v>125</v>
      </c>
      <c r="B132" s="64">
        <f>IF('FORM NILAI SIAP'!A132=0,"",'FORM NILAI SIAP'!A132)</f>
        <v>21120120140099</v>
      </c>
      <c r="C132" s="3" t="str">
        <f>IF('FORM NILAI SIAP'!B132=0,"",'FORM NILAI SIAP'!B132)</f>
        <v>AHMAD ALDANI HERLANGGA</v>
      </c>
      <c r="D132" s="3" t="str">
        <f>'FORM NILAI SIAP'!J132</f>
        <v>E</v>
      </c>
      <c r="E132" s="7" t="str">
        <f>IF($C132="","",IFERROR((IFERROR('FORM NILAI SIAP'!$M132*'CPMK-CPL'!D$11,0)+IFERROR('FORM NILAI SIAP'!$O132*'CPMK-CPL'!D$12,0)+IFERROR('FORM NILAI SIAP'!$Q132*'CPMK-CPL'!D$13,0)+IFERROR('FORM NILAI SIAP'!$S132*'CPMK-CPL'!D$14,0)+IFERROR('FORM NILAI SIAP'!$U132*'CPMK-CPL'!D$15,0)+IFERROR('FORM NILAI SIAP'!$W132*'CPMK-CPL'!D$16,0)+IFERROR('FORM NILAI SIAP'!$Y132*'CPMK-CPL'!D$17,0)+IFERROR('FORM NILAI SIAP'!$AA132*'CPMK-CPL'!D$18,0)+IFERROR('FORM NILAI SIAP'!$AC132*'CPMK-CPL'!D$19,0)+IFERROR('FORM NILAI SIAP'!$AE132*'CPMK-CPL'!D$20,0))/'CPMK-CPL'!D$25,""))</f>
        <v/>
      </c>
      <c r="F132" s="7" t="str">
        <f>IF($C132="","",IFERROR((IFERROR('FORM NILAI SIAP'!$M132*'CPMK-CPL'!E$11,0)+IFERROR('FORM NILAI SIAP'!$O132*'CPMK-CPL'!E$12,0)+IFERROR('FORM NILAI SIAP'!$Q132*'CPMK-CPL'!E$13,0)+IFERROR('FORM NILAI SIAP'!$S132*'CPMK-CPL'!E$14,0)+IFERROR('FORM NILAI SIAP'!$U132*'CPMK-CPL'!E$15,0)+IFERROR('FORM NILAI SIAP'!$W132*'CPMK-CPL'!E$16,0)+IFERROR('FORM NILAI SIAP'!$Y132*'CPMK-CPL'!E$17,0)+IFERROR('FORM NILAI SIAP'!$AA132*'CPMK-CPL'!E$18,0)+IFERROR('FORM NILAI SIAP'!$AC132*'CPMK-CPL'!E$19,0)+IFERROR('FORM NILAI SIAP'!$AE132*'CPMK-CPL'!E$20,0))/'CPMK-CPL'!E$25,""))</f>
        <v/>
      </c>
      <c r="G132" s="7">
        <f>IF($C132="","",IFERROR((IFERROR('FORM NILAI SIAP'!$M132*'CPMK-CPL'!F$11,0)+IFERROR('FORM NILAI SIAP'!$O132*'CPMK-CPL'!F$12,0)+IFERROR('FORM NILAI SIAP'!$Q132*'CPMK-CPL'!F$13,0)+IFERROR('FORM NILAI SIAP'!$S132*'CPMK-CPL'!F$14,0)+IFERROR('FORM NILAI SIAP'!$U132*'CPMK-CPL'!F$15,0)+IFERROR('FORM NILAI SIAP'!$W132*'CPMK-CPL'!F$16,0)+IFERROR('FORM NILAI SIAP'!$Y132*'CPMK-CPL'!F$17,0)+IFERROR('FORM NILAI SIAP'!$AA132*'CPMK-CPL'!F$18,0)+IFERROR('FORM NILAI SIAP'!$AC132*'CPMK-CPL'!F$19,0)+IFERROR('FORM NILAI SIAP'!$AE132*'CPMK-CPL'!F$20,0))/'CPMK-CPL'!F$25,""))</f>
        <v>49</v>
      </c>
      <c r="H132" s="7" t="str">
        <f>IF($C132="","",IFERROR((IFERROR('FORM NILAI SIAP'!$M132*'CPMK-CPL'!G$11,0)+IFERROR('FORM NILAI SIAP'!$O132*'CPMK-CPL'!G$12,0)+IFERROR('FORM NILAI SIAP'!$Q132*'CPMK-CPL'!G$13,0)+IFERROR('FORM NILAI SIAP'!$S132*'CPMK-CPL'!G$14,0)+IFERROR('FORM NILAI SIAP'!$U132*'CPMK-CPL'!G$15,0)+IFERROR('FORM NILAI SIAP'!$W132*'CPMK-CPL'!G$16,0)+IFERROR('FORM NILAI SIAP'!$Y132*'CPMK-CPL'!G$17,0)+IFERROR('FORM NILAI SIAP'!$AA132*'CPMK-CPL'!G$18,0)+IFERROR('FORM NILAI SIAP'!$AC132*'CPMK-CPL'!G$19,0)+IFERROR('FORM NILAI SIAP'!$AE132*'CPMK-CPL'!G$20,0))/'CPMK-CPL'!G$25,""))</f>
        <v/>
      </c>
      <c r="I132" s="7" t="str">
        <f>IF($C132="","",IFERROR((IFERROR('FORM NILAI SIAP'!$M132*'CPMK-CPL'!H$11,0)+IFERROR('FORM NILAI SIAP'!$O132*'CPMK-CPL'!H$12,0)+IFERROR('FORM NILAI SIAP'!$Q132*'CPMK-CPL'!H$13,0)+IFERROR('FORM NILAI SIAP'!$S132*'CPMK-CPL'!H$14,0)+IFERROR('FORM NILAI SIAP'!$U132*'CPMK-CPL'!H$15,0)+IFERROR('FORM NILAI SIAP'!$W132*'CPMK-CPL'!H$16,0)+IFERROR('FORM NILAI SIAP'!$Y132*'CPMK-CPL'!H$17,0)+IFERROR('FORM NILAI SIAP'!$AA132*'CPMK-CPL'!H$18,0)+IFERROR('FORM NILAI SIAP'!$AC132*'CPMK-CPL'!H$19,0)+IFERROR('FORM NILAI SIAP'!$AE132*'CPMK-CPL'!H$20,0))/'CPMK-CPL'!H$25,""))</f>
        <v/>
      </c>
      <c r="J132" s="7" t="str">
        <f>IF($C132="","",IFERROR((IFERROR('FORM NILAI SIAP'!$M132*'CPMK-CPL'!I$11,0)+IFERROR('FORM NILAI SIAP'!$O132*'CPMK-CPL'!I$12,0)+IFERROR('FORM NILAI SIAP'!$Q132*'CPMK-CPL'!I$13,0)+IFERROR('FORM NILAI SIAP'!$S132*'CPMK-CPL'!I$14,0)+IFERROR('FORM NILAI SIAP'!$U132*'CPMK-CPL'!I$15,0)+IFERROR('FORM NILAI SIAP'!$W132*'CPMK-CPL'!I$16,0)+IFERROR('FORM NILAI SIAP'!$Y132*'CPMK-CPL'!I$17,0)+IFERROR('FORM NILAI SIAP'!$AA132*'CPMK-CPL'!I$18,0)+IFERROR('FORM NILAI SIAP'!$AC132*'CPMK-CPL'!I$19,0)+IFERROR('FORM NILAI SIAP'!$AE132*'CPMK-CPL'!I$20,0))/'CPMK-CPL'!I$25,""))</f>
        <v/>
      </c>
      <c r="K132" s="7" t="str">
        <f>IF($C132="","",IFERROR((IFERROR('FORM NILAI SIAP'!$M132*'CPMK-CPL'!J$11,0)+IFERROR('FORM NILAI SIAP'!$O132*'CPMK-CPL'!J$12,0)+IFERROR('FORM NILAI SIAP'!$Q132*'CPMK-CPL'!J$13,0)+IFERROR('FORM NILAI SIAP'!$S132*'CPMK-CPL'!J$14,0)+IFERROR('FORM NILAI SIAP'!$U132*'CPMK-CPL'!J$15,0)+IFERROR('FORM NILAI SIAP'!$W132*'CPMK-CPL'!J$16,0)+IFERROR('FORM NILAI SIAP'!$Y132*'CPMK-CPL'!J$17,0)+IFERROR('FORM NILAI SIAP'!$AA132*'CPMK-CPL'!J$18,0)+IFERROR('FORM NILAI SIAP'!$AC132*'CPMK-CPL'!J$19,0)+IFERROR('FORM NILAI SIAP'!$AE132*'CPMK-CPL'!J$20,0))/'CPMK-CPL'!J$25,""))</f>
        <v/>
      </c>
      <c r="L132" s="7" t="str">
        <f>IF($C132="","",IFERROR((IFERROR('FORM NILAI SIAP'!$M132*'CPMK-CPL'!K$11,0)+IFERROR('FORM NILAI SIAP'!$O132*'CPMK-CPL'!K$12,0)+IFERROR('FORM NILAI SIAP'!$Q132*'CPMK-CPL'!K$13,0)+IFERROR('FORM NILAI SIAP'!$S132*'CPMK-CPL'!K$14,0)+IFERROR('FORM NILAI SIAP'!$U132*'CPMK-CPL'!K$15,0)+IFERROR('FORM NILAI SIAP'!$W132*'CPMK-CPL'!K$16,0)+IFERROR('FORM NILAI SIAP'!$Y132*'CPMK-CPL'!K$17,0)+IFERROR('FORM NILAI SIAP'!$AA132*'CPMK-CPL'!K$18,0)+IFERROR('FORM NILAI SIAP'!$AC132*'CPMK-CPL'!K$19,0)+IFERROR('FORM NILAI SIAP'!$AE132*'CPMK-CPL'!K$20,0))/'CPMK-CPL'!K$25,""))</f>
        <v/>
      </c>
      <c r="M132" s="7" t="str">
        <f>IF($C132="","",IFERROR((IFERROR('FORM NILAI SIAP'!$M132*'CPMK-CPL'!L$11,0)+IFERROR('FORM NILAI SIAP'!$O132*'CPMK-CPL'!L$12,0)+IFERROR('FORM NILAI SIAP'!$Q132*'CPMK-CPL'!L$13,0)+IFERROR('FORM NILAI SIAP'!$S132*'CPMK-CPL'!L$14,0)+IFERROR('FORM NILAI SIAP'!$U132*'CPMK-CPL'!L$15,0)+IFERROR('FORM NILAI SIAP'!$W132*'CPMK-CPL'!L$16,0)+IFERROR('FORM NILAI SIAP'!$Y132*'CPMK-CPL'!L$17,0)+IFERROR('FORM NILAI SIAP'!$AA132*'CPMK-CPL'!L$18,0)+IFERROR('FORM NILAI SIAP'!$AC132*'CPMK-CPL'!L$19,0)+IFERROR('FORM NILAI SIAP'!$AE132*'CPMK-CPL'!L$20,0))/'CPMK-CPL'!L$25,""))</f>
        <v/>
      </c>
      <c r="N132" s="7" t="str">
        <f>IF($C132="","",IFERROR((IFERROR('FORM NILAI SIAP'!$M132*'CPMK-CPL'!M$11,0)+IFERROR('FORM NILAI SIAP'!$O132*'CPMK-CPL'!M$12,0)+IFERROR('FORM NILAI SIAP'!$Q132*'CPMK-CPL'!M$13,0)+IFERROR('FORM NILAI SIAP'!$S132*'CPMK-CPL'!M$14,0)+IFERROR('FORM NILAI SIAP'!$U132*'CPMK-CPL'!M$15,0)+IFERROR('FORM NILAI SIAP'!$W132*'CPMK-CPL'!M$16,0)+IFERROR('FORM NILAI SIAP'!$Y132*'CPMK-CPL'!M$17,0)+IFERROR('FORM NILAI SIAP'!$AA132*'CPMK-CPL'!M$18,0)+IFERROR('FORM NILAI SIAP'!$AC132*'CPMK-CPL'!M$19,0)+IFERROR('FORM NILAI SIAP'!$AE132*'CPMK-CPL'!M$20,0))/'CPMK-CPL'!M$25,""))</f>
        <v/>
      </c>
      <c r="O132" s="7" t="str">
        <f>IF($C132="","",IFERROR((IFERROR('FORM NILAI SIAP'!$M132*'CPMK-CPL'!N$11,0)+IFERROR('FORM NILAI SIAP'!$O132*'CPMK-CPL'!N$12,0)+IFERROR('FORM NILAI SIAP'!$Q132*'CPMK-CPL'!N$13,0)+IFERROR('FORM NILAI SIAP'!$S132*'CPMK-CPL'!N$14,0)+IFERROR('FORM NILAI SIAP'!$U132*'CPMK-CPL'!N$15,0)+IFERROR('FORM NILAI SIAP'!$W132*'CPMK-CPL'!N$16,0)+IFERROR('FORM NILAI SIAP'!$Y132*'CPMK-CPL'!N$17,0)+IFERROR('FORM NILAI SIAP'!$AA132*'CPMK-CPL'!N$18,0)+IFERROR('FORM NILAI SIAP'!$AC132*'CPMK-CPL'!N$19,0)+IFERROR('FORM NILAI SIAP'!$AE132*'CPMK-CPL'!N$20,0))/'CPMK-CPL'!N$25,""))</f>
        <v/>
      </c>
      <c r="P132" s="7" t="str">
        <f>IF($C132="","",IFERROR((IFERROR('FORM NILAI SIAP'!$M132*'CPMK-CPL'!O$11,0)+IFERROR('FORM NILAI SIAP'!$O132*'CPMK-CPL'!O$12,0)+IFERROR('FORM NILAI SIAP'!$Q132*'CPMK-CPL'!O$13,0)+IFERROR('FORM NILAI SIAP'!$S132*'CPMK-CPL'!O$14,0)+IFERROR('FORM NILAI SIAP'!$U132*'CPMK-CPL'!O$15,0)+IFERROR('FORM NILAI SIAP'!$W132*'CPMK-CPL'!O$16,0)+IFERROR('FORM NILAI SIAP'!$Y132*'CPMK-CPL'!O$17,0)+IFERROR('FORM NILAI SIAP'!$AA132*'CPMK-CPL'!O$18,0)+IFERROR('FORM NILAI SIAP'!$AC132*'CPMK-CPL'!O$19,0)+IFERROR('FORM NILAI SIAP'!$AE132*'CPMK-CPL'!O$20,0))/'CPMK-CPL'!O$25,""))</f>
        <v/>
      </c>
      <c r="Q132" s="7" t="str">
        <f>IF($C132="","",IFERROR((IFERROR('FORM NILAI SIAP'!$M132*'CPMK-CPL'!P$11,0)+IFERROR('FORM NILAI SIAP'!$O132*'CPMK-CPL'!P$12,0)+IFERROR('FORM NILAI SIAP'!$Q132*'CPMK-CPL'!P$13,0)+IFERROR('FORM NILAI SIAP'!$S132*'CPMK-CPL'!P$14,0)+IFERROR('FORM NILAI SIAP'!$U132*'CPMK-CPL'!P$15,0)+IFERROR('FORM NILAI SIAP'!$W132*'CPMK-CPL'!P$16,0)+IFERROR('FORM NILAI SIAP'!$Y132*'CPMK-CPL'!P$17,0)+IFERROR('FORM NILAI SIAP'!$AA132*'CPMK-CPL'!P$18,0)+IFERROR('FORM NILAI SIAP'!$AC132*'CPMK-CPL'!P$19,0)+IFERROR('FORM NILAI SIAP'!$AE132*'CPMK-CPL'!P$20,0))/'CPMK-CPL'!P$25,""))</f>
        <v/>
      </c>
      <c r="R132" s="7" t="str">
        <f>IF($C132="","",IFERROR((IFERROR('FORM NILAI SIAP'!$M132*'CPMK-CPL'!Q$11,0)+IFERROR('FORM NILAI SIAP'!$O132*'CPMK-CPL'!Q$12,0)+IFERROR('FORM NILAI SIAP'!$Q132*'CPMK-CPL'!Q$13,0)+IFERROR('FORM NILAI SIAP'!$S132*'CPMK-CPL'!Q$14,0)+IFERROR('FORM NILAI SIAP'!$U132*'CPMK-CPL'!Q$15,0)+IFERROR('FORM NILAI SIAP'!$W132*'CPMK-CPL'!Q$16,0)+IFERROR('FORM NILAI SIAP'!$Y132*'CPMK-CPL'!Q$17,0)+IFERROR('FORM NILAI SIAP'!$AA132*'CPMK-CPL'!Q$18,0)+IFERROR('FORM NILAI SIAP'!$AC132*'CPMK-CPL'!Q$19,0)+IFERROR('FORM NILAI SIAP'!$AE132*'CPMK-CPL'!Q$20,0))/'CPMK-CPL'!Q$25,""))</f>
        <v/>
      </c>
      <c r="S132" s="7" t="str">
        <f>IF($C132="","",IFERROR((IFERROR('FORM NILAI SIAP'!$M132*'CPMK-CPL'!R$11,0)+IFERROR('FORM NILAI SIAP'!$O132*'CPMK-CPL'!R$12,0)+IFERROR('FORM NILAI SIAP'!$Q132*'CPMK-CPL'!R$13,0)+IFERROR('FORM NILAI SIAP'!$S132*'CPMK-CPL'!R$14,0)+IFERROR('FORM NILAI SIAP'!$U132*'CPMK-CPL'!R$15,0)+IFERROR('FORM NILAI SIAP'!$W132*'CPMK-CPL'!R$16,0)+IFERROR('FORM NILAI SIAP'!$Y132*'CPMK-CPL'!R$17,0)+IFERROR('FORM NILAI SIAP'!$AA132*'CPMK-CPL'!R$18,0)+IFERROR('FORM NILAI SIAP'!$AC132*'CPMK-CPL'!R$19,0)+IFERROR('FORM NILAI SIAP'!$AE132*'CPMK-CPL'!R$20,0))/'CPMK-CPL'!R$25,""))</f>
        <v/>
      </c>
      <c r="T132" s="88" t="str">
        <f t="shared" ref="T132:AH132" si="134">IF(E132="","",IF(E132&gt;=80,4,IF(E132&gt;=70,3,IF(E132&gt;=60,2,1))))</f>
        <v/>
      </c>
      <c r="U132" s="88" t="str">
        <f t="shared" si="134"/>
        <v/>
      </c>
      <c r="V132" s="88">
        <f t="shared" si="75"/>
        <v>1</v>
      </c>
      <c r="W132" s="88" t="str">
        <f t="shared" si="134"/>
        <v/>
      </c>
      <c r="X132" s="88" t="str">
        <f t="shared" si="134"/>
        <v/>
      </c>
      <c r="Y132" s="88" t="str">
        <f t="shared" si="134"/>
        <v/>
      </c>
      <c r="Z132" s="88" t="str">
        <f t="shared" si="134"/>
        <v/>
      </c>
      <c r="AA132" s="88" t="str">
        <f t="shared" si="134"/>
        <v/>
      </c>
      <c r="AB132" s="88" t="str">
        <f t="shared" si="134"/>
        <v/>
      </c>
      <c r="AC132" s="88" t="str">
        <f t="shared" si="134"/>
        <v/>
      </c>
      <c r="AD132" s="88" t="str">
        <f t="shared" si="134"/>
        <v/>
      </c>
      <c r="AE132" s="88" t="str">
        <f t="shared" si="134"/>
        <v/>
      </c>
      <c r="AF132" s="88" t="str">
        <f t="shared" si="134"/>
        <v/>
      </c>
      <c r="AG132" s="88" t="str">
        <f t="shared" si="134"/>
        <v/>
      </c>
      <c r="AH132" s="88" t="str">
        <f t="shared" si="134"/>
        <v/>
      </c>
      <c r="AI132" s="89">
        <f t="shared" ca="1" si="6"/>
        <v>1</v>
      </c>
      <c r="AJ132" s="89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</row>
    <row r="133" spans="1:90" ht="14.25" customHeight="1">
      <c r="A133" s="103">
        <f t="shared" si="73"/>
        <v>126</v>
      </c>
      <c r="B133" s="64">
        <f>IF('FORM NILAI SIAP'!A133=0,"",'FORM NILAI SIAP'!A133)</f>
        <v>21120120140099</v>
      </c>
      <c r="C133" s="3" t="str">
        <f>IF('FORM NILAI SIAP'!B133=0,"",'FORM NILAI SIAP'!B133)</f>
        <v>REINDROW OWEN SIMANGUNSONG</v>
      </c>
      <c r="D133" s="3" t="str">
        <f>'FORM NILAI SIAP'!J133</f>
        <v>A</v>
      </c>
      <c r="E133" s="7" t="str">
        <f>IF($C133="","",IFERROR((IFERROR('FORM NILAI SIAP'!$M133*'CPMK-CPL'!D$11,0)+IFERROR('FORM NILAI SIAP'!$O133*'CPMK-CPL'!D$12,0)+IFERROR('FORM NILAI SIAP'!$Q133*'CPMK-CPL'!D$13,0)+IFERROR('FORM NILAI SIAP'!$S133*'CPMK-CPL'!D$14,0)+IFERROR('FORM NILAI SIAP'!$U133*'CPMK-CPL'!D$15,0)+IFERROR('FORM NILAI SIAP'!$W133*'CPMK-CPL'!D$16,0)+IFERROR('FORM NILAI SIAP'!$Y133*'CPMK-CPL'!D$17,0)+IFERROR('FORM NILAI SIAP'!$AA133*'CPMK-CPL'!D$18,0)+IFERROR('FORM NILAI SIAP'!$AC133*'CPMK-CPL'!D$19,0)+IFERROR('FORM NILAI SIAP'!$AE133*'CPMK-CPL'!D$20,0))/'CPMK-CPL'!D$25,""))</f>
        <v/>
      </c>
      <c r="F133" s="7" t="str">
        <f>IF($C133="","",IFERROR((IFERROR('FORM NILAI SIAP'!$M133*'CPMK-CPL'!E$11,0)+IFERROR('FORM NILAI SIAP'!$O133*'CPMK-CPL'!E$12,0)+IFERROR('FORM NILAI SIAP'!$Q133*'CPMK-CPL'!E$13,0)+IFERROR('FORM NILAI SIAP'!$S133*'CPMK-CPL'!E$14,0)+IFERROR('FORM NILAI SIAP'!$U133*'CPMK-CPL'!E$15,0)+IFERROR('FORM NILAI SIAP'!$W133*'CPMK-CPL'!E$16,0)+IFERROR('FORM NILAI SIAP'!$Y133*'CPMK-CPL'!E$17,0)+IFERROR('FORM NILAI SIAP'!$AA133*'CPMK-CPL'!E$18,0)+IFERROR('FORM NILAI SIAP'!$AC133*'CPMK-CPL'!E$19,0)+IFERROR('FORM NILAI SIAP'!$AE133*'CPMK-CPL'!E$20,0))/'CPMK-CPL'!E$25,""))</f>
        <v/>
      </c>
      <c r="G133" s="7">
        <f>IF($C133="","",IFERROR((IFERROR('FORM NILAI SIAP'!$M133*'CPMK-CPL'!F$11,0)+IFERROR('FORM NILAI SIAP'!$O133*'CPMK-CPL'!F$12,0)+IFERROR('FORM NILAI SIAP'!$Q133*'CPMK-CPL'!F$13,0)+IFERROR('FORM NILAI SIAP'!$S133*'CPMK-CPL'!F$14,0)+IFERROR('FORM NILAI SIAP'!$U133*'CPMK-CPL'!F$15,0)+IFERROR('FORM NILAI SIAP'!$W133*'CPMK-CPL'!F$16,0)+IFERROR('FORM NILAI SIAP'!$Y133*'CPMK-CPL'!F$17,0)+IFERROR('FORM NILAI SIAP'!$AA133*'CPMK-CPL'!F$18,0)+IFERROR('FORM NILAI SIAP'!$AC133*'CPMK-CPL'!F$19,0)+IFERROR('FORM NILAI SIAP'!$AE133*'CPMK-CPL'!F$20,0))/'CPMK-CPL'!F$25,""))</f>
        <v>80.75</v>
      </c>
      <c r="H133" s="7" t="str">
        <f>IF($C133="","",IFERROR((IFERROR('FORM NILAI SIAP'!$M133*'CPMK-CPL'!G$11,0)+IFERROR('FORM NILAI SIAP'!$O133*'CPMK-CPL'!G$12,0)+IFERROR('FORM NILAI SIAP'!$Q133*'CPMK-CPL'!G$13,0)+IFERROR('FORM NILAI SIAP'!$S133*'CPMK-CPL'!G$14,0)+IFERROR('FORM NILAI SIAP'!$U133*'CPMK-CPL'!G$15,0)+IFERROR('FORM NILAI SIAP'!$W133*'CPMK-CPL'!G$16,0)+IFERROR('FORM NILAI SIAP'!$Y133*'CPMK-CPL'!G$17,0)+IFERROR('FORM NILAI SIAP'!$AA133*'CPMK-CPL'!G$18,0)+IFERROR('FORM NILAI SIAP'!$AC133*'CPMK-CPL'!G$19,0)+IFERROR('FORM NILAI SIAP'!$AE133*'CPMK-CPL'!G$20,0))/'CPMK-CPL'!G$25,""))</f>
        <v/>
      </c>
      <c r="I133" s="7" t="str">
        <f>IF($C133="","",IFERROR((IFERROR('FORM NILAI SIAP'!$M133*'CPMK-CPL'!H$11,0)+IFERROR('FORM NILAI SIAP'!$O133*'CPMK-CPL'!H$12,0)+IFERROR('FORM NILAI SIAP'!$Q133*'CPMK-CPL'!H$13,0)+IFERROR('FORM NILAI SIAP'!$S133*'CPMK-CPL'!H$14,0)+IFERROR('FORM NILAI SIAP'!$U133*'CPMK-CPL'!H$15,0)+IFERROR('FORM NILAI SIAP'!$W133*'CPMK-CPL'!H$16,0)+IFERROR('FORM NILAI SIAP'!$Y133*'CPMK-CPL'!H$17,0)+IFERROR('FORM NILAI SIAP'!$AA133*'CPMK-CPL'!H$18,0)+IFERROR('FORM NILAI SIAP'!$AC133*'CPMK-CPL'!H$19,0)+IFERROR('FORM NILAI SIAP'!$AE133*'CPMK-CPL'!H$20,0))/'CPMK-CPL'!H$25,""))</f>
        <v/>
      </c>
      <c r="J133" s="7" t="str">
        <f>IF($C133="","",IFERROR((IFERROR('FORM NILAI SIAP'!$M133*'CPMK-CPL'!I$11,0)+IFERROR('FORM NILAI SIAP'!$O133*'CPMK-CPL'!I$12,0)+IFERROR('FORM NILAI SIAP'!$Q133*'CPMK-CPL'!I$13,0)+IFERROR('FORM NILAI SIAP'!$S133*'CPMK-CPL'!I$14,0)+IFERROR('FORM NILAI SIAP'!$U133*'CPMK-CPL'!I$15,0)+IFERROR('FORM NILAI SIAP'!$W133*'CPMK-CPL'!I$16,0)+IFERROR('FORM NILAI SIAP'!$Y133*'CPMK-CPL'!I$17,0)+IFERROR('FORM NILAI SIAP'!$AA133*'CPMK-CPL'!I$18,0)+IFERROR('FORM NILAI SIAP'!$AC133*'CPMK-CPL'!I$19,0)+IFERROR('FORM NILAI SIAP'!$AE133*'CPMK-CPL'!I$20,0))/'CPMK-CPL'!I$25,""))</f>
        <v/>
      </c>
      <c r="K133" s="7" t="str">
        <f>IF($C133="","",IFERROR((IFERROR('FORM NILAI SIAP'!$M133*'CPMK-CPL'!J$11,0)+IFERROR('FORM NILAI SIAP'!$O133*'CPMK-CPL'!J$12,0)+IFERROR('FORM NILAI SIAP'!$Q133*'CPMK-CPL'!J$13,0)+IFERROR('FORM NILAI SIAP'!$S133*'CPMK-CPL'!J$14,0)+IFERROR('FORM NILAI SIAP'!$U133*'CPMK-CPL'!J$15,0)+IFERROR('FORM NILAI SIAP'!$W133*'CPMK-CPL'!J$16,0)+IFERROR('FORM NILAI SIAP'!$Y133*'CPMK-CPL'!J$17,0)+IFERROR('FORM NILAI SIAP'!$AA133*'CPMK-CPL'!J$18,0)+IFERROR('FORM NILAI SIAP'!$AC133*'CPMK-CPL'!J$19,0)+IFERROR('FORM NILAI SIAP'!$AE133*'CPMK-CPL'!J$20,0))/'CPMK-CPL'!J$25,""))</f>
        <v/>
      </c>
      <c r="L133" s="7" t="str">
        <f>IF($C133="","",IFERROR((IFERROR('FORM NILAI SIAP'!$M133*'CPMK-CPL'!K$11,0)+IFERROR('FORM NILAI SIAP'!$O133*'CPMK-CPL'!K$12,0)+IFERROR('FORM NILAI SIAP'!$Q133*'CPMK-CPL'!K$13,0)+IFERROR('FORM NILAI SIAP'!$S133*'CPMK-CPL'!K$14,0)+IFERROR('FORM NILAI SIAP'!$U133*'CPMK-CPL'!K$15,0)+IFERROR('FORM NILAI SIAP'!$W133*'CPMK-CPL'!K$16,0)+IFERROR('FORM NILAI SIAP'!$Y133*'CPMK-CPL'!K$17,0)+IFERROR('FORM NILAI SIAP'!$AA133*'CPMK-CPL'!K$18,0)+IFERROR('FORM NILAI SIAP'!$AC133*'CPMK-CPL'!K$19,0)+IFERROR('FORM NILAI SIAP'!$AE133*'CPMK-CPL'!K$20,0))/'CPMK-CPL'!K$25,""))</f>
        <v/>
      </c>
      <c r="M133" s="7" t="str">
        <f>IF($C133="","",IFERROR((IFERROR('FORM NILAI SIAP'!$M133*'CPMK-CPL'!L$11,0)+IFERROR('FORM NILAI SIAP'!$O133*'CPMK-CPL'!L$12,0)+IFERROR('FORM NILAI SIAP'!$Q133*'CPMK-CPL'!L$13,0)+IFERROR('FORM NILAI SIAP'!$S133*'CPMK-CPL'!L$14,0)+IFERROR('FORM NILAI SIAP'!$U133*'CPMK-CPL'!L$15,0)+IFERROR('FORM NILAI SIAP'!$W133*'CPMK-CPL'!L$16,0)+IFERROR('FORM NILAI SIAP'!$Y133*'CPMK-CPL'!L$17,0)+IFERROR('FORM NILAI SIAP'!$AA133*'CPMK-CPL'!L$18,0)+IFERROR('FORM NILAI SIAP'!$AC133*'CPMK-CPL'!L$19,0)+IFERROR('FORM NILAI SIAP'!$AE133*'CPMK-CPL'!L$20,0))/'CPMK-CPL'!L$25,""))</f>
        <v/>
      </c>
      <c r="N133" s="7" t="str">
        <f>IF($C133="","",IFERROR((IFERROR('FORM NILAI SIAP'!$M133*'CPMK-CPL'!M$11,0)+IFERROR('FORM NILAI SIAP'!$O133*'CPMK-CPL'!M$12,0)+IFERROR('FORM NILAI SIAP'!$Q133*'CPMK-CPL'!M$13,0)+IFERROR('FORM NILAI SIAP'!$S133*'CPMK-CPL'!M$14,0)+IFERROR('FORM NILAI SIAP'!$U133*'CPMK-CPL'!M$15,0)+IFERROR('FORM NILAI SIAP'!$W133*'CPMK-CPL'!M$16,0)+IFERROR('FORM NILAI SIAP'!$Y133*'CPMK-CPL'!M$17,0)+IFERROR('FORM NILAI SIAP'!$AA133*'CPMK-CPL'!M$18,0)+IFERROR('FORM NILAI SIAP'!$AC133*'CPMK-CPL'!M$19,0)+IFERROR('FORM NILAI SIAP'!$AE133*'CPMK-CPL'!M$20,0))/'CPMK-CPL'!M$25,""))</f>
        <v/>
      </c>
      <c r="O133" s="7" t="str">
        <f>IF($C133="","",IFERROR((IFERROR('FORM NILAI SIAP'!$M133*'CPMK-CPL'!N$11,0)+IFERROR('FORM NILAI SIAP'!$O133*'CPMK-CPL'!N$12,0)+IFERROR('FORM NILAI SIAP'!$Q133*'CPMK-CPL'!N$13,0)+IFERROR('FORM NILAI SIAP'!$S133*'CPMK-CPL'!N$14,0)+IFERROR('FORM NILAI SIAP'!$U133*'CPMK-CPL'!N$15,0)+IFERROR('FORM NILAI SIAP'!$W133*'CPMK-CPL'!N$16,0)+IFERROR('FORM NILAI SIAP'!$Y133*'CPMK-CPL'!N$17,0)+IFERROR('FORM NILAI SIAP'!$AA133*'CPMK-CPL'!N$18,0)+IFERROR('FORM NILAI SIAP'!$AC133*'CPMK-CPL'!N$19,0)+IFERROR('FORM NILAI SIAP'!$AE133*'CPMK-CPL'!N$20,0))/'CPMK-CPL'!N$25,""))</f>
        <v/>
      </c>
      <c r="P133" s="7" t="str">
        <f>IF($C133="","",IFERROR((IFERROR('FORM NILAI SIAP'!$M133*'CPMK-CPL'!O$11,0)+IFERROR('FORM NILAI SIAP'!$O133*'CPMK-CPL'!O$12,0)+IFERROR('FORM NILAI SIAP'!$Q133*'CPMK-CPL'!O$13,0)+IFERROR('FORM NILAI SIAP'!$S133*'CPMK-CPL'!O$14,0)+IFERROR('FORM NILAI SIAP'!$U133*'CPMK-CPL'!O$15,0)+IFERROR('FORM NILAI SIAP'!$W133*'CPMK-CPL'!O$16,0)+IFERROR('FORM NILAI SIAP'!$Y133*'CPMK-CPL'!O$17,0)+IFERROR('FORM NILAI SIAP'!$AA133*'CPMK-CPL'!O$18,0)+IFERROR('FORM NILAI SIAP'!$AC133*'CPMK-CPL'!O$19,0)+IFERROR('FORM NILAI SIAP'!$AE133*'CPMK-CPL'!O$20,0))/'CPMK-CPL'!O$25,""))</f>
        <v/>
      </c>
      <c r="Q133" s="7" t="str">
        <f>IF($C133="","",IFERROR((IFERROR('FORM NILAI SIAP'!$M133*'CPMK-CPL'!P$11,0)+IFERROR('FORM NILAI SIAP'!$O133*'CPMK-CPL'!P$12,0)+IFERROR('FORM NILAI SIAP'!$Q133*'CPMK-CPL'!P$13,0)+IFERROR('FORM NILAI SIAP'!$S133*'CPMK-CPL'!P$14,0)+IFERROR('FORM NILAI SIAP'!$U133*'CPMK-CPL'!P$15,0)+IFERROR('FORM NILAI SIAP'!$W133*'CPMK-CPL'!P$16,0)+IFERROR('FORM NILAI SIAP'!$Y133*'CPMK-CPL'!P$17,0)+IFERROR('FORM NILAI SIAP'!$AA133*'CPMK-CPL'!P$18,0)+IFERROR('FORM NILAI SIAP'!$AC133*'CPMK-CPL'!P$19,0)+IFERROR('FORM NILAI SIAP'!$AE133*'CPMK-CPL'!P$20,0))/'CPMK-CPL'!P$25,""))</f>
        <v/>
      </c>
      <c r="R133" s="7" t="str">
        <f>IF($C133="","",IFERROR((IFERROR('FORM NILAI SIAP'!$M133*'CPMK-CPL'!Q$11,0)+IFERROR('FORM NILAI SIAP'!$O133*'CPMK-CPL'!Q$12,0)+IFERROR('FORM NILAI SIAP'!$Q133*'CPMK-CPL'!Q$13,0)+IFERROR('FORM NILAI SIAP'!$S133*'CPMK-CPL'!Q$14,0)+IFERROR('FORM NILAI SIAP'!$U133*'CPMK-CPL'!Q$15,0)+IFERROR('FORM NILAI SIAP'!$W133*'CPMK-CPL'!Q$16,0)+IFERROR('FORM NILAI SIAP'!$Y133*'CPMK-CPL'!Q$17,0)+IFERROR('FORM NILAI SIAP'!$AA133*'CPMK-CPL'!Q$18,0)+IFERROR('FORM NILAI SIAP'!$AC133*'CPMK-CPL'!Q$19,0)+IFERROR('FORM NILAI SIAP'!$AE133*'CPMK-CPL'!Q$20,0))/'CPMK-CPL'!Q$25,""))</f>
        <v/>
      </c>
      <c r="S133" s="7" t="str">
        <f>IF($C133="","",IFERROR((IFERROR('FORM NILAI SIAP'!$M133*'CPMK-CPL'!R$11,0)+IFERROR('FORM NILAI SIAP'!$O133*'CPMK-CPL'!R$12,0)+IFERROR('FORM NILAI SIAP'!$Q133*'CPMK-CPL'!R$13,0)+IFERROR('FORM NILAI SIAP'!$S133*'CPMK-CPL'!R$14,0)+IFERROR('FORM NILAI SIAP'!$U133*'CPMK-CPL'!R$15,0)+IFERROR('FORM NILAI SIAP'!$W133*'CPMK-CPL'!R$16,0)+IFERROR('FORM NILAI SIAP'!$Y133*'CPMK-CPL'!R$17,0)+IFERROR('FORM NILAI SIAP'!$AA133*'CPMK-CPL'!R$18,0)+IFERROR('FORM NILAI SIAP'!$AC133*'CPMK-CPL'!R$19,0)+IFERROR('FORM NILAI SIAP'!$AE133*'CPMK-CPL'!R$20,0))/'CPMK-CPL'!R$25,""))</f>
        <v/>
      </c>
      <c r="T133" s="88" t="str">
        <f t="shared" ref="T133:AH133" si="135">IF(E133="","",IF(E133&gt;=80,4,IF(E133&gt;=70,3,IF(E133&gt;=60,2,1))))</f>
        <v/>
      </c>
      <c r="U133" s="88" t="str">
        <f t="shared" si="135"/>
        <v/>
      </c>
      <c r="V133" s="88">
        <f t="shared" si="75"/>
        <v>4</v>
      </c>
      <c r="W133" s="88" t="str">
        <f t="shared" si="135"/>
        <v/>
      </c>
      <c r="X133" s="88" t="str">
        <f t="shared" si="135"/>
        <v/>
      </c>
      <c r="Y133" s="88" t="str">
        <f t="shared" si="135"/>
        <v/>
      </c>
      <c r="Z133" s="88" t="str">
        <f t="shared" si="135"/>
        <v/>
      </c>
      <c r="AA133" s="88" t="str">
        <f t="shared" si="135"/>
        <v/>
      </c>
      <c r="AB133" s="88" t="str">
        <f t="shared" si="135"/>
        <v/>
      </c>
      <c r="AC133" s="88" t="str">
        <f t="shared" si="135"/>
        <v/>
      </c>
      <c r="AD133" s="88" t="str">
        <f t="shared" si="135"/>
        <v/>
      </c>
      <c r="AE133" s="88" t="str">
        <f t="shared" si="135"/>
        <v/>
      </c>
      <c r="AF133" s="88" t="str">
        <f t="shared" si="135"/>
        <v/>
      </c>
      <c r="AG133" s="88" t="str">
        <f t="shared" si="135"/>
        <v/>
      </c>
      <c r="AH133" s="88" t="str">
        <f t="shared" si="135"/>
        <v/>
      </c>
      <c r="AI133" s="89">
        <f t="shared" ca="1" si="6"/>
        <v>4</v>
      </c>
      <c r="AJ133" s="89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</row>
    <row r="134" spans="1:90" ht="14.25" customHeight="1">
      <c r="A134" s="103">
        <f t="shared" si="73"/>
        <v>127</v>
      </c>
      <c r="B134" s="64">
        <f>IF('FORM NILAI SIAP'!A134=0,"",'FORM NILAI SIAP'!A134)</f>
        <v>21120120140099</v>
      </c>
      <c r="C134" s="3" t="str">
        <f>IF('FORM NILAI SIAP'!B134=0,"",'FORM NILAI SIAP'!B134)</f>
        <v>Anadda Ferrell Ramadhan</v>
      </c>
      <c r="D134" s="3" t="str">
        <f>'FORM NILAI SIAP'!J134</f>
        <v>B</v>
      </c>
      <c r="E134" s="7" t="str">
        <f>IF($C134="","",IFERROR((IFERROR('FORM NILAI SIAP'!$M134*'CPMK-CPL'!D$11,0)+IFERROR('FORM NILAI SIAP'!$O134*'CPMK-CPL'!D$12,0)+IFERROR('FORM NILAI SIAP'!$Q134*'CPMK-CPL'!D$13,0)+IFERROR('FORM NILAI SIAP'!$S134*'CPMK-CPL'!D$14,0)+IFERROR('FORM NILAI SIAP'!$U134*'CPMK-CPL'!D$15,0)+IFERROR('FORM NILAI SIAP'!$W134*'CPMK-CPL'!D$16,0)+IFERROR('FORM NILAI SIAP'!$Y134*'CPMK-CPL'!D$17,0)+IFERROR('FORM NILAI SIAP'!$AA134*'CPMK-CPL'!D$18,0)+IFERROR('FORM NILAI SIAP'!$AC134*'CPMK-CPL'!D$19,0)+IFERROR('FORM NILAI SIAP'!$AE134*'CPMK-CPL'!D$20,0))/'CPMK-CPL'!D$25,""))</f>
        <v/>
      </c>
      <c r="F134" s="7" t="str">
        <f>IF($C134="","",IFERROR((IFERROR('FORM NILAI SIAP'!$M134*'CPMK-CPL'!E$11,0)+IFERROR('FORM NILAI SIAP'!$O134*'CPMK-CPL'!E$12,0)+IFERROR('FORM NILAI SIAP'!$Q134*'CPMK-CPL'!E$13,0)+IFERROR('FORM NILAI SIAP'!$S134*'CPMK-CPL'!E$14,0)+IFERROR('FORM NILAI SIAP'!$U134*'CPMK-CPL'!E$15,0)+IFERROR('FORM NILAI SIAP'!$W134*'CPMK-CPL'!E$16,0)+IFERROR('FORM NILAI SIAP'!$Y134*'CPMK-CPL'!E$17,0)+IFERROR('FORM NILAI SIAP'!$AA134*'CPMK-CPL'!E$18,0)+IFERROR('FORM NILAI SIAP'!$AC134*'CPMK-CPL'!E$19,0)+IFERROR('FORM NILAI SIAP'!$AE134*'CPMK-CPL'!E$20,0))/'CPMK-CPL'!E$25,""))</f>
        <v/>
      </c>
      <c r="G134" s="7">
        <f>IF($C134="","",IFERROR((IFERROR('FORM NILAI SIAP'!$M134*'CPMK-CPL'!F$11,0)+IFERROR('FORM NILAI SIAP'!$O134*'CPMK-CPL'!F$12,0)+IFERROR('FORM NILAI SIAP'!$Q134*'CPMK-CPL'!F$13,0)+IFERROR('FORM NILAI SIAP'!$S134*'CPMK-CPL'!F$14,0)+IFERROR('FORM NILAI SIAP'!$U134*'CPMK-CPL'!F$15,0)+IFERROR('FORM NILAI SIAP'!$W134*'CPMK-CPL'!F$16,0)+IFERROR('FORM NILAI SIAP'!$Y134*'CPMK-CPL'!F$17,0)+IFERROR('FORM NILAI SIAP'!$AA134*'CPMK-CPL'!F$18,0)+IFERROR('FORM NILAI SIAP'!$AC134*'CPMK-CPL'!F$19,0)+IFERROR('FORM NILAI SIAP'!$AE134*'CPMK-CPL'!F$20,0))/'CPMK-CPL'!F$25,""))</f>
        <v>71.75</v>
      </c>
      <c r="H134" s="7" t="str">
        <f>IF($C134="","",IFERROR((IFERROR('FORM NILAI SIAP'!$M134*'CPMK-CPL'!G$11,0)+IFERROR('FORM NILAI SIAP'!$O134*'CPMK-CPL'!G$12,0)+IFERROR('FORM NILAI SIAP'!$Q134*'CPMK-CPL'!G$13,0)+IFERROR('FORM NILAI SIAP'!$S134*'CPMK-CPL'!G$14,0)+IFERROR('FORM NILAI SIAP'!$U134*'CPMK-CPL'!G$15,0)+IFERROR('FORM NILAI SIAP'!$W134*'CPMK-CPL'!G$16,0)+IFERROR('FORM NILAI SIAP'!$Y134*'CPMK-CPL'!G$17,0)+IFERROR('FORM NILAI SIAP'!$AA134*'CPMK-CPL'!G$18,0)+IFERROR('FORM NILAI SIAP'!$AC134*'CPMK-CPL'!G$19,0)+IFERROR('FORM NILAI SIAP'!$AE134*'CPMK-CPL'!G$20,0))/'CPMK-CPL'!G$25,""))</f>
        <v/>
      </c>
      <c r="I134" s="7" t="str">
        <f>IF($C134="","",IFERROR((IFERROR('FORM NILAI SIAP'!$M134*'CPMK-CPL'!H$11,0)+IFERROR('FORM NILAI SIAP'!$O134*'CPMK-CPL'!H$12,0)+IFERROR('FORM NILAI SIAP'!$Q134*'CPMK-CPL'!H$13,0)+IFERROR('FORM NILAI SIAP'!$S134*'CPMK-CPL'!H$14,0)+IFERROR('FORM NILAI SIAP'!$U134*'CPMK-CPL'!H$15,0)+IFERROR('FORM NILAI SIAP'!$W134*'CPMK-CPL'!H$16,0)+IFERROR('FORM NILAI SIAP'!$Y134*'CPMK-CPL'!H$17,0)+IFERROR('FORM NILAI SIAP'!$AA134*'CPMK-CPL'!H$18,0)+IFERROR('FORM NILAI SIAP'!$AC134*'CPMK-CPL'!H$19,0)+IFERROR('FORM NILAI SIAP'!$AE134*'CPMK-CPL'!H$20,0))/'CPMK-CPL'!H$25,""))</f>
        <v/>
      </c>
      <c r="J134" s="7" t="str">
        <f>IF($C134="","",IFERROR((IFERROR('FORM NILAI SIAP'!$M134*'CPMK-CPL'!I$11,0)+IFERROR('FORM NILAI SIAP'!$O134*'CPMK-CPL'!I$12,0)+IFERROR('FORM NILAI SIAP'!$Q134*'CPMK-CPL'!I$13,0)+IFERROR('FORM NILAI SIAP'!$S134*'CPMK-CPL'!I$14,0)+IFERROR('FORM NILAI SIAP'!$U134*'CPMK-CPL'!I$15,0)+IFERROR('FORM NILAI SIAP'!$W134*'CPMK-CPL'!I$16,0)+IFERROR('FORM NILAI SIAP'!$Y134*'CPMK-CPL'!I$17,0)+IFERROR('FORM NILAI SIAP'!$AA134*'CPMK-CPL'!I$18,0)+IFERROR('FORM NILAI SIAP'!$AC134*'CPMK-CPL'!I$19,0)+IFERROR('FORM NILAI SIAP'!$AE134*'CPMK-CPL'!I$20,0))/'CPMK-CPL'!I$25,""))</f>
        <v/>
      </c>
      <c r="K134" s="7" t="str">
        <f>IF($C134="","",IFERROR((IFERROR('FORM NILAI SIAP'!$M134*'CPMK-CPL'!J$11,0)+IFERROR('FORM NILAI SIAP'!$O134*'CPMK-CPL'!J$12,0)+IFERROR('FORM NILAI SIAP'!$Q134*'CPMK-CPL'!J$13,0)+IFERROR('FORM NILAI SIAP'!$S134*'CPMK-CPL'!J$14,0)+IFERROR('FORM NILAI SIAP'!$U134*'CPMK-CPL'!J$15,0)+IFERROR('FORM NILAI SIAP'!$W134*'CPMK-CPL'!J$16,0)+IFERROR('FORM NILAI SIAP'!$Y134*'CPMK-CPL'!J$17,0)+IFERROR('FORM NILAI SIAP'!$AA134*'CPMK-CPL'!J$18,0)+IFERROR('FORM NILAI SIAP'!$AC134*'CPMK-CPL'!J$19,0)+IFERROR('FORM NILAI SIAP'!$AE134*'CPMK-CPL'!J$20,0))/'CPMK-CPL'!J$25,""))</f>
        <v/>
      </c>
      <c r="L134" s="7" t="str">
        <f>IF($C134="","",IFERROR((IFERROR('FORM NILAI SIAP'!$M134*'CPMK-CPL'!K$11,0)+IFERROR('FORM NILAI SIAP'!$O134*'CPMK-CPL'!K$12,0)+IFERROR('FORM NILAI SIAP'!$Q134*'CPMK-CPL'!K$13,0)+IFERROR('FORM NILAI SIAP'!$S134*'CPMK-CPL'!K$14,0)+IFERROR('FORM NILAI SIAP'!$U134*'CPMK-CPL'!K$15,0)+IFERROR('FORM NILAI SIAP'!$W134*'CPMK-CPL'!K$16,0)+IFERROR('FORM NILAI SIAP'!$Y134*'CPMK-CPL'!K$17,0)+IFERROR('FORM NILAI SIAP'!$AA134*'CPMK-CPL'!K$18,0)+IFERROR('FORM NILAI SIAP'!$AC134*'CPMK-CPL'!K$19,0)+IFERROR('FORM NILAI SIAP'!$AE134*'CPMK-CPL'!K$20,0))/'CPMK-CPL'!K$25,""))</f>
        <v/>
      </c>
      <c r="M134" s="7" t="str">
        <f>IF($C134="","",IFERROR((IFERROR('FORM NILAI SIAP'!$M134*'CPMK-CPL'!L$11,0)+IFERROR('FORM NILAI SIAP'!$O134*'CPMK-CPL'!L$12,0)+IFERROR('FORM NILAI SIAP'!$Q134*'CPMK-CPL'!L$13,0)+IFERROR('FORM NILAI SIAP'!$S134*'CPMK-CPL'!L$14,0)+IFERROR('FORM NILAI SIAP'!$U134*'CPMK-CPL'!L$15,0)+IFERROR('FORM NILAI SIAP'!$W134*'CPMK-CPL'!L$16,0)+IFERROR('FORM NILAI SIAP'!$Y134*'CPMK-CPL'!L$17,0)+IFERROR('FORM NILAI SIAP'!$AA134*'CPMK-CPL'!L$18,0)+IFERROR('FORM NILAI SIAP'!$AC134*'CPMK-CPL'!L$19,0)+IFERROR('FORM NILAI SIAP'!$AE134*'CPMK-CPL'!L$20,0))/'CPMK-CPL'!L$25,""))</f>
        <v/>
      </c>
      <c r="N134" s="7" t="str">
        <f>IF($C134="","",IFERROR((IFERROR('FORM NILAI SIAP'!$M134*'CPMK-CPL'!M$11,0)+IFERROR('FORM NILAI SIAP'!$O134*'CPMK-CPL'!M$12,0)+IFERROR('FORM NILAI SIAP'!$Q134*'CPMK-CPL'!M$13,0)+IFERROR('FORM NILAI SIAP'!$S134*'CPMK-CPL'!M$14,0)+IFERROR('FORM NILAI SIAP'!$U134*'CPMK-CPL'!M$15,0)+IFERROR('FORM NILAI SIAP'!$W134*'CPMK-CPL'!M$16,0)+IFERROR('FORM NILAI SIAP'!$Y134*'CPMK-CPL'!M$17,0)+IFERROR('FORM NILAI SIAP'!$AA134*'CPMK-CPL'!M$18,0)+IFERROR('FORM NILAI SIAP'!$AC134*'CPMK-CPL'!M$19,0)+IFERROR('FORM NILAI SIAP'!$AE134*'CPMK-CPL'!M$20,0))/'CPMK-CPL'!M$25,""))</f>
        <v/>
      </c>
      <c r="O134" s="7" t="str">
        <f>IF($C134="","",IFERROR((IFERROR('FORM NILAI SIAP'!$M134*'CPMK-CPL'!N$11,0)+IFERROR('FORM NILAI SIAP'!$O134*'CPMK-CPL'!N$12,0)+IFERROR('FORM NILAI SIAP'!$Q134*'CPMK-CPL'!N$13,0)+IFERROR('FORM NILAI SIAP'!$S134*'CPMK-CPL'!N$14,0)+IFERROR('FORM NILAI SIAP'!$U134*'CPMK-CPL'!N$15,0)+IFERROR('FORM NILAI SIAP'!$W134*'CPMK-CPL'!N$16,0)+IFERROR('FORM NILAI SIAP'!$Y134*'CPMK-CPL'!N$17,0)+IFERROR('FORM NILAI SIAP'!$AA134*'CPMK-CPL'!N$18,0)+IFERROR('FORM NILAI SIAP'!$AC134*'CPMK-CPL'!N$19,0)+IFERROR('FORM NILAI SIAP'!$AE134*'CPMK-CPL'!N$20,0))/'CPMK-CPL'!N$25,""))</f>
        <v/>
      </c>
      <c r="P134" s="7" t="str">
        <f>IF($C134="","",IFERROR((IFERROR('FORM NILAI SIAP'!$M134*'CPMK-CPL'!O$11,0)+IFERROR('FORM NILAI SIAP'!$O134*'CPMK-CPL'!O$12,0)+IFERROR('FORM NILAI SIAP'!$Q134*'CPMK-CPL'!O$13,0)+IFERROR('FORM NILAI SIAP'!$S134*'CPMK-CPL'!O$14,0)+IFERROR('FORM NILAI SIAP'!$U134*'CPMK-CPL'!O$15,0)+IFERROR('FORM NILAI SIAP'!$W134*'CPMK-CPL'!O$16,0)+IFERROR('FORM NILAI SIAP'!$Y134*'CPMK-CPL'!O$17,0)+IFERROR('FORM NILAI SIAP'!$AA134*'CPMK-CPL'!O$18,0)+IFERROR('FORM NILAI SIAP'!$AC134*'CPMK-CPL'!O$19,0)+IFERROR('FORM NILAI SIAP'!$AE134*'CPMK-CPL'!O$20,0))/'CPMK-CPL'!O$25,""))</f>
        <v/>
      </c>
      <c r="Q134" s="7" t="str">
        <f>IF($C134="","",IFERROR((IFERROR('FORM NILAI SIAP'!$M134*'CPMK-CPL'!P$11,0)+IFERROR('FORM NILAI SIAP'!$O134*'CPMK-CPL'!P$12,0)+IFERROR('FORM NILAI SIAP'!$Q134*'CPMK-CPL'!P$13,0)+IFERROR('FORM NILAI SIAP'!$S134*'CPMK-CPL'!P$14,0)+IFERROR('FORM NILAI SIAP'!$U134*'CPMK-CPL'!P$15,0)+IFERROR('FORM NILAI SIAP'!$W134*'CPMK-CPL'!P$16,0)+IFERROR('FORM NILAI SIAP'!$Y134*'CPMK-CPL'!P$17,0)+IFERROR('FORM NILAI SIAP'!$AA134*'CPMK-CPL'!P$18,0)+IFERROR('FORM NILAI SIAP'!$AC134*'CPMK-CPL'!P$19,0)+IFERROR('FORM NILAI SIAP'!$AE134*'CPMK-CPL'!P$20,0))/'CPMK-CPL'!P$25,""))</f>
        <v/>
      </c>
      <c r="R134" s="7" t="str">
        <f>IF($C134="","",IFERROR((IFERROR('FORM NILAI SIAP'!$M134*'CPMK-CPL'!Q$11,0)+IFERROR('FORM NILAI SIAP'!$O134*'CPMK-CPL'!Q$12,0)+IFERROR('FORM NILAI SIAP'!$Q134*'CPMK-CPL'!Q$13,0)+IFERROR('FORM NILAI SIAP'!$S134*'CPMK-CPL'!Q$14,0)+IFERROR('FORM NILAI SIAP'!$U134*'CPMK-CPL'!Q$15,0)+IFERROR('FORM NILAI SIAP'!$W134*'CPMK-CPL'!Q$16,0)+IFERROR('FORM NILAI SIAP'!$Y134*'CPMK-CPL'!Q$17,0)+IFERROR('FORM NILAI SIAP'!$AA134*'CPMK-CPL'!Q$18,0)+IFERROR('FORM NILAI SIAP'!$AC134*'CPMK-CPL'!Q$19,0)+IFERROR('FORM NILAI SIAP'!$AE134*'CPMK-CPL'!Q$20,0))/'CPMK-CPL'!Q$25,""))</f>
        <v/>
      </c>
      <c r="S134" s="7" t="str">
        <f>IF($C134="","",IFERROR((IFERROR('FORM NILAI SIAP'!$M134*'CPMK-CPL'!R$11,0)+IFERROR('FORM NILAI SIAP'!$O134*'CPMK-CPL'!R$12,0)+IFERROR('FORM NILAI SIAP'!$Q134*'CPMK-CPL'!R$13,0)+IFERROR('FORM NILAI SIAP'!$S134*'CPMK-CPL'!R$14,0)+IFERROR('FORM NILAI SIAP'!$U134*'CPMK-CPL'!R$15,0)+IFERROR('FORM NILAI SIAP'!$W134*'CPMK-CPL'!R$16,0)+IFERROR('FORM NILAI SIAP'!$Y134*'CPMK-CPL'!R$17,0)+IFERROR('FORM NILAI SIAP'!$AA134*'CPMK-CPL'!R$18,0)+IFERROR('FORM NILAI SIAP'!$AC134*'CPMK-CPL'!R$19,0)+IFERROR('FORM NILAI SIAP'!$AE134*'CPMK-CPL'!R$20,0))/'CPMK-CPL'!R$25,""))</f>
        <v/>
      </c>
      <c r="T134" s="88" t="str">
        <f t="shared" ref="T134:AH134" si="136">IF(E134="","",IF(E134&gt;=80,4,IF(E134&gt;=70,3,IF(E134&gt;=60,2,1))))</f>
        <v/>
      </c>
      <c r="U134" s="88" t="str">
        <f t="shared" si="136"/>
        <v/>
      </c>
      <c r="V134" s="88">
        <f t="shared" si="75"/>
        <v>3</v>
      </c>
      <c r="W134" s="88" t="str">
        <f t="shared" si="136"/>
        <v/>
      </c>
      <c r="X134" s="88" t="str">
        <f t="shared" si="136"/>
        <v/>
      </c>
      <c r="Y134" s="88" t="str">
        <f t="shared" si="136"/>
        <v/>
      </c>
      <c r="Z134" s="88" t="str">
        <f t="shared" si="136"/>
        <v/>
      </c>
      <c r="AA134" s="88" t="str">
        <f t="shared" si="136"/>
        <v/>
      </c>
      <c r="AB134" s="88" t="str">
        <f t="shared" si="136"/>
        <v/>
      </c>
      <c r="AC134" s="88" t="str">
        <f t="shared" si="136"/>
        <v/>
      </c>
      <c r="AD134" s="88" t="str">
        <f t="shared" si="136"/>
        <v/>
      </c>
      <c r="AE134" s="88" t="str">
        <f t="shared" si="136"/>
        <v/>
      </c>
      <c r="AF134" s="88" t="str">
        <f t="shared" si="136"/>
        <v/>
      </c>
      <c r="AG134" s="88" t="str">
        <f t="shared" si="136"/>
        <v/>
      </c>
      <c r="AH134" s="88" t="str">
        <f t="shared" si="136"/>
        <v/>
      </c>
      <c r="AI134" s="89">
        <f t="shared" ca="1" si="6"/>
        <v>3</v>
      </c>
      <c r="AJ134" s="89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</row>
    <row r="135" spans="1:90" ht="14.25" customHeight="1">
      <c r="A135" s="103">
        <f t="shared" si="73"/>
        <v>128</v>
      </c>
      <c r="B135" s="64">
        <f>IF('FORM NILAI SIAP'!A135=0,"",'FORM NILAI SIAP'!A135)</f>
        <v>21120120140099</v>
      </c>
      <c r="C135" s="3" t="str">
        <f>IF('FORM NILAI SIAP'!B135=0,"",'FORM NILAI SIAP'!B135)</f>
        <v>A.MIFTACHUL HIDAYAT</v>
      </c>
      <c r="D135" s="3" t="str">
        <f>'FORM NILAI SIAP'!J135</f>
        <v>A</v>
      </c>
      <c r="E135" s="7" t="str">
        <f>IF($C135="","",IFERROR((IFERROR('FORM NILAI SIAP'!$M135*'CPMK-CPL'!D$11,0)+IFERROR('FORM NILAI SIAP'!$O135*'CPMK-CPL'!D$12,0)+IFERROR('FORM NILAI SIAP'!$Q135*'CPMK-CPL'!D$13,0)+IFERROR('FORM NILAI SIAP'!$S135*'CPMK-CPL'!D$14,0)+IFERROR('FORM NILAI SIAP'!$U135*'CPMK-CPL'!D$15,0)+IFERROR('FORM NILAI SIAP'!$W135*'CPMK-CPL'!D$16,0)+IFERROR('FORM NILAI SIAP'!$Y135*'CPMK-CPL'!D$17,0)+IFERROR('FORM NILAI SIAP'!$AA135*'CPMK-CPL'!D$18,0)+IFERROR('FORM NILAI SIAP'!$AC135*'CPMK-CPL'!D$19,0)+IFERROR('FORM NILAI SIAP'!$AE135*'CPMK-CPL'!D$20,0))/'CPMK-CPL'!D$25,""))</f>
        <v/>
      </c>
      <c r="F135" s="7" t="str">
        <f>IF($C135="","",IFERROR((IFERROR('FORM NILAI SIAP'!$M135*'CPMK-CPL'!E$11,0)+IFERROR('FORM NILAI SIAP'!$O135*'CPMK-CPL'!E$12,0)+IFERROR('FORM NILAI SIAP'!$Q135*'CPMK-CPL'!E$13,0)+IFERROR('FORM NILAI SIAP'!$S135*'CPMK-CPL'!E$14,0)+IFERROR('FORM NILAI SIAP'!$U135*'CPMK-CPL'!E$15,0)+IFERROR('FORM NILAI SIAP'!$W135*'CPMK-CPL'!E$16,0)+IFERROR('FORM NILAI SIAP'!$Y135*'CPMK-CPL'!E$17,0)+IFERROR('FORM NILAI SIAP'!$AA135*'CPMK-CPL'!E$18,0)+IFERROR('FORM NILAI SIAP'!$AC135*'CPMK-CPL'!E$19,0)+IFERROR('FORM NILAI SIAP'!$AE135*'CPMK-CPL'!E$20,0))/'CPMK-CPL'!E$25,""))</f>
        <v/>
      </c>
      <c r="G135" s="7">
        <f>IF($C135="","",IFERROR((IFERROR('FORM NILAI SIAP'!$M135*'CPMK-CPL'!F$11,0)+IFERROR('FORM NILAI SIAP'!$O135*'CPMK-CPL'!F$12,0)+IFERROR('FORM NILAI SIAP'!$Q135*'CPMK-CPL'!F$13,0)+IFERROR('FORM NILAI SIAP'!$S135*'CPMK-CPL'!F$14,0)+IFERROR('FORM NILAI SIAP'!$U135*'CPMK-CPL'!F$15,0)+IFERROR('FORM NILAI SIAP'!$W135*'CPMK-CPL'!F$16,0)+IFERROR('FORM NILAI SIAP'!$Y135*'CPMK-CPL'!F$17,0)+IFERROR('FORM NILAI SIAP'!$AA135*'CPMK-CPL'!F$18,0)+IFERROR('FORM NILAI SIAP'!$AC135*'CPMK-CPL'!F$19,0)+IFERROR('FORM NILAI SIAP'!$AE135*'CPMK-CPL'!F$20,0))/'CPMK-CPL'!F$25,""))</f>
        <v>89</v>
      </c>
      <c r="H135" s="7" t="str">
        <f>IF($C135="","",IFERROR((IFERROR('FORM NILAI SIAP'!$M135*'CPMK-CPL'!G$11,0)+IFERROR('FORM NILAI SIAP'!$O135*'CPMK-CPL'!G$12,0)+IFERROR('FORM NILAI SIAP'!$Q135*'CPMK-CPL'!G$13,0)+IFERROR('FORM NILAI SIAP'!$S135*'CPMK-CPL'!G$14,0)+IFERROR('FORM NILAI SIAP'!$U135*'CPMK-CPL'!G$15,0)+IFERROR('FORM NILAI SIAP'!$W135*'CPMK-CPL'!G$16,0)+IFERROR('FORM NILAI SIAP'!$Y135*'CPMK-CPL'!G$17,0)+IFERROR('FORM NILAI SIAP'!$AA135*'CPMK-CPL'!G$18,0)+IFERROR('FORM NILAI SIAP'!$AC135*'CPMK-CPL'!G$19,0)+IFERROR('FORM NILAI SIAP'!$AE135*'CPMK-CPL'!G$20,0))/'CPMK-CPL'!G$25,""))</f>
        <v/>
      </c>
      <c r="I135" s="7" t="str">
        <f>IF($C135="","",IFERROR((IFERROR('FORM NILAI SIAP'!$M135*'CPMK-CPL'!H$11,0)+IFERROR('FORM NILAI SIAP'!$O135*'CPMK-CPL'!H$12,0)+IFERROR('FORM NILAI SIAP'!$Q135*'CPMK-CPL'!H$13,0)+IFERROR('FORM NILAI SIAP'!$S135*'CPMK-CPL'!H$14,0)+IFERROR('FORM NILAI SIAP'!$U135*'CPMK-CPL'!H$15,0)+IFERROR('FORM NILAI SIAP'!$W135*'CPMK-CPL'!H$16,0)+IFERROR('FORM NILAI SIAP'!$Y135*'CPMK-CPL'!H$17,0)+IFERROR('FORM NILAI SIAP'!$AA135*'CPMK-CPL'!H$18,0)+IFERROR('FORM NILAI SIAP'!$AC135*'CPMK-CPL'!H$19,0)+IFERROR('FORM NILAI SIAP'!$AE135*'CPMK-CPL'!H$20,0))/'CPMK-CPL'!H$25,""))</f>
        <v/>
      </c>
      <c r="J135" s="7" t="str">
        <f>IF($C135="","",IFERROR((IFERROR('FORM NILAI SIAP'!$M135*'CPMK-CPL'!I$11,0)+IFERROR('FORM NILAI SIAP'!$O135*'CPMK-CPL'!I$12,0)+IFERROR('FORM NILAI SIAP'!$Q135*'CPMK-CPL'!I$13,0)+IFERROR('FORM NILAI SIAP'!$S135*'CPMK-CPL'!I$14,0)+IFERROR('FORM NILAI SIAP'!$U135*'CPMK-CPL'!I$15,0)+IFERROR('FORM NILAI SIAP'!$W135*'CPMK-CPL'!I$16,0)+IFERROR('FORM NILAI SIAP'!$Y135*'CPMK-CPL'!I$17,0)+IFERROR('FORM NILAI SIAP'!$AA135*'CPMK-CPL'!I$18,0)+IFERROR('FORM NILAI SIAP'!$AC135*'CPMK-CPL'!I$19,0)+IFERROR('FORM NILAI SIAP'!$AE135*'CPMK-CPL'!I$20,0))/'CPMK-CPL'!I$25,""))</f>
        <v/>
      </c>
      <c r="K135" s="7" t="str">
        <f>IF($C135="","",IFERROR((IFERROR('FORM NILAI SIAP'!$M135*'CPMK-CPL'!J$11,0)+IFERROR('FORM NILAI SIAP'!$O135*'CPMK-CPL'!J$12,0)+IFERROR('FORM NILAI SIAP'!$Q135*'CPMK-CPL'!J$13,0)+IFERROR('FORM NILAI SIAP'!$S135*'CPMK-CPL'!J$14,0)+IFERROR('FORM NILAI SIAP'!$U135*'CPMK-CPL'!J$15,0)+IFERROR('FORM NILAI SIAP'!$W135*'CPMK-CPL'!J$16,0)+IFERROR('FORM NILAI SIAP'!$Y135*'CPMK-CPL'!J$17,0)+IFERROR('FORM NILAI SIAP'!$AA135*'CPMK-CPL'!J$18,0)+IFERROR('FORM NILAI SIAP'!$AC135*'CPMK-CPL'!J$19,0)+IFERROR('FORM NILAI SIAP'!$AE135*'CPMK-CPL'!J$20,0))/'CPMK-CPL'!J$25,""))</f>
        <v/>
      </c>
      <c r="L135" s="7" t="str">
        <f>IF($C135="","",IFERROR((IFERROR('FORM NILAI SIAP'!$M135*'CPMK-CPL'!K$11,0)+IFERROR('FORM NILAI SIAP'!$O135*'CPMK-CPL'!K$12,0)+IFERROR('FORM NILAI SIAP'!$Q135*'CPMK-CPL'!K$13,0)+IFERROR('FORM NILAI SIAP'!$S135*'CPMK-CPL'!K$14,0)+IFERROR('FORM NILAI SIAP'!$U135*'CPMK-CPL'!K$15,0)+IFERROR('FORM NILAI SIAP'!$W135*'CPMK-CPL'!K$16,0)+IFERROR('FORM NILAI SIAP'!$Y135*'CPMK-CPL'!K$17,0)+IFERROR('FORM NILAI SIAP'!$AA135*'CPMK-CPL'!K$18,0)+IFERROR('FORM NILAI SIAP'!$AC135*'CPMK-CPL'!K$19,0)+IFERROR('FORM NILAI SIAP'!$AE135*'CPMK-CPL'!K$20,0))/'CPMK-CPL'!K$25,""))</f>
        <v/>
      </c>
      <c r="M135" s="7" t="str">
        <f>IF($C135="","",IFERROR((IFERROR('FORM NILAI SIAP'!$M135*'CPMK-CPL'!L$11,0)+IFERROR('FORM NILAI SIAP'!$O135*'CPMK-CPL'!L$12,0)+IFERROR('FORM NILAI SIAP'!$Q135*'CPMK-CPL'!L$13,0)+IFERROR('FORM NILAI SIAP'!$S135*'CPMK-CPL'!L$14,0)+IFERROR('FORM NILAI SIAP'!$U135*'CPMK-CPL'!L$15,0)+IFERROR('FORM NILAI SIAP'!$W135*'CPMK-CPL'!L$16,0)+IFERROR('FORM NILAI SIAP'!$Y135*'CPMK-CPL'!L$17,0)+IFERROR('FORM NILAI SIAP'!$AA135*'CPMK-CPL'!L$18,0)+IFERROR('FORM NILAI SIAP'!$AC135*'CPMK-CPL'!L$19,0)+IFERROR('FORM NILAI SIAP'!$AE135*'CPMK-CPL'!L$20,0))/'CPMK-CPL'!L$25,""))</f>
        <v/>
      </c>
      <c r="N135" s="7" t="str">
        <f>IF($C135="","",IFERROR((IFERROR('FORM NILAI SIAP'!$M135*'CPMK-CPL'!M$11,0)+IFERROR('FORM NILAI SIAP'!$O135*'CPMK-CPL'!M$12,0)+IFERROR('FORM NILAI SIAP'!$Q135*'CPMK-CPL'!M$13,0)+IFERROR('FORM NILAI SIAP'!$S135*'CPMK-CPL'!M$14,0)+IFERROR('FORM NILAI SIAP'!$U135*'CPMK-CPL'!M$15,0)+IFERROR('FORM NILAI SIAP'!$W135*'CPMK-CPL'!M$16,0)+IFERROR('FORM NILAI SIAP'!$Y135*'CPMK-CPL'!M$17,0)+IFERROR('FORM NILAI SIAP'!$AA135*'CPMK-CPL'!M$18,0)+IFERROR('FORM NILAI SIAP'!$AC135*'CPMK-CPL'!M$19,0)+IFERROR('FORM NILAI SIAP'!$AE135*'CPMK-CPL'!M$20,0))/'CPMK-CPL'!M$25,""))</f>
        <v/>
      </c>
      <c r="O135" s="7" t="str">
        <f>IF($C135="","",IFERROR((IFERROR('FORM NILAI SIAP'!$M135*'CPMK-CPL'!N$11,0)+IFERROR('FORM NILAI SIAP'!$O135*'CPMK-CPL'!N$12,0)+IFERROR('FORM NILAI SIAP'!$Q135*'CPMK-CPL'!N$13,0)+IFERROR('FORM NILAI SIAP'!$S135*'CPMK-CPL'!N$14,0)+IFERROR('FORM NILAI SIAP'!$U135*'CPMK-CPL'!N$15,0)+IFERROR('FORM NILAI SIAP'!$W135*'CPMK-CPL'!N$16,0)+IFERROR('FORM NILAI SIAP'!$Y135*'CPMK-CPL'!N$17,0)+IFERROR('FORM NILAI SIAP'!$AA135*'CPMK-CPL'!N$18,0)+IFERROR('FORM NILAI SIAP'!$AC135*'CPMK-CPL'!N$19,0)+IFERROR('FORM NILAI SIAP'!$AE135*'CPMK-CPL'!N$20,0))/'CPMK-CPL'!N$25,""))</f>
        <v/>
      </c>
      <c r="P135" s="7" t="str">
        <f>IF($C135="","",IFERROR((IFERROR('FORM NILAI SIAP'!$M135*'CPMK-CPL'!O$11,0)+IFERROR('FORM NILAI SIAP'!$O135*'CPMK-CPL'!O$12,0)+IFERROR('FORM NILAI SIAP'!$Q135*'CPMK-CPL'!O$13,0)+IFERROR('FORM NILAI SIAP'!$S135*'CPMK-CPL'!O$14,0)+IFERROR('FORM NILAI SIAP'!$U135*'CPMK-CPL'!O$15,0)+IFERROR('FORM NILAI SIAP'!$W135*'CPMK-CPL'!O$16,0)+IFERROR('FORM NILAI SIAP'!$Y135*'CPMK-CPL'!O$17,0)+IFERROR('FORM NILAI SIAP'!$AA135*'CPMK-CPL'!O$18,0)+IFERROR('FORM NILAI SIAP'!$AC135*'CPMK-CPL'!O$19,0)+IFERROR('FORM NILAI SIAP'!$AE135*'CPMK-CPL'!O$20,0))/'CPMK-CPL'!O$25,""))</f>
        <v/>
      </c>
      <c r="Q135" s="7" t="str">
        <f>IF($C135="","",IFERROR((IFERROR('FORM NILAI SIAP'!$M135*'CPMK-CPL'!P$11,0)+IFERROR('FORM NILAI SIAP'!$O135*'CPMK-CPL'!P$12,0)+IFERROR('FORM NILAI SIAP'!$Q135*'CPMK-CPL'!P$13,0)+IFERROR('FORM NILAI SIAP'!$S135*'CPMK-CPL'!P$14,0)+IFERROR('FORM NILAI SIAP'!$U135*'CPMK-CPL'!P$15,0)+IFERROR('FORM NILAI SIAP'!$W135*'CPMK-CPL'!P$16,0)+IFERROR('FORM NILAI SIAP'!$Y135*'CPMK-CPL'!P$17,0)+IFERROR('FORM NILAI SIAP'!$AA135*'CPMK-CPL'!P$18,0)+IFERROR('FORM NILAI SIAP'!$AC135*'CPMK-CPL'!P$19,0)+IFERROR('FORM NILAI SIAP'!$AE135*'CPMK-CPL'!P$20,0))/'CPMK-CPL'!P$25,""))</f>
        <v/>
      </c>
      <c r="R135" s="7" t="str">
        <f>IF($C135="","",IFERROR((IFERROR('FORM NILAI SIAP'!$M135*'CPMK-CPL'!Q$11,0)+IFERROR('FORM NILAI SIAP'!$O135*'CPMK-CPL'!Q$12,0)+IFERROR('FORM NILAI SIAP'!$Q135*'CPMK-CPL'!Q$13,0)+IFERROR('FORM NILAI SIAP'!$S135*'CPMK-CPL'!Q$14,0)+IFERROR('FORM NILAI SIAP'!$U135*'CPMK-CPL'!Q$15,0)+IFERROR('FORM NILAI SIAP'!$W135*'CPMK-CPL'!Q$16,0)+IFERROR('FORM NILAI SIAP'!$Y135*'CPMK-CPL'!Q$17,0)+IFERROR('FORM NILAI SIAP'!$AA135*'CPMK-CPL'!Q$18,0)+IFERROR('FORM NILAI SIAP'!$AC135*'CPMK-CPL'!Q$19,0)+IFERROR('FORM NILAI SIAP'!$AE135*'CPMK-CPL'!Q$20,0))/'CPMK-CPL'!Q$25,""))</f>
        <v/>
      </c>
      <c r="S135" s="7" t="str">
        <f>IF($C135="","",IFERROR((IFERROR('FORM NILAI SIAP'!$M135*'CPMK-CPL'!R$11,0)+IFERROR('FORM NILAI SIAP'!$O135*'CPMK-CPL'!R$12,0)+IFERROR('FORM NILAI SIAP'!$Q135*'CPMK-CPL'!R$13,0)+IFERROR('FORM NILAI SIAP'!$S135*'CPMK-CPL'!R$14,0)+IFERROR('FORM NILAI SIAP'!$U135*'CPMK-CPL'!R$15,0)+IFERROR('FORM NILAI SIAP'!$W135*'CPMK-CPL'!R$16,0)+IFERROR('FORM NILAI SIAP'!$Y135*'CPMK-CPL'!R$17,0)+IFERROR('FORM NILAI SIAP'!$AA135*'CPMK-CPL'!R$18,0)+IFERROR('FORM NILAI SIAP'!$AC135*'CPMK-CPL'!R$19,0)+IFERROR('FORM NILAI SIAP'!$AE135*'CPMK-CPL'!R$20,0))/'CPMK-CPL'!R$25,""))</f>
        <v/>
      </c>
      <c r="T135" s="88" t="str">
        <f t="shared" ref="T135:AH135" si="137">IF(E135="","",IF(E135&gt;=80,4,IF(E135&gt;=70,3,IF(E135&gt;=60,2,1))))</f>
        <v/>
      </c>
      <c r="U135" s="88" t="str">
        <f t="shared" si="137"/>
        <v/>
      </c>
      <c r="V135" s="88">
        <f t="shared" si="75"/>
        <v>4</v>
      </c>
      <c r="W135" s="88" t="str">
        <f t="shared" si="137"/>
        <v/>
      </c>
      <c r="X135" s="88" t="str">
        <f t="shared" si="137"/>
        <v/>
      </c>
      <c r="Y135" s="88" t="str">
        <f t="shared" si="137"/>
        <v/>
      </c>
      <c r="Z135" s="88" t="str">
        <f t="shared" si="137"/>
        <v/>
      </c>
      <c r="AA135" s="88" t="str">
        <f t="shared" si="137"/>
        <v/>
      </c>
      <c r="AB135" s="88" t="str">
        <f t="shared" si="137"/>
        <v/>
      </c>
      <c r="AC135" s="88" t="str">
        <f t="shared" si="137"/>
        <v/>
      </c>
      <c r="AD135" s="88" t="str">
        <f t="shared" si="137"/>
        <v/>
      </c>
      <c r="AE135" s="88" t="str">
        <f t="shared" si="137"/>
        <v/>
      </c>
      <c r="AF135" s="88" t="str">
        <f t="shared" si="137"/>
        <v/>
      </c>
      <c r="AG135" s="88" t="str">
        <f t="shared" si="137"/>
        <v/>
      </c>
      <c r="AH135" s="88" t="str">
        <f t="shared" si="137"/>
        <v/>
      </c>
      <c r="AI135" s="89">
        <f t="shared" ca="1" si="6"/>
        <v>4</v>
      </c>
      <c r="AJ135" s="89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</row>
    <row r="136" spans="1:90" ht="14.25" customHeight="1">
      <c r="A136" s="103">
        <f t="shared" si="73"/>
        <v>129</v>
      </c>
      <c r="B136" s="64">
        <f>IF('FORM NILAI SIAP'!A136=0,"",'FORM NILAI SIAP'!A136)</f>
        <v>21120120140099</v>
      </c>
      <c r="C136" s="3" t="str">
        <f>IF('FORM NILAI SIAP'!B136=0,"",'FORM NILAI SIAP'!B136)</f>
        <v>NABILA RIZQI MAHARDIKA</v>
      </c>
      <c r="D136" s="3" t="str">
        <f>'FORM NILAI SIAP'!J136</f>
        <v>A</v>
      </c>
      <c r="E136" s="7" t="str">
        <f>IF($C136="","",IFERROR((IFERROR('FORM NILAI SIAP'!$M136*'CPMK-CPL'!D$11,0)+IFERROR('FORM NILAI SIAP'!$O136*'CPMK-CPL'!D$12,0)+IFERROR('FORM NILAI SIAP'!$Q136*'CPMK-CPL'!D$13,0)+IFERROR('FORM NILAI SIAP'!$S136*'CPMK-CPL'!D$14,0)+IFERROR('FORM NILAI SIAP'!$U136*'CPMK-CPL'!D$15,0)+IFERROR('FORM NILAI SIAP'!$W136*'CPMK-CPL'!D$16,0)+IFERROR('FORM NILAI SIAP'!$Y136*'CPMK-CPL'!D$17,0)+IFERROR('FORM NILAI SIAP'!$AA136*'CPMK-CPL'!D$18,0)+IFERROR('FORM NILAI SIAP'!$AC136*'CPMK-CPL'!D$19,0)+IFERROR('FORM NILAI SIAP'!$AE136*'CPMK-CPL'!D$20,0))/'CPMK-CPL'!D$25,""))</f>
        <v/>
      </c>
      <c r="F136" s="7" t="str">
        <f>IF($C136="","",IFERROR((IFERROR('FORM NILAI SIAP'!$M136*'CPMK-CPL'!E$11,0)+IFERROR('FORM NILAI SIAP'!$O136*'CPMK-CPL'!E$12,0)+IFERROR('FORM NILAI SIAP'!$Q136*'CPMK-CPL'!E$13,0)+IFERROR('FORM NILAI SIAP'!$S136*'CPMK-CPL'!E$14,0)+IFERROR('FORM NILAI SIAP'!$U136*'CPMK-CPL'!E$15,0)+IFERROR('FORM NILAI SIAP'!$W136*'CPMK-CPL'!E$16,0)+IFERROR('FORM NILAI SIAP'!$Y136*'CPMK-CPL'!E$17,0)+IFERROR('FORM NILAI SIAP'!$AA136*'CPMK-CPL'!E$18,0)+IFERROR('FORM NILAI SIAP'!$AC136*'CPMK-CPL'!E$19,0)+IFERROR('FORM NILAI SIAP'!$AE136*'CPMK-CPL'!E$20,0))/'CPMK-CPL'!E$25,""))</f>
        <v/>
      </c>
      <c r="G136" s="7">
        <f>IF($C136="","",IFERROR((IFERROR('FORM NILAI SIAP'!$M136*'CPMK-CPL'!F$11,0)+IFERROR('FORM NILAI SIAP'!$O136*'CPMK-CPL'!F$12,0)+IFERROR('FORM NILAI SIAP'!$Q136*'CPMK-CPL'!F$13,0)+IFERROR('FORM NILAI SIAP'!$S136*'CPMK-CPL'!F$14,0)+IFERROR('FORM NILAI SIAP'!$U136*'CPMK-CPL'!F$15,0)+IFERROR('FORM NILAI SIAP'!$W136*'CPMK-CPL'!F$16,0)+IFERROR('FORM NILAI SIAP'!$Y136*'CPMK-CPL'!F$17,0)+IFERROR('FORM NILAI SIAP'!$AA136*'CPMK-CPL'!F$18,0)+IFERROR('FORM NILAI SIAP'!$AC136*'CPMK-CPL'!F$19,0)+IFERROR('FORM NILAI SIAP'!$AE136*'CPMK-CPL'!F$20,0))/'CPMK-CPL'!F$25,""))</f>
        <v>95</v>
      </c>
      <c r="H136" s="7" t="str">
        <f>IF($C136="","",IFERROR((IFERROR('FORM NILAI SIAP'!$M136*'CPMK-CPL'!G$11,0)+IFERROR('FORM NILAI SIAP'!$O136*'CPMK-CPL'!G$12,0)+IFERROR('FORM NILAI SIAP'!$Q136*'CPMK-CPL'!G$13,0)+IFERROR('FORM NILAI SIAP'!$S136*'CPMK-CPL'!G$14,0)+IFERROR('FORM NILAI SIAP'!$U136*'CPMK-CPL'!G$15,0)+IFERROR('FORM NILAI SIAP'!$W136*'CPMK-CPL'!G$16,0)+IFERROR('FORM NILAI SIAP'!$Y136*'CPMK-CPL'!G$17,0)+IFERROR('FORM NILAI SIAP'!$AA136*'CPMK-CPL'!G$18,0)+IFERROR('FORM NILAI SIAP'!$AC136*'CPMK-CPL'!G$19,0)+IFERROR('FORM NILAI SIAP'!$AE136*'CPMK-CPL'!G$20,0))/'CPMK-CPL'!G$25,""))</f>
        <v/>
      </c>
      <c r="I136" s="7" t="str">
        <f>IF($C136="","",IFERROR((IFERROR('FORM NILAI SIAP'!$M136*'CPMK-CPL'!H$11,0)+IFERROR('FORM NILAI SIAP'!$O136*'CPMK-CPL'!H$12,0)+IFERROR('FORM NILAI SIAP'!$Q136*'CPMK-CPL'!H$13,0)+IFERROR('FORM NILAI SIAP'!$S136*'CPMK-CPL'!H$14,0)+IFERROR('FORM NILAI SIAP'!$U136*'CPMK-CPL'!H$15,0)+IFERROR('FORM NILAI SIAP'!$W136*'CPMK-CPL'!H$16,0)+IFERROR('FORM NILAI SIAP'!$Y136*'CPMK-CPL'!H$17,0)+IFERROR('FORM NILAI SIAP'!$AA136*'CPMK-CPL'!H$18,0)+IFERROR('FORM NILAI SIAP'!$AC136*'CPMK-CPL'!H$19,0)+IFERROR('FORM NILAI SIAP'!$AE136*'CPMK-CPL'!H$20,0))/'CPMK-CPL'!H$25,""))</f>
        <v/>
      </c>
      <c r="J136" s="7" t="str">
        <f>IF($C136="","",IFERROR((IFERROR('FORM NILAI SIAP'!$M136*'CPMK-CPL'!I$11,0)+IFERROR('FORM NILAI SIAP'!$O136*'CPMK-CPL'!I$12,0)+IFERROR('FORM NILAI SIAP'!$Q136*'CPMK-CPL'!I$13,0)+IFERROR('FORM NILAI SIAP'!$S136*'CPMK-CPL'!I$14,0)+IFERROR('FORM NILAI SIAP'!$U136*'CPMK-CPL'!I$15,0)+IFERROR('FORM NILAI SIAP'!$W136*'CPMK-CPL'!I$16,0)+IFERROR('FORM NILAI SIAP'!$Y136*'CPMK-CPL'!I$17,0)+IFERROR('FORM NILAI SIAP'!$AA136*'CPMK-CPL'!I$18,0)+IFERROR('FORM NILAI SIAP'!$AC136*'CPMK-CPL'!I$19,0)+IFERROR('FORM NILAI SIAP'!$AE136*'CPMK-CPL'!I$20,0))/'CPMK-CPL'!I$25,""))</f>
        <v/>
      </c>
      <c r="K136" s="7" t="str">
        <f>IF($C136="","",IFERROR((IFERROR('FORM NILAI SIAP'!$M136*'CPMK-CPL'!J$11,0)+IFERROR('FORM NILAI SIAP'!$O136*'CPMK-CPL'!J$12,0)+IFERROR('FORM NILAI SIAP'!$Q136*'CPMK-CPL'!J$13,0)+IFERROR('FORM NILAI SIAP'!$S136*'CPMK-CPL'!J$14,0)+IFERROR('FORM NILAI SIAP'!$U136*'CPMK-CPL'!J$15,0)+IFERROR('FORM NILAI SIAP'!$W136*'CPMK-CPL'!J$16,0)+IFERROR('FORM NILAI SIAP'!$Y136*'CPMK-CPL'!J$17,0)+IFERROR('FORM NILAI SIAP'!$AA136*'CPMK-CPL'!J$18,0)+IFERROR('FORM NILAI SIAP'!$AC136*'CPMK-CPL'!J$19,0)+IFERROR('FORM NILAI SIAP'!$AE136*'CPMK-CPL'!J$20,0))/'CPMK-CPL'!J$25,""))</f>
        <v/>
      </c>
      <c r="L136" s="7" t="str">
        <f>IF($C136="","",IFERROR((IFERROR('FORM NILAI SIAP'!$M136*'CPMK-CPL'!K$11,0)+IFERROR('FORM NILAI SIAP'!$O136*'CPMK-CPL'!K$12,0)+IFERROR('FORM NILAI SIAP'!$Q136*'CPMK-CPL'!K$13,0)+IFERROR('FORM NILAI SIAP'!$S136*'CPMK-CPL'!K$14,0)+IFERROR('FORM NILAI SIAP'!$U136*'CPMK-CPL'!K$15,0)+IFERROR('FORM NILAI SIAP'!$W136*'CPMK-CPL'!K$16,0)+IFERROR('FORM NILAI SIAP'!$Y136*'CPMK-CPL'!K$17,0)+IFERROR('FORM NILAI SIAP'!$AA136*'CPMK-CPL'!K$18,0)+IFERROR('FORM NILAI SIAP'!$AC136*'CPMK-CPL'!K$19,0)+IFERROR('FORM NILAI SIAP'!$AE136*'CPMK-CPL'!K$20,0))/'CPMK-CPL'!K$25,""))</f>
        <v/>
      </c>
      <c r="M136" s="7" t="str">
        <f>IF($C136="","",IFERROR((IFERROR('FORM NILAI SIAP'!$M136*'CPMK-CPL'!L$11,0)+IFERROR('FORM NILAI SIAP'!$O136*'CPMK-CPL'!L$12,0)+IFERROR('FORM NILAI SIAP'!$Q136*'CPMK-CPL'!L$13,0)+IFERROR('FORM NILAI SIAP'!$S136*'CPMK-CPL'!L$14,0)+IFERROR('FORM NILAI SIAP'!$U136*'CPMK-CPL'!L$15,0)+IFERROR('FORM NILAI SIAP'!$W136*'CPMK-CPL'!L$16,0)+IFERROR('FORM NILAI SIAP'!$Y136*'CPMK-CPL'!L$17,0)+IFERROR('FORM NILAI SIAP'!$AA136*'CPMK-CPL'!L$18,0)+IFERROR('FORM NILAI SIAP'!$AC136*'CPMK-CPL'!L$19,0)+IFERROR('FORM NILAI SIAP'!$AE136*'CPMK-CPL'!L$20,0))/'CPMK-CPL'!L$25,""))</f>
        <v/>
      </c>
      <c r="N136" s="7" t="str">
        <f>IF($C136="","",IFERROR((IFERROR('FORM NILAI SIAP'!$M136*'CPMK-CPL'!M$11,0)+IFERROR('FORM NILAI SIAP'!$O136*'CPMK-CPL'!M$12,0)+IFERROR('FORM NILAI SIAP'!$Q136*'CPMK-CPL'!M$13,0)+IFERROR('FORM NILAI SIAP'!$S136*'CPMK-CPL'!M$14,0)+IFERROR('FORM NILAI SIAP'!$U136*'CPMK-CPL'!M$15,0)+IFERROR('FORM NILAI SIAP'!$W136*'CPMK-CPL'!M$16,0)+IFERROR('FORM NILAI SIAP'!$Y136*'CPMK-CPL'!M$17,0)+IFERROR('FORM NILAI SIAP'!$AA136*'CPMK-CPL'!M$18,0)+IFERROR('FORM NILAI SIAP'!$AC136*'CPMK-CPL'!M$19,0)+IFERROR('FORM NILAI SIAP'!$AE136*'CPMK-CPL'!M$20,0))/'CPMK-CPL'!M$25,""))</f>
        <v/>
      </c>
      <c r="O136" s="7" t="str">
        <f>IF($C136="","",IFERROR((IFERROR('FORM NILAI SIAP'!$M136*'CPMK-CPL'!N$11,0)+IFERROR('FORM NILAI SIAP'!$O136*'CPMK-CPL'!N$12,0)+IFERROR('FORM NILAI SIAP'!$Q136*'CPMK-CPL'!N$13,0)+IFERROR('FORM NILAI SIAP'!$S136*'CPMK-CPL'!N$14,0)+IFERROR('FORM NILAI SIAP'!$U136*'CPMK-CPL'!N$15,0)+IFERROR('FORM NILAI SIAP'!$W136*'CPMK-CPL'!N$16,0)+IFERROR('FORM NILAI SIAP'!$Y136*'CPMK-CPL'!N$17,0)+IFERROR('FORM NILAI SIAP'!$AA136*'CPMK-CPL'!N$18,0)+IFERROR('FORM NILAI SIAP'!$AC136*'CPMK-CPL'!N$19,0)+IFERROR('FORM NILAI SIAP'!$AE136*'CPMK-CPL'!N$20,0))/'CPMK-CPL'!N$25,""))</f>
        <v/>
      </c>
      <c r="P136" s="7" t="str">
        <f>IF($C136="","",IFERROR((IFERROR('FORM NILAI SIAP'!$M136*'CPMK-CPL'!O$11,0)+IFERROR('FORM NILAI SIAP'!$O136*'CPMK-CPL'!O$12,0)+IFERROR('FORM NILAI SIAP'!$Q136*'CPMK-CPL'!O$13,0)+IFERROR('FORM NILAI SIAP'!$S136*'CPMK-CPL'!O$14,0)+IFERROR('FORM NILAI SIAP'!$U136*'CPMK-CPL'!O$15,0)+IFERROR('FORM NILAI SIAP'!$W136*'CPMK-CPL'!O$16,0)+IFERROR('FORM NILAI SIAP'!$Y136*'CPMK-CPL'!O$17,0)+IFERROR('FORM NILAI SIAP'!$AA136*'CPMK-CPL'!O$18,0)+IFERROR('FORM NILAI SIAP'!$AC136*'CPMK-CPL'!O$19,0)+IFERROR('FORM NILAI SIAP'!$AE136*'CPMK-CPL'!O$20,0))/'CPMK-CPL'!O$25,""))</f>
        <v/>
      </c>
      <c r="Q136" s="7" t="str">
        <f>IF($C136="","",IFERROR((IFERROR('FORM NILAI SIAP'!$M136*'CPMK-CPL'!P$11,0)+IFERROR('FORM NILAI SIAP'!$O136*'CPMK-CPL'!P$12,0)+IFERROR('FORM NILAI SIAP'!$Q136*'CPMK-CPL'!P$13,0)+IFERROR('FORM NILAI SIAP'!$S136*'CPMK-CPL'!P$14,0)+IFERROR('FORM NILAI SIAP'!$U136*'CPMK-CPL'!P$15,0)+IFERROR('FORM NILAI SIAP'!$W136*'CPMK-CPL'!P$16,0)+IFERROR('FORM NILAI SIAP'!$Y136*'CPMK-CPL'!P$17,0)+IFERROR('FORM NILAI SIAP'!$AA136*'CPMK-CPL'!P$18,0)+IFERROR('FORM NILAI SIAP'!$AC136*'CPMK-CPL'!P$19,0)+IFERROR('FORM NILAI SIAP'!$AE136*'CPMK-CPL'!P$20,0))/'CPMK-CPL'!P$25,""))</f>
        <v/>
      </c>
      <c r="R136" s="7" t="str">
        <f>IF($C136="","",IFERROR((IFERROR('FORM NILAI SIAP'!$M136*'CPMK-CPL'!Q$11,0)+IFERROR('FORM NILAI SIAP'!$O136*'CPMK-CPL'!Q$12,0)+IFERROR('FORM NILAI SIAP'!$Q136*'CPMK-CPL'!Q$13,0)+IFERROR('FORM NILAI SIAP'!$S136*'CPMK-CPL'!Q$14,0)+IFERROR('FORM NILAI SIAP'!$U136*'CPMK-CPL'!Q$15,0)+IFERROR('FORM NILAI SIAP'!$W136*'CPMK-CPL'!Q$16,0)+IFERROR('FORM NILAI SIAP'!$Y136*'CPMK-CPL'!Q$17,0)+IFERROR('FORM NILAI SIAP'!$AA136*'CPMK-CPL'!Q$18,0)+IFERROR('FORM NILAI SIAP'!$AC136*'CPMK-CPL'!Q$19,0)+IFERROR('FORM NILAI SIAP'!$AE136*'CPMK-CPL'!Q$20,0))/'CPMK-CPL'!Q$25,""))</f>
        <v/>
      </c>
      <c r="S136" s="7" t="str">
        <f>IF($C136="","",IFERROR((IFERROR('FORM NILAI SIAP'!$M136*'CPMK-CPL'!R$11,0)+IFERROR('FORM NILAI SIAP'!$O136*'CPMK-CPL'!R$12,0)+IFERROR('FORM NILAI SIAP'!$Q136*'CPMK-CPL'!R$13,0)+IFERROR('FORM NILAI SIAP'!$S136*'CPMK-CPL'!R$14,0)+IFERROR('FORM NILAI SIAP'!$U136*'CPMK-CPL'!R$15,0)+IFERROR('FORM NILAI SIAP'!$W136*'CPMK-CPL'!R$16,0)+IFERROR('FORM NILAI SIAP'!$Y136*'CPMK-CPL'!R$17,0)+IFERROR('FORM NILAI SIAP'!$AA136*'CPMK-CPL'!R$18,0)+IFERROR('FORM NILAI SIAP'!$AC136*'CPMK-CPL'!R$19,0)+IFERROR('FORM NILAI SIAP'!$AE136*'CPMK-CPL'!R$20,0))/'CPMK-CPL'!R$25,""))</f>
        <v/>
      </c>
      <c r="T136" s="88" t="str">
        <f t="shared" ref="T136:AH136" si="138">IF(E136="","",IF(E136&gt;=80,4,IF(E136&gt;=70,3,IF(E136&gt;=60,2,1))))</f>
        <v/>
      </c>
      <c r="U136" s="88" t="str">
        <f t="shared" si="138"/>
        <v/>
      </c>
      <c r="V136" s="88">
        <f t="shared" si="75"/>
        <v>4</v>
      </c>
      <c r="W136" s="88" t="str">
        <f t="shared" si="138"/>
        <v/>
      </c>
      <c r="X136" s="88" t="str">
        <f t="shared" si="138"/>
        <v/>
      </c>
      <c r="Y136" s="88" t="str">
        <f t="shared" si="138"/>
        <v/>
      </c>
      <c r="Z136" s="88" t="str">
        <f t="shared" si="138"/>
        <v/>
      </c>
      <c r="AA136" s="88" t="str">
        <f t="shared" si="138"/>
        <v/>
      </c>
      <c r="AB136" s="88" t="str">
        <f t="shared" si="138"/>
        <v/>
      </c>
      <c r="AC136" s="88" t="str">
        <f t="shared" si="138"/>
        <v/>
      </c>
      <c r="AD136" s="88" t="str">
        <f t="shared" si="138"/>
        <v/>
      </c>
      <c r="AE136" s="88" t="str">
        <f t="shared" si="138"/>
        <v/>
      </c>
      <c r="AF136" s="88" t="str">
        <f t="shared" si="138"/>
        <v/>
      </c>
      <c r="AG136" s="88" t="str">
        <f t="shared" si="138"/>
        <v/>
      </c>
      <c r="AH136" s="88" t="str">
        <f t="shared" si="138"/>
        <v/>
      </c>
      <c r="AI136" s="89">
        <f t="shared" ca="1" si="6"/>
        <v>4</v>
      </c>
      <c r="AJ136" s="89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</row>
    <row r="137" spans="1:90" ht="14.25" customHeight="1">
      <c r="A137" s="103">
        <f t="shared" ref="A137:A200" si="139">IF(A136="","",IF(A136=jmlmhs,"",A136+1))</f>
        <v>130</v>
      </c>
      <c r="B137" s="64">
        <f>IF('FORM NILAI SIAP'!A137=0,"",'FORM NILAI SIAP'!A137)</f>
        <v>21120120140099</v>
      </c>
      <c r="C137" s="3" t="str">
        <f>IF('FORM NILAI SIAP'!B137=0,"",'FORM NILAI SIAP'!B137)</f>
        <v>MUHAMMAD RAFI ANWAR</v>
      </c>
      <c r="D137" s="3" t="str">
        <f>'FORM NILAI SIAP'!J137</f>
        <v>B</v>
      </c>
      <c r="E137" s="7" t="str">
        <f>IF($C137="","",IFERROR((IFERROR('FORM NILAI SIAP'!$M137*'CPMK-CPL'!D$11,0)+IFERROR('FORM NILAI SIAP'!$O137*'CPMK-CPL'!D$12,0)+IFERROR('FORM NILAI SIAP'!$Q137*'CPMK-CPL'!D$13,0)+IFERROR('FORM NILAI SIAP'!$S137*'CPMK-CPL'!D$14,0)+IFERROR('FORM NILAI SIAP'!$U137*'CPMK-CPL'!D$15,0)+IFERROR('FORM NILAI SIAP'!$W137*'CPMK-CPL'!D$16,0)+IFERROR('FORM NILAI SIAP'!$Y137*'CPMK-CPL'!D$17,0)+IFERROR('FORM NILAI SIAP'!$AA137*'CPMK-CPL'!D$18,0)+IFERROR('FORM NILAI SIAP'!$AC137*'CPMK-CPL'!D$19,0)+IFERROR('FORM NILAI SIAP'!$AE137*'CPMK-CPL'!D$20,0))/'CPMK-CPL'!D$25,""))</f>
        <v/>
      </c>
      <c r="F137" s="7" t="str">
        <f>IF($C137="","",IFERROR((IFERROR('FORM NILAI SIAP'!$M137*'CPMK-CPL'!E$11,0)+IFERROR('FORM NILAI SIAP'!$O137*'CPMK-CPL'!E$12,0)+IFERROR('FORM NILAI SIAP'!$Q137*'CPMK-CPL'!E$13,0)+IFERROR('FORM NILAI SIAP'!$S137*'CPMK-CPL'!E$14,0)+IFERROR('FORM NILAI SIAP'!$U137*'CPMK-CPL'!E$15,0)+IFERROR('FORM NILAI SIAP'!$W137*'CPMK-CPL'!E$16,0)+IFERROR('FORM NILAI SIAP'!$Y137*'CPMK-CPL'!E$17,0)+IFERROR('FORM NILAI SIAP'!$AA137*'CPMK-CPL'!E$18,0)+IFERROR('FORM NILAI SIAP'!$AC137*'CPMK-CPL'!E$19,0)+IFERROR('FORM NILAI SIAP'!$AE137*'CPMK-CPL'!E$20,0))/'CPMK-CPL'!E$25,""))</f>
        <v/>
      </c>
      <c r="G137" s="7">
        <f>IF($C137="","",IFERROR((IFERROR('FORM NILAI SIAP'!$M137*'CPMK-CPL'!F$11,0)+IFERROR('FORM NILAI SIAP'!$O137*'CPMK-CPL'!F$12,0)+IFERROR('FORM NILAI SIAP'!$Q137*'CPMK-CPL'!F$13,0)+IFERROR('FORM NILAI SIAP'!$S137*'CPMK-CPL'!F$14,0)+IFERROR('FORM NILAI SIAP'!$U137*'CPMK-CPL'!F$15,0)+IFERROR('FORM NILAI SIAP'!$W137*'CPMK-CPL'!F$16,0)+IFERROR('FORM NILAI SIAP'!$Y137*'CPMK-CPL'!F$17,0)+IFERROR('FORM NILAI SIAP'!$AA137*'CPMK-CPL'!F$18,0)+IFERROR('FORM NILAI SIAP'!$AC137*'CPMK-CPL'!F$19,0)+IFERROR('FORM NILAI SIAP'!$AE137*'CPMK-CPL'!F$20,0))/'CPMK-CPL'!F$25,""))</f>
        <v>73.75</v>
      </c>
      <c r="H137" s="7" t="str">
        <f>IF($C137="","",IFERROR((IFERROR('FORM NILAI SIAP'!$M137*'CPMK-CPL'!G$11,0)+IFERROR('FORM NILAI SIAP'!$O137*'CPMK-CPL'!G$12,0)+IFERROR('FORM NILAI SIAP'!$Q137*'CPMK-CPL'!G$13,0)+IFERROR('FORM NILAI SIAP'!$S137*'CPMK-CPL'!G$14,0)+IFERROR('FORM NILAI SIAP'!$U137*'CPMK-CPL'!G$15,0)+IFERROR('FORM NILAI SIAP'!$W137*'CPMK-CPL'!G$16,0)+IFERROR('FORM NILAI SIAP'!$Y137*'CPMK-CPL'!G$17,0)+IFERROR('FORM NILAI SIAP'!$AA137*'CPMK-CPL'!G$18,0)+IFERROR('FORM NILAI SIAP'!$AC137*'CPMK-CPL'!G$19,0)+IFERROR('FORM NILAI SIAP'!$AE137*'CPMK-CPL'!G$20,0))/'CPMK-CPL'!G$25,""))</f>
        <v/>
      </c>
      <c r="I137" s="7" t="str">
        <f>IF($C137="","",IFERROR((IFERROR('FORM NILAI SIAP'!$M137*'CPMK-CPL'!H$11,0)+IFERROR('FORM NILAI SIAP'!$O137*'CPMK-CPL'!H$12,0)+IFERROR('FORM NILAI SIAP'!$Q137*'CPMK-CPL'!H$13,0)+IFERROR('FORM NILAI SIAP'!$S137*'CPMK-CPL'!H$14,0)+IFERROR('FORM NILAI SIAP'!$U137*'CPMK-CPL'!H$15,0)+IFERROR('FORM NILAI SIAP'!$W137*'CPMK-CPL'!H$16,0)+IFERROR('FORM NILAI SIAP'!$Y137*'CPMK-CPL'!H$17,0)+IFERROR('FORM NILAI SIAP'!$AA137*'CPMK-CPL'!H$18,0)+IFERROR('FORM NILAI SIAP'!$AC137*'CPMK-CPL'!H$19,0)+IFERROR('FORM NILAI SIAP'!$AE137*'CPMK-CPL'!H$20,0))/'CPMK-CPL'!H$25,""))</f>
        <v/>
      </c>
      <c r="J137" s="7" t="str">
        <f>IF($C137="","",IFERROR((IFERROR('FORM NILAI SIAP'!$M137*'CPMK-CPL'!I$11,0)+IFERROR('FORM NILAI SIAP'!$O137*'CPMK-CPL'!I$12,0)+IFERROR('FORM NILAI SIAP'!$Q137*'CPMK-CPL'!I$13,0)+IFERROR('FORM NILAI SIAP'!$S137*'CPMK-CPL'!I$14,0)+IFERROR('FORM NILAI SIAP'!$U137*'CPMK-CPL'!I$15,0)+IFERROR('FORM NILAI SIAP'!$W137*'CPMK-CPL'!I$16,0)+IFERROR('FORM NILAI SIAP'!$Y137*'CPMK-CPL'!I$17,0)+IFERROR('FORM NILAI SIAP'!$AA137*'CPMK-CPL'!I$18,0)+IFERROR('FORM NILAI SIAP'!$AC137*'CPMK-CPL'!I$19,0)+IFERROR('FORM NILAI SIAP'!$AE137*'CPMK-CPL'!I$20,0))/'CPMK-CPL'!I$25,""))</f>
        <v/>
      </c>
      <c r="K137" s="7" t="str">
        <f>IF($C137="","",IFERROR((IFERROR('FORM NILAI SIAP'!$M137*'CPMK-CPL'!J$11,0)+IFERROR('FORM NILAI SIAP'!$O137*'CPMK-CPL'!J$12,0)+IFERROR('FORM NILAI SIAP'!$Q137*'CPMK-CPL'!J$13,0)+IFERROR('FORM NILAI SIAP'!$S137*'CPMK-CPL'!J$14,0)+IFERROR('FORM NILAI SIAP'!$U137*'CPMK-CPL'!J$15,0)+IFERROR('FORM NILAI SIAP'!$W137*'CPMK-CPL'!J$16,0)+IFERROR('FORM NILAI SIAP'!$Y137*'CPMK-CPL'!J$17,0)+IFERROR('FORM NILAI SIAP'!$AA137*'CPMK-CPL'!J$18,0)+IFERROR('FORM NILAI SIAP'!$AC137*'CPMK-CPL'!J$19,0)+IFERROR('FORM NILAI SIAP'!$AE137*'CPMK-CPL'!J$20,0))/'CPMK-CPL'!J$25,""))</f>
        <v/>
      </c>
      <c r="L137" s="7" t="str">
        <f>IF($C137="","",IFERROR((IFERROR('FORM NILAI SIAP'!$M137*'CPMK-CPL'!K$11,0)+IFERROR('FORM NILAI SIAP'!$O137*'CPMK-CPL'!K$12,0)+IFERROR('FORM NILAI SIAP'!$Q137*'CPMK-CPL'!K$13,0)+IFERROR('FORM NILAI SIAP'!$S137*'CPMK-CPL'!K$14,0)+IFERROR('FORM NILAI SIAP'!$U137*'CPMK-CPL'!K$15,0)+IFERROR('FORM NILAI SIAP'!$W137*'CPMK-CPL'!K$16,0)+IFERROR('FORM NILAI SIAP'!$Y137*'CPMK-CPL'!K$17,0)+IFERROR('FORM NILAI SIAP'!$AA137*'CPMK-CPL'!K$18,0)+IFERROR('FORM NILAI SIAP'!$AC137*'CPMK-CPL'!K$19,0)+IFERROR('FORM NILAI SIAP'!$AE137*'CPMK-CPL'!K$20,0))/'CPMK-CPL'!K$25,""))</f>
        <v/>
      </c>
      <c r="M137" s="7" t="str">
        <f>IF($C137="","",IFERROR((IFERROR('FORM NILAI SIAP'!$M137*'CPMK-CPL'!L$11,0)+IFERROR('FORM NILAI SIAP'!$O137*'CPMK-CPL'!L$12,0)+IFERROR('FORM NILAI SIAP'!$Q137*'CPMK-CPL'!L$13,0)+IFERROR('FORM NILAI SIAP'!$S137*'CPMK-CPL'!L$14,0)+IFERROR('FORM NILAI SIAP'!$U137*'CPMK-CPL'!L$15,0)+IFERROR('FORM NILAI SIAP'!$W137*'CPMK-CPL'!L$16,0)+IFERROR('FORM NILAI SIAP'!$Y137*'CPMK-CPL'!L$17,0)+IFERROR('FORM NILAI SIAP'!$AA137*'CPMK-CPL'!L$18,0)+IFERROR('FORM NILAI SIAP'!$AC137*'CPMK-CPL'!L$19,0)+IFERROR('FORM NILAI SIAP'!$AE137*'CPMK-CPL'!L$20,0))/'CPMK-CPL'!L$25,""))</f>
        <v/>
      </c>
      <c r="N137" s="7" t="str">
        <f>IF($C137="","",IFERROR((IFERROR('FORM NILAI SIAP'!$M137*'CPMK-CPL'!M$11,0)+IFERROR('FORM NILAI SIAP'!$O137*'CPMK-CPL'!M$12,0)+IFERROR('FORM NILAI SIAP'!$Q137*'CPMK-CPL'!M$13,0)+IFERROR('FORM NILAI SIAP'!$S137*'CPMK-CPL'!M$14,0)+IFERROR('FORM NILAI SIAP'!$U137*'CPMK-CPL'!M$15,0)+IFERROR('FORM NILAI SIAP'!$W137*'CPMK-CPL'!M$16,0)+IFERROR('FORM NILAI SIAP'!$Y137*'CPMK-CPL'!M$17,0)+IFERROR('FORM NILAI SIAP'!$AA137*'CPMK-CPL'!M$18,0)+IFERROR('FORM NILAI SIAP'!$AC137*'CPMK-CPL'!M$19,0)+IFERROR('FORM NILAI SIAP'!$AE137*'CPMK-CPL'!M$20,0))/'CPMK-CPL'!M$25,""))</f>
        <v/>
      </c>
      <c r="O137" s="7" t="str">
        <f>IF($C137="","",IFERROR((IFERROR('FORM NILAI SIAP'!$M137*'CPMK-CPL'!N$11,0)+IFERROR('FORM NILAI SIAP'!$O137*'CPMK-CPL'!N$12,0)+IFERROR('FORM NILAI SIAP'!$Q137*'CPMK-CPL'!N$13,0)+IFERROR('FORM NILAI SIAP'!$S137*'CPMK-CPL'!N$14,0)+IFERROR('FORM NILAI SIAP'!$U137*'CPMK-CPL'!N$15,0)+IFERROR('FORM NILAI SIAP'!$W137*'CPMK-CPL'!N$16,0)+IFERROR('FORM NILAI SIAP'!$Y137*'CPMK-CPL'!N$17,0)+IFERROR('FORM NILAI SIAP'!$AA137*'CPMK-CPL'!N$18,0)+IFERROR('FORM NILAI SIAP'!$AC137*'CPMK-CPL'!N$19,0)+IFERROR('FORM NILAI SIAP'!$AE137*'CPMK-CPL'!N$20,0))/'CPMK-CPL'!N$25,""))</f>
        <v/>
      </c>
      <c r="P137" s="7" t="str">
        <f>IF($C137="","",IFERROR((IFERROR('FORM NILAI SIAP'!$M137*'CPMK-CPL'!O$11,0)+IFERROR('FORM NILAI SIAP'!$O137*'CPMK-CPL'!O$12,0)+IFERROR('FORM NILAI SIAP'!$Q137*'CPMK-CPL'!O$13,0)+IFERROR('FORM NILAI SIAP'!$S137*'CPMK-CPL'!O$14,0)+IFERROR('FORM NILAI SIAP'!$U137*'CPMK-CPL'!O$15,0)+IFERROR('FORM NILAI SIAP'!$W137*'CPMK-CPL'!O$16,0)+IFERROR('FORM NILAI SIAP'!$Y137*'CPMK-CPL'!O$17,0)+IFERROR('FORM NILAI SIAP'!$AA137*'CPMK-CPL'!O$18,0)+IFERROR('FORM NILAI SIAP'!$AC137*'CPMK-CPL'!O$19,0)+IFERROR('FORM NILAI SIAP'!$AE137*'CPMK-CPL'!O$20,0))/'CPMK-CPL'!O$25,""))</f>
        <v/>
      </c>
      <c r="Q137" s="7" t="str">
        <f>IF($C137="","",IFERROR((IFERROR('FORM NILAI SIAP'!$M137*'CPMK-CPL'!P$11,0)+IFERROR('FORM NILAI SIAP'!$O137*'CPMK-CPL'!P$12,0)+IFERROR('FORM NILAI SIAP'!$Q137*'CPMK-CPL'!P$13,0)+IFERROR('FORM NILAI SIAP'!$S137*'CPMK-CPL'!P$14,0)+IFERROR('FORM NILAI SIAP'!$U137*'CPMK-CPL'!P$15,0)+IFERROR('FORM NILAI SIAP'!$W137*'CPMK-CPL'!P$16,0)+IFERROR('FORM NILAI SIAP'!$Y137*'CPMK-CPL'!P$17,0)+IFERROR('FORM NILAI SIAP'!$AA137*'CPMK-CPL'!P$18,0)+IFERROR('FORM NILAI SIAP'!$AC137*'CPMK-CPL'!P$19,0)+IFERROR('FORM NILAI SIAP'!$AE137*'CPMK-CPL'!P$20,0))/'CPMK-CPL'!P$25,""))</f>
        <v/>
      </c>
      <c r="R137" s="7" t="str">
        <f>IF($C137="","",IFERROR((IFERROR('FORM NILAI SIAP'!$M137*'CPMK-CPL'!Q$11,0)+IFERROR('FORM NILAI SIAP'!$O137*'CPMK-CPL'!Q$12,0)+IFERROR('FORM NILAI SIAP'!$Q137*'CPMK-CPL'!Q$13,0)+IFERROR('FORM NILAI SIAP'!$S137*'CPMK-CPL'!Q$14,0)+IFERROR('FORM NILAI SIAP'!$U137*'CPMK-CPL'!Q$15,0)+IFERROR('FORM NILAI SIAP'!$W137*'CPMK-CPL'!Q$16,0)+IFERROR('FORM NILAI SIAP'!$Y137*'CPMK-CPL'!Q$17,0)+IFERROR('FORM NILAI SIAP'!$AA137*'CPMK-CPL'!Q$18,0)+IFERROR('FORM NILAI SIAP'!$AC137*'CPMK-CPL'!Q$19,0)+IFERROR('FORM NILAI SIAP'!$AE137*'CPMK-CPL'!Q$20,0))/'CPMK-CPL'!Q$25,""))</f>
        <v/>
      </c>
      <c r="S137" s="7" t="str">
        <f>IF($C137="","",IFERROR((IFERROR('FORM NILAI SIAP'!$M137*'CPMK-CPL'!R$11,0)+IFERROR('FORM NILAI SIAP'!$O137*'CPMK-CPL'!R$12,0)+IFERROR('FORM NILAI SIAP'!$Q137*'CPMK-CPL'!R$13,0)+IFERROR('FORM NILAI SIAP'!$S137*'CPMK-CPL'!R$14,0)+IFERROR('FORM NILAI SIAP'!$U137*'CPMK-CPL'!R$15,0)+IFERROR('FORM NILAI SIAP'!$W137*'CPMK-CPL'!R$16,0)+IFERROR('FORM NILAI SIAP'!$Y137*'CPMK-CPL'!R$17,0)+IFERROR('FORM NILAI SIAP'!$AA137*'CPMK-CPL'!R$18,0)+IFERROR('FORM NILAI SIAP'!$AC137*'CPMK-CPL'!R$19,0)+IFERROR('FORM NILAI SIAP'!$AE137*'CPMK-CPL'!R$20,0))/'CPMK-CPL'!R$25,""))</f>
        <v/>
      </c>
      <c r="T137" s="88" t="str">
        <f t="shared" ref="T137:AH137" si="140">IF(E137="","",IF(E137&gt;=80,4,IF(E137&gt;=70,3,IF(E137&gt;=60,2,1))))</f>
        <v/>
      </c>
      <c r="U137" s="88" t="str">
        <f t="shared" si="140"/>
        <v/>
      </c>
      <c r="V137" s="88">
        <f t="shared" ref="V137:V200" si="141">IF(G137="","",IF(G137&gt;=80,4,IF(G137&gt;=70,3,IF(G137&gt;=60,2,1))))</f>
        <v>3</v>
      </c>
      <c r="W137" s="88" t="str">
        <f t="shared" si="140"/>
        <v/>
      </c>
      <c r="X137" s="88" t="str">
        <f t="shared" si="140"/>
        <v/>
      </c>
      <c r="Y137" s="88" t="str">
        <f t="shared" si="140"/>
        <v/>
      </c>
      <c r="Z137" s="88" t="str">
        <f t="shared" si="140"/>
        <v/>
      </c>
      <c r="AA137" s="88" t="str">
        <f t="shared" si="140"/>
        <v/>
      </c>
      <c r="AB137" s="88" t="str">
        <f t="shared" si="140"/>
        <v/>
      </c>
      <c r="AC137" s="88" t="str">
        <f t="shared" si="140"/>
        <v/>
      </c>
      <c r="AD137" s="88" t="str">
        <f t="shared" si="140"/>
        <v/>
      </c>
      <c r="AE137" s="88" t="str">
        <f t="shared" si="140"/>
        <v/>
      </c>
      <c r="AF137" s="88" t="str">
        <f t="shared" si="140"/>
        <v/>
      </c>
      <c r="AG137" s="88" t="str">
        <f t="shared" si="140"/>
        <v/>
      </c>
      <c r="AH137" s="88" t="str">
        <f t="shared" si="140"/>
        <v/>
      </c>
      <c r="AI137" s="89">
        <f t="shared" ca="1" si="6"/>
        <v>3</v>
      </c>
      <c r="AJ137" s="89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</row>
    <row r="138" spans="1:90" ht="14.25" customHeight="1">
      <c r="A138" s="103">
        <f t="shared" si="139"/>
        <v>131</v>
      </c>
      <c r="B138" s="64">
        <f>IF('FORM NILAI SIAP'!A138=0,"",'FORM NILAI SIAP'!A138)</f>
        <v>21120120140099</v>
      </c>
      <c r="C138" s="3" t="str">
        <f>IF('FORM NILAI SIAP'!B138=0,"",'FORM NILAI SIAP'!B138)</f>
        <v>FRANSISKA TEBAY</v>
      </c>
      <c r="D138" s="3" t="str">
        <f>'FORM NILAI SIAP'!J138</f>
        <v>C</v>
      </c>
      <c r="E138" s="7" t="str">
        <f>IF($C138="","",IFERROR((IFERROR('FORM NILAI SIAP'!$M138*'CPMK-CPL'!D$11,0)+IFERROR('FORM NILAI SIAP'!$O138*'CPMK-CPL'!D$12,0)+IFERROR('FORM NILAI SIAP'!$Q138*'CPMK-CPL'!D$13,0)+IFERROR('FORM NILAI SIAP'!$S138*'CPMK-CPL'!D$14,0)+IFERROR('FORM NILAI SIAP'!$U138*'CPMK-CPL'!D$15,0)+IFERROR('FORM NILAI SIAP'!$W138*'CPMK-CPL'!D$16,0)+IFERROR('FORM NILAI SIAP'!$Y138*'CPMK-CPL'!D$17,0)+IFERROR('FORM NILAI SIAP'!$AA138*'CPMK-CPL'!D$18,0)+IFERROR('FORM NILAI SIAP'!$AC138*'CPMK-CPL'!D$19,0)+IFERROR('FORM NILAI SIAP'!$AE138*'CPMK-CPL'!D$20,0))/'CPMK-CPL'!D$25,""))</f>
        <v/>
      </c>
      <c r="F138" s="7" t="str">
        <f>IF($C138="","",IFERROR((IFERROR('FORM NILAI SIAP'!$M138*'CPMK-CPL'!E$11,0)+IFERROR('FORM NILAI SIAP'!$O138*'CPMK-CPL'!E$12,0)+IFERROR('FORM NILAI SIAP'!$Q138*'CPMK-CPL'!E$13,0)+IFERROR('FORM NILAI SIAP'!$S138*'CPMK-CPL'!E$14,0)+IFERROR('FORM NILAI SIAP'!$U138*'CPMK-CPL'!E$15,0)+IFERROR('FORM NILAI SIAP'!$W138*'CPMK-CPL'!E$16,0)+IFERROR('FORM NILAI SIAP'!$Y138*'CPMK-CPL'!E$17,0)+IFERROR('FORM NILAI SIAP'!$AA138*'CPMK-CPL'!E$18,0)+IFERROR('FORM NILAI SIAP'!$AC138*'CPMK-CPL'!E$19,0)+IFERROR('FORM NILAI SIAP'!$AE138*'CPMK-CPL'!E$20,0))/'CPMK-CPL'!E$25,""))</f>
        <v/>
      </c>
      <c r="G138" s="7">
        <f>IF($C138="","",IFERROR((IFERROR('FORM NILAI SIAP'!$M138*'CPMK-CPL'!F$11,0)+IFERROR('FORM NILAI SIAP'!$O138*'CPMK-CPL'!F$12,0)+IFERROR('FORM NILAI SIAP'!$Q138*'CPMK-CPL'!F$13,0)+IFERROR('FORM NILAI SIAP'!$S138*'CPMK-CPL'!F$14,0)+IFERROR('FORM NILAI SIAP'!$U138*'CPMK-CPL'!F$15,0)+IFERROR('FORM NILAI SIAP'!$W138*'CPMK-CPL'!F$16,0)+IFERROR('FORM NILAI SIAP'!$Y138*'CPMK-CPL'!F$17,0)+IFERROR('FORM NILAI SIAP'!$AA138*'CPMK-CPL'!F$18,0)+IFERROR('FORM NILAI SIAP'!$AC138*'CPMK-CPL'!F$19,0)+IFERROR('FORM NILAI SIAP'!$AE138*'CPMK-CPL'!F$20,0))/'CPMK-CPL'!F$25,""))</f>
        <v>68</v>
      </c>
      <c r="H138" s="7" t="str">
        <f>IF($C138="","",IFERROR((IFERROR('FORM NILAI SIAP'!$M138*'CPMK-CPL'!G$11,0)+IFERROR('FORM NILAI SIAP'!$O138*'CPMK-CPL'!G$12,0)+IFERROR('FORM NILAI SIAP'!$Q138*'CPMK-CPL'!G$13,0)+IFERROR('FORM NILAI SIAP'!$S138*'CPMK-CPL'!G$14,0)+IFERROR('FORM NILAI SIAP'!$U138*'CPMK-CPL'!G$15,0)+IFERROR('FORM NILAI SIAP'!$W138*'CPMK-CPL'!G$16,0)+IFERROR('FORM NILAI SIAP'!$Y138*'CPMK-CPL'!G$17,0)+IFERROR('FORM NILAI SIAP'!$AA138*'CPMK-CPL'!G$18,0)+IFERROR('FORM NILAI SIAP'!$AC138*'CPMK-CPL'!G$19,0)+IFERROR('FORM NILAI SIAP'!$AE138*'CPMK-CPL'!G$20,0))/'CPMK-CPL'!G$25,""))</f>
        <v/>
      </c>
      <c r="I138" s="7" t="str">
        <f>IF($C138="","",IFERROR((IFERROR('FORM NILAI SIAP'!$M138*'CPMK-CPL'!H$11,0)+IFERROR('FORM NILAI SIAP'!$O138*'CPMK-CPL'!H$12,0)+IFERROR('FORM NILAI SIAP'!$Q138*'CPMK-CPL'!H$13,0)+IFERROR('FORM NILAI SIAP'!$S138*'CPMK-CPL'!H$14,0)+IFERROR('FORM NILAI SIAP'!$U138*'CPMK-CPL'!H$15,0)+IFERROR('FORM NILAI SIAP'!$W138*'CPMK-CPL'!H$16,0)+IFERROR('FORM NILAI SIAP'!$Y138*'CPMK-CPL'!H$17,0)+IFERROR('FORM NILAI SIAP'!$AA138*'CPMK-CPL'!H$18,0)+IFERROR('FORM NILAI SIAP'!$AC138*'CPMK-CPL'!H$19,0)+IFERROR('FORM NILAI SIAP'!$AE138*'CPMK-CPL'!H$20,0))/'CPMK-CPL'!H$25,""))</f>
        <v/>
      </c>
      <c r="J138" s="7" t="str">
        <f>IF($C138="","",IFERROR((IFERROR('FORM NILAI SIAP'!$M138*'CPMK-CPL'!I$11,0)+IFERROR('FORM NILAI SIAP'!$O138*'CPMK-CPL'!I$12,0)+IFERROR('FORM NILAI SIAP'!$Q138*'CPMK-CPL'!I$13,0)+IFERROR('FORM NILAI SIAP'!$S138*'CPMK-CPL'!I$14,0)+IFERROR('FORM NILAI SIAP'!$U138*'CPMK-CPL'!I$15,0)+IFERROR('FORM NILAI SIAP'!$W138*'CPMK-CPL'!I$16,0)+IFERROR('FORM NILAI SIAP'!$Y138*'CPMK-CPL'!I$17,0)+IFERROR('FORM NILAI SIAP'!$AA138*'CPMK-CPL'!I$18,0)+IFERROR('FORM NILAI SIAP'!$AC138*'CPMK-CPL'!I$19,0)+IFERROR('FORM NILAI SIAP'!$AE138*'CPMK-CPL'!I$20,0))/'CPMK-CPL'!I$25,""))</f>
        <v/>
      </c>
      <c r="K138" s="7" t="str">
        <f>IF($C138="","",IFERROR((IFERROR('FORM NILAI SIAP'!$M138*'CPMK-CPL'!J$11,0)+IFERROR('FORM NILAI SIAP'!$O138*'CPMK-CPL'!J$12,0)+IFERROR('FORM NILAI SIAP'!$Q138*'CPMK-CPL'!J$13,0)+IFERROR('FORM NILAI SIAP'!$S138*'CPMK-CPL'!J$14,0)+IFERROR('FORM NILAI SIAP'!$U138*'CPMK-CPL'!J$15,0)+IFERROR('FORM NILAI SIAP'!$W138*'CPMK-CPL'!J$16,0)+IFERROR('FORM NILAI SIAP'!$Y138*'CPMK-CPL'!J$17,0)+IFERROR('FORM NILAI SIAP'!$AA138*'CPMK-CPL'!J$18,0)+IFERROR('FORM NILAI SIAP'!$AC138*'CPMK-CPL'!J$19,0)+IFERROR('FORM NILAI SIAP'!$AE138*'CPMK-CPL'!J$20,0))/'CPMK-CPL'!J$25,""))</f>
        <v/>
      </c>
      <c r="L138" s="7" t="str">
        <f>IF($C138="","",IFERROR((IFERROR('FORM NILAI SIAP'!$M138*'CPMK-CPL'!K$11,0)+IFERROR('FORM NILAI SIAP'!$O138*'CPMK-CPL'!K$12,0)+IFERROR('FORM NILAI SIAP'!$Q138*'CPMK-CPL'!K$13,0)+IFERROR('FORM NILAI SIAP'!$S138*'CPMK-CPL'!K$14,0)+IFERROR('FORM NILAI SIAP'!$U138*'CPMK-CPL'!K$15,0)+IFERROR('FORM NILAI SIAP'!$W138*'CPMK-CPL'!K$16,0)+IFERROR('FORM NILAI SIAP'!$Y138*'CPMK-CPL'!K$17,0)+IFERROR('FORM NILAI SIAP'!$AA138*'CPMK-CPL'!K$18,0)+IFERROR('FORM NILAI SIAP'!$AC138*'CPMK-CPL'!K$19,0)+IFERROR('FORM NILAI SIAP'!$AE138*'CPMK-CPL'!K$20,0))/'CPMK-CPL'!K$25,""))</f>
        <v/>
      </c>
      <c r="M138" s="7" t="str">
        <f>IF($C138="","",IFERROR((IFERROR('FORM NILAI SIAP'!$M138*'CPMK-CPL'!L$11,0)+IFERROR('FORM NILAI SIAP'!$O138*'CPMK-CPL'!L$12,0)+IFERROR('FORM NILAI SIAP'!$Q138*'CPMK-CPL'!L$13,0)+IFERROR('FORM NILAI SIAP'!$S138*'CPMK-CPL'!L$14,0)+IFERROR('FORM NILAI SIAP'!$U138*'CPMK-CPL'!L$15,0)+IFERROR('FORM NILAI SIAP'!$W138*'CPMK-CPL'!L$16,0)+IFERROR('FORM NILAI SIAP'!$Y138*'CPMK-CPL'!L$17,0)+IFERROR('FORM NILAI SIAP'!$AA138*'CPMK-CPL'!L$18,0)+IFERROR('FORM NILAI SIAP'!$AC138*'CPMK-CPL'!L$19,0)+IFERROR('FORM NILAI SIAP'!$AE138*'CPMK-CPL'!L$20,0))/'CPMK-CPL'!L$25,""))</f>
        <v/>
      </c>
      <c r="N138" s="7" t="str">
        <f>IF($C138="","",IFERROR((IFERROR('FORM NILAI SIAP'!$M138*'CPMK-CPL'!M$11,0)+IFERROR('FORM NILAI SIAP'!$O138*'CPMK-CPL'!M$12,0)+IFERROR('FORM NILAI SIAP'!$Q138*'CPMK-CPL'!M$13,0)+IFERROR('FORM NILAI SIAP'!$S138*'CPMK-CPL'!M$14,0)+IFERROR('FORM NILAI SIAP'!$U138*'CPMK-CPL'!M$15,0)+IFERROR('FORM NILAI SIAP'!$W138*'CPMK-CPL'!M$16,0)+IFERROR('FORM NILAI SIAP'!$Y138*'CPMK-CPL'!M$17,0)+IFERROR('FORM NILAI SIAP'!$AA138*'CPMK-CPL'!M$18,0)+IFERROR('FORM NILAI SIAP'!$AC138*'CPMK-CPL'!M$19,0)+IFERROR('FORM NILAI SIAP'!$AE138*'CPMK-CPL'!M$20,0))/'CPMK-CPL'!M$25,""))</f>
        <v/>
      </c>
      <c r="O138" s="7" t="str">
        <f>IF($C138="","",IFERROR((IFERROR('FORM NILAI SIAP'!$M138*'CPMK-CPL'!N$11,0)+IFERROR('FORM NILAI SIAP'!$O138*'CPMK-CPL'!N$12,0)+IFERROR('FORM NILAI SIAP'!$Q138*'CPMK-CPL'!N$13,0)+IFERROR('FORM NILAI SIAP'!$S138*'CPMK-CPL'!N$14,0)+IFERROR('FORM NILAI SIAP'!$U138*'CPMK-CPL'!N$15,0)+IFERROR('FORM NILAI SIAP'!$W138*'CPMK-CPL'!N$16,0)+IFERROR('FORM NILAI SIAP'!$Y138*'CPMK-CPL'!N$17,0)+IFERROR('FORM NILAI SIAP'!$AA138*'CPMK-CPL'!N$18,0)+IFERROR('FORM NILAI SIAP'!$AC138*'CPMK-CPL'!N$19,0)+IFERROR('FORM NILAI SIAP'!$AE138*'CPMK-CPL'!N$20,0))/'CPMK-CPL'!N$25,""))</f>
        <v/>
      </c>
      <c r="P138" s="7" t="str">
        <f>IF($C138="","",IFERROR((IFERROR('FORM NILAI SIAP'!$M138*'CPMK-CPL'!O$11,0)+IFERROR('FORM NILAI SIAP'!$O138*'CPMK-CPL'!O$12,0)+IFERROR('FORM NILAI SIAP'!$Q138*'CPMK-CPL'!O$13,0)+IFERROR('FORM NILAI SIAP'!$S138*'CPMK-CPL'!O$14,0)+IFERROR('FORM NILAI SIAP'!$U138*'CPMK-CPL'!O$15,0)+IFERROR('FORM NILAI SIAP'!$W138*'CPMK-CPL'!O$16,0)+IFERROR('FORM NILAI SIAP'!$Y138*'CPMK-CPL'!O$17,0)+IFERROR('FORM NILAI SIAP'!$AA138*'CPMK-CPL'!O$18,0)+IFERROR('FORM NILAI SIAP'!$AC138*'CPMK-CPL'!O$19,0)+IFERROR('FORM NILAI SIAP'!$AE138*'CPMK-CPL'!O$20,0))/'CPMK-CPL'!O$25,""))</f>
        <v/>
      </c>
      <c r="Q138" s="7" t="str">
        <f>IF($C138="","",IFERROR((IFERROR('FORM NILAI SIAP'!$M138*'CPMK-CPL'!P$11,0)+IFERROR('FORM NILAI SIAP'!$O138*'CPMK-CPL'!P$12,0)+IFERROR('FORM NILAI SIAP'!$Q138*'CPMK-CPL'!P$13,0)+IFERROR('FORM NILAI SIAP'!$S138*'CPMK-CPL'!P$14,0)+IFERROR('FORM NILAI SIAP'!$U138*'CPMK-CPL'!P$15,0)+IFERROR('FORM NILAI SIAP'!$W138*'CPMK-CPL'!P$16,0)+IFERROR('FORM NILAI SIAP'!$Y138*'CPMK-CPL'!P$17,0)+IFERROR('FORM NILAI SIAP'!$AA138*'CPMK-CPL'!P$18,0)+IFERROR('FORM NILAI SIAP'!$AC138*'CPMK-CPL'!P$19,0)+IFERROR('FORM NILAI SIAP'!$AE138*'CPMK-CPL'!P$20,0))/'CPMK-CPL'!P$25,""))</f>
        <v/>
      </c>
      <c r="R138" s="7" t="str">
        <f>IF($C138="","",IFERROR((IFERROR('FORM NILAI SIAP'!$M138*'CPMK-CPL'!Q$11,0)+IFERROR('FORM NILAI SIAP'!$O138*'CPMK-CPL'!Q$12,0)+IFERROR('FORM NILAI SIAP'!$Q138*'CPMK-CPL'!Q$13,0)+IFERROR('FORM NILAI SIAP'!$S138*'CPMK-CPL'!Q$14,0)+IFERROR('FORM NILAI SIAP'!$U138*'CPMK-CPL'!Q$15,0)+IFERROR('FORM NILAI SIAP'!$W138*'CPMK-CPL'!Q$16,0)+IFERROR('FORM NILAI SIAP'!$Y138*'CPMK-CPL'!Q$17,0)+IFERROR('FORM NILAI SIAP'!$AA138*'CPMK-CPL'!Q$18,0)+IFERROR('FORM NILAI SIAP'!$AC138*'CPMK-CPL'!Q$19,0)+IFERROR('FORM NILAI SIAP'!$AE138*'CPMK-CPL'!Q$20,0))/'CPMK-CPL'!Q$25,""))</f>
        <v/>
      </c>
      <c r="S138" s="7" t="str">
        <f>IF($C138="","",IFERROR((IFERROR('FORM NILAI SIAP'!$M138*'CPMK-CPL'!R$11,0)+IFERROR('FORM NILAI SIAP'!$O138*'CPMK-CPL'!R$12,0)+IFERROR('FORM NILAI SIAP'!$Q138*'CPMK-CPL'!R$13,0)+IFERROR('FORM NILAI SIAP'!$S138*'CPMK-CPL'!R$14,0)+IFERROR('FORM NILAI SIAP'!$U138*'CPMK-CPL'!R$15,0)+IFERROR('FORM NILAI SIAP'!$W138*'CPMK-CPL'!R$16,0)+IFERROR('FORM NILAI SIAP'!$Y138*'CPMK-CPL'!R$17,0)+IFERROR('FORM NILAI SIAP'!$AA138*'CPMK-CPL'!R$18,0)+IFERROR('FORM NILAI SIAP'!$AC138*'CPMK-CPL'!R$19,0)+IFERROR('FORM NILAI SIAP'!$AE138*'CPMK-CPL'!R$20,0))/'CPMK-CPL'!R$25,""))</f>
        <v/>
      </c>
      <c r="T138" s="88" t="str">
        <f t="shared" ref="T138:AH138" si="142">IF(E138="","",IF(E138&gt;=80,4,IF(E138&gt;=70,3,IF(E138&gt;=60,2,1))))</f>
        <v/>
      </c>
      <c r="U138" s="88" t="str">
        <f t="shared" si="142"/>
        <v/>
      </c>
      <c r="V138" s="88">
        <f t="shared" si="141"/>
        <v>2</v>
      </c>
      <c r="W138" s="88" t="str">
        <f t="shared" si="142"/>
        <v/>
      </c>
      <c r="X138" s="88" t="str">
        <f t="shared" si="142"/>
        <v/>
      </c>
      <c r="Y138" s="88" t="str">
        <f t="shared" si="142"/>
        <v/>
      </c>
      <c r="Z138" s="88" t="str">
        <f t="shared" si="142"/>
        <v/>
      </c>
      <c r="AA138" s="88" t="str">
        <f t="shared" si="142"/>
        <v/>
      </c>
      <c r="AB138" s="88" t="str">
        <f t="shared" si="142"/>
        <v/>
      </c>
      <c r="AC138" s="88" t="str">
        <f t="shared" si="142"/>
        <v/>
      </c>
      <c r="AD138" s="88" t="str">
        <f t="shared" si="142"/>
        <v/>
      </c>
      <c r="AE138" s="88" t="str">
        <f t="shared" si="142"/>
        <v/>
      </c>
      <c r="AF138" s="88" t="str">
        <f t="shared" si="142"/>
        <v/>
      </c>
      <c r="AG138" s="88" t="str">
        <f t="shared" si="142"/>
        <v/>
      </c>
      <c r="AH138" s="88" t="str">
        <f t="shared" si="142"/>
        <v/>
      </c>
      <c r="AI138" s="89">
        <f t="shared" ca="1" si="6"/>
        <v>2</v>
      </c>
      <c r="AJ138" s="89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</row>
    <row r="139" spans="1:90" ht="14.25" customHeight="1">
      <c r="A139" s="103">
        <f t="shared" si="139"/>
        <v>132</v>
      </c>
      <c r="B139" s="64">
        <f>IF('FORM NILAI SIAP'!A139=0,"",'FORM NILAI SIAP'!A139)</f>
        <v>21120120140099</v>
      </c>
      <c r="C139" s="3" t="str">
        <f>IF('FORM NILAI SIAP'!B139=0,"",'FORM NILAI SIAP'!B139)</f>
        <v>LISA RUTH YARANGGA</v>
      </c>
      <c r="D139" s="3" t="str">
        <f>'FORM NILAI SIAP'!J139</f>
        <v>E</v>
      </c>
      <c r="E139" s="7" t="str">
        <f>IF($C139="","",IFERROR((IFERROR('FORM NILAI SIAP'!$M139*'CPMK-CPL'!D$11,0)+IFERROR('FORM NILAI SIAP'!$O139*'CPMK-CPL'!D$12,0)+IFERROR('FORM NILAI SIAP'!$Q139*'CPMK-CPL'!D$13,0)+IFERROR('FORM NILAI SIAP'!$S139*'CPMK-CPL'!D$14,0)+IFERROR('FORM NILAI SIAP'!$U139*'CPMK-CPL'!D$15,0)+IFERROR('FORM NILAI SIAP'!$W139*'CPMK-CPL'!D$16,0)+IFERROR('FORM NILAI SIAP'!$Y139*'CPMK-CPL'!D$17,0)+IFERROR('FORM NILAI SIAP'!$AA139*'CPMK-CPL'!D$18,0)+IFERROR('FORM NILAI SIAP'!$AC139*'CPMK-CPL'!D$19,0)+IFERROR('FORM NILAI SIAP'!$AE139*'CPMK-CPL'!D$20,0))/'CPMK-CPL'!D$25,""))</f>
        <v/>
      </c>
      <c r="F139" s="7" t="str">
        <f>IF($C139="","",IFERROR((IFERROR('FORM NILAI SIAP'!$M139*'CPMK-CPL'!E$11,0)+IFERROR('FORM NILAI SIAP'!$O139*'CPMK-CPL'!E$12,0)+IFERROR('FORM NILAI SIAP'!$Q139*'CPMK-CPL'!E$13,0)+IFERROR('FORM NILAI SIAP'!$S139*'CPMK-CPL'!E$14,0)+IFERROR('FORM NILAI SIAP'!$U139*'CPMK-CPL'!E$15,0)+IFERROR('FORM NILAI SIAP'!$W139*'CPMK-CPL'!E$16,0)+IFERROR('FORM NILAI SIAP'!$Y139*'CPMK-CPL'!E$17,0)+IFERROR('FORM NILAI SIAP'!$AA139*'CPMK-CPL'!E$18,0)+IFERROR('FORM NILAI SIAP'!$AC139*'CPMK-CPL'!E$19,0)+IFERROR('FORM NILAI SIAP'!$AE139*'CPMK-CPL'!E$20,0))/'CPMK-CPL'!E$25,""))</f>
        <v/>
      </c>
      <c r="G139" s="7">
        <f>IF($C139="","",IFERROR((IFERROR('FORM NILAI SIAP'!$M139*'CPMK-CPL'!F$11,0)+IFERROR('FORM NILAI SIAP'!$O139*'CPMK-CPL'!F$12,0)+IFERROR('FORM NILAI SIAP'!$Q139*'CPMK-CPL'!F$13,0)+IFERROR('FORM NILAI SIAP'!$S139*'CPMK-CPL'!F$14,0)+IFERROR('FORM NILAI SIAP'!$U139*'CPMK-CPL'!F$15,0)+IFERROR('FORM NILAI SIAP'!$W139*'CPMK-CPL'!F$16,0)+IFERROR('FORM NILAI SIAP'!$Y139*'CPMK-CPL'!F$17,0)+IFERROR('FORM NILAI SIAP'!$AA139*'CPMK-CPL'!F$18,0)+IFERROR('FORM NILAI SIAP'!$AC139*'CPMK-CPL'!F$19,0)+IFERROR('FORM NILAI SIAP'!$AE139*'CPMK-CPL'!F$20,0))/'CPMK-CPL'!F$25,""))</f>
        <v>23.5</v>
      </c>
      <c r="H139" s="7" t="str">
        <f>IF($C139="","",IFERROR((IFERROR('FORM NILAI SIAP'!$M139*'CPMK-CPL'!G$11,0)+IFERROR('FORM NILAI SIAP'!$O139*'CPMK-CPL'!G$12,0)+IFERROR('FORM NILAI SIAP'!$Q139*'CPMK-CPL'!G$13,0)+IFERROR('FORM NILAI SIAP'!$S139*'CPMK-CPL'!G$14,0)+IFERROR('FORM NILAI SIAP'!$U139*'CPMK-CPL'!G$15,0)+IFERROR('FORM NILAI SIAP'!$W139*'CPMK-CPL'!G$16,0)+IFERROR('FORM NILAI SIAP'!$Y139*'CPMK-CPL'!G$17,0)+IFERROR('FORM NILAI SIAP'!$AA139*'CPMK-CPL'!G$18,0)+IFERROR('FORM NILAI SIAP'!$AC139*'CPMK-CPL'!G$19,0)+IFERROR('FORM NILAI SIAP'!$AE139*'CPMK-CPL'!G$20,0))/'CPMK-CPL'!G$25,""))</f>
        <v/>
      </c>
      <c r="I139" s="7" t="str">
        <f>IF($C139="","",IFERROR((IFERROR('FORM NILAI SIAP'!$M139*'CPMK-CPL'!H$11,0)+IFERROR('FORM NILAI SIAP'!$O139*'CPMK-CPL'!H$12,0)+IFERROR('FORM NILAI SIAP'!$Q139*'CPMK-CPL'!H$13,0)+IFERROR('FORM NILAI SIAP'!$S139*'CPMK-CPL'!H$14,0)+IFERROR('FORM NILAI SIAP'!$U139*'CPMK-CPL'!H$15,0)+IFERROR('FORM NILAI SIAP'!$W139*'CPMK-CPL'!H$16,0)+IFERROR('FORM NILAI SIAP'!$Y139*'CPMK-CPL'!H$17,0)+IFERROR('FORM NILAI SIAP'!$AA139*'CPMK-CPL'!H$18,0)+IFERROR('FORM NILAI SIAP'!$AC139*'CPMK-CPL'!H$19,0)+IFERROR('FORM NILAI SIAP'!$AE139*'CPMK-CPL'!H$20,0))/'CPMK-CPL'!H$25,""))</f>
        <v/>
      </c>
      <c r="J139" s="7" t="str">
        <f>IF($C139="","",IFERROR((IFERROR('FORM NILAI SIAP'!$M139*'CPMK-CPL'!I$11,0)+IFERROR('FORM NILAI SIAP'!$O139*'CPMK-CPL'!I$12,0)+IFERROR('FORM NILAI SIAP'!$Q139*'CPMK-CPL'!I$13,0)+IFERROR('FORM NILAI SIAP'!$S139*'CPMK-CPL'!I$14,0)+IFERROR('FORM NILAI SIAP'!$U139*'CPMK-CPL'!I$15,0)+IFERROR('FORM NILAI SIAP'!$W139*'CPMK-CPL'!I$16,0)+IFERROR('FORM NILAI SIAP'!$Y139*'CPMK-CPL'!I$17,0)+IFERROR('FORM NILAI SIAP'!$AA139*'CPMK-CPL'!I$18,0)+IFERROR('FORM NILAI SIAP'!$AC139*'CPMK-CPL'!I$19,0)+IFERROR('FORM NILAI SIAP'!$AE139*'CPMK-CPL'!I$20,0))/'CPMK-CPL'!I$25,""))</f>
        <v/>
      </c>
      <c r="K139" s="7" t="str">
        <f>IF($C139="","",IFERROR((IFERROR('FORM NILAI SIAP'!$M139*'CPMK-CPL'!J$11,0)+IFERROR('FORM NILAI SIAP'!$O139*'CPMK-CPL'!J$12,0)+IFERROR('FORM NILAI SIAP'!$Q139*'CPMK-CPL'!J$13,0)+IFERROR('FORM NILAI SIAP'!$S139*'CPMK-CPL'!J$14,0)+IFERROR('FORM NILAI SIAP'!$U139*'CPMK-CPL'!J$15,0)+IFERROR('FORM NILAI SIAP'!$W139*'CPMK-CPL'!J$16,0)+IFERROR('FORM NILAI SIAP'!$Y139*'CPMK-CPL'!J$17,0)+IFERROR('FORM NILAI SIAP'!$AA139*'CPMK-CPL'!J$18,0)+IFERROR('FORM NILAI SIAP'!$AC139*'CPMK-CPL'!J$19,0)+IFERROR('FORM NILAI SIAP'!$AE139*'CPMK-CPL'!J$20,0))/'CPMK-CPL'!J$25,""))</f>
        <v/>
      </c>
      <c r="L139" s="7" t="str">
        <f>IF($C139="","",IFERROR((IFERROR('FORM NILAI SIAP'!$M139*'CPMK-CPL'!K$11,0)+IFERROR('FORM NILAI SIAP'!$O139*'CPMK-CPL'!K$12,0)+IFERROR('FORM NILAI SIAP'!$Q139*'CPMK-CPL'!K$13,0)+IFERROR('FORM NILAI SIAP'!$S139*'CPMK-CPL'!K$14,0)+IFERROR('FORM NILAI SIAP'!$U139*'CPMK-CPL'!K$15,0)+IFERROR('FORM NILAI SIAP'!$W139*'CPMK-CPL'!K$16,0)+IFERROR('FORM NILAI SIAP'!$Y139*'CPMK-CPL'!K$17,0)+IFERROR('FORM NILAI SIAP'!$AA139*'CPMK-CPL'!K$18,0)+IFERROR('FORM NILAI SIAP'!$AC139*'CPMK-CPL'!K$19,0)+IFERROR('FORM NILAI SIAP'!$AE139*'CPMK-CPL'!K$20,0))/'CPMK-CPL'!K$25,""))</f>
        <v/>
      </c>
      <c r="M139" s="7" t="str">
        <f>IF($C139="","",IFERROR((IFERROR('FORM NILAI SIAP'!$M139*'CPMK-CPL'!L$11,0)+IFERROR('FORM NILAI SIAP'!$O139*'CPMK-CPL'!L$12,0)+IFERROR('FORM NILAI SIAP'!$Q139*'CPMK-CPL'!L$13,0)+IFERROR('FORM NILAI SIAP'!$S139*'CPMK-CPL'!L$14,0)+IFERROR('FORM NILAI SIAP'!$U139*'CPMK-CPL'!L$15,0)+IFERROR('FORM NILAI SIAP'!$W139*'CPMK-CPL'!L$16,0)+IFERROR('FORM NILAI SIAP'!$Y139*'CPMK-CPL'!L$17,0)+IFERROR('FORM NILAI SIAP'!$AA139*'CPMK-CPL'!L$18,0)+IFERROR('FORM NILAI SIAP'!$AC139*'CPMK-CPL'!L$19,0)+IFERROR('FORM NILAI SIAP'!$AE139*'CPMK-CPL'!L$20,0))/'CPMK-CPL'!L$25,""))</f>
        <v/>
      </c>
      <c r="N139" s="7" t="str">
        <f>IF($C139="","",IFERROR((IFERROR('FORM NILAI SIAP'!$M139*'CPMK-CPL'!M$11,0)+IFERROR('FORM NILAI SIAP'!$O139*'CPMK-CPL'!M$12,0)+IFERROR('FORM NILAI SIAP'!$Q139*'CPMK-CPL'!M$13,0)+IFERROR('FORM NILAI SIAP'!$S139*'CPMK-CPL'!M$14,0)+IFERROR('FORM NILAI SIAP'!$U139*'CPMK-CPL'!M$15,0)+IFERROR('FORM NILAI SIAP'!$W139*'CPMK-CPL'!M$16,0)+IFERROR('FORM NILAI SIAP'!$Y139*'CPMK-CPL'!M$17,0)+IFERROR('FORM NILAI SIAP'!$AA139*'CPMK-CPL'!M$18,0)+IFERROR('FORM NILAI SIAP'!$AC139*'CPMK-CPL'!M$19,0)+IFERROR('FORM NILAI SIAP'!$AE139*'CPMK-CPL'!M$20,0))/'CPMK-CPL'!M$25,""))</f>
        <v/>
      </c>
      <c r="O139" s="7" t="str">
        <f>IF($C139="","",IFERROR((IFERROR('FORM NILAI SIAP'!$M139*'CPMK-CPL'!N$11,0)+IFERROR('FORM NILAI SIAP'!$O139*'CPMK-CPL'!N$12,0)+IFERROR('FORM NILAI SIAP'!$Q139*'CPMK-CPL'!N$13,0)+IFERROR('FORM NILAI SIAP'!$S139*'CPMK-CPL'!N$14,0)+IFERROR('FORM NILAI SIAP'!$U139*'CPMK-CPL'!N$15,0)+IFERROR('FORM NILAI SIAP'!$W139*'CPMK-CPL'!N$16,0)+IFERROR('FORM NILAI SIAP'!$Y139*'CPMK-CPL'!N$17,0)+IFERROR('FORM NILAI SIAP'!$AA139*'CPMK-CPL'!N$18,0)+IFERROR('FORM NILAI SIAP'!$AC139*'CPMK-CPL'!N$19,0)+IFERROR('FORM NILAI SIAP'!$AE139*'CPMK-CPL'!N$20,0))/'CPMK-CPL'!N$25,""))</f>
        <v/>
      </c>
      <c r="P139" s="7" t="str">
        <f>IF($C139="","",IFERROR((IFERROR('FORM NILAI SIAP'!$M139*'CPMK-CPL'!O$11,0)+IFERROR('FORM NILAI SIAP'!$O139*'CPMK-CPL'!O$12,0)+IFERROR('FORM NILAI SIAP'!$Q139*'CPMK-CPL'!O$13,0)+IFERROR('FORM NILAI SIAP'!$S139*'CPMK-CPL'!O$14,0)+IFERROR('FORM NILAI SIAP'!$U139*'CPMK-CPL'!O$15,0)+IFERROR('FORM NILAI SIAP'!$W139*'CPMK-CPL'!O$16,0)+IFERROR('FORM NILAI SIAP'!$Y139*'CPMK-CPL'!O$17,0)+IFERROR('FORM NILAI SIAP'!$AA139*'CPMK-CPL'!O$18,0)+IFERROR('FORM NILAI SIAP'!$AC139*'CPMK-CPL'!O$19,0)+IFERROR('FORM NILAI SIAP'!$AE139*'CPMK-CPL'!O$20,0))/'CPMK-CPL'!O$25,""))</f>
        <v/>
      </c>
      <c r="Q139" s="7" t="str">
        <f>IF($C139="","",IFERROR((IFERROR('FORM NILAI SIAP'!$M139*'CPMK-CPL'!P$11,0)+IFERROR('FORM NILAI SIAP'!$O139*'CPMK-CPL'!P$12,0)+IFERROR('FORM NILAI SIAP'!$Q139*'CPMK-CPL'!P$13,0)+IFERROR('FORM NILAI SIAP'!$S139*'CPMK-CPL'!P$14,0)+IFERROR('FORM NILAI SIAP'!$U139*'CPMK-CPL'!P$15,0)+IFERROR('FORM NILAI SIAP'!$W139*'CPMK-CPL'!P$16,0)+IFERROR('FORM NILAI SIAP'!$Y139*'CPMK-CPL'!P$17,0)+IFERROR('FORM NILAI SIAP'!$AA139*'CPMK-CPL'!P$18,0)+IFERROR('FORM NILAI SIAP'!$AC139*'CPMK-CPL'!P$19,0)+IFERROR('FORM NILAI SIAP'!$AE139*'CPMK-CPL'!P$20,0))/'CPMK-CPL'!P$25,""))</f>
        <v/>
      </c>
      <c r="R139" s="7" t="str">
        <f>IF($C139="","",IFERROR((IFERROR('FORM NILAI SIAP'!$M139*'CPMK-CPL'!Q$11,0)+IFERROR('FORM NILAI SIAP'!$O139*'CPMK-CPL'!Q$12,0)+IFERROR('FORM NILAI SIAP'!$Q139*'CPMK-CPL'!Q$13,0)+IFERROR('FORM NILAI SIAP'!$S139*'CPMK-CPL'!Q$14,0)+IFERROR('FORM NILAI SIAP'!$U139*'CPMK-CPL'!Q$15,0)+IFERROR('FORM NILAI SIAP'!$W139*'CPMK-CPL'!Q$16,0)+IFERROR('FORM NILAI SIAP'!$Y139*'CPMK-CPL'!Q$17,0)+IFERROR('FORM NILAI SIAP'!$AA139*'CPMK-CPL'!Q$18,0)+IFERROR('FORM NILAI SIAP'!$AC139*'CPMK-CPL'!Q$19,0)+IFERROR('FORM NILAI SIAP'!$AE139*'CPMK-CPL'!Q$20,0))/'CPMK-CPL'!Q$25,""))</f>
        <v/>
      </c>
      <c r="S139" s="7" t="str">
        <f>IF($C139="","",IFERROR((IFERROR('FORM NILAI SIAP'!$M139*'CPMK-CPL'!R$11,0)+IFERROR('FORM NILAI SIAP'!$O139*'CPMK-CPL'!R$12,0)+IFERROR('FORM NILAI SIAP'!$Q139*'CPMK-CPL'!R$13,0)+IFERROR('FORM NILAI SIAP'!$S139*'CPMK-CPL'!R$14,0)+IFERROR('FORM NILAI SIAP'!$U139*'CPMK-CPL'!R$15,0)+IFERROR('FORM NILAI SIAP'!$W139*'CPMK-CPL'!R$16,0)+IFERROR('FORM NILAI SIAP'!$Y139*'CPMK-CPL'!R$17,0)+IFERROR('FORM NILAI SIAP'!$AA139*'CPMK-CPL'!R$18,0)+IFERROR('FORM NILAI SIAP'!$AC139*'CPMK-CPL'!R$19,0)+IFERROR('FORM NILAI SIAP'!$AE139*'CPMK-CPL'!R$20,0))/'CPMK-CPL'!R$25,""))</f>
        <v/>
      </c>
      <c r="T139" s="88" t="str">
        <f t="shared" ref="T139:AH139" si="143">IF(E139="","",IF(E139&gt;=80,4,IF(E139&gt;=70,3,IF(E139&gt;=60,2,1))))</f>
        <v/>
      </c>
      <c r="U139" s="88" t="str">
        <f t="shared" si="143"/>
        <v/>
      </c>
      <c r="V139" s="88">
        <f t="shared" si="141"/>
        <v>1</v>
      </c>
      <c r="W139" s="88" t="str">
        <f t="shared" si="143"/>
        <v/>
      </c>
      <c r="X139" s="88" t="str">
        <f t="shared" si="143"/>
        <v/>
      </c>
      <c r="Y139" s="88" t="str">
        <f t="shared" si="143"/>
        <v/>
      </c>
      <c r="Z139" s="88" t="str">
        <f t="shared" si="143"/>
        <v/>
      </c>
      <c r="AA139" s="88" t="str">
        <f t="shared" si="143"/>
        <v/>
      </c>
      <c r="AB139" s="88" t="str">
        <f t="shared" si="143"/>
        <v/>
      </c>
      <c r="AC139" s="88" t="str">
        <f t="shared" si="143"/>
        <v/>
      </c>
      <c r="AD139" s="88" t="str">
        <f t="shared" si="143"/>
        <v/>
      </c>
      <c r="AE139" s="88" t="str">
        <f t="shared" si="143"/>
        <v/>
      </c>
      <c r="AF139" s="88" t="str">
        <f t="shared" si="143"/>
        <v/>
      </c>
      <c r="AG139" s="88" t="str">
        <f t="shared" si="143"/>
        <v/>
      </c>
      <c r="AH139" s="88" t="str">
        <f t="shared" si="143"/>
        <v/>
      </c>
      <c r="AI139" s="89">
        <f t="shared" ca="1" si="6"/>
        <v>1</v>
      </c>
      <c r="AJ139" s="89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</row>
    <row r="140" spans="1:90" ht="14.25" customHeight="1">
      <c r="A140" s="103">
        <f t="shared" si="139"/>
        <v>133</v>
      </c>
      <c r="B140" s="64">
        <f>IF('FORM NILAI SIAP'!A140=0,"",'FORM NILAI SIAP'!A140)</f>
        <v>21120120140099</v>
      </c>
      <c r="C140" s="3" t="str">
        <f>IF('FORM NILAI SIAP'!B140=0,"",'FORM NILAI SIAP'!B140)</f>
        <v>Maulana Ahmad Rodhi Alfian</v>
      </c>
      <c r="D140" s="3" t="str">
        <f>'FORM NILAI SIAP'!J140</f>
        <v>B</v>
      </c>
      <c r="E140" s="7" t="str">
        <f>IF($C140="","",IFERROR((IFERROR('FORM NILAI SIAP'!$M140*'CPMK-CPL'!D$11,0)+IFERROR('FORM NILAI SIAP'!$O140*'CPMK-CPL'!D$12,0)+IFERROR('FORM NILAI SIAP'!$Q140*'CPMK-CPL'!D$13,0)+IFERROR('FORM NILAI SIAP'!$S140*'CPMK-CPL'!D$14,0)+IFERROR('FORM NILAI SIAP'!$U140*'CPMK-CPL'!D$15,0)+IFERROR('FORM NILAI SIAP'!$W140*'CPMK-CPL'!D$16,0)+IFERROR('FORM NILAI SIAP'!$Y140*'CPMK-CPL'!D$17,0)+IFERROR('FORM NILAI SIAP'!$AA140*'CPMK-CPL'!D$18,0)+IFERROR('FORM NILAI SIAP'!$AC140*'CPMK-CPL'!D$19,0)+IFERROR('FORM NILAI SIAP'!$AE140*'CPMK-CPL'!D$20,0))/'CPMK-CPL'!D$25,""))</f>
        <v/>
      </c>
      <c r="F140" s="7" t="str">
        <f>IF($C140="","",IFERROR((IFERROR('FORM NILAI SIAP'!$M140*'CPMK-CPL'!E$11,0)+IFERROR('FORM NILAI SIAP'!$O140*'CPMK-CPL'!E$12,0)+IFERROR('FORM NILAI SIAP'!$Q140*'CPMK-CPL'!E$13,0)+IFERROR('FORM NILAI SIAP'!$S140*'CPMK-CPL'!E$14,0)+IFERROR('FORM NILAI SIAP'!$U140*'CPMK-CPL'!E$15,0)+IFERROR('FORM NILAI SIAP'!$W140*'CPMK-CPL'!E$16,0)+IFERROR('FORM NILAI SIAP'!$Y140*'CPMK-CPL'!E$17,0)+IFERROR('FORM NILAI SIAP'!$AA140*'CPMK-CPL'!E$18,0)+IFERROR('FORM NILAI SIAP'!$AC140*'CPMK-CPL'!E$19,0)+IFERROR('FORM NILAI SIAP'!$AE140*'CPMK-CPL'!E$20,0))/'CPMK-CPL'!E$25,""))</f>
        <v/>
      </c>
      <c r="G140" s="7">
        <f>IF($C140="","",IFERROR((IFERROR('FORM NILAI SIAP'!$M140*'CPMK-CPL'!F$11,0)+IFERROR('FORM NILAI SIAP'!$O140*'CPMK-CPL'!F$12,0)+IFERROR('FORM NILAI SIAP'!$Q140*'CPMK-CPL'!F$13,0)+IFERROR('FORM NILAI SIAP'!$S140*'CPMK-CPL'!F$14,0)+IFERROR('FORM NILAI SIAP'!$U140*'CPMK-CPL'!F$15,0)+IFERROR('FORM NILAI SIAP'!$W140*'CPMK-CPL'!F$16,0)+IFERROR('FORM NILAI SIAP'!$Y140*'CPMK-CPL'!F$17,0)+IFERROR('FORM NILAI SIAP'!$AA140*'CPMK-CPL'!F$18,0)+IFERROR('FORM NILAI SIAP'!$AC140*'CPMK-CPL'!F$19,0)+IFERROR('FORM NILAI SIAP'!$AE140*'CPMK-CPL'!F$20,0))/'CPMK-CPL'!F$25,""))</f>
        <v>79.75</v>
      </c>
      <c r="H140" s="7" t="str">
        <f>IF($C140="","",IFERROR((IFERROR('FORM NILAI SIAP'!$M140*'CPMK-CPL'!G$11,0)+IFERROR('FORM NILAI SIAP'!$O140*'CPMK-CPL'!G$12,0)+IFERROR('FORM NILAI SIAP'!$Q140*'CPMK-CPL'!G$13,0)+IFERROR('FORM NILAI SIAP'!$S140*'CPMK-CPL'!G$14,0)+IFERROR('FORM NILAI SIAP'!$U140*'CPMK-CPL'!G$15,0)+IFERROR('FORM NILAI SIAP'!$W140*'CPMK-CPL'!G$16,0)+IFERROR('FORM NILAI SIAP'!$Y140*'CPMK-CPL'!G$17,0)+IFERROR('FORM NILAI SIAP'!$AA140*'CPMK-CPL'!G$18,0)+IFERROR('FORM NILAI SIAP'!$AC140*'CPMK-CPL'!G$19,0)+IFERROR('FORM NILAI SIAP'!$AE140*'CPMK-CPL'!G$20,0))/'CPMK-CPL'!G$25,""))</f>
        <v/>
      </c>
      <c r="I140" s="7" t="str">
        <f>IF($C140="","",IFERROR((IFERROR('FORM NILAI SIAP'!$M140*'CPMK-CPL'!H$11,0)+IFERROR('FORM NILAI SIAP'!$O140*'CPMK-CPL'!H$12,0)+IFERROR('FORM NILAI SIAP'!$Q140*'CPMK-CPL'!H$13,0)+IFERROR('FORM NILAI SIAP'!$S140*'CPMK-CPL'!H$14,0)+IFERROR('FORM NILAI SIAP'!$U140*'CPMK-CPL'!H$15,0)+IFERROR('FORM NILAI SIAP'!$W140*'CPMK-CPL'!H$16,0)+IFERROR('FORM NILAI SIAP'!$Y140*'CPMK-CPL'!H$17,0)+IFERROR('FORM NILAI SIAP'!$AA140*'CPMK-CPL'!H$18,0)+IFERROR('FORM NILAI SIAP'!$AC140*'CPMK-CPL'!H$19,0)+IFERROR('FORM NILAI SIAP'!$AE140*'CPMK-CPL'!H$20,0))/'CPMK-CPL'!H$25,""))</f>
        <v/>
      </c>
      <c r="J140" s="7" t="str">
        <f>IF($C140="","",IFERROR((IFERROR('FORM NILAI SIAP'!$M140*'CPMK-CPL'!I$11,0)+IFERROR('FORM NILAI SIAP'!$O140*'CPMK-CPL'!I$12,0)+IFERROR('FORM NILAI SIAP'!$Q140*'CPMK-CPL'!I$13,0)+IFERROR('FORM NILAI SIAP'!$S140*'CPMK-CPL'!I$14,0)+IFERROR('FORM NILAI SIAP'!$U140*'CPMK-CPL'!I$15,0)+IFERROR('FORM NILAI SIAP'!$W140*'CPMK-CPL'!I$16,0)+IFERROR('FORM NILAI SIAP'!$Y140*'CPMK-CPL'!I$17,0)+IFERROR('FORM NILAI SIAP'!$AA140*'CPMK-CPL'!I$18,0)+IFERROR('FORM NILAI SIAP'!$AC140*'CPMK-CPL'!I$19,0)+IFERROR('FORM NILAI SIAP'!$AE140*'CPMK-CPL'!I$20,0))/'CPMK-CPL'!I$25,""))</f>
        <v/>
      </c>
      <c r="K140" s="7" t="str">
        <f>IF($C140="","",IFERROR((IFERROR('FORM NILAI SIAP'!$M140*'CPMK-CPL'!J$11,0)+IFERROR('FORM NILAI SIAP'!$O140*'CPMK-CPL'!J$12,0)+IFERROR('FORM NILAI SIAP'!$Q140*'CPMK-CPL'!J$13,0)+IFERROR('FORM NILAI SIAP'!$S140*'CPMK-CPL'!J$14,0)+IFERROR('FORM NILAI SIAP'!$U140*'CPMK-CPL'!J$15,0)+IFERROR('FORM NILAI SIAP'!$W140*'CPMK-CPL'!J$16,0)+IFERROR('FORM NILAI SIAP'!$Y140*'CPMK-CPL'!J$17,0)+IFERROR('FORM NILAI SIAP'!$AA140*'CPMK-CPL'!J$18,0)+IFERROR('FORM NILAI SIAP'!$AC140*'CPMK-CPL'!J$19,0)+IFERROR('FORM NILAI SIAP'!$AE140*'CPMK-CPL'!J$20,0))/'CPMK-CPL'!J$25,""))</f>
        <v/>
      </c>
      <c r="L140" s="7" t="str">
        <f>IF($C140="","",IFERROR((IFERROR('FORM NILAI SIAP'!$M140*'CPMK-CPL'!K$11,0)+IFERROR('FORM NILAI SIAP'!$O140*'CPMK-CPL'!K$12,0)+IFERROR('FORM NILAI SIAP'!$Q140*'CPMK-CPL'!K$13,0)+IFERROR('FORM NILAI SIAP'!$S140*'CPMK-CPL'!K$14,0)+IFERROR('FORM NILAI SIAP'!$U140*'CPMK-CPL'!K$15,0)+IFERROR('FORM NILAI SIAP'!$W140*'CPMK-CPL'!K$16,0)+IFERROR('FORM NILAI SIAP'!$Y140*'CPMK-CPL'!K$17,0)+IFERROR('FORM NILAI SIAP'!$AA140*'CPMK-CPL'!K$18,0)+IFERROR('FORM NILAI SIAP'!$AC140*'CPMK-CPL'!K$19,0)+IFERROR('FORM NILAI SIAP'!$AE140*'CPMK-CPL'!K$20,0))/'CPMK-CPL'!K$25,""))</f>
        <v/>
      </c>
      <c r="M140" s="7" t="str">
        <f>IF($C140="","",IFERROR((IFERROR('FORM NILAI SIAP'!$M140*'CPMK-CPL'!L$11,0)+IFERROR('FORM NILAI SIAP'!$O140*'CPMK-CPL'!L$12,0)+IFERROR('FORM NILAI SIAP'!$Q140*'CPMK-CPL'!L$13,0)+IFERROR('FORM NILAI SIAP'!$S140*'CPMK-CPL'!L$14,0)+IFERROR('FORM NILAI SIAP'!$U140*'CPMK-CPL'!L$15,0)+IFERROR('FORM NILAI SIAP'!$W140*'CPMK-CPL'!L$16,0)+IFERROR('FORM NILAI SIAP'!$Y140*'CPMK-CPL'!L$17,0)+IFERROR('FORM NILAI SIAP'!$AA140*'CPMK-CPL'!L$18,0)+IFERROR('FORM NILAI SIAP'!$AC140*'CPMK-CPL'!L$19,0)+IFERROR('FORM NILAI SIAP'!$AE140*'CPMK-CPL'!L$20,0))/'CPMK-CPL'!L$25,""))</f>
        <v/>
      </c>
      <c r="N140" s="7" t="str">
        <f>IF($C140="","",IFERROR((IFERROR('FORM NILAI SIAP'!$M140*'CPMK-CPL'!M$11,0)+IFERROR('FORM NILAI SIAP'!$O140*'CPMK-CPL'!M$12,0)+IFERROR('FORM NILAI SIAP'!$Q140*'CPMK-CPL'!M$13,0)+IFERROR('FORM NILAI SIAP'!$S140*'CPMK-CPL'!M$14,0)+IFERROR('FORM NILAI SIAP'!$U140*'CPMK-CPL'!M$15,0)+IFERROR('FORM NILAI SIAP'!$W140*'CPMK-CPL'!M$16,0)+IFERROR('FORM NILAI SIAP'!$Y140*'CPMK-CPL'!M$17,0)+IFERROR('FORM NILAI SIAP'!$AA140*'CPMK-CPL'!M$18,0)+IFERROR('FORM NILAI SIAP'!$AC140*'CPMK-CPL'!M$19,0)+IFERROR('FORM NILAI SIAP'!$AE140*'CPMK-CPL'!M$20,0))/'CPMK-CPL'!M$25,""))</f>
        <v/>
      </c>
      <c r="O140" s="7" t="str">
        <f>IF($C140="","",IFERROR((IFERROR('FORM NILAI SIAP'!$M140*'CPMK-CPL'!N$11,0)+IFERROR('FORM NILAI SIAP'!$O140*'CPMK-CPL'!N$12,0)+IFERROR('FORM NILAI SIAP'!$Q140*'CPMK-CPL'!N$13,0)+IFERROR('FORM NILAI SIAP'!$S140*'CPMK-CPL'!N$14,0)+IFERROR('FORM NILAI SIAP'!$U140*'CPMK-CPL'!N$15,0)+IFERROR('FORM NILAI SIAP'!$W140*'CPMK-CPL'!N$16,0)+IFERROR('FORM NILAI SIAP'!$Y140*'CPMK-CPL'!N$17,0)+IFERROR('FORM NILAI SIAP'!$AA140*'CPMK-CPL'!N$18,0)+IFERROR('FORM NILAI SIAP'!$AC140*'CPMK-CPL'!N$19,0)+IFERROR('FORM NILAI SIAP'!$AE140*'CPMK-CPL'!N$20,0))/'CPMK-CPL'!N$25,""))</f>
        <v/>
      </c>
      <c r="P140" s="7" t="str">
        <f>IF($C140="","",IFERROR((IFERROR('FORM NILAI SIAP'!$M140*'CPMK-CPL'!O$11,0)+IFERROR('FORM NILAI SIAP'!$O140*'CPMK-CPL'!O$12,0)+IFERROR('FORM NILAI SIAP'!$Q140*'CPMK-CPL'!O$13,0)+IFERROR('FORM NILAI SIAP'!$S140*'CPMK-CPL'!O$14,0)+IFERROR('FORM NILAI SIAP'!$U140*'CPMK-CPL'!O$15,0)+IFERROR('FORM NILAI SIAP'!$W140*'CPMK-CPL'!O$16,0)+IFERROR('FORM NILAI SIAP'!$Y140*'CPMK-CPL'!O$17,0)+IFERROR('FORM NILAI SIAP'!$AA140*'CPMK-CPL'!O$18,0)+IFERROR('FORM NILAI SIAP'!$AC140*'CPMK-CPL'!O$19,0)+IFERROR('FORM NILAI SIAP'!$AE140*'CPMK-CPL'!O$20,0))/'CPMK-CPL'!O$25,""))</f>
        <v/>
      </c>
      <c r="Q140" s="7" t="str">
        <f>IF($C140="","",IFERROR((IFERROR('FORM NILAI SIAP'!$M140*'CPMK-CPL'!P$11,0)+IFERROR('FORM NILAI SIAP'!$O140*'CPMK-CPL'!P$12,0)+IFERROR('FORM NILAI SIAP'!$Q140*'CPMK-CPL'!P$13,0)+IFERROR('FORM NILAI SIAP'!$S140*'CPMK-CPL'!P$14,0)+IFERROR('FORM NILAI SIAP'!$U140*'CPMK-CPL'!P$15,0)+IFERROR('FORM NILAI SIAP'!$W140*'CPMK-CPL'!P$16,0)+IFERROR('FORM NILAI SIAP'!$Y140*'CPMK-CPL'!P$17,0)+IFERROR('FORM NILAI SIAP'!$AA140*'CPMK-CPL'!P$18,0)+IFERROR('FORM NILAI SIAP'!$AC140*'CPMK-CPL'!P$19,0)+IFERROR('FORM NILAI SIAP'!$AE140*'CPMK-CPL'!P$20,0))/'CPMK-CPL'!P$25,""))</f>
        <v/>
      </c>
      <c r="R140" s="7" t="str">
        <f>IF($C140="","",IFERROR((IFERROR('FORM NILAI SIAP'!$M140*'CPMK-CPL'!Q$11,0)+IFERROR('FORM NILAI SIAP'!$O140*'CPMK-CPL'!Q$12,0)+IFERROR('FORM NILAI SIAP'!$Q140*'CPMK-CPL'!Q$13,0)+IFERROR('FORM NILAI SIAP'!$S140*'CPMK-CPL'!Q$14,0)+IFERROR('FORM NILAI SIAP'!$U140*'CPMK-CPL'!Q$15,0)+IFERROR('FORM NILAI SIAP'!$W140*'CPMK-CPL'!Q$16,0)+IFERROR('FORM NILAI SIAP'!$Y140*'CPMK-CPL'!Q$17,0)+IFERROR('FORM NILAI SIAP'!$AA140*'CPMK-CPL'!Q$18,0)+IFERROR('FORM NILAI SIAP'!$AC140*'CPMK-CPL'!Q$19,0)+IFERROR('FORM NILAI SIAP'!$AE140*'CPMK-CPL'!Q$20,0))/'CPMK-CPL'!Q$25,""))</f>
        <v/>
      </c>
      <c r="S140" s="7" t="str">
        <f>IF($C140="","",IFERROR((IFERROR('FORM NILAI SIAP'!$M140*'CPMK-CPL'!R$11,0)+IFERROR('FORM NILAI SIAP'!$O140*'CPMK-CPL'!R$12,0)+IFERROR('FORM NILAI SIAP'!$Q140*'CPMK-CPL'!R$13,0)+IFERROR('FORM NILAI SIAP'!$S140*'CPMK-CPL'!R$14,0)+IFERROR('FORM NILAI SIAP'!$U140*'CPMK-CPL'!R$15,0)+IFERROR('FORM NILAI SIAP'!$W140*'CPMK-CPL'!R$16,0)+IFERROR('FORM NILAI SIAP'!$Y140*'CPMK-CPL'!R$17,0)+IFERROR('FORM NILAI SIAP'!$AA140*'CPMK-CPL'!R$18,0)+IFERROR('FORM NILAI SIAP'!$AC140*'CPMK-CPL'!R$19,0)+IFERROR('FORM NILAI SIAP'!$AE140*'CPMK-CPL'!R$20,0))/'CPMK-CPL'!R$25,""))</f>
        <v/>
      </c>
      <c r="T140" s="88" t="str">
        <f t="shared" ref="T140:AH140" si="144">IF(E140="","",IF(E140&gt;=80,4,IF(E140&gt;=70,3,IF(E140&gt;=60,2,1))))</f>
        <v/>
      </c>
      <c r="U140" s="88" t="str">
        <f t="shared" si="144"/>
        <v/>
      </c>
      <c r="V140" s="88">
        <f t="shared" si="141"/>
        <v>3</v>
      </c>
      <c r="W140" s="88" t="str">
        <f t="shared" si="144"/>
        <v/>
      </c>
      <c r="X140" s="88" t="str">
        <f t="shared" si="144"/>
        <v/>
      </c>
      <c r="Y140" s="88" t="str">
        <f t="shared" si="144"/>
        <v/>
      </c>
      <c r="Z140" s="88" t="str">
        <f t="shared" si="144"/>
        <v/>
      </c>
      <c r="AA140" s="88" t="str">
        <f t="shared" si="144"/>
        <v/>
      </c>
      <c r="AB140" s="88" t="str">
        <f t="shared" si="144"/>
        <v/>
      </c>
      <c r="AC140" s="88" t="str">
        <f t="shared" si="144"/>
        <v/>
      </c>
      <c r="AD140" s="88" t="str">
        <f t="shared" si="144"/>
        <v/>
      </c>
      <c r="AE140" s="88" t="str">
        <f t="shared" si="144"/>
        <v/>
      </c>
      <c r="AF140" s="88" t="str">
        <f t="shared" si="144"/>
        <v/>
      </c>
      <c r="AG140" s="88" t="str">
        <f t="shared" si="144"/>
        <v/>
      </c>
      <c r="AH140" s="88" t="str">
        <f t="shared" si="144"/>
        <v/>
      </c>
      <c r="AI140" s="89">
        <f t="shared" ca="1" si="6"/>
        <v>3</v>
      </c>
      <c r="AJ140" s="89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</row>
    <row r="141" spans="1:90" ht="14.25" customHeight="1">
      <c r="A141" s="103">
        <f t="shared" si="139"/>
        <v>134</v>
      </c>
      <c r="B141" s="64">
        <f>IF('FORM NILAI SIAP'!A141=0,"",'FORM NILAI SIAP'!A141)</f>
        <v>21120120140099</v>
      </c>
      <c r="C141" s="3" t="str">
        <f>IF('FORM NILAI SIAP'!B141=0,"",'FORM NILAI SIAP'!B141)</f>
        <v>FANGKI IGO PRAMANA</v>
      </c>
      <c r="D141" s="3" t="str">
        <f>'FORM NILAI SIAP'!J141</f>
        <v>A</v>
      </c>
      <c r="E141" s="7" t="str">
        <f>IF($C141="","",IFERROR((IFERROR('FORM NILAI SIAP'!$M141*'CPMK-CPL'!D$11,0)+IFERROR('FORM NILAI SIAP'!$O141*'CPMK-CPL'!D$12,0)+IFERROR('FORM NILAI SIAP'!$Q141*'CPMK-CPL'!D$13,0)+IFERROR('FORM NILAI SIAP'!$S141*'CPMK-CPL'!D$14,0)+IFERROR('FORM NILAI SIAP'!$U141*'CPMK-CPL'!D$15,0)+IFERROR('FORM NILAI SIAP'!$W141*'CPMK-CPL'!D$16,0)+IFERROR('FORM NILAI SIAP'!$Y141*'CPMK-CPL'!D$17,0)+IFERROR('FORM NILAI SIAP'!$AA141*'CPMK-CPL'!D$18,0)+IFERROR('FORM NILAI SIAP'!$AC141*'CPMK-CPL'!D$19,0)+IFERROR('FORM NILAI SIAP'!$AE141*'CPMK-CPL'!D$20,0))/'CPMK-CPL'!D$25,""))</f>
        <v/>
      </c>
      <c r="F141" s="7" t="str">
        <f>IF($C141="","",IFERROR((IFERROR('FORM NILAI SIAP'!$M141*'CPMK-CPL'!E$11,0)+IFERROR('FORM NILAI SIAP'!$O141*'CPMK-CPL'!E$12,0)+IFERROR('FORM NILAI SIAP'!$Q141*'CPMK-CPL'!E$13,0)+IFERROR('FORM NILAI SIAP'!$S141*'CPMK-CPL'!E$14,0)+IFERROR('FORM NILAI SIAP'!$U141*'CPMK-CPL'!E$15,0)+IFERROR('FORM NILAI SIAP'!$W141*'CPMK-CPL'!E$16,0)+IFERROR('FORM NILAI SIAP'!$Y141*'CPMK-CPL'!E$17,0)+IFERROR('FORM NILAI SIAP'!$AA141*'CPMK-CPL'!E$18,0)+IFERROR('FORM NILAI SIAP'!$AC141*'CPMK-CPL'!E$19,0)+IFERROR('FORM NILAI SIAP'!$AE141*'CPMK-CPL'!E$20,0))/'CPMK-CPL'!E$25,""))</f>
        <v/>
      </c>
      <c r="G141" s="7">
        <f>IF($C141="","",IFERROR((IFERROR('FORM NILAI SIAP'!$M141*'CPMK-CPL'!F$11,0)+IFERROR('FORM NILAI SIAP'!$O141*'CPMK-CPL'!F$12,0)+IFERROR('FORM NILAI SIAP'!$Q141*'CPMK-CPL'!F$13,0)+IFERROR('FORM NILAI SIAP'!$S141*'CPMK-CPL'!F$14,0)+IFERROR('FORM NILAI SIAP'!$U141*'CPMK-CPL'!F$15,0)+IFERROR('FORM NILAI SIAP'!$W141*'CPMK-CPL'!F$16,0)+IFERROR('FORM NILAI SIAP'!$Y141*'CPMK-CPL'!F$17,0)+IFERROR('FORM NILAI SIAP'!$AA141*'CPMK-CPL'!F$18,0)+IFERROR('FORM NILAI SIAP'!$AC141*'CPMK-CPL'!F$19,0)+IFERROR('FORM NILAI SIAP'!$AE141*'CPMK-CPL'!F$20,0))/'CPMK-CPL'!F$25,""))</f>
        <v>91.25</v>
      </c>
      <c r="H141" s="7" t="str">
        <f>IF($C141="","",IFERROR((IFERROR('FORM NILAI SIAP'!$M141*'CPMK-CPL'!G$11,0)+IFERROR('FORM NILAI SIAP'!$O141*'CPMK-CPL'!G$12,0)+IFERROR('FORM NILAI SIAP'!$Q141*'CPMK-CPL'!G$13,0)+IFERROR('FORM NILAI SIAP'!$S141*'CPMK-CPL'!G$14,0)+IFERROR('FORM NILAI SIAP'!$U141*'CPMK-CPL'!G$15,0)+IFERROR('FORM NILAI SIAP'!$W141*'CPMK-CPL'!G$16,0)+IFERROR('FORM NILAI SIAP'!$Y141*'CPMK-CPL'!G$17,0)+IFERROR('FORM NILAI SIAP'!$AA141*'CPMK-CPL'!G$18,0)+IFERROR('FORM NILAI SIAP'!$AC141*'CPMK-CPL'!G$19,0)+IFERROR('FORM NILAI SIAP'!$AE141*'CPMK-CPL'!G$20,0))/'CPMK-CPL'!G$25,""))</f>
        <v/>
      </c>
      <c r="I141" s="7" t="str">
        <f>IF($C141="","",IFERROR((IFERROR('FORM NILAI SIAP'!$M141*'CPMK-CPL'!H$11,0)+IFERROR('FORM NILAI SIAP'!$O141*'CPMK-CPL'!H$12,0)+IFERROR('FORM NILAI SIAP'!$Q141*'CPMK-CPL'!H$13,0)+IFERROR('FORM NILAI SIAP'!$S141*'CPMK-CPL'!H$14,0)+IFERROR('FORM NILAI SIAP'!$U141*'CPMK-CPL'!H$15,0)+IFERROR('FORM NILAI SIAP'!$W141*'CPMK-CPL'!H$16,0)+IFERROR('FORM NILAI SIAP'!$Y141*'CPMK-CPL'!H$17,0)+IFERROR('FORM NILAI SIAP'!$AA141*'CPMK-CPL'!H$18,0)+IFERROR('FORM NILAI SIAP'!$AC141*'CPMK-CPL'!H$19,0)+IFERROR('FORM NILAI SIAP'!$AE141*'CPMK-CPL'!H$20,0))/'CPMK-CPL'!H$25,""))</f>
        <v/>
      </c>
      <c r="J141" s="7" t="str">
        <f>IF($C141="","",IFERROR((IFERROR('FORM NILAI SIAP'!$M141*'CPMK-CPL'!I$11,0)+IFERROR('FORM NILAI SIAP'!$O141*'CPMK-CPL'!I$12,0)+IFERROR('FORM NILAI SIAP'!$Q141*'CPMK-CPL'!I$13,0)+IFERROR('FORM NILAI SIAP'!$S141*'CPMK-CPL'!I$14,0)+IFERROR('FORM NILAI SIAP'!$U141*'CPMK-CPL'!I$15,0)+IFERROR('FORM NILAI SIAP'!$W141*'CPMK-CPL'!I$16,0)+IFERROR('FORM NILAI SIAP'!$Y141*'CPMK-CPL'!I$17,0)+IFERROR('FORM NILAI SIAP'!$AA141*'CPMK-CPL'!I$18,0)+IFERROR('FORM NILAI SIAP'!$AC141*'CPMK-CPL'!I$19,0)+IFERROR('FORM NILAI SIAP'!$AE141*'CPMK-CPL'!I$20,0))/'CPMK-CPL'!I$25,""))</f>
        <v/>
      </c>
      <c r="K141" s="7" t="str">
        <f>IF($C141="","",IFERROR((IFERROR('FORM NILAI SIAP'!$M141*'CPMK-CPL'!J$11,0)+IFERROR('FORM NILAI SIAP'!$O141*'CPMK-CPL'!J$12,0)+IFERROR('FORM NILAI SIAP'!$Q141*'CPMK-CPL'!J$13,0)+IFERROR('FORM NILAI SIAP'!$S141*'CPMK-CPL'!J$14,0)+IFERROR('FORM NILAI SIAP'!$U141*'CPMK-CPL'!J$15,0)+IFERROR('FORM NILAI SIAP'!$W141*'CPMK-CPL'!J$16,0)+IFERROR('FORM NILAI SIAP'!$Y141*'CPMK-CPL'!J$17,0)+IFERROR('FORM NILAI SIAP'!$AA141*'CPMK-CPL'!J$18,0)+IFERROR('FORM NILAI SIAP'!$AC141*'CPMK-CPL'!J$19,0)+IFERROR('FORM NILAI SIAP'!$AE141*'CPMK-CPL'!J$20,0))/'CPMK-CPL'!J$25,""))</f>
        <v/>
      </c>
      <c r="L141" s="7" t="str">
        <f>IF($C141="","",IFERROR((IFERROR('FORM NILAI SIAP'!$M141*'CPMK-CPL'!K$11,0)+IFERROR('FORM NILAI SIAP'!$O141*'CPMK-CPL'!K$12,0)+IFERROR('FORM NILAI SIAP'!$Q141*'CPMK-CPL'!K$13,0)+IFERROR('FORM NILAI SIAP'!$S141*'CPMK-CPL'!K$14,0)+IFERROR('FORM NILAI SIAP'!$U141*'CPMK-CPL'!K$15,0)+IFERROR('FORM NILAI SIAP'!$W141*'CPMK-CPL'!K$16,0)+IFERROR('FORM NILAI SIAP'!$Y141*'CPMK-CPL'!K$17,0)+IFERROR('FORM NILAI SIAP'!$AA141*'CPMK-CPL'!K$18,0)+IFERROR('FORM NILAI SIAP'!$AC141*'CPMK-CPL'!K$19,0)+IFERROR('FORM NILAI SIAP'!$AE141*'CPMK-CPL'!K$20,0))/'CPMK-CPL'!K$25,""))</f>
        <v/>
      </c>
      <c r="M141" s="7" t="str">
        <f>IF($C141="","",IFERROR((IFERROR('FORM NILAI SIAP'!$M141*'CPMK-CPL'!L$11,0)+IFERROR('FORM NILAI SIAP'!$O141*'CPMK-CPL'!L$12,0)+IFERROR('FORM NILAI SIAP'!$Q141*'CPMK-CPL'!L$13,0)+IFERROR('FORM NILAI SIAP'!$S141*'CPMK-CPL'!L$14,0)+IFERROR('FORM NILAI SIAP'!$U141*'CPMK-CPL'!L$15,0)+IFERROR('FORM NILAI SIAP'!$W141*'CPMK-CPL'!L$16,0)+IFERROR('FORM NILAI SIAP'!$Y141*'CPMK-CPL'!L$17,0)+IFERROR('FORM NILAI SIAP'!$AA141*'CPMK-CPL'!L$18,0)+IFERROR('FORM NILAI SIAP'!$AC141*'CPMK-CPL'!L$19,0)+IFERROR('FORM NILAI SIAP'!$AE141*'CPMK-CPL'!L$20,0))/'CPMK-CPL'!L$25,""))</f>
        <v/>
      </c>
      <c r="N141" s="7" t="str">
        <f>IF($C141="","",IFERROR((IFERROR('FORM NILAI SIAP'!$M141*'CPMK-CPL'!M$11,0)+IFERROR('FORM NILAI SIAP'!$O141*'CPMK-CPL'!M$12,0)+IFERROR('FORM NILAI SIAP'!$Q141*'CPMK-CPL'!M$13,0)+IFERROR('FORM NILAI SIAP'!$S141*'CPMK-CPL'!M$14,0)+IFERROR('FORM NILAI SIAP'!$U141*'CPMK-CPL'!M$15,0)+IFERROR('FORM NILAI SIAP'!$W141*'CPMK-CPL'!M$16,0)+IFERROR('FORM NILAI SIAP'!$Y141*'CPMK-CPL'!M$17,0)+IFERROR('FORM NILAI SIAP'!$AA141*'CPMK-CPL'!M$18,0)+IFERROR('FORM NILAI SIAP'!$AC141*'CPMK-CPL'!M$19,0)+IFERROR('FORM NILAI SIAP'!$AE141*'CPMK-CPL'!M$20,0))/'CPMK-CPL'!M$25,""))</f>
        <v/>
      </c>
      <c r="O141" s="7" t="str">
        <f>IF($C141="","",IFERROR((IFERROR('FORM NILAI SIAP'!$M141*'CPMK-CPL'!N$11,0)+IFERROR('FORM NILAI SIAP'!$O141*'CPMK-CPL'!N$12,0)+IFERROR('FORM NILAI SIAP'!$Q141*'CPMK-CPL'!N$13,0)+IFERROR('FORM NILAI SIAP'!$S141*'CPMK-CPL'!N$14,0)+IFERROR('FORM NILAI SIAP'!$U141*'CPMK-CPL'!N$15,0)+IFERROR('FORM NILAI SIAP'!$W141*'CPMK-CPL'!N$16,0)+IFERROR('FORM NILAI SIAP'!$Y141*'CPMK-CPL'!N$17,0)+IFERROR('FORM NILAI SIAP'!$AA141*'CPMK-CPL'!N$18,0)+IFERROR('FORM NILAI SIAP'!$AC141*'CPMK-CPL'!N$19,0)+IFERROR('FORM NILAI SIAP'!$AE141*'CPMK-CPL'!N$20,0))/'CPMK-CPL'!N$25,""))</f>
        <v/>
      </c>
      <c r="P141" s="7" t="str">
        <f>IF($C141="","",IFERROR((IFERROR('FORM NILAI SIAP'!$M141*'CPMK-CPL'!O$11,0)+IFERROR('FORM NILAI SIAP'!$O141*'CPMK-CPL'!O$12,0)+IFERROR('FORM NILAI SIAP'!$Q141*'CPMK-CPL'!O$13,0)+IFERROR('FORM NILAI SIAP'!$S141*'CPMK-CPL'!O$14,0)+IFERROR('FORM NILAI SIAP'!$U141*'CPMK-CPL'!O$15,0)+IFERROR('FORM NILAI SIAP'!$W141*'CPMK-CPL'!O$16,0)+IFERROR('FORM NILAI SIAP'!$Y141*'CPMK-CPL'!O$17,0)+IFERROR('FORM NILAI SIAP'!$AA141*'CPMK-CPL'!O$18,0)+IFERROR('FORM NILAI SIAP'!$AC141*'CPMK-CPL'!O$19,0)+IFERROR('FORM NILAI SIAP'!$AE141*'CPMK-CPL'!O$20,0))/'CPMK-CPL'!O$25,""))</f>
        <v/>
      </c>
      <c r="Q141" s="7" t="str">
        <f>IF($C141="","",IFERROR((IFERROR('FORM NILAI SIAP'!$M141*'CPMK-CPL'!P$11,0)+IFERROR('FORM NILAI SIAP'!$O141*'CPMK-CPL'!P$12,0)+IFERROR('FORM NILAI SIAP'!$Q141*'CPMK-CPL'!P$13,0)+IFERROR('FORM NILAI SIAP'!$S141*'CPMK-CPL'!P$14,0)+IFERROR('FORM NILAI SIAP'!$U141*'CPMK-CPL'!P$15,0)+IFERROR('FORM NILAI SIAP'!$W141*'CPMK-CPL'!P$16,0)+IFERROR('FORM NILAI SIAP'!$Y141*'CPMK-CPL'!P$17,0)+IFERROR('FORM NILAI SIAP'!$AA141*'CPMK-CPL'!P$18,0)+IFERROR('FORM NILAI SIAP'!$AC141*'CPMK-CPL'!P$19,0)+IFERROR('FORM NILAI SIAP'!$AE141*'CPMK-CPL'!P$20,0))/'CPMK-CPL'!P$25,""))</f>
        <v/>
      </c>
      <c r="R141" s="7" t="str">
        <f>IF($C141="","",IFERROR((IFERROR('FORM NILAI SIAP'!$M141*'CPMK-CPL'!Q$11,0)+IFERROR('FORM NILAI SIAP'!$O141*'CPMK-CPL'!Q$12,0)+IFERROR('FORM NILAI SIAP'!$Q141*'CPMK-CPL'!Q$13,0)+IFERROR('FORM NILAI SIAP'!$S141*'CPMK-CPL'!Q$14,0)+IFERROR('FORM NILAI SIAP'!$U141*'CPMK-CPL'!Q$15,0)+IFERROR('FORM NILAI SIAP'!$W141*'CPMK-CPL'!Q$16,0)+IFERROR('FORM NILAI SIAP'!$Y141*'CPMK-CPL'!Q$17,0)+IFERROR('FORM NILAI SIAP'!$AA141*'CPMK-CPL'!Q$18,0)+IFERROR('FORM NILAI SIAP'!$AC141*'CPMK-CPL'!Q$19,0)+IFERROR('FORM NILAI SIAP'!$AE141*'CPMK-CPL'!Q$20,0))/'CPMK-CPL'!Q$25,""))</f>
        <v/>
      </c>
      <c r="S141" s="7" t="str">
        <f>IF($C141="","",IFERROR((IFERROR('FORM NILAI SIAP'!$M141*'CPMK-CPL'!R$11,0)+IFERROR('FORM NILAI SIAP'!$O141*'CPMK-CPL'!R$12,0)+IFERROR('FORM NILAI SIAP'!$Q141*'CPMK-CPL'!R$13,0)+IFERROR('FORM NILAI SIAP'!$S141*'CPMK-CPL'!R$14,0)+IFERROR('FORM NILAI SIAP'!$U141*'CPMK-CPL'!R$15,0)+IFERROR('FORM NILAI SIAP'!$W141*'CPMK-CPL'!R$16,0)+IFERROR('FORM NILAI SIAP'!$Y141*'CPMK-CPL'!R$17,0)+IFERROR('FORM NILAI SIAP'!$AA141*'CPMK-CPL'!R$18,0)+IFERROR('FORM NILAI SIAP'!$AC141*'CPMK-CPL'!R$19,0)+IFERROR('FORM NILAI SIAP'!$AE141*'CPMK-CPL'!R$20,0))/'CPMK-CPL'!R$25,""))</f>
        <v/>
      </c>
      <c r="T141" s="88" t="str">
        <f t="shared" ref="T141:AH141" si="145">IF(E141="","",IF(E141&gt;=80,4,IF(E141&gt;=70,3,IF(E141&gt;=60,2,1))))</f>
        <v/>
      </c>
      <c r="U141" s="88" t="str">
        <f t="shared" si="145"/>
        <v/>
      </c>
      <c r="V141" s="88">
        <f t="shared" si="141"/>
        <v>4</v>
      </c>
      <c r="W141" s="88" t="str">
        <f t="shared" si="145"/>
        <v/>
      </c>
      <c r="X141" s="88" t="str">
        <f t="shared" si="145"/>
        <v/>
      </c>
      <c r="Y141" s="88" t="str">
        <f t="shared" si="145"/>
        <v/>
      </c>
      <c r="Z141" s="88" t="str">
        <f t="shared" si="145"/>
        <v/>
      </c>
      <c r="AA141" s="88" t="str">
        <f t="shared" si="145"/>
        <v/>
      </c>
      <c r="AB141" s="88" t="str">
        <f t="shared" si="145"/>
        <v/>
      </c>
      <c r="AC141" s="88" t="str">
        <f t="shared" si="145"/>
        <v/>
      </c>
      <c r="AD141" s="88" t="str">
        <f t="shared" si="145"/>
        <v/>
      </c>
      <c r="AE141" s="88" t="str">
        <f t="shared" si="145"/>
        <v/>
      </c>
      <c r="AF141" s="88" t="str">
        <f t="shared" si="145"/>
        <v/>
      </c>
      <c r="AG141" s="88" t="str">
        <f t="shared" si="145"/>
        <v/>
      </c>
      <c r="AH141" s="88" t="str">
        <f t="shared" si="145"/>
        <v/>
      </c>
      <c r="AI141" s="89">
        <f t="shared" ca="1" si="6"/>
        <v>4</v>
      </c>
      <c r="AJ141" s="89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</row>
    <row r="142" spans="1:90" ht="14.25" customHeight="1">
      <c r="A142" s="103">
        <f t="shared" si="139"/>
        <v>135</v>
      </c>
      <c r="B142" s="64">
        <f>IF('FORM NILAI SIAP'!A142=0,"",'FORM NILAI SIAP'!A142)</f>
        <v>21120120140099</v>
      </c>
      <c r="C142" s="3" t="str">
        <f>IF('FORM NILAI SIAP'!B142=0,"",'FORM NILAI SIAP'!B142)</f>
        <v>ANAS NOOR HAKIM</v>
      </c>
      <c r="D142" s="3" t="str">
        <f>'FORM NILAI SIAP'!J142</f>
        <v>A</v>
      </c>
      <c r="E142" s="7" t="str">
        <f>IF($C142="","",IFERROR((IFERROR('FORM NILAI SIAP'!$M142*'CPMK-CPL'!D$11,0)+IFERROR('FORM NILAI SIAP'!$O142*'CPMK-CPL'!D$12,0)+IFERROR('FORM NILAI SIAP'!$Q142*'CPMK-CPL'!D$13,0)+IFERROR('FORM NILAI SIAP'!$S142*'CPMK-CPL'!D$14,0)+IFERROR('FORM NILAI SIAP'!$U142*'CPMK-CPL'!D$15,0)+IFERROR('FORM NILAI SIAP'!$W142*'CPMK-CPL'!D$16,0)+IFERROR('FORM NILAI SIAP'!$Y142*'CPMK-CPL'!D$17,0)+IFERROR('FORM NILAI SIAP'!$AA142*'CPMK-CPL'!D$18,0)+IFERROR('FORM NILAI SIAP'!$AC142*'CPMK-CPL'!D$19,0)+IFERROR('FORM NILAI SIAP'!$AE142*'CPMK-CPL'!D$20,0))/'CPMK-CPL'!D$25,""))</f>
        <v/>
      </c>
      <c r="F142" s="7" t="str">
        <f>IF($C142="","",IFERROR((IFERROR('FORM NILAI SIAP'!$M142*'CPMK-CPL'!E$11,0)+IFERROR('FORM NILAI SIAP'!$O142*'CPMK-CPL'!E$12,0)+IFERROR('FORM NILAI SIAP'!$Q142*'CPMK-CPL'!E$13,0)+IFERROR('FORM NILAI SIAP'!$S142*'CPMK-CPL'!E$14,0)+IFERROR('FORM NILAI SIAP'!$U142*'CPMK-CPL'!E$15,0)+IFERROR('FORM NILAI SIAP'!$W142*'CPMK-CPL'!E$16,0)+IFERROR('FORM NILAI SIAP'!$Y142*'CPMK-CPL'!E$17,0)+IFERROR('FORM NILAI SIAP'!$AA142*'CPMK-CPL'!E$18,0)+IFERROR('FORM NILAI SIAP'!$AC142*'CPMK-CPL'!E$19,0)+IFERROR('FORM NILAI SIAP'!$AE142*'CPMK-CPL'!E$20,0))/'CPMK-CPL'!E$25,""))</f>
        <v/>
      </c>
      <c r="G142" s="7">
        <f>IF($C142="","",IFERROR((IFERROR('FORM NILAI SIAP'!$M142*'CPMK-CPL'!F$11,0)+IFERROR('FORM NILAI SIAP'!$O142*'CPMK-CPL'!F$12,0)+IFERROR('FORM NILAI SIAP'!$Q142*'CPMK-CPL'!F$13,0)+IFERROR('FORM NILAI SIAP'!$S142*'CPMK-CPL'!F$14,0)+IFERROR('FORM NILAI SIAP'!$U142*'CPMK-CPL'!F$15,0)+IFERROR('FORM NILAI SIAP'!$W142*'CPMK-CPL'!F$16,0)+IFERROR('FORM NILAI SIAP'!$Y142*'CPMK-CPL'!F$17,0)+IFERROR('FORM NILAI SIAP'!$AA142*'CPMK-CPL'!F$18,0)+IFERROR('FORM NILAI SIAP'!$AC142*'CPMK-CPL'!F$19,0)+IFERROR('FORM NILAI SIAP'!$AE142*'CPMK-CPL'!F$20,0))/'CPMK-CPL'!F$25,""))</f>
        <v>92</v>
      </c>
      <c r="H142" s="7" t="str">
        <f>IF($C142="","",IFERROR((IFERROR('FORM NILAI SIAP'!$M142*'CPMK-CPL'!G$11,0)+IFERROR('FORM NILAI SIAP'!$O142*'CPMK-CPL'!G$12,0)+IFERROR('FORM NILAI SIAP'!$Q142*'CPMK-CPL'!G$13,0)+IFERROR('FORM NILAI SIAP'!$S142*'CPMK-CPL'!G$14,0)+IFERROR('FORM NILAI SIAP'!$U142*'CPMK-CPL'!G$15,0)+IFERROR('FORM NILAI SIAP'!$W142*'CPMK-CPL'!G$16,0)+IFERROR('FORM NILAI SIAP'!$Y142*'CPMK-CPL'!G$17,0)+IFERROR('FORM NILAI SIAP'!$AA142*'CPMK-CPL'!G$18,0)+IFERROR('FORM NILAI SIAP'!$AC142*'CPMK-CPL'!G$19,0)+IFERROR('FORM NILAI SIAP'!$AE142*'CPMK-CPL'!G$20,0))/'CPMK-CPL'!G$25,""))</f>
        <v/>
      </c>
      <c r="I142" s="7" t="str">
        <f>IF($C142="","",IFERROR((IFERROR('FORM NILAI SIAP'!$M142*'CPMK-CPL'!H$11,0)+IFERROR('FORM NILAI SIAP'!$O142*'CPMK-CPL'!H$12,0)+IFERROR('FORM NILAI SIAP'!$Q142*'CPMK-CPL'!H$13,0)+IFERROR('FORM NILAI SIAP'!$S142*'CPMK-CPL'!H$14,0)+IFERROR('FORM NILAI SIAP'!$U142*'CPMK-CPL'!H$15,0)+IFERROR('FORM NILAI SIAP'!$W142*'CPMK-CPL'!H$16,0)+IFERROR('FORM NILAI SIAP'!$Y142*'CPMK-CPL'!H$17,0)+IFERROR('FORM NILAI SIAP'!$AA142*'CPMK-CPL'!H$18,0)+IFERROR('FORM NILAI SIAP'!$AC142*'CPMK-CPL'!H$19,0)+IFERROR('FORM NILAI SIAP'!$AE142*'CPMK-CPL'!H$20,0))/'CPMK-CPL'!H$25,""))</f>
        <v/>
      </c>
      <c r="J142" s="7" t="str">
        <f>IF($C142="","",IFERROR((IFERROR('FORM NILAI SIAP'!$M142*'CPMK-CPL'!I$11,0)+IFERROR('FORM NILAI SIAP'!$O142*'CPMK-CPL'!I$12,0)+IFERROR('FORM NILAI SIAP'!$Q142*'CPMK-CPL'!I$13,0)+IFERROR('FORM NILAI SIAP'!$S142*'CPMK-CPL'!I$14,0)+IFERROR('FORM NILAI SIAP'!$U142*'CPMK-CPL'!I$15,0)+IFERROR('FORM NILAI SIAP'!$W142*'CPMK-CPL'!I$16,0)+IFERROR('FORM NILAI SIAP'!$Y142*'CPMK-CPL'!I$17,0)+IFERROR('FORM NILAI SIAP'!$AA142*'CPMK-CPL'!I$18,0)+IFERROR('FORM NILAI SIAP'!$AC142*'CPMK-CPL'!I$19,0)+IFERROR('FORM NILAI SIAP'!$AE142*'CPMK-CPL'!I$20,0))/'CPMK-CPL'!I$25,""))</f>
        <v/>
      </c>
      <c r="K142" s="7" t="str">
        <f>IF($C142="","",IFERROR((IFERROR('FORM NILAI SIAP'!$M142*'CPMK-CPL'!J$11,0)+IFERROR('FORM NILAI SIAP'!$O142*'CPMK-CPL'!J$12,0)+IFERROR('FORM NILAI SIAP'!$Q142*'CPMK-CPL'!J$13,0)+IFERROR('FORM NILAI SIAP'!$S142*'CPMK-CPL'!J$14,0)+IFERROR('FORM NILAI SIAP'!$U142*'CPMK-CPL'!J$15,0)+IFERROR('FORM NILAI SIAP'!$W142*'CPMK-CPL'!J$16,0)+IFERROR('FORM NILAI SIAP'!$Y142*'CPMK-CPL'!J$17,0)+IFERROR('FORM NILAI SIAP'!$AA142*'CPMK-CPL'!J$18,0)+IFERROR('FORM NILAI SIAP'!$AC142*'CPMK-CPL'!J$19,0)+IFERROR('FORM NILAI SIAP'!$AE142*'CPMK-CPL'!J$20,0))/'CPMK-CPL'!J$25,""))</f>
        <v/>
      </c>
      <c r="L142" s="7" t="str">
        <f>IF($C142="","",IFERROR((IFERROR('FORM NILAI SIAP'!$M142*'CPMK-CPL'!K$11,0)+IFERROR('FORM NILAI SIAP'!$O142*'CPMK-CPL'!K$12,0)+IFERROR('FORM NILAI SIAP'!$Q142*'CPMK-CPL'!K$13,0)+IFERROR('FORM NILAI SIAP'!$S142*'CPMK-CPL'!K$14,0)+IFERROR('FORM NILAI SIAP'!$U142*'CPMK-CPL'!K$15,0)+IFERROR('FORM NILAI SIAP'!$W142*'CPMK-CPL'!K$16,0)+IFERROR('FORM NILAI SIAP'!$Y142*'CPMK-CPL'!K$17,0)+IFERROR('FORM NILAI SIAP'!$AA142*'CPMK-CPL'!K$18,0)+IFERROR('FORM NILAI SIAP'!$AC142*'CPMK-CPL'!K$19,0)+IFERROR('FORM NILAI SIAP'!$AE142*'CPMK-CPL'!K$20,0))/'CPMK-CPL'!K$25,""))</f>
        <v/>
      </c>
      <c r="M142" s="7" t="str">
        <f>IF($C142="","",IFERROR((IFERROR('FORM NILAI SIAP'!$M142*'CPMK-CPL'!L$11,0)+IFERROR('FORM NILAI SIAP'!$O142*'CPMK-CPL'!L$12,0)+IFERROR('FORM NILAI SIAP'!$Q142*'CPMK-CPL'!L$13,0)+IFERROR('FORM NILAI SIAP'!$S142*'CPMK-CPL'!L$14,0)+IFERROR('FORM NILAI SIAP'!$U142*'CPMK-CPL'!L$15,0)+IFERROR('FORM NILAI SIAP'!$W142*'CPMK-CPL'!L$16,0)+IFERROR('FORM NILAI SIAP'!$Y142*'CPMK-CPL'!L$17,0)+IFERROR('FORM NILAI SIAP'!$AA142*'CPMK-CPL'!L$18,0)+IFERROR('FORM NILAI SIAP'!$AC142*'CPMK-CPL'!L$19,0)+IFERROR('FORM NILAI SIAP'!$AE142*'CPMK-CPL'!L$20,0))/'CPMK-CPL'!L$25,""))</f>
        <v/>
      </c>
      <c r="N142" s="7" t="str">
        <f>IF($C142="","",IFERROR((IFERROR('FORM NILAI SIAP'!$M142*'CPMK-CPL'!M$11,0)+IFERROR('FORM NILAI SIAP'!$O142*'CPMK-CPL'!M$12,0)+IFERROR('FORM NILAI SIAP'!$Q142*'CPMK-CPL'!M$13,0)+IFERROR('FORM NILAI SIAP'!$S142*'CPMK-CPL'!M$14,0)+IFERROR('FORM NILAI SIAP'!$U142*'CPMK-CPL'!M$15,0)+IFERROR('FORM NILAI SIAP'!$W142*'CPMK-CPL'!M$16,0)+IFERROR('FORM NILAI SIAP'!$Y142*'CPMK-CPL'!M$17,0)+IFERROR('FORM NILAI SIAP'!$AA142*'CPMK-CPL'!M$18,0)+IFERROR('FORM NILAI SIAP'!$AC142*'CPMK-CPL'!M$19,0)+IFERROR('FORM NILAI SIAP'!$AE142*'CPMK-CPL'!M$20,0))/'CPMK-CPL'!M$25,""))</f>
        <v/>
      </c>
      <c r="O142" s="7" t="str">
        <f>IF($C142="","",IFERROR((IFERROR('FORM NILAI SIAP'!$M142*'CPMK-CPL'!N$11,0)+IFERROR('FORM NILAI SIAP'!$O142*'CPMK-CPL'!N$12,0)+IFERROR('FORM NILAI SIAP'!$Q142*'CPMK-CPL'!N$13,0)+IFERROR('FORM NILAI SIAP'!$S142*'CPMK-CPL'!N$14,0)+IFERROR('FORM NILAI SIAP'!$U142*'CPMK-CPL'!N$15,0)+IFERROR('FORM NILAI SIAP'!$W142*'CPMK-CPL'!N$16,0)+IFERROR('FORM NILAI SIAP'!$Y142*'CPMK-CPL'!N$17,0)+IFERROR('FORM NILAI SIAP'!$AA142*'CPMK-CPL'!N$18,0)+IFERROR('FORM NILAI SIAP'!$AC142*'CPMK-CPL'!N$19,0)+IFERROR('FORM NILAI SIAP'!$AE142*'CPMK-CPL'!N$20,0))/'CPMK-CPL'!N$25,""))</f>
        <v/>
      </c>
      <c r="P142" s="7" t="str">
        <f>IF($C142="","",IFERROR((IFERROR('FORM NILAI SIAP'!$M142*'CPMK-CPL'!O$11,0)+IFERROR('FORM NILAI SIAP'!$O142*'CPMK-CPL'!O$12,0)+IFERROR('FORM NILAI SIAP'!$Q142*'CPMK-CPL'!O$13,0)+IFERROR('FORM NILAI SIAP'!$S142*'CPMK-CPL'!O$14,0)+IFERROR('FORM NILAI SIAP'!$U142*'CPMK-CPL'!O$15,0)+IFERROR('FORM NILAI SIAP'!$W142*'CPMK-CPL'!O$16,0)+IFERROR('FORM NILAI SIAP'!$Y142*'CPMK-CPL'!O$17,0)+IFERROR('FORM NILAI SIAP'!$AA142*'CPMK-CPL'!O$18,0)+IFERROR('FORM NILAI SIAP'!$AC142*'CPMK-CPL'!O$19,0)+IFERROR('FORM NILAI SIAP'!$AE142*'CPMK-CPL'!O$20,0))/'CPMK-CPL'!O$25,""))</f>
        <v/>
      </c>
      <c r="Q142" s="7" t="str">
        <f>IF($C142="","",IFERROR((IFERROR('FORM NILAI SIAP'!$M142*'CPMK-CPL'!P$11,0)+IFERROR('FORM NILAI SIAP'!$O142*'CPMK-CPL'!P$12,0)+IFERROR('FORM NILAI SIAP'!$Q142*'CPMK-CPL'!P$13,0)+IFERROR('FORM NILAI SIAP'!$S142*'CPMK-CPL'!P$14,0)+IFERROR('FORM NILAI SIAP'!$U142*'CPMK-CPL'!P$15,0)+IFERROR('FORM NILAI SIAP'!$W142*'CPMK-CPL'!P$16,0)+IFERROR('FORM NILAI SIAP'!$Y142*'CPMK-CPL'!P$17,0)+IFERROR('FORM NILAI SIAP'!$AA142*'CPMK-CPL'!P$18,0)+IFERROR('FORM NILAI SIAP'!$AC142*'CPMK-CPL'!P$19,0)+IFERROR('FORM NILAI SIAP'!$AE142*'CPMK-CPL'!P$20,0))/'CPMK-CPL'!P$25,""))</f>
        <v/>
      </c>
      <c r="R142" s="7" t="str">
        <f>IF($C142="","",IFERROR((IFERROR('FORM NILAI SIAP'!$M142*'CPMK-CPL'!Q$11,0)+IFERROR('FORM NILAI SIAP'!$O142*'CPMK-CPL'!Q$12,0)+IFERROR('FORM NILAI SIAP'!$Q142*'CPMK-CPL'!Q$13,0)+IFERROR('FORM NILAI SIAP'!$S142*'CPMK-CPL'!Q$14,0)+IFERROR('FORM NILAI SIAP'!$U142*'CPMK-CPL'!Q$15,0)+IFERROR('FORM NILAI SIAP'!$W142*'CPMK-CPL'!Q$16,0)+IFERROR('FORM NILAI SIAP'!$Y142*'CPMK-CPL'!Q$17,0)+IFERROR('FORM NILAI SIAP'!$AA142*'CPMK-CPL'!Q$18,0)+IFERROR('FORM NILAI SIAP'!$AC142*'CPMK-CPL'!Q$19,0)+IFERROR('FORM NILAI SIAP'!$AE142*'CPMK-CPL'!Q$20,0))/'CPMK-CPL'!Q$25,""))</f>
        <v/>
      </c>
      <c r="S142" s="7" t="str">
        <f>IF($C142="","",IFERROR((IFERROR('FORM NILAI SIAP'!$M142*'CPMK-CPL'!R$11,0)+IFERROR('FORM NILAI SIAP'!$O142*'CPMK-CPL'!R$12,0)+IFERROR('FORM NILAI SIAP'!$Q142*'CPMK-CPL'!R$13,0)+IFERROR('FORM NILAI SIAP'!$S142*'CPMK-CPL'!R$14,0)+IFERROR('FORM NILAI SIAP'!$U142*'CPMK-CPL'!R$15,0)+IFERROR('FORM NILAI SIAP'!$W142*'CPMK-CPL'!R$16,0)+IFERROR('FORM NILAI SIAP'!$Y142*'CPMK-CPL'!R$17,0)+IFERROR('FORM NILAI SIAP'!$AA142*'CPMK-CPL'!R$18,0)+IFERROR('FORM NILAI SIAP'!$AC142*'CPMK-CPL'!R$19,0)+IFERROR('FORM NILAI SIAP'!$AE142*'CPMK-CPL'!R$20,0))/'CPMK-CPL'!R$25,""))</f>
        <v/>
      </c>
      <c r="T142" s="88" t="str">
        <f t="shared" ref="T142:AH142" si="146">IF(E142="","",IF(E142&gt;=80,4,IF(E142&gt;=70,3,IF(E142&gt;=60,2,1))))</f>
        <v/>
      </c>
      <c r="U142" s="88" t="str">
        <f t="shared" si="146"/>
        <v/>
      </c>
      <c r="V142" s="88">
        <f t="shared" si="141"/>
        <v>4</v>
      </c>
      <c r="W142" s="88" t="str">
        <f t="shared" si="146"/>
        <v/>
      </c>
      <c r="X142" s="88" t="str">
        <f t="shared" si="146"/>
        <v/>
      </c>
      <c r="Y142" s="88" t="str">
        <f t="shared" si="146"/>
        <v/>
      </c>
      <c r="Z142" s="88" t="str">
        <f t="shared" si="146"/>
        <v/>
      </c>
      <c r="AA142" s="88" t="str">
        <f t="shared" si="146"/>
        <v/>
      </c>
      <c r="AB142" s="88" t="str">
        <f t="shared" si="146"/>
        <v/>
      </c>
      <c r="AC142" s="88" t="str">
        <f t="shared" si="146"/>
        <v/>
      </c>
      <c r="AD142" s="88" t="str">
        <f t="shared" si="146"/>
        <v/>
      </c>
      <c r="AE142" s="88" t="str">
        <f t="shared" si="146"/>
        <v/>
      </c>
      <c r="AF142" s="88" t="str">
        <f t="shared" si="146"/>
        <v/>
      </c>
      <c r="AG142" s="88" t="str">
        <f t="shared" si="146"/>
        <v/>
      </c>
      <c r="AH142" s="88" t="str">
        <f t="shared" si="146"/>
        <v/>
      </c>
      <c r="AI142" s="89">
        <f t="shared" ca="1" si="6"/>
        <v>4</v>
      </c>
      <c r="AJ142" s="89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</row>
    <row r="143" spans="1:90" ht="14.25" customHeight="1">
      <c r="A143" s="103">
        <f t="shared" si="139"/>
        <v>136</v>
      </c>
      <c r="B143" s="64">
        <f>IF('FORM NILAI SIAP'!A143=0,"",'FORM NILAI SIAP'!A143)</f>
        <v>21120120140099</v>
      </c>
      <c r="C143" s="3" t="str">
        <f>IF('FORM NILAI SIAP'!B143=0,"",'FORM NILAI SIAP'!B143)</f>
        <v>DAFFA ABHYASA SANTOSO</v>
      </c>
      <c r="D143" s="3" t="str">
        <f>'FORM NILAI SIAP'!J143</f>
        <v>A</v>
      </c>
      <c r="E143" s="7" t="str">
        <f>IF($C143="","",IFERROR((IFERROR('FORM NILAI SIAP'!$M143*'CPMK-CPL'!D$11,0)+IFERROR('FORM NILAI SIAP'!$O143*'CPMK-CPL'!D$12,0)+IFERROR('FORM NILAI SIAP'!$Q143*'CPMK-CPL'!D$13,0)+IFERROR('FORM NILAI SIAP'!$S143*'CPMK-CPL'!D$14,0)+IFERROR('FORM NILAI SIAP'!$U143*'CPMK-CPL'!D$15,0)+IFERROR('FORM NILAI SIAP'!$W143*'CPMK-CPL'!D$16,0)+IFERROR('FORM NILAI SIAP'!$Y143*'CPMK-CPL'!D$17,0)+IFERROR('FORM NILAI SIAP'!$AA143*'CPMK-CPL'!D$18,0)+IFERROR('FORM NILAI SIAP'!$AC143*'CPMK-CPL'!D$19,0)+IFERROR('FORM NILAI SIAP'!$AE143*'CPMK-CPL'!D$20,0))/'CPMK-CPL'!D$25,""))</f>
        <v/>
      </c>
      <c r="F143" s="7" t="str">
        <f>IF($C143="","",IFERROR((IFERROR('FORM NILAI SIAP'!$M143*'CPMK-CPL'!E$11,0)+IFERROR('FORM NILAI SIAP'!$O143*'CPMK-CPL'!E$12,0)+IFERROR('FORM NILAI SIAP'!$Q143*'CPMK-CPL'!E$13,0)+IFERROR('FORM NILAI SIAP'!$S143*'CPMK-CPL'!E$14,0)+IFERROR('FORM NILAI SIAP'!$U143*'CPMK-CPL'!E$15,0)+IFERROR('FORM NILAI SIAP'!$W143*'CPMK-CPL'!E$16,0)+IFERROR('FORM NILAI SIAP'!$Y143*'CPMK-CPL'!E$17,0)+IFERROR('FORM NILAI SIAP'!$AA143*'CPMK-CPL'!E$18,0)+IFERROR('FORM NILAI SIAP'!$AC143*'CPMK-CPL'!E$19,0)+IFERROR('FORM NILAI SIAP'!$AE143*'CPMK-CPL'!E$20,0))/'CPMK-CPL'!E$25,""))</f>
        <v/>
      </c>
      <c r="G143" s="7">
        <f>IF($C143="","",IFERROR((IFERROR('FORM NILAI SIAP'!$M143*'CPMK-CPL'!F$11,0)+IFERROR('FORM NILAI SIAP'!$O143*'CPMK-CPL'!F$12,0)+IFERROR('FORM NILAI SIAP'!$Q143*'CPMK-CPL'!F$13,0)+IFERROR('FORM NILAI SIAP'!$S143*'CPMK-CPL'!F$14,0)+IFERROR('FORM NILAI SIAP'!$U143*'CPMK-CPL'!F$15,0)+IFERROR('FORM NILAI SIAP'!$W143*'CPMK-CPL'!F$16,0)+IFERROR('FORM NILAI SIAP'!$Y143*'CPMK-CPL'!F$17,0)+IFERROR('FORM NILAI SIAP'!$AA143*'CPMK-CPL'!F$18,0)+IFERROR('FORM NILAI SIAP'!$AC143*'CPMK-CPL'!F$19,0)+IFERROR('FORM NILAI SIAP'!$AE143*'CPMK-CPL'!F$20,0))/'CPMK-CPL'!F$25,""))</f>
        <v>80</v>
      </c>
      <c r="H143" s="7" t="str">
        <f>IF($C143="","",IFERROR((IFERROR('FORM NILAI SIAP'!$M143*'CPMK-CPL'!G$11,0)+IFERROR('FORM NILAI SIAP'!$O143*'CPMK-CPL'!G$12,0)+IFERROR('FORM NILAI SIAP'!$Q143*'CPMK-CPL'!G$13,0)+IFERROR('FORM NILAI SIAP'!$S143*'CPMK-CPL'!G$14,0)+IFERROR('FORM NILAI SIAP'!$U143*'CPMK-CPL'!G$15,0)+IFERROR('FORM NILAI SIAP'!$W143*'CPMK-CPL'!G$16,0)+IFERROR('FORM NILAI SIAP'!$Y143*'CPMK-CPL'!G$17,0)+IFERROR('FORM NILAI SIAP'!$AA143*'CPMK-CPL'!G$18,0)+IFERROR('FORM NILAI SIAP'!$AC143*'CPMK-CPL'!G$19,0)+IFERROR('FORM NILAI SIAP'!$AE143*'CPMK-CPL'!G$20,0))/'CPMK-CPL'!G$25,""))</f>
        <v/>
      </c>
      <c r="I143" s="7" t="str">
        <f>IF($C143="","",IFERROR((IFERROR('FORM NILAI SIAP'!$M143*'CPMK-CPL'!H$11,0)+IFERROR('FORM NILAI SIAP'!$O143*'CPMK-CPL'!H$12,0)+IFERROR('FORM NILAI SIAP'!$Q143*'CPMK-CPL'!H$13,0)+IFERROR('FORM NILAI SIAP'!$S143*'CPMK-CPL'!H$14,0)+IFERROR('FORM NILAI SIAP'!$U143*'CPMK-CPL'!H$15,0)+IFERROR('FORM NILAI SIAP'!$W143*'CPMK-CPL'!H$16,0)+IFERROR('FORM NILAI SIAP'!$Y143*'CPMK-CPL'!H$17,0)+IFERROR('FORM NILAI SIAP'!$AA143*'CPMK-CPL'!H$18,0)+IFERROR('FORM NILAI SIAP'!$AC143*'CPMK-CPL'!H$19,0)+IFERROR('FORM NILAI SIAP'!$AE143*'CPMK-CPL'!H$20,0))/'CPMK-CPL'!H$25,""))</f>
        <v/>
      </c>
      <c r="J143" s="7" t="str">
        <f>IF($C143="","",IFERROR((IFERROR('FORM NILAI SIAP'!$M143*'CPMK-CPL'!I$11,0)+IFERROR('FORM NILAI SIAP'!$O143*'CPMK-CPL'!I$12,0)+IFERROR('FORM NILAI SIAP'!$Q143*'CPMK-CPL'!I$13,0)+IFERROR('FORM NILAI SIAP'!$S143*'CPMK-CPL'!I$14,0)+IFERROR('FORM NILAI SIAP'!$U143*'CPMK-CPL'!I$15,0)+IFERROR('FORM NILAI SIAP'!$W143*'CPMK-CPL'!I$16,0)+IFERROR('FORM NILAI SIAP'!$Y143*'CPMK-CPL'!I$17,0)+IFERROR('FORM NILAI SIAP'!$AA143*'CPMK-CPL'!I$18,0)+IFERROR('FORM NILAI SIAP'!$AC143*'CPMK-CPL'!I$19,0)+IFERROR('FORM NILAI SIAP'!$AE143*'CPMK-CPL'!I$20,0))/'CPMK-CPL'!I$25,""))</f>
        <v/>
      </c>
      <c r="K143" s="7" t="str">
        <f>IF($C143="","",IFERROR((IFERROR('FORM NILAI SIAP'!$M143*'CPMK-CPL'!J$11,0)+IFERROR('FORM NILAI SIAP'!$O143*'CPMK-CPL'!J$12,0)+IFERROR('FORM NILAI SIAP'!$Q143*'CPMK-CPL'!J$13,0)+IFERROR('FORM NILAI SIAP'!$S143*'CPMK-CPL'!J$14,0)+IFERROR('FORM NILAI SIAP'!$U143*'CPMK-CPL'!J$15,0)+IFERROR('FORM NILAI SIAP'!$W143*'CPMK-CPL'!J$16,0)+IFERROR('FORM NILAI SIAP'!$Y143*'CPMK-CPL'!J$17,0)+IFERROR('FORM NILAI SIAP'!$AA143*'CPMK-CPL'!J$18,0)+IFERROR('FORM NILAI SIAP'!$AC143*'CPMK-CPL'!J$19,0)+IFERROR('FORM NILAI SIAP'!$AE143*'CPMK-CPL'!J$20,0))/'CPMK-CPL'!J$25,""))</f>
        <v/>
      </c>
      <c r="L143" s="7" t="str">
        <f>IF($C143="","",IFERROR((IFERROR('FORM NILAI SIAP'!$M143*'CPMK-CPL'!K$11,0)+IFERROR('FORM NILAI SIAP'!$O143*'CPMK-CPL'!K$12,0)+IFERROR('FORM NILAI SIAP'!$Q143*'CPMK-CPL'!K$13,0)+IFERROR('FORM NILAI SIAP'!$S143*'CPMK-CPL'!K$14,0)+IFERROR('FORM NILAI SIAP'!$U143*'CPMK-CPL'!K$15,0)+IFERROR('FORM NILAI SIAP'!$W143*'CPMK-CPL'!K$16,0)+IFERROR('FORM NILAI SIAP'!$Y143*'CPMK-CPL'!K$17,0)+IFERROR('FORM NILAI SIAP'!$AA143*'CPMK-CPL'!K$18,0)+IFERROR('FORM NILAI SIAP'!$AC143*'CPMK-CPL'!K$19,0)+IFERROR('FORM NILAI SIAP'!$AE143*'CPMK-CPL'!K$20,0))/'CPMK-CPL'!K$25,""))</f>
        <v/>
      </c>
      <c r="M143" s="7" t="str">
        <f>IF($C143="","",IFERROR((IFERROR('FORM NILAI SIAP'!$M143*'CPMK-CPL'!L$11,0)+IFERROR('FORM NILAI SIAP'!$O143*'CPMK-CPL'!L$12,0)+IFERROR('FORM NILAI SIAP'!$Q143*'CPMK-CPL'!L$13,0)+IFERROR('FORM NILAI SIAP'!$S143*'CPMK-CPL'!L$14,0)+IFERROR('FORM NILAI SIAP'!$U143*'CPMK-CPL'!L$15,0)+IFERROR('FORM NILAI SIAP'!$W143*'CPMK-CPL'!L$16,0)+IFERROR('FORM NILAI SIAP'!$Y143*'CPMK-CPL'!L$17,0)+IFERROR('FORM NILAI SIAP'!$AA143*'CPMK-CPL'!L$18,0)+IFERROR('FORM NILAI SIAP'!$AC143*'CPMK-CPL'!L$19,0)+IFERROR('FORM NILAI SIAP'!$AE143*'CPMK-CPL'!L$20,0))/'CPMK-CPL'!L$25,""))</f>
        <v/>
      </c>
      <c r="N143" s="7" t="str">
        <f>IF($C143="","",IFERROR((IFERROR('FORM NILAI SIAP'!$M143*'CPMK-CPL'!M$11,0)+IFERROR('FORM NILAI SIAP'!$O143*'CPMK-CPL'!M$12,0)+IFERROR('FORM NILAI SIAP'!$Q143*'CPMK-CPL'!M$13,0)+IFERROR('FORM NILAI SIAP'!$S143*'CPMK-CPL'!M$14,0)+IFERROR('FORM NILAI SIAP'!$U143*'CPMK-CPL'!M$15,0)+IFERROR('FORM NILAI SIAP'!$W143*'CPMK-CPL'!M$16,0)+IFERROR('FORM NILAI SIAP'!$Y143*'CPMK-CPL'!M$17,0)+IFERROR('FORM NILAI SIAP'!$AA143*'CPMK-CPL'!M$18,0)+IFERROR('FORM NILAI SIAP'!$AC143*'CPMK-CPL'!M$19,0)+IFERROR('FORM NILAI SIAP'!$AE143*'CPMK-CPL'!M$20,0))/'CPMK-CPL'!M$25,""))</f>
        <v/>
      </c>
      <c r="O143" s="7" t="str">
        <f>IF($C143="","",IFERROR((IFERROR('FORM NILAI SIAP'!$M143*'CPMK-CPL'!N$11,0)+IFERROR('FORM NILAI SIAP'!$O143*'CPMK-CPL'!N$12,0)+IFERROR('FORM NILAI SIAP'!$Q143*'CPMK-CPL'!N$13,0)+IFERROR('FORM NILAI SIAP'!$S143*'CPMK-CPL'!N$14,0)+IFERROR('FORM NILAI SIAP'!$U143*'CPMK-CPL'!N$15,0)+IFERROR('FORM NILAI SIAP'!$W143*'CPMK-CPL'!N$16,0)+IFERROR('FORM NILAI SIAP'!$Y143*'CPMK-CPL'!N$17,0)+IFERROR('FORM NILAI SIAP'!$AA143*'CPMK-CPL'!N$18,0)+IFERROR('FORM NILAI SIAP'!$AC143*'CPMK-CPL'!N$19,0)+IFERROR('FORM NILAI SIAP'!$AE143*'CPMK-CPL'!N$20,0))/'CPMK-CPL'!N$25,""))</f>
        <v/>
      </c>
      <c r="P143" s="7" t="str">
        <f>IF($C143="","",IFERROR((IFERROR('FORM NILAI SIAP'!$M143*'CPMK-CPL'!O$11,0)+IFERROR('FORM NILAI SIAP'!$O143*'CPMK-CPL'!O$12,0)+IFERROR('FORM NILAI SIAP'!$Q143*'CPMK-CPL'!O$13,0)+IFERROR('FORM NILAI SIAP'!$S143*'CPMK-CPL'!O$14,0)+IFERROR('FORM NILAI SIAP'!$U143*'CPMK-CPL'!O$15,0)+IFERROR('FORM NILAI SIAP'!$W143*'CPMK-CPL'!O$16,0)+IFERROR('FORM NILAI SIAP'!$Y143*'CPMK-CPL'!O$17,0)+IFERROR('FORM NILAI SIAP'!$AA143*'CPMK-CPL'!O$18,0)+IFERROR('FORM NILAI SIAP'!$AC143*'CPMK-CPL'!O$19,0)+IFERROR('FORM NILAI SIAP'!$AE143*'CPMK-CPL'!O$20,0))/'CPMK-CPL'!O$25,""))</f>
        <v/>
      </c>
      <c r="Q143" s="7" t="str">
        <f>IF($C143="","",IFERROR((IFERROR('FORM NILAI SIAP'!$M143*'CPMK-CPL'!P$11,0)+IFERROR('FORM NILAI SIAP'!$O143*'CPMK-CPL'!P$12,0)+IFERROR('FORM NILAI SIAP'!$Q143*'CPMK-CPL'!P$13,0)+IFERROR('FORM NILAI SIAP'!$S143*'CPMK-CPL'!P$14,0)+IFERROR('FORM NILAI SIAP'!$U143*'CPMK-CPL'!P$15,0)+IFERROR('FORM NILAI SIAP'!$W143*'CPMK-CPL'!P$16,0)+IFERROR('FORM NILAI SIAP'!$Y143*'CPMK-CPL'!P$17,0)+IFERROR('FORM NILAI SIAP'!$AA143*'CPMK-CPL'!P$18,0)+IFERROR('FORM NILAI SIAP'!$AC143*'CPMK-CPL'!P$19,0)+IFERROR('FORM NILAI SIAP'!$AE143*'CPMK-CPL'!P$20,0))/'CPMK-CPL'!P$25,""))</f>
        <v/>
      </c>
      <c r="R143" s="7" t="str">
        <f>IF($C143="","",IFERROR((IFERROR('FORM NILAI SIAP'!$M143*'CPMK-CPL'!Q$11,0)+IFERROR('FORM NILAI SIAP'!$O143*'CPMK-CPL'!Q$12,0)+IFERROR('FORM NILAI SIAP'!$Q143*'CPMK-CPL'!Q$13,0)+IFERROR('FORM NILAI SIAP'!$S143*'CPMK-CPL'!Q$14,0)+IFERROR('FORM NILAI SIAP'!$U143*'CPMK-CPL'!Q$15,0)+IFERROR('FORM NILAI SIAP'!$W143*'CPMK-CPL'!Q$16,0)+IFERROR('FORM NILAI SIAP'!$Y143*'CPMK-CPL'!Q$17,0)+IFERROR('FORM NILAI SIAP'!$AA143*'CPMK-CPL'!Q$18,0)+IFERROR('FORM NILAI SIAP'!$AC143*'CPMK-CPL'!Q$19,0)+IFERROR('FORM NILAI SIAP'!$AE143*'CPMK-CPL'!Q$20,0))/'CPMK-CPL'!Q$25,""))</f>
        <v/>
      </c>
      <c r="S143" s="7" t="str">
        <f>IF($C143="","",IFERROR((IFERROR('FORM NILAI SIAP'!$M143*'CPMK-CPL'!R$11,0)+IFERROR('FORM NILAI SIAP'!$O143*'CPMK-CPL'!R$12,0)+IFERROR('FORM NILAI SIAP'!$Q143*'CPMK-CPL'!R$13,0)+IFERROR('FORM NILAI SIAP'!$S143*'CPMK-CPL'!R$14,0)+IFERROR('FORM NILAI SIAP'!$U143*'CPMK-CPL'!R$15,0)+IFERROR('FORM NILAI SIAP'!$W143*'CPMK-CPL'!R$16,0)+IFERROR('FORM NILAI SIAP'!$Y143*'CPMK-CPL'!R$17,0)+IFERROR('FORM NILAI SIAP'!$AA143*'CPMK-CPL'!R$18,0)+IFERROR('FORM NILAI SIAP'!$AC143*'CPMK-CPL'!R$19,0)+IFERROR('FORM NILAI SIAP'!$AE143*'CPMK-CPL'!R$20,0))/'CPMK-CPL'!R$25,""))</f>
        <v/>
      </c>
      <c r="T143" s="88" t="str">
        <f t="shared" ref="T143:AH143" si="147">IF(E143="","",IF(E143&gt;=80,4,IF(E143&gt;=70,3,IF(E143&gt;=60,2,1))))</f>
        <v/>
      </c>
      <c r="U143" s="88" t="str">
        <f t="shared" si="147"/>
        <v/>
      </c>
      <c r="V143" s="88">
        <f t="shared" si="141"/>
        <v>4</v>
      </c>
      <c r="W143" s="88" t="str">
        <f t="shared" si="147"/>
        <v/>
      </c>
      <c r="X143" s="88" t="str">
        <f t="shared" si="147"/>
        <v/>
      </c>
      <c r="Y143" s="88" t="str">
        <f t="shared" si="147"/>
        <v/>
      </c>
      <c r="Z143" s="88" t="str">
        <f t="shared" si="147"/>
        <v/>
      </c>
      <c r="AA143" s="88" t="str">
        <f t="shared" si="147"/>
        <v/>
      </c>
      <c r="AB143" s="88" t="str">
        <f t="shared" si="147"/>
        <v/>
      </c>
      <c r="AC143" s="88" t="str">
        <f t="shared" si="147"/>
        <v/>
      </c>
      <c r="AD143" s="88" t="str">
        <f t="shared" si="147"/>
        <v/>
      </c>
      <c r="AE143" s="88" t="str">
        <f t="shared" si="147"/>
        <v/>
      </c>
      <c r="AF143" s="88" t="str">
        <f t="shared" si="147"/>
        <v/>
      </c>
      <c r="AG143" s="88" t="str">
        <f t="shared" si="147"/>
        <v/>
      </c>
      <c r="AH143" s="88" t="str">
        <f t="shared" si="147"/>
        <v/>
      </c>
      <c r="AI143" s="89">
        <f t="shared" ca="1" si="6"/>
        <v>4</v>
      </c>
      <c r="AJ143" s="89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</row>
    <row r="144" spans="1:90" ht="14.25" customHeight="1">
      <c r="A144" s="103">
        <f t="shared" si="139"/>
        <v>137</v>
      </c>
      <c r="B144" s="64">
        <f>IF('FORM NILAI SIAP'!A144=0,"",'FORM NILAI SIAP'!A144)</f>
        <v>21120120140099</v>
      </c>
      <c r="C144" s="3" t="str">
        <f>IF('FORM NILAI SIAP'!B144=0,"",'FORM NILAI SIAP'!B144)</f>
        <v>CAHYO ADE PRASETYO</v>
      </c>
      <c r="D144" s="3" t="str">
        <f>'FORM NILAI SIAP'!J144</f>
        <v>A</v>
      </c>
      <c r="E144" s="7" t="str">
        <f>IF($C144="","",IFERROR((IFERROR('FORM NILAI SIAP'!$M144*'CPMK-CPL'!D$11,0)+IFERROR('FORM NILAI SIAP'!$O144*'CPMK-CPL'!D$12,0)+IFERROR('FORM NILAI SIAP'!$Q144*'CPMK-CPL'!D$13,0)+IFERROR('FORM NILAI SIAP'!$S144*'CPMK-CPL'!D$14,0)+IFERROR('FORM NILAI SIAP'!$U144*'CPMK-CPL'!D$15,0)+IFERROR('FORM NILAI SIAP'!$W144*'CPMK-CPL'!D$16,0)+IFERROR('FORM NILAI SIAP'!$Y144*'CPMK-CPL'!D$17,0)+IFERROR('FORM NILAI SIAP'!$AA144*'CPMK-CPL'!D$18,0)+IFERROR('FORM NILAI SIAP'!$AC144*'CPMK-CPL'!D$19,0)+IFERROR('FORM NILAI SIAP'!$AE144*'CPMK-CPL'!D$20,0))/'CPMK-CPL'!D$25,""))</f>
        <v/>
      </c>
      <c r="F144" s="7" t="str">
        <f>IF($C144="","",IFERROR((IFERROR('FORM NILAI SIAP'!$M144*'CPMK-CPL'!E$11,0)+IFERROR('FORM NILAI SIAP'!$O144*'CPMK-CPL'!E$12,0)+IFERROR('FORM NILAI SIAP'!$Q144*'CPMK-CPL'!E$13,0)+IFERROR('FORM NILAI SIAP'!$S144*'CPMK-CPL'!E$14,0)+IFERROR('FORM NILAI SIAP'!$U144*'CPMK-CPL'!E$15,0)+IFERROR('FORM NILAI SIAP'!$W144*'CPMK-CPL'!E$16,0)+IFERROR('FORM NILAI SIAP'!$Y144*'CPMK-CPL'!E$17,0)+IFERROR('FORM NILAI SIAP'!$AA144*'CPMK-CPL'!E$18,0)+IFERROR('FORM NILAI SIAP'!$AC144*'CPMK-CPL'!E$19,0)+IFERROR('FORM NILAI SIAP'!$AE144*'CPMK-CPL'!E$20,0))/'CPMK-CPL'!E$25,""))</f>
        <v/>
      </c>
      <c r="G144" s="7">
        <f>IF($C144="","",IFERROR((IFERROR('FORM NILAI SIAP'!$M144*'CPMK-CPL'!F$11,0)+IFERROR('FORM NILAI SIAP'!$O144*'CPMK-CPL'!F$12,0)+IFERROR('FORM NILAI SIAP'!$Q144*'CPMK-CPL'!F$13,0)+IFERROR('FORM NILAI SIAP'!$S144*'CPMK-CPL'!F$14,0)+IFERROR('FORM NILAI SIAP'!$U144*'CPMK-CPL'!F$15,0)+IFERROR('FORM NILAI SIAP'!$W144*'CPMK-CPL'!F$16,0)+IFERROR('FORM NILAI SIAP'!$Y144*'CPMK-CPL'!F$17,0)+IFERROR('FORM NILAI SIAP'!$AA144*'CPMK-CPL'!F$18,0)+IFERROR('FORM NILAI SIAP'!$AC144*'CPMK-CPL'!F$19,0)+IFERROR('FORM NILAI SIAP'!$AE144*'CPMK-CPL'!F$20,0))/'CPMK-CPL'!F$25,""))</f>
        <v>94.25</v>
      </c>
      <c r="H144" s="7" t="str">
        <f>IF($C144="","",IFERROR((IFERROR('FORM NILAI SIAP'!$M144*'CPMK-CPL'!G$11,0)+IFERROR('FORM NILAI SIAP'!$O144*'CPMK-CPL'!G$12,0)+IFERROR('FORM NILAI SIAP'!$Q144*'CPMK-CPL'!G$13,0)+IFERROR('FORM NILAI SIAP'!$S144*'CPMK-CPL'!G$14,0)+IFERROR('FORM NILAI SIAP'!$U144*'CPMK-CPL'!G$15,0)+IFERROR('FORM NILAI SIAP'!$W144*'CPMK-CPL'!G$16,0)+IFERROR('FORM NILAI SIAP'!$Y144*'CPMK-CPL'!G$17,0)+IFERROR('FORM NILAI SIAP'!$AA144*'CPMK-CPL'!G$18,0)+IFERROR('FORM NILAI SIAP'!$AC144*'CPMK-CPL'!G$19,0)+IFERROR('FORM NILAI SIAP'!$AE144*'CPMK-CPL'!G$20,0))/'CPMK-CPL'!G$25,""))</f>
        <v/>
      </c>
      <c r="I144" s="7" t="str">
        <f>IF($C144="","",IFERROR((IFERROR('FORM NILAI SIAP'!$M144*'CPMK-CPL'!H$11,0)+IFERROR('FORM NILAI SIAP'!$O144*'CPMK-CPL'!H$12,0)+IFERROR('FORM NILAI SIAP'!$Q144*'CPMK-CPL'!H$13,0)+IFERROR('FORM NILAI SIAP'!$S144*'CPMK-CPL'!H$14,0)+IFERROR('FORM NILAI SIAP'!$U144*'CPMK-CPL'!H$15,0)+IFERROR('FORM NILAI SIAP'!$W144*'CPMK-CPL'!H$16,0)+IFERROR('FORM NILAI SIAP'!$Y144*'CPMK-CPL'!H$17,0)+IFERROR('FORM NILAI SIAP'!$AA144*'CPMK-CPL'!H$18,0)+IFERROR('FORM NILAI SIAP'!$AC144*'CPMK-CPL'!H$19,0)+IFERROR('FORM NILAI SIAP'!$AE144*'CPMK-CPL'!H$20,0))/'CPMK-CPL'!H$25,""))</f>
        <v/>
      </c>
      <c r="J144" s="7" t="str">
        <f>IF($C144="","",IFERROR((IFERROR('FORM NILAI SIAP'!$M144*'CPMK-CPL'!I$11,0)+IFERROR('FORM NILAI SIAP'!$O144*'CPMK-CPL'!I$12,0)+IFERROR('FORM NILAI SIAP'!$Q144*'CPMK-CPL'!I$13,0)+IFERROR('FORM NILAI SIAP'!$S144*'CPMK-CPL'!I$14,0)+IFERROR('FORM NILAI SIAP'!$U144*'CPMK-CPL'!I$15,0)+IFERROR('FORM NILAI SIAP'!$W144*'CPMK-CPL'!I$16,0)+IFERROR('FORM NILAI SIAP'!$Y144*'CPMK-CPL'!I$17,0)+IFERROR('FORM NILAI SIAP'!$AA144*'CPMK-CPL'!I$18,0)+IFERROR('FORM NILAI SIAP'!$AC144*'CPMK-CPL'!I$19,0)+IFERROR('FORM NILAI SIAP'!$AE144*'CPMK-CPL'!I$20,0))/'CPMK-CPL'!I$25,""))</f>
        <v/>
      </c>
      <c r="K144" s="7" t="str">
        <f>IF($C144="","",IFERROR((IFERROR('FORM NILAI SIAP'!$M144*'CPMK-CPL'!J$11,0)+IFERROR('FORM NILAI SIAP'!$O144*'CPMK-CPL'!J$12,0)+IFERROR('FORM NILAI SIAP'!$Q144*'CPMK-CPL'!J$13,0)+IFERROR('FORM NILAI SIAP'!$S144*'CPMK-CPL'!J$14,0)+IFERROR('FORM NILAI SIAP'!$U144*'CPMK-CPL'!J$15,0)+IFERROR('FORM NILAI SIAP'!$W144*'CPMK-CPL'!J$16,0)+IFERROR('FORM NILAI SIAP'!$Y144*'CPMK-CPL'!J$17,0)+IFERROR('FORM NILAI SIAP'!$AA144*'CPMK-CPL'!J$18,0)+IFERROR('FORM NILAI SIAP'!$AC144*'CPMK-CPL'!J$19,0)+IFERROR('FORM NILAI SIAP'!$AE144*'CPMK-CPL'!J$20,0))/'CPMK-CPL'!J$25,""))</f>
        <v/>
      </c>
      <c r="L144" s="7" t="str">
        <f>IF($C144="","",IFERROR((IFERROR('FORM NILAI SIAP'!$M144*'CPMK-CPL'!K$11,0)+IFERROR('FORM NILAI SIAP'!$O144*'CPMK-CPL'!K$12,0)+IFERROR('FORM NILAI SIAP'!$Q144*'CPMK-CPL'!K$13,0)+IFERROR('FORM NILAI SIAP'!$S144*'CPMK-CPL'!K$14,0)+IFERROR('FORM NILAI SIAP'!$U144*'CPMK-CPL'!K$15,0)+IFERROR('FORM NILAI SIAP'!$W144*'CPMK-CPL'!K$16,0)+IFERROR('FORM NILAI SIAP'!$Y144*'CPMK-CPL'!K$17,0)+IFERROR('FORM NILAI SIAP'!$AA144*'CPMK-CPL'!K$18,0)+IFERROR('FORM NILAI SIAP'!$AC144*'CPMK-CPL'!K$19,0)+IFERROR('FORM NILAI SIAP'!$AE144*'CPMK-CPL'!K$20,0))/'CPMK-CPL'!K$25,""))</f>
        <v/>
      </c>
      <c r="M144" s="7" t="str">
        <f>IF($C144="","",IFERROR((IFERROR('FORM NILAI SIAP'!$M144*'CPMK-CPL'!L$11,0)+IFERROR('FORM NILAI SIAP'!$O144*'CPMK-CPL'!L$12,0)+IFERROR('FORM NILAI SIAP'!$Q144*'CPMK-CPL'!L$13,0)+IFERROR('FORM NILAI SIAP'!$S144*'CPMK-CPL'!L$14,0)+IFERROR('FORM NILAI SIAP'!$U144*'CPMK-CPL'!L$15,0)+IFERROR('FORM NILAI SIAP'!$W144*'CPMK-CPL'!L$16,0)+IFERROR('FORM NILAI SIAP'!$Y144*'CPMK-CPL'!L$17,0)+IFERROR('FORM NILAI SIAP'!$AA144*'CPMK-CPL'!L$18,0)+IFERROR('FORM NILAI SIAP'!$AC144*'CPMK-CPL'!L$19,0)+IFERROR('FORM NILAI SIAP'!$AE144*'CPMK-CPL'!L$20,0))/'CPMK-CPL'!L$25,""))</f>
        <v/>
      </c>
      <c r="N144" s="7" t="str">
        <f>IF($C144="","",IFERROR((IFERROR('FORM NILAI SIAP'!$M144*'CPMK-CPL'!M$11,0)+IFERROR('FORM NILAI SIAP'!$O144*'CPMK-CPL'!M$12,0)+IFERROR('FORM NILAI SIAP'!$Q144*'CPMK-CPL'!M$13,0)+IFERROR('FORM NILAI SIAP'!$S144*'CPMK-CPL'!M$14,0)+IFERROR('FORM NILAI SIAP'!$U144*'CPMK-CPL'!M$15,0)+IFERROR('FORM NILAI SIAP'!$W144*'CPMK-CPL'!M$16,0)+IFERROR('FORM NILAI SIAP'!$Y144*'CPMK-CPL'!M$17,0)+IFERROR('FORM NILAI SIAP'!$AA144*'CPMK-CPL'!M$18,0)+IFERROR('FORM NILAI SIAP'!$AC144*'CPMK-CPL'!M$19,0)+IFERROR('FORM NILAI SIAP'!$AE144*'CPMK-CPL'!M$20,0))/'CPMK-CPL'!M$25,""))</f>
        <v/>
      </c>
      <c r="O144" s="7" t="str">
        <f>IF($C144="","",IFERROR((IFERROR('FORM NILAI SIAP'!$M144*'CPMK-CPL'!N$11,0)+IFERROR('FORM NILAI SIAP'!$O144*'CPMK-CPL'!N$12,0)+IFERROR('FORM NILAI SIAP'!$Q144*'CPMK-CPL'!N$13,0)+IFERROR('FORM NILAI SIAP'!$S144*'CPMK-CPL'!N$14,0)+IFERROR('FORM NILAI SIAP'!$U144*'CPMK-CPL'!N$15,0)+IFERROR('FORM NILAI SIAP'!$W144*'CPMK-CPL'!N$16,0)+IFERROR('FORM NILAI SIAP'!$Y144*'CPMK-CPL'!N$17,0)+IFERROR('FORM NILAI SIAP'!$AA144*'CPMK-CPL'!N$18,0)+IFERROR('FORM NILAI SIAP'!$AC144*'CPMK-CPL'!N$19,0)+IFERROR('FORM NILAI SIAP'!$AE144*'CPMK-CPL'!N$20,0))/'CPMK-CPL'!N$25,""))</f>
        <v/>
      </c>
      <c r="P144" s="7" t="str">
        <f>IF($C144="","",IFERROR((IFERROR('FORM NILAI SIAP'!$M144*'CPMK-CPL'!O$11,0)+IFERROR('FORM NILAI SIAP'!$O144*'CPMK-CPL'!O$12,0)+IFERROR('FORM NILAI SIAP'!$Q144*'CPMK-CPL'!O$13,0)+IFERROR('FORM NILAI SIAP'!$S144*'CPMK-CPL'!O$14,0)+IFERROR('FORM NILAI SIAP'!$U144*'CPMK-CPL'!O$15,0)+IFERROR('FORM NILAI SIAP'!$W144*'CPMK-CPL'!O$16,0)+IFERROR('FORM NILAI SIAP'!$Y144*'CPMK-CPL'!O$17,0)+IFERROR('FORM NILAI SIAP'!$AA144*'CPMK-CPL'!O$18,0)+IFERROR('FORM NILAI SIAP'!$AC144*'CPMK-CPL'!O$19,0)+IFERROR('FORM NILAI SIAP'!$AE144*'CPMK-CPL'!O$20,0))/'CPMK-CPL'!O$25,""))</f>
        <v/>
      </c>
      <c r="Q144" s="7" t="str">
        <f>IF($C144="","",IFERROR((IFERROR('FORM NILAI SIAP'!$M144*'CPMK-CPL'!P$11,0)+IFERROR('FORM NILAI SIAP'!$O144*'CPMK-CPL'!P$12,0)+IFERROR('FORM NILAI SIAP'!$Q144*'CPMK-CPL'!P$13,0)+IFERROR('FORM NILAI SIAP'!$S144*'CPMK-CPL'!P$14,0)+IFERROR('FORM NILAI SIAP'!$U144*'CPMK-CPL'!P$15,0)+IFERROR('FORM NILAI SIAP'!$W144*'CPMK-CPL'!P$16,0)+IFERROR('FORM NILAI SIAP'!$Y144*'CPMK-CPL'!P$17,0)+IFERROR('FORM NILAI SIAP'!$AA144*'CPMK-CPL'!P$18,0)+IFERROR('FORM NILAI SIAP'!$AC144*'CPMK-CPL'!P$19,0)+IFERROR('FORM NILAI SIAP'!$AE144*'CPMK-CPL'!P$20,0))/'CPMK-CPL'!P$25,""))</f>
        <v/>
      </c>
      <c r="R144" s="7" t="str">
        <f>IF($C144="","",IFERROR((IFERROR('FORM NILAI SIAP'!$M144*'CPMK-CPL'!Q$11,0)+IFERROR('FORM NILAI SIAP'!$O144*'CPMK-CPL'!Q$12,0)+IFERROR('FORM NILAI SIAP'!$Q144*'CPMK-CPL'!Q$13,0)+IFERROR('FORM NILAI SIAP'!$S144*'CPMK-CPL'!Q$14,0)+IFERROR('FORM NILAI SIAP'!$U144*'CPMK-CPL'!Q$15,0)+IFERROR('FORM NILAI SIAP'!$W144*'CPMK-CPL'!Q$16,0)+IFERROR('FORM NILAI SIAP'!$Y144*'CPMK-CPL'!Q$17,0)+IFERROR('FORM NILAI SIAP'!$AA144*'CPMK-CPL'!Q$18,0)+IFERROR('FORM NILAI SIAP'!$AC144*'CPMK-CPL'!Q$19,0)+IFERROR('FORM NILAI SIAP'!$AE144*'CPMK-CPL'!Q$20,0))/'CPMK-CPL'!Q$25,""))</f>
        <v/>
      </c>
      <c r="S144" s="7" t="str">
        <f>IF($C144="","",IFERROR((IFERROR('FORM NILAI SIAP'!$M144*'CPMK-CPL'!R$11,0)+IFERROR('FORM NILAI SIAP'!$O144*'CPMK-CPL'!R$12,0)+IFERROR('FORM NILAI SIAP'!$Q144*'CPMK-CPL'!R$13,0)+IFERROR('FORM NILAI SIAP'!$S144*'CPMK-CPL'!R$14,0)+IFERROR('FORM NILAI SIAP'!$U144*'CPMK-CPL'!R$15,0)+IFERROR('FORM NILAI SIAP'!$W144*'CPMK-CPL'!R$16,0)+IFERROR('FORM NILAI SIAP'!$Y144*'CPMK-CPL'!R$17,0)+IFERROR('FORM NILAI SIAP'!$AA144*'CPMK-CPL'!R$18,0)+IFERROR('FORM NILAI SIAP'!$AC144*'CPMK-CPL'!R$19,0)+IFERROR('FORM NILAI SIAP'!$AE144*'CPMK-CPL'!R$20,0))/'CPMK-CPL'!R$25,""))</f>
        <v/>
      </c>
      <c r="T144" s="88" t="str">
        <f t="shared" ref="T144:AH144" si="148">IF(E144="","",IF(E144&gt;=80,4,IF(E144&gt;=70,3,IF(E144&gt;=60,2,1))))</f>
        <v/>
      </c>
      <c r="U144" s="88" t="str">
        <f t="shared" si="148"/>
        <v/>
      </c>
      <c r="V144" s="88">
        <f t="shared" si="141"/>
        <v>4</v>
      </c>
      <c r="W144" s="88" t="str">
        <f t="shared" si="148"/>
        <v/>
      </c>
      <c r="X144" s="88" t="str">
        <f t="shared" si="148"/>
        <v/>
      </c>
      <c r="Y144" s="88" t="str">
        <f t="shared" si="148"/>
        <v/>
      </c>
      <c r="Z144" s="88" t="str">
        <f t="shared" si="148"/>
        <v/>
      </c>
      <c r="AA144" s="88" t="str">
        <f t="shared" si="148"/>
        <v/>
      </c>
      <c r="AB144" s="88" t="str">
        <f t="shared" si="148"/>
        <v/>
      </c>
      <c r="AC144" s="88" t="str">
        <f t="shared" si="148"/>
        <v/>
      </c>
      <c r="AD144" s="88" t="str">
        <f t="shared" si="148"/>
        <v/>
      </c>
      <c r="AE144" s="88" t="str">
        <f t="shared" si="148"/>
        <v/>
      </c>
      <c r="AF144" s="88" t="str">
        <f t="shared" si="148"/>
        <v/>
      </c>
      <c r="AG144" s="88" t="str">
        <f t="shared" si="148"/>
        <v/>
      </c>
      <c r="AH144" s="88" t="str">
        <f t="shared" si="148"/>
        <v/>
      </c>
      <c r="AI144" s="89">
        <f t="shared" ca="1" si="6"/>
        <v>4</v>
      </c>
      <c r="AJ144" s="89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</row>
    <row r="145" spans="1:90" ht="14.25" customHeight="1">
      <c r="A145" s="103">
        <f t="shared" si="139"/>
        <v>138</v>
      </c>
      <c r="B145" s="64">
        <f>IF('FORM NILAI SIAP'!A145=0,"",'FORM NILAI SIAP'!A145)</f>
        <v>21120120140099</v>
      </c>
      <c r="C145" s="3" t="str">
        <f>IF('FORM NILAI SIAP'!B145=0,"",'FORM NILAI SIAP'!B145)</f>
        <v>ANUGERAH NUR RACHMAT</v>
      </c>
      <c r="D145" s="3" t="str">
        <f>'FORM NILAI SIAP'!J145</f>
        <v>B</v>
      </c>
      <c r="E145" s="7" t="str">
        <f>IF($C145="","",IFERROR((IFERROR('FORM NILAI SIAP'!$M145*'CPMK-CPL'!D$11,0)+IFERROR('FORM NILAI SIAP'!$O145*'CPMK-CPL'!D$12,0)+IFERROR('FORM NILAI SIAP'!$Q145*'CPMK-CPL'!D$13,0)+IFERROR('FORM NILAI SIAP'!$S145*'CPMK-CPL'!D$14,0)+IFERROR('FORM NILAI SIAP'!$U145*'CPMK-CPL'!D$15,0)+IFERROR('FORM NILAI SIAP'!$W145*'CPMK-CPL'!D$16,0)+IFERROR('FORM NILAI SIAP'!$Y145*'CPMK-CPL'!D$17,0)+IFERROR('FORM NILAI SIAP'!$AA145*'CPMK-CPL'!D$18,0)+IFERROR('FORM NILAI SIAP'!$AC145*'CPMK-CPL'!D$19,0)+IFERROR('FORM NILAI SIAP'!$AE145*'CPMK-CPL'!D$20,0))/'CPMK-CPL'!D$25,""))</f>
        <v/>
      </c>
      <c r="F145" s="7" t="str">
        <f>IF($C145="","",IFERROR((IFERROR('FORM NILAI SIAP'!$M145*'CPMK-CPL'!E$11,0)+IFERROR('FORM NILAI SIAP'!$O145*'CPMK-CPL'!E$12,0)+IFERROR('FORM NILAI SIAP'!$Q145*'CPMK-CPL'!E$13,0)+IFERROR('FORM NILAI SIAP'!$S145*'CPMK-CPL'!E$14,0)+IFERROR('FORM NILAI SIAP'!$U145*'CPMK-CPL'!E$15,0)+IFERROR('FORM NILAI SIAP'!$W145*'CPMK-CPL'!E$16,0)+IFERROR('FORM NILAI SIAP'!$Y145*'CPMK-CPL'!E$17,0)+IFERROR('FORM NILAI SIAP'!$AA145*'CPMK-CPL'!E$18,0)+IFERROR('FORM NILAI SIAP'!$AC145*'CPMK-CPL'!E$19,0)+IFERROR('FORM NILAI SIAP'!$AE145*'CPMK-CPL'!E$20,0))/'CPMK-CPL'!E$25,""))</f>
        <v/>
      </c>
      <c r="G145" s="7">
        <f>IF($C145="","",IFERROR((IFERROR('FORM NILAI SIAP'!$M145*'CPMK-CPL'!F$11,0)+IFERROR('FORM NILAI SIAP'!$O145*'CPMK-CPL'!F$12,0)+IFERROR('FORM NILAI SIAP'!$Q145*'CPMK-CPL'!F$13,0)+IFERROR('FORM NILAI SIAP'!$S145*'CPMK-CPL'!F$14,0)+IFERROR('FORM NILAI SIAP'!$U145*'CPMK-CPL'!F$15,0)+IFERROR('FORM NILAI SIAP'!$W145*'CPMK-CPL'!F$16,0)+IFERROR('FORM NILAI SIAP'!$Y145*'CPMK-CPL'!F$17,0)+IFERROR('FORM NILAI SIAP'!$AA145*'CPMK-CPL'!F$18,0)+IFERROR('FORM NILAI SIAP'!$AC145*'CPMK-CPL'!F$19,0)+IFERROR('FORM NILAI SIAP'!$AE145*'CPMK-CPL'!F$20,0))/'CPMK-CPL'!F$25,""))</f>
        <v>77.25</v>
      </c>
      <c r="H145" s="7" t="str">
        <f>IF($C145="","",IFERROR((IFERROR('FORM NILAI SIAP'!$M145*'CPMK-CPL'!G$11,0)+IFERROR('FORM NILAI SIAP'!$O145*'CPMK-CPL'!G$12,0)+IFERROR('FORM NILAI SIAP'!$Q145*'CPMK-CPL'!G$13,0)+IFERROR('FORM NILAI SIAP'!$S145*'CPMK-CPL'!G$14,0)+IFERROR('FORM NILAI SIAP'!$U145*'CPMK-CPL'!G$15,0)+IFERROR('FORM NILAI SIAP'!$W145*'CPMK-CPL'!G$16,0)+IFERROR('FORM NILAI SIAP'!$Y145*'CPMK-CPL'!G$17,0)+IFERROR('FORM NILAI SIAP'!$AA145*'CPMK-CPL'!G$18,0)+IFERROR('FORM NILAI SIAP'!$AC145*'CPMK-CPL'!G$19,0)+IFERROR('FORM NILAI SIAP'!$AE145*'CPMK-CPL'!G$20,0))/'CPMK-CPL'!G$25,""))</f>
        <v/>
      </c>
      <c r="I145" s="7" t="str">
        <f>IF($C145="","",IFERROR((IFERROR('FORM NILAI SIAP'!$M145*'CPMK-CPL'!H$11,0)+IFERROR('FORM NILAI SIAP'!$O145*'CPMK-CPL'!H$12,0)+IFERROR('FORM NILAI SIAP'!$Q145*'CPMK-CPL'!H$13,0)+IFERROR('FORM NILAI SIAP'!$S145*'CPMK-CPL'!H$14,0)+IFERROR('FORM NILAI SIAP'!$U145*'CPMK-CPL'!H$15,0)+IFERROR('FORM NILAI SIAP'!$W145*'CPMK-CPL'!H$16,0)+IFERROR('FORM NILAI SIAP'!$Y145*'CPMK-CPL'!H$17,0)+IFERROR('FORM NILAI SIAP'!$AA145*'CPMK-CPL'!H$18,0)+IFERROR('FORM NILAI SIAP'!$AC145*'CPMK-CPL'!H$19,0)+IFERROR('FORM NILAI SIAP'!$AE145*'CPMK-CPL'!H$20,0))/'CPMK-CPL'!H$25,""))</f>
        <v/>
      </c>
      <c r="J145" s="7" t="str">
        <f>IF($C145="","",IFERROR((IFERROR('FORM NILAI SIAP'!$M145*'CPMK-CPL'!I$11,0)+IFERROR('FORM NILAI SIAP'!$O145*'CPMK-CPL'!I$12,0)+IFERROR('FORM NILAI SIAP'!$Q145*'CPMK-CPL'!I$13,0)+IFERROR('FORM NILAI SIAP'!$S145*'CPMK-CPL'!I$14,0)+IFERROR('FORM NILAI SIAP'!$U145*'CPMK-CPL'!I$15,0)+IFERROR('FORM NILAI SIAP'!$W145*'CPMK-CPL'!I$16,0)+IFERROR('FORM NILAI SIAP'!$Y145*'CPMK-CPL'!I$17,0)+IFERROR('FORM NILAI SIAP'!$AA145*'CPMK-CPL'!I$18,0)+IFERROR('FORM NILAI SIAP'!$AC145*'CPMK-CPL'!I$19,0)+IFERROR('FORM NILAI SIAP'!$AE145*'CPMK-CPL'!I$20,0))/'CPMK-CPL'!I$25,""))</f>
        <v/>
      </c>
      <c r="K145" s="7" t="str">
        <f>IF($C145="","",IFERROR((IFERROR('FORM NILAI SIAP'!$M145*'CPMK-CPL'!J$11,0)+IFERROR('FORM NILAI SIAP'!$O145*'CPMK-CPL'!J$12,0)+IFERROR('FORM NILAI SIAP'!$Q145*'CPMK-CPL'!J$13,0)+IFERROR('FORM NILAI SIAP'!$S145*'CPMK-CPL'!J$14,0)+IFERROR('FORM NILAI SIAP'!$U145*'CPMK-CPL'!J$15,0)+IFERROR('FORM NILAI SIAP'!$W145*'CPMK-CPL'!J$16,0)+IFERROR('FORM NILAI SIAP'!$Y145*'CPMK-CPL'!J$17,0)+IFERROR('FORM NILAI SIAP'!$AA145*'CPMK-CPL'!J$18,0)+IFERROR('FORM NILAI SIAP'!$AC145*'CPMK-CPL'!J$19,0)+IFERROR('FORM NILAI SIAP'!$AE145*'CPMK-CPL'!J$20,0))/'CPMK-CPL'!J$25,""))</f>
        <v/>
      </c>
      <c r="L145" s="7" t="str">
        <f>IF($C145="","",IFERROR((IFERROR('FORM NILAI SIAP'!$M145*'CPMK-CPL'!K$11,0)+IFERROR('FORM NILAI SIAP'!$O145*'CPMK-CPL'!K$12,0)+IFERROR('FORM NILAI SIAP'!$Q145*'CPMK-CPL'!K$13,0)+IFERROR('FORM NILAI SIAP'!$S145*'CPMK-CPL'!K$14,0)+IFERROR('FORM NILAI SIAP'!$U145*'CPMK-CPL'!K$15,0)+IFERROR('FORM NILAI SIAP'!$W145*'CPMK-CPL'!K$16,0)+IFERROR('FORM NILAI SIAP'!$Y145*'CPMK-CPL'!K$17,0)+IFERROR('FORM NILAI SIAP'!$AA145*'CPMK-CPL'!K$18,0)+IFERROR('FORM NILAI SIAP'!$AC145*'CPMK-CPL'!K$19,0)+IFERROR('FORM NILAI SIAP'!$AE145*'CPMK-CPL'!K$20,0))/'CPMK-CPL'!K$25,""))</f>
        <v/>
      </c>
      <c r="M145" s="7" t="str">
        <f>IF($C145="","",IFERROR((IFERROR('FORM NILAI SIAP'!$M145*'CPMK-CPL'!L$11,0)+IFERROR('FORM NILAI SIAP'!$O145*'CPMK-CPL'!L$12,0)+IFERROR('FORM NILAI SIAP'!$Q145*'CPMK-CPL'!L$13,0)+IFERROR('FORM NILAI SIAP'!$S145*'CPMK-CPL'!L$14,0)+IFERROR('FORM NILAI SIAP'!$U145*'CPMK-CPL'!L$15,0)+IFERROR('FORM NILAI SIAP'!$W145*'CPMK-CPL'!L$16,0)+IFERROR('FORM NILAI SIAP'!$Y145*'CPMK-CPL'!L$17,0)+IFERROR('FORM NILAI SIAP'!$AA145*'CPMK-CPL'!L$18,0)+IFERROR('FORM NILAI SIAP'!$AC145*'CPMK-CPL'!L$19,0)+IFERROR('FORM NILAI SIAP'!$AE145*'CPMK-CPL'!L$20,0))/'CPMK-CPL'!L$25,""))</f>
        <v/>
      </c>
      <c r="N145" s="7" t="str">
        <f>IF($C145="","",IFERROR((IFERROR('FORM NILAI SIAP'!$M145*'CPMK-CPL'!M$11,0)+IFERROR('FORM NILAI SIAP'!$O145*'CPMK-CPL'!M$12,0)+IFERROR('FORM NILAI SIAP'!$Q145*'CPMK-CPL'!M$13,0)+IFERROR('FORM NILAI SIAP'!$S145*'CPMK-CPL'!M$14,0)+IFERROR('FORM NILAI SIAP'!$U145*'CPMK-CPL'!M$15,0)+IFERROR('FORM NILAI SIAP'!$W145*'CPMK-CPL'!M$16,0)+IFERROR('FORM NILAI SIAP'!$Y145*'CPMK-CPL'!M$17,0)+IFERROR('FORM NILAI SIAP'!$AA145*'CPMK-CPL'!M$18,0)+IFERROR('FORM NILAI SIAP'!$AC145*'CPMK-CPL'!M$19,0)+IFERROR('FORM NILAI SIAP'!$AE145*'CPMK-CPL'!M$20,0))/'CPMK-CPL'!M$25,""))</f>
        <v/>
      </c>
      <c r="O145" s="7" t="str">
        <f>IF($C145="","",IFERROR((IFERROR('FORM NILAI SIAP'!$M145*'CPMK-CPL'!N$11,0)+IFERROR('FORM NILAI SIAP'!$O145*'CPMK-CPL'!N$12,0)+IFERROR('FORM NILAI SIAP'!$Q145*'CPMK-CPL'!N$13,0)+IFERROR('FORM NILAI SIAP'!$S145*'CPMK-CPL'!N$14,0)+IFERROR('FORM NILAI SIAP'!$U145*'CPMK-CPL'!N$15,0)+IFERROR('FORM NILAI SIAP'!$W145*'CPMK-CPL'!N$16,0)+IFERROR('FORM NILAI SIAP'!$Y145*'CPMK-CPL'!N$17,0)+IFERROR('FORM NILAI SIAP'!$AA145*'CPMK-CPL'!N$18,0)+IFERROR('FORM NILAI SIAP'!$AC145*'CPMK-CPL'!N$19,0)+IFERROR('FORM NILAI SIAP'!$AE145*'CPMK-CPL'!N$20,0))/'CPMK-CPL'!N$25,""))</f>
        <v/>
      </c>
      <c r="P145" s="7" t="str">
        <f>IF($C145="","",IFERROR((IFERROR('FORM NILAI SIAP'!$M145*'CPMK-CPL'!O$11,0)+IFERROR('FORM NILAI SIAP'!$O145*'CPMK-CPL'!O$12,0)+IFERROR('FORM NILAI SIAP'!$Q145*'CPMK-CPL'!O$13,0)+IFERROR('FORM NILAI SIAP'!$S145*'CPMK-CPL'!O$14,0)+IFERROR('FORM NILAI SIAP'!$U145*'CPMK-CPL'!O$15,0)+IFERROR('FORM NILAI SIAP'!$W145*'CPMK-CPL'!O$16,0)+IFERROR('FORM NILAI SIAP'!$Y145*'CPMK-CPL'!O$17,0)+IFERROR('FORM NILAI SIAP'!$AA145*'CPMK-CPL'!O$18,0)+IFERROR('FORM NILAI SIAP'!$AC145*'CPMK-CPL'!O$19,0)+IFERROR('FORM NILAI SIAP'!$AE145*'CPMK-CPL'!O$20,0))/'CPMK-CPL'!O$25,""))</f>
        <v/>
      </c>
      <c r="Q145" s="7" t="str">
        <f>IF($C145="","",IFERROR((IFERROR('FORM NILAI SIAP'!$M145*'CPMK-CPL'!P$11,0)+IFERROR('FORM NILAI SIAP'!$O145*'CPMK-CPL'!P$12,0)+IFERROR('FORM NILAI SIAP'!$Q145*'CPMK-CPL'!P$13,0)+IFERROR('FORM NILAI SIAP'!$S145*'CPMK-CPL'!P$14,0)+IFERROR('FORM NILAI SIAP'!$U145*'CPMK-CPL'!P$15,0)+IFERROR('FORM NILAI SIAP'!$W145*'CPMK-CPL'!P$16,0)+IFERROR('FORM NILAI SIAP'!$Y145*'CPMK-CPL'!P$17,0)+IFERROR('FORM NILAI SIAP'!$AA145*'CPMK-CPL'!P$18,0)+IFERROR('FORM NILAI SIAP'!$AC145*'CPMK-CPL'!P$19,0)+IFERROR('FORM NILAI SIAP'!$AE145*'CPMK-CPL'!P$20,0))/'CPMK-CPL'!P$25,""))</f>
        <v/>
      </c>
      <c r="R145" s="7" t="str">
        <f>IF($C145="","",IFERROR((IFERROR('FORM NILAI SIAP'!$M145*'CPMK-CPL'!Q$11,0)+IFERROR('FORM NILAI SIAP'!$O145*'CPMK-CPL'!Q$12,0)+IFERROR('FORM NILAI SIAP'!$Q145*'CPMK-CPL'!Q$13,0)+IFERROR('FORM NILAI SIAP'!$S145*'CPMK-CPL'!Q$14,0)+IFERROR('FORM NILAI SIAP'!$U145*'CPMK-CPL'!Q$15,0)+IFERROR('FORM NILAI SIAP'!$W145*'CPMK-CPL'!Q$16,0)+IFERROR('FORM NILAI SIAP'!$Y145*'CPMK-CPL'!Q$17,0)+IFERROR('FORM NILAI SIAP'!$AA145*'CPMK-CPL'!Q$18,0)+IFERROR('FORM NILAI SIAP'!$AC145*'CPMK-CPL'!Q$19,0)+IFERROR('FORM NILAI SIAP'!$AE145*'CPMK-CPL'!Q$20,0))/'CPMK-CPL'!Q$25,""))</f>
        <v/>
      </c>
      <c r="S145" s="7" t="str">
        <f>IF($C145="","",IFERROR((IFERROR('FORM NILAI SIAP'!$M145*'CPMK-CPL'!R$11,0)+IFERROR('FORM NILAI SIAP'!$O145*'CPMK-CPL'!R$12,0)+IFERROR('FORM NILAI SIAP'!$Q145*'CPMK-CPL'!R$13,0)+IFERROR('FORM NILAI SIAP'!$S145*'CPMK-CPL'!R$14,0)+IFERROR('FORM NILAI SIAP'!$U145*'CPMK-CPL'!R$15,0)+IFERROR('FORM NILAI SIAP'!$W145*'CPMK-CPL'!R$16,0)+IFERROR('FORM NILAI SIAP'!$Y145*'CPMK-CPL'!R$17,0)+IFERROR('FORM NILAI SIAP'!$AA145*'CPMK-CPL'!R$18,0)+IFERROR('FORM NILAI SIAP'!$AC145*'CPMK-CPL'!R$19,0)+IFERROR('FORM NILAI SIAP'!$AE145*'CPMK-CPL'!R$20,0))/'CPMK-CPL'!R$25,""))</f>
        <v/>
      </c>
      <c r="T145" s="88" t="str">
        <f t="shared" ref="T145:AH145" si="149">IF(E145="","",IF(E145&gt;=80,4,IF(E145&gt;=70,3,IF(E145&gt;=60,2,1))))</f>
        <v/>
      </c>
      <c r="U145" s="88" t="str">
        <f t="shared" si="149"/>
        <v/>
      </c>
      <c r="V145" s="88">
        <f t="shared" si="141"/>
        <v>3</v>
      </c>
      <c r="W145" s="88" t="str">
        <f t="shared" si="149"/>
        <v/>
      </c>
      <c r="X145" s="88" t="str">
        <f t="shared" si="149"/>
        <v/>
      </c>
      <c r="Y145" s="88" t="str">
        <f t="shared" si="149"/>
        <v/>
      </c>
      <c r="Z145" s="88" t="str">
        <f t="shared" si="149"/>
        <v/>
      </c>
      <c r="AA145" s="88" t="str">
        <f t="shared" si="149"/>
        <v/>
      </c>
      <c r="AB145" s="88" t="str">
        <f t="shared" si="149"/>
        <v/>
      </c>
      <c r="AC145" s="88" t="str">
        <f t="shared" si="149"/>
        <v/>
      </c>
      <c r="AD145" s="88" t="str">
        <f t="shared" si="149"/>
        <v/>
      </c>
      <c r="AE145" s="88" t="str">
        <f t="shared" si="149"/>
        <v/>
      </c>
      <c r="AF145" s="88" t="str">
        <f t="shared" si="149"/>
        <v/>
      </c>
      <c r="AG145" s="88" t="str">
        <f t="shared" si="149"/>
        <v/>
      </c>
      <c r="AH145" s="88" t="str">
        <f t="shared" si="149"/>
        <v/>
      </c>
      <c r="AI145" s="89">
        <f t="shared" ca="1" si="6"/>
        <v>3</v>
      </c>
      <c r="AJ145" s="89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</row>
    <row r="146" spans="1:90" ht="14.25" customHeight="1">
      <c r="A146" s="103">
        <f t="shared" si="139"/>
        <v>139</v>
      </c>
      <c r="B146" s="64">
        <f>IF('FORM NILAI SIAP'!A146=0,"",'FORM NILAI SIAP'!A146)</f>
        <v>21120120140099</v>
      </c>
      <c r="C146" s="3" t="str">
        <f>IF('FORM NILAI SIAP'!B146=0,"",'FORM NILAI SIAP'!B146)</f>
        <v>MUHAMMAD BAIHAQI ASSHAUMI MUNTAQO</v>
      </c>
      <c r="D146" s="3" t="str">
        <f>'FORM NILAI SIAP'!J146</f>
        <v>A</v>
      </c>
      <c r="E146" s="7" t="str">
        <f>IF($C146="","",IFERROR((IFERROR('FORM NILAI SIAP'!$M146*'CPMK-CPL'!D$11,0)+IFERROR('FORM NILAI SIAP'!$O146*'CPMK-CPL'!D$12,0)+IFERROR('FORM NILAI SIAP'!$Q146*'CPMK-CPL'!D$13,0)+IFERROR('FORM NILAI SIAP'!$S146*'CPMK-CPL'!D$14,0)+IFERROR('FORM NILAI SIAP'!$U146*'CPMK-CPL'!D$15,0)+IFERROR('FORM NILAI SIAP'!$W146*'CPMK-CPL'!D$16,0)+IFERROR('FORM NILAI SIAP'!$Y146*'CPMK-CPL'!D$17,0)+IFERROR('FORM NILAI SIAP'!$AA146*'CPMK-CPL'!D$18,0)+IFERROR('FORM NILAI SIAP'!$AC146*'CPMK-CPL'!D$19,0)+IFERROR('FORM NILAI SIAP'!$AE146*'CPMK-CPL'!D$20,0))/'CPMK-CPL'!D$25,""))</f>
        <v/>
      </c>
      <c r="F146" s="7" t="str">
        <f>IF($C146="","",IFERROR((IFERROR('FORM NILAI SIAP'!$M146*'CPMK-CPL'!E$11,0)+IFERROR('FORM NILAI SIAP'!$O146*'CPMK-CPL'!E$12,0)+IFERROR('FORM NILAI SIAP'!$Q146*'CPMK-CPL'!E$13,0)+IFERROR('FORM NILAI SIAP'!$S146*'CPMK-CPL'!E$14,0)+IFERROR('FORM NILAI SIAP'!$U146*'CPMK-CPL'!E$15,0)+IFERROR('FORM NILAI SIAP'!$W146*'CPMK-CPL'!E$16,0)+IFERROR('FORM NILAI SIAP'!$Y146*'CPMK-CPL'!E$17,0)+IFERROR('FORM NILAI SIAP'!$AA146*'CPMK-CPL'!E$18,0)+IFERROR('FORM NILAI SIAP'!$AC146*'CPMK-CPL'!E$19,0)+IFERROR('FORM NILAI SIAP'!$AE146*'CPMK-CPL'!E$20,0))/'CPMK-CPL'!E$25,""))</f>
        <v/>
      </c>
      <c r="G146" s="7">
        <f>IF($C146="","",IFERROR((IFERROR('FORM NILAI SIAP'!$M146*'CPMK-CPL'!F$11,0)+IFERROR('FORM NILAI SIAP'!$O146*'CPMK-CPL'!F$12,0)+IFERROR('FORM NILAI SIAP'!$Q146*'CPMK-CPL'!F$13,0)+IFERROR('FORM NILAI SIAP'!$S146*'CPMK-CPL'!F$14,0)+IFERROR('FORM NILAI SIAP'!$U146*'CPMK-CPL'!F$15,0)+IFERROR('FORM NILAI SIAP'!$W146*'CPMK-CPL'!F$16,0)+IFERROR('FORM NILAI SIAP'!$Y146*'CPMK-CPL'!F$17,0)+IFERROR('FORM NILAI SIAP'!$AA146*'CPMK-CPL'!F$18,0)+IFERROR('FORM NILAI SIAP'!$AC146*'CPMK-CPL'!F$19,0)+IFERROR('FORM NILAI SIAP'!$AE146*'CPMK-CPL'!F$20,0))/'CPMK-CPL'!F$25,""))</f>
        <v>80</v>
      </c>
      <c r="H146" s="7" t="str">
        <f>IF($C146="","",IFERROR((IFERROR('FORM NILAI SIAP'!$M146*'CPMK-CPL'!G$11,0)+IFERROR('FORM NILAI SIAP'!$O146*'CPMK-CPL'!G$12,0)+IFERROR('FORM NILAI SIAP'!$Q146*'CPMK-CPL'!G$13,0)+IFERROR('FORM NILAI SIAP'!$S146*'CPMK-CPL'!G$14,0)+IFERROR('FORM NILAI SIAP'!$U146*'CPMK-CPL'!G$15,0)+IFERROR('FORM NILAI SIAP'!$W146*'CPMK-CPL'!G$16,0)+IFERROR('FORM NILAI SIAP'!$Y146*'CPMK-CPL'!G$17,0)+IFERROR('FORM NILAI SIAP'!$AA146*'CPMK-CPL'!G$18,0)+IFERROR('FORM NILAI SIAP'!$AC146*'CPMK-CPL'!G$19,0)+IFERROR('FORM NILAI SIAP'!$AE146*'CPMK-CPL'!G$20,0))/'CPMK-CPL'!G$25,""))</f>
        <v/>
      </c>
      <c r="I146" s="7" t="str">
        <f>IF($C146="","",IFERROR((IFERROR('FORM NILAI SIAP'!$M146*'CPMK-CPL'!H$11,0)+IFERROR('FORM NILAI SIAP'!$O146*'CPMK-CPL'!H$12,0)+IFERROR('FORM NILAI SIAP'!$Q146*'CPMK-CPL'!H$13,0)+IFERROR('FORM NILAI SIAP'!$S146*'CPMK-CPL'!H$14,0)+IFERROR('FORM NILAI SIAP'!$U146*'CPMK-CPL'!H$15,0)+IFERROR('FORM NILAI SIAP'!$W146*'CPMK-CPL'!H$16,0)+IFERROR('FORM NILAI SIAP'!$Y146*'CPMK-CPL'!H$17,0)+IFERROR('FORM NILAI SIAP'!$AA146*'CPMK-CPL'!H$18,0)+IFERROR('FORM NILAI SIAP'!$AC146*'CPMK-CPL'!H$19,0)+IFERROR('FORM NILAI SIAP'!$AE146*'CPMK-CPL'!H$20,0))/'CPMK-CPL'!H$25,""))</f>
        <v/>
      </c>
      <c r="J146" s="7" t="str">
        <f>IF($C146="","",IFERROR((IFERROR('FORM NILAI SIAP'!$M146*'CPMK-CPL'!I$11,0)+IFERROR('FORM NILAI SIAP'!$O146*'CPMK-CPL'!I$12,0)+IFERROR('FORM NILAI SIAP'!$Q146*'CPMK-CPL'!I$13,0)+IFERROR('FORM NILAI SIAP'!$S146*'CPMK-CPL'!I$14,0)+IFERROR('FORM NILAI SIAP'!$U146*'CPMK-CPL'!I$15,0)+IFERROR('FORM NILAI SIAP'!$W146*'CPMK-CPL'!I$16,0)+IFERROR('FORM NILAI SIAP'!$Y146*'CPMK-CPL'!I$17,0)+IFERROR('FORM NILAI SIAP'!$AA146*'CPMK-CPL'!I$18,0)+IFERROR('FORM NILAI SIAP'!$AC146*'CPMK-CPL'!I$19,0)+IFERROR('FORM NILAI SIAP'!$AE146*'CPMK-CPL'!I$20,0))/'CPMK-CPL'!I$25,""))</f>
        <v/>
      </c>
      <c r="K146" s="7" t="str">
        <f>IF($C146="","",IFERROR((IFERROR('FORM NILAI SIAP'!$M146*'CPMK-CPL'!J$11,0)+IFERROR('FORM NILAI SIAP'!$O146*'CPMK-CPL'!J$12,0)+IFERROR('FORM NILAI SIAP'!$Q146*'CPMK-CPL'!J$13,0)+IFERROR('FORM NILAI SIAP'!$S146*'CPMK-CPL'!J$14,0)+IFERROR('FORM NILAI SIAP'!$U146*'CPMK-CPL'!J$15,0)+IFERROR('FORM NILAI SIAP'!$W146*'CPMK-CPL'!J$16,0)+IFERROR('FORM NILAI SIAP'!$Y146*'CPMK-CPL'!J$17,0)+IFERROR('FORM NILAI SIAP'!$AA146*'CPMK-CPL'!J$18,0)+IFERROR('FORM NILAI SIAP'!$AC146*'CPMK-CPL'!J$19,0)+IFERROR('FORM NILAI SIAP'!$AE146*'CPMK-CPL'!J$20,0))/'CPMK-CPL'!J$25,""))</f>
        <v/>
      </c>
      <c r="L146" s="7" t="str">
        <f>IF($C146="","",IFERROR((IFERROR('FORM NILAI SIAP'!$M146*'CPMK-CPL'!K$11,0)+IFERROR('FORM NILAI SIAP'!$O146*'CPMK-CPL'!K$12,0)+IFERROR('FORM NILAI SIAP'!$Q146*'CPMK-CPL'!K$13,0)+IFERROR('FORM NILAI SIAP'!$S146*'CPMK-CPL'!K$14,0)+IFERROR('FORM NILAI SIAP'!$U146*'CPMK-CPL'!K$15,0)+IFERROR('FORM NILAI SIAP'!$W146*'CPMK-CPL'!K$16,0)+IFERROR('FORM NILAI SIAP'!$Y146*'CPMK-CPL'!K$17,0)+IFERROR('FORM NILAI SIAP'!$AA146*'CPMK-CPL'!K$18,0)+IFERROR('FORM NILAI SIAP'!$AC146*'CPMK-CPL'!K$19,0)+IFERROR('FORM NILAI SIAP'!$AE146*'CPMK-CPL'!K$20,0))/'CPMK-CPL'!K$25,""))</f>
        <v/>
      </c>
      <c r="M146" s="7" t="str">
        <f>IF($C146="","",IFERROR((IFERROR('FORM NILAI SIAP'!$M146*'CPMK-CPL'!L$11,0)+IFERROR('FORM NILAI SIAP'!$O146*'CPMK-CPL'!L$12,0)+IFERROR('FORM NILAI SIAP'!$Q146*'CPMK-CPL'!L$13,0)+IFERROR('FORM NILAI SIAP'!$S146*'CPMK-CPL'!L$14,0)+IFERROR('FORM NILAI SIAP'!$U146*'CPMK-CPL'!L$15,0)+IFERROR('FORM NILAI SIAP'!$W146*'CPMK-CPL'!L$16,0)+IFERROR('FORM NILAI SIAP'!$Y146*'CPMK-CPL'!L$17,0)+IFERROR('FORM NILAI SIAP'!$AA146*'CPMK-CPL'!L$18,0)+IFERROR('FORM NILAI SIAP'!$AC146*'CPMK-CPL'!L$19,0)+IFERROR('FORM NILAI SIAP'!$AE146*'CPMK-CPL'!L$20,0))/'CPMK-CPL'!L$25,""))</f>
        <v/>
      </c>
      <c r="N146" s="7" t="str">
        <f>IF($C146="","",IFERROR((IFERROR('FORM NILAI SIAP'!$M146*'CPMK-CPL'!M$11,0)+IFERROR('FORM NILAI SIAP'!$O146*'CPMK-CPL'!M$12,0)+IFERROR('FORM NILAI SIAP'!$Q146*'CPMK-CPL'!M$13,0)+IFERROR('FORM NILAI SIAP'!$S146*'CPMK-CPL'!M$14,0)+IFERROR('FORM NILAI SIAP'!$U146*'CPMK-CPL'!M$15,0)+IFERROR('FORM NILAI SIAP'!$W146*'CPMK-CPL'!M$16,0)+IFERROR('FORM NILAI SIAP'!$Y146*'CPMK-CPL'!M$17,0)+IFERROR('FORM NILAI SIAP'!$AA146*'CPMK-CPL'!M$18,0)+IFERROR('FORM NILAI SIAP'!$AC146*'CPMK-CPL'!M$19,0)+IFERROR('FORM NILAI SIAP'!$AE146*'CPMK-CPL'!M$20,0))/'CPMK-CPL'!M$25,""))</f>
        <v/>
      </c>
      <c r="O146" s="7" t="str">
        <f>IF($C146="","",IFERROR((IFERROR('FORM NILAI SIAP'!$M146*'CPMK-CPL'!N$11,0)+IFERROR('FORM NILAI SIAP'!$O146*'CPMK-CPL'!N$12,0)+IFERROR('FORM NILAI SIAP'!$Q146*'CPMK-CPL'!N$13,0)+IFERROR('FORM NILAI SIAP'!$S146*'CPMK-CPL'!N$14,0)+IFERROR('FORM NILAI SIAP'!$U146*'CPMK-CPL'!N$15,0)+IFERROR('FORM NILAI SIAP'!$W146*'CPMK-CPL'!N$16,0)+IFERROR('FORM NILAI SIAP'!$Y146*'CPMK-CPL'!N$17,0)+IFERROR('FORM NILAI SIAP'!$AA146*'CPMK-CPL'!N$18,0)+IFERROR('FORM NILAI SIAP'!$AC146*'CPMK-CPL'!N$19,0)+IFERROR('FORM NILAI SIAP'!$AE146*'CPMK-CPL'!N$20,0))/'CPMK-CPL'!N$25,""))</f>
        <v/>
      </c>
      <c r="P146" s="7" t="str">
        <f>IF($C146="","",IFERROR((IFERROR('FORM NILAI SIAP'!$M146*'CPMK-CPL'!O$11,0)+IFERROR('FORM NILAI SIAP'!$O146*'CPMK-CPL'!O$12,0)+IFERROR('FORM NILAI SIAP'!$Q146*'CPMK-CPL'!O$13,0)+IFERROR('FORM NILAI SIAP'!$S146*'CPMK-CPL'!O$14,0)+IFERROR('FORM NILAI SIAP'!$U146*'CPMK-CPL'!O$15,0)+IFERROR('FORM NILAI SIAP'!$W146*'CPMK-CPL'!O$16,0)+IFERROR('FORM NILAI SIAP'!$Y146*'CPMK-CPL'!O$17,0)+IFERROR('FORM NILAI SIAP'!$AA146*'CPMK-CPL'!O$18,0)+IFERROR('FORM NILAI SIAP'!$AC146*'CPMK-CPL'!O$19,0)+IFERROR('FORM NILAI SIAP'!$AE146*'CPMK-CPL'!O$20,0))/'CPMK-CPL'!O$25,""))</f>
        <v/>
      </c>
      <c r="Q146" s="7" t="str">
        <f>IF($C146="","",IFERROR((IFERROR('FORM NILAI SIAP'!$M146*'CPMK-CPL'!P$11,0)+IFERROR('FORM NILAI SIAP'!$O146*'CPMK-CPL'!P$12,0)+IFERROR('FORM NILAI SIAP'!$Q146*'CPMK-CPL'!P$13,0)+IFERROR('FORM NILAI SIAP'!$S146*'CPMK-CPL'!P$14,0)+IFERROR('FORM NILAI SIAP'!$U146*'CPMK-CPL'!P$15,0)+IFERROR('FORM NILAI SIAP'!$W146*'CPMK-CPL'!P$16,0)+IFERROR('FORM NILAI SIAP'!$Y146*'CPMK-CPL'!P$17,0)+IFERROR('FORM NILAI SIAP'!$AA146*'CPMK-CPL'!P$18,0)+IFERROR('FORM NILAI SIAP'!$AC146*'CPMK-CPL'!P$19,0)+IFERROR('FORM NILAI SIAP'!$AE146*'CPMK-CPL'!P$20,0))/'CPMK-CPL'!P$25,""))</f>
        <v/>
      </c>
      <c r="R146" s="7" t="str">
        <f>IF($C146="","",IFERROR((IFERROR('FORM NILAI SIAP'!$M146*'CPMK-CPL'!Q$11,0)+IFERROR('FORM NILAI SIAP'!$O146*'CPMK-CPL'!Q$12,0)+IFERROR('FORM NILAI SIAP'!$Q146*'CPMK-CPL'!Q$13,0)+IFERROR('FORM NILAI SIAP'!$S146*'CPMK-CPL'!Q$14,0)+IFERROR('FORM NILAI SIAP'!$U146*'CPMK-CPL'!Q$15,0)+IFERROR('FORM NILAI SIAP'!$W146*'CPMK-CPL'!Q$16,0)+IFERROR('FORM NILAI SIAP'!$Y146*'CPMK-CPL'!Q$17,0)+IFERROR('FORM NILAI SIAP'!$AA146*'CPMK-CPL'!Q$18,0)+IFERROR('FORM NILAI SIAP'!$AC146*'CPMK-CPL'!Q$19,0)+IFERROR('FORM NILAI SIAP'!$AE146*'CPMK-CPL'!Q$20,0))/'CPMK-CPL'!Q$25,""))</f>
        <v/>
      </c>
      <c r="S146" s="7" t="str">
        <f>IF($C146="","",IFERROR((IFERROR('FORM NILAI SIAP'!$M146*'CPMK-CPL'!R$11,0)+IFERROR('FORM NILAI SIAP'!$O146*'CPMK-CPL'!R$12,0)+IFERROR('FORM NILAI SIAP'!$Q146*'CPMK-CPL'!R$13,0)+IFERROR('FORM NILAI SIAP'!$S146*'CPMK-CPL'!R$14,0)+IFERROR('FORM NILAI SIAP'!$U146*'CPMK-CPL'!R$15,0)+IFERROR('FORM NILAI SIAP'!$W146*'CPMK-CPL'!R$16,0)+IFERROR('FORM NILAI SIAP'!$Y146*'CPMK-CPL'!R$17,0)+IFERROR('FORM NILAI SIAP'!$AA146*'CPMK-CPL'!R$18,0)+IFERROR('FORM NILAI SIAP'!$AC146*'CPMK-CPL'!R$19,0)+IFERROR('FORM NILAI SIAP'!$AE146*'CPMK-CPL'!R$20,0))/'CPMK-CPL'!R$25,""))</f>
        <v/>
      </c>
      <c r="T146" s="88" t="str">
        <f t="shared" ref="T146:AH146" si="150">IF(E146="","",IF(E146&gt;=80,4,IF(E146&gt;=70,3,IF(E146&gt;=60,2,1))))</f>
        <v/>
      </c>
      <c r="U146" s="88" t="str">
        <f t="shared" si="150"/>
        <v/>
      </c>
      <c r="V146" s="88">
        <f t="shared" si="141"/>
        <v>4</v>
      </c>
      <c r="W146" s="88" t="str">
        <f t="shared" si="150"/>
        <v/>
      </c>
      <c r="X146" s="88" t="str">
        <f t="shared" si="150"/>
        <v/>
      </c>
      <c r="Y146" s="88" t="str">
        <f t="shared" si="150"/>
        <v/>
      </c>
      <c r="Z146" s="88" t="str">
        <f t="shared" si="150"/>
        <v/>
      </c>
      <c r="AA146" s="88" t="str">
        <f t="shared" si="150"/>
        <v/>
      </c>
      <c r="AB146" s="88" t="str">
        <f t="shared" si="150"/>
        <v/>
      </c>
      <c r="AC146" s="88" t="str">
        <f t="shared" si="150"/>
        <v/>
      </c>
      <c r="AD146" s="88" t="str">
        <f t="shared" si="150"/>
        <v/>
      </c>
      <c r="AE146" s="88" t="str">
        <f t="shared" si="150"/>
        <v/>
      </c>
      <c r="AF146" s="88" t="str">
        <f t="shared" si="150"/>
        <v/>
      </c>
      <c r="AG146" s="88" t="str">
        <f t="shared" si="150"/>
        <v/>
      </c>
      <c r="AH146" s="88" t="str">
        <f t="shared" si="150"/>
        <v/>
      </c>
      <c r="AI146" s="89">
        <f t="shared" ca="1" si="6"/>
        <v>4</v>
      </c>
      <c r="AJ146" s="89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</row>
    <row r="147" spans="1:90" ht="14.25" customHeight="1">
      <c r="A147" s="103">
        <f t="shared" si="139"/>
        <v>140</v>
      </c>
      <c r="B147" s="64">
        <f>IF('FORM NILAI SIAP'!A147=0,"",'FORM NILAI SIAP'!A147)</f>
        <v>21120120140099</v>
      </c>
      <c r="C147" s="3" t="str">
        <f>IF('FORM NILAI SIAP'!B147=0,"",'FORM NILAI SIAP'!B147)</f>
        <v>FAIZAL LUTFI YOGA TRIADI</v>
      </c>
      <c r="D147" s="3" t="str">
        <f>'FORM NILAI SIAP'!J147</f>
        <v>A</v>
      </c>
      <c r="E147" s="7" t="str">
        <f>IF($C147="","",IFERROR((IFERROR('FORM NILAI SIAP'!$M147*'CPMK-CPL'!D$11,0)+IFERROR('FORM NILAI SIAP'!$O147*'CPMK-CPL'!D$12,0)+IFERROR('FORM NILAI SIAP'!$Q147*'CPMK-CPL'!D$13,0)+IFERROR('FORM NILAI SIAP'!$S147*'CPMK-CPL'!D$14,0)+IFERROR('FORM NILAI SIAP'!$U147*'CPMK-CPL'!D$15,0)+IFERROR('FORM NILAI SIAP'!$W147*'CPMK-CPL'!D$16,0)+IFERROR('FORM NILAI SIAP'!$Y147*'CPMK-CPL'!D$17,0)+IFERROR('FORM NILAI SIAP'!$AA147*'CPMK-CPL'!D$18,0)+IFERROR('FORM NILAI SIAP'!$AC147*'CPMK-CPL'!D$19,0)+IFERROR('FORM NILAI SIAP'!$AE147*'CPMK-CPL'!D$20,0))/'CPMK-CPL'!D$25,""))</f>
        <v/>
      </c>
      <c r="F147" s="7" t="str">
        <f>IF($C147="","",IFERROR((IFERROR('FORM NILAI SIAP'!$M147*'CPMK-CPL'!E$11,0)+IFERROR('FORM NILAI SIAP'!$O147*'CPMK-CPL'!E$12,0)+IFERROR('FORM NILAI SIAP'!$Q147*'CPMK-CPL'!E$13,0)+IFERROR('FORM NILAI SIAP'!$S147*'CPMK-CPL'!E$14,0)+IFERROR('FORM NILAI SIAP'!$U147*'CPMK-CPL'!E$15,0)+IFERROR('FORM NILAI SIAP'!$W147*'CPMK-CPL'!E$16,0)+IFERROR('FORM NILAI SIAP'!$Y147*'CPMK-CPL'!E$17,0)+IFERROR('FORM NILAI SIAP'!$AA147*'CPMK-CPL'!E$18,0)+IFERROR('FORM NILAI SIAP'!$AC147*'CPMK-CPL'!E$19,0)+IFERROR('FORM NILAI SIAP'!$AE147*'CPMK-CPL'!E$20,0))/'CPMK-CPL'!E$25,""))</f>
        <v/>
      </c>
      <c r="G147" s="7">
        <f>IF($C147="","",IFERROR((IFERROR('FORM NILAI SIAP'!$M147*'CPMK-CPL'!F$11,0)+IFERROR('FORM NILAI SIAP'!$O147*'CPMK-CPL'!F$12,0)+IFERROR('FORM NILAI SIAP'!$Q147*'CPMK-CPL'!F$13,0)+IFERROR('FORM NILAI SIAP'!$S147*'CPMK-CPL'!F$14,0)+IFERROR('FORM NILAI SIAP'!$U147*'CPMK-CPL'!F$15,0)+IFERROR('FORM NILAI SIAP'!$W147*'CPMK-CPL'!F$16,0)+IFERROR('FORM NILAI SIAP'!$Y147*'CPMK-CPL'!F$17,0)+IFERROR('FORM NILAI SIAP'!$AA147*'CPMK-CPL'!F$18,0)+IFERROR('FORM NILAI SIAP'!$AC147*'CPMK-CPL'!F$19,0)+IFERROR('FORM NILAI SIAP'!$AE147*'CPMK-CPL'!F$20,0))/'CPMK-CPL'!F$25,""))</f>
        <v>90.5</v>
      </c>
      <c r="H147" s="7" t="str">
        <f>IF($C147="","",IFERROR((IFERROR('FORM NILAI SIAP'!$M147*'CPMK-CPL'!G$11,0)+IFERROR('FORM NILAI SIAP'!$O147*'CPMK-CPL'!G$12,0)+IFERROR('FORM NILAI SIAP'!$Q147*'CPMK-CPL'!G$13,0)+IFERROR('FORM NILAI SIAP'!$S147*'CPMK-CPL'!G$14,0)+IFERROR('FORM NILAI SIAP'!$U147*'CPMK-CPL'!G$15,0)+IFERROR('FORM NILAI SIAP'!$W147*'CPMK-CPL'!G$16,0)+IFERROR('FORM NILAI SIAP'!$Y147*'CPMK-CPL'!G$17,0)+IFERROR('FORM NILAI SIAP'!$AA147*'CPMK-CPL'!G$18,0)+IFERROR('FORM NILAI SIAP'!$AC147*'CPMK-CPL'!G$19,0)+IFERROR('FORM NILAI SIAP'!$AE147*'CPMK-CPL'!G$20,0))/'CPMK-CPL'!G$25,""))</f>
        <v/>
      </c>
      <c r="I147" s="7" t="str">
        <f>IF($C147="","",IFERROR((IFERROR('FORM NILAI SIAP'!$M147*'CPMK-CPL'!H$11,0)+IFERROR('FORM NILAI SIAP'!$O147*'CPMK-CPL'!H$12,0)+IFERROR('FORM NILAI SIAP'!$Q147*'CPMK-CPL'!H$13,0)+IFERROR('FORM NILAI SIAP'!$S147*'CPMK-CPL'!H$14,0)+IFERROR('FORM NILAI SIAP'!$U147*'CPMK-CPL'!H$15,0)+IFERROR('FORM NILAI SIAP'!$W147*'CPMK-CPL'!H$16,0)+IFERROR('FORM NILAI SIAP'!$Y147*'CPMK-CPL'!H$17,0)+IFERROR('FORM NILAI SIAP'!$AA147*'CPMK-CPL'!H$18,0)+IFERROR('FORM NILAI SIAP'!$AC147*'CPMK-CPL'!H$19,0)+IFERROR('FORM NILAI SIAP'!$AE147*'CPMK-CPL'!H$20,0))/'CPMK-CPL'!H$25,""))</f>
        <v/>
      </c>
      <c r="J147" s="7" t="str">
        <f>IF($C147="","",IFERROR((IFERROR('FORM NILAI SIAP'!$M147*'CPMK-CPL'!I$11,0)+IFERROR('FORM NILAI SIAP'!$O147*'CPMK-CPL'!I$12,0)+IFERROR('FORM NILAI SIAP'!$Q147*'CPMK-CPL'!I$13,0)+IFERROR('FORM NILAI SIAP'!$S147*'CPMK-CPL'!I$14,0)+IFERROR('FORM NILAI SIAP'!$U147*'CPMK-CPL'!I$15,0)+IFERROR('FORM NILAI SIAP'!$W147*'CPMK-CPL'!I$16,0)+IFERROR('FORM NILAI SIAP'!$Y147*'CPMK-CPL'!I$17,0)+IFERROR('FORM NILAI SIAP'!$AA147*'CPMK-CPL'!I$18,0)+IFERROR('FORM NILAI SIAP'!$AC147*'CPMK-CPL'!I$19,0)+IFERROR('FORM NILAI SIAP'!$AE147*'CPMK-CPL'!I$20,0))/'CPMK-CPL'!I$25,""))</f>
        <v/>
      </c>
      <c r="K147" s="7" t="str">
        <f>IF($C147="","",IFERROR((IFERROR('FORM NILAI SIAP'!$M147*'CPMK-CPL'!J$11,0)+IFERROR('FORM NILAI SIAP'!$O147*'CPMK-CPL'!J$12,0)+IFERROR('FORM NILAI SIAP'!$Q147*'CPMK-CPL'!J$13,0)+IFERROR('FORM NILAI SIAP'!$S147*'CPMK-CPL'!J$14,0)+IFERROR('FORM NILAI SIAP'!$U147*'CPMK-CPL'!J$15,0)+IFERROR('FORM NILAI SIAP'!$W147*'CPMK-CPL'!J$16,0)+IFERROR('FORM NILAI SIAP'!$Y147*'CPMK-CPL'!J$17,0)+IFERROR('FORM NILAI SIAP'!$AA147*'CPMK-CPL'!J$18,0)+IFERROR('FORM NILAI SIAP'!$AC147*'CPMK-CPL'!J$19,0)+IFERROR('FORM NILAI SIAP'!$AE147*'CPMK-CPL'!J$20,0))/'CPMK-CPL'!J$25,""))</f>
        <v/>
      </c>
      <c r="L147" s="7" t="str">
        <f>IF($C147="","",IFERROR((IFERROR('FORM NILAI SIAP'!$M147*'CPMK-CPL'!K$11,0)+IFERROR('FORM NILAI SIAP'!$O147*'CPMK-CPL'!K$12,0)+IFERROR('FORM NILAI SIAP'!$Q147*'CPMK-CPL'!K$13,0)+IFERROR('FORM NILAI SIAP'!$S147*'CPMK-CPL'!K$14,0)+IFERROR('FORM NILAI SIAP'!$U147*'CPMK-CPL'!K$15,0)+IFERROR('FORM NILAI SIAP'!$W147*'CPMK-CPL'!K$16,0)+IFERROR('FORM NILAI SIAP'!$Y147*'CPMK-CPL'!K$17,0)+IFERROR('FORM NILAI SIAP'!$AA147*'CPMK-CPL'!K$18,0)+IFERROR('FORM NILAI SIAP'!$AC147*'CPMK-CPL'!K$19,0)+IFERROR('FORM NILAI SIAP'!$AE147*'CPMK-CPL'!K$20,0))/'CPMK-CPL'!K$25,""))</f>
        <v/>
      </c>
      <c r="M147" s="7" t="str">
        <f>IF($C147="","",IFERROR((IFERROR('FORM NILAI SIAP'!$M147*'CPMK-CPL'!L$11,0)+IFERROR('FORM NILAI SIAP'!$O147*'CPMK-CPL'!L$12,0)+IFERROR('FORM NILAI SIAP'!$Q147*'CPMK-CPL'!L$13,0)+IFERROR('FORM NILAI SIAP'!$S147*'CPMK-CPL'!L$14,0)+IFERROR('FORM NILAI SIAP'!$U147*'CPMK-CPL'!L$15,0)+IFERROR('FORM NILAI SIAP'!$W147*'CPMK-CPL'!L$16,0)+IFERROR('FORM NILAI SIAP'!$Y147*'CPMK-CPL'!L$17,0)+IFERROR('FORM NILAI SIAP'!$AA147*'CPMK-CPL'!L$18,0)+IFERROR('FORM NILAI SIAP'!$AC147*'CPMK-CPL'!L$19,0)+IFERROR('FORM NILAI SIAP'!$AE147*'CPMK-CPL'!L$20,0))/'CPMK-CPL'!L$25,""))</f>
        <v/>
      </c>
      <c r="N147" s="7" t="str">
        <f>IF($C147="","",IFERROR((IFERROR('FORM NILAI SIAP'!$M147*'CPMK-CPL'!M$11,0)+IFERROR('FORM NILAI SIAP'!$O147*'CPMK-CPL'!M$12,0)+IFERROR('FORM NILAI SIAP'!$Q147*'CPMK-CPL'!M$13,0)+IFERROR('FORM NILAI SIAP'!$S147*'CPMK-CPL'!M$14,0)+IFERROR('FORM NILAI SIAP'!$U147*'CPMK-CPL'!M$15,0)+IFERROR('FORM NILAI SIAP'!$W147*'CPMK-CPL'!M$16,0)+IFERROR('FORM NILAI SIAP'!$Y147*'CPMK-CPL'!M$17,0)+IFERROR('FORM NILAI SIAP'!$AA147*'CPMK-CPL'!M$18,0)+IFERROR('FORM NILAI SIAP'!$AC147*'CPMK-CPL'!M$19,0)+IFERROR('FORM NILAI SIAP'!$AE147*'CPMK-CPL'!M$20,0))/'CPMK-CPL'!M$25,""))</f>
        <v/>
      </c>
      <c r="O147" s="7" t="str">
        <f>IF($C147="","",IFERROR((IFERROR('FORM NILAI SIAP'!$M147*'CPMK-CPL'!N$11,0)+IFERROR('FORM NILAI SIAP'!$O147*'CPMK-CPL'!N$12,0)+IFERROR('FORM NILAI SIAP'!$Q147*'CPMK-CPL'!N$13,0)+IFERROR('FORM NILAI SIAP'!$S147*'CPMK-CPL'!N$14,0)+IFERROR('FORM NILAI SIAP'!$U147*'CPMK-CPL'!N$15,0)+IFERROR('FORM NILAI SIAP'!$W147*'CPMK-CPL'!N$16,0)+IFERROR('FORM NILAI SIAP'!$Y147*'CPMK-CPL'!N$17,0)+IFERROR('FORM NILAI SIAP'!$AA147*'CPMK-CPL'!N$18,0)+IFERROR('FORM NILAI SIAP'!$AC147*'CPMK-CPL'!N$19,0)+IFERROR('FORM NILAI SIAP'!$AE147*'CPMK-CPL'!N$20,0))/'CPMK-CPL'!N$25,""))</f>
        <v/>
      </c>
      <c r="P147" s="7" t="str">
        <f>IF($C147="","",IFERROR((IFERROR('FORM NILAI SIAP'!$M147*'CPMK-CPL'!O$11,0)+IFERROR('FORM NILAI SIAP'!$O147*'CPMK-CPL'!O$12,0)+IFERROR('FORM NILAI SIAP'!$Q147*'CPMK-CPL'!O$13,0)+IFERROR('FORM NILAI SIAP'!$S147*'CPMK-CPL'!O$14,0)+IFERROR('FORM NILAI SIAP'!$U147*'CPMK-CPL'!O$15,0)+IFERROR('FORM NILAI SIAP'!$W147*'CPMK-CPL'!O$16,0)+IFERROR('FORM NILAI SIAP'!$Y147*'CPMK-CPL'!O$17,0)+IFERROR('FORM NILAI SIAP'!$AA147*'CPMK-CPL'!O$18,0)+IFERROR('FORM NILAI SIAP'!$AC147*'CPMK-CPL'!O$19,0)+IFERROR('FORM NILAI SIAP'!$AE147*'CPMK-CPL'!O$20,0))/'CPMK-CPL'!O$25,""))</f>
        <v/>
      </c>
      <c r="Q147" s="7" t="str">
        <f>IF($C147="","",IFERROR((IFERROR('FORM NILAI SIAP'!$M147*'CPMK-CPL'!P$11,0)+IFERROR('FORM NILAI SIAP'!$O147*'CPMK-CPL'!P$12,0)+IFERROR('FORM NILAI SIAP'!$Q147*'CPMK-CPL'!P$13,0)+IFERROR('FORM NILAI SIAP'!$S147*'CPMK-CPL'!P$14,0)+IFERROR('FORM NILAI SIAP'!$U147*'CPMK-CPL'!P$15,0)+IFERROR('FORM NILAI SIAP'!$W147*'CPMK-CPL'!P$16,0)+IFERROR('FORM NILAI SIAP'!$Y147*'CPMK-CPL'!P$17,0)+IFERROR('FORM NILAI SIAP'!$AA147*'CPMK-CPL'!P$18,0)+IFERROR('FORM NILAI SIAP'!$AC147*'CPMK-CPL'!P$19,0)+IFERROR('FORM NILAI SIAP'!$AE147*'CPMK-CPL'!P$20,0))/'CPMK-CPL'!P$25,""))</f>
        <v/>
      </c>
      <c r="R147" s="7" t="str">
        <f>IF($C147="","",IFERROR((IFERROR('FORM NILAI SIAP'!$M147*'CPMK-CPL'!Q$11,0)+IFERROR('FORM NILAI SIAP'!$O147*'CPMK-CPL'!Q$12,0)+IFERROR('FORM NILAI SIAP'!$Q147*'CPMK-CPL'!Q$13,0)+IFERROR('FORM NILAI SIAP'!$S147*'CPMK-CPL'!Q$14,0)+IFERROR('FORM NILAI SIAP'!$U147*'CPMK-CPL'!Q$15,0)+IFERROR('FORM NILAI SIAP'!$W147*'CPMK-CPL'!Q$16,0)+IFERROR('FORM NILAI SIAP'!$Y147*'CPMK-CPL'!Q$17,0)+IFERROR('FORM NILAI SIAP'!$AA147*'CPMK-CPL'!Q$18,0)+IFERROR('FORM NILAI SIAP'!$AC147*'CPMK-CPL'!Q$19,0)+IFERROR('FORM NILAI SIAP'!$AE147*'CPMK-CPL'!Q$20,0))/'CPMK-CPL'!Q$25,""))</f>
        <v/>
      </c>
      <c r="S147" s="7" t="str">
        <f>IF($C147="","",IFERROR((IFERROR('FORM NILAI SIAP'!$M147*'CPMK-CPL'!R$11,0)+IFERROR('FORM NILAI SIAP'!$O147*'CPMK-CPL'!R$12,0)+IFERROR('FORM NILAI SIAP'!$Q147*'CPMK-CPL'!R$13,0)+IFERROR('FORM NILAI SIAP'!$S147*'CPMK-CPL'!R$14,0)+IFERROR('FORM NILAI SIAP'!$U147*'CPMK-CPL'!R$15,0)+IFERROR('FORM NILAI SIAP'!$W147*'CPMK-CPL'!R$16,0)+IFERROR('FORM NILAI SIAP'!$Y147*'CPMK-CPL'!R$17,0)+IFERROR('FORM NILAI SIAP'!$AA147*'CPMK-CPL'!R$18,0)+IFERROR('FORM NILAI SIAP'!$AC147*'CPMK-CPL'!R$19,0)+IFERROR('FORM NILAI SIAP'!$AE147*'CPMK-CPL'!R$20,0))/'CPMK-CPL'!R$25,""))</f>
        <v/>
      </c>
      <c r="T147" s="88" t="str">
        <f t="shared" ref="T147:AH147" si="151">IF(E147="","",IF(E147&gt;=80,4,IF(E147&gt;=70,3,IF(E147&gt;=60,2,1))))</f>
        <v/>
      </c>
      <c r="U147" s="88" t="str">
        <f t="shared" si="151"/>
        <v/>
      </c>
      <c r="V147" s="88">
        <f t="shared" si="141"/>
        <v>4</v>
      </c>
      <c r="W147" s="88" t="str">
        <f t="shared" si="151"/>
        <v/>
      </c>
      <c r="X147" s="88" t="str">
        <f t="shared" si="151"/>
        <v/>
      </c>
      <c r="Y147" s="88" t="str">
        <f t="shared" si="151"/>
        <v/>
      </c>
      <c r="Z147" s="88" t="str">
        <f t="shared" si="151"/>
        <v/>
      </c>
      <c r="AA147" s="88" t="str">
        <f t="shared" si="151"/>
        <v/>
      </c>
      <c r="AB147" s="88" t="str">
        <f t="shared" si="151"/>
        <v/>
      </c>
      <c r="AC147" s="88" t="str">
        <f t="shared" si="151"/>
        <v/>
      </c>
      <c r="AD147" s="88" t="str">
        <f t="shared" si="151"/>
        <v/>
      </c>
      <c r="AE147" s="88" t="str">
        <f t="shared" si="151"/>
        <v/>
      </c>
      <c r="AF147" s="88" t="str">
        <f t="shared" si="151"/>
        <v/>
      </c>
      <c r="AG147" s="88" t="str">
        <f t="shared" si="151"/>
        <v/>
      </c>
      <c r="AH147" s="88" t="str">
        <f t="shared" si="151"/>
        <v/>
      </c>
      <c r="AI147" s="89">
        <f t="shared" ca="1" si="6"/>
        <v>4</v>
      </c>
      <c r="AJ147" s="89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</row>
    <row r="148" spans="1:90" ht="14.25" customHeight="1">
      <c r="A148" s="103">
        <f t="shared" si="139"/>
        <v>141</v>
      </c>
      <c r="B148" s="64">
        <f>IF('FORM NILAI SIAP'!A148=0,"",'FORM NILAI SIAP'!A148)</f>
        <v>21120120140099</v>
      </c>
      <c r="C148" s="3" t="str">
        <f>IF('FORM NILAI SIAP'!B148=0,"",'FORM NILAI SIAP'!B148)</f>
        <v>EZRA LAZUARDY WIJAYA</v>
      </c>
      <c r="D148" s="3" t="str">
        <f>'FORM NILAI SIAP'!J148</f>
        <v>B</v>
      </c>
      <c r="E148" s="7" t="str">
        <f>IF($C148="","",IFERROR((IFERROR('FORM NILAI SIAP'!$M148*'CPMK-CPL'!D$11,0)+IFERROR('FORM NILAI SIAP'!$O148*'CPMK-CPL'!D$12,0)+IFERROR('FORM NILAI SIAP'!$Q148*'CPMK-CPL'!D$13,0)+IFERROR('FORM NILAI SIAP'!$S148*'CPMK-CPL'!D$14,0)+IFERROR('FORM NILAI SIAP'!$U148*'CPMK-CPL'!D$15,0)+IFERROR('FORM NILAI SIAP'!$W148*'CPMK-CPL'!D$16,0)+IFERROR('FORM NILAI SIAP'!$Y148*'CPMK-CPL'!D$17,0)+IFERROR('FORM NILAI SIAP'!$AA148*'CPMK-CPL'!D$18,0)+IFERROR('FORM NILAI SIAP'!$AC148*'CPMK-CPL'!D$19,0)+IFERROR('FORM NILAI SIAP'!$AE148*'CPMK-CPL'!D$20,0))/'CPMK-CPL'!D$25,""))</f>
        <v/>
      </c>
      <c r="F148" s="7" t="str">
        <f>IF($C148="","",IFERROR((IFERROR('FORM NILAI SIAP'!$M148*'CPMK-CPL'!E$11,0)+IFERROR('FORM NILAI SIAP'!$O148*'CPMK-CPL'!E$12,0)+IFERROR('FORM NILAI SIAP'!$Q148*'CPMK-CPL'!E$13,0)+IFERROR('FORM NILAI SIAP'!$S148*'CPMK-CPL'!E$14,0)+IFERROR('FORM NILAI SIAP'!$U148*'CPMK-CPL'!E$15,0)+IFERROR('FORM NILAI SIAP'!$W148*'CPMK-CPL'!E$16,0)+IFERROR('FORM NILAI SIAP'!$Y148*'CPMK-CPL'!E$17,0)+IFERROR('FORM NILAI SIAP'!$AA148*'CPMK-CPL'!E$18,0)+IFERROR('FORM NILAI SIAP'!$AC148*'CPMK-CPL'!E$19,0)+IFERROR('FORM NILAI SIAP'!$AE148*'CPMK-CPL'!E$20,0))/'CPMK-CPL'!E$25,""))</f>
        <v/>
      </c>
      <c r="G148" s="7">
        <f>IF($C148="","",IFERROR((IFERROR('FORM NILAI SIAP'!$M148*'CPMK-CPL'!F$11,0)+IFERROR('FORM NILAI SIAP'!$O148*'CPMK-CPL'!F$12,0)+IFERROR('FORM NILAI SIAP'!$Q148*'CPMK-CPL'!F$13,0)+IFERROR('FORM NILAI SIAP'!$S148*'CPMK-CPL'!F$14,0)+IFERROR('FORM NILAI SIAP'!$U148*'CPMK-CPL'!F$15,0)+IFERROR('FORM NILAI SIAP'!$W148*'CPMK-CPL'!F$16,0)+IFERROR('FORM NILAI SIAP'!$Y148*'CPMK-CPL'!F$17,0)+IFERROR('FORM NILAI SIAP'!$AA148*'CPMK-CPL'!F$18,0)+IFERROR('FORM NILAI SIAP'!$AC148*'CPMK-CPL'!F$19,0)+IFERROR('FORM NILAI SIAP'!$AE148*'CPMK-CPL'!F$20,0))/'CPMK-CPL'!F$25,""))</f>
        <v>76</v>
      </c>
      <c r="H148" s="7" t="str">
        <f>IF($C148="","",IFERROR((IFERROR('FORM NILAI SIAP'!$M148*'CPMK-CPL'!G$11,0)+IFERROR('FORM NILAI SIAP'!$O148*'CPMK-CPL'!G$12,0)+IFERROR('FORM NILAI SIAP'!$Q148*'CPMK-CPL'!G$13,0)+IFERROR('FORM NILAI SIAP'!$S148*'CPMK-CPL'!G$14,0)+IFERROR('FORM NILAI SIAP'!$U148*'CPMK-CPL'!G$15,0)+IFERROR('FORM NILAI SIAP'!$W148*'CPMK-CPL'!G$16,0)+IFERROR('FORM NILAI SIAP'!$Y148*'CPMK-CPL'!G$17,0)+IFERROR('FORM NILAI SIAP'!$AA148*'CPMK-CPL'!G$18,0)+IFERROR('FORM NILAI SIAP'!$AC148*'CPMK-CPL'!G$19,0)+IFERROR('FORM NILAI SIAP'!$AE148*'CPMK-CPL'!G$20,0))/'CPMK-CPL'!G$25,""))</f>
        <v/>
      </c>
      <c r="I148" s="7" t="str">
        <f>IF($C148="","",IFERROR((IFERROR('FORM NILAI SIAP'!$M148*'CPMK-CPL'!H$11,0)+IFERROR('FORM NILAI SIAP'!$O148*'CPMK-CPL'!H$12,0)+IFERROR('FORM NILAI SIAP'!$Q148*'CPMK-CPL'!H$13,0)+IFERROR('FORM NILAI SIAP'!$S148*'CPMK-CPL'!H$14,0)+IFERROR('FORM NILAI SIAP'!$U148*'CPMK-CPL'!H$15,0)+IFERROR('FORM NILAI SIAP'!$W148*'CPMK-CPL'!H$16,0)+IFERROR('FORM NILAI SIAP'!$Y148*'CPMK-CPL'!H$17,0)+IFERROR('FORM NILAI SIAP'!$AA148*'CPMK-CPL'!H$18,0)+IFERROR('FORM NILAI SIAP'!$AC148*'CPMK-CPL'!H$19,0)+IFERROR('FORM NILAI SIAP'!$AE148*'CPMK-CPL'!H$20,0))/'CPMK-CPL'!H$25,""))</f>
        <v/>
      </c>
      <c r="J148" s="7" t="str">
        <f>IF($C148="","",IFERROR((IFERROR('FORM NILAI SIAP'!$M148*'CPMK-CPL'!I$11,0)+IFERROR('FORM NILAI SIAP'!$O148*'CPMK-CPL'!I$12,0)+IFERROR('FORM NILAI SIAP'!$Q148*'CPMK-CPL'!I$13,0)+IFERROR('FORM NILAI SIAP'!$S148*'CPMK-CPL'!I$14,0)+IFERROR('FORM NILAI SIAP'!$U148*'CPMK-CPL'!I$15,0)+IFERROR('FORM NILAI SIAP'!$W148*'CPMK-CPL'!I$16,0)+IFERROR('FORM NILAI SIAP'!$Y148*'CPMK-CPL'!I$17,0)+IFERROR('FORM NILAI SIAP'!$AA148*'CPMK-CPL'!I$18,0)+IFERROR('FORM NILAI SIAP'!$AC148*'CPMK-CPL'!I$19,0)+IFERROR('FORM NILAI SIAP'!$AE148*'CPMK-CPL'!I$20,0))/'CPMK-CPL'!I$25,""))</f>
        <v/>
      </c>
      <c r="K148" s="7" t="str">
        <f>IF($C148="","",IFERROR((IFERROR('FORM NILAI SIAP'!$M148*'CPMK-CPL'!J$11,0)+IFERROR('FORM NILAI SIAP'!$O148*'CPMK-CPL'!J$12,0)+IFERROR('FORM NILAI SIAP'!$Q148*'CPMK-CPL'!J$13,0)+IFERROR('FORM NILAI SIAP'!$S148*'CPMK-CPL'!J$14,0)+IFERROR('FORM NILAI SIAP'!$U148*'CPMK-CPL'!J$15,0)+IFERROR('FORM NILAI SIAP'!$W148*'CPMK-CPL'!J$16,0)+IFERROR('FORM NILAI SIAP'!$Y148*'CPMK-CPL'!J$17,0)+IFERROR('FORM NILAI SIAP'!$AA148*'CPMK-CPL'!J$18,0)+IFERROR('FORM NILAI SIAP'!$AC148*'CPMK-CPL'!J$19,0)+IFERROR('FORM NILAI SIAP'!$AE148*'CPMK-CPL'!J$20,0))/'CPMK-CPL'!J$25,""))</f>
        <v/>
      </c>
      <c r="L148" s="7" t="str">
        <f>IF($C148="","",IFERROR((IFERROR('FORM NILAI SIAP'!$M148*'CPMK-CPL'!K$11,0)+IFERROR('FORM NILAI SIAP'!$O148*'CPMK-CPL'!K$12,0)+IFERROR('FORM NILAI SIAP'!$Q148*'CPMK-CPL'!K$13,0)+IFERROR('FORM NILAI SIAP'!$S148*'CPMK-CPL'!K$14,0)+IFERROR('FORM NILAI SIAP'!$U148*'CPMK-CPL'!K$15,0)+IFERROR('FORM NILAI SIAP'!$W148*'CPMK-CPL'!K$16,0)+IFERROR('FORM NILAI SIAP'!$Y148*'CPMK-CPL'!K$17,0)+IFERROR('FORM NILAI SIAP'!$AA148*'CPMK-CPL'!K$18,0)+IFERROR('FORM NILAI SIAP'!$AC148*'CPMK-CPL'!K$19,0)+IFERROR('FORM NILAI SIAP'!$AE148*'CPMK-CPL'!K$20,0))/'CPMK-CPL'!K$25,""))</f>
        <v/>
      </c>
      <c r="M148" s="7" t="str">
        <f>IF($C148="","",IFERROR((IFERROR('FORM NILAI SIAP'!$M148*'CPMK-CPL'!L$11,0)+IFERROR('FORM NILAI SIAP'!$O148*'CPMK-CPL'!L$12,0)+IFERROR('FORM NILAI SIAP'!$Q148*'CPMK-CPL'!L$13,0)+IFERROR('FORM NILAI SIAP'!$S148*'CPMK-CPL'!L$14,0)+IFERROR('FORM NILAI SIAP'!$U148*'CPMK-CPL'!L$15,0)+IFERROR('FORM NILAI SIAP'!$W148*'CPMK-CPL'!L$16,0)+IFERROR('FORM NILAI SIAP'!$Y148*'CPMK-CPL'!L$17,0)+IFERROR('FORM NILAI SIAP'!$AA148*'CPMK-CPL'!L$18,0)+IFERROR('FORM NILAI SIAP'!$AC148*'CPMK-CPL'!L$19,0)+IFERROR('FORM NILAI SIAP'!$AE148*'CPMK-CPL'!L$20,0))/'CPMK-CPL'!L$25,""))</f>
        <v/>
      </c>
      <c r="N148" s="7" t="str">
        <f>IF($C148="","",IFERROR((IFERROR('FORM NILAI SIAP'!$M148*'CPMK-CPL'!M$11,0)+IFERROR('FORM NILAI SIAP'!$O148*'CPMK-CPL'!M$12,0)+IFERROR('FORM NILAI SIAP'!$Q148*'CPMK-CPL'!M$13,0)+IFERROR('FORM NILAI SIAP'!$S148*'CPMK-CPL'!M$14,0)+IFERROR('FORM NILAI SIAP'!$U148*'CPMK-CPL'!M$15,0)+IFERROR('FORM NILAI SIAP'!$W148*'CPMK-CPL'!M$16,0)+IFERROR('FORM NILAI SIAP'!$Y148*'CPMK-CPL'!M$17,0)+IFERROR('FORM NILAI SIAP'!$AA148*'CPMK-CPL'!M$18,0)+IFERROR('FORM NILAI SIAP'!$AC148*'CPMK-CPL'!M$19,0)+IFERROR('FORM NILAI SIAP'!$AE148*'CPMK-CPL'!M$20,0))/'CPMK-CPL'!M$25,""))</f>
        <v/>
      </c>
      <c r="O148" s="7" t="str">
        <f>IF($C148="","",IFERROR((IFERROR('FORM NILAI SIAP'!$M148*'CPMK-CPL'!N$11,0)+IFERROR('FORM NILAI SIAP'!$O148*'CPMK-CPL'!N$12,0)+IFERROR('FORM NILAI SIAP'!$Q148*'CPMK-CPL'!N$13,0)+IFERROR('FORM NILAI SIAP'!$S148*'CPMK-CPL'!N$14,0)+IFERROR('FORM NILAI SIAP'!$U148*'CPMK-CPL'!N$15,0)+IFERROR('FORM NILAI SIAP'!$W148*'CPMK-CPL'!N$16,0)+IFERROR('FORM NILAI SIAP'!$Y148*'CPMK-CPL'!N$17,0)+IFERROR('FORM NILAI SIAP'!$AA148*'CPMK-CPL'!N$18,0)+IFERROR('FORM NILAI SIAP'!$AC148*'CPMK-CPL'!N$19,0)+IFERROR('FORM NILAI SIAP'!$AE148*'CPMK-CPL'!N$20,0))/'CPMK-CPL'!N$25,""))</f>
        <v/>
      </c>
      <c r="P148" s="7" t="str">
        <f>IF($C148="","",IFERROR((IFERROR('FORM NILAI SIAP'!$M148*'CPMK-CPL'!O$11,0)+IFERROR('FORM NILAI SIAP'!$O148*'CPMK-CPL'!O$12,0)+IFERROR('FORM NILAI SIAP'!$Q148*'CPMK-CPL'!O$13,0)+IFERROR('FORM NILAI SIAP'!$S148*'CPMK-CPL'!O$14,0)+IFERROR('FORM NILAI SIAP'!$U148*'CPMK-CPL'!O$15,0)+IFERROR('FORM NILAI SIAP'!$W148*'CPMK-CPL'!O$16,0)+IFERROR('FORM NILAI SIAP'!$Y148*'CPMK-CPL'!O$17,0)+IFERROR('FORM NILAI SIAP'!$AA148*'CPMK-CPL'!O$18,0)+IFERROR('FORM NILAI SIAP'!$AC148*'CPMK-CPL'!O$19,0)+IFERROR('FORM NILAI SIAP'!$AE148*'CPMK-CPL'!O$20,0))/'CPMK-CPL'!O$25,""))</f>
        <v/>
      </c>
      <c r="Q148" s="7" t="str">
        <f>IF($C148="","",IFERROR((IFERROR('FORM NILAI SIAP'!$M148*'CPMK-CPL'!P$11,0)+IFERROR('FORM NILAI SIAP'!$O148*'CPMK-CPL'!P$12,0)+IFERROR('FORM NILAI SIAP'!$Q148*'CPMK-CPL'!P$13,0)+IFERROR('FORM NILAI SIAP'!$S148*'CPMK-CPL'!P$14,0)+IFERROR('FORM NILAI SIAP'!$U148*'CPMK-CPL'!P$15,0)+IFERROR('FORM NILAI SIAP'!$W148*'CPMK-CPL'!P$16,0)+IFERROR('FORM NILAI SIAP'!$Y148*'CPMK-CPL'!P$17,0)+IFERROR('FORM NILAI SIAP'!$AA148*'CPMK-CPL'!P$18,0)+IFERROR('FORM NILAI SIAP'!$AC148*'CPMK-CPL'!P$19,0)+IFERROR('FORM NILAI SIAP'!$AE148*'CPMK-CPL'!P$20,0))/'CPMK-CPL'!P$25,""))</f>
        <v/>
      </c>
      <c r="R148" s="7" t="str">
        <f>IF($C148="","",IFERROR((IFERROR('FORM NILAI SIAP'!$M148*'CPMK-CPL'!Q$11,0)+IFERROR('FORM NILAI SIAP'!$O148*'CPMK-CPL'!Q$12,0)+IFERROR('FORM NILAI SIAP'!$Q148*'CPMK-CPL'!Q$13,0)+IFERROR('FORM NILAI SIAP'!$S148*'CPMK-CPL'!Q$14,0)+IFERROR('FORM NILAI SIAP'!$U148*'CPMK-CPL'!Q$15,0)+IFERROR('FORM NILAI SIAP'!$W148*'CPMK-CPL'!Q$16,0)+IFERROR('FORM NILAI SIAP'!$Y148*'CPMK-CPL'!Q$17,0)+IFERROR('FORM NILAI SIAP'!$AA148*'CPMK-CPL'!Q$18,0)+IFERROR('FORM NILAI SIAP'!$AC148*'CPMK-CPL'!Q$19,0)+IFERROR('FORM NILAI SIAP'!$AE148*'CPMK-CPL'!Q$20,0))/'CPMK-CPL'!Q$25,""))</f>
        <v/>
      </c>
      <c r="S148" s="7" t="str">
        <f>IF($C148="","",IFERROR((IFERROR('FORM NILAI SIAP'!$M148*'CPMK-CPL'!R$11,0)+IFERROR('FORM NILAI SIAP'!$O148*'CPMK-CPL'!R$12,0)+IFERROR('FORM NILAI SIAP'!$Q148*'CPMK-CPL'!R$13,0)+IFERROR('FORM NILAI SIAP'!$S148*'CPMK-CPL'!R$14,0)+IFERROR('FORM NILAI SIAP'!$U148*'CPMK-CPL'!R$15,0)+IFERROR('FORM NILAI SIAP'!$W148*'CPMK-CPL'!R$16,0)+IFERROR('FORM NILAI SIAP'!$Y148*'CPMK-CPL'!R$17,0)+IFERROR('FORM NILAI SIAP'!$AA148*'CPMK-CPL'!R$18,0)+IFERROR('FORM NILAI SIAP'!$AC148*'CPMK-CPL'!R$19,0)+IFERROR('FORM NILAI SIAP'!$AE148*'CPMK-CPL'!R$20,0))/'CPMK-CPL'!R$25,""))</f>
        <v/>
      </c>
      <c r="T148" s="88" t="str">
        <f t="shared" ref="T148:AH148" si="152">IF(E148="","",IF(E148&gt;=80,4,IF(E148&gt;=70,3,IF(E148&gt;=60,2,1))))</f>
        <v/>
      </c>
      <c r="U148" s="88" t="str">
        <f t="shared" si="152"/>
        <v/>
      </c>
      <c r="V148" s="88">
        <f t="shared" si="141"/>
        <v>3</v>
      </c>
      <c r="W148" s="88" t="str">
        <f t="shared" si="152"/>
        <v/>
      </c>
      <c r="X148" s="88" t="str">
        <f t="shared" si="152"/>
        <v/>
      </c>
      <c r="Y148" s="88" t="str">
        <f t="shared" si="152"/>
        <v/>
      </c>
      <c r="Z148" s="88" t="str">
        <f t="shared" si="152"/>
        <v/>
      </c>
      <c r="AA148" s="88" t="str">
        <f t="shared" si="152"/>
        <v/>
      </c>
      <c r="AB148" s="88" t="str">
        <f t="shared" si="152"/>
        <v/>
      </c>
      <c r="AC148" s="88" t="str">
        <f t="shared" si="152"/>
        <v/>
      </c>
      <c r="AD148" s="88" t="str">
        <f t="shared" si="152"/>
        <v/>
      </c>
      <c r="AE148" s="88" t="str">
        <f t="shared" si="152"/>
        <v/>
      </c>
      <c r="AF148" s="88" t="str">
        <f t="shared" si="152"/>
        <v/>
      </c>
      <c r="AG148" s="88" t="str">
        <f t="shared" si="152"/>
        <v/>
      </c>
      <c r="AH148" s="88" t="str">
        <f t="shared" si="152"/>
        <v/>
      </c>
      <c r="AI148" s="89">
        <f t="shared" ca="1" si="6"/>
        <v>3</v>
      </c>
      <c r="AJ148" s="89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</row>
    <row r="149" spans="1:90" ht="14.25" customHeight="1">
      <c r="A149" s="103">
        <f t="shared" si="139"/>
        <v>142</v>
      </c>
      <c r="B149" s="64">
        <f>IF('FORM NILAI SIAP'!A149=0,"",'FORM NILAI SIAP'!A149)</f>
        <v>21120120140099</v>
      </c>
      <c r="C149" s="3" t="str">
        <f>IF('FORM NILAI SIAP'!B149=0,"",'FORM NILAI SIAP'!B149)</f>
        <v>David Eddy Putra Pratama (&lt; 75%)</v>
      </c>
      <c r="D149" s="3" t="str">
        <f>'FORM NILAI SIAP'!J149</f>
        <v>C</v>
      </c>
      <c r="E149" s="7" t="str">
        <f>IF($C149="","",IFERROR((IFERROR('FORM NILAI SIAP'!$M149*'CPMK-CPL'!D$11,0)+IFERROR('FORM NILAI SIAP'!$O149*'CPMK-CPL'!D$12,0)+IFERROR('FORM NILAI SIAP'!$Q149*'CPMK-CPL'!D$13,0)+IFERROR('FORM NILAI SIAP'!$S149*'CPMK-CPL'!D$14,0)+IFERROR('FORM NILAI SIAP'!$U149*'CPMK-CPL'!D$15,0)+IFERROR('FORM NILAI SIAP'!$W149*'CPMK-CPL'!D$16,0)+IFERROR('FORM NILAI SIAP'!$Y149*'CPMK-CPL'!D$17,0)+IFERROR('FORM NILAI SIAP'!$AA149*'CPMK-CPL'!D$18,0)+IFERROR('FORM NILAI SIAP'!$AC149*'CPMK-CPL'!D$19,0)+IFERROR('FORM NILAI SIAP'!$AE149*'CPMK-CPL'!D$20,0))/'CPMK-CPL'!D$25,""))</f>
        <v/>
      </c>
      <c r="F149" s="7" t="str">
        <f>IF($C149="","",IFERROR((IFERROR('FORM NILAI SIAP'!$M149*'CPMK-CPL'!E$11,0)+IFERROR('FORM NILAI SIAP'!$O149*'CPMK-CPL'!E$12,0)+IFERROR('FORM NILAI SIAP'!$Q149*'CPMK-CPL'!E$13,0)+IFERROR('FORM NILAI SIAP'!$S149*'CPMK-CPL'!E$14,0)+IFERROR('FORM NILAI SIAP'!$U149*'CPMK-CPL'!E$15,0)+IFERROR('FORM NILAI SIAP'!$W149*'CPMK-CPL'!E$16,0)+IFERROR('FORM NILAI SIAP'!$Y149*'CPMK-CPL'!E$17,0)+IFERROR('FORM NILAI SIAP'!$AA149*'CPMK-CPL'!E$18,0)+IFERROR('FORM NILAI SIAP'!$AC149*'CPMK-CPL'!E$19,0)+IFERROR('FORM NILAI SIAP'!$AE149*'CPMK-CPL'!E$20,0))/'CPMK-CPL'!E$25,""))</f>
        <v/>
      </c>
      <c r="G149" s="7">
        <f>IF($C149="","",IFERROR((IFERROR('FORM NILAI SIAP'!$M149*'CPMK-CPL'!F$11,0)+IFERROR('FORM NILAI SIAP'!$O149*'CPMK-CPL'!F$12,0)+IFERROR('FORM NILAI SIAP'!$Q149*'CPMK-CPL'!F$13,0)+IFERROR('FORM NILAI SIAP'!$S149*'CPMK-CPL'!F$14,0)+IFERROR('FORM NILAI SIAP'!$U149*'CPMK-CPL'!F$15,0)+IFERROR('FORM NILAI SIAP'!$W149*'CPMK-CPL'!F$16,0)+IFERROR('FORM NILAI SIAP'!$Y149*'CPMK-CPL'!F$17,0)+IFERROR('FORM NILAI SIAP'!$AA149*'CPMK-CPL'!F$18,0)+IFERROR('FORM NILAI SIAP'!$AC149*'CPMK-CPL'!F$19,0)+IFERROR('FORM NILAI SIAP'!$AE149*'CPMK-CPL'!F$20,0))/'CPMK-CPL'!F$25,""))</f>
        <v>62</v>
      </c>
      <c r="H149" s="7" t="str">
        <f>IF($C149="","",IFERROR((IFERROR('FORM NILAI SIAP'!$M149*'CPMK-CPL'!G$11,0)+IFERROR('FORM NILAI SIAP'!$O149*'CPMK-CPL'!G$12,0)+IFERROR('FORM NILAI SIAP'!$Q149*'CPMK-CPL'!G$13,0)+IFERROR('FORM NILAI SIAP'!$S149*'CPMK-CPL'!G$14,0)+IFERROR('FORM NILAI SIAP'!$U149*'CPMK-CPL'!G$15,0)+IFERROR('FORM NILAI SIAP'!$W149*'CPMK-CPL'!G$16,0)+IFERROR('FORM NILAI SIAP'!$Y149*'CPMK-CPL'!G$17,0)+IFERROR('FORM NILAI SIAP'!$AA149*'CPMK-CPL'!G$18,0)+IFERROR('FORM NILAI SIAP'!$AC149*'CPMK-CPL'!G$19,0)+IFERROR('FORM NILAI SIAP'!$AE149*'CPMK-CPL'!G$20,0))/'CPMK-CPL'!G$25,""))</f>
        <v/>
      </c>
      <c r="I149" s="7" t="str">
        <f>IF($C149="","",IFERROR((IFERROR('FORM NILAI SIAP'!$M149*'CPMK-CPL'!H$11,0)+IFERROR('FORM NILAI SIAP'!$O149*'CPMK-CPL'!H$12,0)+IFERROR('FORM NILAI SIAP'!$Q149*'CPMK-CPL'!H$13,0)+IFERROR('FORM NILAI SIAP'!$S149*'CPMK-CPL'!H$14,0)+IFERROR('FORM NILAI SIAP'!$U149*'CPMK-CPL'!H$15,0)+IFERROR('FORM NILAI SIAP'!$W149*'CPMK-CPL'!H$16,0)+IFERROR('FORM NILAI SIAP'!$Y149*'CPMK-CPL'!H$17,0)+IFERROR('FORM NILAI SIAP'!$AA149*'CPMK-CPL'!H$18,0)+IFERROR('FORM NILAI SIAP'!$AC149*'CPMK-CPL'!H$19,0)+IFERROR('FORM NILAI SIAP'!$AE149*'CPMK-CPL'!H$20,0))/'CPMK-CPL'!H$25,""))</f>
        <v/>
      </c>
      <c r="J149" s="7" t="str">
        <f>IF($C149="","",IFERROR((IFERROR('FORM NILAI SIAP'!$M149*'CPMK-CPL'!I$11,0)+IFERROR('FORM NILAI SIAP'!$O149*'CPMK-CPL'!I$12,0)+IFERROR('FORM NILAI SIAP'!$Q149*'CPMK-CPL'!I$13,0)+IFERROR('FORM NILAI SIAP'!$S149*'CPMK-CPL'!I$14,0)+IFERROR('FORM NILAI SIAP'!$U149*'CPMK-CPL'!I$15,0)+IFERROR('FORM NILAI SIAP'!$W149*'CPMK-CPL'!I$16,0)+IFERROR('FORM NILAI SIAP'!$Y149*'CPMK-CPL'!I$17,0)+IFERROR('FORM NILAI SIAP'!$AA149*'CPMK-CPL'!I$18,0)+IFERROR('FORM NILAI SIAP'!$AC149*'CPMK-CPL'!I$19,0)+IFERROR('FORM NILAI SIAP'!$AE149*'CPMK-CPL'!I$20,0))/'CPMK-CPL'!I$25,""))</f>
        <v/>
      </c>
      <c r="K149" s="7" t="str">
        <f>IF($C149="","",IFERROR((IFERROR('FORM NILAI SIAP'!$M149*'CPMK-CPL'!J$11,0)+IFERROR('FORM NILAI SIAP'!$O149*'CPMK-CPL'!J$12,0)+IFERROR('FORM NILAI SIAP'!$Q149*'CPMK-CPL'!J$13,0)+IFERROR('FORM NILAI SIAP'!$S149*'CPMK-CPL'!J$14,0)+IFERROR('FORM NILAI SIAP'!$U149*'CPMK-CPL'!J$15,0)+IFERROR('FORM NILAI SIAP'!$W149*'CPMK-CPL'!J$16,0)+IFERROR('FORM NILAI SIAP'!$Y149*'CPMK-CPL'!J$17,0)+IFERROR('FORM NILAI SIAP'!$AA149*'CPMK-CPL'!J$18,0)+IFERROR('FORM NILAI SIAP'!$AC149*'CPMK-CPL'!J$19,0)+IFERROR('FORM NILAI SIAP'!$AE149*'CPMK-CPL'!J$20,0))/'CPMK-CPL'!J$25,""))</f>
        <v/>
      </c>
      <c r="L149" s="7" t="str">
        <f>IF($C149="","",IFERROR((IFERROR('FORM NILAI SIAP'!$M149*'CPMK-CPL'!K$11,0)+IFERROR('FORM NILAI SIAP'!$O149*'CPMK-CPL'!K$12,0)+IFERROR('FORM NILAI SIAP'!$Q149*'CPMK-CPL'!K$13,0)+IFERROR('FORM NILAI SIAP'!$S149*'CPMK-CPL'!K$14,0)+IFERROR('FORM NILAI SIAP'!$U149*'CPMK-CPL'!K$15,0)+IFERROR('FORM NILAI SIAP'!$W149*'CPMK-CPL'!K$16,0)+IFERROR('FORM NILAI SIAP'!$Y149*'CPMK-CPL'!K$17,0)+IFERROR('FORM NILAI SIAP'!$AA149*'CPMK-CPL'!K$18,0)+IFERROR('FORM NILAI SIAP'!$AC149*'CPMK-CPL'!K$19,0)+IFERROR('FORM NILAI SIAP'!$AE149*'CPMK-CPL'!K$20,0))/'CPMK-CPL'!K$25,""))</f>
        <v/>
      </c>
      <c r="M149" s="7" t="str">
        <f>IF($C149="","",IFERROR((IFERROR('FORM NILAI SIAP'!$M149*'CPMK-CPL'!L$11,0)+IFERROR('FORM NILAI SIAP'!$O149*'CPMK-CPL'!L$12,0)+IFERROR('FORM NILAI SIAP'!$Q149*'CPMK-CPL'!L$13,0)+IFERROR('FORM NILAI SIAP'!$S149*'CPMK-CPL'!L$14,0)+IFERROR('FORM NILAI SIAP'!$U149*'CPMK-CPL'!L$15,0)+IFERROR('FORM NILAI SIAP'!$W149*'CPMK-CPL'!L$16,0)+IFERROR('FORM NILAI SIAP'!$Y149*'CPMK-CPL'!L$17,0)+IFERROR('FORM NILAI SIAP'!$AA149*'CPMK-CPL'!L$18,0)+IFERROR('FORM NILAI SIAP'!$AC149*'CPMK-CPL'!L$19,0)+IFERROR('FORM NILAI SIAP'!$AE149*'CPMK-CPL'!L$20,0))/'CPMK-CPL'!L$25,""))</f>
        <v/>
      </c>
      <c r="N149" s="7" t="str">
        <f>IF($C149="","",IFERROR((IFERROR('FORM NILAI SIAP'!$M149*'CPMK-CPL'!M$11,0)+IFERROR('FORM NILAI SIAP'!$O149*'CPMK-CPL'!M$12,0)+IFERROR('FORM NILAI SIAP'!$Q149*'CPMK-CPL'!M$13,0)+IFERROR('FORM NILAI SIAP'!$S149*'CPMK-CPL'!M$14,0)+IFERROR('FORM NILAI SIAP'!$U149*'CPMK-CPL'!M$15,0)+IFERROR('FORM NILAI SIAP'!$W149*'CPMK-CPL'!M$16,0)+IFERROR('FORM NILAI SIAP'!$Y149*'CPMK-CPL'!M$17,0)+IFERROR('FORM NILAI SIAP'!$AA149*'CPMK-CPL'!M$18,0)+IFERROR('FORM NILAI SIAP'!$AC149*'CPMK-CPL'!M$19,0)+IFERROR('FORM NILAI SIAP'!$AE149*'CPMK-CPL'!M$20,0))/'CPMK-CPL'!M$25,""))</f>
        <v/>
      </c>
      <c r="O149" s="7" t="str">
        <f>IF($C149="","",IFERROR((IFERROR('FORM NILAI SIAP'!$M149*'CPMK-CPL'!N$11,0)+IFERROR('FORM NILAI SIAP'!$O149*'CPMK-CPL'!N$12,0)+IFERROR('FORM NILAI SIAP'!$Q149*'CPMK-CPL'!N$13,0)+IFERROR('FORM NILAI SIAP'!$S149*'CPMK-CPL'!N$14,0)+IFERROR('FORM NILAI SIAP'!$U149*'CPMK-CPL'!N$15,0)+IFERROR('FORM NILAI SIAP'!$W149*'CPMK-CPL'!N$16,0)+IFERROR('FORM NILAI SIAP'!$Y149*'CPMK-CPL'!N$17,0)+IFERROR('FORM NILAI SIAP'!$AA149*'CPMK-CPL'!N$18,0)+IFERROR('FORM NILAI SIAP'!$AC149*'CPMK-CPL'!N$19,0)+IFERROR('FORM NILAI SIAP'!$AE149*'CPMK-CPL'!N$20,0))/'CPMK-CPL'!N$25,""))</f>
        <v/>
      </c>
      <c r="P149" s="7" t="str">
        <f>IF($C149="","",IFERROR((IFERROR('FORM NILAI SIAP'!$M149*'CPMK-CPL'!O$11,0)+IFERROR('FORM NILAI SIAP'!$O149*'CPMK-CPL'!O$12,0)+IFERROR('FORM NILAI SIAP'!$Q149*'CPMK-CPL'!O$13,0)+IFERROR('FORM NILAI SIAP'!$S149*'CPMK-CPL'!O$14,0)+IFERROR('FORM NILAI SIAP'!$U149*'CPMK-CPL'!O$15,0)+IFERROR('FORM NILAI SIAP'!$W149*'CPMK-CPL'!O$16,0)+IFERROR('FORM NILAI SIAP'!$Y149*'CPMK-CPL'!O$17,0)+IFERROR('FORM NILAI SIAP'!$AA149*'CPMK-CPL'!O$18,0)+IFERROR('FORM NILAI SIAP'!$AC149*'CPMK-CPL'!O$19,0)+IFERROR('FORM NILAI SIAP'!$AE149*'CPMK-CPL'!O$20,0))/'CPMK-CPL'!O$25,""))</f>
        <v/>
      </c>
      <c r="Q149" s="7" t="str">
        <f>IF($C149="","",IFERROR((IFERROR('FORM NILAI SIAP'!$M149*'CPMK-CPL'!P$11,0)+IFERROR('FORM NILAI SIAP'!$O149*'CPMK-CPL'!P$12,0)+IFERROR('FORM NILAI SIAP'!$Q149*'CPMK-CPL'!P$13,0)+IFERROR('FORM NILAI SIAP'!$S149*'CPMK-CPL'!P$14,0)+IFERROR('FORM NILAI SIAP'!$U149*'CPMK-CPL'!P$15,0)+IFERROR('FORM NILAI SIAP'!$W149*'CPMK-CPL'!P$16,0)+IFERROR('FORM NILAI SIAP'!$Y149*'CPMK-CPL'!P$17,0)+IFERROR('FORM NILAI SIAP'!$AA149*'CPMK-CPL'!P$18,0)+IFERROR('FORM NILAI SIAP'!$AC149*'CPMK-CPL'!P$19,0)+IFERROR('FORM NILAI SIAP'!$AE149*'CPMK-CPL'!P$20,0))/'CPMK-CPL'!P$25,""))</f>
        <v/>
      </c>
      <c r="R149" s="7" t="str">
        <f>IF($C149="","",IFERROR((IFERROR('FORM NILAI SIAP'!$M149*'CPMK-CPL'!Q$11,0)+IFERROR('FORM NILAI SIAP'!$O149*'CPMK-CPL'!Q$12,0)+IFERROR('FORM NILAI SIAP'!$Q149*'CPMK-CPL'!Q$13,0)+IFERROR('FORM NILAI SIAP'!$S149*'CPMK-CPL'!Q$14,0)+IFERROR('FORM NILAI SIAP'!$U149*'CPMK-CPL'!Q$15,0)+IFERROR('FORM NILAI SIAP'!$W149*'CPMK-CPL'!Q$16,0)+IFERROR('FORM NILAI SIAP'!$Y149*'CPMK-CPL'!Q$17,0)+IFERROR('FORM NILAI SIAP'!$AA149*'CPMK-CPL'!Q$18,0)+IFERROR('FORM NILAI SIAP'!$AC149*'CPMK-CPL'!Q$19,0)+IFERROR('FORM NILAI SIAP'!$AE149*'CPMK-CPL'!Q$20,0))/'CPMK-CPL'!Q$25,""))</f>
        <v/>
      </c>
      <c r="S149" s="7" t="str">
        <f>IF($C149="","",IFERROR((IFERROR('FORM NILAI SIAP'!$M149*'CPMK-CPL'!R$11,0)+IFERROR('FORM NILAI SIAP'!$O149*'CPMK-CPL'!R$12,0)+IFERROR('FORM NILAI SIAP'!$Q149*'CPMK-CPL'!R$13,0)+IFERROR('FORM NILAI SIAP'!$S149*'CPMK-CPL'!R$14,0)+IFERROR('FORM NILAI SIAP'!$U149*'CPMK-CPL'!R$15,0)+IFERROR('FORM NILAI SIAP'!$W149*'CPMK-CPL'!R$16,0)+IFERROR('FORM NILAI SIAP'!$Y149*'CPMK-CPL'!R$17,0)+IFERROR('FORM NILAI SIAP'!$AA149*'CPMK-CPL'!R$18,0)+IFERROR('FORM NILAI SIAP'!$AC149*'CPMK-CPL'!R$19,0)+IFERROR('FORM NILAI SIAP'!$AE149*'CPMK-CPL'!R$20,0))/'CPMK-CPL'!R$25,""))</f>
        <v/>
      </c>
      <c r="T149" s="88" t="str">
        <f t="shared" ref="T149:AH149" si="153">IF(E149="","",IF(E149&gt;=80,4,IF(E149&gt;=70,3,IF(E149&gt;=60,2,1))))</f>
        <v/>
      </c>
      <c r="U149" s="88" t="str">
        <f t="shared" si="153"/>
        <v/>
      </c>
      <c r="V149" s="88">
        <f t="shared" si="141"/>
        <v>2</v>
      </c>
      <c r="W149" s="88" t="str">
        <f t="shared" si="153"/>
        <v/>
      </c>
      <c r="X149" s="88" t="str">
        <f t="shared" si="153"/>
        <v/>
      </c>
      <c r="Y149" s="88" t="str">
        <f t="shared" si="153"/>
        <v/>
      </c>
      <c r="Z149" s="88" t="str">
        <f t="shared" si="153"/>
        <v/>
      </c>
      <c r="AA149" s="88" t="str">
        <f t="shared" si="153"/>
        <v/>
      </c>
      <c r="AB149" s="88" t="str">
        <f t="shared" si="153"/>
        <v/>
      </c>
      <c r="AC149" s="88" t="str">
        <f t="shared" si="153"/>
        <v/>
      </c>
      <c r="AD149" s="88" t="str">
        <f t="shared" si="153"/>
        <v/>
      </c>
      <c r="AE149" s="88" t="str">
        <f t="shared" si="153"/>
        <v/>
      </c>
      <c r="AF149" s="88" t="str">
        <f t="shared" si="153"/>
        <v/>
      </c>
      <c r="AG149" s="88" t="str">
        <f t="shared" si="153"/>
        <v/>
      </c>
      <c r="AH149" s="88" t="str">
        <f t="shared" si="153"/>
        <v/>
      </c>
      <c r="AI149" s="89">
        <f t="shared" ca="1" si="6"/>
        <v>2</v>
      </c>
      <c r="AJ149" s="89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</row>
    <row r="150" spans="1:90" ht="14.25" customHeight="1">
      <c r="A150" s="103">
        <f t="shared" si="139"/>
        <v>143</v>
      </c>
      <c r="B150" s="64">
        <f>IF('FORM NILAI SIAP'!A150=0,"",'FORM NILAI SIAP'!A150)</f>
        <v>21120120140099</v>
      </c>
      <c r="C150" s="3" t="str">
        <f>IF('FORM NILAI SIAP'!B150=0,"",'FORM NILAI SIAP'!B150)</f>
        <v>FAJAR YUMNA ADANI</v>
      </c>
      <c r="D150" s="3" t="str">
        <f>'FORM NILAI SIAP'!J150</f>
        <v>A</v>
      </c>
      <c r="E150" s="7" t="str">
        <f>IF($C150="","",IFERROR((IFERROR('FORM NILAI SIAP'!$M150*'CPMK-CPL'!D$11,0)+IFERROR('FORM NILAI SIAP'!$O150*'CPMK-CPL'!D$12,0)+IFERROR('FORM NILAI SIAP'!$Q150*'CPMK-CPL'!D$13,0)+IFERROR('FORM NILAI SIAP'!$S150*'CPMK-CPL'!D$14,0)+IFERROR('FORM NILAI SIAP'!$U150*'CPMK-CPL'!D$15,0)+IFERROR('FORM NILAI SIAP'!$W150*'CPMK-CPL'!D$16,0)+IFERROR('FORM NILAI SIAP'!$Y150*'CPMK-CPL'!D$17,0)+IFERROR('FORM NILAI SIAP'!$AA150*'CPMK-CPL'!D$18,0)+IFERROR('FORM NILAI SIAP'!$AC150*'CPMK-CPL'!D$19,0)+IFERROR('FORM NILAI SIAP'!$AE150*'CPMK-CPL'!D$20,0))/'CPMK-CPL'!D$25,""))</f>
        <v/>
      </c>
      <c r="F150" s="7" t="str">
        <f>IF($C150="","",IFERROR((IFERROR('FORM NILAI SIAP'!$M150*'CPMK-CPL'!E$11,0)+IFERROR('FORM NILAI SIAP'!$O150*'CPMK-CPL'!E$12,0)+IFERROR('FORM NILAI SIAP'!$Q150*'CPMK-CPL'!E$13,0)+IFERROR('FORM NILAI SIAP'!$S150*'CPMK-CPL'!E$14,0)+IFERROR('FORM NILAI SIAP'!$U150*'CPMK-CPL'!E$15,0)+IFERROR('FORM NILAI SIAP'!$W150*'CPMK-CPL'!E$16,0)+IFERROR('FORM NILAI SIAP'!$Y150*'CPMK-CPL'!E$17,0)+IFERROR('FORM NILAI SIAP'!$AA150*'CPMK-CPL'!E$18,0)+IFERROR('FORM NILAI SIAP'!$AC150*'CPMK-CPL'!E$19,0)+IFERROR('FORM NILAI SIAP'!$AE150*'CPMK-CPL'!E$20,0))/'CPMK-CPL'!E$25,""))</f>
        <v/>
      </c>
      <c r="G150" s="7">
        <f>IF($C150="","",IFERROR((IFERROR('FORM NILAI SIAP'!$M150*'CPMK-CPL'!F$11,0)+IFERROR('FORM NILAI SIAP'!$O150*'CPMK-CPL'!F$12,0)+IFERROR('FORM NILAI SIAP'!$Q150*'CPMK-CPL'!F$13,0)+IFERROR('FORM NILAI SIAP'!$S150*'CPMK-CPL'!F$14,0)+IFERROR('FORM NILAI SIAP'!$U150*'CPMK-CPL'!F$15,0)+IFERROR('FORM NILAI SIAP'!$W150*'CPMK-CPL'!F$16,0)+IFERROR('FORM NILAI SIAP'!$Y150*'CPMK-CPL'!F$17,0)+IFERROR('FORM NILAI SIAP'!$AA150*'CPMK-CPL'!F$18,0)+IFERROR('FORM NILAI SIAP'!$AC150*'CPMK-CPL'!F$19,0)+IFERROR('FORM NILAI SIAP'!$AE150*'CPMK-CPL'!F$20,0))/'CPMK-CPL'!F$25,""))</f>
        <v>94</v>
      </c>
      <c r="H150" s="7" t="str">
        <f>IF($C150="","",IFERROR((IFERROR('FORM NILAI SIAP'!$M150*'CPMK-CPL'!G$11,0)+IFERROR('FORM NILAI SIAP'!$O150*'CPMK-CPL'!G$12,0)+IFERROR('FORM NILAI SIAP'!$Q150*'CPMK-CPL'!G$13,0)+IFERROR('FORM NILAI SIAP'!$S150*'CPMK-CPL'!G$14,0)+IFERROR('FORM NILAI SIAP'!$U150*'CPMK-CPL'!G$15,0)+IFERROR('FORM NILAI SIAP'!$W150*'CPMK-CPL'!G$16,0)+IFERROR('FORM NILAI SIAP'!$Y150*'CPMK-CPL'!G$17,0)+IFERROR('FORM NILAI SIAP'!$AA150*'CPMK-CPL'!G$18,0)+IFERROR('FORM NILAI SIAP'!$AC150*'CPMK-CPL'!G$19,0)+IFERROR('FORM NILAI SIAP'!$AE150*'CPMK-CPL'!G$20,0))/'CPMK-CPL'!G$25,""))</f>
        <v/>
      </c>
      <c r="I150" s="7" t="str">
        <f>IF($C150="","",IFERROR((IFERROR('FORM NILAI SIAP'!$M150*'CPMK-CPL'!H$11,0)+IFERROR('FORM NILAI SIAP'!$O150*'CPMK-CPL'!H$12,0)+IFERROR('FORM NILAI SIAP'!$Q150*'CPMK-CPL'!H$13,0)+IFERROR('FORM NILAI SIAP'!$S150*'CPMK-CPL'!H$14,0)+IFERROR('FORM NILAI SIAP'!$U150*'CPMK-CPL'!H$15,0)+IFERROR('FORM NILAI SIAP'!$W150*'CPMK-CPL'!H$16,0)+IFERROR('FORM NILAI SIAP'!$Y150*'CPMK-CPL'!H$17,0)+IFERROR('FORM NILAI SIAP'!$AA150*'CPMK-CPL'!H$18,0)+IFERROR('FORM NILAI SIAP'!$AC150*'CPMK-CPL'!H$19,0)+IFERROR('FORM NILAI SIAP'!$AE150*'CPMK-CPL'!H$20,0))/'CPMK-CPL'!H$25,""))</f>
        <v/>
      </c>
      <c r="J150" s="7" t="str">
        <f>IF($C150="","",IFERROR((IFERROR('FORM NILAI SIAP'!$M150*'CPMK-CPL'!I$11,0)+IFERROR('FORM NILAI SIAP'!$O150*'CPMK-CPL'!I$12,0)+IFERROR('FORM NILAI SIAP'!$Q150*'CPMK-CPL'!I$13,0)+IFERROR('FORM NILAI SIAP'!$S150*'CPMK-CPL'!I$14,0)+IFERROR('FORM NILAI SIAP'!$U150*'CPMK-CPL'!I$15,0)+IFERROR('FORM NILAI SIAP'!$W150*'CPMK-CPL'!I$16,0)+IFERROR('FORM NILAI SIAP'!$Y150*'CPMK-CPL'!I$17,0)+IFERROR('FORM NILAI SIAP'!$AA150*'CPMK-CPL'!I$18,0)+IFERROR('FORM NILAI SIAP'!$AC150*'CPMK-CPL'!I$19,0)+IFERROR('FORM NILAI SIAP'!$AE150*'CPMK-CPL'!I$20,0))/'CPMK-CPL'!I$25,""))</f>
        <v/>
      </c>
      <c r="K150" s="7" t="str">
        <f>IF($C150="","",IFERROR((IFERROR('FORM NILAI SIAP'!$M150*'CPMK-CPL'!J$11,0)+IFERROR('FORM NILAI SIAP'!$O150*'CPMK-CPL'!J$12,0)+IFERROR('FORM NILAI SIAP'!$Q150*'CPMK-CPL'!J$13,0)+IFERROR('FORM NILAI SIAP'!$S150*'CPMK-CPL'!J$14,0)+IFERROR('FORM NILAI SIAP'!$U150*'CPMK-CPL'!J$15,0)+IFERROR('FORM NILAI SIAP'!$W150*'CPMK-CPL'!J$16,0)+IFERROR('FORM NILAI SIAP'!$Y150*'CPMK-CPL'!J$17,0)+IFERROR('FORM NILAI SIAP'!$AA150*'CPMK-CPL'!J$18,0)+IFERROR('FORM NILAI SIAP'!$AC150*'CPMK-CPL'!J$19,0)+IFERROR('FORM NILAI SIAP'!$AE150*'CPMK-CPL'!J$20,0))/'CPMK-CPL'!J$25,""))</f>
        <v/>
      </c>
      <c r="L150" s="7" t="str">
        <f>IF($C150="","",IFERROR((IFERROR('FORM NILAI SIAP'!$M150*'CPMK-CPL'!K$11,0)+IFERROR('FORM NILAI SIAP'!$O150*'CPMK-CPL'!K$12,0)+IFERROR('FORM NILAI SIAP'!$Q150*'CPMK-CPL'!K$13,0)+IFERROR('FORM NILAI SIAP'!$S150*'CPMK-CPL'!K$14,0)+IFERROR('FORM NILAI SIAP'!$U150*'CPMK-CPL'!K$15,0)+IFERROR('FORM NILAI SIAP'!$W150*'CPMK-CPL'!K$16,0)+IFERROR('FORM NILAI SIAP'!$Y150*'CPMK-CPL'!K$17,0)+IFERROR('FORM NILAI SIAP'!$AA150*'CPMK-CPL'!K$18,0)+IFERROR('FORM NILAI SIAP'!$AC150*'CPMK-CPL'!K$19,0)+IFERROR('FORM NILAI SIAP'!$AE150*'CPMK-CPL'!K$20,0))/'CPMK-CPL'!K$25,""))</f>
        <v/>
      </c>
      <c r="M150" s="7" t="str">
        <f>IF($C150="","",IFERROR((IFERROR('FORM NILAI SIAP'!$M150*'CPMK-CPL'!L$11,0)+IFERROR('FORM NILAI SIAP'!$O150*'CPMK-CPL'!L$12,0)+IFERROR('FORM NILAI SIAP'!$Q150*'CPMK-CPL'!L$13,0)+IFERROR('FORM NILAI SIAP'!$S150*'CPMK-CPL'!L$14,0)+IFERROR('FORM NILAI SIAP'!$U150*'CPMK-CPL'!L$15,0)+IFERROR('FORM NILAI SIAP'!$W150*'CPMK-CPL'!L$16,0)+IFERROR('FORM NILAI SIAP'!$Y150*'CPMK-CPL'!L$17,0)+IFERROR('FORM NILAI SIAP'!$AA150*'CPMK-CPL'!L$18,0)+IFERROR('FORM NILAI SIAP'!$AC150*'CPMK-CPL'!L$19,0)+IFERROR('FORM NILAI SIAP'!$AE150*'CPMK-CPL'!L$20,0))/'CPMK-CPL'!L$25,""))</f>
        <v/>
      </c>
      <c r="N150" s="7" t="str">
        <f>IF($C150="","",IFERROR((IFERROR('FORM NILAI SIAP'!$M150*'CPMK-CPL'!M$11,0)+IFERROR('FORM NILAI SIAP'!$O150*'CPMK-CPL'!M$12,0)+IFERROR('FORM NILAI SIAP'!$Q150*'CPMK-CPL'!M$13,0)+IFERROR('FORM NILAI SIAP'!$S150*'CPMK-CPL'!M$14,0)+IFERROR('FORM NILAI SIAP'!$U150*'CPMK-CPL'!M$15,0)+IFERROR('FORM NILAI SIAP'!$W150*'CPMK-CPL'!M$16,0)+IFERROR('FORM NILAI SIAP'!$Y150*'CPMK-CPL'!M$17,0)+IFERROR('FORM NILAI SIAP'!$AA150*'CPMK-CPL'!M$18,0)+IFERROR('FORM NILAI SIAP'!$AC150*'CPMK-CPL'!M$19,0)+IFERROR('FORM NILAI SIAP'!$AE150*'CPMK-CPL'!M$20,0))/'CPMK-CPL'!M$25,""))</f>
        <v/>
      </c>
      <c r="O150" s="7" t="str">
        <f>IF($C150="","",IFERROR((IFERROR('FORM NILAI SIAP'!$M150*'CPMK-CPL'!N$11,0)+IFERROR('FORM NILAI SIAP'!$O150*'CPMK-CPL'!N$12,0)+IFERROR('FORM NILAI SIAP'!$Q150*'CPMK-CPL'!N$13,0)+IFERROR('FORM NILAI SIAP'!$S150*'CPMK-CPL'!N$14,0)+IFERROR('FORM NILAI SIAP'!$U150*'CPMK-CPL'!N$15,0)+IFERROR('FORM NILAI SIAP'!$W150*'CPMK-CPL'!N$16,0)+IFERROR('FORM NILAI SIAP'!$Y150*'CPMK-CPL'!N$17,0)+IFERROR('FORM NILAI SIAP'!$AA150*'CPMK-CPL'!N$18,0)+IFERROR('FORM NILAI SIAP'!$AC150*'CPMK-CPL'!N$19,0)+IFERROR('FORM NILAI SIAP'!$AE150*'CPMK-CPL'!N$20,0))/'CPMK-CPL'!N$25,""))</f>
        <v/>
      </c>
      <c r="P150" s="7" t="str">
        <f>IF($C150="","",IFERROR((IFERROR('FORM NILAI SIAP'!$M150*'CPMK-CPL'!O$11,0)+IFERROR('FORM NILAI SIAP'!$O150*'CPMK-CPL'!O$12,0)+IFERROR('FORM NILAI SIAP'!$Q150*'CPMK-CPL'!O$13,0)+IFERROR('FORM NILAI SIAP'!$S150*'CPMK-CPL'!O$14,0)+IFERROR('FORM NILAI SIAP'!$U150*'CPMK-CPL'!O$15,0)+IFERROR('FORM NILAI SIAP'!$W150*'CPMK-CPL'!O$16,0)+IFERROR('FORM NILAI SIAP'!$Y150*'CPMK-CPL'!O$17,0)+IFERROR('FORM NILAI SIAP'!$AA150*'CPMK-CPL'!O$18,0)+IFERROR('FORM NILAI SIAP'!$AC150*'CPMK-CPL'!O$19,0)+IFERROR('FORM NILAI SIAP'!$AE150*'CPMK-CPL'!O$20,0))/'CPMK-CPL'!O$25,""))</f>
        <v/>
      </c>
      <c r="Q150" s="7" t="str">
        <f>IF($C150="","",IFERROR((IFERROR('FORM NILAI SIAP'!$M150*'CPMK-CPL'!P$11,0)+IFERROR('FORM NILAI SIAP'!$O150*'CPMK-CPL'!P$12,0)+IFERROR('FORM NILAI SIAP'!$Q150*'CPMK-CPL'!P$13,0)+IFERROR('FORM NILAI SIAP'!$S150*'CPMK-CPL'!P$14,0)+IFERROR('FORM NILAI SIAP'!$U150*'CPMK-CPL'!P$15,0)+IFERROR('FORM NILAI SIAP'!$W150*'CPMK-CPL'!P$16,0)+IFERROR('FORM NILAI SIAP'!$Y150*'CPMK-CPL'!P$17,0)+IFERROR('FORM NILAI SIAP'!$AA150*'CPMK-CPL'!P$18,0)+IFERROR('FORM NILAI SIAP'!$AC150*'CPMK-CPL'!P$19,0)+IFERROR('FORM NILAI SIAP'!$AE150*'CPMK-CPL'!P$20,0))/'CPMK-CPL'!P$25,""))</f>
        <v/>
      </c>
      <c r="R150" s="7" t="str">
        <f>IF($C150="","",IFERROR((IFERROR('FORM NILAI SIAP'!$M150*'CPMK-CPL'!Q$11,0)+IFERROR('FORM NILAI SIAP'!$O150*'CPMK-CPL'!Q$12,0)+IFERROR('FORM NILAI SIAP'!$Q150*'CPMK-CPL'!Q$13,0)+IFERROR('FORM NILAI SIAP'!$S150*'CPMK-CPL'!Q$14,0)+IFERROR('FORM NILAI SIAP'!$U150*'CPMK-CPL'!Q$15,0)+IFERROR('FORM NILAI SIAP'!$W150*'CPMK-CPL'!Q$16,0)+IFERROR('FORM NILAI SIAP'!$Y150*'CPMK-CPL'!Q$17,0)+IFERROR('FORM NILAI SIAP'!$AA150*'CPMK-CPL'!Q$18,0)+IFERROR('FORM NILAI SIAP'!$AC150*'CPMK-CPL'!Q$19,0)+IFERROR('FORM NILAI SIAP'!$AE150*'CPMK-CPL'!Q$20,0))/'CPMK-CPL'!Q$25,""))</f>
        <v/>
      </c>
      <c r="S150" s="7" t="str">
        <f>IF($C150="","",IFERROR((IFERROR('FORM NILAI SIAP'!$M150*'CPMK-CPL'!R$11,0)+IFERROR('FORM NILAI SIAP'!$O150*'CPMK-CPL'!R$12,0)+IFERROR('FORM NILAI SIAP'!$Q150*'CPMK-CPL'!R$13,0)+IFERROR('FORM NILAI SIAP'!$S150*'CPMK-CPL'!R$14,0)+IFERROR('FORM NILAI SIAP'!$U150*'CPMK-CPL'!R$15,0)+IFERROR('FORM NILAI SIAP'!$W150*'CPMK-CPL'!R$16,0)+IFERROR('FORM NILAI SIAP'!$Y150*'CPMK-CPL'!R$17,0)+IFERROR('FORM NILAI SIAP'!$AA150*'CPMK-CPL'!R$18,0)+IFERROR('FORM NILAI SIAP'!$AC150*'CPMK-CPL'!R$19,0)+IFERROR('FORM NILAI SIAP'!$AE150*'CPMK-CPL'!R$20,0))/'CPMK-CPL'!R$25,""))</f>
        <v/>
      </c>
      <c r="T150" s="88" t="str">
        <f t="shared" ref="T150:AH150" si="154">IF(E150="","",IF(E150&gt;=80,4,IF(E150&gt;=70,3,IF(E150&gt;=60,2,1))))</f>
        <v/>
      </c>
      <c r="U150" s="88" t="str">
        <f t="shared" si="154"/>
        <v/>
      </c>
      <c r="V150" s="88">
        <f t="shared" si="141"/>
        <v>4</v>
      </c>
      <c r="W150" s="88" t="str">
        <f t="shared" si="154"/>
        <v/>
      </c>
      <c r="X150" s="88" t="str">
        <f t="shared" si="154"/>
        <v/>
      </c>
      <c r="Y150" s="88" t="str">
        <f t="shared" si="154"/>
        <v/>
      </c>
      <c r="Z150" s="88" t="str">
        <f t="shared" si="154"/>
        <v/>
      </c>
      <c r="AA150" s="88" t="str">
        <f t="shared" si="154"/>
        <v/>
      </c>
      <c r="AB150" s="88" t="str">
        <f t="shared" si="154"/>
        <v/>
      </c>
      <c r="AC150" s="88" t="str">
        <f t="shared" si="154"/>
        <v/>
      </c>
      <c r="AD150" s="88" t="str">
        <f t="shared" si="154"/>
        <v/>
      </c>
      <c r="AE150" s="88" t="str">
        <f t="shared" si="154"/>
        <v/>
      </c>
      <c r="AF150" s="88" t="str">
        <f t="shared" si="154"/>
        <v/>
      </c>
      <c r="AG150" s="88" t="str">
        <f t="shared" si="154"/>
        <v/>
      </c>
      <c r="AH150" s="88" t="str">
        <f t="shared" si="154"/>
        <v/>
      </c>
      <c r="AI150" s="89">
        <f t="shared" ca="1" si="6"/>
        <v>4</v>
      </c>
      <c r="AJ150" s="89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</row>
    <row r="151" spans="1:90" ht="14.25" customHeight="1">
      <c r="A151" s="103">
        <f t="shared" si="139"/>
        <v>144</v>
      </c>
      <c r="B151" s="64">
        <f>IF('FORM NILAI SIAP'!A151=0,"",'FORM NILAI SIAP'!A151)</f>
        <v>21120120140099</v>
      </c>
      <c r="C151" s="3" t="str">
        <f>IF('FORM NILAI SIAP'!B151=0,"",'FORM NILAI SIAP'!B151)</f>
        <v>ARDHIKA AZHAR PRATAMA</v>
      </c>
      <c r="D151" s="3" t="str">
        <f>'FORM NILAI SIAP'!J151</f>
        <v>A</v>
      </c>
      <c r="E151" s="7" t="str">
        <f>IF($C151="","",IFERROR((IFERROR('FORM NILAI SIAP'!$M151*'CPMK-CPL'!D$11,0)+IFERROR('FORM NILAI SIAP'!$O151*'CPMK-CPL'!D$12,0)+IFERROR('FORM NILAI SIAP'!$Q151*'CPMK-CPL'!D$13,0)+IFERROR('FORM NILAI SIAP'!$S151*'CPMK-CPL'!D$14,0)+IFERROR('FORM NILAI SIAP'!$U151*'CPMK-CPL'!D$15,0)+IFERROR('FORM NILAI SIAP'!$W151*'CPMK-CPL'!D$16,0)+IFERROR('FORM NILAI SIAP'!$Y151*'CPMK-CPL'!D$17,0)+IFERROR('FORM NILAI SIAP'!$AA151*'CPMK-CPL'!D$18,0)+IFERROR('FORM NILAI SIAP'!$AC151*'CPMK-CPL'!D$19,0)+IFERROR('FORM NILAI SIAP'!$AE151*'CPMK-CPL'!D$20,0))/'CPMK-CPL'!D$25,""))</f>
        <v/>
      </c>
      <c r="F151" s="7" t="str">
        <f>IF($C151="","",IFERROR((IFERROR('FORM NILAI SIAP'!$M151*'CPMK-CPL'!E$11,0)+IFERROR('FORM NILAI SIAP'!$O151*'CPMK-CPL'!E$12,0)+IFERROR('FORM NILAI SIAP'!$Q151*'CPMK-CPL'!E$13,0)+IFERROR('FORM NILAI SIAP'!$S151*'CPMK-CPL'!E$14,0)+IFERROR('FORM NILAI SIAP'!$U151*'CPMK-CPL'!E$15,0)+IFERROR('FORM NILAI SIAP'!$W151*'CPMK-CPL'!E$16,0)+IFERROR('FORM NILAI SIAP'!$Y151*'CPMK-CPL'!E$17,0)+IFERROR('FORM NILAI SIAP'!$AA151*'CPMK-CPL'!E$18,0)+IFERROR('FORM NILAI SIAP'!$AC151*'CPMK-CPL'!E$19,0)+IFERROR('FORM NILAI SIAP'!$AE151*'CPMK-CPL'!E$20,0))/'CPMK-CPL'!E$25,""))</f>
        <v/>
      </c>
      <c r="G151" s="7">
        <f>IF($C151="","",IFERROR((IFERROR('FORM NILAI SIAP'!$M151*'CPMK-CPL'!F$11,0)+IFERROR('FORM NILAI SIAP'!$O151*'CPMK-CPL'!F$12,0)+IFERROR('FORM NILAI SIAP'!$Q151*'CPMK-CPL'!F$13,0)+IFERROR('FORM NILAI SIAP'!$S151*'CPMK-CPL'!F$14,0)+IFERROR('FORM NILAI SIAP'!$U151*'CPMK-CPL'!F$15,0)+IFERROR('FORM NILAI SIAP'!$W151*'CPMK-CPL'!F$16,0)+IFERROR('FORM NILAI SIAP'!$Y151*'CPMK-CPL'!F$17,0)+IFERROR('FORM NILAI SIAP'!$AA151*'CPMK-CPL'!F$18,0)+IFERROR('FORM NILAI SIAP'!$AC151*'CPMK-CPL'!F$19,0)+IFERROR('FORM NILAI SIAP'!$AE151*'CPMK-CPL'!F$20,0))/'CPMK-CPL'!F$25,""))</f>
        <v>81</v>
      </c>
      <c r="H151" s="7" t="str">
        <f>IF($C151="","",IFERROR((IFERROR('FORM NILAI SIAP'!$M151*'CPMK-CPL'!G$11,0)+IFERROR('FORM NILAI SIAP'!$O151*'CPMK-CPL'!G$12,0)+IFERROR('FORM NILAI SIAP'!$Q151*'CPMK-CPL'!G$13,0)+IFERROR('FORM NILAI SIAP'!$S151*'CPMK-CPL'!G$14,0)+IFERROR('FORM NILAI SIAP'!$U151*'CPMK-CPL'!G$15,0)+IFERROR('FORM NILAI SIAP'!$W151*'CPMK-CPL'!G$16,0)+IFERROR('FORM NILAI SIAP'!$Y151*'CPMK-CPL'!G$17,0)+IFERROR('FORM NILAI SIAP'!$AA151*'CPMK-CPL'!G$18,0)+IFERROR('FORM NILAI SIAP'!$AC151*'CPMK-CPL'!G$19,0)+IFERROR('FORM NILAI SIAP'!$AE151*'CPMK-CPL'!G$20,0))/'CPMK-CPL'!G$25,""))</f>
        <v/>
      </c>
      <c r="I151" s="7" t="str">
        <f>IF($C151="","",IFERROR((IFERROR('FORM NILAI SIAP'!$M151*'CPMK-CPL'!H$11,0)+IFERROR('FORM NILAI SIAP'!$O151*'CPMK-CPL'!H$12,0)+IFERROR('FORM NILAI SIAP'!$Q151*'CPMK-CPL'!H$13,0)+IFERROR('FORM NILAI SIAP'!$S151*'CPMK-CPL'!H$14,0)+IFERROR('FORM NILAI SIAP'!$U151*'CPMK-CPL'!H$15,0)+IFERROR('FORM NILAI SIAP'!$W151*'CPMK-CPL'!H$16,0)+IFERROR('FORM NILAI SIAP'!$Y151*'CPMK-CPL'!H$17,0)+IFERROR('FORM NILAI SIAP'!$AA151*'CPMK-CPL'!H$18,0)+IFERROR('FORM NILAI SIAP'!$AC151*'CPMK-CPL'!H$19,0)+IFERROR('FORM NILAI SIAP'!$AE151*'CPMK-CPL'!H$20,0))/'CPMK-CPL'!H$25,""))</f>
        <v/>
      </c>
      <c r="J151" s="7" t="str">
        <f>IF($C151="","",IFERROR((IFERROR('FORM NILAI SIAP'!$M151*'CPMK-CPL'!I$11,0)+IFERROR('FORM NILAI SIAP'!$O151*'CPMK-CPL'!I$12,0)+IFERROR('FORM NILAI SIAP'!$Q151*'CPMK-CPL'!I$13,0)+IFERROR('FORM NILAI SIAP'!$S151*'CPMK-CPL'!I$14,0)+IFERROR('FORM NILAI SIAP'!$U151*'CPMK-CPL'!I$15,0)+IFERROR('FORM NILAI SIAP'!$W151*'CPMK-CPL'!I$16,0)+IFERROR('FORM NILAI SIAP'!$Y151*'CPMK-CPL'!I$17,0)+IFERROR('FORM NILAI SIAP'!$AA151*'CPMK-CPL'!I$18,0)+IFERROR('FORM NILAI SIAP'!$AC151*'CPMK-CPL'!I$19,0)+IFERROR('FORM NILAI SIAP'!$AE151*'CPMK-CPL'!I$20,0))/'CPMK-CPL'!I$25,""))</f>
        <v/>
      </c>
      <c r="K151" s="7" t="str">
        <f>IF($C151="","",IFERROR((IFERROR('FORM NILAI SIAP'!$M151*'CPMK-CPL'!J$11,0)+IFERROR('FORM NILAI SIAP'!$O151*'CPMK-CPL'!J$12,0)+IFERROR('FORM NILAI SIAP'!$Q151*'CPMK-CPL'!J$13,0)+IFERROR('FORM NILAI SIAP'!$S151*'CPMK-CPL'!J$14,0)+IFERROR('FORM NILAI SIAP'!$U151*'CPMK-CPL'!J$15,0)+IFERROR('FORM NILAI SIAP'!$W151*'CPMK-CPL'!J$16,0)+IFERROR('FORM NILAI SIAP'!$Y151*'CPMK-CPL'!J$17,0)+IFERROR('FORM NILAI SIAP'!$AA151*'CPMK-CPL'!J$18,0)+IFERROR('FORM NILAI SIAP'!$AC151*'CPMK-CPL'!J$19,0)+IFERROR('FORM NILAI SIAP'!$AE151*'CPMK-CPL'!J$20,0))/'CPMK-CPL'!J$25,""))</f>
        <v/>
      </c>
      <c r="L151" s="7" t="str">
        <f>IF($C151="","",IFERROR((IFERROR('FORM NILAI SIAP'!$M151*'CPMK-CPL'!K$11,0)+IFERROR('FORM NILAI SIAP'!$O151*'CPMK-CPL'!K$12,0)+IFERROR('FORM NILAI SIAP'!$Q151*'CPMK-CPL'!K$13,0)+IFERROR('FORM NILAI SIAP'!$S151*'CPMK-CPL'!K$14,0)+IFERROR('FORM NILAI SIAP'!$U151*'CPMK-CPL'!K$15,0)+IFERROR('FORM NILAI SIAP'!$W151*'CPMK-CPL'!K$16,0)+IFERROR('FORM NILAI SIAP'!$Y151*'CPMK-CPL'!K$17,0)+IFERROR('FORM NILAI SIAP'!$AA151*'CPMK-CPL'!K$18,0)+IFERROR('FORM NILAI SIAP'!$AC151*'CPMK-CPL'!K$19,0)+IFERROR('FORM NILAI SIAP'!$AE151*'CPMK-CPL'!K$20,0))/'CPMK-CPL'!K$25,""))</f>
        <v/>
      </c>
      <c r="M151" s="7" t="str">
        <f>IF($C151="","",IFERROR((IFERROR('FORM NILAI SIAP'!$M151*'CPMK-CPL'!L$11,0)+IFERROR('FORM NILAI SIAP'!$O151*'CPMK-CPL'!L$12,0)+IFERROR('FORM NILAI SIAP'!$Q151*'CPMK-CPL'!L$13,0)+IFERROR('FORM NILAI SIAP'!$S151*'CPMK-CPL'!L$14,0)+IFERROR('FORM NILAI SIAP'!$U151*'CPMK-CPL'!L$15,0)+IFERROR('FORM NILAI SIAP'!$W151*'CPMK-CPL'!L$16,0)+IFERROR('FORM NILAI SIAP'!$Y151*'CPMK-CPL'!L$17,0)+IFERROR('FORM NILAI SIAP'!$AA151*'CPMK-CPL'!L$18,0)+IFERROR('FORM NILAI SIAP'!$AC151*'CPMK-CPL'!L$19,0)+IFERROR('FORM NILAI SIAP'!$AE151*'CPMK-CPL'!L$20,0))/'CPMK-CPL'!L$25,""))</f>
        <v/>
      </c>
      <c r="N151" s="7" t="str">
        <f>IF($C151="","",IFERROR((IFERROR('FORM NILAI SIAP'!$M151*'CPMK-CPL'!M$11,0)+IFERROR('FORM NILAI SIAP'!$O151*'CPMK-CPL'!M$12,0)+IFERROR('FORM NILAI SIAP'!$Q151*'CPMK-CPL'!M$13,0)+IFERROR('FORM NILAI SIAP'!$S151*'CPMK-CPL'!M$14,0)+IFERROR('FORM NILAI SIAP'!$U151*'CPMK-CPL'!M$15,0)+IFERROR('FORM NILAI SIAP'!$W151*'CPMK-CPL'!M$16,0)+IFERROR('FORM NILAI SIAP'!$Y151*'CPMK-CPL'!M$17,0)+IFERROR('FORM NILAI SIAP'!$AA151*'CPMK-CPL'!M$18,0)+IFERROR('FORM NILAI SIAP'!$AC151*'CPMK-CPL'!M$19,0)+IFERROR('FORM NILAI SIAP'!$AE151*'CPMK-CPL'!M$20,0))/'CPMK-CPL'!M$25,""))</f>
        <v/>
      </c>
      <c r="O151" s="7" t="str">
        <f>IF($C151="","",IFERROR((IFERROR('FORM NILAI SIAP'!$M151*'CPMK-CPL'!N$11,0)+IFERROR('FORM NILAI SIAP'!$O151*'CPMK-CPL'!N$12,0)+IFERROR('FORM NILAI SIAP'!$Q151*'CPMK-CPL'!N$13,0)+IFERROR('FORM NILAI SIAP'!$S151*'CPMK-CPL'!N$14,0)+IFERROR('FORM NILAI SIAP'!$U151*'CPMK-CPL'!N$15,0)+IFERROR('FORM NILAI SIAP'!$W151*'CPMK-CPL'!N$16,0)+IFERROR('FORM NILAI SIAP'!$Y151*'CPMK-CPL'!N$17,0)+IFERROR('FORM NILAI SIAP'!$AA151*'CPMK-CPL'!N$18,0)+IFERROR('FORM NILAI SIAP'!$AC151*'CPMK-CPL'!N$19,0)+IFERROR('FORM NILAI SIAP'!$AE151*'CPMK-CPL'!N$20,0))/'CPMK-CPL'!N$25,""))</f>
        <v/>
      </c>
      <c r="P151" s="7" t="str">
        <f>IF($C151="","",IFERROR((IFERROR('FORM NILAI SIAP'!$M151*'CPMK-CPL'!O$11,0)+IFERROR('FORM NILAI SIAP'!$O151*'CPMK-CPL'!O$12,0)+IFERROR('FORM NILAI SIAP'!$Q151*'CPMK-CPL'!O$13,0)+IFERROR('FORM NILAI SIAP'!$S151*'CPMK-CPL'!O$14,0)+IFERROR('FORM NILAI SIAP'!$U151*'CPMK-CPL'!O$15,0)+IFERROR('FORM NILAI SIAP'!$W151*'CPMK-CPL'!O$16,0)+IFERROR('FORM NILAI SIAP'!$Y151*'CPMK-CPL'!O$17,0)+IFERROR('FORM NILAI SIAP'!$AA151*'CPMK-CPL'!O$18,0)+IFERROR('FORM NILAI SIAP'!$AC151*'CPMK-CPL'!O$19,0)+IFERROR('FORM NILAI SIAP'!$AE151*'CPMK-CPL'!O$20,0))/'CPMK-CPL'!O$25,""))</f>
        <v/>
      </c>
      <c r="Q151" s="7" t="str">
        <f>IF($C151="","",IFERROR((IFERROR('FORM NILAI SIAP'!$M151*'CPMK-CPL'!P$11,0)+IFERROR('FORM NILAI SIAP'!$O151*'CPMK-CPL'!P$12,0)+IFERROR('FORM NILAI SIAP'!$Q151*'CPMK-CPL'!P$13,0)+IFERROR('FORM NILAI SIAP'!$S151*'CPMK-CPL'!P$14,0)+IFERROR('FORM NILAI SIAP'!$U151*'CPMK-CPL'!P$15,0)+IFERROR('FORM NILAI SIAP'!$W151*'CPMK-CPL'!P$16,0)+IFERROR('FORM NILAI SIAP'!$Y151*'CPMK-CPL'!P$17,0)+IFERROR('FORM NILAI SIAP'!$AA151*'CPMK-CPL'!P$18,0)+IFERROR('FORM NILAI SIAP'!$AC151*'CPMK-CPL'!P$19,0)+IFERROR('FORM NILAI SIAP'!$AE151*'CPMK-CPL'!P$20,0))/'CPMK-CPL'!P$25,""))</f>
        <v/>
      </c>
      <c r="R151" s="7" t="str">
        <f>IF($C151="","",IFERROR((IFERROR('FORM NILAI SIAP'!$M151*'CPMK-CPL'!Q$11,0)+IFERROR('FORM NILAI SIAP'!$O151*'CPMK-CPL'!Q$12,0)+IFERROR('FORM NILAI SIAP'!$Q151*'CPMK-CPL'!Q$13,0)+IFERROR('FORM NILAI SIAP'!$S151*'CPMK-CPL'!Q$14,0)+IFERROR('FORM NILAI SIAP'!$U151*'CPMK-CPL'!Q$15,0)+IFERROR('FORM NILAI SIAP'!$W151*'CPMK-CPL'!Q$16,0)+IFERROR('FORM NILAI SIAP'!$Y151*'CPMK-CPL'!Q$17,0)+IFERROR('FORM NILAI SIAP'!$AA151*'CPMK-CPL'!Q$18,0)+IFERROR('FORM NILAI SIAP'!$AC151*'CPMK-CPL'!Q$19,0)+IFERROR('FORM NILAI SIAP'!$AE151*'CPMK-CPL'!Q$20,0))/'CPMK-CPL'!Q$25,""))</f>
        <v/>
      </c>
      <c r="S151" s="7" t="str">
        <f>IF($C151="","",IFERROR((IFERROR('FORM NILAI SIAP'!$M151*'CPMK-CPL'!R$11,0)+IFERROR('FORM NILAI SIAP'!$O151*'CPMK-CPL'!R$12,0)+IFERROR('FORM NILAI SIAP'!$Q151*'CPMK-CPL'!R$13,0)+IFERROR('FORM NILAI SIAP'!$S151*'CPMK-CPL'!R$14,0)+IFERROR('FORM NILAI SIAP'!$U151*'CPMK-CPL'!R$15,0)+IFERROR('FORM NILAI SIAP'!$W151*'CPMK-CPL'!R$16,0)+IFERROR('FORM NILAI SIAP'!$Y151*'CPMK-CPL'!R$17,0)+IFERROR('FORM NILAI SIAP'!$AA151*'CPMK-CPL'!R$18,0)+IFERROR('FORM NILAI SIAP'!$AC151*'CPMK-CPL'!R$19,0)+IFERROR('FORM NILAI SIAP'!$AE151*'CPMK-CPL'!R$20,0))/'CPMK-CPL'!R$25,""))</f>
        <v/>
      </c>
      <c r="T151" s="88" t="str">
        <f t="shared" ref="T151:AH151" si="155">IF(E151="","",IF(E151&gt;=80,4,IF(E151&gt;=70,3,IF(E151&gt;=60,2,1))))</f>
        <v/>
      </c>
      <c r="U151" s="88" t="str">
        <f t="shared" si="155"/>
        <v/>
      </c>
      <c r="V151" s="88">
        <f t="shared" si="141"/>
        <v>4</v>
      </c>
      <c r="W151" s="88" t="str">
        <f t="shared" si="155"/>
        <v/>
      </c>
      <c r="X151" s="88" t="str">
        <f t="shared" si="155"/>
        <v/>
      </c>
      <c r="Y151" s="88" t="str">
        <f t="shared" si="155"/>
        <v/>
      </c>
      <c r="Z151" s="88" t="str">
        <f t="shared" si="155"/>
        <v/>
      </c>
      <c r="AA151" s="88" t="str">
        <f t="shared" si="155"/>
        <v/>
      </c>
      <c r="AB151" s="88" t="str">
        <f t="shared" si="155"/>
        <v/>
      </c>
      <c r="AC151" s="88" t="str">
        <f t="shared" si="155"/>
        <v/>
      </c>
      <c r="AD151" s="88" t="str">
        <f t="shared" si="155"/>
        <v/>
      </c>
      <c r="AE151" s="88" t="str">
        <f t="shared" si="155"/>
        <v/>
      </c>
      <c r="AF151" s="88" t="str">
        <f t="shared" si="155"/>
        <v/>
      </c>
      <c r="AG151" s="88" t="str">
        <f t="shared" si="155"/>
        <v/>
      </c>
      <c r="AH151" s="88" t="str">
        <f t="shared" si="155"/>
        <v/>
      </c>
      <c r="AI151" s="89">
        <f t="shared" ca="1" si="6"/>
        <v>4</v>
      </c>
      <c r="AJ151" s="89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</row>
    <row r="152" spans="1:90" ht="14.25" customHeight="1">
      <c r="A152" s="103">
        <f t="shared" si="139"/>
        <v>145</v>
      </c>
      <c r="B152" s="64">
        <f>IF('FORM NILAI SIAP'!A152=0,"",'FORM NILAI SIAP'!A152)</f>
        <v>21120120140099</v>
      </c>
      <c r="C152" s="3" t="str">
        <f>IF('FORM NILAI SIAP'!B152=0,"",'FORM NILAI SIAP'!B152)</f>
        <v>MUHAMMAD FARIZ SIDIK</v>
      </c>
      <c r="D152" s="3" t="str">
        <f>'FORM NILAI SIAP'!J152</f>
        <v>A</v>
      </c>
      <c r="E152" s="7" t="str">
        <f>IF($C152="","",IFERROR((IFERROR('FORM NILAI SIAP'!$M152*'CPMK-CPL'!D$11,0)+IFERROR('FORM NILAI SIAP'!$O152*'CPMK-CPL'!D$12,0)+IFERROR('FORM NILAI SIAP'!$Q152*'CPMK-CPL'!D$13,0)+IFERROR('FORM NILAI SIAP'!$S152*'CPMK-CPL'!D$14,0)+IFERROR('FORM NILAI SIAP'!$U152*'CPMK-CPL'!D$15,0)+IFERROR('FORM NILAI SIAP'!$W152*'CPMK-CPL'!D$16,0)+IFERROR('FORM NILAI SIAP'!$Y152*'CPMK-CPL'!D$17,0)+IFERROR('FORM NILAI SIAP'!$AA152*'CPMK-CPL'!D$18,0)+IFERROR('FORM NILAI SIAP'!$AC152*'CPMK-CPL'!D$19,0)+IFERROR('FORM NILAI SIAP'!$AE152*'CPMK-CPL'!D$20,0))/'CPMK-CPL'!D$25,""))</f>
        <v/>
      </c>
      <c r="F152" s="7" t="str">
        <f>IF($C152="","",IFERROR((IFERROR('FORM NILAI SIAP'!$M152*'CPMK-CPL'!E$11,0)+IFERROR('FORM NILAI SIAP'!$O152*'CPMK-CPL'!E$12,0)+IFERROR('FORM NILAI SIAP'!$Q152*'CPMK-CPL'!E$13,0)+IFERROR('FORM NILAI SIAP'!$S152*'CPMK-CPL'!E$14,0)+IFERROR('FORM NILAI SIAP'!$U152*'CPMK-CPL'!E$15,0)+IFERROR('FORM NILAI SIAP'!$W152*'CPMK-CPL'!E$16,0)+IFERROR('FORM NILAI SIAP'!$Y152*'CPMK-CPL'!E$17,0)+IFERROR('FORM NILAI SIAP'!$AA152*'CPMK-CPL'!E$18,0)+IFERROR('FORM NILAI SIAP'!$AC152*'CPMK-CPL'!E$19,0)+IFERROR('FORM NILAI SIAP'!$AE152*'CPMK-CPL'!E$20,0))/'CPMK-CPL'!E$25,""))</f>
        <v/>
      </c>
      <c r="G152" s="7">
        <f>IF($C152="","",IFERROR((IFERROR('FORM NILAI SIAP'!$M152*'CPMK-CPL'!F$11,0)+IFERROR('FORM NILAI SIAP'!$O152*'CPMK-CPL'!F$12,0)+IFERROR('FORM NILAI SIAP'!$Q152*'CPMK-CPL'!F$13,0)+IFERROR('FORM NILAI SIAP'!$S152*'CPMK-CPL'!F$14,0)+IFERROR('FORM NILAI SIAP'!$U152*'CPMK-CPL'!F$15,0)+IFERROR('FORM NILAI SIAP'!$W152*'CPMK-CPL'!F$16,0)+IFERROR('FORM NILAI SIAP'!$Y152*'CPMK-CPL'!F$17,0)+IFERROR('FORM NILAI SIAP'!$AA152*'CPMK-CPL'!F$18,0)+IFERROR('FORM NILAI SIAP'!$AC152*'CPMK-CPL'!F$19,0)+IFERROR('FORM NILAI SIAP'!$AE152*'CPMK-CPL'!F$20,0))/'CPMK-CPL'!F$25,""))</f>
        <v>88.5</v>
      </c>
      <c r="H152" s="7" t="str">
        <f>IF($C152="","",IFERROR((IFERROR('FORM NILAI SIAP'!$M152*'CPMK-CPL'!G$11,0)+IFERROR('FORM NILAI SIAP'!$O152*'CPMK-CPL'!G$12,0)+IFERROR('FORM NILAI SIAP'!$Q152*'CPMK-CPL'!G$13,0)+IFERROR('FORM NILAI SIAP'!$S152*'CPMK-CPL'!G$14,0)+IFERROR('FORM NILAI SIAP'!$U152*'CPMK-CPL'!G$15,0)+IFERROR('FORM NILAI SIAP'!$W152*'CPMK-CPL'!G$16,0)+IFERROR('FORM NILAI SIAP'!$Y152*'CPMK-CPL'!G$17,0)+IFERROR('FORM NILAI SIAP'!$AA152*'CPMK-CPL'!G$18,0)+IFERROR('FORM NILAI SIAP'!$AC152*'CPMK-CPL'!G$19,0)+IFERROR('FORM NILAI SIAP'!$AE152*'CPMK-CPL'!G$20,0))/'CPMK-CPL'!G$25,""))</f>
        <v/>
      </c>
      <c r="I152" s="7" t="str">
        <f>IF($C152="","",IFERROR((IFERROR('FORM NILAI SIAP'!$M152*'CPMK-CPL'!H$11,0)+IFERROR('FORM NILAI SIAP'!$O152*'CPMK-CPL'!H$12,0)+IFERROR('FORM NILAI SIAP'!$Q152*'CPMK-CPL'!H$13,0)+IFERROR('FORM NILAI SIAP'!$S152*'CPMK-CPL'!H$14,0)+IFERROR('FORM NILAI SIAP'!$U152*'CPMK-CPL'!H$15,0)+IFERROR('FORM NILAI SIAP'!$W152*'CPMK-CPL'!H$16,0)+IFERROR('FORM NILAI SIAP'!$Y152*'CPMK-CPL'!H$17,0)+IFERROR('FORM NILAI SIAP'!$AA152*'CPMK-CPL'!H$18,0)+IFERROR('FORM NILAI SIAP'!$AC152*'CPMK-CPL'!H$19,0)+IFERROR('FORM NILAI SIAP'!$AE152*'CPMK-CPL'!H$20,0))/'CPMK-CPL'!H$25,""))</f>
        <v/>
      </c>
      <c r="J152" s="7" t="str">
        <f>IF($C152="","",IFERROR((IFERROR('FORM NILAI SIAP'!$M152*'CPMK-CPL'!I$11,0)+IFERROR('FORM NILAI SIAP'!$O152*'CPMK-CPL'!I$12,0)+IFERROR('FORM NILAI SIAP'!$Q152*'CPMK-CPL'!I$13,0)+IFERROR('FORM NILAI SIAP'!$S152*'CPMK-CPL'!I$14,0)+IFERROR('FORM NILAI SIAP'!$U152*'CPMK-CPL'!I$15,0)+IFERROR('FORM NILAI SIAP'!$W152*'CPMK-CPL'!I$16,0)+IFERROR('FORM NILAI SIAP'!$Y152*'CPMK-CPL'!I$17,0)+IFERROR('FORM NILAI SIAP'!$AA152*'CPMK-CPL'!I$18,0)+IFERROR('FORM NILAI SIAP'!$AC152*'CPMK-CPL'!I$19,0)+IFERROR('FORM NILAI SIAP'!$AE152*'CPMK-CPL'!I$20,0))/'CPMK-CPL'!I$25,""))</f>
        <v/>
      </c>
      <c r="K152" s="7" t="str">
        <f>IF($C152="","",IFERROR((IFERROR('FORM NILAI SIAP'!$M152*'CPMK-CPL'!J$11,0)+IFERROR('FORM NILAI SIAP'!$O152*'CPMK-CPL'!J$12,0)+IFERROR('FORM NILAI SIAP'!$Q152*'CPMK-CPL'!J$13,0)+IFERROR('FORM NILAI SIAP'!$S152*'CPMK-CPL'!J$14,0)+IFERROR('FORM NILAI SIAP'!$U152*'CPMK-CPL'!J$15,0)+IFERROR('FORM NILAI SIAP'!$W152*'CPMK-CPL'!J$16,0)+IFERROR('FORM NILAI SIAP'!$Y152*'CPMK-CPL'!J$17,0)+IFERROR('FORM NILAI SIAP'!$AA152*'CPMK-CPL'!J$18,0)+IFERROR('FORM NILAI SIAP'!$AC152*'CPMK-CPL'!J$19,0)+IFERROR('FORM NILAI SIAP'!$AE152*'CPMK-CPL'!J$20,0))/'CPMK-CPL'!J$25,""))</f>
        <v/>
      </c>
      <c r="L152" s="7" t="str">
        <f>IF($C152="","",IFERROR((IFERROR('FORM NILAI SIAP'!$M152*'CPMK-CPL'!K$11,0)+IFERROR('FORM NILAI SIAP'!$O152*'CPMK-CPL'!K$12,0)+IFERROR('FORM NILAI SIAP'!$Q152*'CPMK-CPL'!K$13,0)+IFERROR('FORM NILAI SIAP'!$S152*'CPMK-CPL'!K$14,0)+IFERROR('FORM NILAI SIAP'!$U152*'CPMK-CPL'!K$15,0)+IFERROR('FORM NILAI SIAP'!$W152*'CPMK-CPL'!K$16,0)+IFERROR('FORM NILAI SIAP'!$Y152*'CPMK-CPL'!K$17,0)+IFERROR('FORM NILAI SIAP'!$AA152*'CPMK-CPL'!K$18,0)+IFERROR('FORM NILAI SIAP'!$AC152*'CPMK-CPL'!K$19,0)+IFERROR('FORM NILAI SIAP'!$AE152*'CPMK-CPL'!K$20,0))/'CPMK-CPL'!K$25,""))</f>
        <v/>
      </c>
      <c r="M152" s="7" t="str">
        <f>IF($C152="","",IFERROR((IFERROR('FORM NILAI SIAP'!$M152*'CPMK-CPL'!L$11,0)+IFERROR('FORM NILAI SIAP'!$O152*'CPMK-CPL'!L$12,0)+IFERROR('FORM NILAI SIAP'!$Q152*'CPMK-CPL'!L$13,0)+IFERROR('FORM NILAI SIAP'!$S152*'CPMK-CPL'!L$14,0)+IFERROR('FORM NILAI SIAP'!$U152*'CPMK-CPL'!L$15,0)+IFERROR('FORM NILAI SIAP'!$W152*'CPMK-CPL'!L$16,0)+IFERROR('FORM NILAI SIAP'!$Y152*'CPMK-CPL'!L$17,0)+IFERROR('FORM NILAI SIAP'!$AA152*'CPMK-CPL'!L$18,0)+IFERROR('FORM NILAI SIAP'!$AC152*'CPMK-CPL'!L$19,0)+IFERROR('FORM NILAI SIAP'!$AE152*'CPMK-CPL'!L$20,0))/'CPMK-CPL'!L$25,""))</f>
        <v/>
      </c>
      <c r="N152" s="7" t="str">
        <f>IF($C152="","",IFERROR((IFERROR('FORM NILAI SIAP'!$M152*'CPMK-CPL'!M$11,0)+IFERROR('FORM NILAI SIAP'!$O152*'CPMK-CPL'!M$12,0)+IFERROR('FORM NILAI SIAP'!$Q152*'CPMK-CPL'!M$13,0)+IFERROR('FORM NILAI SIAP'!$S152*'CPMK-CPL'!M$14,0)+IFERROR('FORM NILAI SIAP'!$U152*'CPMK-CPL'!M$15,0)+IFERROR('FORM NILAI SIAP'!$W152*'CPMK-CPL'!M$16,0)+IFERROR('FORM NILAI SIAP'!$Y152*'CPMK-CPL'!M$17,0)+IFERROR('FORM NILAI SIAP'!$AA152*'CPMK-CPL'!M$18,0)+IFERROR('FORM NILAI SIAP'!$AC152*'CPMK-CPL'!M$19,0)+IFERROR('FORM NILAI SIAP'!$AE152*'CPMK-CPL'!M$20,0))/'CPMK-CPL'!M$25,""))</f>
        <v/>
      </c>
      <c r="O152" s="7" t="str">
        <f>IF($C152="","",IFERROR((IFERROR('FORM NILAI SIAP'!$M152*'CPMK-CPL'!N$11,0)+IFERROR('FORM NILAI SIAP'!$O152*'CPMK-CPL'!N$12,0)+IFERROR('FORM NILAI SIAP'!$Q152*'CPMK-CPL'!N$13,0)+IFERROR('FORM NILAI SIAP'!$S152*'CPMK-CPL'!N$14,0)+IFERROR('FORM NILAI SIAP'!$U152*'CPMK-CPL'!N$15,0)+IFERROR('FORM NILAI SIAP'!$W152*'CPMK-CPL'!N$16,0)+IFERROR('FORM NILAI SIAP'!$Y152*'CPMK-CPL'!N$17,0)+IFERROR('FORM NILAI SIAP'!$AA152*'CPMK-CPL'!N$18,0)+IFERROR('FORM NILAI SIAP'!$AC152*'CPMK-CPL'!N$19,0)+IFERROR('FORM NILAI SIAP'!$AE152*'CPMK-CPL'!N$20,0))/'CPMK-CPL'!N$25,""))</f>
        <v/>
      </c>
      <c r="P152" s="7" t="str">
        <f>IF($C152="","",IFERROR((IFERROR('FORM NILAI SIAP'!$M152*'CPMK-CPL'!O$11,0)+IFERROR('FORM NILAI SIAP'!$O152*'CPMK-CPL'!O$12,0)+IFERROR('FORM NILAI SIAP'!$Q152*'CPMK-CPL'!O$13,0)+IFERROR('FORM NILAI SIAP'!$S152*'CPMK-CPL'!O$14,0)+IFERROR('FORM NILAI SIAP'!$U152*'CPMK-CPL'!O$15,0)+IFERROR('FORM NILAI SIAP'!$W152*'CPMK-CPL'!O$16,0)+IFERROR('FORM NILAI SIAP'!$Y152*'CPMK-CPL'!O$17,0)+IFERROR('FORM NILAI SIAP'!$AA152*'CPMK-CPL'!O$18,0)+IFERROR('FORM NILAI SIAP'!$AC152*'CPMK-CPL'!O$19,0)+IFERROR('FORM NILAI SIAP'!$AE152*'CPMK-CPL'!O$20,0))/'CPMK-CPL'!O$25,""))</f>
        <v/>
      </c>
      <c r="Q152" s="7" t="str">
        <f>IF($C152="","",IFERROR((IFERROR('FORM NILAI SIAP'!$M152*'CPMK-CPL'!P$11,0)+IFERROR('FORM NILAI SIAP'!$O152*'CPMK-CPL'!P$12,0)+IFERROR('FORM NILAI SIAP'!$Q152*'CPMK-CPL'!P$13,0)+IFERROR('FORM NILAI SIAP'!$S152*'CPMK-CPL'!P$14,0)+IFERROR('FORM NILAI SIAP'!$U152*'CPMK-CPL'!P$15,0)+IFERROR('FORM NILAI SIAP'!$W152*'CPMK-CPL'!P$16,0)+IFERROR('FORM NILAI SIAP'!$Y152*'CPMK-CPL'!P$17,0)+IFERROR('FORM NILAI SIAP'!$AA152*'CPMK-CPL'!P$18,0)+IFERROR('FORM NILAI SIAP'!$AC152*'CPMK-CPL'!P$19,0)+IFERROR('FORM NILAI SIAP'!$AE152*'CPMK-CPL'!P$20,0))/'CPMK-CPL'!P$25,""))</f>
        <v/>
      </c>
      <c r="R152" s="7" t="str">
        <f>IF($C152="","",IFERROR((IFERROR('FORM NILAI SIAP'!$M152*'CPMK-CPL'!Q$11,0)+IFERROR('FORM NILAI SIAP'!$O152*'CPMK-CPL'!Q$12,0)+IFERROR('FORM NILAI SIAP'!$Q152*'CPMK-CPL'!Q$13,0)+IFERROR('FORM NILAI SIAP'!$S152*'CPMK-CPL'!Q$14,0)+IFERROR('FORM NILAI SIAP'!$U152*'CPMK-CPL'!Q$15,0)+IFERROR('FORM NILAI SIAP'!$W152*'CPMK-CPL'!Q$16,0)+IFERROR('FORM NILAI SIAP'!$Y152*'CPMK-CPL'!Q$17,0)+IFERROR('FORM NILAI SIAP'!$AA152*'CPMK-CPL'!Q$18,0)+IFERROR('FORM NILAI SIAP'!$AC152*'CPMK-CPL'!Q$19,0)+IFERROR('FORM NILAI SIAP'!$AE152*'CPMK-CPL'!Q$20,0))/'CPMK-CPL'!Q$25,""))</f>
        <v/>
      </c>
      <c r="S152" s="7" t="str">
        <f>IF($C152="","",IFERROR((IFERROR('FORM NILAI SIAP'!$M152*'CPMK-CPL'!R$11,0)+IFERROR('FORM NILAI SIAP'!$O152*'CPMK-CPL'!R$12,0)+IFERROR('FORM NILAI SIAP'!$Q152*'CPMK-CPL'!R$13,0)+IFERROR('FORM NILAI SIAP'!$S152*'CPMK-CPL'!R$14,0)+IFERROR('FORM NILAI SIAP'!$U152*'CPMK-CPL'!R$15,0)+IFERROR('FORM NILAI SIAP'!$W152*'CPMK-CPL'!R$16,0)+IFERROR('FORM NILAI SIAP'!$Y152*'CPMK-CPL'!R$17,0)+IFERROR('FORM NILAI SIAP'!$AA152*'CPMK-CPL'!R$18,0)+IFERROR('FORM NILAI SIAP'!$AC152*'CPMK-CPL'!R$19,0)+IFERROR('FORM NILAI SIAP'!$AE152*'CPMK-CPL'!R$20,0))/'CPMK-CPL'!R$25,""))</f>
        <v/>
      </c>
      <c r="T152" s="88" t="str">
        <f t="shared" ref="T152:AH152" si="156">IF(E152="","",IF(E152&gt;=80,4,IF(E152&gt;=70,3,IF(E152&gt;=60,2,1))))</f>
        <v/>
      </c>
      <c r="U152" s="88" t="str">
        <f t="shared" si="156"/>
        <v/>
      </c>
      <c r="V152" s="88">
        <f t="shared" si="141"/>
        <v>4</v>
      </c>
      <c r="W152" s="88" t="str">
        <f t="shared" si="156"/>
        <v/>
      </c>
      <c r="X152" s="88" t="str">
        <f t="shared" si="156"/>
        <v/>
      </c>
      <c r="Y152" s="88" t="str">
        <f t="shared" si="156"/>
        <v/>
      </c>
      <c r="Z152" s="88" t="str">
        <f t="shared" si="156"/>
        <v/>
      </c>
      <c r="AA152" s="88" t="str">
        <f t="shared" si="156"/>
        <v/>
      </c>
      <c r="AB152" s="88" t="str">
        <f t="shared" si="156"/>
        <v/>
      </c>
      <c r="AC152" s="88" t="str">
        <f t="shared" si="156"/>
        <v/>
      </c>
      <c r="AD152" s="88" t="str">
        <f t="shared" si="156"/>
        <v/>
      </c>
      <c r="AE152" s="88" t="str">
        <f t="shared" si="156"/>
        <v/>
      </c>
      <c r="AF152" s="88" t="str">
        <f t="shared" si="156"/>
        <v/>
      </c>
      <c r="AG152" s="88" t="str">
        <f t="shared" si="156"/>
        <v/>
      </c>
      <c r="AH152" s="88" t="str">
        <f t="shared" si="156"/>
        <v/>
      </c>
      <c r="AI152" s="89">
        <f t="shared" ca="1" si="6"/>
        <v>4</v>
      </c>
      <c r="AJ152" s="89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</row>
    <row r="153" spans="1:90" ht="14.25" customHeight="1">
      <c r="A153" s="103">
        <f t="shared" si="139"/>
        <v>146</v>
      </c>
      <c r="B153" s="64">
        <f>IF('FORM NILAI SIAP'!A153=0,"",'FORM NILAI SIAP'!A153)</f>
        <v>21120120140099</v>
      </c>
      <c r="C153" s="3" t="str">
        <f>IF('FORM NILAI SIAP'!B153=0,"",'FORM NILAI SIAP'!B153)</f>
        <v>AHMAD RADITYA ALRAZI WIBOWO</v>
      </c>
      <c r="D153" s="3" t="str">
        <f>'FORM NILAI SIAP'!J153</f>
        <v>A</v>
      </c>
      <c r="E153" s="7" t="str">
        <f>IF($C153="","",IFERROR((IFERROR('FORM NILAI SIAP'!$M153*'CPMK-CPL'!D$11,0)+IFERROR('FORM NILAI SIAP'!$O153*'CPMK-CPL'!D$12,0)+IFERROR('FORM NILAI SIAP'!$Q153*'CPMK-CPL'!D$13,0)+IFERROR('FORM NILAI SIAP'!$S153*'CPMK-CPL'!D$14,0)+IFERROR('FORM NILAI SIAP'!$U153*'CPMK-CPL'!D$15,0)+IFERROR('FORM NILAI SIAP'!$W153*'CPMK-CPL'!D$16,0)+IFERROR('FORM NILAI SIAP'!$Y153*'CPMK-CPL'!D$17,0)+IFERROR('FORM NILAI SIAP'!$AA153*'CPMK-CPL'!D$18,0)+IFERROR('FORM NILAI SIAP'!$AC153*'CPMK-CPL'!D$19,0)+IFERROR('FORM NILAI SIAP'!$AE153*'CPMK-CPL'!D$20,0))/'CPMK-CPL'!D$25,""))</f>
        <v/>
      </c>
      <c r="F153" s="7" t="str">
        <f>IF($C153="","",IFERROR((IFERROR('FORM NILAI SIAP'!$M153*'CPMK-CPL'!E$11,0)+IFERROR('FORM NILAI SIAP'!$O153*'CPMK-CPL'!E$12,0)+IFERROR('FORM NILAI SIAP'!$Q153*'CPMK-CPL'!E$13,0)+IFERROR('FORM NILAI SIAP'!$S153*'CPMK-CPL'!E$14,0)+IFERROR('FORM NILAI SIAP'!$U153*'CPMK-CPL'!E$15,0)+IFERROR('FORM NILAI SIAP'!$W153*'CPMK-CPL'!E$16,0)+IFERROR('FORM NILAI SIAP'!$Y153*'CPMK-CPL'!E$17,0)+IFERROR('FORM NILAI SIAP'!$AA153*'CPMK-CPL'!E$18,0)+IFERROR('FORM NILAI SIAP'!$AC153*'CPMK-CPL'!E$19,0)+IFERROR('FORM NILAI SIAP'!$AE153*'CPMK-CPL'!E$20,0))/'CPMK-CPL'!E$25,""))</f>
        <v/>
      </c>
      <c r="G153" s="7">
        <f>IF($C153="","",IFERROR((IFERROR('FORM NILAI SIAP'!$M153*'CPMK-CPL'!F$11,0)+IFERROR('FORM NILAI SIAP'!$O153*'CPMK-CPL'!F$12,0)+IFERROR('FORM NILAI SIAP'!$Q153*'CPMK-CPL'!F$13,0)+IFERROR('FORM NILAI SIAP'!$S153*'CPMK-CPL'!F$14,0)+IFERROR('FORM NILAI SIAP'!$U153*'CPMK-CPL'!F$15,0)+IFERROR('FORM NILAI SIAP'!$W153*'CPMK-CPL'!F$16,0)+IFERROR('FORM NILAI SIAP'!$Y153*'CPMK-CPL'!F$17,0)+IFERROR('FORM NILAI SIAP'!$AA153*'CPMK-CPL'!F$18,0)+IFERROR('FORM NILAI SIAP'!$AC153*'CPMK-CPL'!F$19,0)+IFERROR('FORM NILAI SIAP'!$AE153*'CPMK-CPL'!F$20,0))/'CPMK-CPL'!F$25,""))</f>
        <v>88.5</v>
      </c>
      <c r="H153" s="7" t="str">
        <f>IF($C153="","",IFERROR((IFERROR('FORM NILAI SIAP'!$M153*'CPMK-CPL'!G$11,0)+IFERROR('FORM NILAI SIAP'!$O153*'CPMK-CPL'!G$12,0)+IFERROR('FORM NILAI SIAP'!$Q153*'CPMK-CPL'!G$13,0)+IFERROR('FORM NILAI SIAP'!$S153*'CPMK-CPL'!G$14,0)+IFERROR('FORM NILAI SIAP'!$U153*'CPMK-CPL'!G$15,0)+IFERROR('FORM NILAI SIAP'!$W153*'CPMK-CPL'!G$16,0)+IFERROR('FORM NILAI SIAP'!$Y153*'CPMK-CPL'!G$17,0)+IFERROR('FORM NILAI SIAP'!$AA153*'CPMK-CPL'!G$18,0)+IFERROR('FORM NILAI SIAP'!$AC153*'CPMK-CPL'!G$19,0)+IFERROR('FORM NILAI SIAP'!$AE153*'CPMK-CPL'!G$20,0))/'CPMK-CPL'!G$25,""))</f>
        <v/>
      </c>
      <c r="I153" s="7" t="str">
        <f>IF($C153="","",IFERROR((IFERROR('FORM NILAI SIAP'!$M153*'CPMK-CPL'!H$11,0)+IFERROR('FORM NILAI SIAP'!$O153*'CPMK-CPL'!H$12,0)+IFERROR('FORM NILAI SIAP'!$Q153*'CPMK-CPL'!H$13,0)+IFERROR('FORM NILAI SIAP'!$S153*'CPMK-CPL'!H$14,0)+IFERROR('FORM NILAI SIAP'!$U153*'CPMK-CPL'!H$15,0)+IFERROR('FORM NILAI SIAP'!$W153*'CPMK-CPL'!H$16,0)+IFERROR('FORM NILAI SIAP'!$Y153*'CPMK-CPL'!H$17,0)+IFERROR('FORM NILAI SIAP'!$AA153*'CPMK-CPL'!H$18,0)+IFERROR('FORM NILAI SIAP'!$AC153*'CPMK-CPL'!H$19,0)+IFERROR('FORM NILAI SIAP'!$AE153*'CPMK-CPL'!H$20,0))/'CPMK-CPL'!H$25,""))</f>
        <v/>
      </c>
      <c r="J153" s="7" t="str">
        <f>IF($C153="","",IFERROR((IFERROR('FORM NILAI SIAP'!$M153*'CPMK-CPL'!I$11,0)+IFERROR('FORM NILAI SIAP'!$O153*'CPMK-CPL'!I$12,0)+IFERROR('FORM NILAI SIAP'!$Q153*'CPMK-CPL'!I$13,0)+IFERROR('FORM NILAI SIAP'!$S153*'CPMK-CPL'!I$14,0)+IFERROR('FORM NILAI SIAP'!$U153*'CPMK-CPL'!I$15,0)+IFERROR('FORM NILAI SIAP'!$W153*'CPMK-CPL'!I$16,0)+IFERROR('FORM NILAI SIAP'!$Y153*'CPMK-CPL'!I$17,0)+IFERROR('FORM NILAI SIAP'!$AA153*'CPMK-CPL'!I$18,0)+IFERROR('FORM NILAI SIAP'!$AC153*'CPMK-CPL'!I$19,0)+IFERROR('FORM NILAI SIAP'!$AE153*'CPMK-CPL'!I$20,0))/'CPMK-CPL'!I$25,""))</f>
        <v/>
      </c>
      <c r="K153" s="7" t="str">
        <f>IF($C153="","",IFERROR((IFERROR('FORM NILAI SIAP'!$M153*'CPMK-CPL'!J$11,0)+IFERROR('FORM NILAI SIAP'!$O153*'CPMK-CPL'!J$12,0)+IFERROR('FORM NILAI SIAP'!$Q153*'CPMK-CPL'!J$13,0)+IFERROR('FORM NILAI SIAP'!$S153*'CPMK-CPL'!J$14,0)+IFERROR('FORM NILAI SIAP'!$U153*'CPMK-CPL'!J$15,0)+IFERROR('FORM NILAI SIAP'!$W153*'CPMK-CPL'!J$16,0)+IFERROR('FORM NILAI SIAP'!$Y153*'CPMK-CPL'!J$17,0)+IFERROR('FORM NILAI SIAP'!$AA153*'CPMK-CPL'!J$18,0)+IFERROR('FORM NILAI SIAP'!$AC153*'CPMK-CPL'!J$19,0)+IFERROR('FORM NILAI SIAP'!$AE153*'CPMK-CPL'!J$20,0))/'CPMK-CPL'!J$25,""))</f>
        <v/>
      </c>
      <c r="L153" s="7" t="str">
        <f>IF($C153="","",IFERROR((IFERROR('FORM NILAI SIAP'!$M153*'CPMK-CPL'!K$11,0)+IFERROR('FORM NILAI SIAP'!$O153*'CPMK-CPL'!K$12,0)+IFERROR('FORM NILAI SIAP'!$Q153*'CPMK-CPL'!K$13,0)+IFERROR('FORM NILAI SIAP'!$S153*'CPMK-CPL'!K$14,0)+IFERROR('FORM NILAI SIAP'!$U153*'CPMK-CPL'!K$15,0)+IFERROR('FORM NILAI SIAP'!$W153*'CPMK-CPL'!K$16,0)+IFERROR('FORM NILAI SIAP'!$Y153*'CPMK-CPL'!K$17,0)+IFERROR('FORM NILAI SIAP'!$AA153*'CPMK-CPL'!K$18,0)+IFERROR('FORM NILAI SIAP'!$AC153*'CPMK-CPL'!K$19,0)+IFERROR('FORM NILAI SIAP'!$AE153*'CPMK-CPL'!K$20,0))/'CPMK-CPL'!K$25,""))</f>
        <v/>
      </c>
      <c r="M153" s="7" t="str">
        <f>IF($C153="","",IFERROR((IFERROR('FORM NILAI SIAP'!$M153*'CPMK-CPL'!L$11,0)+IFERROR('FORM NILAI SIAP'!$O153*'CPMK-CPL'!L$12,0)+IFERROR('FORM NILAI SIAP'!$Q153*'CPMK-CPL'!L$13,0)+IFERROR('FORM NILAI SIAP'!$S153*'CPMK-CPL'!L$14,0)+IFERROR('FORM NILAI SIAP'!$U153*'CPMK-CPL'!L$15,0)+IFERROR('FORM NILAI SIAP'!$W153*'CPMK-CPL'!L$16,0)+IFERROR('FORM NILAI SIAP'!$Y153*'CPMK-CPL'!L$17,0)+IFERROR('FORM NILAI SIAP'!$AA153*'CPMK-CPL'!L$18,0)+IFERROR('FORM NILAI SIAP'!$AC153*'CPMK-CPL'!L$19,0)+IFERROR('FORM NILAI SIAP'!$AE153*'CPMK-CPL'!L$20,0))/'CPMK-CPL'!L$25,""))</f>
        <v/>
      </c>
      <c r="N153" s="7" t="str">
        <f>IF($C153="","",IFERROR((IFERROR('FORM NILAI SIAP'!$M153*'CPMK-CPL'!M$11,0)+IFERROR('FORM NILAI SIAP'!$O153*'CPMK-CPL'!M$12,0)+IFERROR('FORM NILAI SIAP'!$Q153*'CPMK-CPL'!M$13,0)+IFERROR('FORM NILAI SIAP'!$S153*'CPMK-CPL'!M$14,0)+IFERROR('FORM NILAI SIAP'!$U153*'CPMK-CPL'!M$15,0)+IFERROR('FORM NILAI SIAP'!$W153*'CPMK-CPL'!M$16,0)+IFERROR('FORM NILAI SIAP'!$Y153*'CPMK-CPL'!M$17,0)+IFERROR('FORM NILAI SIAP'!$AA153*'CPMK-CPL'!M$18,0)+IFERROR('FORM NILAI SIAP'!$AC153*'CPMK-CPL'!M$19,0)+IFERROR('FORM NILAI SIAP'!$AE153*'CPMK-CPL'!M$20,0))/'CPMK-CPL'!M$25,""))</f>
        <v/>
      </c>
      <c r="O153" s="7" t="str">
        <f>IF($C153="","",IFERROR((IFERROR('FORM NILAI SIAP'!$M153*'CPMK-CPL'!N$11,0)+IFERROR('FORM NILAI SIAP'!$O153*'CPMK-CPL'!N$12,0)+IFERROR('FORM NILAI SIAP'!$Q153*'CPMK-CPL'!N$13,0)+IFERROR('FORM NILAI SIAP'!$S153*'CPMK-CPL'!N$14,0)+IFERROR('FORM NILAI SIAP'!$U153*'CPMK-CPL'!N$15,0)+IFERROR('FORM NILAI SIAP'!$W153*'CPMK-CPL'!N$16,0)+IFERROR('FORM NILAI SIAP'!$Y153*'CPMK-CPL'!N$17,0)+IFERROR('FORM NILAI SIAP'!$AA153*'CPMK-CPL'!N$18,0)+IFERROR('FORM NILAI SIAP'!$AC153*'CPMK-CPL'!N$19,0)+IFERROR('FORM NILAI SIAP'!$AE153*'CPMK-CPL'!N$20,0))/'CPMK-CPL'!N$25,""))</f>
        <v/>
      </c>
      <c r="P153" s="7" t="str">
        <f>IF($C153="","",IFERROR((IFERROR('FORM NILAI SIAP'!$M153*'CPMK-CPL'!O$11,0)+IFERROR('FORM NILAI SIAP'!$O153*'CPMK-CPL'!O$12,0)+IFERROR('FORM NILAI SIAP'!$Q153*'CPMK-CPL'!O$13,0)+IFERROR('FORM NILAI SIAP'!$S153*'CPMK-CPL'!O$14,0)+IFERROR('FORM NILAI SIAP'!$U153*'CPMK-CPL'!O$15,0)+IFERROR('FORM NILAI SIAP'!$W153*'CPMK-CPL'!O$16,0)+IFERROR('FORM NILAI SIAP'!$Y153*'CPMK-CPL'!O$17,0)+IFERROR('FORM NILAI SIAP'!$AA153*'CPMK-CPL'!O$18,0)+IFERROR('FORM NILAI SIAP'!$AC153*'CPMK-CPL'!O$19,0)+IFERROR('FORM NILAI SIAP'!$AE153*'CPMK-CPL'!O$20,0))/'CPMK-CPL'!O$25,""))</f>
        <v/>
      </c>
      <c r="Q153" s="7" t="str">
        <f>IF($C153="","",IFERROR((IFERROR('FORM NILAI SIAP'!$M153*'CPMK-CPL'!P$11,0)+IFERROR('FORM NILAI SIAP'!$O153*'CPMK-CPL'!P$12,0)+IFERROR('FORM NILAI SIAP'!$Q153*'CPMK-CPL'!P$13,0)+IFERROR('FORM NILAI SIAP'!$S153*'CPMK-CPL'!P$14,0)+IFERROR('FORM NILAI SIAP'!$U153*'CPMK-CPL'!P$15,0)+IFERROR('FORM NILAI SIAP'!$W153*'CPMK-CPL'!P$16,0)+IFERROR('FORM NILAI SIAP'!$Y153*'CPMK-CPL'!P$17,0)+IFERROR('FORM NILAI SIAP'!$AA153*'CPMK-CPL'!P$18,0)+IFERROR('FORM NILAI SIAP'!$AC153*'CPMK-CPL'!P$19,0)+IFERROR('FORM NILAI SIAP'!$AE153*'CPMK-CPL'!P$20,0))/'CPMK-CPL'!P$25,""))</f>
        <v/>
      </c>
      <c r="R153" s="7" t="str">
        <f>IF($C153="","",IFERROR((IFERROR('FORM NILAI SIAP'!$M153*'CPMK-CPL'!Q$11,0)+IFERROR('FORM NILAI SIAP'!$O153*'CPMK-CPL'!Q$12,0)+IFERROR('FORM NILAI SIAP'!$Q153*'CPMK-CPL'!Q$13,0)+IFERROR('FORM NILAI SIAP'!$S153*'CPMK-CPL'!Q$14,0)+IFERROR('FORM NILAI SIAP'!$U153*'CPMK-CPL'!Q$15,0)+IFERROR('FORM NILAI SIAP'!$W153*'CPMK-CPL'!Q$16,0)+IFERROR('FORM NILAI SIAP'!$Y153*'CPMK-CPL'!Q$17,0)+IFERROR('FORM NILAI SIAP'!$AA153*'CPMK-CPL'!Q$18,0)+IFERROR('FORM NILAI SIAP'!$AC153*'CPMK-CPL'!Q$19,0)+IFERROR('FORM NILAI SIAP'!$AE153*'CPMK-CPL'!Q$20,0))/'CPMK-CPL'!Q$25,""))</f>
        <v/>
      </c>
      <c r="S153" s="7" t="str">
        <f>IF($C153="","",IFERROR((IFERROR('FORM NILAI SIAP'!$M153*'CPMK-CPL'!R$11,0)+IFERROR('FORM NILAI SIAP'!$O153*'CPMK-CPL'!R$12,0)+IFERROR('FORM NILAI SIAP'!$Q153*'CPMK-CPL'!R$13,0)+IFERROR('FORM NILAI SIAP'!$S153*'CPMK-CPL'!R$14,0)+IFERROR('FORM NILAI SIAP'!$U153*'CPMK-CPL'!R$15,0)+IFERROR('FORM NILAI SIAP'!$W153*'CPMK-CPL'!R$16,0)+IFERROR('FORM NILAI SIAP'!$Y153*'CPMK-CPL'!R$17,0)+IFERROR('FORM NILAI SIAP'!$AA153*'CPMK-CPL'!R$18,0)+IFERROR('FORM NILAI SIAP'!$AC153*'CPMK-CPL'!R$19,0)+IFERROR('FORM NILAI SIAP'!$AE153*'CPMK-CPL'!R$20,0))/'CPMK-CPL'!R$25,""))</f>
        <v/>
      </c>
      <c r="T153" s="88" t="str">
        <f t="shared" ref="T153:AH153" si="157">IF(E153="","",IF(E153&gt;=80,4,IF(E153&gt;=70,3,IF(E153&gt;=60,2,1))))</f>
        <v/>
      </c>
      <c r="U153" s="88" t="str">
        <f t="shared" si="157"/>
        <v/>
      </c>
      <c r="V153" s="88">
        <f t="shared" si="141"/>
        <v>4</v>
      </c>
      <c r="W153" s="88" t="str">
        <f t="shared" si="157"/>
        <v/>
      </c>
      <c r="X153" s="88" t="str">
        <f t="shared" si="157"/>
        <v/>
      </c>
      <c r="Y153" s="88" t="str">
        <f t="shared" si="157"/>
        <v/>
      </c>
      <c r="Z153" s="88" t="str">
        <f t="shared" si="157"/>
        <v/>
      </c>
      <c r="AA153" s="88" t="str">
        <f t="shared" si="157"/>
        <v/>
      </c>
      <c r="AB153" s="88" t="str">
        <f t="shared" si="157"/>
        <v/>
      </c>
      <c r="AC153" s="88" t="str">
        <f t="shared" si="157"/>
        <v/>
      </c>
      <c r="AD153" s="88" t="str">
        <f t="shared" si="157"/>
        <v/>
      </c>
      <c r="AE153" s="88" t="str">
        <f t="shared" si="157"/>
        <v/>
      </c>
      <c r="AF153" s="88" t="str">
        <f t="shared" si="157"/>
        <v/>
      </c>
      <c r="AG153" s="88" t="str">
        <f t="shared" si="157"/>
        <v/>
      </c>
      <c r="AH153" s="88" t="str">
        <f t="shared" si="157"/>
        <v/>
      </c>
      <c r="AI153" s="89">
        <f t="shared" ca="1" si="6"/>
        <v>4</v>
      </c>
      <c r="AJ153" s="89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</row>
    <row r="154" spans="1:90" ht="14.25" customHeight="1">
      <c r="A154" s="103">
        <f t="shared" si="139"/>
        <v>147</v>
      </c>
      <c r="B154" s="64">
        <f>IF('FORM NILAI SIAP'!A154=0,"",'FORM NILAI SIAP'!A154)</f>
        <v>21120120140099</v>
      </c>
      <c r="C154" s="3" t="str">
        <f>IF('FORM NILAI SIAP'!B154=0,"",'FORM NILAI SIAP'!B154)</f>
        <v>DAFFA MAULANA WISESA</v>
      </c>
      <c r="D154" s="3" t="str">
        <f>'FORM NILAI SIAP'!J154</f>
        <v>A</v>
      </c>
      <c r="E154" s="7" t="str">
        <f>IF($C154="","",IFERROR((IFERROR('FORM NILAI SIAP'!$M154*'CPMK-CPL'!D$11,0)+IFERROR('FORM NILAI SIAP'!$O154*'CPMK-CPL'!D$12,0)+IFERROR('FORM NILAI SIAP'!$Q154*'CPMK-CPL'!D$13,0)+IFERROR('FORM NILAI SIAP'!$S154*'CPMK-CPL'!D$14,0)+IFERROR('FORM NILAI SIAP'!$U154*'CPMK-CPL'!D$15,0)+IFERROR('FORM NILAI SIAP'!$W154*'CPMK-CPL'!D$16,0)+IFERROR('FORM NILAI SIAP'!$Y154*'CPMK-CPL'!D$17,0)+IFERROR('FORM NILAI SIAP'!$AA154*'CPMK-CPL'!D$18,0)+IFERROR('FORM NILAI SIAP'!$AC154*'CPMK-CPL'!D$19,0)+IFERROR('FORM NILAI SIAP'!$AE154*'CPMK-CPL'!D$20,0))/'CPMK-CPL'!D$25,""))</f>
        <v/>
      </c>
      <c r="F154" s="7" t="str">
        <f>IF($C154="","",IFERROR((IFERROR('FORM NILAI SIAP'!$M154*'CPMK-CPL'!E$11,0)+IFERROR('FORM NILAI SIAP'!$O154*'CPMK-CPL'!E$12,0)+IFERROR('FORM NILAI SIAP'!$Q154*'CPMK-CPL'!E$13,0)+IFERROR('FORM NILAI SIAP'!$S154*'CPMK-CPL'!E$14,0)+IFERROR('FORM NILAI SIAP'!$U154*'CPMK-CPL'!E$15,0)+IFERROR('FORM NILAI SIAP'!$W154*'CPMK-CPL'!E$16,0)+IFERROR('FORM NILAI SIAP'!$Y154*'CPMK-CPL'!E$17,0)+IFERROR('FORM NILAI SIAP'!$AA154*'CPMK-CPL'!E$18,0)+IFERROR('FORM NILAI SIAP'!$AC154*'CPMK-CPL'!E$19,0)+IFERROR('FORM NILAI SIAP'!$AE154*'CPMK-CPL'!E$20,0))/'CPMK-CPL'!E$25,""))</f>
        <v/>
      </c>
      <c r="G154" s="7">
        <f>IF($C154="","",IFERROR((IFERROR('FORM NILAI SIAP'!$M154*'CPMK-CPL'!F$11,0)+IFERROR('FORM NILAI SIAP'!$O154*'CPMK-CPL'!F$12,0)+IFERROR('FORM NILAI SIAP'!$Q154*'CPMK-CPL'!F$13,0)+IFERROR('FORM NILAI SIAP'!$S154*'CPMK-CPL'!F$14,0)+IFERROR('FORM NILAI SIAP'!$U154*'CPMK-CPL'!F$15,0)+IFERROR('FORM NILAI SIAP'!$W154*'CPMK-CPL'!F$16,0)+IFERROR('FORM NILAI SIAP'!$Y154*'CPMK-CPL'!F$17,0)+IFERROR('FORM NILAI SIAP'!$AA154*'CPMK-CPL'!F$18,0)+IFERROR('FORM NILAI SIAP'!$AC154*'CPMK-CPL'!F$19,0)+IFERROR('FORM NILAI SIAP'!$AE154*'CPMK-CPL'!F$20,0))/'CPMK-CPL'!F$25,""))</f>
        <v>89.5</v>
      </c>
      <c r="H154" s="7" t="str">
        <f>IF($C154="","",IFERROR((IFERROR('FORM NILAI SIAP'!$M154*'CPMK-CPL'!G$11,0)+IFERROR('FORM NILAI SIAP'!$O154*'CPMK-CPL'!G$12,0)+IFERROR('FORM NILAI SIAP'!$Q154*'CPMK-CPL'!G$13,0)+IFERROR('FORM NILAI SIAP'!$S154*'CPMK-CPL'!G$14,0)+IFERROR('FORM NILAI SIAP'!$U154*'CPMK-CPL'!G$15,0)+IFERROR('FORM NILAI SIAP'!$W154*'CPMK-CPL'!G$16,0)+IFERROR('FORM NILAI SIAP'!$Y154*'CPMK-CPL'!G$17,0)+IFERROR('FORM NILAI SIAP'!$AA154*'CPMK-CPL'!G$18,0)+IFERROR('FORM NILAI SIAP'!$AC154*'CPMK-CPL'!G$19,0)+IFERROR('FORM NILAI SIAP'!$AE154*'CPMK-CPL'!G$20,0))/'CPMK-CPL'!G$25,""))</f>
        <v/>
      </c>
      <c r="I154" s="7" t="str">
        <f>IF($C154="","",IFERROR((IFERROR('FORM NILAI SIAP'!$M154*'CPMK-CPL'!H$11,0)+IFERROR('FORM NILAI SIAP'!$O154*'CPMK-CPL'!H$12,0)+IFERROR('FORM NILAI SIAP'!$Q154*'CPMK-CPL'!H$13,0)+IFERROR('FORM NILAI SIAP'!$S154*'CPMK-CPL'!H$14,0)+IFERROR('FORM NILAI SIAP'!$U154*'CPMK-CPL'!H$15,0)+IFERROR('FORM NILAI SIAP'!$W154*'CPMK-CPL'!H$16,0)+IFERROR('FORM NILAI SIAP'!$Y154*'CPMK-CPL'!H$17,0)+IFERROR('FORM NILAI SIAP'!$AA154*'CPMK-CPL'!H$18,0)+IFERROR('FORM NILAI SIAP'!$AC154*'CPMK-CPL'!H$19,0)+IFERROR('FORM NILAI SIAP'!$AE154*'CPMK-CPL'!H$20,0))/'CPMK-CPL'!H$25,""))</f>
        <v/>
      </c>
      <c r="J154" s="7" t="str">
        <f>IF($C154="","",IFERROR((IFERROR('FORM NILAI SIAP'!$M154*'CPMK-CPL'!I$11,0)+IFERROR('FORM NILAI SIAP'!$O154*'CPMK-CPL'!I$12,0)+IFERROR('FORM NILAI SIAP'!$Q154*'CPMK-CPL'!I$13,0)+IFERROR('FORM NILAI SIAP'!$S154*'CPMK-CPL'!I$14,0)+IFERROR('FORM NILAI SIAP'!$U154*'CPMK-CPL'!I$15,0)+IFERROR('FORM NILAI SIAP'!$W154*'CPMK-CPL'!I$16,0)+IFERROR('FORM NILAI SIAP'!$Y154*'CPMK-CPL'!I$17,0)+IFERROR('FORM NILAI SIAP'!$AA154*'CPMK-CPL'!I$18,0)+IFERROR('FORM NILAI SIAP'!$AC154*'CPMK-CPL'!I$19,0)+IFERROR('FORM NILAI SIAP'!$AE154*'CPMK-CPL'!I$20,0))/'CPMK-CPL'!I$25,""))</f>
        <v/>
      </c>
      <c r="K154" s="7" t="str">
        <f>IF($C154="","",IFERROR((IFERROR('FORM NILAI SIAP'!$M154*'CPMK-CPL'!J$11,0)+IFERROR('FORM NILAI SIAP'!$O154*'CPMK-CPL'!J$12,0)+IFERROR('FORM NILAI SIAP'!$Q154*'CPMK-CPL'!J$13,0)+IFERROR('FORM NILAI SIAP'!$S154*'CPMK-CPL'!J$14,0)+IFERROR('FORM NILAI SIAP'!$U154*'CPMK-CPL'!J$15,0)+IFERROR('FORM NILAI SIAP'!$W154*'CPMK-CPL'!J$16,0)+IFERROR('FORM NILAI SIAP'!$Y154*'CPMK-CPL'!J$17,0)+IFERROR('FORM NILAI SIAP'!$AA154*'CPMK-CPL'!J$18,0)+IFERROR('FORM NILAI SIAP'!$AC154*'CPMK-CPL'!J$19,0)+IFERROR('FORM NILAI SIAP'!$AE154*'CPMK-CPL'!J$20,0))/'CPMK-CPL'!J$25,""))</f>
        <v/>
      </c>
      <c r="L154" s="7" t="str">
        <f>IF($C154="","",IFERROR((IFERROR('FORM NILAI SIAP'!$M154*'CPMK-CPL'!K$11,0)+IFERROR('FORM NILAI SIAP'!$O154*'CPMK-CPL'!K$12,0)+IFERROR('FORM NILAI SIAP'!$Q154*'CPMK-CPL'!K$13,0)+IFERROR('FORM NILAI SIAP'!$S154*'CPMK-CPL'!K$14,0)+IFERROR('FORM NILAI SIAP'!$U154*'CPMK-CPL'!K$15,0)+IFERROR('FORM NILAI SIAP'!$W154*'CPMK-CPL'!K$16,0)+IFERROR('FORM NILAI SIAP'!$Y154*'CPMK-CPL'!K$17,0)+IFERROR('FORM NILAI SIAP'!$AA154*'CPMK-CPL'!K$18,0)+IFERROR('FORM NILAI SIAP'!$AC154*'CPMK-CPL'!K$19,0)+IFERROR('FORM NILAI SIAP'!$AE154*'CPMK-CPL'!K$20,0))/'CPMK-CPL'!K$25,""))</f>
        <v/>
      </c>
      <c r="M154" s="7" t="str">
        <f>IF($C154="","",IFERROR((IFERROR('FORM NILAI SIAP'!$M154*'CPMK-CPL'!L$11,0)+IFERROR('FORM NILAI SIAP'!$O154*'CPMK-CPL'!L$12,0)+IFERROR('FORM NILAI SIAP'!$Q154*'CPMK-CPL'!L$13,0)+IFERROR('FORM NILAI SIAP'!$S154*'CPMK-CPL'!L$14,0)+IFERROR('FORM NILAI SIAP'!$U154*'CPMK-CPL'!L$15,0)+IFERROR('FORM NILAI SIAP'!$W154*'CPMK-CPL'!L$16,0)+IFERROR('FORM NILAI SIAP'!$Y154*'CPMK-CPL'!L$17,0)+IFERROR('FORM NILAI SIAP'!$AA154*'CPMK-CPL'!L$18,0)+IFERROR('FORM NILAI SIAP'!$AC154*'CPMK-CPL'!L$19,0)+IFERROR('FORM NILAI SIAP'!$AE154*'CPMK-CPL'!L$20,0))/'CPMK-CPL'!L$25,""))</f>
        <v/>
      </c>
      <c r="N154" s="7" t="str">
        <f>IF($C154="","",IFERROR((IFERROR('FORM NILAI SIAP'!$M154*'CPMK-CPL'!M$11,0)+IFERROR('FORM NILAI SIAP'!$O154*'CPMK-CPL'!M$12,0)+IFERROR('FORM NILAI SIAP'!$Q154*'CPMK-CPL'!M$13,0)+IFERROR('FORM NILAI SIAP'!$S154*'CPMK-CPL'!M$14,0)+IFERROR('FORM NILAI SIAP'!$U154*'CPMK-CPL'!M$15,0)+IFERROR('FORM NILAI SIAP'!$W154*'CPMK-CPL'!M$16,0)+IFERROR('FORM NILAI SIAP'!$Y154*'CPMK-CPL'!M$17,0)+IFERROR('FORM NILAI SIAP'!$AA154*'CPMK-CPL'!M$18,0)+IFERROR('FORM NILAI SIAP'!$AC154*'CPMK-CPL'!M$19,0)+IFERROR('FORM NILAI SIAP'!$AE154*'CPMK-CPL'!M$20,0))/'CPMK-CPL'!M$25,""))</f>
        <v/>
      </c>
      <c r="O154" s="7" t="str">
        <f>IF($C154="","",IFERROR((IFERROR('FORM NILAI SIAP'!$M154*'CPMK-CPL'!N$11,0)+IFERROR('FORM NILAI SIAP'!$O154*'CPMK-CPL'!N$12,0)+IFERROR('FORM NILAI SIAP'!$Q154*'CPMK-CPL'!N$13,0)+IFERROR('FORM NILAI SIAP'!$S154*'CPMK-CPL'!N$14,0)+IFERROR('FORM NILAI SIAP'!$U154*'CPMK-CPL'!N$15,0)+IFERROR('FORM NILAI SIAP'!$W154*'CPMK-CPL'!N$16,0)+IFERROR('FORM NILAI SIAP'!$Y154*'CPMK-CPL'!N$17,0)+IFERROR('FORM NILAI SIAP'!$AA154*'CPMK-CPL'!N$18,0)+IFERROR('FORM NILAI SIAP'!$AC154*'CPMK-CPL'!N$19,0)+IFERROR('FORM NILAI SIAP'!$AE154*'CPMK-CPL'!N$20,0))/'CPMK-CPL'!N$25,""))</f>
        <v/>
      </c>
      <c r="P154" s="7" t="str">
        <f>IF($C154="","",IFERROR((IFERROR('FORM NILAI SIAP'!$M154*'CPMK-CPL'!O$11,0)+IFERROR('FORM NILAI SIAP'!$O154*'CPMK-CPL'!O$12,0)+IFERROR('FORM NILAI SIAP'!$Q154*'CPMK-CPL'!O$13,0)+IFERROR('FORM NILAI SIAP'!$S154*'CPMK-CPL'!O$14,0)+IFERROR('FORM NILAI SIAP'!$U154*'CPMK-CPL'!O$15,0)+IFERROR('FORM NILAI SIAP'!$W154*'CPMK-CPL'!O$16,0)+IFERROR('FORM NILAI SIAP'!$Y154*'CPMK-CPL'!O$17,0)+IFERROR('FORM NILAI SIAP'!$AA154*'CPMK-CPL'!O$18,0)+IFERROR('FORM NILAI SIAP'!$AC154*'CPMK-CPL'!O$19,0)+IFERROR('FORM NILAI SIAP'!$AE154*'CPMK-CPL'!O$20,0))/'CPMK-CPL'!O$25,""))</f>
        <v/>
      </c>
      <c r="Q154" s="7" t="str">
        <f>IF($C154="","",IFERROR((IFERROR('FORM NILAI SIAP'!$M154*'CPMK-CPL'!P$11,0)+IFERROR('FORM NILAI SIAP'!$O154*'CPMK-CPL'!P$12,0)+IFERROR('FORM NILAI SIAP'!$Q154*'CPMK-CPL'!P$13,0)+IFERROR('FORM NILAI SIAP'!$S154*'CPMK-CPL'!P$14,0)+IFERROR('FORM NILAI SIAP'!$U154*'CPMK-CPL'!P$15,0)+IFERROR('FORM NILAI SIAP'!$W154*'CPMK-CPL'!P$16,0)+IFERROR('FORM NILAI SIAP'!$Y154*'CPMK-CPL'!P$17,0)+IFERROR('FORM NILAI SIAP'!$AA154*'CPMK-CPL'!P$18,0)+IFERROR('FORM NILAI SIAP'!$AC154*'CPMK-CPL'!P$19,0)+IFERROR('FORM NILAI SIAP'!$AE154*'CPMK-CPL'!P$20,0))/'CPMK-CPL'!P$25,""))</f>
        <v/>
      </c>
      <c r="R154" s="7" t="str">
        <f>IF($C154="","",IFERROR((IFERROR('FORM NILAI SIAP'!$M154*'CPMK-CPL'!Q$11,0)+IFERROR('FORM NILAI SIAP'!$O154*'CPMK-CPL'!Q$12,0)+IFERROR('FORM NILAI SIAP'!$Q154*'CPMK-CPL'!Q$13,0)+IFERROR('FORM NILAI SIAP'!$S154*'CPMK-CPL'!Q$14,0)+IFERROR('FORM NILAI SIAP'!$U154*'CPMK-CPL'!Q$15,0)+IFERROR('FORM NILAI SIAP'!$W154*'CPMK-CPL'!Q$16,0)+IFERROR('FORM NILAI SIAP'!$Y154*'CPMK-CPL'!Q$17,0)+IFERROR('FORM NILAI SIAP'!$AA154*'CPMK-CPL'!Q$18,0)+IFERROR('FORM NILAI SIAP'!$AC154*'CPMK-CPL'!Q$19,0)+IFERROR('FORM NILAI SIAP'!$AE154*'CPMK-CPL'!Q$20,0))/'CPMK-CPL'!Q$25,""))</f>
        <v/>
      </c>
      <c r="S154" s="7" t="str">
        <f>IF($C154="","",IFERROR((IFERROR('FORM NILAI SIAP'!$M154*'CPMK-CPL'!R$11,0)+IFERROR('FORM NILAI SIAP'!$O154*'CPMK-CPL'!R$12,0)+IFERROR('FORM NILAI SIAP'!$Q154*'CPMK-CPL'!R$13,0)+IFERROR('FORM NILAI SIAP'!$S154*'CPMK-CPL'!R$14,0)+IFERROR('FORM NILAI SIAP'!$U154*'CPMK-CPL'!R$15,0)+IFERROR('FORM NILAI SIAP'!$W154*'CPMK-CPL'!R$16,0)+IFERROR('FORM NILAI SIAP'!$Y154*'CPMK-CPL'!R$17,0)+IFERROR('FORM NILAI SIAP'!$AA154*'CPMK-CPL'!R$18,0)+IFERROR('FORM NILAI SIAP'!$AC154*'CPMK-CPL'!R$19,0)+IFERROR('FORM NILAI SIAP'!$AE154*'CPMK-CPL'!R$20,0))/'CPMK-CPL'!R$25,""))</f>
        <v/>
      </c>
      <c r="T154" s="88" t="str">
        <f t="shared" ref="T154:AH154" si="158">IF(E154="","",IF(E154&gt;=80,4,IF(E154&gt;=70,3,IF(E154&gt;=60,2,1))))</f>
        <v/>
      </c>
      <c r="U154" s="88" t="str">
        <f t="shared" si="158"/>
        <v/>
      </c>
      <c r="V154" s="88">
        <f t="shared" si="141"/>
        <v>4</v>
      </c>
      <c r="W154" s="88" t="str">
        <f t="shared" si="158"/>
        <v/>
      </c>
      <c r="X154" s="88" t="str">
        <f t="shared" si="158"/>
        <v/>
      </c>
      <c r="Y154" s="88" t="str">
        <f t="shared" si="158"/>
        <v/>
      </c>
      <c r="Z154" s="88" t="str">
        <f t="shared" si="158"/>
        <v/>
      </c>
      <c r="AA154" s="88" t="str">
        <f t="shared" si="158"/>
        <v/>
      </c>
      <c r="AB154" s="88" t="str">
        <f t="shared" si="158"/>
        <v/>
      </c>
      <c r="AC154" s="88" t="str">
        <f t="shared" si="158"/>
        <v/>
      </c>
      <c r="AD154" s="88" t="str">
        <f t="shared" si="158"/>
        <v/>
      </c>
      <c r="AE154" s="88" t="str">
        <f t="shared" si="158"/>
        <v/>
      </c>
      <c r="AF154" s="88" t="str">
        <f t="shared" si="158"/>
        <v/>
      </c>
      <c r="AG154" s="88" t="str">
        <f t="shared" si="158"/>
        <v/>
      </c>
      <c r="AH154" s="88" t="str">
        <f t="shared" si="158"/>
        <v/>
      </c>
      <c r="AI154" s="89">
        <f t="shared" ca="1" si="6"/>
        <v>4</v>
      </c>
      <c r="AJ154" s="89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</row>
    <row r="155" spans="1:90" ht="14.25" customHeight="1">
      <c r="A155" s="103">
        <f t="shared" si="139"/>
        <v>148</v>
      </c>
      <c r="B155" s="64">
        <f>IF('FORM NILAI SIAP'!A155=0,"",'FORM NILAI SIAP'!A155)</f>
        <v>21120120140099</v>
      </c>
      <c r="C155" s="3" t="str">
        <f>IF('FORM NILAI SIAP'!B155=0,"",'FORM NILAI SIAP'!B155)</f>
        <v>ENGELBERT JUBILE SATRIO LUKITO</v>
      </c>
      <c r="D155" s="3" t="str">
        <f>'FORM NILAI SIAP'!J155</f>
        <v>B</v>
      </c>
      <c r="E155" s="7" t="str">
        <f>IF($C155="","",IFERROR((IFERROR('FORM NILAI SIAP'!$M155*'CPMK-CPL'!D$11,0)+IFERROR('FORM NILAI SIAP'!$O155*'CPMK-CPL'!D$12,0)+IFERROR('FORM NILAI SIAP'!$Q155*'CPMK-CPL'!D$13,0)+IFERROR('FORM NILAI SIAP'!$S155*'CPMK-CPL'!D$14,0)+IFERROR('FORM NILAI SIAP'!$U155*'CPMK-CPL'!D$15,0)+IFERROR('FORM NILAI SIAP'!$W155*'CPMK-CPL'!D$16,0)+IFERROR('FORM NILAI SIAP'!$Y155*'CPMK-CPL'!D$17,0)+IFERROR('FORM NILAI SIAP'!$AA155*'CPMK-CPL'!D$18,0)+IFERROR('FORM NILAI SIAP'!$AC155*'CPMK-CPL'!D$19,0)+IFERROR('FORM NILAI SIAP'!$AE155*'CPMK-CPL'!D$20,0))/'CPMK-CPL'!D$25,""))</f>
        <v/>
      </c>
      <c r="F155" s="7" t="str">
        <f>IF($C155="","",IFERROR((IFERROR('FORM NILAI SIAP'!$M155*'CPMK-CPL'!E$11,0)+IFERROR('FORM NILAI SIAP'!$O155*'CPMK-CPL'!E$12,0)+IFERROR('FORM NILAI SIAP'!$Q155*'CPMK-CPL'!E$13,0)+IFERROR('FORM NILAI SIAP'!$S155*'CPMK-CPL'!E$14,0)+IFERROR('FORM NILAI SIAP'!$U155*'CPMK-CPL'!E$15,0)+IFERROR('FORM NILAI SIAP'!$W155*'CPMK-CPL'!E$16,0)+IFERROR('FORM NILAI SIAP'!$Y155*'CPMK-CPL'!E$17,0)+IFERROR('FORM NILAI SIAP'!$AA155*'CPMK-CPL'!E$18,0)+IFERROR('FORM NILAI SIAP'!$AC155*'CPMK-CPL'!E$19,0)+IFERROR('FORM NILAI SIAP'!$AE155*'CPMK-CPL'!E$20,0))/'CPMK-CPL'!E$25,""))</f>
        <v/>
      </c>
      <c r="G155" s="7">
        <f>IF($C155="","",IFERROR((IFERROR('FORM NILAI SIAP'!$M155*'CPMK-CPL'!F$11,0)+IFERROR('FORM NILAI SIAP'!$O155*'CPMK-CPL'!F$12,0)+IFERROR('FORM NILAI SIAP'!$Q155*'CPMK-CPL'!F$13,0)+IFERROR('FORM NILAI SIAP'!$S155*'CPMK-CPL'!F$14,0)+IFERROR('FORM NILAI SIAP'!$U155*'CPMK-CPL'!F$15,0)+IFERROR('FORM NILAI SIAP'!$W155*'CPMK-CPL'!F$16,0)+IFERROR('FORM NILAI SIAP'!$Y155*'CPMK-CPL'!F$17,0)+IFERROR('FORM NILAI SIAP'!$AA155*'CPMK-CPL'!F$18,0)+IFERROR('FORM NILAI SIAP'!$AC155*'CPMK-CPL'!F$19,0)+IFERROR('FORM NILAI SIAP'!$AE155*'CPMK-CPL'!F$20,0))/'CPMK-CPL'!F$25,""))</f>
        <v>75</v>
      </c>
      <c r="H155" s="7" t="str">
        <f>IF($C155="","",IFERROR((IFERROR('FORM NILAI SIAP'!$M155*'CPMK-CPL'!G$11,0)+IFERROR('FORM NILAI SIAP'!$O155*'CPMK-CPL'!G$12,0)+IFERROR('FORM NILAI SIAP'!$Q155*'CPMK-CPL'!G$13,0)+IFERROR('FORM NILAI SIAP'!$S155*'CPMK-CPL'!G$14,0)+IFERROR('FORM NILAI SIAP'!$U155*'CPMK-CPL'!G$15,0)+IFERROR('FORM NILAI SIAP'!$W155*'CPMK-CPL'!G$16,0)+IFERROR('FORM NILAI SIAP'!$Y155*'CPMK-CPL'!G$17,0)+IFERROR('FORM NILAI SIAP'!$AA155*'CPMK-CPL'!G$18,0)+IFERROR('FORM NILAI SIAP'!$AC155*'CPMK-CPL'!G$19,0)+IFERROR('FORM NILAI SIAP'!$AE155*'CPMK-CPL'!G$20,0))/'CPMK-CPL'!G$25,""))</f>
        <v/>
      </c>
      <c r="I155" s="7" t="str">
        <f>IF($C155="","",IFERROR((IFERROR('FORM NILAI SIAP'!$M155*'CPMK-CPL'!H$11,0)+IFERROR('FORM NILAI SIAP'!$O155*'CPMK-CPL'!H$12,0)+IFERROR('FORM NILAI SIAP'!$Q155*'CPMK-CPL'!H$13,0)+IFERROR('FORM NILAI SIAP'!$S155*'CPMK-CPL'!H$14,0)+IFERROR('FORM NILAI SIAP'!$U155*'CPMK-CPL'!H$15,0)+IFERROR('FORM NILAI SIAP'!$W155*'CPMK-CPL'!H$16,0)+IFERROR('FORM NILAI SIAP'!$Y155*'CPMK-CPL'!H$17,0)+IFERROR('FORM NILAI SIAP'!$AA155*'CPMK-CPL'!H$18,0)+IFERROR('FORM NILAI SIAP'!$AC155*'CPMK-CPL'!H$19,0)+IFERROR('FORM NILAI SIAP'!$AE155*'CPMK-CPL'!H$20,0))/'CPMK-CPL'!H$25,""))</f>
        <v/>
      </c>
      <c r="J155" s="7" t="str">
        <f>IF($C155="","",IFERROR((IFERROR('FORM NILAI SIAP'!$M155*'CPMK-CPL'!I$11,0)+IFERROR('FORM NILAI SIAP'!$O155*'CPMK-CPL'!I$12,0)+IFERROR('FORM NILAI SIAP'!$Q155*'CPMK-CPL'!I$13,0)+IFERROR('FORM NILAI SIAP'!$S155*'CPMK-CPL'!I$14,0)+IFERROR('FORM NILAI SIAP'!$U155*'CPMK-CPL'!I$15,0)+IFERROR('FORM NILAI SIAP'!$W155*'CPMK-CPL'!I$16,0)+IFERROR('FORM NILAI SIAP'!$Y155*'CPMK-CPL'!I$17,0)+IFERROR('FORM NILAI SIAP'!$AA155*'CPMK-CPL'!I$18,0)+IFERROR('FORM NILAI SIAP'!$AC155*'CPMK-CPL'!I$19,0)+IFERROR('FORM NILAI SIAP'!$AE155*'CPMK-CPL'!I$20,0))/'CPMK-CPL'!I$25,""))</f>
        <v/>
      </c>
      <c r="K155" s="7" t="str">
        <f>IF($C155="","",IFERROR((IFERROR('FORM NILAI SIAP'!$M155*'CPMK-CPL'!J$11,0)+IFERROR('FORM NILAI SIAP'!$O155*'CPMK-CPL'!J$12,0)+IFERROR('FORM NILAI SIAP'!$Q155*'CPMK-CPL'!J$13,0)+IFERROR('FORM NILAI SIAP'!$S155*'CPMK-CPL'!J$14,0)+IFERROR('FORM NILAI SIAP'!$U155*'CPMK-CPL'!J$15,0)+IFERROR('FORM NILAI SIAP'!$W155*'CPMK-CPL'!J$16,0)+IFERROR('FORM NILAI SIAP'!$Y155*'CPMK-CPL'!J$17,0)+IFERROR('FORM NILAI SIAP'!$AA155*'CPMK-CPL'!J$18,0)+IFERROR('FORM NILAI SIAP'!$AC155*'CPMK-CPL'!J$19,0)+IFERROR('FORM NILAI SIAP'!$AE155*'CPMK-CPL'!J$20,0))/'CPMK-CPL'!J$25,""))</f>
        <v/>
      </c>
      <c r="L155" s="7" t="str">
        <f>IF($C155="","",IFERROR((IFERROR('FORM NILAI SIAP'!$M155*'CPMK-CPL'!K$11,0)+IFERROR('FORM NILAI SIAP'!$O155*'CPMK-CPL'!K$12,0)+IFERROR('FORM NILAI SIAP'!$Q155*'CPMK-CPL'!K$13,0)+IFERROR('FORM NILAI SIAP'!$S155*'CPMK-CPL'!K$14,0)+IFERROR('FORM NILAI SIAP'!$U155*'CPMK-CPL'!K$15,0)+IFERROR('FORM NILAI SIAP'!$W155*'CPMK-CPL'!K$16,0)+IFERROR('FORM NILAI SIAP'!$Y155*'CPMK-CPL'!K$17,0)+IFERROR('FORM NILAI SIAP'!$AA155*'CPMK-CPL'!K$18,0)+IFERROR('FORM NILAI SIAP'!$AC155*'CPMK-CPL'!K$19,0)+IFERROR('FORM NILAI SIAP'!$AE155*'CPMK-CPL'!K$20,0))/'CPMK-CPL'!K$25,""))</f>
        <v/>
      </c>
      <c r="M155" s="7" t="str">
        <f>IF($C155="","",IFERROR((IFERROR('FORM NILAI SIAP'!$M155*'CPMK-CPL'!L$11,0)+IFERROR('FORM NILAI SIAP'!$O155*'CPMK-CPL'!L$12,0)+IFERROR('FORM NILAI SIAP'!$Q155*'CPMK-CPL'!L$13,0)+IFERROR('FORM NILAI SIAP'!$S155*'CPMK-CPL'!L$14,0)+IFERROR('FORM NILAI SIAP'!$U155*'CPMK-CPL'!L$15,0)+IFERROR('FORM NILAI SIAP'!$W155*'CPMK-CPL'!L$16,0)+IFERROR('FORM NILAI SIAP'!$Y155*'CPMK-CPL'!L$17,0)+IFERROR('FORM NILAI SIAP'!$AA155*'CPMK-CPL'!L$18,0)+IFERROR('FORM NILAI SIAP'!$AC155*'CPMK-CPL'!L$19,0)+IFERROR('FORM NILAI SIAP'!$AE155*'CPMK-CPL'!L$20,0))/'CPMK-CPL'!L$25,""))</f>
        <v/>
      </c>
      <c r="N155" s="7" t="str">
        <f>IF($C155="","",IFERROR((IFERROR('FORM NILAI SIAP'!$M155*'CPMK-CPL'!M$11,0)+IFERROR('FORM NILAI SIAP'!$O155*'CPMK-CPL'!M$12,0)+IFERROR('FORM NILAI SIAP'!$Q155*'CPMK-CPL'!M$13,0)+IFERROR('FORM NILAI SIAP'!$S155*'CPMK-CPL'!M$14,0)+IFERROR('FORM NILAI SIAP'!$U155*'CPMK-CPL'!M$15,0)+IFERROR('FORM NILAI SIAP'!$W155*'CPMK-CPL'!M$16,0)+IFERROR('FORM NILAI SIAP'!$Y155*'CPMK-CPL'!M$17,0)+IFERROR('FORM NILAI SIAP'!$AA155*'CPMK-CPL'!M$18,0)+IFERROR('FORM NILAI SIAP'!$AC155*'CPMK-CPL'!M$19,0)+IFERROR('FORM NILAI SIAP'!$AE155*'CPMK-CPL'!M$20,0))/'CPMK-CPL'!M$25,""))</f>
        <v/>
      </c>
      <c r="O155" s="7" t="str">
        <f>IF($C155="","",IFERROR((IFERROR('FORM NILAI SIAP'!$M155*'CPMK-CPL'!N$11,0)+IFERROR('FORM NILAI SIAP'!$O155*'CPMK-CPL'!N$12,0)+IFERROR('FORM NILAI SIAP'!$Q155*'CPMK-CPL'!N$13,0)+IFERROR('FORM NILAI SIAP'!$S155*'CPMK-CPL'!N$14,0)+IFERROR('FORM NILAI SIAP'!$U155*'CPMK-CPL'!N$15,0)+IFERROR('FORM NILAI SIAP'!$W155*'CPMK-CPL'!N$16,0)+IFERROR('FORM NILAI SIAP'!$Y155*'CPMK-CPL'!N$17,0)+IFERROR('FORM NILAI SIAP'!$AA155*'CPMK-CPL'!N$18,0)+IFERROR('FORM NILAI SIAP'!$AC155*'CPMK-CPL'!N$19,0)+IFERROR('FORM NILAI SIAP'!$AE155*'CPMK-CPL'!N$20,0))/'CPMK-CPL'!N$25,""))</f>
        <v/>
      </c>
      <c r="P155" s="7" t="str">
        <f>IF($C155="","",IFERROR((IFERROR('FORM NILAI SIAP'!$M155*'CPMK-CPL'!O$11,0)+IFERROR('FORM NILAI SIAP'!$O155*'CPMK-CPL'!O$12,0)+IFERROR('FORM NILAI SIAP'!$Q155*'CPMK-CPL'!O$13,0)+IFERROR('FORM NILAI SIAP'!$S155*'CPMK-CPL'!O$14,0)+IFERROR('FORM NILAI SIAP'!$U155*'CPMK-CPL'!O$15,0)+IFERROR('FORM NILAI SIAP'!$W155*'CPMK-CPL'!O$16,0)+IFERROR('FORM NILAI SIAP'!$Y155*'CPMK-CPL'!O$17,0)+IFERROR('FORM NILAI SIAP'!$AA155*'CPMK-CPL'!O$18,0)+IFERROR('FORM NILAI SIAP'!$AC155*'CPMK-CPL'!O$19,0)+IFERROR('FORM NILAI SIAP'!$AE155*'CPMK-CPL'!O$20,0))/'CPMK-CPL'!O$25,""))</f>
        <v/>
      </c>
      <c r="Q155" s="7" t="str">
        <f>IF($C155="","",IFERROR((IFERROR('FORM NILAI SIAP'!$M155*'CPMK-CPL'!P$11,0)+IFERROR('FORM NILAI SIAP'!$O155*'CPMK-CPL'!P$12,0)+IFERROR('FORM NILAI SIAP'!$Q155*'CPMK-CPL'!P$13,0)+IFERROR('FORM NILAI SIAP'!$S155*'CPMK-CPL'!P$14,0)+IFERROR('FORM NILAI SIAP'!$U155*'CPMK-CPL'!P$15,0)+IFERROR('FORM NILAI SIAP'!$W155*'CPMK-CPL'!P$16,0)+IFERROR('FORM NILAI SIAP'!$Y155*'CPMK-CPL'!P$17,0)+IFERROR('FORM NILAI SIAP'!$AA155*'CPMK-CPL'!P$18,0)+IFERROR('FORM NILAI SIAP'!$AC155*'CPMK-CPL'!P$19,0)+IFERROR('FORM NILAI SIAP'!$AE155*'CPMK-CPL'!P$20,0))/'CPMK-CPL'!P$25,""))</f>
        <v/>
      </c>
      <c r="R155" s="7" t="str">
        <f>IF($C155="","",IFERROR((IFERROR('FORM NILAI SIAP'!$M155*'CPMK-CPL'!Q$11,0)+IFERROR('FORM NILAI SIAP'!$O155*'CPMK-CPL'!Q$12,0)+IFERROR('FORM NILAI SIAP'!$Q155*'CPMK-CPL'!Q$13,0)+IFERROR('FORM NILAI SIAP'!$S155*'CPMK-CPL'!Q$14,0)+IFERROR('FORM NILAI SIAP'!$U155*'CPMK-CPL'!Q$15,0)+IFERROR('FORM NILAI SIAP'!$W155*'CPMK-CPL'!Q$16,0)+IFERROR('FORM NILAI SIAP'!$Y155*'CPMK-CPL'!Q$17,0)+IFERROR('FORM NILAI SIAP'!$AA155*'CPMK-CPL'!Q$18,0)+IFERROR('FORM NILAI SIAP'!$AC155*'CPMK-CPL'!Q$19,0)+IFERROR('FORM NILAI SIAP'!$AE155*'CPMK-CPL'!Q$20,0))/'CPMK-CPL'!Q$25,""))</f>
        <v/>
      </c>
      <c r="S155" s="7" t="str">
        <f>IF($C155="","",IFERROR((IFERROR('FORM NILAI SIAP'!$M155*'CPMK-CPL'!R$11,0)+IFERROR('FORM NILAI SIAP'!$O155*'CPMK-CPL'!R$12,0)+IFERROR('FORM NILAI SIAP'!$Q155*'CPMK-CPL'!R$13,0)+IFERROR('FORM NILAI SIAP'!$S155*'CPMK-CPL'!R$14,0)+IFERROR('FORM NILAI SIAP'!$U155*'CPMK-CPL'!R$15,0)+IFERROR('FORM NILAI SIAP'!$W155*'CPMK-CPL'!R$16,0)+IFERROR('FORM NILAI SIAP'!$Y155*'CPMK-CPL'!R$17,0)+IFERROR('FORM NILAI SIAP'!$AA155*'CPMK-CPL'!R$18,0)+IFERROR('FORM NILAI SIAP'!$AC155*'CPMK-CPL'!R$19,0)+IFERROR('FORM NILAI SIAP'!$AE155*'CPMK-CPL'!R$20,0))/'CPMK-CPL'!R$25,""))</f>
        <v/>
      </c>
      <c r="T155" s="88" t="str">
        <f t="shared" ref="T155:AH155" si="159">IF(E155="","",IF(E155&gt;=80,4,IF(E155&gt;=70,3,IF(E155&gt;=60,2,1))))</f>
        <v/>
      </c>
      <c r="U155" s="88" t="str">
        <f t="shared" si="159"/>
        <v/>
      </c>
      <c r="V155" s="88">
        <f t="shared" si="141"/>
        <v>3</v>
      </c>
      <c r="W155" s="88" t="str">
        <f t="shared" si="159"/>
        <v/>
      </c>
      <c r="X155" s="88" t="str">
        <f t="shared" si="159"/>
        <v/>
      </c>
      <c r="Y155" s="88" t="str">
        <f t="shared" si="159"/>
        <v/>
      </c>
      <c r="Z155" s="88" t="str">
        <f t="shared" si="159"/>
        <v/>
      </c>
      <c r="AA155" s="88" t="str">
        <f t="shared" si="159"/>
        <v/>
      </c>
      <c r="AB155" s="88" t="str">
        <f t="shared" si="159"/>
        <v/>
      </c>
      <c r="AC155" s="88" t="str">
        <f t="shared" si="159"/>
        <v/>
      </c>
      <c r="AD155" s="88" t="str">
        <f t="shared" si="159"/>
        <v/>
      </c>
      <c r="AE155" s="88" t="str">
        <f t="shared" si="159"/>
        <v/>
      </c>
      <c r="AF155" s="88" t="str">
        <f t="shared" si="159"/>
        <v/>
      </c>
      <c r="AG155" s="88" t="str">
        <f t="shared" si="159"/>
        <v/>
      </c>
      <c r="AH155" s="88" t="str">
        <f t="shared" si="159"/>
        <v/>
      </c>
      <c r="AI155" s="89">
        <f t="shared" ca="1" si="6"/>
        <v>3</v>
      </c>
      <c r="AJ155" s="89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</row>
    <row r="156" spans="1:90" ht="14.25" customHeight="1">
      <c r="A156" s="103">
        <f t="shared" si="139"/>
        <v>149</v>
      </c>
      <c r="B156" s="64">
        <f>IF('FORM NILAI SIAP'!A156=0,"",'FORM NILAI SIAP'!A156)</f>
        <v>21120120140099</v>
      </c>
      <c r="C156" s="3" t="str">
        <f>IF('FORM NILAI SIAP'!B156=0,"",'FORM NILAI SIAP'!B156)</f>
        <v>FAUZAN NURRAMADHAN</v>
      </c>
      <c r="D156" s="3" t="str">
        <f>'FORM NILAI SIAP'!J156</f>
        <v>E</v>
      </c>
      <c r="E156" s="7" t="str">
        <f>IF($C156="","",IFERROR((IFERROR('FORM NILAI SIAP'!$M156*'CPMK-CPL'!D$11,0)+IFERROR('FORM NILAI SIAP'!$O156*'CPMK-CPL'!D$12,0)+IFERROR('FORM NILAI SIAP'!$Q156*'CPMK-CPL'!D$13,0)+IFERROR('FORM NILAI SIAP'!$S156*'CPMK-CPL'!D$14,0)+IFERROR('FORM NILAI SIAP'!$U156*'CPMK-CPL'!D$15,0)+IFERROR('FORM NILAI SIAP'!$W156*'CPMK-CPL'!D$16,0)+IFERROR('FORM NILAI SIAP'!$Y156*'CPMK-CPL'!D$17,0)+IFERROR('FORM NILAI SIAP'!$AA156*'CPMK-CPL'!D$18,0)+IFERROR('FORM NILAI SIAP'!$AC156*'CPMK-CPL'!D$19,0)+IFERROR('FORM NILAI SIAP'!$AE156*'CPMK-CPL'!D$20,0))/'CPMK-CPL'!D$25,""))</f>
        <v/>
      </c>
      <c r="F156" s="7" t="str">
        <f>IF($C156="","",IFERROR((IFERROR('FORM NILAI SIAP'!$M156*'CPMK-CPL'!E$11,0)+IFERROR('FORM NILAI SIAP'!$O156*'CPMK-CPL'!E$12,0)+IFERROR('FORM NILAI SIAP'!$Q156*'CPMK-CPL'!E$13,0)+IFERROR('FORM NILAI SIAP'!$S156*'CPMK-CPL'!E$14,0)+IFERROR('FORM NILAI SIAP'!$U156*'CPMK-CPL'!E$15,0)+IFERROR('FORM NILAI SIAP'!$W156*'CPMK-CPL'!E$16,0)+IFERROR('FORM NILAI SIAP'!$Y156*'CPMK-CPL'!E$17,0)+IFERROR('FORM NILAI SIAP'!$AA156*'CPMK-CPL'!E$18,0)+IFERROR('FORM NILAI SIAP'!$AC156*'CPMK-CPL'!E$19,0)+IFERROR('FORM NILAI SIAP'!$AE156*'CPMK-CPL'!E$20,0))/'CPMK-CPL'!E$25,""))</f>
        <v/>
      </c>
      <c r="G156" s="7">
        <f>IF($C156="","",IFERROR((IFERROR('FORM NILAI SIAP'!$M156*'CPMK-CPL'!F$11,0)+IFERROR('FORM NILAI SIAP'!$O156*'CPMK-CPL'!F$12,0)+IFERROR('FORM NILAI SIAP'!$Q156*'CPMK-CPL'!F$13,0)+IFERROR('FORM NILAI SIAP'!$S156*'CPMK-CPL'!F$14,0)+IFERROR('FORM NILAI SIAP'!$U156*'CPMK-CPL'!F$15,0)+IFERROR('FORM NILAI SIAP'!$W156*'CPMK-CPL'!F$16,0)+IFERROR('FORM NILAI SIAP'!$Y156*'CPMK-CPL'!F$17,0)+IFERROR('FORM NILAI SIAP'!$AA156*'CPMK-CPL'!F$18,0)+IFERROR('FORM NILAI SIAP'!$AC156*'CPMK-CPL'!F$19,0)+IFERROR('FORM NILAI SIAP'!$AE156*'CPMK-CPL'!F$20,0))/'CPMK-CPL'!F$25,""))</f>
        <v>46</v>
      </c>
      <c r="H156" s="7" t="str">
        <f>IF($C156="","",IFERROR((IFERROR('FORM NILAI SIAP'!$M156*'CPMK-CPL'!G$11,0)+IFERROR('FORM NILAI SIAP'!$O156*'CPMK-CPL'!G$12,0)+IFERROR('FORM NILAI SIAP'!$Q156*'CPMK-CPL'!G$13,0)+IFERROR('FORM NILAI SIAP'!$S156*'CPMK-CPL'!G$14,0)+IFERROR('FORM NILAI SIAP'!$U156*'CPMK-CPL'!G$15,0)+IFERROR('FORM NILAI SIAP'!$W156*'CPMK-CPL'!G$16,0)+IFERROR('FORM NILAI SIAP'!$Y156*'CPMK-CPL'!G$17,0)+IFERROR('FORM NILAI SIAP'!$AA156*'CPMK-CPL'!G$18,0)+IFERROR('FORM NILAI SIAP'!$AC156*'CPMK-CPL'!G$19,0)+IFERROR('FORM NILAI SIAP'!$AE156*'CPMK-CPL'!G$20,0))/'CPMK-CPL'!G$25,""))</f>
        <v/>
      </c>
      <c r="I156" s="7" t="str">
        <f>IF($C156="","",IFERROR((IFERROR('FORM NILAI SIAP'!$M156*'CPMK-CPL'!H$11,0)+IFERROR('FORM NILAI SIAP'!$O156*'CPMK-CPL'!H$12,0)+IFERROR('FORM NILAI SIAP'!$Q156*'CPMK-CPL'!H$13,0)+IFERROR('FORM NILAI SIAP'!$S156*'CPMK-CPL'!H$14,0)+IFERROR('FORM NILAI SIAP'!$U156*'CPMK-CPL'!H$15,0)+IFERROR('FORM NILAI SIAP'!$W156*'CPMK-CPL'!H$16,0)+IFERROR('FORM NILAI SIAP'!$Y156*'CPMK-CPL'!H$17,0)+IFERROR('FORM NILAI SIAP'!$AA156*'CPMK-CPL'!H$18,0)+IFERROR('FORM NILAI SIAP'!$AC156*'CPMK-CPL'!H$19,0)+IFERROR('FORM NILAI SIAP'!$AE156*'CPMK-CPL'!H$20,0))/'CPMK-CPL'!H$25,""))</f>
        <v/>
      </c>
      <c r="J156" s="7" t="str">
        <f>IF($C156="","",IFERROR((IFERROR('FORM NILAI SIAP'!$M156*'CPMK-CPL'!I$11,0)+IFERROR('FORM NILAI SIAP'!$O156*'CPMK-CPL'!I$12,0)+IFERROR('FORM NILAI SIAP'!$Q156*'CPMK-CPL'!I$13,0)+IFERROR('FORM NILAI SIAP'!$S156*'CPMK-CPL'!I$14,0)+IFERROR('FORM NILAI SIAP'!$U156*'CPMK-CPL'!I$15,0)+IFERROR('FORM NILAI SIAP'!$W156*'CPMK-CPL'!I$16,0)+IFERROR('FORM NILAI SIAP'!$Y156*'CPMK-CPL'!I$17,0)+IFERROR('FORM NILAI SIAP'!$AA156*'CPMK-CPL'!I$18,0)+IFERROR('FORM NILAI SIAP'!$AC156*'CPMK-CPL'!I$19,0)+IFERROR('FORM NILAI SIAP'!$AE156*'CPMK-CPL'!I$20,0))/'CPMK-CPL'!I$25,""))</f>
        <v/>
      </c>
      <c r="K156" s="7" t="str">
        <f>IF($C156="","",IFERROR((IFERROR('FORM NILAI SIAP'!$M156*'CPMK-CPL'!J$11,0)+IFERROR('FORM NILAI SIAP'!$O156*'CPMK-CPL'!J$12,0)+IFERROR('FORM NILAI SIAP'!$Q156*'CPMK-CPL'!J$13,0)+IFERROR('FORM NILAI SIAP'!$S156*'CPMK-CPL'!J$14,0)+IFERROR('FORM NILAI SIAP'!$U156*'CPMK-CPL'!J$15,0)+IFERROR('FORM NILAI SIAP'!$W156*'CPMK-CPL'!J$16,0)+IFERROR('FORM NILAI SIAP'!$Y156*'CPMK-CPL'!J$17,0)+IFERROR('FORM NILAI SIAP'!$AA156*'CPMK-CPL'!J$18,0)+IFERROR('FORM NILAI SIAP'!$AC156*'CPMK-CPL'!J$19,0)+IFERROR('FORM NILAI SIAP'!$AE156*'CPMK-CPL'!J$20,0))/'CPMK-CPL'!J$25,""))</f>
        <v/>
      </c>
      <c r="L156" s="7" t="str">
        <f>IF($C156="","",IFERROR((IFERROR('FORM NILAI SIAP'!$M156*'CPMK-CPL'!K$11,0)+IFERROR('FORM NILAI SIAP'!$O156*'CPMK-CPL'!K$12,0)+IFERROR('FORM NILAI SIAP'!$Q156*'CPMK-CPL'!K$13,0)+IFERROR('FORM NILAI SIAP'!$S156*'CPMK-CPL'!K$14,0)+IFERROR('FORM NILAI SIAP'!$U156*'CPMK-CPL'!K$15,0)+IFERROR('FORM NILAI SIAP'!$W156*'CPMK-CPL'!K$16,0)+IFERROR('FORM NILAI SIAP'!$Y156*'CPMK-CPL'!K$17,0)+IFERROR('FORM NILAI SIAP'!$AA156*'CPMK-CPL'!K$18,0)+IFERROR('FORM NILAI SIAP'!$AC156*'CPMK-CPL'!K$19,0)+IFERROR('FORM NILAI SIAP'!$AE156*'CPMK-CPL'!K$20,0))/'CPMK-CPL'!K$25,""))</f>
        <v/>
      </c>
      <c r="M156" s="7" t="str">
        <f>IF($C156="","",IFERROR((IFERROR('FORM NILAI SIAP'!$M156*'CPMK-CPL'!L$11,0)+IFERROR('FORM NILAI SIAP'!$O156*'CPMK-CPL'!L$12,0)+IFERROR('FORM NILAI SIAP'!$Q156*'CPMK-CPL'!L$13,0)+IFERROR('FORM NILAI SIAP'!$S156*'CPMK-CPL'!L$14,0)+IFERROR('FORM NILAI SIAP'!$U156*'CPMK-CPL'!L$15,0)+IFERROR('FORM NILAI SIAP'!$W156*'CPMK-CPL'!L$16,0)+IFERROR('FORM NILAI SIAP'!$Y156*'CPMK-CPL'!L$17,0)+IFERROR('FORM NILAI SIAP'!$AA156*'CPMK-CPL'!L$18,0)+IFERROR('FORM NILAI SIAP'!$AC156*'CPMK-CPL'!L$19,0)+IFERROR('FORM NILAI SIAP'!$AE156*'CPMK-CPL'!L$20,0))/'CPMK-CPL'!L$25,""))</f>
        <v/>
      </c>
      <c r="N156" s="7" t="str">
        <f>IF($C156="","",IFERROR((IFERROR('FORM NILAI SIAP'!$M156*'CPMK-CPL'!M$11,0)+IFERROR('FORM NILAI SIAP'!$O156*'CPMK-CPL'!M$12,0)+IFERROR('FORM NILAI SIAP'!$Q156*'CPMK-CPL'!M$13,0)+IFERROR('FORM NILAI SIAP'!$S156*'CPMK-CPL'!M$14,0)+IFERROR('FORM NILAI SIAP'!$U156*'CPMK-CPL'!M$15,0)+IFERROR('FORM NILAI SIAP'!$W156*'CPMK-CPL'!M$16,0)+IFERROR('FORM NILAI SIAP'!$Y156*'CPMK-CPL'!M$17,0)+IFERROR('FORM NILAI SIAP'!$AA156*'CPMK-CPL'!M$18,0)+IFERROR('FORM NILAI SIAP'!$AC156*'CPMK-CPL'!M$19,0)+IFERROR('FORM NILAI SIAP'!$AE156*'CPMK-CPL'!M$20,0))/'CPMK-CPL'!M$25,""))</f>
        <v/>
      </c>
      <c r="O156" s="7" t="str">
        <f>IF($C156="","",IFERROR((IFERROR('FORM NILAI SIAP'!$M156*'CPMK-CPL'!N$11,0)+IFERROR('FORM NILAI SIAP'!$O156*'CPMK-CPL'!N$12,0)+IFERROR('FORM NILAI SIAP'!$Q156*'CPMK-CPL'!N$13,0)+IFERROR('FORM NILAI SIAP'!$S156*'CPMK-CPL'!N$14,0)+IFERROR('FORM NILAI SIAP'!$U156*'CPMK-CPL'!N$15,0)+IFERROR('FORM NILAI SIAP'!$W156*'CPMK-CPL'!N$16,0)+IFERROR('FORM NILAI SIAP'!$Y156*'CPMK-CPL'!N$17,0)+IFERROR('FORM NILAI SIAP'!$AA156*'CPMK-CPL'!N$18,0)+IFERROR('FORM NILAI SIAP'!$AC156*'CPMK-CPL'!N$19,0)+IFERROR('FORM NILAI SIAP'!$AE156*'CPMK-CPL'!N$20,0))/'CPMK-CPL'!N$25,""))</f>
        <v/>
      </c>
      <c r="P156" s="7" t="str">
        <f>IF($C156="","",IFERROR((IFERROR('FORM NILAI SIAP'!$M156*'CPMK-CPL'!O$11,0)+IFERROR('FORM NILAI SIAP'!$O156*'CPMK-CPL'!O$12,0)+IFERROR('FORM NILAI SIAP'!$Q156*'CPMK-CPL'!O$13,0)+IFERROR('FORM NILAI SIAP'!$S156*'CPMK-CPL'!O$14,0)+IFERROR('FORM NILAI SIAP'!$U156*'CPMK-CPL'!O$15,0)+IFERROR('FORM NILAI SIAP'!$W156*'CPMK-CPL'!O$16,0)+IFERROR('FORM NILAI SIAP'!$Y156*'CPMK-CPL'!O$17,0)+IFERROR('FORM NILAI SIAP'!$AA156*'CPMK-CPL'!O$18,0)+IFERROR('FORM NILAI SIAP'!$AC156*'CPMK-CPL'!O$19,0)+IFERROR('FORM NILAI SIAP'!$AE156*'CPMK-CPL'!O$20,0))/'CPMK-CPL'!O$25,""))</f>
        <v/>
      </c>
      <c r="Q156" s="7" t="str">
        <f>IF($C156="","",IFERROR((IFERROR('FORM NILAI SIAP'!$M156*'CPMK-CPL'!P$11,0)+IFERROR('FORM NILAI SIAP'!$O156*'CPMK-CPL'!P$12,0)+IFERROR('FORM NILAI SIAP'!$Q156*'CPMK-CPL'!P$13,0)+IFERROR('FORM NILAI SIAP'!$S156*'CPMK-CPL'!P$14,0)+IFERROR('FORM NILAI SIAP'!$U156*'CPMK-CPL'!P$15,0)+IFERROR('FORM NILAI SIAP'!$W156*'CPMK-CPL'!P$16,0)+IFERROR('FORM NILAI SIAP'!$Y156*'CPMK-CPL'!P$17,0)+IFERROR('FORM NILAI SIAP'!$AA156*'CPMK-CPL'!P$18,0)+IFERROR('FORM NILAI SIAP'!$AC156*'CPMK-CPL'!P$19,0)+IFERROR('FORM NILAI SIAP'!$AE156*'CPMK-CPL'!P$20,0))/'CPMK-CPL'!P$25,""))</f>
        <v/>
      </c>
      <c r="R156" s="7" t="str">
        <f>IF($C156="","",IFERROR((IFERROR('FORM NILAI SIAP'!$M156*'CPMK-CPL'!Q$11,0)+IFERROR('FORM NILAI SIAP'!$O156*'CPMK-CPL'!Q$12,0)+IFERROR('FORM NILAI SIAP'!$Q156*'CPMK-CPL'!Q$13,0)+IFERROR('FORM NILAI SIAP'!$S156*'CPMK-CPL'!Q$14,0)+IFERROR('FORM NILAI SIAP'!$U156*'CPMK-CPL'!Q$15,0)+IFERROR('FORM NILAI SIAP'!$W156*'CPMK-CPL'!Q$16,0)+IFERROR('FORM NILAI SIAP'!$Y156*'CPMK-CPL'!Q$17,0)+IFERROR('FORM NILAI SIAP'!$AA156*'CPMK-CPL'!Q$18,0)+IFERROR('FORM NILAI SIAP'!$AC156*'CPMK-CPL'!Q$19,0)+IFERROR('FORM NILAI SIAP'!$AE156*'CPMK-CPL'!Q$20,0))/'CPMK-CPL'!Q$25,""))</f>
        <v/>
      </c>
      <c r="S156" s="7" t="str">
        <f>IF($C156="","",IFERROR((IFERROR('FORM NILAI SIAP'!$M156*'CPMK-CPL'!R$11,0)+IFERROR('FORM NILAI SIAP'!$O156*'CPMK-CPL'!R$12,0)+IFERROR('FORM NILAI SIAP'!$Q156*'CPMK-CPL'!R$13,0)+IFERROR('FORM NILAI SIAP'!$S156*'CPMK-CPL'!R$14,0)+IFERROR('FORM NILAI SIAP'!$U156*'CPMK-CPL'!R$15,0)+IFERROR('FORM NILAI SIAP'!$W156*'CPMK-CPL'!R$16,0)+IFERROR('FORM NILAI SIAP'!$Y156*'CPMK-CPL'!R$17,0)+IFERROR('FORM NILAI SIAP'!$AA156*'CPMK-CPL'!R$18,0)+IFERROR('FORM NILAI SIAP'!$AC156*'CPMK-CPL'!R$19,0)+IFERROR('FORM NILAI SIAP'!$AE156*'CPMK-CPL'!R$20,0))/'CPMK-CPL'!R$25,""))</f>
        <v/>
      </c>
      <c r="T156" s="88" t="str">
        <f t="shared" ref="T156:AH156" si="160">IF(E156="","",IF(E156&gt;=80,4,IF(E156&gt;=70,3,IF(E156&gt;=60,2,1))))</f>
        <v/>
      </c>
      <c r="U156" s="88" t="str">
        <f t="shared" si="160"/>
        <v/>
      </c>
      <c r="V156" s="88">
        <f t="shared" si="141"/>
        <v>1</v>
      </c>
      <c r="W156" s="88" t="str">
        <f t="shared" si="160"/>
        <v/>
      </c>
      <c r="X156" s="88" t="str">
        <f t="shared" si="160"/>
        <v/>
      </c>
      <c r="Y156" s="88" t="str">
        <f t="shared" si="160"/>
        <v/>
      </c>
      <c r="Z156" s="88" t="str">
        <f t="shared" si="160"/>
        <v/>
      </c>
      <c r="AA156" s="88" t="str">
        <f t="shared" si="160"/>
        <v/>
      </c>
      <c r="AB156" s="88" t="str">
        <f t="shared" si="160"/>
        <v/>
      </c>
      <c r="AC156" s="88" t="str">
        <f t="shared" si="160"/>
        <v/>
      </c>
      <c r="AD156" s="88" t="str">
        <f t="shared" si="160"/>
        <v/>
      </c>
      <c r="AE156" s="88" t="str">
        <f t="shared" si="160"/>
        <v/>
      </c>
      <c r="AF156" s="88" t="str">
        <f t="shared" si="160"/>
        <v/>
      </c>
      <c r="AG156" s="88" t="str">
        <f t="shared" si="160"/>
        <v/>
      </c>
      <c r="AH156" s="88" t="str">
        <f t="shared" si="160"/>
        <v/>
      </c>
      <c r="AI156" s="89">
        <f t="shared" ca="1" si="6"/>
        <v>1</v>
      </c>
      <c r="AJ156" s="89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</row>
    <row r="157" spans="1:90" ht="14.25" customHeight="1">
      <c r="A157" s="103">
        <f t="shared" si="139"/>
        <v>150</v>
      </c>
      <c r="B157" s="64">
        <f>IF('FORM NILAI SIAP'!A157=0,"",'FORM NILAI SIAP'!A157)</f>
        <v>21120120140099</v>
      </c>
      <c r="C157" s="3" t="str">
        <f>IF('FORM NILAI SIAP'!B157=0,"",'FORM NILAI SIAP'!B157)</f>
        <v>BAGAS SATRIO UNGGUL YUDHO</v>
      </c>
      <c r="D157" s="3" t="str">
        <f>'FORM NILAI SIAP'!J157</f>
        <v>E</v>
      </c>
      <c r="E157" s="7" t="str">
        <f>IF($C157="","",IFERROR((IFERROR('FORM NILAI SIAP'!$M157*'CPMK-CPL'!D$11,0)+IFERROR('FORM NILAI SIAP'!$O157*'CPMK-CPL'!D$12,0)+IFERROR('FORM NILAI SIAP'!$Q157*'CPMK-CPL'!D$13,0)+IFERROR('FORM NILAI SIAP'!$S157*'CPMK-CPL'!D$14,0)+IFERROR('FORM NILAI SIAP'!$U157*'CPMK-CPL'!D$15,0)+IFERROR('FORM NILAI SIAP'!$W157*'CPMK-CPL'!D$16,0)+IFERROR('FORM NILAI SIAP'!$Y157*'CPMK-CPL'!D$17,0)+IFERROR('FORM NILAI SIAP'!$AA157*'CPMK-CPL'!D$18,0)+IFERROR('FORM NILAI SIAP'!$AC157*'CPMK-CPL'!D$19,0)+IFERROR('FORM NILAI SIAP'!$AE157*'CPMK-CPL'!D$20,0))/'CPMK-CPL'!D$25,""))</f>
        <v/>
      </c>
      <c r="F157" s="7" t="str">
        <f>IF($C157="","",IFERROR((IFERROR('FORM NILAI SIAP'!$M157*'CPMK-CPL'!E$11,0)+IFERROR('FORM NILAI SIAP'!$O157*'CPMK-CPL'!E$12,0)+IFERROR('FORM NILAI SIAP'!$Q157*'CPMK-CPL'!E$13,0)+IFERROR('FORM NILAI SIAP'!$S157*'CPMK-CPL'!E$14,0)+IFERROR('FORM NILAI SIAP'!$U157*'CPMK-CPL'!E$15,0)+IFERROR('FORM NILAI SIAP'!$W157*'CPMK-CPL'!E$16,0)+IFERROR('FORM NILAI SIAP'!$Y157*'CPMK-CPL'!E$17,0)+IFERROR('FORM NILAI SIAP'!$AA157*'CPMK-CPL'!E$18,0)+IFERROR('FORM NILAI SIAP'!$AC157*'CPMK-CPL'!E$19,0)+IFERROR('FORM NILAI SIAP'!$AE157*'CPMK-CPL'!E$20,0))/'CPMK-CPL'!E$25,""))</f>
        <v/>
      </c>
      <c r="G157" s="7">
        <f>IF($C157="","",IFERROR((IFERROR('FORM NILAI SIAP'!$M157*'CPMK-CPL'!F$11,0)+IFERROR('FORM NILAI SIAP'!$O157*'CPMK-CPL'!F$12,0)+IFERROR('FORM NILAI SIAP'!$Q157*'CPMK-CPL'!F$13,0)+IFERROR('FORM NILAI SIAP'!$S157*'CPMK-CPL'!F$14,0)+IFERROR('FORM NILAI SIAP'!$U157*'CPMK-CPL'!F$15,0)+IFERROR('FORM NILAI SIAP'!$W157*'CPMK-CPL'!F$16,0)+IFERROR('FORM NILAI SIAP'!$Y157*'CPMK-CPL'!F$17,0)+IFERROR('FORM NILAI SIAP'!$AA157*'CPMK-CPL'!F$18,0)+IFERROR('FORM NILAI SIAP'!$AC157*'CPMK-CPL'!F$19,0)+IFERROR('FORM NILAI SIAP'!$AE157*'CPMK-CPL'!F$20,0))/'CPMK-CPL'!F$25,""))</f>
        <v>34.25</v>
      </c>
      <c r="H157" s="7" t="str">
        <f>IF($C157="","",IFERROR((IFERROR('FORM NILAI SIAP'!$M157*'CPMK-CPL'!G$11,0)+IFERROR('FORM NILAI SIAP'!$O157*'CPMK-CPL'!G$12,0)+IFERROR('FORM NILAI SIAP'!$Q157*'CPMK-CPL'!G$13,0)+IFERROR('FORM NILAI SIAP'!$S157*'CPMK-CPL'!G$14,0)+IFERROR('FORM NILAI SIAP'!$U157*'CPMK-CPL'!G$15,0)+IFERROR('FORM NILAI SIAP'!$W157*'CPMK-CPL'!G$16,0)+IFERROR('FORM NILAI SIAP'!$Y157*'CPMK-CPL'!G$17,0)+IFERROR('FORM NILAI SIAP'!$AA157*'CPMK-CPL'!G$18,0)+IFERROR('FORM NILAI SIAP'!$AC157*'CPMK-CPL'!G$19,0)+IFERROR('FORM NILAI SIAP'!$AE157*'CPMK-CPL'!G$20,0))/'CPMK-CPL'!G$25,""))</f>
        <v/>
      </c>
      <c r="I157" s="7" t="str">
        <f>IF($C157="","",IFERROR((IFERROR('FORM NILAI SIAP'!$M157*'CPMK-CPL'!H$11,0)+IFERROR('FORM NILAI SIAP'!$O157*'CPMK-CPL'!H$12,0)+IFERROR('FORM NILAI SIAP'!$Q157*'CPMK-CPL'!H$13,0)+IFERROR('FORM NILAI SIAP'!$S157*'CPMK-CPL'!H$14,0)+IFERROR('FORM NILAI SIAP'!$U157*'CPMK-CPL'!H$15,0)+IFERROR('FORM NILAI SIAP'!$W157*'CPMK-CPL'!H$16,0)+IFERROR('FORM NILAI SIAP'!$Y157*'CPMK-CPL'!H$17,0)+IFERROR('FORM NILAI SIAP'!$AA157*'CPMK-CPL'!H$18,0)+IFERROR('FORM NILAI SIAP'!$AC157*'CPMK-CPL'!H$19,0)+IFERROR('FORM NILAI SIAP'!$AE157*'CPMK-CPL'!H$20,0))/'CPMK-CPL'!H$25,""))</f>
        <v/>
      </c>
      <c r="J157" s="7" t="str">
        <f>IF($C157="","",IFERROR((IFERROR('FORM NILAI SIAP'!$M157*'CPMK-CPL'!I$11,0)+IFERROR('FORM NILAI SIAP'!$O157*'CPMK-CPL'!I$12,0)+IFERROR('FORM NILAI SIAP'!$Q157*'CPMK-CPL'!I$13,0)+IFERROR('FORM NILAI SIAP'!$S157*'CPMK-CPL'!I$14,0)+IFERROR('FORM NILAI SIAP'!$U157*'CPMK-CPL'!I$15,0)+IFERROR('FORM NILAI SIAP'!$W157*'CPMK-CPL'!I$16,0)+IFERROR('FORM NILAI SIAP'!$Y157*'CPMK-CPL'!I$17,0)+IFERROR('FORM NILAI SIAP'!$AA157*'CPMK-CPL'!I$18,0)+IFERROR('FORM NILAI SIAP'!$AC157*'CPMK-CPL'!I$19,0)+IFERROR('FORM NILAI SIAP'!$AE157*'CPMK-CPL'!I$20,0))/'CPMK-CPL'!I$25,""))</f>
        <v/>
      </c>
      <c r="K157" s="7" t="str">
        <f>IF($C157="","",IFERROR((IFERROR('FORM NILAI SIAP'!$M157*'CPMK-CPL'!J$11,0)+IFERROR('FORM NILAI SIAP'!$O157*'CPMK-CPL'!J$12,0)+IFERROR('FORM NILAI SIAP'!$Q157*'CPMK-CPL'!J$13,0)+IFERROR('FORM NILAI SIAP'!$S157*'CPMK-CPL'!J$14,0)+IFERROR('FORM NILAI SIAP'!$U157*'CPMK-CPL'!J$15,0)+IFERROR('FORM NILAI SIAP'!$W157*'CPMK-CPL'!J$16,0)+IFERROR('FORM NILAI SIAP'!$Y157*'CPMK-CPL'!J$17,0)+IFERROR('FORM NILAI SIAP'!$AA157*'CPMK-CPL'!J$18,0)+IFERROR('FORM NILAI SIAP'!$AC157*'CPMK-CPL'!J$19,0)+IFERROR('FORM NILAI SIAP'!$AE157*'CPMK-CPL'!J$20,0))/'CPMK-CPL'!J$25,""))</f>
        <v/>
      </c>
      <c r="L157" s="7" t="str">
        <f>IF($C157="","",IFERROR((IFERROR('FORM NILAI SIAP'!$M157*'CPMK-CPL'!K$11,0)+IFERROR('FORM NILAI SIAP'!$O157*'CPMK-CPL'!K$12,0)+IFERROR('FORM NILAI SIAP'!$Q157*'CPMK-CPL'!K$13,0)+IFERROR('FORM NILAI SIAP'!$S157*'CPMK-CPL'!K$14,0)+IFERROR('FORM NILAI SIAP'!$U157*'CPMK-CPL'!K$15,0)+IFERROR('FORM NILAI SIAP'!$W157*'CPMK-CPL'!K$16,0)+IFERROR('FORM NILAI SIAP'!$Y157*'CPMK-CPL'!K$17,0)+IFERROR('FORM NILAI SIAP'!$AA157*'CPMK-CPL'!K$18,0)+IFERROR('FORM NILAI SIAP'!$AC157*'CPMK-CPL'!K$19,0)+IFERROR('FORM NILAI SIAP'!$AE157*'CPMK-CPL'!K$20,0))/'CPMK-CPL'!K$25,""))</f>
        <v/>
      </c>
      <c r="M157" s="7" t="str">
        <f>IF($C157="","",IFERROR((IFERROR('FORM NILAI SIAP'!$M157*'CPMK-CPL'!L$11,0)+IFERROR('FORM NILAI SIAP'!$O157*'CPMK-CPL'!L$12,0)+IFERROR('FORM NILAI SIAP'!$Q157*'CPMK-CPL'!L$13,0)+IFERROR('FORM NILAI SIAP'!$S157*'CPMK-CPL'!L$14,0)+IFERROR('FORM NILAI SIAP'!$U157*'CPMK-CPL'!L$15,0)+IFERROR('FORM NILAI SIAP'!$W157*'CPMK-CPL'!L$16,0)+IFERROR('FORM NILAI SIAP'!$Y157*'CPMK-CPL'!L$17,0)+IFERROR('FORM NILAI SIAP'!$AA157*'CPMK-CPL'!L$18,0)+IFERROR('FORM NILAI SIAP'!$AC157*'CPMK-CPL'!L$19,0)+IFERROR('FORM NILAI SIAP'!$AE157*'CPMK-CPL'!L$20,0))/'CPMK-CPL'!L$25,""))</f>
        <v/>
      </c>
      <c r="N157" s="7" t="str">
        <f>IF($C157="","",IFERROR((IFERROR('FORM NILAI SIAP'!$M157*'CPMK-CPL'!M$11,0)+IFERROR('FORM NILAI SIAP'!$O157*'CPMK-CPL'!M$12,0)+IFERROR('FORM NILAI SIAP'!$Q157*'CPMK-CPL'!M$13,0)+IFERROR('FORM NILAI SIAP'!$S157*'CPMK-CPL'!M$14,0)+IFERROR('FORM NILAI SIAP'!$U157*'CPMK-CPL'!M$15,0)+IFERROR('FORM NILAI SIAP'!$W157*'CPMK-CPL'!M$16,0)+IFERROR('FORM NILAI SIAP'!$Y157*'CPMK-CPL'!M$17,0)+IFERROR('FORM NILAI SIAP'!$AA157*'CPMK-CPL'!M$18,0)+IFERROR('FORM NILAI SIAP'!$AC157*'CPMK-CPL'!M$19,0)+IFERROR('FORM NILAI SIAP'!$AE157*'CPMK-CPL'!M$20,0))/'CPMK-CPL'!M$25,""))</f>
        <v/>
      </c>
      <c r="O157" s="7" t="str">
        <f>IF($C157="","",IFERROR((IFERROR('FORM NILAI SIAP'!$M157*'CPMK-CPL'!N$11,0)+IFERROR('FORM NILAI SIAP'!$O157*'CPMK-CPL'!N$12,0)+IFERROR('FORM NILAI SIAP'!$Q157*'CPMK-CPL'!N$13,0)+IFERROR('FORM NILAI SIAP'!$S157*'CPMK-CPL'!N$14,0)+IFERROR('FORM NILAI SIAP'!$U157*'CPMK-CPL'!N$15,0)+IFERROR('FORM NILAI SIAP'!$W157*'CPMK-CPL'!N$16,0)+IFERROR('FORM NILAI SIAP'!$Y157*'CPMK-CPL'!N$17,0)+IFERROR('FORM NILAI SIAP'!$AA157*'CPMK-CPL'!N$18,0)+IFERROR('FORM NILAI SIAP'!$AC157*'CPMK-CPL'!N$19,0)+IFERROR('FORM NILAI SIAP'!$AE157*'CPMK-CPL'!N$20,0))/'CPMK-CPL'!N$25,""))</f>
        <v/>
      </c>
      <c r="P157" s="7" t="str">
        <f>IF($C157="","",IFERROR((IFERROR('FORM NILAI SIAP'!$M157*'CPMK-CPL'!O$11,0)+IFERROR('FORM NILAI SIAP'!$O157*'CPMK-CPL'!O$12,0)+IFERROR('FORM NILAI SIAP'!$Q157*'CPMK-CPL'!O$13,0)+IFERROR('FORM NILAI SIAP'!$S157*'CPMK-CPL'!O$14,0)+IFERROR('FORM NILAI SIAP'!$U157*'CPMK-CPL'!O$15,0)+IFERROR('FORM NILAI SIAP'!$W157*'CPMK-CPL'!O$16,0)+IFERROR('FORM NILAI SIAP'!$Y157*'CPMK-CPL'!O$17,0)+IFERROR('FORM NILAI SIAP'!$AA157*'CPMK-CPL'!O$18,0)+IFERROR('FORM NILAI SIAP'!$AC157*'CPMK-CPL'!O$19,0)+IFERROR('FORM NILAI SIAP'!$AE157*'CPMK-CPL'!O$20,0))/'CPMK-CPL'!O$25,""))</f>
        <v/>
      </c>
      <c r="Q157" s="7" t="str">
        <f>IF($C157="","",IFERROR((IFERROR('FORM NILAI SIAP'!$M157*'CPMK-CPL'!P$11,0)+IFERROR('FORM NILAI SIAP'!$O157*'CPMK-CPL'!P$12,0)+IFERROR('FORM NILAI SIAP'!$Q157*'CPMK-CPL'!P$13,0)+IFERROR('FORM NILAI SIAP'!$S157*'CPMK-CPL'!P$14,0)+IFERROR('FORM NILAI SIAP'!$U157*'CPMK-CPL'!P$15,0)+IFERROR('FORM NILAI SIAP'!$W157*'CPMK-CPL'!P$16,0)+IFERROR('FORM NILAI SIAP'!$Y157*'CPMK-CPL'!P$17,0)+IFERROR('FORM NILAI SIAP'!$AA157*'CPMK-CPL'!P$18,0)+IFERROR('FORM NILAI SIAP'!$AC157*'CPMK-CPL'!P$19,0)+IFERROR('FORM NILAI SIAP'!$AE157*'CPMK-CPL'!P$20,0))/'CPMK-CPL'!P$25,""))</f>
        <v/>
      </c>
      <c r="R157" s="7" t="str">
        <f>IF($C157="","",IFERROR((IFERROR('FORM NILAI SIAP'!$M157*'CPMK-CPL'!Q$11,0)+IFERROR('FORM NILAI SIAP'!$O157*'CPMK-CPL'!Q$12,0)+IFERROR('FORM NILAI SIAP'!$Q157*'CPMK-CPL'!Q$13,0)+IFERROR('FORM NILAI SIAP'!$S157*'CPMK-CPL'!Q$14,0)+IFERROR('FORM NILAI SIAP'!$U157*'CPMK-CPL'!Q$15,0)+IFERROR('FORM NILAI SIAP'!$W157*'CPMK-CPL'!Q$16,0)+IFERROR('FORM NILAI SIAP'!$Y157*'CPMK-CPL'!Q$17,0)+IFERROR('FORM NILAI SIAP'!$AA157*'CPMK-CPL'!Q$18,0)+IFERROR('FORM NILAI SIAP'!$AC157*'CPMK-CPL'!Q$19,0)+IFERROR('FORM NILAI SIAP'!$AE157*'CPMK-CPL'!Q$20,0))/'CPMK-CPL'!Q$25,""))</f>
        <v/>
      </c>
      <c r="S157" s="7" t="str">
        <f>IF($C157="","",IFERROR((IFERROR('FORM NILAI SIAP'!$M157*'CPMK-CPL'!R$11,0)+IFERROR('FORM NILAI SIAP'!$O157*'CPMK-CPL'!R$12,0)+IFERROR('FORM NILAI SIAP'!$Q157*'CPMK-CPL'!R$13,0)+IFERROR('FORM NILAI SIAP'!$S157*'CPMK-CPL'!R$14,0)+IFERROR('FORM NILAI SIAP'!$U157*'CPMK-CPL'!R$15,0)+IFERROR('FORM NILAI SIAP'!$W157*'CPMK-CPL'!R$16,0)+IFERROR('FORM NILAI SIAP'!$Y157*'CPMK-CPL'!R$17,0)+IFERROR('FORM NILAI SIAP'!$AA157*'CPMK-CPL'!R$18,0)+IFERROR('FORM NILAI SIAP'!$AC157*'CPMK-CPL'!R$19,0)+IFERROR('FORM NILAI SIAP'!$AE157*'CPMK-CPL'!R$20,0))/'CPMK-CPL'!R$25,""))</f>
        <v/>
      </c>
      <c r="T157" s="88" t="str">
        <f t="shared" ref="T157:AH157" si="161">IF(E157="","",IF(E157&gt;=80,4,IF(E157&gt;=70,3,IF(E157&gt;=60,2,1))))</f>
        <v/>
      </c>
      <c r="U157" s="88" t="str">
        <f t="shared" si="161"/>
        <v/>
      </c>
      <c r="V157" s="88">
        <f t="shared" si="141"/>
        <v>1</v>
      </c>
      <c r="W157" s="88" t="str">
        <f t="shared" si="161"/>
        <v/>
      </c>
      <c r="X157" s="88" t="str">
        <f t="shared" si="161"/>
        <v/>
      </c>
      <c r="Y157" s="88" t="str">
        <f t="shared" si="161"/>
        <v/>
      </c>
      <c r="Z157" s="88" t="str">
        <f t="shared" si="161"/>
        <v/>
      </c>
      <c r="AA157" s="88" t="str">
        <f t="shared" si="161"/>
        <v/>
      </c>
      <c r="AB157" s="88" t="str">
        <f t="shared" si="161"/>
        <v/>
      </c>
      <c r="AC157" s="88" t="str">
        <f t="shared" si="161"/>
        <v/>
      </c>
      <c r="AD157" s="88" t="str">
        <f t="shared" si="161"/>
        <v/>
      </c>
      <c r="AE157" s="88" t="str">
        <f t="shared" si="161"/>
        <v/>
      </c>
      <c r="AF157" s="88" t="str">
        <f t="shared" si="161"/>
        <v/>
      </c>
      <c r="AG157" s="88" t="str">
        <f t="shared" si="161"/>
        <v/>
      </c>
      <c r="AH157" s="88" t="str">
        <f t="shared" si="161"/>
        <v/>
      </c>
      <c r="AI157" s="89">
        <f t="shared" ca="1" si="6"/>
        <v>1</v>
      </c>
      <c r="AJ157" s="89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</row>
    <row r="158" spans="1:90" ht="14.25" customHeight="1">
      <c r="A158" s="103">
        <f t="shared" si="139"/>
        <v>151</v>
      </c>
      <c r="B158" s="64">
        <f>IF('FORM NILAI SIAP'!A158=0,"",'FORM NILAI SIAP'!A158)</f>
        <v>21120120140099</v>
      </c>
      <c r="C158" s="3" t="str">
        <f>IF('FORM NILAI SIAP'!B158=0,"",'FORM NILAI SIAP'!B158)</f>
        <v>AFRIZAL EKA PURNAMA</v>
      </c>
      <c r="D158" s="3" t="str">
        <f>'FORM NILAI SIAP'!J158</f>
        <v>A</v>
      </c>
      <c r="E158" s="7" t="str">
        <f>IF($C158="","",IFERROR((IFERROR('FORM NILAI SIAP'!$M158*'CPMK-CPL'!D$11,0)+IFERROR('FORM NILAI SIAP'!$O158*'CPMK-CPL'!D$12,0)+IFERROR('FORM NILAI SIAP'!$Q158*'CPMK-CPL'!D$13,0)+IFERROR('FORM NILAI SIAP'!$S158*'CPMK-CPL'!D$14,0)+IFERROR('FORM NILAI SIAP'!$U158*'CPMK-CPL'!D$15,0)+IFERROR('FORM NILAI SIAP'!$W158*'CPMK-CPL'!D$16,0)+IFERROR('FORM NILAI SIAP'!$Y158*'CPMK-CPL'!D$17,0)+IFERROR('FORM NILAI SIAP'!$AA158*'CPMK-CPL'!D$18,0)+IFERROR('FORM NILAI SIAP'!$AC158*'CPMK-CPL'!D$19,0)+IFERROR('FORM NILAI SIAP'!$AE158*'CPMK-CPL'!D$20,0))/'CPMK-CPL'!D$25,""))</f>
        <v/>
      </c>
      <c r="F158" s="7" t="str">
        <f>IF($C158="","",IFERROR((IFERROR('FORM NILAI SIAP'!$M158*'CPMK-CPL'!E$11,0)+IFERROR('FORM NILAI SIAP'!$O158*'CPMK-CPL'!E$12,0)+IFERROR('FORM NILAI SIAP'!$Q158*'CPMK-CPL'!E$13,0)+IFERROR('FORM NILAI SIAP'!$S158*'CPMK-CPL'!E$14,0)+IFERROR('FORM NILAI SIAP'!$U158*'CPMK-CPL'!E$15,0)+IFERROR('FORM NILAI SIAP'!$W158*'CPMK-CPL'!E$16,0)+IFERROR('FORM NILAI SIAP'!$Y158*'CPMK-CPL'!E$17,0)+IFERROR('FORM NILAI SIAP'!$AA158*'CPMK-CPL'!E$18,0)+IFERROR('FORM NILAI SIAP'!$AC158*'CPMK-CPL'!E$19,0)+IFERROR('FORM NILAI SIAP'!$AE158*'CPMK-CPL'!E$20,0))/'CPMK-CPL'!E$25,""))</f>
        <v/>
      </c>
      <c r="G158" s="7">
        <f>IF($C158="","",IFERROR((IFERROR('FORM NILAI SIAP'!$M158*'CPMK-CPL'!F$11,0)+IFERROR('FORM NILAI SIAP'!$O158*'CPMK-CPL'!F$12,0)+IFERROR('FORM NILAI SIAP'!$Q158*'CPMK-CPL'!F$13,0)+IFERROR('FORM NILAI SIAP'!$S158*'CPMK-CPL'!F$14,0)+IFERROR('FORM NILAI SIAP'!$U158*'CPMK-CPL'!F$15,0)+IFERROR('FORM NILAI SIAP'!$W158*'CPMK-CPL'!F$16,0)+IFERROR('FORM NILAI SIAP'!$Y158*'CPMK-CPL'!F$17,0)+IFERROR('FORM NILAI SIAP'!$AA158*'CPMK-CPL'!F$18,0)+IFERROR('FORM NILAI SIAP'!$AC158*'CPMK-CPL'!F$19,0)+IFERROR('FORM NILAI SIAP'!$AE158*'CPMK-CPL'!F$20,0))/'CPMK-CPL'!F$25,""))</f>
        <v>82.25</v>
      </c>
      <c r="H158" s="7" t="str">
        <f>IF($C158="","",IFERROR((IFERROR('FORM NILAI SIAP'!$M158*'CPMK-CPL'!G$11,0)+IFERROR('FORM NILAI SIAP'!$O158*'CPMK-CPL'!G$12,0)+IFERROR('FORM NILAI SIAP'!$Q158*'CPMK-CPL'!G$13,0)+IFERROR('FORM NILAI SIAP'!$S158*'CPMK-CPL'!G$14,0)+IFERROR('FORM NILAI SIAP'!$U158*'CPMK-CPL'!G$15,0)+IFERROR('FORM NILAI SIAP'!$W158*'CPMK-CPL'!G$16,0)+IFERROR('FORM NILAI SIAP'!$Y158*'CPMK-CPL'!G$17,0)+IFERROR('FORM NILAI SIAP'!$AA158*'CPMK-CPL'!G$18,0)+IFERROR('FORM NILAI SIAP'!$AC158*'CPMK-CPL'!G$19,0)+IFERROR('FORM NILAI SIAP'!$AE158*'CPMK-CPL'!G$20,0))/'CPMK-CPL'!G$25,""))</f>
        <v/>
      </c>
      <c r="I158" s="7" t="str">
        <f>IF($C158="","",IFERROR((IFERROR('FORM NILAI SIAP'!$M158*'CPMK-CPL'!H$11,0)+IFERROR('FORM NILAI SIAP'!$O158*'CPMK-CPL'!H$12,0)+IFERROR('FORM NILAI SIAP'!$Q158*'CPMK-CPL'!H$13,0)+IFERROR('FORM NILAI SIAP'!$S158*'CPMK-CPL'!H$14,0)+IFERROR('FORM NILAI SIAP'!$U158*'CPMK-CPL'!H$15,0)+IFERROR('FORM NILAI SIAP'!$W158*'CPMK-CPL'!H$16,0)+IFERROR('FORM NILAI SIAP'!$Y158*'CPMK-CPL'!H$17,0)+IFERROR('FORM NILAI SIAP'!$AA158*'CPMK-CPL'!H$18,0)+IFERROR('FORM NILAI SIAP'!$AC158*'CPMK-CPL'!H$19,0)+IFERROR('FORM NILAI SIAP'!$AE158*'CPMK-CPL'!H$20,0))/'CPMK-CPL'!H$25,""))</f>
        <v/>
      </c>
      <c r="J158" s="7" t="str">
        <f>IF($C158="","",IFERROR((IFERROR('FORM NILAI SIAP'!$M158*'CPMK-CPL'!I$11,0)+IFERROR('FORM NILAI SIAP'!$O158*'CPMK-CPL'!I$12,0)+IFERROR('FORM NILAI SIAP'!$Q158*'CPMK-CPL'!I$13,0)+IFERROR('FORM NILAI SIAP'!$S158*'CPMK-CPL'!I$14,0)+IFERROR('FORM NILAI SIAP'!$U158*'CPMK-CPL'!I$15,0)+IFERROR('FORM NILAI SIAP'!$W158*'CPMK-CPL'!I$16,0)+IFERROR('FORM NILAI SIAP'!$Y158*'CPMK-CPL'!I$17,0)+IFERROR('FORM NILAI SIAP'!$AA158*'CPMK-CPL'!I$18,0)+IFERROR('FORM NILAI SIAP'!$AC158*'CPMK-CPL'!I$19,0)+IFERROR('FORM NILAI SIAP'!$AE158*'CPMK-CPL'!I$20,0))/'CPMK-CPL'!I$25,""))</f>
        <v/>
      </c>
      <c r="K158" s="7" t="str">
        <f>IF($C158="","",IFERROR((IFERROR('FORM NILAI SIAP'!$M158*'CPMK-CPL'!J$11,0)+IFERROR('FORM NILAI SIAP'!$O158*'CPMK-CPL'!J$12,0)+IFERROR('FORM NILAI SIAP'!$Q158*'CPMK-CPL'!J$13,0)+IFERROR('FORM NILAI SIAP'!$S158*'CPMK-CPL'!J$14,0)+IFERROR('FORM NILAI SIAP'!$U158*'CPMK-CPL'!J$15,0)+IFERROR('FORM NILAI SIAP'!$W158*'CPMK-CPL'!J$16,0)+IFERROR('FORM NILAI SIAP'!$Y158*'CPMK-CPL'!J$17,0)+IFERROR('FORM NILAI SIAP'!$AA158*'CPMK-CPL'!J$18,0)+IFERROR('FORM NILAI SIAP'!$AC158*'CPMK-CPL'!J$19,0)+IFERROR('FORM NILAI SIAP'!$AE158*'CPMK-CPL'!J$20,0))/'CPMK-CPL'!J$25,""))</f>
        <v/>
      </c>
      <c r="L158" s="7" t="str">
        <f>IF($C158="","",IFERROR((IFERROR('FORM NILAI SIAP'!$M158*'CPMK-CPL'!K$11,0)+IFERROR('FORM NILAI SIAP'!$O158*'CPMK-CPL'!K$12,0)+IFERROR('FORM NILAI SIAP'!$Q158*'CPMK-CPL'!K$13,0)+IFERROR('FORM NILAI SIAP'!$S158*'CPMK-CPL'!K$14,0)+IFERROR('FORM NILAI SIAP'!$U158*'CPMK-CPL'!K$15,0)+IFERROR('FORM NILAI SIAP'!$W158*'CPMK-CPL'!K$16,0)+IFERROR('FORM NILAI SIAP'!$Y158*'CPMK-CPL'!K$17,0)+IFERROR('FORM NILAI SIAP'!$AA158*'CPMK-CPL'!K$18,0)+IFERROR('FORM NILAI SIAP'!$AC158*'CPMK-CPL'!K$19,0)+IFERROR('FORM NILAI SIAP'!$AE158*'CPMK-CPL'!K$20,0))/'CPMK-CPL'!K$25,""))</f>
        <v/>
      </c>
      <c r="M158" s="7" t="str">
        <f>IF($C158="","",IFERROR((IFERROR('FORM NILAI SIAP'!$M158*'CPMK-CPL'!L$11,0)+IFERROR('FORM NILAI SIAP'!$O158*'CPMK-CPL'!L$12,0)+IFERROR('FORM NILAI SIAP'!$Q158*'CPMK-CPL'!L$13,0)+IFERROR('FORM NILAI SIAP'!$S158*'CPMK-CPL'!L$14,0)+IFERROR('FORM NILAI SIAP'!$U158*'CPMK-CPL'!L$15,0)+IFERROR('FORM NILAI SIAP'!$W158*'CPMK-CPL'!L$16,0)+IFERROR('FORM NILAI SIAP'!$Y158*'CPMK-CPL'!L$17,0)+IFERROR('FORM NILAI SIAP'!$AA158*'CPMK-CPL'!L$18,0)+IFERROR('FORM NILAI SIAP'!$AC158*'CPMK-CPL'!L$19,0)+IFERROR('FORM NILAI SIAP'!$AE158*'CPMK-CPL'!L$20,0))/'CPMK-CPL'!L$25,""))</f>
        <v/>
      </c>
      <c r="N158" s="7" t="str">
        <f>IF($C158="","",IFERROR((IFERROR('FORM NILAI SIAP'!$M158*'CPMK-CPL'!M$11,0)+IFERROR('FORM NILAI SIAP'!$O158*'CPMK-CPL'!M$12,0)+IFERROR('FORM NILAI SIAP'!$Q158*'CPMK-CPL'!M$13,0)+IFERROR('FORM NILAI SIAP'!$S158*'CPMK-CPL'!M$14,0)+IFERROR('FORM NILAI SIAP'!$U158*'CPMK-CPL'!M$15,0)+IFERROR('FORM NILAI SIAP'!$W158*'CPMK-CPL'!M$16,0)+IFERROR('FORM NILAI SIAP'!$Y158*'CPMK-CPL'!M$17,0)+IFERROR('FORM NILAI SIAP'!$AA158*'CPMK-CPL'!M$18,0)+IFERROR('FORM NILAI SIAP'!$AC158*'CPMK-CPL'!M$19,0)+IFERROR('FORM NILAI SIAP'!$AE158*'CPMK-CPL'!M$20,0))/'CPMK-CPL'!M$25,""))</f>
        <v/>
      </c>
      <c r="O158" s="7" t="str">
        <f>IF($C158="","",IFERROR((IFERROR('FORM NILAI SIAP'!$M158*'CPMK-CPL'!N$11,0)+IFERROR('FORM NILAI SIAP'!$O158*'CPMK-CPL'!N$12,0)+IFERROR('FORM NILAI SIAP'!$Q158*'CPMK-CPL'!N$13,0)+IFERROR('FORM NILAI SIAP'!$S158*'CPMK-CPL'!N$14,0)+IFERROR('FORM NILAI SIAP'!$U158*'CPMK-CPL'!N$15,0)+IFERROR('FORM NILAI SIAP'!$W158*'CPMK-CPL'!N$16,0)+IFERROR('FORM NILAI SIAP'!$Y158*'CPMK-CPL'!N$17,0)+IFERROR('FORM NILAI SIAP'!$AA158*'CPMK-CPL'!N$18,0)+IFERROR('FORM NILAI SIAP'!$AC158*'CPMK-CPL'!N$19,0)+IFERROR('FORM NILAI SIAP'!$AE158*'CPMK-CPL'!N$20,0))/'CPMK-CPL'!N$25,""))</f>
        <v/>
      </c>
      <c r="P158" s="7" t="str">
        <f>IF($C158="","",IFERROR((IFERROR('FORM NILAI SIAP'!$M158*'CPMK-CPL'!O$11,0)+IFERROR('FORM NILAI SIAP'!$O158*'CPMK-CPL'!O$12,0)+IFERROR('FORM NILAI SIAP'!$Q158*'CPMK-CPL'!O$13,0)+IFERROR('FORM NILAI SIAP'!$S158*'CPMK-CPL'!O$14,0)+IFERROR('FORM NILAI SIAP'!$U158*'CPMK-CPL'!O$15,0)+IFERROR('FORM NILAI SIAP'!$W158*'CPMK-CPL'!O$16,0)+IFERROR('FORM NILAI SIAP'!$Y158*'CPMK-CPL'!O$17,0)+IFERROR('FORM NILAI SIAP'!$AA158*'CPMK-CPL'!O$18,0)+IFERROR('FORM NILAI SIAP'!$AC158*'CPMK-CPL'!O$19,0)+IFERROR('FORM NILAI SIAP'!$AE158*'CPMK-CPL'!O$20,0))/'CPMK-CPL'!O$25,""))</f>
        <v/>
      </c>
      <c r="Q158" s="7" t="str">
        <f>IF($C158="","",IFERROR((IFERROR('FORM NILAI SIAP'!$M158*'CPMK-CPL'!P$11,0)+IFERROR('FORM NILAI SIAP'!$O158*'CPMK-CPL'!P$12,0)+IFERROR('FORM NILAI SIAP'!$Q158*'CPMK-CPL'!P$13,0)+IFERROR('FORM NILAI SIAP'!$S158*'CPMK-CPL'!P$14,0)+IFERROR('FORM NILAI SIAP'!$U158*'CPMK-CPL'!P$15,0)+IFERROR('FORM NILAI SIAP'!$W158*'CPMK-CPL'!P$16,0)+IFERROR('FORM NILAI SIAP'!$Y158*'CPMK-CPL'!P$17,0)+IFERROR('FORM NILAI SIAP'!$AA158*'CPMK-CPL'!P$18,0)+IFERROR('FORM NILAI SIAP'!$AC158*'CPMK-CPL'!P$19,0)+IFERROR('FORM NILAI SIAP'!$AE158*'CPMK-CPL'!P$20,0))/'CPMK-CPL'!P$25,""))</f>
        <v/>
      </c>
      <c r="R158" s="7" t="str">
        <f>IF($C158="","",IFERROR((IFERROR('FORM NILAI SIAP'!$M158*'CPMK-CPL'!Q$11,0)+IFERROR('FORM NILAI SIAP'!$O158*'CPMK-CPL'!Q$12,0)+IFERROR('FORM NILAI SIAP'!$Q158*'CPMK-CPL'!Q$13,0)+IFERROR('FORM NILAI SIAP'!$S158*'CPMK-CPL'!Q$14,0)+IFERROR('FORM NILAI SIAP'!$U158*'CPMK-CPL'!Q$15,0)+IFERROR('FORM NILAI SIAP'!$W158*'CPMK-CPL'!Q$16,0)+IFERROR('FORM NILAI SIAP'!$Y158*'CPMK-CPL'!Q$17,0)+IFERROR('FORM NILAI SIAP'!$AA158*'CPMK-CPL'!Q$18,0)+IFERROR('FORM NILAI SIAP'!$AC158*'CPMK-CPL'!Q$19,0)+IFERROR('FORM NILAI SIAP'!$AE158*'CPMK-CPL'!Q$20,0))/'CPMK-CPL'!Q$25,""))</f>
        <v/>
      </c>
      <c r="S158" s="7" t="str">
        <f>IF($C158="","",IFERROR((IFERROR('FORM NILAI SIAP'!$M158*'CPMK-CPL'!R$11,0)+IFERROR('FORM NILAI SIAP'!$O158*'CPMK-CPL'!R$12,0)+IFERROR('FORM NILAI SIAP'!$Q158*'CPMK-CPL'!R$13,0)+IFERROR('FORM NILAI SIAP'!$S158*'CPMK-CPL'!R$14,0)+IFERROR('FORM NILAI SIAP'!$U158*'CPMK-CPL'!R$15,0)+IFERROR('FORM NILAI SIAP'!$W158*'CPMK-CPL'!R$16,0)+IFERROR('FORM NILAI SIAP'!$Y158*'CPMK-CPL'!R$17,0)+IFERROR('FORM NILAI SIAP'!$AA158*'CPMK-CPL'!R$18,0)+IFERROR('FORM NILAI SIAP'!$AC158*'CPMK-CPL'!R$19,0)+IFERROR('FORM NILAI SIAP'!$AE158*'CPMK-CPL'!R$20,0))/'CPMK-CPL'!R$25,""))</f>
        <v/>
      </c>
      <c r="T158" s="88" t="str">
        <f t="shared" ref="T158:AH158" si="162">IF(E158="","",IF(E158&gt;=80,4,IF(E158&gt;=70,3,IF(E158&gt;=60,2,1))))</f>
        <v/>
      </c>
      <c r="U158" s="88" t="str">
        <f t="shared" si="162"/>
        <v/>
      </c>
      <c r="V158" s="88">
        <f t="shared" si="141"/>
        <v>4</v>
      </c>
      <c r="W158" s="88" t="str">
        <f t="shared" si="162"/>
        <v/>
      </c>
      <c r="X158" s="88" t="str">
        <f t="shared" si="162"/>
        <v/>
      </c>
      <c r="Y158" s="88" t="str">
        <f t="shared" si="162"/>
        <v/>
      </c>
      <c r="Z158" s="88" t="str">
        <f t="shared" si="162"/>
        <v/>
      </c>
      <c r="AA158" s="88" t="str">
        <f t="shared" si="162"/>
        <v/>
      </c>
      <c r="AB158" s="88" t="str">
        <f t="shared" si="162"/>
        <v/>
      </c>
      <c r="AC158" s="88" t="str">
        <f t="shared" si="162"/>
        <v/>
      </c>
      <c r="AD158" s="88" t="str">
        <f t="shared" si="162"/>
        <v/>
      </c>
      <c r="AE158" s="88" t="str">
        <f t="shared" si="162"/>
        <v/>
      </c>
      <c r="AF158" s="88" t="str">
        <f t="shared" si="162"/>
        <v/>
      </c>
      <c r="AG158" s="88" t="str">
        <f t="shared" si="162"/>
        <v/>
      </c>
      <c r="AH158" s="88" t="str">
        <f t="shared" si="162"/>
        <v/>
      </c>
      <c r="AI158" s="89">
        <f t="shared" ca="1" si="6"/>
        <v>4</v>
      </c>
      <c r="AJ158" s="89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</row>
    <row r="159" spans="1:90" ht="14.25" customHeight="1">
      <c r="A159" s="103">
        <f t="shared" si="139"/>
        <v>152</v>
      </c>
      <c r="B159" s="64">
        <f>IF('FORM NILAI SIAP'!A159=0,"",'FORM NILAI SIAP'!A159)</f>
        <v>21120120140099</v>
      </c>
      <c r="C159" s="3" t="str">
        <f>IF('FORM NILAI SIAP'!B159=0,"",'FORM NILAI SIAP'!B159)</f>
        <v>OSVELINA MARGARETHA SIREGAR</v>
      </c>
      <c r="D159" s="3" t="str">
        <f>'FORM NILAI SIAP'!J159</f>
        <v>A</v>
      </c>
      <c r="E159" s="7" t="str">
        <f>IF($C159="","",IFERROR((IFERROR('FORM NILAI SIAP'!$M159*'CPMK-CPL'!D$11,0)+IFERROR('FORM NILAI SIAP'!$O159*'CPMK-CPL'!D$12,0)+IFERROR('FORM NILAI SIAP'!$Q159*'CPMK-CPL'!D$13,0)+IFERROR('FORM NILAI SIAP'!$S159*'CPMK-CPL'!D$14,0)+IFERROR('FORM NILAI SIAP'!$U159*'CPMK-CPL'!D$15,0)+IFERROR('FORM NILAI SIAP'!$W159*'CPMK-CPL'!D$16,0)+IFERROR('FORM NILAI SIAP'!$Y159*'CPMK-CPL'!D$17,0)+IFERROR('FORM NILAI SIAP'!$AA159*'CPMK-CPL'!D$18,0)+IFERROR('FORM NILAI SIAP'!$AC159*'CPMK-CPL'!D$19,0)+IFERROR('FORM NILAI SIAP'!$AE159*'CPMK-CPL'!D$20,0))/'CPMK-CPL'!D$25,""))</f>
        <v/>
      </c>
      <c r="F159" s="7" t="str">
        <f>IF($C159="","",IFERROR((IFERROR('FORM NILAI SIAP'!$M159*'CPMK-CPL'!E$11,0)+IFERROR('FORM NILAI SIAP'!$O159*'CPMK-CPL'!E$12,0)+IFERROR('FORM NILAI SIAP'!$Q159*'CPMK-CPL'!E$13,0)+IFERROR('FORM NILAI SIAP'!$S159*'CPMK-CPL'!E$14,0)+IFERROR('FORM NILAI SIAP'!$U159*'CPMK-CPL'!E$15,0)+IFERROR('FORM NILAI SIAP'!$W159*'CPMK-CPL'!E$16,0)+IFERROR('FORM NILAI SIAP'!$Y159*'CPMK-CPL'!E$17,0)+IFERROR('FORM NILAI SIAP'!$AA159*'CPMK-CPL'!E$18,0)+IFERROR('FORM NILAI SIAP'!$AC159*'CPMK-CPL'!E$19,0)+IFERROR('FORM NILAI SIAP'!$AE159*'CPMK-CPL'!E$20,0))/'CPMK-CPL'!E$25,""))</f>
        <v/>
      </c>
      <c r="G159" s="7">
        <f>IF($C159="","",IFERROR((IFERROR('FORM NILAI SIAP'!$M159*'CPMK-CPL'!F$11,0)+IFERROR('FORM NILAI SIAP'!$O159*'CPMK-CPL'!F$12,0)+IFERROR('FORM NILAI SIAP'!$Q159*'CPMK-CPL'!F$13,0)+IFERROR('FORM NILAI SIAP'!$S159*'CPMK-CPL'!F$14,0)+IFERROR('FORM NILAI SIAP'!$U159*'CPMK-CPL'!F$15,0)+IFERROR('FORM NILAI SIAP'!$W159*'CPMK-CPL'!F$16,0)+IFERROR('FORM NILAI SIAP'!$Y159*'CPMK-CPL'!F$17,0)+IFERROR('FORM NILAI SIAP'!$AA159*'CPMK-CPL'!F$18,0)+IFERROR('FORM NILAI SIAP'!$AC159*'CPMK-CPL'!F$19,0)+IFERROR('FORM NILAI SIAP'!$AE159*'CPMK-CPL'!F$20,0))/'CPMK-CPL'!F$25,""))</f>
        <v>81.75</v>
      </c>
      <c r="H159" s="7" t="str">
        <f>IF($C159="","",IFERROR((IFERROR('FORM NILAI SIAP'!$M159*'CPMK-CPL'!G$11,0)+IFERROR('FORM NILAI SIAP'!$O159*'CPMK-CPL'!G$12,0)+IFERROR('FORM NILAI SIAP'!$Q159*'CPMK-CPL'!G$13,0)+IFERROR('FORM NILAI SIAP'!$S159*'CPMK-CPL'!G$14,0)+IFERROR('FORM NILAI SIAP'!$U159*'CPMK-CPL'!G$15,0)+IFERROR('FORM NILAI SIAP'!$W159*'CPMK-CPL'!G$16,0)+IFERROR('FORM NILAI SIAP'!$Y159*'CPMK-CPL'!G$17,0)+IFERROR('FORM NILAI SIAP'!$AA159*'CPMK-CPL'!G$18,0)+IFERROR('FORM NILAI SIAP'!$AC159*'CPMK-CPL'!G$19,0)+IFERROR('FORM NILAI SIAP'!$AE159*'CPMK-CPL'!G$20,0))/'CPMK-CPL'!G$25,""))</f>
        <v/>
      </c>
      <c r="I159" s="7" t="str">
        <f>IF($C159="","",IFERROR((IFERROR('FORM NILAI SIAP'!$M159*'CPMK-CPL'!H$11,0)+IFERROR('FORM NILAI SIAP'!$O159*'CPMK-CPL'!H$12,0)+IFERROR('FORM NILAI SIAP'!$Q159*'CPMK-CPL'!H$13,0)+IFERROR('FORM NILAI SIAP'!$S159*'CPMK-CPL'!H$14,0)+IFERROR('FORM NILAI SIAP'!$U159*'CPMK-CPL'!H$15,0)+IFERROR('FORM NILAI SIAP'!$W159*'CPMK-CPL'!H$16,0)+IFERROR('FORM NILAI SIAP'!$Y159*'CPMK-CPL'!H$17,0)+IFERROR('FORM NILAI SIAP'!$AA159*'CPMK-CPL'!H$18,0)+IFERROR('FORM NILAI SIAP'!$AC159*'CPMK-CPL'!H$19,0)+IFERROR('FORM NILAI SIAP'!$AE159*'CPMK-CPL'!H$20,0))/'CPMK-CPL'!H$25,""))</f>
        <v/>
      </c>
      <c r="J159" s="7" t="str">
        <f>IF($C159="","",IFERROR((IFERROR('FORM NILAI SIAP'!$M159*'CPMK-CPL'!I$11,0)+IFERROR('FORM NILAI SIAP'!$O159*'CPMK-CPL'!I$12,0)+IFERROR('FORM NILAI SIAP'!$Q159*'CPMK-CPL'!I$13,0)+IFERROR('FORM NILAI SIAP'!$S159*'CPMK-CPL'!I$14,0)+IFERROR('FORM NILAI SIAP'!$U159*'CPMK-CPL'!I$15,0)+IFERROR('FORM NILAI SIAP'!$W159*'CPMK-CPL'!I$16,0)+IFERROR('FORM NILAI SIAP'!$Y159*'CPMK-CPL'!I$17,0)+IFERROR('FORM NILAI SIAP'!$AA159*'CPMK-CPL'!I$18,0)+IFERROR('FORM NILAI SIAP'!$AC159*'CPMK-CPL'!I$19,0)+IFERROR('FORM NILAI SIAP'!$AE159*'CPMK-CPL'!I$20,0))/'CPMK-CPL'!I$25,""))</f>
        <v/>
      </c>
      <c r="K159" s="7" t="str">
        <f>IF($C159="","",IFERROR((IFERROR('FORM NILAI SIAP'!$M159*'CPMK-CPL'!J$11,0)+IFERROR('FORM NILAI SIAP'!$O159*'CPMK-CPL'!J$12,0)+IFERROR('FORM NILAI SIAP'!$Q159*'CPMK-CPL'!J$13,0)+IFERROR('FORM NILAI SIAP'!$S159*'CPMK-CPL'!J$14,0)+IFERROR('FORM NILAI SIAP'!$U159*'CPMK-CPL'!J$15,0)+IFERROR('FORM NILAI SIAP'!$W159*'CPMK-CPL'!J$16,0)+IFERROR('FORM NILAI SIAP'!$Y159*'CPMK-CPL'!J$17,0)+IFERROR('FORM NILAI SIAP'!$AA159*'CPMK-CPL'!J$18,0)+IFERROR('FORM NILAI SIAP'!$AC159*'CPMK-CPL'!J$19,0)+IFERROR('FORM NILAI SIAP'!$AE159*'CPMK-CPL'!J$20,0))/'CPMK-CPL'!J$25,""))</f>
        <v/>
      </c>
      <c r="L159" s="7" t="str">
        <f>IF($C159="","",IFERROR((IFERROR('FORM NILAI SIAP'!$M159*'CPMK-CPL'!K$11,0)+IFERROR('FORM NILAI SIAP'!$O159*'CPMK-CPL'!K$12,0)+IFERROR('FORM NILAI SIAP'!$Q159*'CPMK-CPL'!K$13,0)+IFERROR('FORM NILAI SIAP'!$S159*'CPMK-CPL'!K$14,0)+IFERROR('FORM NILAI SIAP'!$U159*'CPMK-CPL'!K$15,0)+IFERROR('FORM NILAI SIAP'!$W159*'CPMK-CPL'!K$16,0)+IFERROR('FORM NILAI SIAP'!$Y159*'CPMK-CPL'!K$17,0)+IFERROR('FORM NILAI SIAP'!$AA159*'CPMK-CPL'!K$18,0)+IFERROR('FORM NILAI SIAP'!$AC159*'CPMK-CPL'!K$19,0)+IFERROR('FORM NILAI SIAP'!$AE159*'CPMK-CPL'!K$20,0))/'CPMK-CPL'!K$25,""))</f>
        <v/>
      </c>
      <c r="M159" s="7" t="str">
        <f>IF($C159="","",IFERROR((IFERROR('FORM NILAI SIAP'!$M159*'CPMK-CPL'!L$11,0)+IFERROR('FORM NILAI SIAP'!$O159*'CPMK-CPL'!L$12,0)+IFERROR('FORM NILAI SIAP'!$Q159*'CPMK-CPL'!L$13,0)+IFERROR('FORM NILAI SIAP'!$S159*'CPMK-CPL'!L$14,0)+IFERROR('FORM NILAI SIAP'!$U159*'CPMK-CPL'!L$15,0)+IFERROR('FORM NILAI SIAP'!$W159*'CPMK-CPL'!L$16,0)+IFERROR('FORM NILAI SIAP'!$Y159*'CPMK-CPL'!L$17,0)+IFERROR('FORM NILAI SIAP'!$AA159*'CPMK-CPL'!L$18,0)+IFERROR('FORM NILAI SIAP'!$AC159*'CPMK-CPL'!L$19,0)+IFERROR('FORM NILAI SIAP'!$AE159*'CPMK-CPL'!L$20,0))/'CPMK-CPL'!L$25,""))</f>
        <v/>
      </c>
      <c r="N159" s="7" t="str">
        <f>IF($C159="","",IFERROR((IFERROR('FORM NILAI SIAP'!$M159*'CPMK-CPL'!M$11,0)+IFERROR('FORM NILAI SIAP'!$O159*'CPMK-CPL'!M$12,0)+IFERROR('FORM NILAI SIAP'!$Q159*'CPMK-CPL'!M$13,0)+IFERROR('FORM NILAI SIAP'!$S159*'CPMK-CPL'!M$14,0)+IFERROR('FORM NILAI SIAP'!$U159*'CPMK-CPL'!M$15,0)+IFERROR('FORM NILAI SIAP'!$W159*'CPMK-CPL'!M$16,0)+IFERROR('FORM NILAI SIAP'!$Y159*'CPMK-CPL'!M$17,0)+IFERROR('FORM NILAI SIAP'!$AA159*'CPMK-CPL'!M$18,0)+IFERROR('FORM NILAI SIAP'!$AC159*'CPMK-CPL'!M$19,0)+IFERROR('FORM NILAI SIAP'!$AE159*'CPMK-CPL'!M$20,0))/'CPMK-CPL'!M$25,""))</f>
        <v/>
      </c>
      <c r="O159" s="7" t="str">
        <f>IF($C159="","",IFERROR((IFERROR('FORM NILAI SIAP'!$M159*'CPMK-CPL'!N$11,0)+IFERROR('FORM NILAI SIAP'!$O159*'CPMK-CPL'!N$12,0)+IFERROR('FORM NILAI SIAP'!$Q159*'CPMK-CPL'!N$13,0)+IFERROR('FORM NILAI SIAP'!$S159*'CPMK-CPL'!N$14,0)+IFERROR('FORM NILAI SIAP'!$U159*'CPMK-CPL'!N$15,0)+IFERROR('FORM NILAI SIAP'!$W159*'CPMK-CPL'!N$16,0)+IFERROR('FORM NILAI SIAP'!$Y159*'CPMK-CPL'!N$17,0)+IFERROR('FORM NILAI SIAP'!$AA159*'CPMK-CPL'!N$18,0)+IFERROR('FORM NILAI SIAP'!$AC159*'CPMK-CPL'!N$19,0)+IFERROR('FORM NILAI SIAP'!$AE159*'CPMK-CPL'!N$20,0))/'CPMK-CPL'!N$25,""))</f>
        <v/>
      </c>
      <c r="P159" s="7" t="str">
        <f>IF($C159="","",IFERROR((IFERROR('FORM NILAI SIAP'!$M159*'CPMK-CPL'!O$11,0)+IFERROR('FORM NILAI SIAP'!$O159*'CPMK-CPL'!O$12,0)+IFERROR('FORM NILAI SIAP'!$Q159*'CPMK-CPL'!O$13,0)+IFERROR('FORM NILAI SIAP'!$S159*'CPMK-CPL'!O$14,0)+IFERROR('FORM NILAI SIAP'!$U159*'CPMK-CPL'!O$15,0)+IFERROR('FORM NILAI SIAP'!$W159*'CPMK-CPL'!O$16,0)+IFERROR('FORM NILAI SIAP'!$Y159*'CPMK-CPL'!O$17,0)+IFERROR('FORM NILAI SIAP'!$AA159*'CPMK-CPL'!O$18,0)+IFERROR('FORM NILAI SIAP'!$AC159*'CPMK-CPL'!O$19,0)+IFERROR('FORM NILAI SIAP'!$AE159*'CPMK-CPL'!O$20,0))/'CPMK-CPL'!O$25,""))</f>
        <v/>
      </c>
      <c r="Q159" s="7" t="str">
        <f>IF($C159="","",IFERROR((IFERROR('FORM NILAI SIAP'!$M159*'CPMK-CPL'!P$11,0)+IFERROR('FORM NILAI SIAP'!$O159*'CPMK-CPL'!P$12,0)+IFERROR('FORM NILAI SIAP'!$Q159*'CPMK-CPL'!P$13,0)+IFERROR('FORM NILAI SIAP'!$S159*'CPMK-CPL'!P$14,0)+IFERROR('FORM NILAI SIAP'!$U159*'CPMK-CPL'!P$15,0)+IFERROR('FORM NILAI SIAP'!$W159*'CPMK-CPL'!P$16,0)+IFERROR('FORM NILAI SIAP'!$Y159*'CPMK-CPL'!P$17,0)+IFERROR('FORM NILAI SIAP'!$AA159*'CPMK-CPL'!P$18,0)+IFERROR('FORM NILAI SIAP'!$AC159*'CPMK-CPL'!P$19,0)+IFERROR('FORM NILAI SIAP'!$AE159*'CPMK-CPL'!P$20,0))/'CPMK-CPL'!P$25,""))</f>
        <v/>
      </c>
      <c r="R159" s="7" t="str">
        <f>IF($C159="","",IFERROR((IFERROR('FORM NILAI SIAP'!$M159*'CPMK-CPL'!Q$11,0)+IFERROR('FORM NILAI SIAP'!$O159*'CPMK-CPL'!Q$12,0)+IFERROR('FORM NILAI SIAP'!$Q159*'CPMK-CPL'!Q$13,0)+IFERROR('FORM NILAI SIAP'!$S159*'CPMK-CPL'!Q$14,0)+IFERROR('FORM NILAI SIAP'!$U159*'CPMK-CPL'!Q$15,0)+IFERROR('FORM NILAI SIAP'!$W159*'CPMK-CPL'!Q$16,0)+IFERROR('FORM NILAI SIAP'!$Y159*'CPMK-CPL'!Q$17,0)+IFERROR('FORM NILAI SIAP'!$AA159*'CPMK-CPL'!Q$18,0)+IFERROR('FORM NILAI SIAP'!$AC159*'CPMK-CPL'!Q$19,0)+IFERROR('FORM NILAI SIAP'!$AE159*'CPMK-CPL'!Q$20,0))/'CPMK-CPL'!Q$25,""))</f>
        <v/>
      </c>
      <c r="S159" s="7" t="str">
        <f>IF($C159="","",IFERROR((IFERROR('FORM NILAI SIAP'!$M159*'CPMK-CPL'!R$11,0)+IFERROR('FORM NILAI SIAP'!$O159*'CPMK-CPL'!R$12,0)+IFERROR('FORM NILAI SIAP'!$Q159*'CPMK-CPL'!R$13,0)+IFERROR('FORM NILAI SIAP'!$S159*'CPMK-CPL'!R$14,0)+IFERROR('FORM NILAI SIAP'!$U159*'CPMK-CPL'!R$15,0)+IFERROR('FORM NILAI SIAP'!$W159*'CPMK-CPL'!R$16,0)+IFERROR('FORM NILAI SIAP'!$Y159*'CPMK-CPL'!R$17,0)+IFERROR('FORM NILAI SIAP'!$AA159*'CPMK-CPL'!R$18,0)+IFERROR('FORM NILAI SIAP'!$AC159*'CPMK-CPL'!R$19,0)+IFERROR('FORM NILAI SIAP'!$AE159*'CPMK-CPL'!R$20,0))/'CPMK-CPL'!R$25,""))</f>
        <v/>
      </c>
      <c r="T159" s="88" t="str">
        <f t="shared" ref="T159:AH159" si="163">IF(E159="","",IF(E159&gt;=80,4,IF(E159&gt;=70,3,IF(E159&gt;=60,2,1))))</f>
        <v/>
      </c>
      <c r="U159" s="88" t="str">
        <f t="shared" si="163"/>
        <v/>
      </c>
      <c r="V159" s="88">
        <f t="shared" si="141"/>
        <v>4</v>
      </c>
      <c r="W159" s="88" t="str">
        <f t="shared" si="163"/>
        <v/>
      </c>
      <c r="X159" s="88" t="str">
        <f t="shared" si="163"/>
        <v/>
      </c>
      <c r="Y159" s="88" t="str">
        <f t="shared" si="163"/>
        <v/>
      </c>
      <c r="Z159" s="88" t="str">
        <f t="shared" si="163"/>
        <v/>
      </c>
      <c r="AA159" s="88" t="str">
        <f t="shared" si="163"/>
        <v/>
      </c>
      <c r="AB159" s="88" t="str">
        <f t="shared" si="163"/>
        <v/>
      </c>
      <c r="AC159" s="88" t="str">
        <f t="shared" si="163"/>
        <v/>
      </c>
      <c r="AD159" s="88" t="str">
        <f t="shared" si="163"/>
        <v/>
      </c>
      <c r="AE159" s="88" t="str">
        <f t="shared" si="163"/>
        <v/>
      </c>
      <c r="AF159" s="88" t="str">
        <f t="shared" si="163"/>
        <v/>
      </c>
      <c r="AG159" s="88" t="str">
        <f t="shared" si="163"/>
        <v/>
      </c>
      <c r="AH159" s="88" t="str">
        <f t="shared" si="163"/>
        <v/>
      </c>
      <c r="AI159" s="89">
        <f t="shared" ca="1" si="6"/>
        <v>4</v>
      </c>
      <c r="AJ159" s="89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</row>
    <row r="160" spans="1:90" ht="14.25" customHeight="1">
      <c r="A160" s="103">
        <f t="shared" si="139"/>
        <v>153</v>
      </c>
      <c r="B160" s="64">
        <f>IF('FORM NILAI SIAP'!A160=0,"",'FORM NILAI SIAP'!A160)</f>
        <v>21120120140099</v>
      </c>
      <c r="C160" s="3" t="str">
        <f>IF('FORM NILAI SIAP'!B160=0,"",'FORM NILAI SIAP'!B160)</f>
        <v>Helmi Bagus Wijanarko</v>
      </c>
      <c r="D160" s="3" t="str">
        <f>'FORM NILAI SIAP'!J160</f>
        <v>E</v>
      </c>
      <c r="E160" s="7" t="str">
        <f>IF($C160="","",IFERROR((IFERROR('FORM NILAI SIAP'!$M160*'CPMK-CPL'!D$11,0)+IFERROR('FORM NILAI SIAP'!$O160*'CPMK-CPL'!D$12,0)+IFERROR('FORM NILAI SIAP'!$Q160*'CPMK-CPL'!D$13,0)+IFERROR('FORM NILAI SIAP'!$S160*'CPMK-CPL'!D$14,0)+IFERROR('FORM NILAI SIAP'!$U160*'CPMK-CPL'!D$15,0)+IFERROR('FORM NILAI SIAP'!$W160*'CPMK-CPL'!D$16,0)+IFERROR('FORM NILAI SIAP'!$Y160*'CPMK-CPL'!D$17,0)+IFERROR('FORM NILAI SIAP'!$AA160*'CPMK-CPL'!D$18,0)+IFERROR('FORM NILAI SIAP'!$AC160*'CPMK-CPL'!D$19,0)+IFERROR('FORM NILAI SIAP'!$AE160*'CPMK-CPL'!D$20,0))/'CPMK-CPL'!D$25,""))</f>
        <v/>
      </c>
      <c r="F160" s="7" t="str">
        <f>IF($C160="","",IFERROR((IFERROR('FORM NILAI SIAP'!$M160*'CPMK-CPL'!E$11,0)+IFERROR('FORM NILAI SIAP'!$O160*'CPMK-CPL'!E$12,0)+IFERROR('FORM NILAI SIAP'!$Q160*'CPMK-CPL'!E$13,0)+IFERROR('FORM NILAI SIAP'!$S160*'CPMK-CPL'!E$14,0)+IFERROR('FORM NILAI SIAP'!$U160*'CPMK-CPL'!E$15,0)+IFERROR('FORM NILAI SIAP'!$W160*'CPMK-CPL'!E$16,0)+IFERROR('FORM NILAI SIAP'!$Y160*'CPMK-CPL'!E$17,0)+IFERROR('FORM NILAI SIAP'!$AA160*'CPMK-CPL'!E$18,0)+IFERROR('FORM NILAI SIAP'!$AC160*'CPMK-CPL'!E$19,0)+IFERROR('FORM NILAI SIAP'!$AE160*'CPMK-CPL'!E$20,0))/'CPMK-CPL'!E$25,""))</f>
        <v/>
      </c>
      <c r="G160" s="7">
        <f>IF($C160="","",IFERROR((IFERROR('FORM NILAI SIAP'!$M160*'CPMK-CPL'!F$11,0)+IFERROR('FORM NILAI SIAP'!$O160*'CPMK-CPL'!F$12,0)+IFERROR('FORM NILAI SIAP'!$Q160*'CPMK-CPL'!F$13,0)+IFERROR('FORM NILAI SIAP'!$S160*'CPMK-CPL'!F$14,0)+IFERROR('FORM NILAI SIAP'!$U160*'CPMK-CPL'!F$15,0)+IFERROR('FORM NILAI SIAP'!$W160*'CPMK-CPL'!F$16,0)+IFERROR('FORM NILAI SIAP'!$Y160*'CPMK-CPL'!F$17,0)+IFERROR('FORM NILAI SIAP'!$AA160*'CPMK-CPL'!F$18,0)+IFERROR('FORM NILAI SIAP'!$AC160*'CPMK-CPL'!F$19,0)+IFERROR('FORM NILAI SIAP'!$AE160*'CPMK-CPL'!F$20,0))/'CPMK-CPL'!F$25,""))</f>
        <v>22</v>
      </c>
      <c r="H160" s="7" t="str">
        <f>IF($C160="","",IFERROR((IFERROR('FORM NILAI SIAP'!$M160*'CPMK-CPL'!G$11,0)+IFERROR('FORM NILAI SIAP'!$O160*'CPMK-CPL'!G$12,0)+IFERROR('FORM NILAI SIAP'!$Q160*'CPMK-CPL'!G$13,0)+IFERROR('FORM NILAI SIAP'!$S160*'CPMK-CPL'!G$14,0)+IFERROR('FORM NILAI SIAP'!$U160*'CPMK-CPL'!G$15,0)+IFERROR('FORM NILAI SIAP'!$W160*'CPMK-CPL'!G$16,0)+IFERROR('FORM NILAI SIAP'!$Y160*'CPMK-CPL'!G$17,0)+IFERROR('FORM NILAI SIAP'!$AA160*'CPMK-CPL'!G$18,0)+IFERROR('FORM NILAI SIAP'!$AC160*'CPMK-CPL'!G$19,0)+IFERROR('FORM NILAI SIAP'!$AE160*'CPMK-CPL'!G$20,0))/'CPMK-CPL'!G$25,""))</f>
        <v/>
      </c>
      <c r="I160" s="7" t="str">
        <f>IF($C160="","",IFERROR((IFERROR('FORM NILAI SIAP'!$M160*'CPMK-CPL'!H$11,0)+IFERROR('FORM NILAI SIAP'!$O160*'CPMK-CPL'!H$12,0)+IFERROR('FORM NILAI SIAP'!$Q160*'CPMK-CPL'!H$13,0)+IFERROR('FORM NILAI SIAP'!$S160*'CPMK-CPL'!H$14,0)+IFERROR('FORM NILAI SIAP'!$U160*'CPMK-CPL'!H$15,0)+IFERROR('FORM NILAI SIAP'!$W160*'CPMK-CPL'!H$16,0)+IFERROR('FORM NILAI SIAP'!$Y160*'CPMK-CPL'!H$17,0)+IFERROR('FORM NILAI SIAP'!$AA160*'CPMK-CPL'!H$18,0)+IFERROR('FORM NILAI SIAP'!$AC160*'CPMK-CPL'!H$19,0)+IFERROR('FORM NILAI SIAP'!$AE160*'CPMK-CPL'!H$20,0))/'CPMK-CPL'!H$25,""))</f>
        <v/>
      </c>
      <c r="J160" s="7" t="str">
        <f>IF($C160="","",IFERROR((IFERROR('FORM NILAI SIAP'!$M160*'CPMK-CPL'!I$11,0)+IFERROR('FORM NILAI SIAP'!$O160*'CPMK-CPL'!I$12,0)+IFERROR('FORM NILAI SIAP'!$Q160*'CPMK-CPL'!I$13,0)+IFERROR('FORM NILAI SIAP'!$S160*'CPMK-CPL'!I$14,0)+IFERROR('FORM NILAI SIAP'!$U160*'CPMK-CPL'!I$15,0)+IFERROR('FORM NILAI SIAP'!$W160*'CPMK-CPL'!I$16,0)+IFERROR('FORM NILAI SIAP'!$Y160*'CPMK-CPL'!I$17,0)+IFERROR('FORM NILAI SIAP'!$AA160*'CPMK-CPL'!I$18,0)+IFERROR('FORM NILAI SIAP'!$AC160*'CPMK-CPL'!I$19,0)+IFERROR('FORM NILAI SIAP'!$AE160*'CPMK-CPL'!I$20,0))/'CPMK-CPL'!I$25,""))</f>
        <v/>
      </c>
      <c r="K160" s="7" t="str">
        <f>IF($C160="","",IFERROR((IFERROR('FORM NILAI SIAP'!$M160*'CPMK-CPL'!J$11,0)+IFERROR('FORM NILAI SIAP'!$O160*'CPMK-CPL'!J$12,0)+IFERROR('FORM NILAI SIAP'!$Q160*'CPMK-CPL'!J$13,0)+IFERROR('FORM NILAI SIAP'!$S160*'CPMK-CPL'!J$14,0)+IFERROR('FORM NILAI SIAP'!$U160*'CPMK-CPL'!J$15,0)+IFERROR('FORM NILAI SIAP'!$W160*'CPMK-CPL'!J$16,0)+IFERROR('FORM NILAI SIAP'!$Y160*'CPMK-CPL'!J$17,0)+IFERROR('FORM NILAI SIAP'!$AA160*'CPMK-CPL'!J$18,0)+IFERROR('FORM NILAI SIAP'!$AC160*'CPMK-CPL'!J$19,0)+IFERROR('FORM NILAI SIAP'!$AE160*'CPMK-CPL'!J$20,0))/'CPMK-CPL'!J$25,""))</f>
        <v/>
      </c>
      <c r="L160" s="7" t="str">
        <f>IF($C160="","",IFERROR((IFERROR('FORM NILAI SIAP'!$M160*'CPMK-CPL'!K$11,0)+IFERROR('FORM NILAI SIAP'!$O160*'CPMK-CPL'!K$12,0)+IFERROR('FORM NILAI SIAP'!$Q160*'CPMK-CPL'!K$13,0)+IFERROR('FORM NILAI SIAP'!$S160*'CPMK-CPL'!K$14,0)+IFERROR('FORM NILAI SIAP'!$U160*'CPMK-CPL'!K$15,0)+IFERROR('FORM NILAI SIAP'!$W160*'CPMK-CPL'!K$16,0)+IFERROR('FORM NILAI SIAP'!$Y160*'CPMK-CPL'!K$17,0)+IFERROR('FORM NILAI SIAP'!$AA160*'CPMK-CPL'!K$18,0)+IFERROR('FORM NILAI SIAP'!$AC160*'CPMK-CPL'!K$19,0)+IFERROR('FORM NILAI SIAP'!$AE160*'CPMK-CPL'!K$20,0))/'CPMK-CPL'!K$25,""))</f>
        <v/>
      </c>
      <c r="M160" s="7" t="str">
        <f>IF($C160="","",IFERROR((IFERROR('FORM NILAI SIAP'!$M160*'CPMK-CPL'!L$11,0)+IFERROR('FORM NILAI SIAP'!$O160*'CPMK-CPL'!L$12,0)+IFERROR('FORM NILAI SIAP'!$Q160*'CPMK-CPL'!L$13,0)+IFERROR('FORM NILAI SIAP'!$S160*'CPMK-CPL'!L$14,0)+IFERROR('FORM NILAI SIAP'!$U160*'CPMK-CPL'!L$15,0)+IFERROR('FORM NILAI SIAP'!$W160*'CPMK-CPL'!L$16,0)+IFERROR('FORM NILAI SIAP'!$Y160*'CPMK-CPL'!L$17,0)+IFERROR('FORM NILAI SIAP'!$AA160*'CPMK-CPL'!L$18,0)+IFERROR('FORM NILAI SIAP'!$AC160*'CPMK-CPL'!L$19,0)+IFERROR('FORM NILAI SIAP'!$AE160*'CPMK-CPL'!L$20,0))/'CPMK-CPL'!L$25,""))</f>
        <v/>
      </c>
      <c r="N160" s="7" t="str">
        <f>IF($C160="","",IFERROR((IFERROR('FORM NILAI SIAP'!$M160*'CPMK-CPL'!M$11,0)+IFERROR('FORM NILAI SIAP'!$O160*'CPMK-CPL'!M$12,0)+IFERROR('FORM NILAI SIAP'!$Q160*'CPMK-CPL'!M$13,0)+IFERROR('FORM NILAI SIAP'!$S160*'CPMK-CPL'!M$14,0)+IFERROR('FORM NILAI SIAP'!$U160*'CPMK-CPL'!M$15,0)+IFERROR('FORM NILAI SIAP'!$W160*'CPMK-CPL'!M$16,0)+IFERROR('FORM NILAI SIAP'!$Y160*'CPMK-CPL'!M$17,0)+IFERROR('FORM NILAI SIAP'!$AA160*'CPMK-CPL'!M$18,0)+IFERROR('FORM NILAI SIAP'!$AC160*'CPMK-CPL'!M$19,0)+IFERROR('FORM NILAI SIAP'!$AE160*'CPMK-CPL'!M$20,0))/'CPMK-CPL'!M$25,""))</f>
        <v/>
      </c>
      <c r="O160" s="7" t="str">
        <f>IF($C160="","",IFERROR((IFERROR('FORM NILAI SIAP'!$M160*'CPMK-CPL'!N$11,0)+IFERROR('FORM NILAI SIAP'!$O160*'CPMK-CPL'!N$12,0)+IFERROR('FORM NILAI SIAP'!$Q160*'CPMK-CPL'!N$13,0)+IFERROR('FORM NILAI SIAP'!$S160*'CPMK-CPL'!N$14,0)+IFERROR('FORM NILAI SIAP'!$U160*'CPMK-CPL'!N$15,0)+IFERROR('FORM NILAI SIAP'!$W160*'CPMK-CPL'!N$16,0)+IFERROR('FORM NILAI SIAP'!$Y160*'CPMK-CPL'!N$17,0)+IFERROR('FORM NILAI SIAP'!$AA160*'CPMK-CPL'!N$18,0)+IFERROR('FORM NILAI SIAP'!$AC160*'CPMK-CPL'!N$19,0)+IFERROR('FORM NILAI SIAP'!$AE160*'CPMK-CPL'!N$20,0))/'CPMK-CPL'!N$25,""))</f>
        <v/>
      </c>
      <c r="P160" s="7" t="str">
        <f>IF($C160="","",IFERROR((IFERROR('FORM NILAI SIAP'!$M160*'CPMK-CPL'!O$11,0)+IFERROR('FORM NILAI SIAP'!$O160*'CPMK-CPL'!O$12,0)+IFERROR('FORM NILAI SIAP'!$Q160*'CPMK-CPL'!O$13,0)+IFERROR('FORM NILAI SIAP'!$S160*'CPMK-CPL'!O$14,0)+IFERROR('FORM NILAI SIAP'!$U160*'CPMK-CPL'!O$15,0)+IFERROR('FORM NILAI SIAP'!$W160*'CPMK-CPL'!O$16,0)+IFERROR('FORM NILAI SIAP'!$Y160*'CPMK-CPL'!O$17,0)+IFERROR('FORM NILAI SIAP'!$AA160*'CPMK-CPL'!O$18,0)+IFERROR('FORM NILAI SIAP'!$AC160*'CPMK-CPL'!O$19,0)+IFERROR('FORM NILAI SIAP'!$AE160*'CPMK-CPL'!O$20,0))/'CPMK-CPL'!O$25,""))</f>
        <v/>
      </c>
      <c r="Q160" s="7" t="str">
        <f>IF($C160="","",IFERROR((IFERROR('FORM NILAI SIAP'!$M160*'CPMK-CPL'!P$11,0)+IFERROR('FORM NILAI SIAP'!$O160*'CPMK-CPL'!P$12,0)+IFERROR('FORM NILAI SIAP'!$Q160*'CPMK-CPL'!P$13,0)+IFERROR('FORM NILAI SIAP'!$S160*'CPMK-CPL'!P$14,0)+IFERROR('FORM NILAI SIAP'!$U160*'CPMK-CPL'!P$15,0)+IFERROR('FORM NILAI SIAP'!$W160*'CPMK-CPL'!P$16,0)+IFERROR('FORM NILAI SIAP'!$Y160*'CPMK-CPL'!P$17,0)+IFERROR('FORM NILAI SIAP'!$AA160*'CPMK-CPL'!P$18,0)+IFERROR('FORM NILAI SIAP'!$AC160*'CPMK-CPL'!P$19,0)+IFERROR('FORM NILAI SIAP'!$AE160*'CPMK-CPL'!P$20,0))/'CPMK-CPL'!P$25,""))</f>
        <v/>
      </c>
      <c r="R160" s="7" t="str">
        <f>IF($C160="","",IFERROR((IFERROR('FORM NILAI SIAP'!$M160*'CPMK-CPL'!Q$11,0)+IFERROR('FORM NILAI SIAP'!$O160*'CPMK-CPL'!Q$12,0)+IFERROR('FORM NILAI SIAP'!$Q160*'CPMK-CPL'!Q$13,0)+IFERROR('FORM NILAI SIAP'!$S160*'CPMK-CPL'!Q$14,0)+IFERROR('FORM NILAI SIAP'!$U160*'CPMK-CPL'!Q$15,0)+IFERROR('FORM NILAI SIAP'!$W160*'CPMK-CPL'!Q$16,0)+IFERROR('FORM NILAI SIAP'!$Y160*'CPMK-CPL'!Q$17,0)+IFERROR('FORM NILAI SIAP'!$AA160*'CPMK-CPL'!Q$18,0)+IFERROR('FORM NILAI SIAP'!$AC160*'CPMK-CPL'!Q$19,0)+IFERROR('FORM NILAI SIAP'!$AE160*'CPMK-CPL'!Q$20,0))/'CPMK-CPL'!Q$25,""))</f>
        <v/>
      </c>
      <c r="S160" s="7" t="str">
        <f>IF($C160="","",IFERROR((IFERROR('FORM NILAI SIAP'!$M160*'CPMK-CPL'!R$11,0)+IFERROR('FORM NILAI SIAP'!$O160*'CPMK-CPL'!R$12,0)+IFERROR('FORM NILAI SIAP'!$Q160*'CPMK-CPL'!R$13,0)+IFERROR('FORM NILAI SIAP'!$S160*'CPMK-CPL'!R$14,0)+IFERROR('FORM NILAI SIAP'!$U160*'CPMK-CPL'!R$15,0)+IFERROR('FORM NILAI SIAP'!$W160*'CPMK-CPL'!R$16,0)+IFERROR('FORM NILAI SIAP'!$Y160*'CPMK-CPL'!R$17,0)+IFERROR('FORM NILAI SIAP'!$AA160*'CPMK-CPL'!R$18,0)+IFERROR('FORM NILAI SIAP'!$AC160*'CPMK-CPL'!R$19,0)+IFERROR('FORM NILAI SIAP'!$AE160*'CPMK-CPL'!R$20,0))/'CPMK-CPL'!R$25,""))</f>
        <v/>
      </c>
      <c r="T160" s="88" t="str">
        <f t="shared" ref="T160:AH160" si="164">IF(E160="","",IF(E160&gt;=80,4,IF(E160&gt;=70,3,IF(E160&gt;=60,2,1))))</f>
        <v/>
      </c>
      <c r="U160" s="88" t="str">
        <f t="shared" si="164"/>
        <v/>
      </c>
      <c r="V160" s="88">
        <f t="shared" si="141"/>
        <v>1</v>
      </c>
      <c r="W160" s="88" t="str">
        <f t="shared" si="164"/>
        <v/>
      </c>
      <c r="X160" s="88" t="str">
        <f t="shared" si="164"/>
        <v/>
      </c>
      <c r="Y160" s="88" t="str">
        <f t="shared" si="164"/>
        <v/>
      </c>
      <c r="Z160" s="88" t="str">
        <f t="shared" si="164"/>
        <v/>
      </c>
      <c r="AA160" s="88" t="str">
        <f t="shared" si="164"/>
        <v/>
      </c>
      <c r="AB160" s="88" t="str">
        <f t="shared" si="164"/>
        <v/>
      </c>
      <c r="AC160" s="88" t="str">
        <f t="shared" si="164"/>
        <v/>
      </c>
      <c r="AD160" s="88" t="str">
        <f t="shared" si="164"/>
        <v/>
      </c>
      <c r="AE160" s="88" t="str">
        <f t="shared" si="164"/>
        <v/>
      </c>
      <c r="AF160" s="88" t="str">
        <f t="shared" si="164"/>
        <v/>
      </c>
      <c r="AG160" s="88" t="str">
        <f t="shared" si="164"/>
        <v/>
      </c>
      <c r="AH160" s="88" t="str">
        <f t="shared" si="164"/>
        <v/>
      </c>
      <c r="AI160" s="89">
        <f t="shared" ca="1" si="6"/>
        <v>1</v>
      </c>
      <c r="AJ160" s="89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</row>
    <row r="161" spans="1:90" ht="14.25" customHeight="1">
      <c r="A161" s="103">
        <f t="shared" si="139"/>
        <v>154</v>
      </c>
      <c r="B161" s="64">
        <f>IF('FORM NILAI SIAP'!A161=0,"",'FORM NILAI SIAP'!A161)</f>
        <v>21120120140099</v>
      </c>
      <c r="C161" s="3" t="str">
        <f>IF('FORM NILAI SIAP'!B161=0,"",'FORM NILAI SIAP'!B161)</f>
        <v>MUHAMMAD SALMAN ALFARISI (&lt; 75%)</v>
      </c>
      <c r="D161" s="3" t="str">
        <f>'FORM NILAI SIAP'!J161</f>
        <v>B</v>
      </c>
      <c r="E161" s="7" t="str">
        <f>IF($C161="","",IFERROR((IFERROR('FORM NILAI SIAP'!$M161*'CPMK-CPL'!D$11,0)+IFERROR('FORM NILAI SIAP'!$O161*'CPMK-CPL'!D$12,0)+IFERROR('FORM NILAI SIAP'!$Q161*'CPMK-CPL'!D$13,0)+IFERROR('FORM NILAI SIAP'!$S161*'CPMK-CPL'!D$14,0)+IFERROR('FORM NILAI SIAP'!$U161*'CPMK-CPL'!D$15,0)+IFERROR('FORM NILAI SIAP'!$W161*'CPMK-CPL'!D$16,0)+IFERROR('FORM NILAI SIAP'!$Y161*'CPMK-CPL'!D$17,0)+IFERROR('FORM NILAI SIAP'!$AA161*'CPMK-CPL'!D$18,0)+IFERROR('FORM NILAI SIAP'!$AC161*'CPMK-CPL'!D$19,0)+IFERROR('FORM NILAI SIAP'!$AE161*'CPMK-CPL'!D$20,0))/'CPMK-CPL'!D$25,""))</f>
        <v/>
      </c>
      <c r="F161" s="7" t="str">
        <f>IF($C161="","",IFERROR((IFERROR('FORM NILAI SIAP'!$M161*'CPMK-CPL'!E$11,0)+IFERROR('FORM NILAI SIAP'!$O161*'CPMK-CPL'!E$12,0)+IFERROR('FORM NILAI SIAP'!$Q161*'CPMK-CPL'!E$13,0)+IFERROR('FORM NILAI SIAP'!$S161*'CPMK-CPL'!E$14,0)+IFERROR('FORM NILAI SIAP'!$U161*'CPMK-CPL'!E$15,0)+IFERROR('FORM NILAI SIAP'!$W161*'CPMK-CPL'!E$16,0)+IFERROR('FORM NILAI SIAP'!$Y161*'CPMK-CPL'!E$17,0)+IFERROR('FORM NILAI SIAP'!$AA161*'CPMK-CPL'!E$18,0)+IFERROR('FORM NILAI SIAP'!$AC161*'CPMK-CPL'!E$19,0)+IFERROR('FORM NILAI SIAP'!$AE161*'CPMK-CPL'!E$20,0))/'CPMK-CPL'!E$25,""))</f>
        <v/>
      </c>
      <c r="G161" s="7">
        <f>IF($C161="","",IFERROR((IFERROR('FORM NILAI SIAP'!$M161*'CPMK-CPL'!F$11,0)+IFERROR('FORM NILAI SIAP'!$O161*'CPMK-CPL'!F$12,0)+IFERROR('FORM NILAI SIAP'!$Q161*'CPMK-CPL'!F$13,0)+IFERROR('FORM NILAI SIAP'!$S161*'CPMK-CPL'!F$14,0)+IFERROR('FORM NILAI SIAP'!$U161*'CPMK-CPL'!F$15,0)+IFERROR('FORM NILAI SIAP'!$W161*'CPMK-CPL'!F$16,0)+IFERROR('FORM NILAI SIAP'!$Y161*'CPMK-CPL'!F$17,0)+IFERROR('FORM NILAI SIAP'!$AA161*'CPMK-CPL'!F$18,0)+IFERROR('FORM NILAI SIAP'!$AC161*'CPMK-CPL'!F$19,0)+IFERROR('FORM NILAI SIAP'!$AE161*'CPMK-CPL'!F$20,0))/'CPMK-CPL'!F$25,""))</f>
        <v>75</v>
      </c>
      <c r="H161" s="7" t="str">
        <f>IF($C161="","",IFERROR((IFERROR('FORM NILAI SIAP'!$M161*'CPMK-CPL'!G$11,0)+IFERROR('FORM NILAI SIAP'!$O161*'CPMK-CPL'!G$12,0)+IFERROR('FORM NILAI SIAP'!$Q161*'CPMK-CPL'!G$13,0)+IFERROR('FORM NILAI SIAP'!$S161*'CPMK-CPL'!G$14,0)+IFERROR('FORM NILAI SIAP'!$U161*'CPMK-CPL'!G$15,0)+IFERROR('FORM NILAI SIAP'!$W161*'CPMK-CPL'!G$16,0)+IFERROR('FORM NILAI SIAP'!$Y161*'CPMK-CPL'!G$17,0)+IFERROR('FORM NILAI SIAP'!$AA161*'CPMK-CPL'!G$18,0)+IFERROR('FORM NILAI SIAP'!$AC161*'CPMK-CPL'!G$19,0)+IFERROR('FORM NILAI SIAP'!$AE161*'CPMK-CPL'!G$20,0))/'CPMK-CPL'!G$25,""))</f>
        <v/>
      </c>
      <c r="I161" s="7" t="str">
        <f>IF($C161="","",IFERROR((IFERROR('FORM NILAI SIAP'!$M161*'CPMK-CPL'!H$11,0)+IFERROR('FORM NILAI SIAP'!$O161*'CPMK-CPL'!H$12,0)+IFERROR('FORM NILAI SIAP'!$Q161*'CPMK-CPL'!H$13,0)+IFERROR('FORM NILAI SIAP'!$S161*'CPMK-CPL'!H$14,0)+IFERROR('FORM NILAI SIAP'!$U161*'CPMK-CPL'!H$15,0)+IFERROR('FORM NILAI SIAP'!$W161*'CPMK-CPL'!H$16,0)+IFERROR('FORM NILAI SIAP'!$Y161*'CPMK-CPL'!H$17,0)+IFERROR('FORM NILAI SIAP'!$AA161*'CPMK-CPL'!H$18,0)+IFERROR('FORM NILAI SIAP'!$AC161*'CPMK-CPL'!H$19,0)+IFERROR('FORM NILAI SIAP'!$AE161*'CPMK-CPL'!H$20,0))/'CPMK-CPL'!H$25,""))</f>
        <v/>
      </c>
      <c r="J161" s="7" t="str">
        <f>IF($C161="","",IFERROR((IFERROR('FORM NILAI SIAP'!$M161*'CPMK-CPL'!I$11,0)+IFERROR('FORM NILAI SIAP'!$O161*'CPMK-CPL'!I$12,0)+IFERROR('FORM NILAI SIAP'!$Q161*'CPMK-CPL'!I$13,0)+IFERROR('FORM NILAI SIAP'!$S161*'CPMK-CPL'!I$14,0)+IFERROR('FORM NILAI SIAP'!$U161*'CPMK-CPL'!I$15,0)+IFERROR('FORM NILAI SIAP'!$W161*'CPMK-CPL'!I$16,0)+IFERROR('FORM NILAI SIAP'!$Y161*'CPMK-CPL'!I$17,0)+IFERROR('FORM NILAI SIAP'!$AA161*'CPMK-CPL'!I$18,0)+IFERROR('FORM NILAI SIAP'!$AC161*'CPMK-CPL'!I$19,0)+IFERROR('FORM NILAI SIAP'!$AE161*'CPMK-CPL'!I$20,0))/'CPMK-CPL'!I$25,""))</f>
        <v/>
      </c>
      <c r="K161" s="7" t="str">
        <f>IF($C161="","",IFERROR((IFERROR('FORM NILAI SIAP'!$M161*'CPMK-CPL'!J$11,0)+IFERROR('FORM NILAI SIAP'!$O161*'CPMK-CPL'!J$12,0)+IFERROR('FORM NILAI SIAP'!$Q161*'CPMK-CPL'!J$13,0)+IFERROR('FORM NILAI SIAP'!$S161*'CPMK-CPL'!J$14,0)+IFERROR('FORM NILAI SIAP'!$U161*'CPMK-CPL'!J$15,0)+IFERROR('FORM NILAI SIAP'!$W161*'CPMK-CPL'!J$16,0)+IFERROR('FORM NILAI SIAP'!$Y161*'CPMK-CPL'!J$17,0)+IFERROR('FORM NILAI SIAP'!$AA161*'CPMK-CPL'!J$18,0)+IFERROR('FORM NILAI SIAP'!$AC161*'CPMK-CPL'!J$19,0)+IFERROR('FORM NILAI SIAP'!$AE161*'CPMK-CPL'!J$20,0))/'CPMK-CPL'!J$25,""))</f>
        <v/>
      </c>
      <c r="L161" s="7" t="str">
        <f>IF($C161="","",IFERROR((IFERROR('FORM NILAI SIAP'!$M161*'CPMK-CPL'!K$11,0)+IFERROR('FORM NILAI SIAP'!$O161*'CPMK-CPL'!K$12,0)+IFERROR('FORM NILAI SIAP'!$Q161*'CPMK-CPL'!K$13,0)+IFERROR('FORM NILAI SIAP'!$S161*'CPMK-CPL'!K$14,0)+IFERROR('FORM NILAI SIAP'!$U161*'CPMK-CPL'!K$15,0)+IFERROR('FORM NILAI SIAP'!$W161*'CPMK-CPL'!K$16,0)+IFERROR('FORM NILAI SIAP'!$Y161*'CPMK-CPL'!K$17,0)+IFERROR('FORM NILAI SIAP'!$AA161*'CPMK-CPL'!K$18,0)+IFERROR('FORM NILAI SIAP'!$AC161*'CPMK-CPL'!K$19,0)+IFERROR('FORM NILAI SIAP'!$AE161*'CPMK-CPL'!K$20,0))/'CPMK-CPL'!K$25,""))</f>
        <v/>
      </c>
      <c r="M161" s="7" t="str">
        <f>IF($C161="","",IFERROR((IFERROR('FORM NILAI SIAP'!$M161*'CPMK-CPL'!L$11,0)+IFERROR('FORM NILAI SIAP'!$O161*'CPMK-CPL'!L$12,0)+IFERROR('FORM NILAI SIAP'!$Q161*'CPMK-CPL'!L$13,0)+IFERROR('FORM NILAI SIAP'!$S161*'CPMK-CPL'!L$14,0)+IFERROR('FORM NILAI SIAP'!$U161*'CPMK-CPL'!L$15,0)+IFERROR('FORM NILAI SIAP'!$W161*'CPMK-CPL'!L$16,0)+IFERROR('FORM NILAI SIAP'!$Y161*'CPMK-CPL'!L$17,0)+IFERROR('FORM NILAI SIAP'!$AA161*'CPMK-CPL'!L$18,0)+IFERROR('FORM NILAI SIAP'!$AC161*'CPMK-CPL'!L$19,0)+IFERROR('FORM NILAI SIAP'!$AE161*'CPMK-CPL'!L$20,0))/'CPMK-CPL'!L$25,""))</f>
        <v/>
      </c>
      <c r="N161" s="7" t="str">
        <f>IF($C161="","",IFERROR((IFERROR('FORM NILAI SIAP'!$M161*'CPMK-CPL'!M$11,0)+IFERROR('FORM NILAI SIAP'!$O161*'CPMK-CPL'!M$12,0)+IFERROR('FORM NILAI SIAP'!$Q161*'CPMK-CPL'!M$13,0)+IFERROR('FORM NILAI SIAP'!$S161*'CPMK-CPL'!M$14,0)+IFERROR('FORM NILAI SIAP'!$U161*'CPMK-CPL'!M$15,0)+IFERROR('FORM NILAI SIAP'!$W161*'CPMK-CPL'!M$16,0)+IFERROR('FORM NILAI SIAP'!$Y161*'CPMK-CPL'!M$17,0)+IFERROR('FORM NILAI SIAP'!$AA161*'CPMK-CPL'!M$18,0)+IFERROR('FORM NILAI SIAP'!$AC161*'CPMK-CPL'!M$19,0)+IFERROR('FORM NILAI SIAP'!$AE161*'CPMK-CPL'!M$20,0))/'CPMK-CPL'!M$25,""))</f>
        <v/>
      </c>
      <c r="O161" s="7" t="str">
        <f>IF($C161="","",IFERROR((IFERROR('FORM NILAI SIAP'!$M161*'CPMK-CPL'!N$11,0)+IFERROR('FORM NILAI SIAP'!$O161*'CPMK-CPL'!N$12,0)+IFERROR('FORM NILAI SIAP'!$Q161*'CPMK-CPL'!N$13,0)+IFERROR('FORM NILAI SIAP'!$S161*'CPMK-CPL'!N$14,0)+IFERROR('FORM NILAI SIAP'!$U161*'CPMK-CPL'!N$15,0)+IFERROR('FORM NILAI SIAP'!$W161*'CPMK-CPL'!N$16,0)+IFERROR('FORM NILAI SIAP'!$Y161*'CPMK-CPL'!N$17,0)+IFERROR('FORM NILAI SIAP'!$AA161*'CPMK-CPL'!N$18,0)+IFERROR('FORM NILAI SIAP'!$AC161*'CPMK-CPL'!N$19,0)+IFERROR('FORM NILAI SIAP'!$AE161*'CPMK-CPL'!N$20,0))/'CPMK-CPL'!N$25,""))</f>
        <v/>
      </c>
      <c r="P161" s="7" t="str">
        <f>IF($C161="","",IFERROR((IFERROR('FORM NILAI SIAP'!$M161*'CPMK-CPL'!O$11,0)+IFERROR('FORM NILAI SIAP'!$O161*'CPMK-CPL'!O$12,0)+IFERROR('FORM NILAI SIAP'!$Q161*'CPMK-CPL'!O$13,0)+IFERROR('FORM NILAI SIAP'!$S161*'CPMK-CPL'!O$14,0)+IFERROR('FORM NILAI SIAP'!$U161*'CPMK-CPL'!O$15,0)+IFERROR('FORM NILAI SIAP'!$W161*'CPMK-CPL'!O$16,0)+IFERROR('FORM NILAI SIAP'!$Y161*'CPMK-CPL'!O$17,0)+IFERROR('FORM NILAI SIAP'!$AA161*'CPMK-CPL'!O$18,0)+IFERROR('FORM NILAI SIAP'!$AC161*'CPMK-CPL'!O$19,0)+IFERROR('FORM NILAI SIAP'!$AE161*'CPMK-CPL'!O$20,0))/'CPMK-CPL'!O$25,""))</f>
        <v/>
      </c>
      <c r="Q161" s="7" t="str">
        <f>IF($C161="","",IFERROR((IFERROR('FORM NILAI SIAP'!$M161*'CPMK-CPL'!P$11,0)+IFERROR('FORM NILAI SIAP'!$O161*'CPMK-CPL'!P$12,0)+IFERROR('FORM NILAI SIAP'!$Q161*'CPMK-CPL'!P$13,0)+IFERROR('FORM NILAI SIAP'!$S161*'CPMK-CPL'!P$14,0)+IFERROR('FORM NILAI SIAP'!$U161*'CPMK-CPL'!P$15,0)+IFERROR('FORM NILAI SIAP'!$W161*'CPMK-CPL'!P$16,0)+IFERROR('FORM NILAI SIAP'!$Y161*'CPMK-CPL'!P$17,0)+IFERROR('FORM NILAI SIAP'!$AA161*'CPMK-CPL'!P$18,0)+IFERROR('FORM NILAI SIAP'!$AC161*'CPMK-CPL'!P$19,0)+IFERROR('FORM NILAI SIAP'!$AE161*'CPMK-CPL'!P$20,0))/'CPMK-CPL'!P$25,""))</f>
        <v/>
      </c>
      <c r="R161" s="7" t="str">
        <f>IF($C161="","",IFERROR((IFERROR('FORM NILAI SIAP'!$M161*'CPMK-CPL'!Q$11,0)+IFERROR('FORM NILAI SIAP'!$O161*'CPMK-CPL'!Q$12,0)+IFERROR('FORM NILAI SIAP'!$Q161*'CPMK-CPL'!Q$13,0)+IFERROR('FORM NILAI SIAP'!$S161*'CPMK-CPL'!Q$14,0)+IFERROR('FORM NILAI SIAP'!$U161*'CPMK-CPL'!Q$15,0)+IFERROR('FORM NILAI SIAP'!$W161*'CPMK-CPL'!Q$16,0)+IFERROR('FORM NILAI SIAP'!$Y161*'CPMK-CPL'!Q$17,0)+IFERROR('FORM NILAI SIAP'!$AA161*'CPMK-CPL'!Q$18,0)+IFERROR('FORM NILAI SIAP'!$AC161*'CPMK-CPL'!Q$19,0)+IFERROR('FORM NILAI SIAP'!$AE161*'CPMK-CPL'!Q$20,0))/'CPMK-CPL'!Q$25,""))</f>
        <v/>
      </c>
      <c r="S161" s="7" t="str">
        <f>IF($C161="","",IFERROR((IFERROR('FORM NILAI SIAP'!$M161*'CPMK-CPL'!R$11,0)+IFERROR('FORM NILAI SIAP'!$O161*'CPMK-CPL'!R$12,0)+IFERROR('FORM NILAI SIAP'!$Q161*'CPMK-CPL'!R$13,0)+IFERROR('FORM NILAI SIAP'!$S161*'CPMK-CPL'!R$14,0)+IFERROR('FORM NILAI SIAP'!$U161*'CPMK-CPL'!R$15,0)+IFERROR('FORM NILAI SIAP'!$W161*'CPMK-CPL'!R$16,0)+IFERROR('FORM NILAI SIAP'!$Y161*'CPMK-CPL'!R$17,0)+IFERROR('FORM NILAI SIAP'!$AA161*'CPMK-CPL'!R$18,0)+IFERROR('FORM NILAI SIAP'!$AC161*'CPMK-CPL'!R$19,0)+IFERROR('FORM NILAI SIAP'!$AE161*'CPMK-CPL'!R$20,0))/'CPMK-CPL'!R$25,""))</f>
        <v/>
      </c>
      <c r="T161" s="88" t="str">
        <f t="shared" ref="T161:AH161" si="165">IF(E161="","",IF(E161&gt;=80,4,IF(E161&gt;=70,3,IF(E161&gt;=60,2,1))))</f>
        <v/>
      </c>
      <c r="U161" s="88" t="str">
        <f t="shared" si="165"/>
        <v/>
      </c>
      <c r="V161" s="88">
        <f t="shared" si="141"/>
        <v>3</v>
      </c>
      <c r="W161" s="88" t="str">
        <f t="shared" si="165"/>
        <v/>
      </c>
      <c r="X161" s="88" t="str">
        <f t="shared" si="165"/>
        <v/>
      </c>
      <c r="Y161" s="88" t="str">
        <f t="shared" si="165"/>
        <v/>
      </c>
      <c r="Z161" s="88" t="str">
        <f t="shared" si="165"/>
        <v/>
      </c>
      <c r="AA161" s="88" t="str">
        <f t="shared" si="165"/>
        <v/>
      </c>
      <c r="AB161" s="88" t="str">
        <f t="shared" si="165"/>
        <v/>
      </c>
      <c r="AC161" s="88" t="str">
        <f t="shared" si="165"/>
        <v/>
      </c>
      <c r="AD161" s="88" t="str">
        <f t="shared" si="165"/>
        <v/>
      </c>
      <c r="AE161" s="88" t="str">
        <f t="shared" si="165"/>
        <v/>
      </c>
      <c r="AF161" s="88" t="str">
        <f t="shared" si="165"/>
        <v/>
      </c>
      <c r="AG161" s="88" t="str">
        <f t="shared" si="165"/>
        <v/>
      </c>
      <c r="AH161" s="88" t="str">
        <f t="shared" si="165"/>
        <v/>
      </c>
      <c r="AI161" s="89">
        <f t="shared" ca="1" si="6"/>
        <v>3</v>
      </c>
      <c r="AJ161" s="89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</row>
    <row r="162" spans="1:90" ht="14.25" customHeight="1">
      <c r="A162" s="103">
        <f t="shared" si="139"/>
        <v>155</v>
      </c>
      <c r="B162" s="64">
        <f>IF('FORM NILAI SIAP'!A162=0,"",'FORM NILAI SIAP'!A162)</f>
        <v>21120120140099</v>
      </c>
      <c r="C162" s="3" t="str">
        <f>IF('FORM NILAI SIAP'!B162=0,"",'FORM NILAI SIAP'!B162)</f>
        <v>FEBIAN HAYDAR PRATAMA</v>
      </c>
      <c r="D162" s="3" t="str">
        <f>'FORM NILAI SIAP'!J162</f>
        <v>A</v>
      </c>
      <c r="E162" s="7" t="str">
        <f>IF($C162="","",IFERROR((IFERROR('FORM NILAI SIAP'!$M162*'CPMK-CPL'!D$11,0)+IFERROR('FORM NILAI SIAP'!$O162*'CPMK-CPL'!D$12,0)+IFERROR('FORM NILAI SIAP'!$Q162*'CPMK-CPL'!D$13,0)+IFERROR('FORM NILAI SIAP'!$S162*'CPMK-CPL'!D$14,0)+IFERROR('FORM NILAI SIAP'!$U162*'CPMK-CPL'!D$15,0)+IFERROR('FORM NILAI SIAP'!$W162*'CPMK-CPL'!D$16,0)+IFERROR('FORM NILAI SIAP'!$Y162*'CPMK-CPL'!D$17,0)+IFERROR('FORM NILAI SIAP'!$AA162*'CPMK-CPL'!D$18,0)+IFERROR('FORM NILAI SIAP'!$AC162*'CPMK-CPL'!D$19,0)+IFERROR('FORM NILAI SIAP'!$AE162*'CPMK-CPL'!D$20,0))/'CPMK-CPL'!D$25,""))</f>
        <v/>
      </c>
      <c r="F162" s="7" t="str">
        <f>IF($C162="","",IFERROR((IFERROR('FORM NILAI SIAP'!$M162*'CPMK-CPL'!E$11,0)+IFERROR('FORM NILAI SIAP'!$O162*'CPMK-CPL'!E$12,0)+IFERROR('FORM NILAI SIAP'!$Q162*'CPMK-CPL'!E$13,0)+IFERROR('FORM NILAI SIAP'!$S162*'CPMK-CPL'!E$14,0)+IFERROR('FORM NILAI SIAP'!$U162*'CPMK-CPL'!E$15,0)+IFERROR('FORM NILAI SIAP'!$W162*'CPMK-CPL'!E$16,0)+IFERROR('FORM NILAI SIAP'!$Y162*'CPMK-CPL'!E$17,0)+IFERROR('FORM NILAI SIAP'!$AA162*'CPMK-CPL'!E$18,0)+IFERROR('FORM NILAI SIAP'!$AC162*'CPMK-CPL'!E$19,0)+IFERROR('FORM NILAI SIAP'!$AE162*'CPMK-CPL'!E$20,0))/'CPMK-CPL'!E$25,""))</f>
        <v/>
      </c>
      <c r="G162" s="7">
        <f>IF($C162="","",IFERROR((IFERROR('FORM NILAI SIAP'!$M162*'CPMK-CPL'!F$11,0)+IFERROR('FORM NILAI SIAP'!$O162*'CPMK-CPL'!F$12,0)+IFERROR('FORM NILAI SIAP'!$Q162*'CPMK-CPL'!F$13,0)+IFERROR('FORM NILAI SIAP'!$S162*'CPMK-CPL'!F$14,0)+IFERROR('FORM NILAI SIAP'!$U162*'CPMK-CPL'!F$15,0)+IFERROR('FORM NILAI SIAP'!$W162*'CPMK-CPL'!F$16,0)+IFERROR('FORM NILAI SIAP'!$Y162*'CPMK-CPL'!F$17,0)+IFERROR('FORM NILAI SIAP'!$AA162*'CPMK-CPL'!F$18,0)+IFERROR('FORM NILAI SIAP'!$AC162*'CPMK-CPL'!F$19,0)+IFERROR('FORM NILAI SIAP'!$AE162*'CPMK-CPL'!F$20,0))/'CPMK-CPL'!F$25,""))</f>
        <v>91</v>
      </c>
      <c r="H162" s="7" t="str">
        <f>IF($C162="","",IFERROR((IFERROR('FORM NILAI SIAP'!$M162*'CPMK-CPL'!G$11,0)+IFERROR('FORM NILAI SIAP'!$O162*'CPMK-CPL'!G$12,0)+IFERROR('FORM NILAI SIAP'!$Q162*'CPMK-CPL'!G$13,0)+IFERROR('FORM NILAI SIAP'!$S162*'CPMK-CPL'!G$14,0)+IFERROR('FORM NILAI SIAP'!$U162*'CPMK-CPL'!G$15,0)+IFERROR('FORM NILAI SIAP'!$W162*'CPMK-CPL'!G$16,0)+IFERROR('FORM NILAI SIAP'!$Y162*'CPMK-CPL'!G$17,0)+IFERROR('FORM NILAI SIAP'!$AA162*'CPMK-CPL'!G$18,0)+IFERROR('FORM NILAI SIAP'!$AC162*'CPMK-CPL'!G$19,0)+IFERROR('FORM NILAI SIAP'!$AE162*'CPMK-CPL'!G$20,0))/'CPMK-CPL'!G$25,""))</f>
        <v/>
      </c>
      <c r="I162" s="7" t="str">
        <f>IF($C162="","",IFERROR((IFERROR('FORM NILAI SIAP'!$M162*'CPMK-CPL'!H$11,0)+IFERROR('FORM NILAI SIAP'!$O162*'CPMK-CPL'!H$12,0)+IFERROR('FORM NILAI SIAP'!$Q162*'CPMK-CPL'!H$13,0)+IFERROR('FORM NILAI SIAP'!$S162*'CPMK-CPL'!H$14,0)+IFERROR('FORM NILAI SIAP'!$U162*'CPMK-CPL'!H$15,0)+IFERROR('FORM NILAI SIAP'!$W162*'CPMK-CPL'!H$16,0)+IFERROR('FORM NILAI SIAP'!$Y162*'CPMK-CPL'!H$17,0)+IFERROR('FORM NILAI SIAP'!$AA162*'CPMK-CPL'!H$18,0)+IFERROR('FORM NILAI SIAP'!$AC162*'CPMK-CPL'!H$19,0)+IFERROR('FORM NILAI SIAP'!$AE162*'CPMK-CPL'!H$20,0))/'CPMK-CPL'!H$25,""))</f>
        <v/>
      </c>
      <c r="J162" s="7" t="str">
        <f>IF($C162="","",IFERROR((IFERROR('FORM NILAI SIAP'!$M162*'CPMK-CPL'!I$11,0)+IFERROR('FORM NILAI SIAP'!$O162*'CPMK-CPL'!I$12,0)+IFERROR('FORM NILAI SIAP'!$Q162*'CPMK-CPL'!I$13,0)+IFERROR('FORM NILAI SIAP'!$S162*'CPMK-CPL'!I$14,0)+IFERROR('FORM NILAI SIAP'!$U162*'CPMK-CPL'!I$15,0)+IFERROR('FORM NILAI SIAP'!$W162*'CPMK-CPL'!I$16,0)+IFERROR('FORM NILAI SIAP'!$Y162*'CPMK-CPL'!I$17,0)+IFERROR('FORM NILAI SIAP'!$AA162*'CPMK-CPL'!I$18,0)+IFERROR('FORM NILAI SIAP'!$AC162*'CPMK-CPL'!I$19,0)+IFERROR('FORM NILAI SIAP'!$AE162*'CPMK-CPL'!I$20,0))/'CPMK-CPL'!I$25,""))</f>
        <v/>
      </c>
      <c r="K162" s="7" t="str">
        <f>IF($C162="","",IFERROR((IFERROR('FORM NILAI SIAP'!$M162*'CPMK-CPL'!J$11,0)+IFERROR('FORM NILAI SIAP'!$O162*'CPMK-CPL'!J$12,0)+IFERROR('FORM NILAI SIAP'!$Q162*'CPMK-CPL'!J$13,0)+IFERROR('FORM NILAI SIAP'!$S162*'CPMK-CPL'!J$14,0)+IFERROR('FORM NILAI SIAP'!$U162*'CPMK-CPL'!J$15,0)+IFERROR('FORM NILAI SIAP'!$W162*'CPMK-CPL'!J$16,0)+IFERROR('FORM NILAI SIAP'!$Y162*'CPMK-CPL'!J$17,0)+IFERROR('FORM NILAI SIAP'!$AA162*'CPMK-CPL'!J$18,0)+IFERROR('FORM NILAI SIAP'!$AC162*'CPMK-CPL'!J$19,0)+IFERROR('FORM NILAI SIAP'!$AE162*'CPMK-CPL'!J$20,0))/'CPMK-CPL'!J$25,""))</f>
        <v/>
      </c>
      <c r="L162" s="7" t="str">
        <f>IF($C162="","",IFERROR((IFERROR('FORM NILAI SIAP'!$M162*'CPMK-CPL'!K$11,0)+IFERROR('FORM NILAI SIAP'!$O162*'CPMK-CPL'!K$12,0)+IFERROR('FORM NILAI SIAP'!$Q162*'CPMK-CPL'!K$13,0)+IFERROR('FORM NILAI SIAP'!$S162*'CPMK-CPL'!K$14,0)+IFERROR('FORM NILAI SIAP'!$U162*'CPMK-CPL'!K$15,0)+IFERROR('FORM NILAI SIAP'!$W162*'CPMK-CPL'!K$16,0)+IFERROR('FORM NILAI SIAP'!$Y162*'CPMK-CPL'!K$17,0)+IFERROR('FORM NILAI SIAP'!$AA162*'CPMK-CPL'!K$18,0)+IFERROR('FORM NILAI SIAP'!$AC162*'CPMK-CPL'!K$19,0)+IFERROR('FORM NILAI SIAP'!$AE162*'CPMK-CPL'!K$20,0))/'CPMK-CPL'!K$25,""))</f>
        <v/>
      </c>
      <c r="M162" s="7" t="str">
        <f>IF($C162="","",IFERROR((IFERROR('FORM NILAI SIAP'!$M162*'CPMK-CPL'!L$11,0)+IFERROR('FORM NILAI SIAP'!$O162*'CPMK-CPL'!L$12,0)+IFERROR('FORM NILAI SIAP'!$Q162*'CPMK-CPL'!L$13,0)+IFERROR('FORM NILAI SIAP'!$S162*'CPMK-CPL'!L$14,0)+IFERROR('FORM NILAI SIAP'!$U162*'CPMK-CPL'!L$15,0)+IFERROR('FORM NILAI SIAP'!$W162*'CPMK-CPL'!L$16,0)+IFERROR('FORM NILAI SIAP'!$Y162*'CPMK-CPL'!L$17,0)+IFERROR('FORM NILAI SIAP'!$AA162*'CPMK-CPL'!L$18,0)+IFERROR('FORM NILAI SIAP'!$AC162*'CPMK-CPL'!L$19,0)+IFERROR('FORM NILAI SIAP'!$AE162*'CPMK-CPL'!L$20,0))/'CPMK-CPL'!L$25,""))</f>
        <v/>
      </c>
      <c r="N162" s="7" t="str">
        <f>IF($C162="","",IFERROR((IFERROR('FORM NILAI SIAP'!$M162*'CPMK-CPL'!M$11,0)+IFERROR('FORM NILAI SIAP'!$O162*'CPMK-CPL'!M$12,0)+IFERROR('FORM NILAI SIAP'!$Q162*'CPMK-CPL'!M$13,0)+IFERROR('FORM NILAI SIAP'!$S162*'CPMK-CPL'!M$14,0)+IFERROR('FORM NILAI SIAP'!$U162*'CPMK-CPL'!M$15,0)+IFERROR('FORM NILAI SIAP'!$W162*'CPMK-CPL'!M$16,0)+IFERROR('FORM NILAI SIAP'!$Y162*'CPMK-CPL'!M$17,0)+IFERROR('FORM NILAI SIAP'!$AA162*'CPMK-CPL'!M$18,0)+IFERROR('FORM NILAI SIAP'!$AC162*'CPMK-CPL'!M$19,0)+IFERROR('FORM NILAI SIAP'!$AE162*'CPMK-CPL'!M$20,0))/'CPMK-CPL'!M$25,""))</f>
        <v/>
      </c>
      <c r="O162" s="7" t="str">
        <f>IF($C162="","",IFERROR((IFERROR('FORM NILAI SIAP'!$M162*'CPMK-CPL'!N$11,0)+IFERROR('FORM NILAI SIAP'!$O162*'CPMK-CPL'!N$12,0)+IFERROR('FORM NILAI SIAP'!$Q162*'CPMK-CPL'!N$13,0)+IFERROR('FORM NILAI SIAP'!$S162*'CPMK-CPL'!N$14,0)+IFERROR('FORM NILAI SIAP'!$U162*'CPMK-CPL'!N$15,0)+IFERROR('FORM NILAI SIAP'!$W162*'CPMK-CPL'!N$16,0)+IFERROR('FORM NILAI SIAP'!$Y162*'CPMK-CPL'!N$17,0)+IFERROR('FORM NILAI SIAP'!$AA162*'CPMK-CPL'!N$18,0)+IFERROR('FORM NILAI SIAP'!$AC162*'CPMK-CPL'!N$19,0)+IFERROR('FORM NILAI SIAP'!$AE162*'CPMK-CPL'!N$20,0))/'CPMK-CPL'!N$25,""))</f>
        <v/>
      </c>
      <c r="P162" s="7" t="str">
        <f>IF($C162="","",IFERROR((IFERROR('FORM NILAI SIAP'!$M162*'CPMK-CPL'!O$11,0)+IFERROR('FORM NILAI SIAP'!$O162*'CPMK-CPL'!O$12,0)+IFERROR('FORM NILAI SIAP'!$Q162*'CPMK-CPL'!O$13,0)+IFERROR('FORM NILAI SIAP'!$S162*'CPMK-CPL'!O$14,0)+IFERROR('FORM NILAI SIAP'!$U162*'CPMK-CPL'!O$15,0)+IFERROR('FORM NILAI SIAP'!$W162*'CPMK-CPL'!O$16,0)+IFERROR('FORM NILAI SIAP'!$Y162*'CPMK-CPL'!O$17,0)+IFERROR('FORM NILAI SIAP'!$AA162*'CPMK-CPL'!O$18,0)+IFERROR('FORM NILAI SIAP'!$AC162*'CPMK-CPL'!O$19,0)+IFERROR('FORM NILAI SIAP'!$AE162*'CPMK-CPL'!O$20,0))/'CPMK-CPL'!O$25,""))</f>
        <v/>
      </c>
      <c r="Q162" s="7" t="str">
        <f>IF($C162="","",IFERROR((IFERROR('FORM NILAI SIAP'!$M162*'CPMK-CPL'!P$11,0)+IFERROR('FORM NILAI SIAP'!$O162*'CPMK-CPL'!P$12,0)+IFERROR('FORM NILAI SIAP'!$Q162*'CPMK-CPL'!P$13,0)+IFERROR('FORM NILAI SIAP'!$S162*'CPMK-CPL'!P$14,0)+IFERROR('FORM NILAI SIAP'!$U162*'CPMK-CPL'!P$15,0)+IFERROR('FORM NILAI SIAP'!$W162*'CPMK-CPL'!P$16,0)+IFERROR('FORM NILAI SIAP'!$Y162*'CPMK-CPL'!P$17,0)+IFERROR('FORM NILAI SIAP'!$AA162*'CPMK-CPL'!P$18,0)+IFERROR('FORM NILAI SIAP'!$AC162*'CPMK-CPL'!P$19,0)+IFERROR('FORM NILAI SIAP'!$AE162*'CPMK-CPL'!P$20,0))/'CPMK-CPL'!P$25,""))</f>
        <v/>
      </c>
      <c r="R162" s="7" t="str">
        <f>IF($C162="","",IFERROR((IFERROR('FORM NILAI SIAP'!$M162*'CPMK-CPL'!Q$11,0)+IFERROR('FORM NILAI SIAP'!$O162*'CPMK-CPL'!Q$12,0)+IFERROR('FORM NILAI SIAP'!$Q162*'CPMK-CPL'!Q$13,0)+IFERROR('FORM NILAI SIAP'!$S162*'CPMK-CPL'!Q$14,0)+IFERROR('FORM NILAI SIAP'!$U162*'CPMK-CPL'!Q$15,0)+IFERROR('FORM NILAI SIAP'!$W162*'CPMK-CPL'!Q$16,0)+IFERROR('FORM NILAI SIAP'!$Y162*'CPMK-CPL'!Q$17,0)+IFERROR('FORM NILAI SIAP'!$AA162*'CPMK-CPL'!Q$18,0)+IFERROR('FORM NILAI SIAP'!$AC162*'CPMK-CPL'!Q$19,0)+IFERROR('FORM NILAI SIAP'!$AE162*'CPMK-CPL'!Q$20,0))/'CPMK-CPL'!Q$25,""))</f>
        <v/>
      </c>
      <c r="S162" s="7" t="str">
        <f>IF($C162="","",IFERROR((IFERROR('FORM NILAI SIAP'!$M162*'CPMK-CPL'!R$11,0)+IFERROR('FORM NILAI SIAP'!$O162*'CPMK-CPL'!R$12,0)+IFERROR('FORM NILAI SIAP'!$Q162*'CPMK-CPL'!R$13,0)+IFERROR('FORM NILAI SIAP'!$S162*'CPMK-CPL'!R$14,0)+IFERROR('FORM NILAI SIAP'!$U162*'CPMK-CPL'!R$15,0)+IFERROR('FORM NILAI SIAP'!$W162*'CPMK-CPL'!R$16,0)+IFERROR('FORM NILAI SIAP'!$Y162*'CPMK-CPL'!R$17,0)+IFERROR('FORM NILAI SIAP'!$AA162*'CPMK-CPL'!R$18,0)+IFERROR('FORM NILAI SIAP'!$AC162*'CPMK-CPL'!R$19,0)+IFERROR('FORM NILAI SIAP'!$AE162*'CPMK-CPL'!R$20,0))/'CPMK-CPL'!R$25,""))</f>
        <v/>
      </c>
      <c r="T162" s="88" t="str">
        <f t="shared" ref="T162:AH162" si="166">IF(E162="","",IF(E162&gt;=80,4,IF(E162&gt;=70,3,IF(E162&gt;=60,2,1))))</f>
        <v/>
      </c>
      <c r="U162" s="88" t="str">
        <f t="shared" si="166"/>
        <v/>
      </c>
      <c r="V162" s="88">
        <f t="shared" si="141"/>
        <v>4</v>
      </c>
      <c r="W162" s="88" t="str">
        <f t="shared" si="166"/>
        <v/>
      </c>
      <c r="X162" s="88" t="str">
        <f t="shared" si="166"/>
        <v/>
      </c>
      <c r="Y162" s="88" t="str">
        <f t="shared" si="166"/>
        <v/>
      </c>
      <c r="Z162" s="88" t="str">
        <f t="shared" si="166"/>
        <v/>
      </c>
      <c r="AA162" s="88" t="str">
        <f t="shared" si="166"/>
        <v/>
      </c>
      <c r="AB162" s="88" t="str">
        <f t="shared" si="166"/>
        <v/>
      </c>
      <c r="AC162" s="88" t="str">
        <f t="shared" si="166"/>
        <v/>
      </c>
      <c r="AD162" s="88" t="str">
        <f t="shared" si="166"/>
        <v/>
      </c>
      <c r="AE162" s="88" t="str">
        <f t="shared" si="166"/>
        <v/>
      </c>
      <c r="AF162" s="88" t="str">
        <f t="shared" si="166"/>
        <v/>
      </c>
      <c r="AG162" s="88" t="str">
        <f t="shared" si="166"/>
        <v/>
      </c>
      <c r="AH162" s="88" t="str">
        <f t="shared" si="166"/>
        <v/>
      </c>
      <c r="AI162" s="89">
        <f t="shared" ca="1" si="6"/>
        <v>4</v>
      </c>
      <c r="AJ162" s="89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</row>
    <row r="163" spans="1:90" ht="14.25" customHeight="1">
      <c r="A163" s="103">
        <f t="shared" si="139"/>
        <v>156</v>
      </c>
      <c r="B163" s="64">
        <f>IF('FORM NILAI SIAP'!A163=0,"",'FORM NILAI SIAP'!A163)</f>
        <v>21120120140099</v>
      </c>
      <c r="C163" s="3" t="str">
        <f>IF('FORM NILAI SIAP'!B163=0,"",'FORM NILAI SIAP'!B163)</f>
        <v>ANGGI NIKMATUN ZAHRA</v>
      </c>
      <c r="D163" s="3" t="str">
        <f>'FORM NILAI SIAP'!J163</f>
        <v>E</v>
      </c>
      <c r="E163" s="7" t="str">
        <f>IF($C163="","",IFERROR((IFERROR('FORM NILAI SIAP'!$M163*'CPMK-CPL'!D$11,0)+IFERROR('FORM NILAI SIAP'!$O163*'CPMK-CPL'!D$12,0)+IFERROR('FORM NILAI SIAP'!$Q163*'CPMK-CPL'!D$13,0)+IFERROR('FORM NILAI SIAP'!$S163*'CPMK-CPL'!D$14,0)+IFERROR('FORM NILAI SIAP'!$U163*'CPMK-CPL'!D$15,0)+IFERROR('FORM NILAI SIAP'!$W163*'CPMK-CPL'!D$16,0)+IFERROR('FORM NILAI SIAP'!$Y163*'CPMK-CPL'!D$17,0)+IFERROR('FORM NILAI SIAP'!$AA163*'CPMK-CPL'!D$18,0)+IFERROR('FORM NILAI SIAP'!$AC163*'CPMK-CPL'!D$19,0)+IFERROR('FORM NILAI SIAP'!$AE163*'CPMK-CPL'!D$20,0))/'CPMK-CPL'!D$25,""))</f>
        <v/>
      </c>
      <c r="F163" s="7" t="str">
        <f>IF($C163="","",IFERROR((IFERROR('FORM NILAI SIAP'!$M163*'CPMK-CPL'!E$11,0)+IFERROR('FORM NILAI SIAP'!$O163*'CPMK-CPL'!E$12,0)+IFERROR('FORM NILAI SIAP'!$Q163*'CPMK-CPL'!E$13,0)+IFERROR('FORM NILAI SIAP'!$S163*'CPMK-CPL'!E$14,0)+IFERROR('FORM NILAI SIAP'!$U163*'CPMK-CPL'!E$15,0)+IFERROR('FORM NILAI SIAP'!$W163*'CPMK-CPL'!E$16,0)+IFERROR('FORM NILAI SIAP'!$Y163*'CPMK-CPL'!E$17,0)+IFERROR('FORM NILAI SIAP'!$AA163*'CPMK-CPL'!E$18,0)+IFERROR('FORM NILAI SIAP'!$AC163*'CPMK-CPL'!E$19,0)+IFERROR('FORM NILAI SIAP'!$AE163*'CPMK-CPL'!E$20,0))/'CPMK-CPL'!E$25,""))</f>
        <v/>
      </c>
      <c r="G163" s="7">
        <f>IF($C163="","",IFERROR((IFERROR('FORM NILAI SIAP'!$M163*'CPMK-CPL'!F$11,0)+IFERROR('FORM NILAI SIAP'!$O163*'CPMK-CPL'!F$12,0)+IFERROR('FORM NILAI SIAP'!$Q163*'CPMK-CPL'!F$13,0)+IFERROR('FORM NILAI SIAP'!$S163*'CPMK-CPL'!F$14,0)+IFERROR('FORM NILAI SIAP'!$U163*'CPMK-CPL'!F$15,0)+IFERROR('FORM NILAI SIAP'!$W163*'CPMK-CPL'!F$16,0)+IFERROR('FORM NILAI SIAP'!$Y163*'CPMK-CPL'!F$17,0)+IFERROR('FORM NILAI SIAP'!$AA163*'CPMK-CPL'!F$18,0)+IFERROR('FORM NILAI SIAP'!$AC163*'CPMK-CPL'!F$19,0)+IFERROR('FORM NILAI SIAP'!$AE163*'CPMK-CPL'!F$20,0))/'CPMK-CPL'!F$25,""))</f>
        <v>50</v>
      </c>
      <c r="H163" s="7" t="str">
        <f>IF($C163="","",IFERROR((IFERROR('FORM NILAI SIAP'!$M163*'CPMK-CPL'!G$11,0)+IFERROR('FORM NILAI SIAP'!$O163*'CPMK-CPL'!G$12,0)+IFERROR('FORM NILAI SIAP'!$Q163*'CPMK-CPL'!G$13,0)+IFERROR('FORM NILAI SIAP'!$S163*'CPMK-CPL'!G$14,0)+IFERROR('FORM NILAI SIAP'!$U163*'CPMK-CPL'!G$15,0)+IFERROR('FORM NILAI SIAP'!$W163*'CPMK-CPL'!G$16,0)+IFERROR('FORM NILAI SIAP'!$Y163*'CPMK-CPL'!G$17,0)+IFERROR('FORM NILAI SIAP'!$AA163*'CPMK-CPL'!G$18,0)+IFERROR('FORM NILAI SIAP'!$AC163*'CPMK-CPL'!G$19,0)+IFERROR('FORM NILAI SIAP'!$AE163*'CPMK-CPL'!G$20,0))/'CPMK-CPL'!G$25,""))</f>
        <v/>
      </c>
      <c r="I163" s="7" t="str">
        <f>IF($C163="","",IFERROR((IFERROR('FORM NILAI SIAP'!$M163*'CPMK-CPL'!H$11,0)+IFERROR('FORM NILAI SIAP'!$O163*'CPMK-CPL'!H$12,0)+IFERROR('FORM NILAI SIAP'!$Q163*'CPMK-CPL'!H$13,0)+IFERROR('FORM NILAI SIAP'!$S163*'CPMK-CPL'!H$14,0)+IFERROR('FORM NILAI SIAP'!$U163*'CPMK-CPL'!H$15,0)+IFERROR('FORM NILAI SIAP'!$W163*'CPMK-CPL'!H$16,0)+IFERROR('FORM NILAI SIAP'!$Y163*'CPMK-CPL'!H$17,0)+IFERROR('FORM NILAI SIAP'!$AA163*'CPMK-CPL'!H$18,0)+IFERROR('FORM NILAI SIAP'!$AC163*'CPMK-CPL'!H$19,0)+IFERROR('FORM NILAI SIAP'!$AE163*'CPMK-CPL'!H$20,0))/'CPMK-CPL'!H$25,""))</f>
        <v/>
      </c>
      <c r="J163" s="7" t="str">
        <f>IF($C163="","",IFERROR((IFERROR('FORM NILAI SIAP'!$M163*'CPMK-CPL'!I$11,0)+IFERROR('FORM NILAI SIAP'!$O163*'CPMK-CPL'!I$12,0)+IFERROR('FORM NILAI SIAP'!$Q163*'CPMK-CPL'!I$13,0)+IFERROR('FORM NILAI SIAP'!$S163*'CPMK-CPL'!I$14,0)+IFERROR('FORM NILAI SIAP'!$U163*'CPMK-CPL'!I$15,0)+IFERROR('FORM NILAI SIAP'!$W163*'CPMK-CPL'!I$16,0)+IFERROR('FORM NILAI SIAP'!$Y163*'CPMK-CPL'!I$17,0)+IFERROR('FORM NILAI SIAP'!$AA163*'CPMK-CPL'!I$18,0)+IFERROR('FORM NILAI SIAP'!$AC163*'CPMK-CPL'!I$19,0)+IFERROR('FORM NILAI SIAP'!$AE163*'CPMK-CPL'!I$20,0))/'CPMK-CPL'!I$25,""))</f>
        <v/>
      </c>
      <c r="K163" s="7" t="str">
        <f>IF($C163="","",IFERROR((IFERROR('FORM NILAI SIAP'!$M163*'CPMK-CPL'!J$11,0)+IFERROR('FORM NILAI SIAP'!$O163*'CPMK-CPL'!J$12,0)+IFERROR('FORM NILAI SIAP'!$Q163*'CPMK-CPL'!J$13,0)+IFERROR('FORM NILAI SIAP'!$S163*'CPMK-CPL'!J$14,0)+IFERROR('FORM NILAI SIAP'!$U163*'CPMK-CPL'!J$15,0)+IFERROR('FORM NILAI SIAP'!$W163*'CPMK-CPL'!J$16,0)+IFERROR('FORM NILAI SIAP'!$Y163*'CPMK-CPL'!J$17,0)+IFERROR('FORM NILAI SIAP'!$AA163*'CPMK-CPL'!J$18,0)+IFERROR('FORM NILAI SIAP'!$AC163*'CPMK-CPL'!J$19,0)+IFERROR('FORM NILAI SIAP'!$AE163*'CPMK-CPL'!J$20,0))/'CPMK-CPL'!J$25,""))</f>
        <v/>
      </c>
      <c r="L163" s="7" t="str">
        <f>IF($C163="","",IFERROR((IFERROR('FORM NILAI SIAP'!$M163*'CPMK-CPL'!K$11,0)+IFERROR('FORM NILAI SIAP'!$O163*'CPMK-CPL'!K$12,0)+IFERROR('FORM NILAI SIAP'!$Q163*'CPMK-CPL'!K$13,0)+IFERROR('FORM NILAI SIAP'!$S163*'CPMK-CPL'!K$14,0)+IFERROR('FORM NILAI SIAP'!$U163*'CPMK-CPL'!K$15,0)+IFERROR('FORM NILAI SIAP'!$W163*'CPMK-CPL'!K$16,0)+IFERROR('FORM NILAI SIAP'!$Y163*'CPMK-CPL'!K$17,0)+IFERROR('FORM NILAI SIAP'!$AA163*'CPMK-CPL'!K$18,0)+IFERROR('FORM NILAI SIAP'!$AC163*'CPMK-CPL'!K$19,0)+IFERROR('FORM NILAI SIAP'!$AE163*'CPMK-CPL'!K$20,0))/'CPMK-CPL'!K$25,""))</f>
        <v/>
      </c>
      <c r="M163" s="7" t="str">
        <f>IF($C163="","",IFERROR((IFERROR('FORM NILAI SIAP'!$M163*'CPMK-CPL'!L$11,0)+IFERROR('FORM NILAI SIAP'!$O163*'CPMK-CPL'!L$12,0)+IFERROR('FORM NILAI SIAP'!$Q163*'CPMK-CPL'!L$13,0)+IFERROR('FORM NILAI SIAP'!$S163*'CPMK-CPL'!L$14,0)+IFERROR('FORM NILAI SIAP'!$U163*'CPMK-CPL'!L$15,0)+IFERROR('FORM NILAI SIAP'!$W163*'CPMK-CPL'!L$16,0)+IFERROR('FORM NILAI SIAP'!$Y163*'CPMK-CPL'!L$17,0)+IFERROR('FORM NILAI SIAP'!$AA163*'CPMK-CPL'!L$18,0)+IFERROR('FORM NILAI SIAP'!$AC163*'CPMK-CPL'!L$19,0)+IFERROR('FORM NILAI SIAP'!$AE163*'CPMK-CPL'!L$20,0))/'CPMK-CPL'!L$25,""))</f>
        <v/>
      </c>
      <c r="N163" s="7" t="str">
        <f>IF($C163="","",IFERROR((IFERROR('FORM NILAI SIAP'!$M163*'CPMK-CPL'!M$11,0)+IFERROR('FORM NILAI SIAP'!$O163*'CPMK-CPL'!M$12,0)+IFERROR('FORM NILAI SIAP'!$Q163*'CPMK-CPL'!M$13,0)+IFERROR('FORM NILAI SIAP'!$S163*'CPMK-CPL'!M$14,0)+IFERROR('FORM NILAI SIAP'!$U163*'CPMK-CPL'!M$15,0)+IFERROR('FORM NILAI SIAP'!$W163*'CPMK-CPL'!M$16,0)+IFERROR('FORM NILAI SIAP'!$Y163*'CPMK-CPL'!M$17,0)+IFERROR('FORM NILAI SIAP'!$AA163*'CPMK-CPL'!M$18,0)+IFERROR('FORM NILAI SIAP'!$AC163*'CPMK-CPL'!M$19,0)+IFERROR('FORM NILAI SIAP'!$AE163*'CPMK-CPL'!M$20,0))/'CPMK-CPL'!M$25,""))</f>
        <v/>
      </c>
      <c r="O163" s="7" t="str">
        <f>IF($C163="","",IFERROR((IFERROR('FORM NILAI SIAP'!$M163*'CPMK-CPL'!N$11,0)+IFERROR('FORM NILAI SIAP'!$O163*'CPMK-CPL'!N$12,0)+IFERROR('FORM NILAI SIAP'!$Q163*'CPMK-CPL'!N$13,0)+IFERROR('FORM NILAI SIAP'!$S163*'CPMK-CPL'!N$14,0)+IFERROR('FORM NILAI SIAP'!$U163*'CPMK-CPL'!N$15,0)+IFERROR('FORM NILAI SIAP'!$W163*'CPMK-CPL'!N$16,0)+IFERROR('FORM NILAI SIAP'!$Y163*'CPMK-CPL'!N$17,0)+IFERROR('FORM NILAI SIAP'!$AA163*'CPMK-CPL'!N$18,0)+IFERROR('FORM NILAI SIAP'!$AC163*'CPMK-CPL'!N$19,0)+IFERROR('FORM NILAI SIAP'!$AE163*'CPMK-CPL'!N$20,0))/'CPMK-CPL'!N$25,""))</f>
        <v/>
      </c>
      <c r="P163" s="7" t="str">
        <f>IF($C163="","",IFERROR((IFERROR('FORM NILAI SIAP'!$M163*'CPMK-CPL'!O$11,0)+IFERROR('FORM NILAI SIAP'!$O163*'CPMK-CPL'!O$12,0)+IFERROR('FORM NILAI SIAP'!$Q163*'CPMK-CPL'!O$13,0)+IFERROR('FORM NILAI SIAP'!$S163*'CPMK-CPL'!O$14,0)+IFERROR('FORM NILAI SIAP'!$U163*'CPMK-CPL'!O$15,0)+IFERROR('FORM NILAI SIAP'!$W163*'CPMK-CPL'!O$16,0)+IFERROR('FORM NILAI SIAP'!$Y163*'CPMK-CPL'!O$17,0)+IFERROR('FORM NILAI SIAP'!$AA163*'CPMK-CPL'!O$18,0)+IFERROR('FORM NILAI SIAP'!$AC163*'CPMK-CPL'!O$19,0)+IFERROR('FORM NILAI SIAP'!$AE163*'CPMK-CPL'!O$20,0))/'CPMK-CPL'!O$25,""))</f>
        <v/>
      </c>
      <c r="Q163" s="7" t="str">
        <f>IF($C163="","",IFERROR((IFERROR('FORM NILAI SIAP'!$M163*'CPMK-CPL'!P$11,0)+IFERROR('FORM NILAI SIAP'!$O163*'CPMK-CPL'!P$12,0)+IFERROR('FORM NILAI SIAP'!$Q163*'CPMK-CPL'!P$13,0)+IFERROR('FORM NILAI SIAP'!$S163*'CPMK-CPL'!P$14,0)+IFERROR('FORM NILAI SIAP'!$U163*'CPMK-CPL'!P$15,0)+IFERROR('FORM NILAI SIAP'!$W163*'CPMK-CPL'!P$16,0)+IFERROR('FORM NILAI SIAP'!$Y163*'CPMK-CPL'!P$17,0)+IFERROR('FORM NILAI SIAP'!$AA163*'CPMK-CPL'!P$18,0)+IFERROR('FORM NILAI SIAP'!$AC163*'CPMK-CPL'!P$19,0)+IFERROR('FORM NILAI SIAP'!$AE163*'CPMK-CPL'!P$20,0))/'CPMK-CPL'!P$25,""))</f>
        <v/>
      </c>
      <c r="R163" s="7" t="str">
        <f>IF($C163="","",IFERROR((IFERROR('FORM NILAI SIAP'!$M163*'CPMK-CPL'!Q$11,0)+IFERROR('FORM NILAI SIAP'!$O163*'CPMK-CPL'!Q$12,0)+IFERROR('FORM NILAI SIAP'!$Q163*'CPMK-CPL'!Q$13,0)+IFERROR('FORM NILAI SIAP'!$S163*'CPMK-CPL'!Q$14,0)+IFERROR('FORM NILAI SIAP'!$U163*'CPMK-CPL'!Q$15,0)+IFERROR('FORM NILAI SIAP'!$W163*'CPMK-CPL'!Q$16,0)+IFERROR('FORM NILAI SIAP'!$Y163*'CPMK-CPL'!Q$17,0)+IFERROR('FORM NILAI SIAP'!$AA163*'CPMK-CPL'!Q$18,0)+IFERROR('FORM NILAI SIAP'!$AC163*'CPMK-CPL'!Q$19,0)+IFERROR('FORM NILAI SIAP'!$AE163*'CPMK-CPL'!Q$20,0))/'CPMK-CPL'!Q$25,""))</f>
        <v/>
      </c>
      <c r="S163" s="7" t="str">
        <f>IF($C163="","",IFERROR((IFERROR('FORM NILAI SIAP'!$M163*'CPMK-CPL'!R$11,0)+IFERROR('FORM NILAI SIAP'!$O163*'CPMK-CPL'!R$12,0)+IFERROR('FORM NILAI SIAP'!$Q163*'CPMK-CPL'!R$13,0)+IFERROR('FORM NILAI SIAP'!$S163*'CPMK-CPL'!R$14,0)+IFERROR('FORM NILAI SIAP'!$U163*'CPMK-CPL'!R$15,0)+IFERROR('FORM NILAI SIAP'!$W163*'CPMK-CPL'!R$16,0)+IFERROR('FORM NILAI SIAP'!$Y163*'CPMK-CPL'!R$17,0)+IFERROR('FORM NILAI SIAP'!$AA163*'CPMK-CPL'!R$18,0)+IFERROR('FORM NILAI SIAP'!$AC163*'CPMK-CPL'!R$19,0)+IFERROR('FORM NILAI SIAP'!$AE163*'CPMK-CPL'!R$20,0))/'CPMK-CPL'!R$25,""))</f>
        <v/>
      </c>
      <c r="T163" s="88" t="str">
        <f t="shared" ref="T163:AH163" si="167">IF(E163="","",IF(E163&gt;=80,4,IF(E163&gt;=70,3,IF(E163&gt;=60,2,1))))</f>
        <v/>
      </c>
      <c r="U163" s="88" t="str">
        <f t="shared" si="167"/>
        <v/>
      </c>
      <c r="V163" s="88">
        <f t="shared" si="141"/>
        <v>1</v>
      </c>
      <c r="W163" s="88" t="str">
        <f t="shared" si="167"/>
        <v/>
      </c>
      <c r="X163" s="88" t="str">
        <f t="shared" si="167"/>
        <v/>
      </c>
      <c r="Y163" s="88" t="str">
        <f t="shared" si="167"/>
        <v/>
      </c>
      <c r="Z163" s="88" t="str">
        <f t="shared" si="167"/>
        <v/>
      </c>
      <c r="AA163" s="88" t="str">
        <f t="shared" si="167"/>
        <v/>
      </c>
      <c r="AB163" s="88" t="str">
        <f t="shared" si="167"/>
        <v/>
      </c>
      <c r="AC163" s="88" t="str">
        <f t="shared" si="167"/>
        <v/>
      </c>
      <c r="AD163" s="88" t="str">
        <f t="shared" si="167"/>
        <v/>
      </c>
      <c r="AE163" s="88" t="str">
        <f t="shared" si="167"/>
        <v/>
      </c>
      <c r="AF163" s="88" t="str">
        <f t="shared" si="167"/>
        <v/>
      </c>
      <c r="AG163" s="88" t="str">
        <f t="shared" si="167"/>
        <v/>
      </c>
      <c r="AH163" s="88" t="str">
        <f t="shared" si="167"/>
        <v/>
      </c>
      <c r="AI163" s="89">
        <f t="shared" ca="1" si="6"/>
        <v>1</v>
      </c>
      <c r="AJ163" s="89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</row>
    <row r="164" spans="1:90" ht="14.25" customHeight="1">
      <c r="A164" s="103">
        <f t="shared" si="139"/>
        <v>157</v>
      </c>
      <c r="B164" s="64">
        <f>IF('FORM NILAI SIAP'!A164=0,"",'FORM NILAI SIAP'!A164)</f>
        <v>21120120140099</v>
      </c>
      <c r="C164" s="3" t="str">
        <f>IF('FORM NILAI SIAP'!B164=0,"",'FORM NILAI SIAP'!B164)</f>
        <v>INDRIA WULANDARI SIHOTANG</v>
      </c>
      <c r="D164" s="3" t="str">
        <f>'FORM NILAI SIAP'!J164</f>
        <v>A</v>
      </c>
      <c r="E164" s="7" t="str">
        <f>IF($C164="","",IFERROR((IFERROR('FORM NILAI SIAP'!$M164*'CPMK-CPL'!D$11,0)+IFERROR('FORM NILAI SIAP'!$O164*'CPMK-CPL'!D$12,0)+IFERROR('FORM NILAI SIAP'!$Q164*'CPMK-CPL'!D$13,0)+IFERROR('FORM NILAI SIAP'!$S164*'CPMK-CPL'!D$14,0)+IFERROR('FORM NILAI SIAP'!$U164*'CPMK-CPL'!D$15,0)+IFERROR('FORM NILAI SIAP'!$W164*'CPMK-CPL'!D$16,0)+IFERROR('FORM NILAI SIAP'!$Y164*'CPMK-CPL'!D$17,0)+IFERROR('FORM NILAI SIAP'!$AA164*'CPMK-CPL'!D$18,0)+IFERROR('FORM NILAI SIAP'!$AC164*'CPMK-CPL'!D$19,0)+IFERROR('FORM NILAI SIAP'!$AE164*'CPMK-CPL'!D$20,0))/'CPMK-CPL'!D$25,""))</f>
        <v/>
      </c>
      <c r="F164" s="7" t="str">
        <f>IF($C164="","",IFERROR((IFERROR('FORM NILAI SIAP'!$M164*'CPMK-CPL'!E$11,0)+IFERROR('FORM NILAI SIAP'!$O164*'CPMK-CPL'!E$12,0)+IFERROR('FORM NILAI SIAP'!$Q164*'CPMK-CPL'!E$13,0)+IFERROR('FORM NILAI SIAP'!$S164*'CPMK-CPL'!E$14,0)+IFERROR('FORM NILAI SIAP'!$U164*'CPMK-CPL'!E$15,0)+IFERROR('FORM NILAI SIAP'!$W164*'CPMK-CPL'!E$16,0)+IFERROR('FORM NILAI SIAP'!$Y164*'CPMK-CPL'!E$17,0)+IFERROR('FORM NILAI SIAP'!$AA164*'CPMK-CPL'!E$18,0)+IFERROR('FORM NILAI SIAP'!$AC164*'CPMK-CPL'!E$19,0)+IFERROR('FORM NILAI SIAP'!$AE164*'CPMK-CPL'!E$20,0))/'CPMK-CPL'!E$25,""))</f>
        <v/>
      </c>
      <c r="G164" s="7">
        <f>IF($C164="","",IFERROR((IFERROR('FORM NILAI SIAP'!$M164*'CPMK-CPL'!F$11,0)+IFERROR('FORM NILAI SIAP'!$O164*'CPMK-CPL'!F$12,0)+IFERROR('FORM NILAI SIAP'!$Q164*'CPMK-CPL'!F$13,0)+IFERROR('FORM NILAI SIAP'!$S164*'CPMK-CPL'!F$14,0)+IFERROR('FORM NILAI SIAP'!$U164*'CPMK-CPL'!F$15,0)+IFERROR('FORM NILAI SIAP'!$W164*'CPMK-CPL'!F$16,0)+IFERROR('FORM NILAI SIAP'!$Y164*'CPMK-CPL'!F$17,0)+IFERROR('FORM NILAI SIAP'!$AA164*'CPMK-CPL'!F$18,0)+IFERROR('FORM NILAI SIAP'!$AC164*'CPMK-CPL'!F$19,0)+IFERROR('FORM NILAI SIAP'!$AE164*'CPMK-CPL'!F$20,0))/'CPMK-CPL'!F$25,""))</f>
        <v>91</v>
      </c>
      <c r="H164" s="7" t="str">
        <f>IF($C164="","",IFERROR((IFERROR('FORM NILAI SIAP'!$M164*'CPMK-CPL'!G$11,0)+IFERROR('FORM NILAI SIAP'!$O164*'CPMK-CPL'!G$12,0)+IFERROR('FORM NILAI SIAP'!$Q164*'CPMK-CPL'!G$13,0)+IFERROR('FORM NILAI SIAP'!$S164*'CPMK-CPL'!G$14,0)+IFERROR('FORM NILAI SIAP'!$U164*'CPMK-CPL'!G$15,0)+IFERROR('FORM NILAI SIAP'!$W164*'CPMK-CPL'!G$16,0)+IFERROR('FORM NILAI SIAP'!$Y164*'CPMK-CPL'!G$17,0)+IFERROR('FORM NILAI SIAP'!$AA164*'CPMK-CPL'!G$18,0)+IFERROR('FORM NILAI SIAP'!$AC164*'CPMK-CPL'!G$19,0)+IFERROR('FORM NILAI SIAP'!$AE164*'CPMK-CPL'!G$20,0))/'CPMK-CPL'!G$25,""))</f>
        <v/>
      </c>
      <c r="I164" s="7" t="str">
        <f>IF($C164="","",IFERROR((IFERROR('FORM NILAI SIAP'!$M164*'CPMK-CPL'!H$11,0)+IFERROR('FORM NILAI SIAP'!$O164*'CPMK-CPL'!H$12,0)+IFERROR('FORM NILAI SIAP'!$Q164*'CPMK-CPL'!H$13,0)+IFERROR('FORM NILAI SIAP'!$S164*'CPMK-CPL'!H$14,0)+IFERROR('FORM NILAI SIAP'!$U164*'CPMK-CPL'!H$15,0)+IFERROR('FORM NILAI SIAP'!$W164*'CPMK-CPL'!H$16,0)+IFERROR('FORM NILAI SIAP'!$Y164*'CPMK-CPL'!H$17,0)+IFERROR('FORM NILAI SIAP'!$AA164*'CPMK-CPL'!H$18,0)+IFERROR('FORM NILAI SIAP'!$AC164*'CPMK-CPL'!H$19,0)+IFERROR('FORM NILAI SIAP'!$AE164*'CPMK-CPL'!H$20,0))/'CPMK-CPL'!H$25,""))</f>
        <v/>
      </c>
      <c r="J164" s="7" t="str">
        <f>IF($C164="","",IFERROR((IFERROR('FORM NILAI SIAP'!$M164*'CPMK-CPL'!I$11,0)+IFERROR('FORM NILAI SIAP'!$O164*'CPMK-CPL'!I$12,0)+IFERROR('FORM NILAI SIAP'!$Q164*'CPMK-CPL'!I$13,0)+IFERROR('FORM NILAI SIAP'!$S164*'CPMK-CPL'!I$14,0)+IFERROR('FORM NILAI SIAP'!$U164*'CPMK-CPL'!I$15,0)+IFERROR('FORM NILAI SIAP'!$W164*'CPMK-CPL'!I$16,0)+IFERROR('FORM NILAI SIAP'!$Y164*'CPMK-CPL'!I$17,0)+IFERROR('FORM NILAI SIAP'!$AA164*'CPMK-CPL'!I$18,0)+IFERROR('FORM NILAI SIAP'!$AC164*'CPMK-CPL'!I$19,0)+IFERROR('FORM NILAI SIAP'!$AE164*'CPMK-CPL'!I$20,0))/'CPMK-CPL'!I$25,""))</f>
        <v/>
      </c>
      <c r="K164" s="7" t="str">
        <f>IF($C164="","",IFERROR((IFERROR('FORM NILAI SIAP'!$M164*'CPMK-CPL'!J$11,0)+IFERROR('FORM NILAI SIAP'!$O164*'CPMK-CPL'!J$12,0)+IFERROR('FORM NILAI SIAP'!$Q164*'CPMK-CPL'!J$13,0)+IFERROR('FORM NILAI SIAP'!$S164*'CPMK-CPL'!J$14,0)+IFERROR('FORM NILAI SIAP'!$U164*'CPMK-CPL'!J$15,0)+IFERROR('FORM NILAI SIAP'!$W164*'CPMK-CPL'!J$16,0)+IFERROR('FORM NILAI SIAP'!$Y164*'CPMK-CPL'!J$17,0)+IFERROR('FORM NILAI SIAP'!$AA164*'CPMK-CPL'!J$18,0)+IFERROR('FORM NILAI SIAP'!$AC164*'CPMK-CPL'!J$19,0)+IFERROR('FORM NILAI SIAP'!$AE164*'CPMK-CPL'!J$20,0))/'CPMK-CPL'!J$25,""))</f>
        <v/>
      </c>
      <c r="L164" s="7" t="str">
        <f>IF($C164="","",IFERROR((IFERROR('FORM NILAI SIAP'!$M164*'CPMK-CPL'!K$11,0)+IFERROR('FORM NILAI SIAP'!$O164*'CPMK-CPL'!K$12,0)+IFERROR('FORM NILAI SIAP'!$Q164*'CPMK-CPL'!K$13,0)+IFERROR('FORM NILAI SIAP'!$S164*'CPMK-CPL'!K$14,0)+IFERROR('FORM NILAI SIAP'!$U164*'CPMK-CPL'!K$15,0)+IFERROR('FORM NILAI SIAP'!$W164*'CPMK-CPL'!K$16,0)+IFERROR('FORM NILAI SIAP'!$Y164*'CPMK-CPL'!K$17,0)+IFERROR('FORM NILAI SIAP'!$AA164*'CPMK-CPL'!K$18,0)+IFERROR('FORM NILAI SIAP'!$AC164*'CPMK-CPL'!K$19,0)+IFERROR('FORM NILAI SIAP'!$AE164*'CPMK-CPL'!K$20,0))/'CPMK-CPL'!K$25,""))</f>
        <v/>
      </c>
      <c r="M164" s="7" t="str">
        <f>IF($C164="","",IFERROR((IFERROR('FORM NILAI SIAP'!$M164*'CPMK-CPL'!L$11,0)+IFERROR('FORM NILAI SIAP'!$O164*'CPMK-CPL'!L$12,0)+IFERROR('FORM NILAI SIAP'!$Q164*'CPMK-CPL'!L$13,0)+IFERROR('FORM NILAI SIAP'!$S164*'CPMK-CPL'!L$14,0)+IFERROR('FORM NILAI SIAP'!$U164*'CPMK-CPL'!L$15,0)+IFERROR('FORM NILAI SIAP'!$W164*'CPMK-CPL'!L$16,0)+IFERROR('FORM NILAI SIAP'!$Y164*'CPMK-CPL'!L$17,0)+IFERROR('FORM NILAI SIAP'!$AA164*'CPMK-CPL'!L$18,0)+IFERROR('FORM NILAI SIAP'!$AC164*'CPMK-CPL'!L$19,0)+IFERROR('FORM NILAI SIAP'!$AE164*'CPMK-CPL'!L$20,0))/'CPMK-CPL'!L$25,""))</f>
        <v/>
      </c>
      <c r="N164" s="7" t="str">
        <f>IF($C164="","",IFERROR((IFERROR('FORM NILAI SIAP'!$M164*'CPMK-CPL'!M$11,0)+IFERROR('FORM NILAI SIAP'!$O164*'CPMK-CPL'!M$12,0)+IFERROR('FORM NILAI SIAP'!$Q164*'CPMK-CPL'!M$13,0)+IFERROR('FORM NILAI SIAP'!$S164*'CPMK-CPL'!M$14,0)+IFERROR('FORM NILAI SIAP'!$U164*'CPMK-CPL'!M$15,0)+IFERROR('FORM NILAI SIAP'!$W164*'CPMK-CPL'!M$16,0)+IFERROR('FORM NILAI SIAP'!$Y164*'CPMK-CPL'!M$17,0)+IFERROR('FORM NILAI SIAP'!$AA164*'CPMK-CPL'!M$18,0)+IFERROR('FORM NILAI SIAP'!$AC164*'CPMK-CPL'!M$19,0)+IFERROR('FORM NILAI SIAP'!$AE164*'CPMK-CPL'!M$20,0))/'CPMK-CPL'!M$25,""))</f>
        <v/>
      </c>
      <c r="O164" s="7" t="str">
        <f>IF($C164="","",IFERROR((IFERROR('FORM NILAI SIAP'!$M164*'CPMK-CPL'!N$11,0)+IFERROR('FORM NILAI SIAP'!$O164*'CPMK-CPL'!N$12,0)+IFERROR('FORM NILAI SIAP'!$Q164*'CPMK-CPL'!N$13,0)+IFERROR('FORM NILAI SIAP'!$S164*'CPMK-CPL'!N$14,0)+IFERROR('FORM NILAI SIAP'!$U164*'CPMK-CPL'!N$15,0)+IFERROR('FORM NILAI SIAP'!$W164*'CPMK-CPL'!N$16,0)+IFERROR('FORM NILAI SIAP'!$Y164*'CPMK-CPL'!N$17,0)+IFERROR('FORM NILAI SIAP'!$AA164*'CPMK-CPL'!N$18,0)+IFERROR('FORM NILAI SIAP'!$AC164*'CPMK-CPL'!N$19,0)+IFERROR('FORM NILAI SIAP'!$AE164*'CPMK-CPL'!N$20,0))/'CPMK-CPL'!N$25,""))</f>
        <v/>
      </c>
      <c r="P164" s="7" t="str">
        <f>IF($C164="","",IFERROR((IFERROR('FORM NILAI SIAP'!$M164*'CPMK-CPL'!O$11,0)+IFERROR('FORM NILAI SIAP'!$O164*'CPMK-CPL'!O$12,0)+IFERROR('FORM NILAI SIAP'!$Q164*'CPMK-CPL'!O$13,0)+IFERROR('FORM NILAI SIAP'!$S164*'CPMK-CPL'!O$14,0)+IFERROR('FORM NILAI SIAP'!$U164*'CPMK-CPL'!O$15,0)+IFERROR('FORM NILAI SIAP'!$W164*'CPMK-CPL'!O$16,0)+IFERROR('FORM NILAI SIAP'!$Y164*'CPMK-CPL'!O$17,0)+IFERROR('FORM NILAI SIAP'!$AA164*'CPMK-CPL'!O$18,0)+IFERROR('FORM NILAI SIAP'!$AC164*'CPMK-CPL'!O$19,0)+IFERROR('FORM NILAI SIAP'!$AE164*'CPMK-CPL'!O$20,0))/'CPMK-CPL'!O$25,""))</f>
        <v/>
      </c>
      <c r="Q164" s="7" t="str">
        <f>IF($C164="","",IFERROR((IFERROR('FORM NILAI SIAP'!$M164*'CPMK-CPL'!P$11,0)+IFERROR('FORM NILAI SIAP'!$O164*'CPMK-CPL'!P$12,0)+IFERROR('FORM NILAI SIAP'!$Q164*'CPMK-CPL'!P$13,0)+IFERROR('FORM NILAI SIAP'!$S164*'CPMK-CPL'!P$14,0)+IFERROR('FORM NILAI SIAP'!$U164*'CPMK-CPL'!P$15,0)+IFERROR('FORM NILAI SIAP'!$W164*'CPMK-CPL'!P$16,0)+IFERROR('FORM NILAI SIAP'!$Y164*'CPMK-CPL'!P$17,0)+IFERROR('FORM NILAI SIAP'!$AA164*'CPMK-CPL'!P$18,0)+IFERROR('FORM NILAI SIAP'!$AC164*'CPMK-CPL'!P$19,0)+IFERROR('FORM NILAI SIAP'!$AE164*'CPMK-CPL'!P$20,0))/'CPMK-CPL'!P$25,""))</f>
        <v/>
      </c>
      <c r="R164" s="7" t="str">
        <f>IF($C164="","",IFERROR((IFERROR('FORM NILAI SIAP'!$M164*'CPMK-CPL'!Q$11,0)+IFERROR('FORM NILAI SIAP'!$O164*'CPMK-CPL'!Q$12,0)+IFERROR('FORM NILAI SIAP'!$Q164*'CPMK-CPL'!Q$13,0)+IFERROR('FORM NILAI SIAP'!$S164*'CPMK-CPL'!Q$14,0)+IFERROR('FORM NILAI SIAP'!$U164*'CPMK-CPL'!Q$15,0)+IFERROR('FORM NILAI SIAP'!$W164*'CPMK-CPL'!Q$16,0)+IFERROR('FORM NILAI SIAP'!$Y164*'CPMK-CPL'!Q$17,0)+IFERROR('FORM NILAI SIAP'!$AA164*'CPMK-CPL'!Q$18,0)+IFERROR('FORM NILAI SIAP'!$AC164*'CPMK-CPL'!Q$19,0)+IFERROR('FORM NILAI SIAP'!$AE164*'CPMK-CPL'!Q$20,0))/'CPMK-CPL'!Q$25,""))</f>
        <v/>
      </c>
      <c r="S164" s="7" t="str">
        <f>IF($C164="","",IFERROR((IFERROR('FORM NILAI SIAP'!$M164*'CPMK-CPL'!R$11,0)+IFERROR('FORM NILAI SIAP'!$O164*'CPMK-CPL'!R$12,0)+IFERROR('FORM NILAI SIAP'!$Q164*'CPMK-CPL'!R$13,0)+IFERROR('FORM NILAI SIAP'!$S164*'CPMK-CPL'!R$14,0)+IFERROR('FORM NILAI SIAP'!$U164*'CPMK-CPL'!R$15,0)+IFERROR('FORM NILAI SIAP'!$W164*'CPMK-CPL'!R$16,0)+IFERROR('FORM NILAI SIAP'!$Y164*'CPMK-CPL'!R$17,0)+IFERROR('FORM NILAI SIAP'!$AA164*'CPMK-CPL'!R$18,0)+IFERROR('FORM NILAI SIAP'!$AC164*'CPMK-CPL'!R$19,0)+IFERROR('FORM NILAI SIAP'!$AE164*'CPMK-CPL'!R$20,0))/'CPMK-CPL'!R$25,""))</f>
        <v/>
      </c>
      <c r="T164" s="88" t="str">
        <f t="shared" ref="T164:AH164" si="168">IF(E164="","",IF(E164&gt;=80,4,IF(E164&gt;=70,3,IF(E164&gt;=60,2,1))))</f>
        <v/>
      </c>
      <c r="U164" s="88" t="str">
        <f t="shared" si="168"/>
        <v/>
      </c>
      <c r="V164" s="88">
        <f t="shared" si="141"/>
        <v>4</v>
      </c>
      <c r="W164" s="88" t="str">
        <f t="shared" si="168"/>
        <v/>
      </c>
      <c r="X164" s="88" t="str">
        <f t="shared" si="168"/>
        <v/>
      </c>
      <c r="Y164" s="88" t="str">
        <f t="shared" si="168"/>
        <v/>
      </c>
      <c r="Z164" s="88" t="str">
        <f t="shared" si="168"/>
        <v/>
      </c>
      <c r="AA164" s="88" t="str">
        <f t="shared" si="168"/>
        <v/>
      </c>
      <c r="AB164" s="88" t="str">
        <f t="shared" si="168"/>
        <v/>
      </c>
      <c r="AC164" s="88" t="str">
        <f t="shared" si="168"/>
        <v/>
      </c>
      <c r="AD164" s="88" t="str">
        <f t="shared" si="168"/>
        <v/>
      </c>
      <c r="AE164" s="88" t="str">
        <f t="shared" si="168"/>
        <v/>
      </c>
      <c r="AF164" s="88" t="str">
        <f t="shared" si="168"/>
        <v/>
      </c>
      <c r="AG164" s="88" t="str">
        <f t="shared" si="168"/>
        <v/>
      </c>
      <c r="AH164" s="88" t="str">
        <f t="shared" si="168"/>
        <v/>
      </c>
      <c r="AI164" s="89">
        <f t="shared" ca="1" si="6"/>
        <v>4</v>
      </c>
      <c r="AJ164" s="89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</row>
    <row r="165" spans="1:90" ht="14.25" customHeight="1">
      <c r="A165" s="103">
        <f t="shared" si="139"/>
        <v>158</v>
      </c>
      <c r="B165" s="64">
        <f>IF('FORM NILAI SIAP'!A165=0,"",'FORM NILAI SIAP'!A165)</f>
        <v>21120120140099</v>
      </c>
      <c r="C165" s="3" t="str">
        <f>IF('FORM NILAI SIAP'!B165=0,"",'FORM NILAI SIAP'!B165)</f>
        <v>IMAM NURALIM</v>
      </c>
      <c r="D165" s="3" t="str">
        <f>'FORM NILAI SIAP'!J165</f>
        <v>C</v>
      </c>
      <c r="E165" s="7" t="str">
        <f>IF($C165="","",IFERROR((IFERROR('FORM NILAI SIAP'!$M165*'CPMK-CPL'!D$11,0)+IFERROR('FORM NILAI SIAP'!$O165*'CPMK-CPL'!D$12,0)+IFERROR('FORM NILAI SIAP'!$Q165*'CPMK-CPL'!D$13,0)+IFERROR('FORM NILAI SIAP'!$S165*'CPMK-CPL'!D$14,0)+IFERROR('FORM NILAI SIAP'!$U165*'CPMK-CPL'!D$15,0)+IFERROR('FORM NILAI SIAP'!$W165*'CPMK-CPL'!D$16,0)+IFERROR('FORM NILAI SIAP'!$Y165*'CPMK-CPL'!D$17,0)+IFERROR('FORM NILAI SIAP'!$AA165*'CPMK-CPL'!D$18,0)+IFERROR('FORM NILAI SIAP'!$AC165*'CPMK-CPL'!D$19,0)+IFERROR('FORM NILAI SIAP'!$AE165*'CPMK-CPL'!D$20,0))/'CPMK-CPL'!D$25,""))</f>
        <v/>
      </c>
      <c r="F165" s="7" t="str">
        <f>IF($C165="","",IFERROR((IFERROR('FORM NILAI SIAP'!$M165*'CPMK-CPL'!E$11,0)+IFERROR('FORM NILAI SIAP'!$O165*'CPMK-CPL'!E$12,0)+IFERROR('FORM NILAI SIAP'!$Q165*'CPMK-CPL'!E$13,0)+IFERROR('FORM NILAI SIAP'!$S165*'CPMK-CPL'!E$14,0)+IFERROR('FORM NILAI SIAP'!$U165*'CPMK-CPL'!E$15,0)+IFERROR('FORM NILAI SIAP'!$W165*'CPMK-CPL'!E$16,0)+IFERROR('FORM NILAI SIAP'!$Y165*'CPMK-CPL'!E$17,0)+IFERROR('FORM NILAI SIAP'!$AA165*'CPMK-CPL'!E$18,0)+IFERROR('FORM NILAI SIAP'!$AC165*'CPMK-CPL'!E$19,0)+IFERROR('FORM NILAI SIAP'!$AE165*'CPMK-CPL'!E$20,0))/'CPMK-CPL'!E$25,""))</f>
        <v/>
      </c>
      <c r="G165" s="7">
        <f>IF($C165="","",IFERROR((IFERROR('FORM NILAI SIAP'!$M165*'CPMK-CPL'!F$11,0)+IFERROR('FORM NILAI SIAP'!$O165*'CPMK-CPL'!F$12,0)+IFERROR('FORM NILAI SIAP'!$Q165*'CPMK-CPL'!F$13,0)+IFERROR('FORM NILAI SIAP'!$S165*'CPMK-CPL'!F$14,0)+IFERROR('FORM NILAI SIAP'!$U165*'CPMK-CPL'!F$15,0)+IFERROR('FORM NILAI SIAP'!$W165*'CPMK-CPL'!F$16,0)+IFERROR('FORM NILAI SIAP'!$Y165*'CPMK-CPL'!F$17,0)+IFERROR('FORM NILAI SIAP'!$AA165*'CPMK-CPL'!F$18,0)+IFERROR('FORM NILAI SIAP'!$AC165*'CPMK-CPL'!F$19,0)+IFERROR('FORM NILAI SIAP'!$AE165*'CPMK-CPL'!F$20,0))/'CPMK-CPL'!F$25,""))</f>
        <v>67</v>
      </c>
      <c r="H165" s="7" t="str">
        <f>IF($C165="","",IFERROR((IFERROR('FORM NILAI SIAP'!$M165*'CPMK-CPL'!G$11,0)+IFERROR('FORM NILAI SIAP'!$O165*'CPMK-CPL'!G$12,0)+IFERROR('FORM NILAI SIAP'!$Q165*'CPMK-CPL'!G$13,0)+IFERROR('FORM NILAI SIAP'!$S165*'CPMK-CPL'!G$14,0)+IFERROR('FORM NILAI SIAP'!$U165*'CPMK-CPL'!G$15,0)+IFERROR('FORM NILAI SIAP'!$W165*'CPMK-CPL'!G$16,0)+IFERROR('FORM NILAI SIAP'!$Y165*'CPMK-CPL'!G$17,0)+IFERROR('FORM NILAI SIAP'!$AA165*'CPMK-CPL'!G$18,0)+IFERROR('FORM NILAI SIAP'!$AC165*'CPMK-CPL'!G$19,0)+IFERROR('FORM NILAI SIAP'!$AE165*'CPMK-CPL'!G$20,0))/'CPMK-CPL'!G$25,""))</f>
        <v/>
      </c>
      <c r="I165" s="7" t="str">
        <f>IF($C165="","",IFERROR((IFERROR('FORM NILAI SIAP'!$M165*'CPMK-CPL'!H$11,0)+IFERROR('FORM NILAI SIAP'!$O165*'CPMK-CPL'!H$12,0)+IFERROR('FORM NILAI SIAP'!$Q165*'CPMK-CPL'!H$13,0)+IFERROR('FORM NILAI SIAP'!$S165*'CPMK-CPL'!H$14,0)+IFERROR('FORM NILAI SIAP'!$U165*'CPMK-CPL'!H$15,0)+IFERROR('FORM NILAI SIAP'!$W165*'CPMK-CPL'!H$16,0)+IFERROR('FORM NILAI SIAP'!$Y165*'CPMK-CPL'!H$17,0)+IFERROR('FORM NILAI SIAP'!$AA165*'CPMK-CPL'!H$18,0)+IFERROR('FORM NILAI SIAP'!$AC165*'CPMK-CPL'!H$19,0)+IFERROR('FORM NILAI SIAP'!$AE165*'CPMK-CPL'!H$20,0))/'CPMK-CPL'!H$25,""))</f>
        <v/>
      </c>
      <c r="J165" s="7" t="str">
        <f>IF($C165="","",IFERROR((IFERROR('FORM NILAI SIAP'!$M165*'CPMK-CPL'!I$11,0)+IFERROR('FORM NILAI SIAP'!$O165*'CPMK-CPL'!I$12,0)+IFERROR('FORM NILAI SIAP'!$Q165*'CPMK-CPL'!I$13,0)+IFERROR('FORM NILAI SIAP'!$S165*'CPMK-CPL'!I$14,0)+IFERROR('FORM NILAI SIAP'!$U165*'CPMK-CPL'!I$15,0)+IFERROR('FORM NILAI SIAP'!$W165*'CPMK-CPL'!I$16,0)+IFERROR('FORM NILAI SIAP'!$Y165*'CPMK-CPL'!I$17,0)+IFERROR('FORM NILAI SIAP'!$AA165*'CPMK-CPL'!I$18,0)+IFERROR('FORM NILAI SIAP'!$AC165*'CPMK-CPL'!I$19,0)+IFERROR('FORM NILAI SIAP'!$AE165*'CPMK-CPL'!I$20,0))/'CPMK-CPL'!I$25,""))</f>
        <v/>
      </c>
      <c r="K165" s="7" t="str">
        <f>IF($C165="","",IFERROR((IFERROR('FORM NILAI SIAP'!$M165*'CPMK-CPL'!J$11,0)+IFERROR('FORM NILAI SIAP'!$O165*'CPMK-CPL'!J$12,0)+IFERROR('FORM NILAI SIAP'!$Q165*'CPMK-CPL'!J$13,0)+IFERROR('FORM NILAI SIAP'!$S165*'CPMK-CPL'!J$14,0)+IFERROR('FORM NILAI SIAP'!$U165*'CPMK-CPL'!J$15,0)+IFERROR('FORM NILAI SIAP'!$W165*'CPMK-CPL'!J$16,0)+IFERROR('FORM NILAI SIAP'!$Y165*'CPMK-CPL'!J$17,0)+IFERROR('FORM NILAI SIAP'!$AA165*'CPMK-CPL'!J$18,0)+IFERROR('FORM NILAI SIAP'!$AC165*'CPMK-CPL'!J$19,0)+IFERROR('FORM NILAI SIAP'!$AE165*'CPMK-CPL'!J$20,0))/'CPMK-CPL'!J$25,""))</f>
        <v/>
      </c>
      <c r="L165" s="7" t="str">
        <f>IF($C165="","",IFERROR((IFERROR('FORM NILAI SIAP'!$M165*'CPMK-CPL'!K$11,0)+IFERROR('FORM NILAI SIAP'!$O165*'CPMK-CPL'!K$12,0)+IFERROR('FORM NILAI SIAP'!$Q165*'CPMK-CPL'!K$13,0)+IFERROR('FORM NILAI SIAP'!$S165*'CPMK-CPL'!K$14,0)+IFERROR('FORM NILAI SIAP'!$U165*'CPMK-CPL'!K$15,0)+IFERROR('FORM NILAI SIAP'!$W165*'CPMK-CPL'!K$16,0)+IFERROR('FORM NILAI SIAP'!$Y165*'CPMK-CPL'!K$17,0)+IFERROR('FORM NILAI SIAP'!$AA165*'CPMK-CPL'!K$18,0)+IFERROR('FORM NILAI SIAP'!$AC165*'CPMK-CPL'!K$19,0)+IFERROR('FORM NILAI SIAP'!$AE165*'CPMK-CPL'!K$20,0))/'CPMK-CPL'!K$25,""))</f>
        <v/>
      </c>
      <c r="M165" s="7" t="str">
        <f>IF($C165="","",IFERROR((IFERROR('FORM NILAI SIAP'!$M165*'CPMK-CPL'!L$11,0)+IFERROR('FORM NILAI SIAP'!$O165*'CPMK-CPL'!L$12,0)+IFERROR('FORM NILAI SIAP'!$Q165*'CPMK-CPL'!L$13,0)+IFERROR('FORM NILAI SIAP'!$S165*'CPMK-CPL'!L$14,0)+IFERROR('FORM NILAI SIAP'!$U165*'CPMK-CPL'!L$15,0)+IFERROR('FORM NILAI SIAP'!$W165*'CPMK-CPL'!L$16,0)+IFERROR('FORM NILAI SIAP'!$Y165*'CPMK-CPL'!L$17,0)+IFERROR('FORM NILAI SIAP'!$AA165*'CPMK-CPL'!L$18,0)+IFERROR('FORM NILAI SIAP'!$AC165*'CPMK-CPL'!L$19,0)+IFERROR('FORM NILAI SIAP'!$AE165*'CPMK-CPL'!L$20,0))/'CPMK-CPL'!L$25,""))</f>
        <v/>
      </c>
      <c r="N165" s="7" t="str">
        <f>IF($C165="","",IFERROR((IFERROR('FORM NILAI SIAP'!$M165*'CPMK-CPL'!M$11,0)+IFERROR('FORM NILAI SIAP'!$O165*'CPMK-CPL'!M$12,0)+IFERROR('FORM NILAI SIAP'!$Q165*'CPMK-CPL'!M$13,0)+IFERROR('FORM NILAI SIAP'!$S165*'CPMK-CPL'!M$14,0)+IFERROR('FORM NILAI SIAP'!$U165*'CPMK-CPL'!M$15,0)+IFERROR('FORM NILAI SIAP'!$W165*'CPMK-CPL'!M$16,0)+IFERROR('FORM NILAI SIAP'!$Y165*'CPMK-CPL'!M$17,0)+IFERROR('FORM NILAI SIAP'!$AA165*'CPMK-CPL'!M$18,0)+IFERROR('FORM NILAI SIAP'!$AC165*'CPMK-CPL'!M$19,0)+IFERROR('FORM NILAI SIAP'!$AE165*'CPMK-CPL'!M$20,0))/'CPMK-CPL'!M$25,""))</f>
        <v/>
      </c>
      <c r="O165" s="7" t="str">
        <f>IF($C165="","",IFERROR((IFERROR('FORM NILAI SIAP'!$M165*'CPMK-CPL'!N$11,0)+IFERROR('FORM NILAI SIAP'!$O165*'CPMK-CPL'!N$12,0)+IFERROR('FORM NILAI SIAP'!$Q165*'CPMK-CPL'!N$13,0)+IFERROR('FORM NILAI SIAP'!$S165*'CPMK-CPL'!N$14,0)+IFERROR('FORM NILAI SIAP'!$U165*'CPMK-CPL'!N$15,0)+IFERROR('FORM NILAI SIAP'!$W165*'CPMK-CPL'!N$16,0)+IFERROR('FORM NILAI SIAP'!$Y165*'CPMK-CPL'!N$17,0)+IFERROR('FORM NILAI SIAP'!$AA165*'CPMK-CPL'!N$18,0)+IFERROR('FORM NILAI SIAP'!$AC165*'CPMK-CPL'!N$19,0)+IFERROR('FORM NILAI SIAP'!$AE165*'CPMK-CPL'!N$20,0))/'CPMK-CPL'!N$25,""))</f>
        <v/>
      </c>
      <c r="P165" s="7" t="str">
        <f>IF($C165="","",IFERROR((IFERROR('FORM NILAI SIAP'!$M165*'CPMK-CPL'!O$11,0)+IFERROR('FORM NILAI SIAP'!$O165*'CPMK-CPL'!O$12,0)+IFERROR('FORM NILAI SIAP'!$Q165*'CPMK-CPL'!O$13,0)+IFERROR('FORM NILAI SIAP'!$S165*'CPMK-CPL'!O$14,0)+IFERROR('FORM NILAI SIAP'!$U165*'CPMK-CPL'!O$15,0)+IFERROR('FORM NILAI SIAP'!$W165*'CPMK-CPL'!O$16,0)+IFERROR('FORM NILAI SIAP'!$Y165*'CPMK-CPL'!O$17,0)+IFERROR('FORM NILAI SIAP'!$AA165*'CPMK-CPL'!O$18,0)+IFERROR('FORM NILAI SIAP'!$AC165*'CPMK-CPL'!O$19,0)+IFERROR('FORM NILAI SIAP'!$AE165*'CPMK-CPL'!O$20,0))/'CPMK-CPL'!O$25,""))</f>
        <v/>
      </c>
      <c r="Q165" s="7" t="str">
        <f>IF($C165="","",IFERROR((IFERROR('FORM NILAI SIAP'!$M165*'CPMK-CPL'!P$11,0)+IFERROR('FORM NILAI SIAP'!$O165*'CPMK-CPL'!P$12,0)+IFERROR('FORM NILAI SIAP'!$Q165*'CPMK-CPL'!P$13,0)+IFERROR('FORM NILAI SIAP'!$S165*'CPMK-CPL'!P$14,0)+IFERROR('FORM NILAI SIAP'!$U165*'CPMK-CPL'!P$15,0)+IFERROR('FORM NILAI SIAP'!$W165*'CPMK-CPL'!P$16,0)+IFERROR('FORM NILAI SIAP'!$Y165*'CPMK-CPL'!P$17,0)+IFERROR('FORM NILAI SIAP'!$AA165*'CPMK-CPL'!P$18,0)+IFERROR('FORM NILAI SIAP'!$AC165*'CPMK-CPL'!P$19,0)+IFERROR('FORM NILAI SIAP'!$AE165*'CPMK-CPL'!P$20,0))/'CPMK-CPL'!P$25,""))</f>
        <v/>
      </c>
      <c r="R165" s="7" t="str">
        <f>IF($C165="","",IFERROR((IFERROR('FORM NILAI SIAP'!$M165*'CPMK-CPL'!Q$11,0)+IFERROR('FORM NILAI SIAP'!$O165*'CPMK-CPL'!Q$12,0)+IFERROR('FORM NILAI SIAP'!$Q165*'CPMK-CPL'!Q$13,0)+IFERROR('FORM NILAI SIAP'!$S165*'CPMK-CPL'!Q$14,0)+IFERROR('FORM NILAI SIAP'!$U165*'CPMK-CPL'!Q$15,0)+IFERROR('FORM NILAI SIAP'!$W165*'CPMK-CPL'!Q$16,0)+IFERROR('FORM NILAI SIAP'!$Y165*'CPMK-CPL'!Q$17,0)+IFERROR('FORM NILAI SIAP'!$AA165*'CPMK-CPL'!Q$18,0)+IFERROR('FORM NILAI SIAP'!$AC165*'CPMK-CPL'!Q$19,0)+IFERROR('FORM NILAI SIAP'!$AE165*'CPMK-CPL'!Q$20,0))/'CPMK-CPL'!Q$25,""))</f>
        <v/>
      </c>
      <c r="S165" s="7" t="str">
        <f>IF($C165="","",IFERROR((IFERROR('FORM NILAI SIAP'!$M165*'CPMK-CPL'!R$11,0)+IFERROR('FORM NILAI SIAP'!$O165*'CPMK-CPL'!R$12,0)+IFERROR('FORM NILAI SIAP'!$Q165*'CPMK-CPL'!R$13,0)+IFERROR('FORM NILAI SIAP'!$S165*'CPMK-CPL'!R$14,0)+IFERROR('FORM NILAI SIAP'!$U165*'CPMK-CPL'!R$15,0)+IFERROR('FORM NILAI SIAP'!$W165*'CPMK-CPL'!R$16,0)+IFERROR('FORM NILAI SIAP'!$Y165*'CPMK-CPL'!R$17,0)+IFERROR('FORM NILAI SIAP'!$AA165*'CPMK-CPL'!R$18,0)+IFERROR('FORM NILAI SIAP'!$AC165*'CPMK-CPL'!R$19,0)+IFERROR('FORM NILAI SIAP'!$AE165*'CPMK-CPL'!R$20,0))/'CPMK-CPL'!R$25,""))</f>
        <v/>
      </c>
      <c r="T165" s="88" t="str">
        <f t="shared" ref="T165:AH165" si="169">IF(E165="","",IF(E165&gt;=80,4,IF(E165&gt;=70,3,IF(E165&gt;=60,2,1))))</f>
        <v/>
      </c>
      <c r="U165" s="88" t="str">
        <f t="shared" si="169"/>
        <v/>
      </c>
      <c r="V165" s="88">
        <f t="shared" si="141"/>
        <v>2</v>
      </c>
      <c r="W165" s="88" t="str">
        <f t="shared" si="169"/>
        <v/>
      </c>
      <c r="X165" s="88" t="str">
        <f t="shared" si="169"/>
        <v/>
      </c>
      <c r="Y165" s="88" t="str">
        <f t="shared" si="169"/>
        <v/>
      </c>
      <c r="Z165" s="88" t="str">
        <f t="shared" si="169"/>
        <v/>
      </c>
      <c r="AA165" s="88" t="str">
        <f t="shared" si="169"/>
        <v/>
      </c>
      <c r="AB165" s="88" t="str">
        <f t="shared" si="169"/>
        <v/>
      </c>
      <c r="AC165" s="88" t="str">
        <f t="shared" si="169"/>
        <v/>
      </c>
      <c r="AD165" s="88" t="str">
        <f t="shared" si="169"/>
        <v/>
      </c>
      <c r="AE165" s="88" t="str">
        <f t="shared" si="169"/>
        <v/>
      </c>
      <c r="AF165" s="88" t="str">
        <f t="shared" si="169"/>
        <v/>
      </c>
      <c r="AG165" s="88" t="str">
        <f t="shared" si="169"/>
        <v/>
      </c>
      <c r="AH165" s="88" t="str">
        <f t="shared" si="169"/>
        <v/>
      </c>
      <c r="AI165" s="89">
        <f t="shared" ca="1" si="6"/>
        <v>2</v>
      </c>
      <c r="AJ165" s="89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</row>
    <row r="166" spans="1:90" ht="14.25" customHeight="1">
      <c r="A166" s="103">
        <f t="shared" si="139"/>
        <v>159</v>
      </c>
      <c r="B166" s="64">
        <f>IF('FORM NILAI SIAP'!A166=0,"",'FORM NILAI SIAP'!A166)</f>
        <v>21120120140099</v>
      </c>
      <c r="C166" s="3" t="str">
        <f>IF('FORM NILAI SIAP'!B166=0,"",'FORM NILAI SIAP'!B166)</f>
        <v>MUHAMMAD RAFI ANGGARAKSA</v>
      </c>
      <c r="D166" s="3" t="str">
        <f>'FORM NILAI SIAP'!J166</f>
        <v>A</v>
      </c>
      <c r="E166" s="7" t="str">
        <f>IF($C166="","",IFERROR((IFERROR('FORM NILAI SIAP'!$M166*'CPMK-CPL'!D$11,0)+IFERROR('FORM NILAI SIAP'!$O166*'CPMK-CPL'!D$12,0)+IFERROR('FORM NILAI SIAP'!$Q166*'CPMK-CPL'!D$13,0)+IFERROR('FORM NILAI SIAP'!$S166*'CPMK-CPL'!D$14,0)+IFERROR('FORM NILAI SIAP'!$U166*'CPMK-CPL'!D$15,0)+IFERROR('FORM NILAI SIAP'!$W166*'CPMK-CPL'!D$16,0)+IFERROR('FORM NILAI SIAP'!$Y166*'CPMK-CPL'!D$17,0)+IFERROR('FORM NILAI SIAP'!$AA166*'CPMK-CPL'!D$18,0)+IFERROR('FORM NILAI SIAP'!$AC166*'CPMK-CPL'!D$19,0)+IFERROR('FORM NILAI SIAP'!$AE166*'CPMK-CPL'!D$20,0))/'CPMK-CPL'!D$25,""))</f>
        <v/>
      </c>
      <c r="F166" s="7" t="str">
        <f>IF($C166="","",IFERROR((IFERROR('FORM NILAI SIAP'!$M166*'CPMK-CPL'!E$11,0)+IFERROR('FORM NILAI SIAP'!$O166*'CPMK-CPL'!E$12,0)+IFERROR('FORM NILAI SIAP'!$Q166*'CPMK-CPL'!E$13,0)+IFERROR('FORM NILAI SIAP'!$S166*'CPMK-CPL'!E$14,0)+IFERROR('FORM NILAI SIAP'!$U166*'CPMK-CPL'!E$15,0)+IFERROR('FORM NILAI SIAP'!$W166*'CPMK-CPL'!E$16,0)+IFERROR('FORM NILAI SIAP'!$Y166*'CPMK-CPL'!E$17,0)+IFERROR('FORM NILAI SIAP'!$AA166*'CPMK-CPL'!E$18,0)+IFERROR('FORM NILAI SIAP'!$AC166*'CPMK-CPL'!E$19,0)+IFERROR('FORM NILAI SIAP'!$AE166*'CPMK-CPL'!E$20,0))/'CPMK-CPL'!E$25,""))</f>
        <v/>
      </c>
      <c r="G166" s="7">
        <f>IF($C166="","",IFERROR((IFERROR('FORM NILAI SIAP'!$M166*'CPMK-CPL'!F$11,0)+IFERROR('FORM NILAI SIAP'!$O166*'CPMK-CPL'!F$12,0)+IFERROR('FORM NILAI SIAP'!$Q166*'CPMK-CPL'!F$13,0)+IFERROR('FORM NILAI SIAP'!$S166*'CPMK-CPL'!F$14,0)+IFERROR('FORM NILAI SIAP'!$U166*'CPMK-CPL'!F$15,0)+IFERROR('FORM NILAI SIAP'!$W166*'CPMK-CPL'!F$16,0)+IFERROR('FORM NILAI SIAP'!$Y166*'CPMK-CPL'!F$17,0)+IFERROR('FORM NILAI SIAP'!$AA166*'CPMK-CPL'!F$18,0)+IFERROR('FORM NILAI SIAP'!$AC166*'CPMK-CPL'!F$19,0)+IFERROR('FORM NILAI SIAP'!$AE166*'CPMK-CPL'!F$20,0))/'CPMK-CPL'!F$25,""))</f>
        <v>87</v>
      </c>
      <c r="H166" s="7" t="str">
        <f>IF($C166="","",IFERROR((IFERROR('FORM NILAI SIAP'!$M166*'CPMK-CPL'!G$11,0)+IFERROR('FORM NILAI SIAP'!$O166*'CPMK-CPL'!G$12,0)+IFERROR('FORM NILAI SIAP'!$Q166*'CPMK-CPL'!G$13,0)+IFERROR('FORM NILAI SIAP'!$S166*'CPMK-CPL'!G$14,0)+IFERROR('FORM NILAI SIAP'!$U166*'CPMK-CPL'!G$15,0)+IFERROR('FORM NILAI SIAP'!$W166*'CPMK-CPL'!G$16,0)+IFERROR('FORM NILAI SIAP'!$Y166*'CPMK-CPL'!G$17,0)+IFERROR('FORM NILAI SIAP'!$AA166*'CPMK-CPL'!G$18,0)+IFERROR('FORM NILAI SIAP'!$AC166*'CPMK-CPL'!G$19,0)+IFERROR('FORM NILAI SIAP'!$AE166*'CPMK-CPL'!G$20,0))/'CPMK-CPL'!G$25,""))</f>
        <v/>
      </c>
      <c r="I166" s="7" t="str">
        <f>IF($C166="","",IFERROR((IFERROR('FORM NILAI SIAP'!$M166*'CPMK-CPL'!H$11,0)+IFERROR('FORM NILAI SIAP'!$O166*'CPMK-CPL'!H$12,0)+IFERROR('FORM NILAI SIAP'!$Q166*'CPMK-CPL'!H$13,0)+IFERROR('FORM NILAI SIAP'!$S166*'CPMK-CPL'!H$14,0)+IFERROR('FORM NILAI SIAP'!$U166*'CPMK-CPL'!H$15,0)+IFERROR('FORM NILAI SIAP'!$W166*'CPMK-CPL'!H$16,0)+IFERROR('FORM NILAI SIAP'!$Y166*'CPMK-CPL'!H$17,0)+IFERROR('FORM NILAI SIAP'!$AA166*'CPMK-CPL'!H$18,0)+IFERROR('FORM NILAI SIAP'!$AC166*'CPMK-CPL'!H$19,0)+IFERROR('FORM NILAI SIAP'!$AE166*'CPMK-CPL'!H$20,0))/'CPMK-CPL'!H$25,""))</f>
        <v/>
      </c>
      <c r="J166" s="7" t="str">
        <f>IF($C166="","",IFERROR((IFERROR('FORM NILAI SIAP'!$M166*'CPMK-CPL'!I$11,0)+IFERROR('FORM NILAI SIAP'!$O166*'CPMK-CPL'!I$12,0)+IFERROR('FORM NILAI SIAP'!$Q166*'CPMK-CPL'!I$13,0)+IFERROR('FORM NILAI SIAP'!$S166*'CPMK-CPL'!I$14,0)+IFERROR('FORM NILAI SIAP'!$U166*'CPMK-CPL'!I$15,0)+IFERROR('FORM NILAI SIAP'!$W166*'CPMK-CPL'!I$16,0)+IFERROR('FORM NILAI SIAP'!$Y166*'CPMK-CPL'!I$17,0)+IFERROR('FORM NILAI SIAP'!$AA166*'CPMK-CPL'!I$18,0)+IFERROR('FORM NILAI SIAP'!$AC166*'CPMK-CPL'!I$19,0)+IFERROR('FORM NILAI SIAP'!$AE166*'CPMK-CPL'!I$20,0))/'CPMK-CPL'!I$25,""))</f>
        <v/>
      </c>
      <c r="K166" s="7" t="str">
        <f>IF($C166="","",IFERROR((IFERROR('FORM NILAI SIAP'!$M166*'CPMK-CPL'!J$11,0)+IFERROR('FORM NILAI SIAP'!$O166*'CPMK-CPL'!J$12,0)+IFERROR('FORM NILAI SIAP'!$Q166*'CPMK-CPL'!J$13,0)+IFERROR('FORM NILAI SIAP'!$S166*'CPMK-CPL'!J$14,0)+IFERROR('FORM NILAI SIAP'!$U166*'CPMK-CPL'!J$15,0)+IFERROR('FORM NILAI SIAP'!$W166*'CPMK-CPL'!J$16,0)+IFERROR('FORM NILAI SIAP'!$Y166*'CPMK-CPL'!J$17,0)+IFERROR('FORM NILAI SIAP'!$AA166*'CPMK-CPL'!J$18,0)+IFERROR('FORM NILAI SIAP'!$AC166*'CPMK-CPL'!J$19,0)+IFERROR('FORM NILAI SIAP'!$AE166*'CPMK-CPL'!J$20,0))/'CPMK-CPL'!J$25,""))</f>
        <v/>
      </c>
      <c r="L166" s="7" t="str">
        <f>IF($C166="","",IFERROR((IFERROR('FORM NILAI SIAP'!$M166*'CPMK-CPL'!K$11,0)+IFERROR('FORM NILAI SIAP'!$O166*'CPMK-CPL'!K$12,0)+IFERROR('FORM NILAI SIAP'!$Q166*'CPMK-CPL'!K$13,0)+IFERROR('FORM NILAI SIAP'!$S166*'CPMK-CPL'!K$14,0)+IFERROR('FORM NILAI SIAP'!$U166*'CPMK-CPL'!K$15,0)+IFERROR('FORM NILAI SIAP'!$W166*'CPMK-CPL'!K$16,0)+IFERROR('FORM NILAI SIAP'!$Y166*'CPMK-CPL'!K$17,0)+IFERROR('FORM NILAI SIAP'!$AA166*'CPMK-CPL'!K$18,0)+IFERROR('FORM NILAI SIAP'!$AC166*'CPMK-CPL'!K$19,0)+IFERROR('FORM NILAI SIAP'!$AE166*'CPMK-CPL'!K$20,0))/'CPMK-CPL'!K$25,""))</f>
        <v/>
      </c>
      <c r="M166" s="7" t="str">
        <f>IF($C166="","",IFERROR((IFERROR('FORM NILAI SIAP'!$M166*'CPMK-CPL'!L$11,0)+IFERROR('FORM NILAI SIAP'!$O166*'CPMK-CPL'!L$12,0)+IFERROR('FORM NILAI SIAP'!$Q166*'CPMK-CPL'!L$13,0)+IFERROR('FORM NILAI SIAP'!$S166*'CPMK-CPL'!L$14,0)+IFERROR('FORM NILAI SIAP'!$U166*'CPMK-CPL'!L$15,0)+IFERROR('FORM NILAI SIAP'!$W166*'CPMK-CPL'!L$16,0)+IFERROR('FORM NILAI SIAP'!$Y166*'CPMK-CPL'!L$17,0)+IFERROR('FORM NILAI SIAP'!$AA166*'CPMK-CPL'!L$18,0)+IFERROR('FORM NILAI SIAP'!$AC166*'CPMK-CPL'!L$19,0)+IFERROR('FORM NILAI SIAP'!$AE166*'CPMK-CPL'!L$20,0))/'CPMK-CPL'!L$25,""))</f>
        <v/>
      </c>
      <c r="N166" s="7" t="str">
        <f>IF($C166="","",IFERROR((IFERROR('FORM NILAI SIAP'!$M166*'CPMK-CPL'!M$11,0)+IFERROR('FORM NILAI SIAP'!$O166*'CPMK-CPL'!M$12,0)+IFERROR('FORM NILAI SIAP'!$Q166*'CPMK-CPL'!M$13,0)+IFERROR('FORM NILAI SIAP'!$S166*'CPMK-CPL'!M$14,0)+IFERROR('FORM NILAI SIAP'!$U166*'CPMK-CPL'!M$15,0)+IFERROR('FORM NILAI SIAP'!$W166*'CPMK-CPL'!M$16,0)+IFERROR('FORM NILAI SIAP'!$Y166*'CPMK-CPL'!M$17,0)+IFERROR('FORM NILAI SIAP'!$AA166*'CPMK-CPL'!M$18,0)+IFERROR('FORM NILAI SIAP'!$AC166*'CPMK-CPL'!M$19,0)+IFERROR('FORM NILAI SIAP'!$AE166*'CPMK-CPL'!M$20,0))/'CPMK-CPL'!M$25,""))</f>
        <v/>
      </c>
      <c r="O166" s="7" t="str">
        <f>IF($C166="","",IFERROR((IFERROR('FORM NILAI SIAP'!$M166*'CPMK-CPL'!N$11,0)+IFERROR('FORM NILAI SIAP'!$O166*'CPMK-CPL'!N$12,0)+IFERROR('FORM NILAI SIAP'!$Q166*'CPMK-CPL'!N$13,0)+IFERROR('FORM NILAI SIAP'!$S166*'CPMK-CPL'!N$14,0)+IFERROR('FORM NILAI SIAP'!$U166*'CPMK-CPL'!N$15,0)+IFERROR('FORM NILAI SIAP'!$W166*'CPMK-CPL'!N$16,0)+IFERROR('FORM NILAI SIAP'!$Y166*'CPMK-CPL'!N$17,0)+IFERROR('FORM NILAI SIAP'!$AA166*'CPMK-CPL'!N$18,0)+IFERROR('FORM NILAI SIAP'!$AC166*'CPMK-CPL'!N$19,0)+IFERROR('FORM NILAI SIAP'!$AE166*'CPMK-CPL'!N$20,0))/'CPMK-CPL'!N$25,""))</f>
        <v/>
      </c>
      <c r="P166" s="7" t="str">
        <f>IF($C166="","",IFERROR((IFERROR('FORM NILAI SIAP'!$M166*'CPMK-CPL'!O$11,0)+IFERROR('FORM NILAI SIAP'!$O166*'CPMK-CPL'!O$12,0)+IFERROR('FORM NILAI SIAP'!$Q166*'CPMK-CPL'!O$13,0)+IFERROR('FORM NILAI SIAP'!$S166*'CPMK-CPL'!O$14,0)+IFERROR('FORM NILAI SIAP'!$U166*'CPMK-CPL'!O$15,0)+IFERROR('FORM NILAI SIAP'!$W166*'CPMK-CPL'!O$16,0)+IFERROR('FORM NILAI SIAP'!$Y166*'CPMK-CPL'!O$17,0)+IFERROR('FORM NILAI SIAP'!$AA166*'CPMK-CPL'!O$18,0)+IFERROR('FORM NILAI SIAP'!$AC166*'CPMK-CPL'!O$19,0)+IFERROR('FORM NILAI SIAP'!$AE166*'CPMK-CPL'!O$20,0))/'CPMK-CPL'!O$25,""))</f>
        <v/>
      </c>
      <c r="Q166" s="7" t="str">
        <f>IF($C166="","",IFERROR((IFERROR('FORM NILAI SIAP'!$M166*'CPMK-CPL'!P$11,0)+IFERROR('FORM NILAI SIAP'!$O166*'CPMK-CPL'!P$12,0)+IFERROR('FORM NILAI SIAP'!$Q166*'CPMK-CPL'!P$13,0)+IFERROR('FORM NILAI SIAP'!$S166*'CPMK-CPL'!P$14,0)+IFERROR('FORM NILAI SIAP'!$U166*'CPMK-CPL'!P$15,0)+IFERROR('FORM NILAI SIAP'!$W166*'CPMK-CPL'!P$16,0)+IFERROR('FORM NILAI SIAP'!$Y166*'CPMK-CPL'!P$17,0)+IFERROR('FORM NILAI SIAP'!$AA166*'CPMK-CPL'!P$18,0)+IFERROR('FORM NILAI SIAP'!$AC166*'CPMK-CPL'!P$19,0)+IFERROR('FORM NILAI SIAP'!$AE166*'CPMK-CPL'!P$20,0))/'CPMK-CPL'!P$25,""))</f>
        <v/>
      </c>
      <c r="R166" s="7" t="str">
        <f>IF($C166="","",IFERROR((IFERROR('FORM NILAI SIAP'!$M166*'CPMK-CPL'!Q$11,0)+IFERROR('FORM NILAI SIAP'!$O166*'CPMK-CPL'!Q$12,0)+IFERROR('FORM NILAI SIAP'!$Q166*'CPMK-CPL'!Q$13,0)+IFERROR('FORM NILAI SIAP'!$S166*'CPMK-CPL'!Q$14,0)+IFERROR('FORM NILAI SIAP'!$U166*'CPMK-CPL'!Q$15,0)+IFERROR('FORM NILAI SIAP'!$W166*'CPMK-CPL'!Q$16,0)+IFERROR('FORM NILAI SIAP'!$Y166*'CPMK-CPL'!Q$17,0)+IFERROR('FORM NILAI SIAP'!$AA166*'CPMK-CPL'!Q$18,0)+IFERROR('FORM NILAI SIAP'!$AC166*'CPMK-CPL'!Q$19,0)+IFERROR('FORM NILAI SIAP'!$AE166*'CPMK-CPL'!Q$20,0))/'CPMK-CPL'!Q$25,""))</f>
        <v/>
      </c>
      <c r="S166" s="7" t="str">
        <f>IF($C166="","",IFERROR((IFERROR('FORM NILAI SIAP'!$M166*'CPMK-CPL'!R$11,0)+IFERROR('FORM NILAI SIAP'!$O166*'CPMK-CPL'!R$12,0)+IFERROR('FORM NILAI SIAP'!$Q166*'CPMK-CPL'!R$13,0)+IFERROR('FORM NILAI SIAP'!$S166*'CPMK-CPL'!R$14,0)+IFERROR('FORM NILAI SIAP'!$U166*'CPMK-CPL'!R$15,0)+IFERROR('FORM NILAI SIAP'!$W166*'CPMK-CPL'!R$16,0)+IFERROR('FORM NILAI SIAP'!$Y166*'CPMK-CPL'!R$17,0)+IFERROR('FORM NILAI SIAP'!$AA166*'CPMK-CPL'!R$18,0)+IFERROR('FORM NILAI SIAP'!$AC166*'CPMK-CPL'!R$19,0)+IFERROR('FORM NILAI SIAP'!$AE166*'CPMK-CPL'!R$20,0))/'CPMK-CPL'!R$25,""))</f>
        <v/>
      </c>
      <c r="T166" s="88" t="str">
        <f t="shared" ref="T166:AH166" si="170">IF(E166="","",IF(E166&gt;=80,4,IF(E166&gt;=70,3,IF(E166&gt;=60,2,1))))</f>
        <v/>
      </c>
      <c r="U166" s="88" t="str">
        <f t="shared" si="170"/>
        <v/>
      </c>
      <c r="V166" s="88">
        <f t="shared" si="141"/>
        <v>4</v>
      </c>
      <c r="W166" s="88" t="str">
        <f t="shared" si="170"/>
        <v/>
      </c>
      <c r="X166" s="88" t="str">
        <f t="shared" si="170"/>
        <v/>
      </c>
      <c r="Y166" s="88" t="str">
        <f t="shared" si="170"/>
        <v/>
      </c>
      <c r="Z166" s="88" t="str">
        <f t="shared" si="170"/>
        <v/>
      </c>
      <c r="AA166" s="88" t="str">
        <f t="shared" si="170"/>
        <v/>
      </c>
      <c r="AB166" s="88" t="str">
        <f t="shared" si="170"/>
        <v/>
      </c>
      <c r="AC166" s="88" t="str">
        <f t="shared" si="170"/>
        <v/>
      </c>
      <c r="AD166" s="88" t="str">
        <f t="shared" si="170"/>
        <v/>
      </c>
      <c r="AE166" s="88" t="str">
        <f t="shared" si="170"/>
        <v/>
      </c>
      <c r="AF166" s="88" t="str">
        <f t="shared" si="170"/>
        <v/>
      </c>
      <c r="AG166" s="88" t="str">
        <f t="shared" si="170"/>
        <v/>
      </c>
      <c r="AH166" s="88" t="str">
        <f t="shared" si="170"/>
        <v/>
      </c>
      <c r="AI166" s="89">
        <f t="shared" ca="1" si="6"/>
        <v>4</v>
      </c>
      <c r="AJ166" s="89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</row>
    <row r="167" spans="1:90" ht="14.25" customHeight="1">
      <c r="A167" s="103">
        <f t="shared" si="139"/>
        <v>160</v>
      </c>
      <c r="B167" s="64">
        <f>IF('FORM NILAI SIAP'!A167=0,"",'FORM NILAI SIAP'!A167)</f>
        <v>21120120140099</v>
      </c>
      <c r="C167" s="3" t="str">
        <f>IF('FORM NILAI SIAP'!B167=0,"",'FORM NILAI SIAP'!B167)</f>
        <v>MICHELIA VADILLA VERDIANTO</v>
      </c>
      <c r="D167" s="3" t="str">
        <f>'FORM NILAI SIAP'!J167</f>
        <v>B</v>
      </c>
      <c r="E167" s="7" t="str">
        <f>IF($C167="","",IFERROR((IFERROR('FORM NILAI SIAP'!$M167*'CPMK-CPL'!D$11,0)+IFERROR('FORM NILAI SIAP'!$O167*'CPMK-CPL'!D$12,0)+IFERROR('FORM NILAI SIAP'!$Q167*'CPMK-CPL'!D$13,0)+IFERROR('FORM NILAI SIAP'!$S167*'CPMK-CPL'!D$14,0)+IFERROR('FORM NILAI SIAP'!$U167*'CPMK-CPL'!D$15,0)+IFERROR('FORM NILAI SIAP'!$W167*'CPMK-CPL'!D$16,0)+IFERROR('FORM NILAI SIAP'!$Y167*'CPMK-CPL'!D$17,0)+IFERROR('FORM NILAI SIAP'!$AA167*'CPMK-CPL'!D$18,0)+IFERROR('FORM NILAI SIAP'!$AC167*'CPMK-CPL'!D$19,0)+IFERROR('FORM NILAI SIAP'!$AE167*'CPMK-CPL'!D$20,0))/'CPMK-CPL'!D$25,""))</f>
        <v/>
      </c>
      <c r="F167" s="7" t="str">
        <f>IF($C167="","",IFERROR((IFERROR('FORM NILAI SIAP'!$M167*'CPMK-CPL'!E$11,0)+IFERROR('FORM NILAI SIAP'!$O167*'CPMK-CPL'!E$12,0)+IFERROR('FORM NILAI SIAP'!$Q167*'CPMK-CPL'!E$13,0)+IFERROR('FORM NILAI SIAP'!$S167*'CPMK-CPL'!E$14,0)+IFERROR('FORM NILAI SIAP'!$U167*'CPMK-CPL'!E$15,0)+IFERROR('FORM NILAI SIAP'!$W167*'CPMK-CPL'!E$16,0)+IFERROR('FORM NILAI SIAP'!$Y167*'CPMK-CPL'!E$17,0)+IFERROR('FORM NILAI SIAP'!$AA167*'CPMK-CPL'!E$18,0)+IFERROR('FORM NILAI SIAP'!$AC167*'CPMK-CPL'!E$19,0)+IFERROR('FORM NILAI SIAP'!$AE167*'CPMK-CPL'!E$20,0))/'CPMK-CPL'!E$25,""))</f>
        <v/>
      </c>
      <c r="G167" s="7">
        <f>IF($C167="","",IFERROR((IFERROR('FORM NILAI SIAP'!$M167*'CPMK-CPL'!F$11,0)+IFERROR('FORM NILAI SIAP'!$O167*'CPMK-CPL'!F$12,0)+IFERROR('FORM NILAI SIAP'!$Q167*'CPMK-CPL'!F$13,0)+IFERROR('FORM NILAI SIAP'!$S167*'CPMK-CPL'!F$14,0)+IFERROR('FORM NILAI SIAP'!$U167*'CPMK-CPL'!F$15,0)+IFERROR('FORM NILAI SIAP'!$W167*'CPMK-CPL'!F$16,0)+IFERROR('FORM NILAI SIAP'!$Y167*'CPMK-CPL'!F$17,0)+IFERROR('FORM NILAI SIAP'!$AA167*'CPMK-CPL'!F$18,0)+IFERROR('FORM NILAI SIAP'!$AC167*'CPMK-CPL'!F$19,0)+IFERROR('FORM NILAI SIAP'!$AE167*'CPMK-CPL'!F$20,0))/'CPMK-CPL'!F$25,""))</f>
        <v>72</v>
      </c>
      <c r="H167" s="7" t="str">
        <f>IF($C167="","",IFERROR((IFERROR('FORM NILAI SIAP'!$M167*'CPMK-CPL'!G$11,0)+IFERROR('FORM NILAI SIAP'!$O167*'CPMK-CPL'!G$12,0)+IFERROR('FORM NILAI SIAP'!$Q167*'CPMK-CPL'!G$13,0)+IFERROR('FORM NILAI SIAP'!$S167*'CPMK-CPL'!G$14,0)+IFERROR('FORM NILAI SIAP'!$U167*'CPMK-CPL'!G$15,0)+IFERROR('FORM NILAI SIAP'!$W167*'CPMK-CPL'!G$16,0)+IFERROR('FORM NILAI SIAP'!$Y167*'CPMK-CPL'!G$17,0)+IFERROR('FORM NILAI SIAP'!$AA167*'CPMK-CPL'!G$18,0)+IFERROR('FORM NILAI SIAP'!$AC167*'CPMK-CPL'!G$19,0)+IFERROR('FORM NILAI SIAP'!$AE167*'CPMK-CPL'!G$20,0))/'CPMK-CPL'!G$25,""))</f>
        <v/>
      </c>
      <c r="I167" s="7" t="str">
        <f>IF($C167="","",IFERROR((IFERROR('FORM NILAI SIAP'!$M167*'CPMK-CPL'!H$11,0)+IFERROR('FORM NILAI SIAP'!$O167*'CPMK-CPL'!H$12,0)+IFERROR('FORM NILAI SIAP'!$Q167*'CPMK-CPL'!H$13,0)+IFERROR('FORM NILAI SIAP'!$S167*'CPMK-CPL'!H$14,0)+IFERROR('FORM NILAI SIAP'!$U167*'CPMK-CPL'!H$15,0)+IFERROR('FORM NILAI SIAP'!$W167*'CPMK-CPL'!H$16,0)+IFERROR('FORM NILAI SIAP'!$Y167*'CPMK-CPL'!H$17,0)+IFERROR('FORM NILAI SIAP'!$AA167*'CPMK-CPL'!H$18,0)+IFERROR('FORM NILAI SIAP'!$AC167*'CPMK-CPL'!H$19,0)+IFERROR('FORM NILAI SIAP'!$AE167*'CPMK-CPL'!H$20,0))/'CPMK-CPL'!H$25,""))</f>
        <v/>
      </c>
      <c r="J167" s="7" t="str">
        <f>IF($C167="","",IFERROR((IFERROR('FORM NILAI SIAP'!$M167*'CPMK-CPL'!I$11,0)+IFERROR('FORM NILAI SIAP'!$O167*'CPMK-CPL'!I$12,0)+IFERROR('FORM NILAI SIAP'!$Q167*'CPMK-CPL'!I$13,0)+IFERROR('FORM NILAI SIAP'!$S167*'CPMK-CPL'!I$14,0)+IFERROR('FORM NILAI SIAP'!$U167*'CPMK-CPL'!I$15,0)+IFERROR('FORM NILAI SIAP'!$W167*'CPMK-CPL'!I$16,0)+IFERROR('FORM NILAI SIAP'!$Y167*'CPMK-CPL'!I$17,0)+IFERROR('FORM NILAI SIAP'!$AA167*'CPMK-CPL'!I$18,0)+IFERROR('FORM NILAI SIAP'!$AC167*'CPMK-CPL'!I$19,0)+IFERROR('FORM NILAI SIAP'!$AE167*'CPMK-CPL'!I$20,0))/'CPMK-CPL'!I$25,""))</f>
        <v/>
      </c>
      <c r="K167" s="7" t="str">
        <f>IF($C167="","",IFERROR((IFERROR('FORM NILAI SIAP'!$M167*'CPMK-CPL'!J$11,0)+IFERROR('FORM NILAI SIAP'!$O167*'CPMK-CPL'!J$12,0)+IFERROR('FORM NILAI SIAP'!$Q167*'CPMK-CPL'!J$13,0)+IFERROR('FORM NILAI SIAP'!$S167*'CPMK-CPL'!J$14,0)+IFERROR('FORM NILAI SIAP'!$U167*'CPMK-CPL'!J$15,0)+IFERROR('FORM NILAI SIAP'!$W167*'CPMK-CPL'!J$16,0)+IFERROR('FORM NILAI SIAP'!$Y167*'CPMK-CPL'!J$17,0)+IFERROR('FORM NILAI SIAP'!$AA167*'CPMK-CPL'!J$18,0)+IFERROR('FORM NILAI SIAP'!$AC167*'CPMK-CPL'!J$19,0)+IFERROR('FORM NILAI SIAP'!$AE167*'CPMK-CPL'!J$20,0))/'CPMK-CPL'!J$25,""))</f>
        <v/>
      </c>
      <c r="L167" s="7" t="str">
        <f>IF($C167="","",IFERROR((IFERROR('FORM NILAI SIAP'!$M167*'CPMK-CPL'!K$11,0)+IFERROR('FORM NILAI SIAP'!$O167*'CPMK-CPL'!K$12,0)+IFERROR('FORM NILAI SIAP'!$Q167*'CPMK-CPL'!K$13,0)+IFERROR('FORM NILAI SIAP'!$S167*'CPMK-CPL'!K$14,0)+IFERROR('FORM NILAI SIAP'!$U167*'CPMK-CPL'!K$15,0)+IFERROR('FORM NILAI SIAP'!$W167*'CPMK-CPL'!K$16,0)+IFERROR('FORM NILAI SIAP'!$Y167*'CPMK-CPL'!K$17,0)+IFERROR('FORM NILAI SIAP'!$AA167*'CPMK-CPL'!K$18,0)+IFERROR('FORM NILAI SIAP'!$AC167*'CPMK-CPL'!K$19,0)+IFERROR('FORM NILAI SIAP'!$AE167*'CPMK-CPL'!K$20,0))/'CPMK-CPL'!K$25,""))</f>
        <v/>
      </c>
      <c r="M167" s="7" t="str">
        <f>IF($C167="","",IFERROR((IFERROR('FORM NILAI SIAP'!$M167*'CPMK-CPL'!L$11,0)+IFERROR('FORM NILAI SIAP'!$O167*'CPMK-CPL'!L$12,0)+IFERROR('FORM NILAI SIAP'!$Q167*'CPMK-CPL'!L$13,0)+IFERROR('FORM NILAI SIAP'!$S167*'CPMK-CPL'!L$14,0)+IFERROR('FORM NILAI SIAP'!$U167*'CPMK-CPL'!L$15,0)+IFERROR('FORM NILAI SIAP'!$W167*'CPMK-CPL'!L$16,0)+IFERROR('FORM NILAI SIAP'!$Y167*'CPMK-CPL'!L$17,0)+IFERROR('FORM NILAI SIAP'!$AA167*'CPMK-CPL'!L$18,0)+IFERROR('FORM NILAI SIAP'!$AC167*'CPMK-CPL'!L$19,0)+IFERROR('FORM NILAI SIAP'!$AE167*'CPMK-CPL'!L$20,0))/'CPMK-CPL'!L$25,""))</f>
        <v/>
      </c>
      <c r="N167" s="7" t="str">
        <f>IF($C167="","",IFERROR((IFERROR('FORM NILAI SIAP'!$M167*'CPMK-CPL'!M$11,0)+IFERROR('FORM NILAI SIAP'!$O167*'CPMK-CPL'!M$12,0)+IFERROR('FORM NILAI SIAP'!$Q167*'CPMK-CPL'!M$13,0)+IFERROR('FORM NILAI SIAP'!$S167*'CPMK-CPL'!M$14,0)+IFERROR('FORM NILAI SIAP'!$U167*'CPMK-CPL'!M$15,0)+IFERROR('FORM NILAI SIAP'!$W167*'CPMK-CPL'!M$16,0)+IFERROR('FORM NILAI SIAP'!$Y167*'CPMK-CPL'!M$17,0)+IFERROR('FORM NILAI SIAP'!$AA167*'CPMK-CPL'!M$18,0)+IFERROR('FORM NILAI SIAP'!$AC167*'CPMK-CPL'!M$19,0)+IFERROR('FORM NILAI SIAP'!$AE167*'CPMK-CPL'!M$20,0))/'CPMK-CPL'!M$25,""))</f>
        <v/>
      </c>
      <c r="O167" s="7" t="str">
        <f>IF($C167="","",IFERROR((IFERROR('FORM NILAI SIAP'!$M167*'CPMK-CPL'!N$11,0)+IFERROR('FORM NILAI SIAP'!$O167*'CPMK-CPL'!N$12,0)+IFERROR('FORM NILAI SIAP'!$Q167*'CPMK-CPL'!N$13,0)+IFERROR('FORM NILAI SIAP'!$S167*'CPMK-CPL'!N$14,0)+IFERROR('FORM NILAI SIAP'!$U167*'CPMK-CPL'!N$15,0)+IFERROR('FORM NILAI SIAP'!$W167*'CPMK-CPL'!N$16,0)+IFERROR('FORM NILAI SIAP'!$Y167*'CPMK-CPL'!N$17,0)+IFERROR('FORM NILAI SIAP'!$AA167*'CPMK-CPL'!N$18,0)+IFERROR('FORM NILAI SIAP'!$AC167*'CPMK-CPL'!N$19,0)+IFERROR('FORM NILAI SIAP'!$AE167*'CPMK-CPL'!N$20,0))/'CPMK-CPL'!N$25,""))</f>
        <v/>
      </c>
      <c r="P167" s="7" t="str">
        <f>IF($C167="","",IFERROR((IFERROR('FORM NILAI SIAP'!$M167*'CPMK-CPL'!O$11,0)+IFERROR('FORM NILAI SIAP'!$O167*'CPMK-CPL'!O$12,0)+IFERROR('FORM NILAI SIAP'!$Q167*'CPMK-CPL'!O$13,0)+IFERROR('FORM NILAI SIAP'!$S167*'CPMK-CPL'!O$14,0)+IFERROR('FORM NILAI SIAP'!$U167*'CPMK-CPL'!O$15,0)+IFERROR('FORM NILAI SIAP'!$W167*'CPMK-CPL'!O$16,0)+IFERROR('FORM NILAI SIAP'!$Y167*'CPMK-CPL'!O$17,0)+IFERROR('FORM NILAI SIAP'!$AA167*'CPMK-CPL'!O$18,0)+IFERROR('FORM NILAI SIAP'!$AC167*'CPMK-CPL'!O$19,0)+IFERROR('FORM NILAI SIAP'!$AE167*'CPMK-CPL'!O$20,0))/'CPMK-CPL'!O$25,""))</f>
        <v/>
      </c>
      <c r="Q167" s="7" t="str">
        <f>IF($C167="","",IFERROR((IFERROR('FORM NILAI SIAP'!$M167*'CPMK-CPL'!P$11,0)+IFERROR('FORM NILAI SIAP'!$O167*'CPMK-CPL'!P$12,0)+IFERROR('FORM NILAI SIAP'!$Q167*'CPMK-CPL'!P$13,0)+IFERROR('FORM NILAI SIAP'!$S167*'CPMK-CPL'!P$14,0)+IFERROR('FORM NILAI SIAP'!$U167*'CPMK-CPL'!P$15,0)+IFERROR('FORM NILAI SIAP'!$W167*'CPMK-CPL'!P$16,0)+IFERROR('FORM NILAI SIAP'!$Y167*'CPMK-CPL'!P$17,0)+IFERROR('FORM NILAI SIAP'!$AA167*'CPMK-CPL'!P$18,0)+IFERROR('FORM NILAI SIAP'!$AC167*'CPMK-CPL'!P$19,0)+IFERROR('FORM NILAI SIAP'!$AE167*'CPMK-CPL'!P$20,0))/'CPMK-CPL'!P$25,""))</f>
        <v/>
      </c>
      <c r="R167" s="7" t="str">
        <f>IF($C167="","",IFERROR((IFERROR('FORM NILAI SIAP'!$M167*'CPMK-CPL'!Q$11,0)+IFERROR('FORM NILAI SIAP'!$O167*'CPMK-CPL'!Q$12,0)+IFERROR('FORM NILAI SIAP'!$Q167*'CPMK-CPL'!Q$13,0)+IFERROR('FORM NILAI SIAP'!$S167*'CPMK-CPL'!Q$14,0)+IFERROR('FORM NILAI SIAP'!$U167*'CPMK-CPL'!Q$15,0)+IFERROR('FORM NILAI SIAP'!$W167*'CPMK-CPL'!Q$16,0)+IFERROR('FORM NILAI SIAP'!$Y167*'CPMK-CPL'!Q$17,0)+IFERROR('FORM NILAI SIAP'!$AA167*'CPMK-CPL'!Q$18,0)+IFERROR('FORM NILAI SIAP'!$AC167*'CPMK-CPL'!Q$19,0)+IFERROR('FORM NILAI SIAP'!$AE167*'CPMK-CPL'!Q$20,0))/'CPMK-CPL'!Q$25,""))</f>
        <v/>
      </c>
      <c r="S167" s="7" t="str">
        <f>IF($C167="","",IFERROR((IFERROR('FORM NILAI SIAP'!$M167*'CPMK-CPL'!R$11,0)+IFERROR('FORM NILAI SIAP'!$O167*'CPMK-CPL'!R$12,0)+IFERROR('FORM NILAI SIAP'!$Q167*'CPMK-CPL'!R$13,0)+IFERROR('FORM NILAI SIAP'!$S167*'CPMK-CPL'!R$14,0)+IFERROR('FORM NILAI SIAP'!$U167*'CPMK-CPL'!R$15,0)+IFERROR('FORM NILAI SIAP'!$W167*'CPMK-CPL'!R$16,0)+IFERROR('FORM NILAI SIAP'!$Y167*'CPMK-CPL'!R$17,0)+IFERROR('FORM NILAI SIAP'!$AA167*'CPMK-CPL'!R$18,0)+IFERROR('FORM NILAI SIAP'!$AC167*'CPMK-CPL'!R$19,0)+IFERROR('FORM NILAI SIAP'!$AE167*'CPMK-CPL'!R$20,0))/'CPMK-CPL'!R$25,""))</f>
        <v/>
      </c>
      <c r="T167" s="88" t="str">
        <f t="shared" ref="T167:AH167" si="171">IF(E167="","",IF(E167&gt;=80,4,IF(E167&gt;=70,3,IF(E167&gt;=60,2,1))))</f>
        <v/>
      </c>
      <c r="U167" s="88" t="str">
        <f t="shared" si="171"/>
        <v/>
      </c>
      <c r="V167" s="88">
        <f t="shared" si="141"/>
        <v>3</v>
      </c>
      <c r="W167" s="88" t="str">
        <f t="shared" si="171"/>
        <v/>
      </c>
      <c r="X167" s="88" t="str">
        <f t="shared" si="171"/>
        <v/>
      </c>
      <c r="Y167" s="88" t="str">
        <f t="shared" si="171"/>
        <v/>
      </c>
      <c r="Z167" s="88" t="str">
        <f t="shared" si="171"/>
        <v/>
      </c>
      <c r="AA167" s="88" t="str">
        <f t="shared" si="171"/>
        <v/>
      </c>
      <c r="AB167" s="88" t="str">
        <f t="shared" si="171"/>
        <v/>
      </c>
      <c r="AC167" s="88" t="str">
        <f t="shared" si="171"/>
        <v/>
      </c>
      <c r="AD167" s="88" t="str">
        <f t="shared" si="171"/>
        <v/>
      </c>
      <c r="AE167" s="88" t="str">
        <f t="shared" si="171"/>
        <v/>
      </c>
      <c r="AF167" s="88" t="str">
        <f t="shared" si="171"/>
        <v/>
      </c>
      <c r="AG167" s="88" t="str">
        <f t="shared" si="171"/>
        <v/>
      </c>
      <c r="AH167" s="88" t="str">
        <f t="shared" si="171"/>
        <v/>
      </c>
      <c r="AI167" s="89">
        <f t="shared" ca="1" si="6"/>
        <v>3</v>
      </c>
      <c r="AJ167" s="89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</row>
    <row r="168" spans="1:90" ht="14.25" customHeight="1">
      <c r="A168" s="103">
        <f t="shared" si="139"/>
        <v>161</v>
      </c>
      <c r="B168" s="64">
        <f>IF('FORM NILAI SIAP'!A168=0,"",'FORM NILAI SIAP'!A168)</f>
        <v>21120120140099</v>
      </c>
      <c r="C168" s="3" t="str">
        <f>IF('FORM NILAI SIAP'!B168=0,"",'FORM NILAI SIAP'!B168)</f>
        <v>GALIH BAYU PRAKOSO</v>
      </c>
      <c r="D168" s="3" t="str">
        <f>'FORM NILAI SIAP'!J168</f>
        <v>A</v>
      </c>
      <c r="E168" s="7" t="str">
        <f>IF($C168="","",IFERROR((IFERROR('FORM NILAI SIAP'!$M168*'CPMK-CPL'!D$11,0)+IFERROR('FORM NILAI SIAP'!$O168*'CPMK-CPL'!D$12,0)+IFERROR('FORM NILAI SIAP'!$Q168*'CPMK-CPL'!D$13,0)+IFERROR('FORM NILAI SIAP'!$S168*'CPMK-CPL'!D$14,0)+IFERROR('FORM NILAI SIAP'!$U168*'CPMK-CPL'!D$15,0)+IFERROR('FORM NILAI SIAP'!$W168*'CPMK-CPL'!D$16,0)+IFERROR('FORM NILAI SIAP'!$Y168*'CPMK-CPL'!D$17,0)+IFERROR('FORM NILAI SIAP'!$AA168*'CPMK-CPL'!D$18,0)+IFERROR('FORM NILAI SIAP'!$AC168*'CPMK-CPL'!D$19,0)+IFERROR('FORM NILAI SIAP'!$AE168*'CPMK-CPL'!D$20,0))/'CPMK-CPL'!D$25,""))</f>
        <v/>
      </c>
      <c r="F168" s="7" t="str">
        <f>IF($C168="","",IFERROR((IFERROR('FORM NILAI SIAP'!$M168*'CPMK-CPL'!E$11,0)+IFERROR('FORM NILAI SIAP'!$O168*'CPMK-CPL'!E$12,0)+IFERROR('FORM NILAI SIAP'!$Q168*'CPMK-CPL'!E$13,0)+IFERROR('FORM NILAI SIAP'!$S168*'CPMK-CPL'!E$14,0)+IFERROR('FORM NILAI SIAP'!$U168*'CPMK-CPL'!E$15,0)+IFERROR('FORM NILAI SIAP'!$W168*'CPMK-CPL'!E$16,0)+IFERROR('FORM NILAI SIAP'!$Y168*'CPMK-CPL'!E$17,0)+IFERROR('FORM NILAI SIAP'!$AA168*'CPMK-CPL'!E$18,0)+IFERROR('FORM NILAI SIAP'!$AC168*'CPMK-CPL'!E$19,0)+IFERROR('FORM NILAI SIAP'!$AE168*'CPMK-CPL'!E$20,0))/'CPMK-CPL'!E$25,""))</f>
        <v/>
      </c>
      <c r="G168" s="7">
        <f>IF($C168="","",IFERROR((IFERROR('FORM NILAI SIAP'!$M168*'CPMK-CPL'!F$11,0)+IFERROR('FORM NILAI SIAP'!$O168*'CPMK-CPL'!F$12,0)+IFERROR('FORM NILAI SIAP'!$Q168*'CPMK-CPL'!F$13,0)+IFERROR('FORM NILAI SIAP'!$S168*'CPMK-CPL'!F$14,0)+IFERROR('FORM NILAI SIAP'!$U168*'CPMK-CPL'!F$15,0)+IFERROR('FORM NILAI SIAP'!$W168*'CPMK-CPL'!F$16,0)+IFERROR('FORM NILAI SIAP'!$Y168*'CPMK-CPL'!F$17,0)+IFERROR('FORM NILAI SIAP'!$AA168*'CPMK-CPL'!F$18,0)+IFERROR('FORM NILAI SIAP'!$AC168*'CPMK-CPL'!F$19,0)+IFERROR('FORM NILAI SIAP'!$AE168*'CPMK-CPL'!F$20,0))/'CPMK-CPL'!F$25,""))</f>
        <v>96</v>
      </c>
      <c r="H168" s="7" t="str">
        <f>IF($C168="","",IFERROR((IFERROR('FORM NILAI SIAP'!$M168*'CPMK-CPL'!G$11,0)+IFERROR('FORM NILAI SIAP'!$O168*'CPMK-CPL'!G$12,0)+IFERROR('FORM NILAI SIAP'!$Q168*'CPMK-CPL'!G$13,0)+IFERROR('FORM NILAI SIAP'!$S168*'CPMK-CPL'!G$14,0)+IFERROR('FORM NILAI SIAP'!$U168*'CPMK-CPL'!G$15,0)+IFERROR('FORM NILAI SIAP'!$W168*'CPMK-CPL'!G$16,0)+IFERROR('FORM NILAI SIAP'!$Y168*'CPMK-CPL'!G$17,0)+IFERROR('FORM NILAI SIAP'!$AA168*'CPMK-CPL'!G$18,0)+IFERROR('FORM NILAI SIAP'!$AC168*'CPMK-CPL'!G$19,0)+IFERROR('FORM NILAI SIAP'!$AE168*'CPMK-CPL'!G$20,0))/'CPMK-CPL'!G$25,""))</f>
        <v/>
      </c>
      <c r="I168" s="7" t="str">
        <f>IF($C168="","",IFERROR((IFERROR('FORM NILAI SIAP'!$M168*'CPMK-CPL'!H$11,0)+IFERROR('FORM NILAI SIAP'!$O168*'CPMK-CPL'!H$12,0)+IFERROR('FORM NILAI SIAP'!$Q168*'CPMK-CPL'!H$13,0)+IFERROR('FORM NILAI SIAP'!$S168*'CPMK-CPL'!H$14,0)+IFERROR('FORM NILAI SIAP'!$U168*'CPMK-CPL'!H$15,0)+IFERROR('FORM NILAI SIAP'!$W168*'CPMK-CPL'!H$16,0)+IFERROR('FORM NILAI SIAP'!$Y168*'CPMK-CPL'!H$17,0)+IFERROR('FORM NILAI SIAP'!$AA168*'CPMK-CPL'!H$18,0)+IFERROR('FORM NILAI SIAP'!$AC168*'CPMK-CPL'!H$19,0)+IFERROR('FORM NILAI SIAP'!$AE168*'CPMK-CPL'!H$20,0))/'CPMK-CPL'!H$25,""))</f>
        <v/>
      </c>
      <c r="J168" s="7" t="str">
        <f>IF($C168="","",IFERROR((IFERROR('FORM NILAI SIAP'!$M168*'CPMK-CPL'!I$11,0)+IFERROR('FORM NILAI SIAP'!$O168*'CPMK-CPL'!I$12,0)+IFERROR('FORM NILAI SIAP'!$Q168*'CPMK-CPL'!I$13,0)+IFERROR('FORM NILAI SIAP'!$S168*'CPMK-CPL'!I$14,0)+IFERROR('FORM NILAI SIAP'!$U168*'CPMK-CPL'!I$15,0)+IFERROR('FORM NILAI SIAP'!$W168*'CPMK-CPL'!I$16,0)+IFERROR('FORM NILAI SIAP'!$Y168*'CPMK-CPL'!I$17,0)+IFERROR('FORM NILAI SIAP'!$AA168*'CPMK-CPL'!I$18,0)+IFERROR('FORM NILAI SIAP'!$AC168*'CPMK-CPL'!I$19,0)+IFERROR('FORM NILAI SIAP'!$AE168*'CPMK-CPL'!I$20,0))/'CPMK-CPL'!I$25,""))</f>
        <v/>
      </c>
      <c r="K168" s="7" t="str">
        <f>IF($C168="","",IFERROR((IFERROR('FORM NILAI SIAP'!$M168*'CPMK-CPL'!J$11,0)+IFERROR('FORM NILAI SIAP'!$O168*'CPMK-CPL'!J$12,0)+IFERROR('FORM NILAI SIAP'!$Q168*'CPMK-CPL'!J$13,0)+IFERROR('FORM NILAI SIAP'!$S168*'CPMK-CPL'!J$14,0)+IFERROR('FORM NILAI SIAP'!$U168*'CPMK-CPL'!J$15,0)+IFERROR('FORM NILAI SIAP'!$W168*'CPMK-CPL'!J$16,0)+IFERROR('FORM NILAI SIAP'!$Y168*'CPMK-CPL'!J$17,0)+IFERROR('FORM NILAI SIAP'!$AA168*'CPMK-CPL'!J$18,0)+IFERROR('FORM NILAI SIAP'!$AC168*'CPMK-CPL'!J$19,0)+IFERROR('FORM NILAI SIAP'!$AE168*'CPMK-CPL'!J$20,0))/'CPMK-CPL'!J$25,""))</f>
        <v/>
      </c>
      <c r="L168" s="7" t="str">
        <f>IF($C168="","",IFERROR((IFERROR('FORM NILAI SIAP'!$M168*'CPMK-CPL'!K$11,0)+IFERROR('FORM NILAI SIAP'!$O168*'CPMK-CPL'!K$12,0)+IFERROR('FORM NILAI SIAP'!$Q168*'CPMK-CPL'!K$13,0)+IFERROR('FORM NILAI SIAP'!$S168*'CPMK-CPL'!K$14,0)+IFERROR('FORM NILAI SIAP'!$U168*'CPMK-CPL'!K$15,0)+IFERROR('FORM NILAI SIAP'!$W168*'CPMK-CPL'!K$16,0)+IFERROR('FORM NILAI SIAP'!$Y168*'CPMK-CPL'!K$17,0)+IFERROR('FORM NILAI SIAP'!$AA168*'CPMK-CPL'!K$18,0)+IFERROR('FORM NILAI SIAP'!$AC168*'CPMK-CPL'!K$19,0)+IFERROR('FORM NILAI SIAP'!$AE168*'CPMK-CPL'!K$20,0))/'CPMK-CPL'!K$25,""))</f>
        <v/>
      </c>
      <c r="M168" s="7" t="str">
        <f>IF($C168="","",IFERROR((IFERROR('FORM NILAI SIAP'!$M168*'CPMK-CPL'!L$11,0)+IFERROR('FORM NILAI SIAP'!$O168*'CPMK-CPL'!L$12,0)+IFERROR('FORM NILAI SIAP'!$Q168*'CPMK-CPL'!L$13,0)+IFERROR('FORM NILAI SIAP'!$S168*'CPMK-CPL'!L$14,0)+IFERROR('FORM NILAI SIAP'!$U168*'CPMK-CPL'!L$15,0)+IFERROR('FORM NILAI SIAP'!$W168*'CPMK-CPL'!L$16,0)+IFERROR('FORM NILAI SIAP'!$Y168*'CPMK-CPL'!L$17,0)+IFERROR('FORM NILAI SIAP'!$AA168*'CPMK-CPL'!L$18,0)+IFERROR('FORM NILAI SIAP'!$AC168*'CPMK-CPL'!L$19,0)+IFERROR('FORM NILAI SIAP'!$AE168*'CPMK-CPL'!L$20,0))/'CPMK-CPL'!L$25,""))</f>
        <v/>
      </c>
      <c r="N168" s="7" t="str">
        <f>IF($C168="","",IFERROR((IFERROR('FORM NILAI SIAP'!$M168*'CPMK-CPL'!M$11,0)+IFERROR('FORM NILAI SIAP'!$O168*'CPMK-CPL'!M$12,0)+IFERROR('FORM NILAI SIAP'!$Q168*'CPMK-CPL'!M$13,0)+IFERROR('FORM NILAI SIAP'!$S168*'CPMK-CPL'!M$14,0)+IFERROR('FORM NILAI SIAP'!$U168*'CPMK-CPL'!M$15,0)+IFERROR('FORM NILAI SIAP'!$W168*'CPMK-CPL'!M$16,0)+IFERROR('FORM NILAI SIAP'!$Y168*'CPMK-CPL'!M$17,0)+IFERROR('FORM NILAI SIAP'!$AA168*'CPMK-CPL'!M$18,0)+IFERROR('FORM NILAI SIAP'!$AC168*'CPMK-CPL'!M$19,0)+IFERROR('FORM NILAI SIAP'!$AE168*'CPMK-CPL'!M$20,0))/'CPMK-CPL'!M$25,""))</f>
        <v/>
      </c>
      <c r="O168" s="7" t="str">
        <f>IF($C168="","",IFERROR((IFERROR('FORM NILAI SIAP'!$M168*'CPMK-CPL'!N$11,0)+IFERROR('FORM NILAI SIAP'!$O168*'CPMK-CPL'!N$12,0)+IFERROR('FORM NILAI SIAP'!$Q168*'CPMK-CPL'!N$13,0)+IFERROR('FORM NILAI SIAP'!$S168*'CPMK-CPL'!N$14,0)+IFERROR('FORM NILAI SIAP'!$U168*'CPMK-CPL'!N$15,0)+IFERROR('FORM NILAI SIAP'!$W168*'CPMK-CPL'!N$16,0)+IFERROR('FORM NILAI SIAP'!$Y168*'CPMK-CPL'!N$17,0)+IFERROR('FORM NILAI SIAP'!$AA168*'CPMK-CPL'!N$18,0)+IFERROR('FORM NILAI SIAP'!$AC168*'CPMK-CPL'!N$19,0)+IFERROR('FORM NILAI SIAP'!$AE168*'CPMK-CPL'!N$20,0))/'CPMK-CPL'!N$25,""))</f>
        <v/>
      </c>
      <c r="P168" s="7" t="str">
        <f>IF($C168="","",IFERROR((IFERROR('FORM NILAI SIAP'!$M168*'CPMK-CPL'!O$11,0)+IFERROR('FORM NILAI SIAP'!$O168*'CPMK-CPL'!O$12,0)+IFERROR('FORM NILAI SIAP'!$Q168*'CPMK-CPL'!O$13,0)+IFERROR('FORM NILAI SIAP'!$S168*'CPMK-CPL'!O$14,0)+IFERROR('FORM NILAI SIAP'!$U168*'CPMK-CPL'!O$15,0)+IFERROR('FORM NILAI SIAP'!$W168*'CPMK-CPL'!O$16,0)+IFERROR('FORM NILAI SIAP'!$Y168*'CPMK-CPL'!O$17,0)+IFERROR('FORM NILAI SIAP'!$AA168*'CPMK-CPL'!O$18,0)+IFERROR('FORM NILAI SIAP'!$AC168*'CPMK-CPL'!O$19,0)+IFERROR('FORM NILAI SIAP'!$AE168*'CPMK-CPL'!O$20,0))/'CPMK-CPL'!O$25,""))</f>
        <v/>
      </c>
      <c r="Q168" s="7" t="str">
        <f>IF($C168="","",IFERROR((IFERROR('FORM NILAI SIAP'!$M168*'CPMK-CPL'!P$11,0)+IFERROR('FORM NILAI SIAP'!$O168*'CPMK-CPL'!P$12,0)+IFERROR('FORM NILAI SIAP'!$Q168*'CPMK-CPL'!P$13,0)+IFERROR('FORM NILAI SIAP'!$S168*'CPMK-CPL'!P$14,0)+IFERROR('FORM NILAI SIAP'!$U168*'CPMK-CPL'!P$15,0)+IFERROR('FORM NILAI SIAP'!$W168*'CPMK-CPL'!P$16,0)+IFERROR('FORM NILAI SIAP'!$Y168*'CPMK-CPL'!P$17,0)+IFERROR('FORM NILAI SIAP'!$AA168*'CPMK-CPL'!P$18,0)+IFERROR('FORM NILAI SIAP'!$AC168*'CPMK-CPL'!P$19,0)+IFERROR('FORM NILAI SIAP'!$AE168*'CPMK-CPL'!P$20,0))/'CPMK-CPL'!P$25,""))</f>
        <v/>
      </c>
      <c r="R168" s="7" t="str">
        <f>IF($C168="","",IFERROR((IFERROR('FORM NILAI SIAP'!$M168*'CPMK-CPL'!Q$11,0)+IFERROR('FORM NILAI SIAP'!$O168*'CPMK-CPL'!Q$12,0)+IFERROR('FORM NILAI SIAP'!$Q168*'CPMK-CPL'!Q$13,0)+IFERROR('FORM NILAI SIAP'!$S168*'CPMK-CPL'!Q$14,0)+IFERROR('FORM NILAI SIAP'!$U168*'CPMK-CPL'!Q$15,0)+IFERROR('FORM NILAI SIAP'!$W168*'CPMK-CPL'!Q$16,0)+IFERROR('FORM NILAI SIAP'!$Y168*'CPMK-CPL'!Q$17,0)+IFERROR('FORM NILAI SIAP'!$AA168*'CPMK-CPL'!Q$18,0)+IFERROR('FORM NILAI SIAP'!$AC168*'CPMK-CPL'!Q$19,0)+IFERROR('FORM NILAI SIAP'!$AE168*'CPMK-CPL'!Q$20,0))/'CPMK-CPL'!Q$25,""))</f>
        <v/>
      </c>
      <c r="S168" s="7" t="str">
        <f>IF($C168="","",IFERROR((IFERROR('FORM NILAI SIAP'!$M168*'CPMK-CPL'!R$11,0)+IFERROR('FORM NILAI SIAP'!$O168*'CPMK-CPL'!R$12,0)+IFERROR('FORM NILAI SIAP'!$Q168*'CPMK-CPL'!R$13,0)+IFERROR('FORM NILAI SIAP'!$S168*'CPMK-CPL'!R$14,0)+IFERROR('FORM NILAI SIAP'!$U168*'CPMK-CPL'!R$15,0)+IFERROR('FORM NILAI SIAP'!$W168*'CPMK-CPL'!R$16,0)+IFERROR('FORM NILAI SIAP'!$Y168*'CPMK-CPL'!R$17,0)+IFERROR('FORM NILAI SIAP'!$AA168*'CPMK-CPL'!R$18,0)+IFERROR('FORM NILAI SIAP'!$AC168*'CPMK-CPL'!R$19,0)+IFERROR('FORM NILAI SIAP'!$AE168*'CPMK-CPL'!R$20,0))/'CPMK-CPL'!R$25,""))</f>
        <v/>
      </c>
      <c r="T168" s="88" t="str">
        <f t="shared" ref="T168:AH168" si="172">IF(E168="","",IF(E168&gt;=80,4,IF(E168&gt;=70,3,IF(E168&gt;=60,2,1))))</f>
        <v/>
      </c>
      <c r="U168" s="88" t="str">
        <f t="shared" si="172"/>
        <v/>
      </c>
      <c r="V168" s="88">
        <f t="shared" si="141"/>
        <v>4</v>
      </c>
      <c r="W168" s="88" t="str">
        <f t="shared" si="172"/>
        <v/>
      </c>
      <c r="X168" s="88" t="str">
        <f t="shared" si="172"/>
        <v/>
      </c>
      <c r="Y168" s="88" t="str">
        <f t="shared" si="172"/>
        <v/>
      </c>
      <c r="Z168" s="88" t="str">
        <f t="shared" si="172"/>
        <v/>
      </c>
      <c r="AA168" s="88" t="str">
        <f t="shared" si="172"/>
        <v/>
      </c>
      <c r="AB168" s="88" t="str">
        <f t="shared" si="172"/>
        <v/>
      </c>
      <c r="AC168" s="88" t="str">
        <f t="shared" si="172"/>
        <v/>
      </c>
      <c r="AD168" s="88" t="str">
        <f t="shared" si="172"/>
        <v/>
      </c>
      <c r="AE168" s="88" t="str">
        <f t="shared" si="172"/>
        <v/>
      </c>
      <c r="AF168" s="88" t="str">
        <f t="shared" si="172"/>
        <v/>
      </c>
      <c r="AG168" s="88" t="str">
        <f t="shared" si="172"/>
        <v/>
      </c>
      <c r="AH168" s="88" t="str">
        <f t="shared" si="172"/>
        <v/>
      </c>
      <c r="AI168" s="89">
        <f t="shared" ca="1" si="6"/>
        <v>4</v>
      </c>
      <c r="AJ168" s="89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</row>
    <row r="169" spans="1:90" ht="14.25" customHeight="1">
      <c r="A169" s="103">
        <f t="shared" si="139"/>
        <v>162</v>
      </c>
      <c r="B169" s="64">
        <f>IF('FORM NILAI SIAP'!A169=0,"",'FORM NILAI SIAP'!A169)</f>
        <v>21120120140099</v>
      </c>
      <c r="C169" s="3" t="str">
        <f>IF('FORM NILAI SIAP'!B169=0,"",'FORM NILAI SIAP'!B169)</f>
        <v>ADID HARDIANSYAH</v>
      </c>
      <c r="D169" s="3" t="str">
        <f>'FORM NILAI SIAP'!J169</f>
        <v>A</v>
      </c>
      <c r="E169" s="7" t="str">
        <f>IF($C169="","",IFERROR((IFERROR('FORM NILAI SIAP'!$M169*'CPMK-CPL'!D$11,0)+IFERROR('FORM NILAI SIAP'!$O169*'CPMK-CPL'!D$12,0)+IFERROR('FORM NILAI SIAP'!$Q169*'CPMK-CPL'!D$13,0)+IFERROR('FORM NILAI SIAP'!$S169*'CPMK-CPL'!D$14,0)+IFERROR('FORM NILAI SIAP'!$U169*'CPMK-CPL'!D$15,0)+IFERROR('FORM NILAI SIAP'!$W169*'CPMK-CPL'!D$16,0)+IFERROR('FORM NILAI SIAP'!$Y169*'CPMK-CPL'!D$17,0)+IFERROR('FORM NILAI SIAP'!$AA169*'CPMK-CPL'!D$18,0)+IFERROR('FORM NILAI SIAP'!$AC169*'CPMK-CPL'!D$19,0)+IFERROR('FORM NILAI SIAP'!$AE169*'CPMK-CPL'!D$20,0))/'CPMK-CPL'!D$25,""))</f>
        <v/>
      </c>
      <c r="F169" s="7" t="str">
        <f>IF($C169="","",IFERROR((IFERROR('FORM NILAI SIAP'!$M169*'CPMK-CPL'!E$11,0)+IFERROR('FORM NILAI SIAP'!$O169*'CPMK-CPL'!E$12,0)+IFERROR('FORM NILAI SIAP'!$Q169*'CPMK-CPL'!E$13,0)+IFERROR('FORM NILAI SIAP'!$S169*'CPMK-CPL'!E$14,0)+IFERROR('FORM NILAI SIAP'!$U169*'CPMK-CPL'!E$15,0)+IFERROR('FORM NILAI SIAP'!$W169*'CPMK-CPL'!E$16,0)+IFERROR('FORM NILAI SIAP'!$Y169*'CPMK-CPL'!E$17,0)+IFERROR('FORM NILAI SIAP'!$AA169*'CPMK-CPL'!E$18,0)+IFERROR('FORM NILAI SIAP'!$AC169*'CPMK-CPL'!E$19,0)+IFERROR('FORM NILAI SIAP'!$AE169*'CPMK-CPL'!E$20,0))/'CPMK-CPL'!E$25,""))</f>
        <v/>
      </c>
      <c r="G169" s="7">
        <f>IF($C169="","",IFERROR((IFERROR('FORM NILAI SIAP'!$M169*'CPMK-CPL'!F$11,0)+IFERROR('FORM NILAI SIAP'!$O169*'CPMK-CPL'!F$12,0)+IFERROR('FORM NILAI SIAP'!$Q169*'CPMK-CPL'!F$13,0)+IFERROR('FORM NILAI SIAP'!$S169*'CPMK-CPL'!F$14,0)+IFERROR('FORM NILAI SIAP'!$U169*'CPMK-CPL'!F$15,0)+IFERROR('FORM NILAI SIAP'!$W169*'CPMK-CPL'!F$16,0)+IFERROR('FORM NILAI SIAP'!$Y169*'CPMK-CPL'!F$17,0)+IFERROR('FORM NILAI SIAP'!$AA169*'CPMK-CPL'!F$18,0)+IFERROR('FORM NILAI SIAP'!$AC169*'CPMK-CPL'!F$19,0)+IFERROR('FORM NILAI SIAP'!$AE169*'CPMK-CPL'!F$20,0))/'CPMK-CPL'!F$25,""))</f>
        <v>83.5</v>
      </c>
      <c r="H169" s="7" t="str">
        <f>IF($C169="","",IFERROR((IFERROR('FORM NILAI SIAP'!$M169*'CPMK-CPL'!G$11,0)+IFERROR('FORM NILAI SIAP'!$O169*'CPMK-CPL'!G$12,0)+IFERROR('FORM NILAI SIAP'!$Q169*'CPMK-CPL'!G$13,0)+IFERROR('FORM NILAI SIAP'!$S169*'CPMK-CPL'!G$14,0)+IFERROR('FORM NILAI SIAP'!$U169*'CPMK-CPL'!G$15,0)+IFERROR('FORM NILAI SIAP'!$W169*'CPMK-CPL'!G$16,0)+IFERROR('FORM NILAI SIAP'!$Y169*'CPMK-CPL'!G$17,0)+IFERROR('FORM NILAI SIAP'!$AA169*'CPMK-CPL'!G$18,0)+IFERROR('FORM NILAI SIAP'!$AC169*'CPMK-CPL'!G$19,0)+IFERROR('FORM NILAI SIAP'!$AE169*'CPMK-CPL'!G$20,0))/'CPMK-CPL'!G$25,""))</f>
        <v/>
      </c>
      <c r="I169" s="7" t="str">
        <f>IF($C169="","",IFERROR((IFERROR('FORM NILAI SIAP'!$M169*'CPMK-CPL'!H$11,0)+IFERROR('FORM NILAI SIAP'!$O169*'CPMK-CPL'!H$12,0)+IFERROR('FORM NILAI SIAP'!$Q169*'CPMK-CPL'!H$13,0)+IFERROR('FORM NILAI SIAP'!$S169*'CPMK-CPL'!H$14,0)+IFERROR('FORM NILAI SIAP'!$U169*'CPMK-CPL'!H$15,0)+IFERROR('FORM NILAI SIAP'!$W169*'CPMK-CPL'!H$16,0)+IFERROR('FORM NILAI SIAP'!$Y169*'CPMK-CPL'!H$17,0)+IFERROR('FORM NILAI SIAP'!$AA169*'CPMK-CPL'!H$18,0)+IFERROR('FORM NILAI SIAP'!$AC169*'CPMK-CPL'!H$19,0)+IFERROR('FORM NILAI SIAP'!$AE169*'CPMK-CPL'!H$20,0))/'CPMK-CPL'!H$25,""))</f>
        <v/>
      </c>
      <c r="J169" s="7" t="str">
        <f>IF($C169="","",IFERROR((IFERROR('FORM NILAI SIAP'!$M169*'CPMK-CPL'!I$11,0)+IFERROR('FORM NILAI SIAP'!$O169*'CPMK-CPL'!I$12,0)+IFERROR('FORM NILAI SIAP'!$Q169*'CPMK-CPL'!I$13,0)+IFERROR('FORM NILAI SIAP'!$S169*'CPMK-CPL'!I$14,0)+IFERROR('FORM NILAI SIAP'!$U169*'CPMK-CPL'!I$15,0)+IFERROR('FORM NILAI SIAP'!$W169*'CPMK-CPL'!I$16,0)+IFERROR('FORM NILAI SIAP'!$Y169*'CPMK-CPL'!I$17,0)+IFERROR('FORM NILAI SIAP'!$AA169*'CPMK-CPL'!I$18,0)+IFERROR('FORM NILAI SIAP'!$AC169*'CPMK-CPL'!I$19,0)+IFERROR('FORM NILAI SIAP'!$AE169*'CPMK-CPL'!I$20,0))/'CPMK-CPL'!I$25,""))</f>
        <v/>
      </c>
      <c r="K169" s="7" t="str">
        <f>IF($C169="","",IFERROR((IFERROR('FORM NILAI SIAP'!$M169*'CPMK-CPL'!J$11,0)+IFERROR('FORM NILAI SIAP'!$O169*'CPMK-CPL'!J$12,0)+IFERROR('FORM NILAI SIAP'!$Q169*'CPMK-CPL'!J$13,0)+IFERROR('FORM NILAI SIAP'!$S169*'CPMK-CPL'!J$14,0)+IFERROR('FORM NILAI SIAP'!$U169*'CPMK-CPL'!J$15,0)+IFERROR('FORM NILAI SIAP'!$W169*'CPMK-CPL'!J$16,0)+IFERROR('FORM NILAI SIAP'!$Y169*'CPMK-CPL'!J$17,0)+IFERROR('FORM NILAI SIAP'!$AA169*'CPMK-CPL'!J$18,0)+IFERROR('FORM NILAI SIAP'!$AC169*'CPMK-CPL'!J$19,0)+IFERROR('FORM NILAI SIAP'!$AE169*'CPMK-CPL'!J$20,0))/'CPMK-CPL'!J$25,""))</f>
        <v/>
      </c>
      <c r="L169" s="7" t="str">
        <f>IF($C169="","",IFERROR((IFERROR('FORM NILAI SIAP'!$M169*'CPMK-CPL'!K$11,0)+IFERROR('FORM NILAI SIAP'!$O169*'CPMK-CPL'!K$12,0)+IFERROR('FORM NILAI SIAP'!$Q169*'CPMK-CPL'!K$13,0)+IFERROR('FORM NILAI SIAP'!$S169*'CPMK-CPL'!K$14,0)+IFERROR('FORM NILAI SIAP'!$U169*'CPMK-CPL'!K$15,0)+IFERROR('FORM NILAI SIAP'!$W169*'CPMK-CPL'!K$16,0)+IFERROR('FORM NILAI SIAP'!$Y169*'CPMK-CPL'!K$17,0)+IFERROR('FORM NILAI SIAP'!$AA169*'CPMK-CPL'!K$18,0)+IFERROR('FORM NILAI SIAP'!$AC169*'CPMK-CPL'!K$19,0)+IFERROR('FORM NILAI SIAP'!$AE169*'CPMK-CPL'!K$20,0))/'CPMK-CPL'!K$25,""))</f>
        <v/>
      </c>
      <c r="M169" s="7" t="str">
        <f>IF($C169="","",IFERROR((IFERROR('FORM NILAI SIAP'!$M169*'CPMK-CPL'!L$11,0)+IFERROR('FORM NILAI SIAP'!$O169*'CPMK-CPL'!L$12,0)+IFERROR('FORM NILAI SIAP'!$Q169*'CPMK-CPL'!L$13,0)+IFERROR('FORM NILAI SIAP'!$S169*'CPMK-CPL'!L$14,0)+IFERROR('FORM NILAI SIAP'!$U169*'CPMK-CPL'!L$15,0)+IFERROR('FORM NILAI SIAP'!$W169*'CPMK-CPL'!L$16,0)+IFERROR('FORM NILAI SIAP'!$Y169*'CPMK-CPL'!L$17,0)+IFERROR('FORM NILAI SIAP'!$AA169*'CPMK-CPL'!L$18,0)+IFERROR('FORM NILAI SIAP'!$AC169*'CPMK-CPL'!L$19,0)+IFERROR('FORM NILAI SIAP'!$AE169*'CPMK-CPL'!L$20,0))/'CPMK-CPL'!L$25,""))</f>
        <v/>
      </c>
      <c r="N169" s="7" t="str">
        <f>IF($C169="","",IFERROR((IFERROR('FORM NILAI SIAP'!$M169*'CPMK-CPL'!M$11,0)+IFERROR('FORM NILAI SIAP'!$O169*'CPMK-CPL'!M$12,0)+IFERROR('FORM NILAI SIAP'!$Q169*'CPMK-CPL'!M$13,0)+IFERROR('FORM NILAI SIAP'!$S169*'CPMK-CPL'!M$14,0)+IFERROR('FORM NILAI SIAP'!$U169*'CPMK-CPL'!M$15,0)+IFERROR('FORM NILAI SIAP'!$W169*'CPMK-CPL'!M$16,0)+IFERROR('FORM NILAI SIAP'!$Y169*'CPMK-CPL'!M$17,0)+IFERROR('FORM NILAI SIAP'!$AA169*'CPMK-CPL'!M$18,0)+IFERROR('FORM NILAI SIAP'!$AC169*'CPMK-CPL'!M$19,0)+IFERROR('FORM NILAI SIAP'!$AE169*'CPMK-CPL'!M$20,0))/'CPMK-CPL'!M$25,""))</f>
        <v/>
      </c>
      <c r="O169" s="7" t="str">
        <f>IF($C169="","",IFERROR((IFERROR('FORM NILAI SIAP'!$M169*'CPMK-CPL'!N$11,0)+IFERROR('FORM NILAI SIAP'!$O169*'CPMK-CPL'!N$12,0)+IFERROR('FORM NILAI SIAP'!$Q169*'CPMK-CPL'!N$13,0)+IFERROR('FORM NILAI SIAP'!$S169*'CPMK-CPL'!N$14,0)+IFERROR('FORM NILAI SIAP'!$U169*'CPMK-CPL'!N$15,0)+IFERROR('FORM NILAI SIAP'!$W169*'CPMK-CPL'!N$16,0)+IFERROR('FORM NILAI SIAP'!$Y169*'CPMK-CPL'!N$17,0)+IFERROR('FORM NILAI SIAP'!$AA169*'CPMK-CPL'!N$18,0)+IFERROR('FORM NILAI SIAP'!$AC169*'CPMK-CPL'!N$19,0)+IFERROR('FORM NILAI SIAP'!$AE169*'CPMK-CPL'!N$20,0))/'CPMK-CPL'!N$25,""))</f>
        <v/>
      </c>
      <c r="P169" s="7" t="str">
        <f>IF($C169="","",IFERROR((IFERROR('FORM NILAI SIAP'!$M169*'CPMK-CPL'!O$11,0)+IFERROR('FORM NILAI SIAP'!$O169*'CPMK-CPL'!O$12,0)+IFERROR('FORM NILAI SIAP'!$Q169*'CPMK-CPL'!O$13,0)+IFERROR('FORM NILAI SIAP'!$S169*'CPMK-CPL'!O$14,0)+IFERROR('FORM NILAI SIAP'!$U169*'CPMK-CPL'!O$15,0)+IFERROR('FORM NILAI SIAP'!$W169*'CPMK-CPL'!O$16,0)+IFERROR('FORM NILAI SIAP'!$Y169*'CPMK-CPL'!O$17,0)+IFERROR('FORM NILAI SIAP'!$AA169*'CPMK-CPL'!O$18,0)+IFERROR('FORM NILAI SIAP'!$AC169*'CPMK-CPL'!O$19,0)+IFERROR('FORM NILAI SIAP'!$AE169*'CPMK-CPL'!O$20,0))/'CPMK-CPL'!O$25,""))</f>
        <v/>
      </c>
      <c r="Q169" s="7" t="str">
        <f>IF($C169="","",IFERROR((IFERROR('FORM NILAI SIAP'!$M169*'CPMK-CPL'!P$11,0)+IFERROR('FORM NILAI SIAP'!$O169*'CPMK-CPL'!P$12,0)+IFERROR('FORM NILAI SIAP'!$Q169*'CPMK-CPL'!P$13,0)+IFERROR('FORM NILAI SIAP'!$S169*'CPMK-CPL'!P$14,0)+IFERROR('FORM NILAI SIAP'!$U169*'CPMK-CPL'!P$15,0)+IFERROR('FORM NILAI SIAP'!$W169*'CPMK-CPL'!P$16,0)+IFERROR('FORM NILAI SIAP'!$Y169*'CPMK-CPL'!P$17,0)+IFERROR('FORM NILAI SIAP'!$AA169*'CPMK-CPL'!P$18,0)+IFERROR('FORM NILAI SIAP'!$AC169*'CPMK-CPL'!P$19,0)+IFERROR('FORM NILAI SIAP'!$AE169*'CPMK-CPL'!P$20,0))/'CPMK-CPL'!P$25,""))</f>
        <v/>
      </c>
      <c r="R169" s="7" t="str">
        <f>IF($C169="","",IFERROR((IFERROR('FORM NILAI SIAP'!$M169*'CPMK-CPL'!Q$11,0)+IFERROR('FORM NILAI SIAP'!$O169*'CPMK-CPL'!Q$12,0)+IFERROR('FORM NILAI SIAP'!$Q169*'CPMK-CPL'!Q$13,0)+IFERROR('FORM NILAI SIAP'!$S169*'CPMK-CPL'!Q$14,0)+IFERROR('FORM NILAI SIAP'!$U169*'CPMK-CPL'!Q$15,0)+IFERROR('FORM NILAI SIAP'!$W169*'CPMK-CPL'!Q$16,0)+IFERROR('FORM NILAI SIAP'!$Y169*'CPMK-CPL'!Q$17,0)+IFERROR('FORM NILAI SIAP'!$AA169*'CPMK-CPL'!Q$18,0)+IFERROR('FORM NILAI SIAP'!$AC169*'CPMK-CPL'!Q$19,0)+IFERROR('FORM NILAI SIAP'!$AE169*'CPMK-CPL'!Q$20,0))/'CPMK-CPL'!Q$25,""))</f>
        <v/>
      </c>
      <c r="S169" s="7" t="str">
        <f>IF($C169="","",IFERROR((IFERROR('FORM NILAI SIAP'!$M169*'CPMK-CPL'!R$11,0)+IFERROR('FORM NILAI SIAP'!$O169*'CPMK-CPL'!R$12,0)+IFERROR('FORM NILAI SIAP'!$Q169*'CPMK-CPL'!R$13,0)+IFERROR('FORM NILAI SIAP'!$S169*'CPMK-CPL'!R$14,0)+IFERROR('FORM NILAI SIAP'!$U169*'CPMK-CPL'!R$15,0)+IFERROR('FORM NILAI SIAP'!$W169*'CPMK-CPL'!R$16,0)+IFERROR('FORM NILAI SIAP'!$Y169*'CPMK-CPL'!R$17,0)+IFERROR('FORM NILAI SIAP'!$AA169*'CPMK-CPL'!R$18,0)+IFERROR('FORM NILAI SIAP'!$AC169*'CPMK-CPL'!R$19,0)+IFERROR('FORM NILAI SIAP'!$AE169*'CPMK-CPL'!R$20,0))/'CPMK-CPL'!R$25,""))</f>
        <v/>
      </c>
      <c r="T169" s="88" t="str">
        <f t="shared" ref="T169:AH169" si="173">IF(E169="","",IF(E169&gt;=80,4,IF(E169&gt;=70,3,IF(E169&gt;=60,2,1))))</f>
        <v/>
      </c>
      <c r="U169" s="88" t="str">
        <f t="shared" si="173"/>
        <v/>
      </c>
      <c r="V169" s="88">
        <f t="shared" si="141"/>
        <v>4</v>
      </c>
      <c r="W169" s="88" t="str">
        <f t="shared" si="173"/>
        <v/>
      </c>
      <c r="X169" s="88" t="str">
        <f t="shared" si="173"/>
        <v/>
      </c>
      <c r="Y169" s="88" t="str">
        <f t="shared" si="173"/>
        <v/>
      </c>
      <c r="Z169" s="88" t="str">
        <f t="shared" si="173"/>
        <v/>
      </c>
      <c r="AA169" s="88" t="str">
        <f t="shared" si="173"/>
        <v/>
      </c>
      <c r="AB169" s="88" t="str">
        <f t="shared" si="173"/>
        <v/>
      </c>
      <c r="AC169" s="88" t="str">
        <f t="shared" si="173"/>
        <v/>
      </c>
      <c r="AD169" s="88" t="str">
        <f t="shared" si="173"/>
        <v/>
      </c>
      <c r="AE169" s="88" t="str">
        <f t="shared" si="173"/>
        <v/>
      </c>
      <c r="AF169" s="88" t="str">
        <f t="shared" si="173"/>
        <v/>
      </c>
      <c r="AG169" s="88" t="str">
        <f t="shared" si="173"/>
        <v/>
      </c>
      <c r="AH169" s="88" t="str">
        <f t="shared" si="173"/>
        <v/>
      </c>
      <c r="AI169" s="89">
        <f t="shared" ca="1" si="6"/>
        <v>4</v>
      </c>
      <c r="AJ169" s="89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</row>
    <row r="170" spans="1:90" ht="14.25" customHeight="1">
      <c r="A170" s="103">
        <f t="shared" si="139"/>
        <v>163</v>
      </c>
      <c r="B170" s="64">
        <f>IF('FORM NILAI SIAP'!A170=0,"",'FORM NILAI SIAP'!A170)</f>
        <v>21120120140099</v>
      </c>
      <c r="C170" s="3" t="str">
        <f>IF('FORM NILAI SIAP'!B170=0,"",'FORM NILAI SIAP'!B170)</f>
        <v>ALDO SERENA SAFIOLA</v>
      </c>
      <c r="D170" s="3" t="str">
        <f>'FORM NILAI SIAP'!J170</f>
        <v>B</v>
      </c>
      <c r="E170" s="7" t="str">
        <f>IF($C170="","",IFERROR((IFERROR('FORM NILAI SIAP'!$M170*'CPMK-CPL'!D$11,0)+IFERROR('FORM NILAI SIAP'!$O170*'CPMK-CPL'!D$12,0)+IFERROR('FORM NILAI SIAP'!$Q170*'CPMK-CPL'!D$13,0)+IFERROR('FORM NILAI SIAP'!$S170*'CPMK-CPL'!D$14,0)+IFERROR('FORM NILAI SIAP'!$U170*'CPMK-CPL'!D$15,0)+IFERROR('FORM NILAI SIAP'!$W170*'CPMK-CPL'!D$16,0)+IFERROR('FORM NILAI SIAP'!$Y170*'CPMK-CPL'!D$17,0)+IFERROR('FORM NILAI SIAP'!$AA170*'CPMK-CPL'!D$18,0)+IFERROR('FORM NILAI SIAP'!$AC170*'CPMK-CPL'!D$19,0)+IFERROR('FORM NILAI SIAP'!$AE170*'CPMK-CPL'!D$20,0))/'CPMK-CPL'!D$25,""))</f>
        <v/>
      </c>
      <c r="F170" s="7" t="str">
        <f>IF($C170="","",IFERROR((IFERROR('FORM NILAI SIAP'!$M170*'CPMK-CPL'!E$11,0)+IFERROR('FORM NILAI SIAP'!$O170*'CPMK-CPL'!E$12,0)+IFERROR('FORM NILAI SIAP'!$Q170*'CPMK-CPL'!E$13,0)+IFERROR('FORM NILAI SIAP'!$S170*'CPMK-CPL'!E$14,0)+IFERROR('FORM NILAI SIAP'!$U170*'CPMK-CPL'!E$15,0)+IFERROR('FORM NILAI SIAP'!$W170*'CPMK-CPL'!E$16,0)+IFERROR('FORM NILAI SIAP'!$Y170*'CPMK-CPL'!E$17,0)+IFERROR('FORM NILAI SIAP'!$AA170*'CPMK-CPL'!E$18,0)+IFERROR('FORM NILAI SIAP'!$AC170*'CPMK-CPL'!E$19,0)+IFERROR('FORM NILAI SIAP'!$AE170*'CPMK-CPL'!E$20,0))/'CPMK-CPL'!E$25,""))</f>
        <v/>
      </c>
      <c r="G170" s="7">
        <f>IF($C170="","",IFERROR((IFERROR('FORM NILAI SIAP'!$M170*'CPMK-CPL'!F$11,0)+IFERROR('FORM NILAI SIAP'!$O170*'CPMK-CPL'!F$12,0)+IFERROR('FORM NILAI SIAP'!$Q170*'CPMK-CPL'!F$13,0)+IFERROR('FORM NILAI SIAP'!$S170*'CPMK-CPL'!F$14,0)+IFERROR('FORM NILAI SIAP'!$U170*'CPMK-CPL'!F$15,0)+IFERROR('FORM NILAI SIAP'!$W170*'CPMK-CPL'!F$16,0)+IFERROR('FORM NILAI SIAP'!$Y170*'CPMK-CPL'!F$17,0)+IFERROR('FORM NILAI SIAP'!$AA170*'CPMK-CPL'!F$18,0)+IFERROR('FORM NILAI SIAP'!$AC170*'CPMK-CPL'!F$19,0)+IFERROR('FORM NILAI SIAP'!$AE170*'CPMK-CPL'!F$20,0))/'CPMK-CPL'!F$25,""))</f>
        <v>77.5</v>
      </c>
      <c r="H170" s="7" t="str">
        <f>IF($C170="","",IFERROR((IFERROR('FORM NILAI SIAP'!$M170*'CPMK-CPL'!G$11,0)+IFERROR('FORM NILAI SIAP'!$O170*'CPMK-CPL'!G$12,0)+IFERROR('FORM NILAI SIAP'!$Q170*'CPMK-CPL'!G$13,0)+IFERROR('FORM NILAI SIAP'!$S170*'CPMK-CPL'!G$14,0)+IFERROR('FORM NILAI SIAP'!$U170*'CPMK-CPL'!G$15,0)+IFERROR('FORM NILAI SIAP'!$W170*'CPMK-CPL'!G$16,0)+IFERROR('FORM NILAI SIAP'!$Y170*'CPMK-CPL'!G$17,0)+IFERROR('FORM NILAI SIAP'!$AA170*'CPMK-CPL'!G$18,0)+IFERROR('FORM NILAI SIAP'!$AC170*'CPMK-CPL'!G$19,0)+IFERROR('FORM NILAI SIAP'!$AE170*'CPMK-CPL'!G$20,0))/'CPMK-CPL'!G$25,""))</f>
        <v/>
      </c>
      <c r="I170" s="7" t="str">
        <f>IF($C170="","",IFERROR((IFERROR('FORM NILAI SIAP'!$M170*'CPMK-CPL'!H$11,0)+IFERROR('FORM NILAI SIAP'!$O170*'CPMK-CPL'!H$12,0)+IFERROR('FORM NILAI SIAP'!$Q170*'CPMK-CPL'!H$13,0)+IFERROR('FORM NILAI SIAP'!$S170*'CPMK-CPL'!H$14,0)+IFERROR('FORM NILAI SIAP'!$U170*'CPMK-CPL'!H$15,0)+IFERROR('FORM NILAI SIAP'!$W170*'CPMK-CPL'!H$16,0)+IFERROR('FORM NILAI SIAP'!$Y170*'CPMK-CPL'!H$17,0)+IFERROR('FORM NILAI SIAP'!$AA170*'CPMK-CPL'!H$18,0)+IFERROR('FORM NILAI SIAP'!$AC170*'CPMK-CPL'!H$19,0)+IFERROR('FORM NILAI SIAP'!$AE170*'CPMK-CPL'!H$20,0))/'CPMK-CPL'!H$25,""))</f>
        <v/>
      </c>
      <c r="J170" s="7" t="str">
        <f>IF($C170="","",IFERROR((IFERROR('FORM NILAI SIAP'!$M170*'CPMK-CPL'!I$11,0)+IFERROR('FORM NILAI SIAP'!$O170*'CPMK-CPL'!I$12,0)+IFERROR('FORM NILAI SIAP'!$Q170*'CPMK-CPL'!I$13,0)+IFERROR('FORM NILAI SIAP'!$S170*'CPMK-CPL'!I$14,0)+IFERROR('FORM NILAI SIAP'!$U170*'CPMK-CPL'!I$15,0)+IFERROR('FORM NILAI SIAP'!$W170*'CPMK-CPL'!I$16,0)+IFERROR('FORM NILAI SIAP'!$Y170*'CPMK-CPL'!I$17,0)+IFERROR('FORM NILAI SIAP'!$AA170*'CPMK-CPL'!I$18,0)+IFERROR('FORM NILAI SIAP'!$AC170*'CPMK-CPL'!I$19,0)+IFERROR('FORM NILAI SIAP'!$AE170*'CPMK-CPL'!I$20,0))/'CPMK-CPL'!I$25,""))</f>
        <v/>
      </c>
      <c r="K170" s="7" t="str">
        <f>IF($C170="","",IFERROR((IFERROR('FORM NILAI SIAP'!$M170*'CPMK-CPL'!J$11,0)+IFERROR('FORM NILAI SIAP'!$O170*'CPMK-CPL'!J$12,0)+IFERROR('FORM NILAI SIAP'!$Q170*'CPMK-CPL'!J$13,0)+IFERROR('FORM NILAI SIAP'!$S170*'CPMK-CPL'!J$14,0)+IFERROR('FORM NILAI SIAP'!$U170*'CPMK-CPL'!J$15,0)+IFERROR('FORM NILAI SIAP'!$W170*'CPMK-CPL'!J$16,0)+IFERROR('FORM NILAI SIAP'!$Y170*'CPMK-CPL'!J$17,0)+IFERROR('FORM NILAI SIAP'!$AA170*'CPMK-CPL'!J$18,0)+IFERROR('FORM NILAI SIAP'!$AC170*'CPMK-CPL'!J$19,0)+IFERROR('FORM NILAI SIAP'!$AE170*'CPMK-CPL'!J$20,0))/'CPMK-CPL'!J$25,""))</f>
        <v/>
      </c>
      <c r="L170" s="7" t="str">
        <f>IF($C170="","",IFERROR((IFERROR('FORM NILAI SIAP'!$M170*'CPMK-CPL'!K$11,0)+IFERROR('FORM NILAI SIAP'!$O170*'CPMK-CPL'!K$12,0)+IFERROR('FORM NILAI SIAP'!$Q170*'CPMK-CPL'!K$13,0)+IFERROR('FORM NILAI SIAP'!$S170*'CPMK-CPL'!K$14,0)+IFERROR('FORM NILAI SIAP'!$U170*'CPMK-CPL'!K$15,0)+IFERROR('FORM NILAI SIAP'!$W170*'CPMK-CPL'!K$16,0)+IFERROR('FORM NILAI SIAP'!$Y170*'CPMK-CPL'!K$17,0)+IFERROR('FORM NILAI SIAP'!$AA170*'CPMK-CPL'!K$18,0)+IFERROR('FORM NILAI SIAP'!$AC170*'CPMK-CPL'!K$19,0)+IFERROR('FORM NILAI SIAP'!$AE170*'CPMK-CPL'!K$20,0))/'CPMK-CPL'!K$25,""))</f>
        <v/>
      </c>
      <c r="M170" s="7" t="str">
        <f>IF($C170="","",IFERROR((IFERROR('FORM NILAI SIAP'!$M170*'CPMK-CPL'!L$11,0)+IFERROR('FORM NILAI SIAP'!$O170*'CPMK-CPL'!L$12,0)+IFERROR('FORM NILAI SIAP'!$Q170*'CPMK-CPL'!L$13,0)+IFERROR('FORM NILAI SIAP'!$S170*'CPMK-CPL'!L$14,0)+IFERROR('FORM NILAI SIAP'!$U170*'CPMK-CPL'!L$15,0)+IFERROR('FORM NILAI SIAP'!$W170*'CPMK-CPL'!L$16,0)+IFERROR('FORM NILAI SIAP'!$Y170*'CPMK-CPL'!L$17,0)+IFERROR('FORM NILAI SIAP'!$AA170*'CPMK-CPL'!L$18,0)+IFERROR('FORM NILAI SIAP'!$AC170*'CPMK-CPL'!L$19,0)+IFERROR('FORM NILAI SIAP'!$AE170*'CPMK-CPL'!L$20,0))/'CPMK-CPL'!L$25,""))</f>
        <v/>
      </c>
      <c r="N170" s="7" t="str">
        <f>IF($C170="","",IFERROR((IFERROR('FORM NILAI SIAP'!$M170*'CPMK-CPL'!M$11,0)+IFERROR('FORM NILAI SIAP'!$O170*'CPMK-CPL'!M$12,0)+IFERROR('FORM NILAI SIAP'!$Q170*'CPMK-CPL'!M$13,0)+IFERROR('FORM NILAI SIAP'!$S170*'CPMK-CPL'!M$14,0)+IFERROR('FORM NILAI SIAP'!$U170*'CPMK-CPL'!M$15,0)+IFERROR('FORM NILAI SIAP'!$W170*'CPMK-CPL'!M$16,0)+IFERROR('FORM NILAI SIAP'!$Y170*'CPMK-CPL'!M$17,0)+IFERROR('FORM NILAI SIAP'!$AA170*'CPMK-CPL'!M$18,0)+IFERROR('FORM NILAI SIAP'!$AC170*'CPMK-CPL'!M$19,0)+IFERROR('FORM NILAI SIAP'!$AE170*'CPMK-CPL'!M$20,0))/'CPMK-CPL'!M$25,""))</f>
        <v/>
      </c>
      <c r="O170" s="7" t="str">
        <f>IF($C170="","",IFERROR((IFERROR('FORM NILAI SIAP'!$M170*'CPMK-CPL'!N$11,0)+IFERROR('FORM NILAI SIAP'!$O170*'CPMK-CPL'!N$12,0)+IFERROR('FORM NILAI SIAP'!$Q170*'CPMK-CPL'!N$13,0)+IFERROR('FORM NILAI SIAP'!$S170*'CPMK-CPL'!N$14,0)+IFERROR('FORM NILAI SIAP'!$U170*'CPMK-CPL'!N$15,0)+IFERROR('FORM NILAI SIAP'!$W170*'CPMK-CPL'!N$16,0)+IFERROR('FORM NILAI SIAP'!$Y170*'CPMK-CPL'!N$17,0)+IFERROR('FORM NILAI SIAP'!$AA170*'CPMK-CPL'!N$18,0)+IFERROR('FORM NILAI SIAP'!$AC170*'CPMK-CPL'!N$19,0)+IFERROR('FORM NILAI SIAP'!$AE170*'CPMK-CPL'!N$20,0))/'CPMK-CPL'!N$25,""))</f>
        <v/>
      </c>
      <c r="P170" s="7" t="str">
        <f>IF($C170="","",IFERROR((IFERROR('FORM NILAI SIAP'!$M170*'CPMK-CPL'!O$11,0)+IFERROR('FORM NILAI SIAP'!$O170*'CPMK-CPL'!O$12,0)+IFERROR('FORM NILAI SIAP'!$Q170*'CPMK-CPL'!O$13,0)+IFERROR('FORM NILAI SIAP'!$S170*'CPMK-CPL'!O$14,0)+IFERROR('FORM NILAI SIAP'!$U170*'CPMK-CPL'!O$15,0)+IFERROR('FORM NILAI SIAP'!$W170*'CPMK-CPL'!O$16,0)+IFERROR('FORM NILAI SIAP'!$Y170*'CPMK-CPL'!O$17,0)+IFERROR('FORM NILAI SIAP'!$AA170*'CPMK-CPL'!O$18,0)+IFERROR('FORM NILAI SIAP'!$AC170*'CPMK-CPL'!O$19,0)+IFERROR('FORM NILAI SIAP'!$AE170*'CPMK-CPL'!O$20,0))/'CPMK-CPL'!O$25,""))</f>
        <v/>
      </c>
      <c r="Q170" s="7" t="str">
        <f>IF($C170="","",IFERROR((IFERROR('FORM NILAI SIAP'!$M170*'CPMK-CPL'!P$11,0)+IFERROR('FORM NILAI SIAP'!$O170*'CPMK-CPL'!P$12,0)+IFERROR('FORM NILAI SIAP'!$Q170*'CPMK-CPL'!P$13,0)+IFERROR('FORM NILAI SIAP'!$S170*'CPMK-CPL'!P$14,0)+IFERROR('FORM NILAI SIAP'!$U170*'CPMK-CPL'!P$15,0)+IFERROR('FORM NILAI SIAP'!$W170*'CPMK-CPL'!P$16,0)+IFERROR('FORM NILAI SIAP'!$Y170*'CPMK-CPL'!P$17,0)+IFERROR('FORM NILAI SIAP'!$AA170*'CPMK-CPL'!P$18,0)+IFERROR('FORM NILAI SIAP'!$AC170*'CPMK-CPL'!P$19,0)+IFERROR('FORM NILAI SIAP'!$AE170*'CPMK-CPL'!P$20,0))/'CPMK-CPL'!P$25,""))</f>
        <v/>
      </c>
      <c r="R170" s="7" t="str">
        <f>IF($C170="","",IFERROR((IFERROR('FORM NILAI SIAP'!$M170*'CPMK-CPL'!Q$11,0)+IFERROR('FORM NILAI SIAP'!$O170*'CPMK-CPL'!Q$12,0)+IFERROR('FORM NILAI SIAP'!$Q170*'CPMK-CPL'!Q$13,0)+IFERROR('FORM NILAI SIAP'!$S170*'CPMK-CPL'!Q$14,0)+IFERROR('FORM NILAI SIAP'!$U170*'CPMK-CPL'!Q$15,0)+IFERROR('FORM NILAI SIAP'!$W170*'CPMK-CPL'!Q$16,0)+IFERROR('FORM NILAI SIAP'!$Y170*'CPMK-CPL'!Q$17,0)+IFERROR('FORM NILAI SIAP'!$AA170*'CPMK-CPL'!Q$18,0)+IFERROR('FORM NILAI SIAP'!$AC170*'CPMK-CPL'!Q$19,0)+IFERROR('FORM NILAI SIAP'!$AE170*'CPMK-CPL'!Q$20,0))/'CPMK-CPL'!Q$25,""))</f>
        <v/>
      </c>
      <c r="S170" s="7" t="str">
        <f>IF($C170="","",IFERROR((IFERROR('FORM NILAI SIAP'!$M170*'CPMK-CPL'!R$11,0)+IFERROR('FORM NILAI SIAP'!$O170*'CPMK-CPL'!R$12,0)+IFERROR('FORM NILAI SIAP'!$Q170*'CPMK-CPL'!R$13,0)+IFERROR('FORM NILAI SIAP'!$S170*'CPMK-CPL'!R$14,0)+IFERROR('FORM NILAI SIAP'!$U170*'CPMK-CPL'!R$15,0)+IFERROR('FORM NILAI SIAP'!$W170*'CPMK-CPL'!R$16,0)+IFERROR('FORM NILAI SIAP'!$Y170*'CPMK-CPL'!R$17,0)+IFERROR('FORM NILAI SIAP'!$AA170*'CPMK-CPL'!R$18,0)+IFERROR('FORM NILAI SIAP'!$AC170*'CPMK-CPL'!R$19,0)+IFERROR('FORM NILAI SIAP'!$AE170*'CPMK-CPL'!R$20,0))/'CPMK-CPL'!R$25,""))</f>
        <v/>
      </c>
      <c r="T170" s="88" t="str">
        <f t="shared" ref="T170:AH170" si="174">IF(E170="","",IF(E170&gt;=80,4,IF(E170&gt;=70,3,IF(E170&gt;=60,2,1))))</f>
        <v/>
      </c>
      <c r="U170" s="88" t="str">
        <f t="shared" si="174"/>
        <v/>
      </c>
      <c r="V170" s="88">
        <f t="shared" si="141"/>
        <v>3</v>
      </c>
      <c r="W170" s="88" t="str">
        <f t="shared" si="174"/>
        <v/>
      </c>
      <c r="X170" s="88" t="str">
        <f t="shared" si="174"/>
        <v/>
      </c>
      <c r="Y170" s="88" t="str">
        <f t="shared" si="174"/>
        <v/>
      </c>
      <c r="Z170" s="88" t="str">
        <f t="shared" si="174"/>
        <v/>
      </c>
      <c r="AA170" s="88" t="str">
        <f t="shared" si="174"/>
        <v/>
      </c>
      <c r="AB170" s="88" t="str">
        <f t="shared" si="174"/>
        <v/>
      </c>
      <c r="AC170" s="88" t="str">
        <f t="shared" si="174"/>
        <v/>
      </c>
      <c r="AD170" s="88" t="str">
        <f t="shared" si="174"/>
        <v/>
      </c>
      <c r="AE170" s="88" t="str">
        <f t="shared" si="174"/>
        <v/>
      </c>
      <c r="AF170" s="88" t="str">
        <f t="shared" si="174"/>
        <v/>
      </c>
      <c r="AG170" s="88" t="str">
        <f t="shared" si="174"/>
        <v/>
      </c>
      <c r="AH170" s="88" t="str">
        <f t="shared" si="174"/>
        <v/>
      </c>
      <c r="AI170" s="89">
        <f t="shared" ca="1" si="6"/>
        <v>3</v>
      </c>
      <c r="AJ170" s="89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</row>
    <row r="171" spans="1:90" ht="14.25" customHeight="1">
      <c r="A171" s="103">
        <f t="shared" si="139"/>
        <v>164</v>
      </c>
      <c r="B171" s="64">
        <f>IF('FORM NILAI SIAP'!A171=0,"",'FORM NILAI SIAP'!A171)</f>
        <v>21120120140099</v>
      </c>
      <c r="C171" s="3" t="str">
        <f>IF('FORM NILAI SIAP'!B171=0,"",'FORM NILAI SIAP'!B171)</f>
        <v>WISNU ADI SETIANTO</v>
      </c>
      <c r="D171" s="3" t="str">
        <f>'FORM NILAI SIAP'!J171</f>
        <v>A</v>
      </c>
      <c r="E171" s="7" t="str">
        <f>IF($C171="","",IFERROR((IFERROR('FORM NILAI SIAP'!$M171*'CPMK-CPL'!D$11,0)+IFERROR('FORM NILAI SIAP'!$O171*'CPMK-CPL'!D$12,0)+IFERROR('FORM NILAI SIAP'!$Q171*'CPMK-CPL'!D$13,0)+IFERROR('FORM NILAI SIAP'!$S171*'CPMK-CPL'!D$14,0)+IFERROR('FORM NILAI SIAP'!$U171*'CPMK-CPL'!D$15,0)+IFERROR('FORM NILAI SIAP'!$W171*'CPMK-CPL'!D$16,0)+IFERROR('FORM NILAI SIAP'!$Y171*'CPMK-CPL'!D$17,0)+IFERROR('FORM NILAI SIAP'!$AA171*'CPMK-CPL'!D$18,0)+IFERROR('FORM NILAI SIAP'!$AC171*'CPMK-CPL'!D$19,0)+IFERROR('FORM NILAI SIAP'!$AE171*'CPMK-CPL'!D$20,0))/'CPMK-CPL'!D$25,""))</f>
        <v/>
      </c>
      <c r="F171" s="7" t="str">
        <f>IF($C171="","",IFERROR((IFERROR('FORM NILAI SIAP'!$M171*'CPMK-CPL'!E$11,0)+IFERROR('FORM NILAI SIAP'!$O171*'CPMK-CPL'!E$12,0)+IFERROR('FORM NILAI SIAP'!$Q171*'CPMK-CPL'!E$13,0)+IFERROR('FORM NILAI SIAP'!$S171*'CPMK-CPL'!E$14,0)+IFERROR('FORM NILAI SIAP'!$U171*'CPMK-CPL'!E$15,0)+IFERROR('FORM NILAI SIAP'!$W171*'CPMK-CPL'!E$16,0)+IFERROR('FORM NILAI SIAP'!$Y171*'CPMK-CPL'!E$17,0)+IFERROR('FORM NILAI SIAP'!$AA171*'CPMK-CPL'!E$18,0)+IFERROR('FORM NILAI SIAP'!$AC171*'CPMK-CPL'!E$19,0)+IFERROR('FORM NILAI SIAP'!$AE171*'CPMK-CPL'!E$20,0))/'CPMK-CPL'!E$25,""))</f>
        <v/>
      </c>
      <c r="G171" s="7">
        <f>IF($C171="","",IFERROR((IFERROR('FORM NILAI SIAP'!$M171*'CPMK-CPL'!F$11,0)+IFERROR('FORM NILAI SIAP'!$O171*'CPMK-CPL'!F$12,0)+IFERROR('FORM NILAI SIAP'!$Q171*'CPMK-CPL'!F$13,0)+IFERROR('FORM NILAI SIAP'!$S171*'CPMK-CPL'!F$14,0)+IFERROR('FORM NILAI SIAP'!$U171*'CPMK-CPL'!F$15,0)+IFERROR('FORM NILAI SIAP'!$W171*'CPMK-CPL'!F$16,0)+IFERROR('FORM NILAI SIAP'!$Y171*'CPMK-CPL'!F$17,0)+IFERROR('FORM NILAI SIAP'!$AA171*'CPMK-CPL'!F$18,0)+IFERROR('FORM NILAI SIAP'!$AC171*'CPMK-CPL'!F$19,0)+IFERROR('FORM NILAI SIAP'!$AE171*'CPMK-CPL'!F$20,0))/'CPMK-CPL'!F$25,""))</f>
        <v>85.25</v>
      </c>
      <c r="H171" s="7" t="str">
        <f>IF($C171="","",IFERROR((IFERROR('FORM NILAI SIAP'!$M171*'CPMK-CPL'!G$11,0)+IFERROR('FORM NILAI SIAP'!$O171*'CPMK-CPL'!G$12,0)+IFERROR('FORM NILAI SIAP'!$Q171*'CPMK-CPL'!G$13,0)+IFERROR('FORM NILAI SIAP'!$S171*'CPMK-CPL'!G$14,0)+IFERROR('FORM NILAI SIAP'!$U171*'CPMK-CPL'!G$15,0)+IFERROR('FORM NILAI SIAP'!$W171*'CPMK-CPL'!G$16,0)+IFERROR('FORM NILAI SIAP'!$Y171*'CPMK-CPL'!G$17,0)+IFERROR('FORM NILAI SIAP'!$AA171*'CPMK-CPL'!G$18,0)+IFERROR('FORM NILAI SIAP'!$AC171*'CPMK-CPL'!G$19,0)+IFERROR('FORM NILAI SIAP'!$AE171*'CPMK-CPL'!G$20,0))/'CPMK-CPL'!G$25,""))</f>
        <v/>
      </c>
      <c r="I171" s="7" t="str">
        <f>IF($C171="","",IFERROR((IFERROR('FORM NILAI SIAP'!$M171*'CPMK-CPL'!H$11,0)+IFERROR('FORM NILAI SIAP'!$O171*'CPMK-CPL'!H$12,0)+IFERROR('FORM NILAI SIAP'!$Q171*'CPMK-CPL'!H$13,0)+IFERROR('FORM NILAI SIAP'!$S171*'CPMK-CPL'!H$14,0)+IFERROR('FORM NILAI SIAP'!$U171*'CPMK-CPL'!H$15,0)+IFERROR('FORM NILAI SIAP'!$W171*'CPMK-CPL'!H$16,0)+IFERROR('FORM NILAI SIAP'!$Y171*'CPMK-CPL'!H$17,0)+IFERROR('FORM NILAI SIAP'!$AA171*'CPMK-CPL'!H$18,0)+IFERROR('FORM NILAI SIAP'!$AC171*'CPMK-CPL'!H$19,0)+IFERROR('FORM NILAI SIAP'!$AE171*'CPMK-CPL'!H$20,0))/'CPMK-CPL'!H$25,""))</f>
        <v/>
      </c>
      <c r="J171" s="7" t="str">
        <f>IF($C171="","",IFERROR((IFERROR('FORM NILAI SIAP'!$M171*'CPMK-CPL'!I$11,0)+IFERROR('FORM NILAI SIAP'!$O171*'CPMK-CPL'!I$12,0)+IFERROR('FORM NILAI SIAP'!$Q171*'CPMK-CPL'!I$13,0)+IFERROR('FORM NILAI SIAP'!$S171*'CPMK-CPL'!I$14,0)+IFERROR('FORM NILAI SIAP'!$U171*'CPMK-CPL'!I$15,0)+IFERROR('FORM NILAI SIAP'!$W171*'CPMK-CPL'!I$16,0)+IFERROR('FORM NILAI SIAP'!$Y171*'CPMK-CPL'!I$17,0)+IFERROR('FORM NILAI SIAP'!$AA171*'CPMK-CPL'!I$18,0)+IFERROR('FORM NILAI SIAP'!$AC171*'CPMK-CPL'!I$19,0)+IFERROR('FORM NILAI SIAP'!$AE171*'CPMK-CPL'!I$20,0))/'CPMK-CPL'!I$25,""))</f>
        <v/>
      </c>
      <c r="K171" s="7" t="str">
        <f>IF($C171="","",IFERROR((IFERROR('FORM NILAI SIAP'!$M171*'CPMK-CPL'!J$11,0)+IFERROR('FORM NILAI SIAP'!$O171*'CPMK-CPL'!J$12,0)+IFERROR('FORM NILAI SIAP'!$Q171*'CPMK-CPL'!J$13,0)+IFERROR('FORM NILAI SIAP'!$S171*'CPMK-CPL'!J$14,0)+IFERROR('FORM NILAI SIAP'!$U171*'CPMK-CPL'!J$15,0)+IFERROR('FORM NILAI SIAP'!$W171*'CPMK-CPL'!J$16,0)+IFERROR('FORM NILAI SIAP'!$Y171*'CPMK-CPL'!J$17,0)+IFERROR('FORM NILAI SIAP'!$AA171*'CPMK-CPL'!J$18,0)+IFERROR('FORM NILAI SIAP'!$AC171*'CPMK-CPL'!J$19,0)+IFERROR('FORM NILAI SIAP'!$AE171*'CPMK-CPL'!J$20,0))/'CPMK-CPL'!J$25,""))</f>
        <v/>
      </c>
      <c r="L171" s="7" t="str">
        <f>IF($C171="","",IFERROR((IFERROR('FORM NILAI SIAP'!$M171*'CPMK-CPL'!K$11,0)+IFERROR('FORM NILAI SIAP'!$O171*'CPMK-CPL'!K$12,0)+IFERROR('FORM NILAI SIAP'!$Q171*'CPMK-CPL'!K$13,0)+IFERROR('FORM NILAI SIAP'!$S171*'CPMK-CPL'!K$14,0)+IFERROR('FORM NILAI SIAP'!$U171*'CPMK-CPL'!K$15,0)+IFERROR('FORM NILAI SIAP'!$W171*'CPMK-CPL'!K$16,0)+IFERROR('FORM NILAI SIAP'!$Y171*'CPMK-CPL'!K$17,0)+IFERROR('FORM NILAI SIAP'!$AA171*'CPMK-CPL'!K$18,0)+IFERROR('FORM NILAI SIAP'!$AC171*'CPMK-CPL'!K$19,0)+IFERROR('FORM NILAI SIAP'!$AE171*'CPMK-CPL'!K$20,0))/'CPMK-CPL'!K$25,""))</f>
        <v/>
      </c>
      <c r="M171" s="7" t="str">
        <f>IF($C171="","",IFERROR((IFERROR('FORM NILAI SIAP'!$M171*'CPMK-CPL'!L$11,0)+IFERROR('FORM NILAI SIAP'!$O171*'CPMK-CPL'!L$12,0)+IFERROR('FORM NILAI SIAP'!$Q171*'CPMK-CPL'!L$13,0)+IFERROR('FORM NILAI SIAP'!$S171*'CPMK-CPL'!L$14,0)+IFERROR('FORM NILAI SIAP'!$U171*'CPMK-CPL'!L$15,0)+IFERROR('FORM NILAI SIAP'!$W171*'CPMK-CPL'!L$16,0)+IFERROR('FORM NILAI SIAP'!$Y171*'CPMK-CPL'!L$17,0)+IFERROR('FORM NILAI SIAP'!$AA171*'CPMK-CPL'!L$18,0)+IFERROR('FORM NILAI SIAP'!$AC171*'CPMK-CPL'!L$19,0)+IFERROR('FORM NILAI SIAP'!$AE171*'CPMK-CPL'!L$20,0))/'CPMK-CPL'!L$25,""))</f>
        <v/>
      </c>
      <c r="N171" s="7" t="str">
        <f>IF($C171="","",IFERROR((IFERROR('FORM NILAI SIAP'!$M171*'CPMK-CPL'!M$11,0)+IFERROR('FORM NILAI SIAP'!$O171*'CPMK-CPL'!M$12,0)+IFERROR('FORM NILAI SIAP'!$Q171*'CPMK-CPL'!M$13,0)+IFERROR('FORM NILAI SIAP'!$S171*'CPMK-CPL'!M$14,0)+IFERROR('FORM NILAI SIAP'!$U171*'CPMK-CPL'!M$15,0)+IFERROR('FORM NILAI SIAP'!$W171*'CPMK-CPL'!M$16,0)+IFERROR('FORM NILAI SIAP'!$Y171*'CPMK-CPL'!M$17,0)+IFERROR('FORM NILAI SIAP'!$AA171*'CPMK-CPL'!M$18,0)+IFERROR('FORM NILAI SIAP'!$AC171*'CPMK-CPL'!M$19,0)+IFERROR('FORM NILAI SIAP'!$AE171*'CPMK-CPL'!M$20,0))/'CPMK-CPL'!M$25,""))</f>
        <v/>
      </c>
      <c r="O171" s="7" t="str">
        <f>IF($C171="","",IFERROR((IFERROR('FORM NILAI SIAP'!$M171*'CPMK-CPL'!N$11,0)+IFERROR('FORM NILAI SIAP'!$O171*'CPMK-CPL'!N$12,0)+IFERROR('FORM NILAI SIAP'!$Q171*'CPMK-CPL'!N$13,0)+IFERROR('FORM NILAI SIAP'!$S171*'CPMK-CPL'!N$14,0)+IFERROR('FORM NILAI SIAP'!$U171*'CPMK-CPL'!N$15,0)+IFERROR('FORM NILAI SIAP'!$W171*'CPMK-CPL'!N$16,0)+IFERROR('FORM NILAI SIAP'!$Y171*'CPMK-CPL'!N$17,0)+IFERROR('FORM NILAI SIAP'!$AA171*'CPMK-CPL'!N$18,0)+IFERROR('FORM NILAI SIAP'!$AC171*'CPMK-CPL'!N$19,0)+IFERROR('FORM NILAI SIAP'!$AE171*'CPMK-CPL'!N$20,0))/'CPMK-CPL'!N$25,""))</f>
        <v/>
      </c>
      <c r="P171" s="7" t="str">
        <f>IF($C171="","",IFERROR((IFERROR('FORM NILAI SIAP'!$M171*'CPMK-CPL'!O$11,0)+IFERROR('FORM NILAI SIAP'!$O171*'CPMK-CPL'!O$12,0)+IFERROR('FORM NILAI SIAP'!$Q171*'CPMK-CPL'!O$13,0)+IFERROR('FORM NILAI SIAP'!$S171*'CPMK-CPL'!O$14,0)+IFERROR('FORM NILAI SIAP'!$U171*'CPMK-CPL'!O$15,0)+IFERROR('FORM NILAI SIAP'!$W171*'CPMK-CPL'!O$16,0)+IFERROR('FORM NILAI SIAP'!$Y171*'CPMK-CPL'!O$17,0)+IFERROR('FORM NILAI SIAP'!$AA171*'CPMK-CPL'!O$18,0)+IFERROR('FORM NILAI SIAP'!$AC171*'CPMK-CPL'!O$19,0)+IFERROR('FORM NILAI SIAP'!$AE171*'CPMK-CPL'!O$20,0))/'CPMK-CPL'!O$25,""))</f>
        <v/>
      </c>
      <c r="Q171" s="7" t="str">
        <f>IF($C171="","",IFERROR((IFERROR('FORM NILAI SIAP'!$M171*'CPMK-CPL'!P$11,0)+IFERROR('FORM NILAI SIAP'!$O171*'CPMK-CPL'!P$12,0)+IFERROR('FORM NILAI SIAP'!$Q171*'CPMK-CPL'!P$13,0)+IFERROR('FORM NILAI SIAP'!$S171*'CPMK-CPL'!P$14,0)+IFERROR('FORM NILAI SIAP'!$U171*'CPMK-CPL'!P$15,0)+IFERROR('FORM NILAI SIAP'!$W171*'CPMK-CPL'!P$16,0)+IFERROR('FORM NILAI SIAP'!$Y171*'CPMK-CPL'!P$17,0)+IFERROR('FORM NILAI SIAP'!$AA171*'CPMK-CPL'!P$18,0)+IFERROR('FORM NILAI SIAP'!$AC171*'CPMK-CPL'!P$19,0)+IFERROR('FORM NILAI SIAP'!$AE171*'CPMK-CPL'!P$20,0))/'CPMK-CPL'!P$25,""))</f>
        <v/>
      </c>
      <c r="R171" s="7" t="str">
        <f>IF($C171="","",IFERROR((IFERROR('FORM NILAI SIAP'!$M171*'CPMK-CPL'!Q$11,0)+IFERROR('FORM NILAI SIAP'!$O171*'CPMK-CPL'!Q$12,0)+IFERROR('FORM NILAI SIAP'!$Q171*'CPMK-CPL'!Q$13,0)+IFERROR('FORM NILAI SIAP'!$S171*'CPMK-CPL'!Q$14,0)+IFERROR('FORM NILAI SIAP'!$U171*'CPMK-CPL'!Q$15,0)+IFERROR('FORM NILAI SIAP'!$W171*'CPMK-CPL'!Q$16,0)+IFERROR('FORM NILAI SIAP'!$Y171*'CPMK-CPL'!Q$17,0)+IFERROR('FORM NILAI SIAP'!$AA171*'CPMK-CPL'!Q$18,0)+IFERROR('FORM NILAI SIAP'!$AC171*'CPMK-CPL'!Q$19,0)+IFERROR('FORM NILAI SIAP'!$AE171*'CPMK-CPL'!Q$20,0))/'CPMK-CPL'!Q$25,""))</f>
        <v/>
      </c>
      <c r="S171" s="7" t="str">
        <f>IF($C171="","",IFERROR((IFERROR('FORM NILAI SIAP'!$M171*'CPMK-CPL'!R$11,0)+IFERROR('FORM NILAI SIAP'!$O171*'CPMK-CPL'!R$12,0)+IFERROR('FORM NILAI SIAP'!$Q171*'CPMK-CPL'!R$13,0)+IFERROR('FORM NILAI SIAP'!$S171*'CPMK-CPL'!R$14,0)+IFERROR('FORM NILAI SIAP'!$U171*'CPMK-CPL'!R$15,0)+IFERROR('FORM NILAI SIAP'!$W171*'CPMK-CPL'!R$16,0)+IFERROR('FORM NILAI SIAP'!$Y171*'CPMK-CPL'!R$17,0)+IFERROR('FORM NILAI SIAP'!$AA171*'CPMK-CPL'!R$18,0)+IFERROR('FORM NILAI SIAP'!$AC171*'CPMK-CPL'!R$19,0)+IFERROR('FORM NILAI SIAP'!$AE171*'CPMK-CPL'!R$20,0))/'CPMK-CPL'!R$25,""))</f>
        <v/>
      </c>
      <c r="T171" s="88" t="str">
        <f t="shared" ref="T171:AH171" si="175">IF(E171="","",IF(E171&gt;=80,4,IF(E171&gt;=70,3,IF(E171&gt;=60,2,1))))</f>
        <v/>
      </c>
      <c r="U171" s="88" t="str">
        <f t="shared" si="175"/>
        <v/>
      </c>
      <c r="V171" s="88">
        <f t="shared" si="141"/>
        <v>4</v>
      </c>
      <c r="W171" s="88" t="str">
        <f t="shared" si="175"/>
        <v/>
      </c>
      <c r="X171" s="88" t="str">
        <f t="shared" si="175"/>
        <v/>
      </c>
      <c r="Y171" s="88" t="str">
        <f t="shared" si="175"/>
        <v/>
      </c>
      <c r="Z171" s="88" t="str">
        <f t="shared" si="175"/>
        <v/>
      </c>
      <c r="AA171" s="88" t="str">
        <f t="shared" si="175"/>
        <v/>
      </c>
      <c r="AB171" s="88" t="str">
        <f t="shared" si="175"/>
        <v/>
      </c>
      <c r="AC171" s="88" t="str">
        <f t="shared" si="175"/>
        <v/>
      </c>
      <c r="AD171" s="88" t="str">
        <f t="shared" si="175"/>
        <v/>
      </c>
      <c r="AE171" s="88" t="str">
        <f t="shared" si="175"/>
        <v/>
      </c>
      <c r="AF171" s="88" t="str">
        <f t="shared" si="175"/>
        <v/>
      </c>
      <c r="AG171" s="88" t="str">
        <f t="shared" si="175"/>
        <v/>
      </c>
      <c r="AH171" s="88" t="str">
        <f t="shared" si="175"/>
        <v/>
      </c>
      <c r="AI171" s="89">
        <f t="shared" ca="1" si="6"/>
        <v>4</v>
      </c>
      <c r="AJ171" s="89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</row>
    <row r="172" spans="1:90" ht="14.25" customHeight="1">
      <c r="A172" s="103">
        <f t="shared" si="139"/>
        <v>165</v>
      </c>
      <c r="B172" s="64">
        <f>IF('FORM NILAI SIAP'!A172=0,"",'FORM NILAI SIAP'!A172)</f>
        <v>21120120140099</v>
      </c>
      <c r="C172" s="3" t="str">
        <f>IF('FORM NILAI SIAP'!B172=0,"",'FORM NILAI SIAP'!B172)</f>
        <v>HAFIZH ANJAR SAPUTRA</v>
      </c>
      <c r="D172" s="3" t="str">
        <f>'FORM NILAI SIAP'!J172</f>
        <v>A</v>
      </c>
      <c r="E172" s="7" t="str">
        <f>IF($C172="","",IFERROR((IFERROR('FORM NILAI SIAP'!$M172*'CPMK-CPL'!D$11,0)+IFERROR('FORM NILAI SIAP'!$O172*'CPMK-CPL'!D$12,0)+IFERROR('FORM NILAI SIAP'!$Q172*'CPMK-CPL'!D$13,0)+IFERROR('FORM NILAI SIAP'!$S172*'CPMK-CPL'!D$14,0)+IFERROR('FORM NILAI SIAP'!$U172*'CPMK-CPL'!D$15,0)+IFERROR('FORM NILAI SIAP'!$W172*'CPMK-CPL'!D$16,0)+IFERROR('FORM NILAI SIAP'!$Y172*'CPMK-CPL'!D$17,0)+IFERROR('FORM NILAI SIAP'!$AA172*'CPMK-CPL'!D$18,0)+IFERROR('FORM NILAI SIAP'!$AC172*'CPMK-CPL'!D$19,0)+IFERROR('FORM NILAI SIAP'!$AE172*'CPMK-CPL'!D$20,0))/'CPMK-CPL'!D$25,""))</f>
        <v/>
      </c>
      <c r="F172" s="7" t="str">
        <f>IF($C172="","",IFERROR((IFERROR('FORM NILAI SIAP'!$M172*'CPMK-CPL'!E$11,0)+IFERROR('FORM NILAI SIAP'!$O172*'CPMK-CPL'!E$12,0)+IFERROR('FORM NILAI SIAP'!$Q172*'CPMK-CPL'!E$13,0)+IFERROR('FORM NILAI SIAP'!$S172*'CPMK-CPL'!E$14,0)+IFERROR('FORM NILAI SIAP'!$U172*'CPMK-CPL'!E$15,0)+IFERROR('FORM NILAI SIAP'!$W172*'CPMK-CPL'!E$16,0)+IFERROR('FORM NILAI SIAP'!$Y172*'CPMK-CPL'!E$17,0)+IFERROR('FORM NILAI SIAP'!$AA172*'CPMK-CPL'!E$18,0)+IFERROR('FORM NILAI SIAP'!$AC172*'CPMK-CPL'!E$19,0)+IFERROR('FORM NILAI SIAP'!$AE172*'CPMK-CPL'!E$20,0))/'CPMK-CPL'!E$25,""))</f>
        <v/>
      </c>
      <c r="G172" s="7">
        <f>IF($C172="","",IFERROR((IFERROR('FORM NILAI SIAP'!$M172*'CPMK-CPL'!F$11,0)+IFERROR('FORM NILAI SIAP'!$O172*'CPMK-CPL'!F$12,0)+IFERROR('FORM NILAI SIAP'!$Q172*'CPMK-CPL'!F$13,0)+IFERROR('FORM NILAI SIAP'!$S172*'CPMK-CPL'!F$14,0)+IFERROR('FORM NILAI SIAP'!$U172*'CPMK-CPL'!F$15,0)+IFERROR('FORM NILAI SIAP'!$W172*'CPMK-CPL'!F$16,0)+IFERROR('FORM NILAI SIAP'!$Y172*'CPMK-CPL'!F$17,0)+IFERROR('FORM NILAI SIAP'!$AA172*'CPMK-CPL'!F$18,0)+IFERROR('FORM NILAI SIAP'!$AC172*'CPMK-CPL'!F$19,0)+IFERROR('FORM NILAI SIAP'!$AE172*'CPMK-CPL'!F$20,0))/'CPMK-CPL'!F$25,""))</f>
        <v>80</v>
      </c>
      <c r="H172" s="7" t="str">
        <f>IF($C172="","",IFERROR((IFERROR('FORM NILAI SIAP'!$M172*'CPMK-CPL'!G$11,0)+IFERROR('FORM NILAI SIAP'!$O172*'CPMK-CPL'!G$12,0)+IFERROR('FORM NILAI SIAP'!$Q172*'CPMK-CPL'!G$13,0)+IFERROR('FORM NILAI SIAP'!$S172*'CPMK-CPL'!G$14,0)+IFERROR('FORM NILAI SIAP'!$U172*'CPMK-CPL'!G$15,0)+IFERROR('FORM NILAI SIAP'!$W172*'CPMK-CPL'!G$16,0)+IFERROR('FORM NILAI SIAP'!$Y172*'CPMK-CPL'!G$17,0)+IFERROR('FORM NILAI SIAP'!$AA172*'CPMK-CPL'!G$18,0)+IFERROR('FORM NILAI SIAP'!$AC172*'CPMK-CPL'!G$19,0)+IFERROR('FORM NILAI SIAP'!$AE172*'CPMK-CPL'!G$20,0))/'CPMK-CPL'!G$25,""))</f>
        <v/>
      </c>
      <c r="I172" s="7" t="str">
        <f>IF($C172="","",IFERROR((IFERROR('FORM NILAI SIAP'!$M172*'CPMK-CPL'!H$11,0)+IFERROR('FORM NILAI SIAP'!$O172*'CPMK-CPL'!H$12,0)+IFERROR('FORM NILAI SIAP'!$Q172*'CPMK-CPL'!H$13,0)+IFERROR('FORM NILAI SIAP'!$S172*'CPMK-CPL'!H$14,0)+IFERROR('FORM NILAI SIAP'!$U172*'CPMK-CPL'!H$15,0)+IFERROR('FORM NILAI SIAP'!$W172*'CPMK-CPL'!H$16,0)+IFERROR('FORM NILAI SIAP'!$Y172*'CPMK-CPL'!H$17,0)+IFERROR('FORM NILAI SIAP'!$AA172*'CPMK-CPL'!H$18,0)+IFERROR('FORM NILAI SIAP'!$AC172*'CPMK-CPL'!H$19,0)+IFERROR('FORM NILAI SIAP'!$AE172*'CPMK-CPL'!H$20,0))/'CPMK-CPL'!H$25,""))</f>
        <v/>
      </c>
      <c r="J172" s="7" t="str">
        <f>IF($C172="","",IFERROR((IFERROR('FORM NILAI SIAP'!$M172*'CPMK-CPL'!I$11,0)+IFERROR('FORM NILAI SIAP'!$O172*'CPMK-CPL'!I$12,0)+IFERROR('FORM NILAI SIAP'!$Q172*'CPMK-CPL'!I$13,0)+IFERROR('FORM NILAI SIAP'!$S172*'CPMK-CPL'!I$14,0)+IFERROR('FORM NILAI SIAP'!$U172*'CPMK-CPL'!I$15,0)+IFERROR('FORM NILAI SIAP'!$W172*'CPMK-CPL'!I$16,0)+IFERROR('FORM NILAI SIAP'!$Y172*'CPMK-CPL'!I$17,0)+IFERROR('FORM NILAI SIAP'!$AA172*'CPMK-CPL'!I$18,0)+IFERROR('FORM NILAI SIAP'!$AC172*'CPMK-CPL'!I$19,0)+IFERROR('FORM NILAI SIAP'!$AE172*'CPMK-CPL'!I$20,0))/'CPMK-CPL'!I$25,""))</f>
        <v/>
      </c>
      <c r="K172" s="7" t="str">
        <f>IF($C172="","",IFERROR((IFERROR('FORM NILAI SIAP'!$M172*'CPMK-CPL'!J$11,0)+IFERROR('FORM NILAI SIAP'!$O172*'CPMK-CPL'!J$12,0)+IFERROR('FORM NILAI SIAP'!$Q172*'CPMK-CPL'!J$13,0)+IFERROR('FORM NILAI SIAP'!$S172*'CPMK-CPL'!J$14,0)+IFERROR('FORM NILAI SIAP'!$U172*'CPMK-CPL'!J$15,0)+IFERROR('FORM NILAI SIAP'!$W172*'CPMK-CPL'!J$16,0)+IFERROR('FORM NILAI SIAP'!$Y172*'CPMK-CPL'!J$17,0)+IFERROR('FORM NILAI SIAP'!$AA172*'CPMK-CPL'!J$18,0)+IFERROR('FORM NILAI SIAP'!$AC172*'CPMK-CPL'!J$19,0)+IFERROR('FORM NILAI SIAP'!$AE172*'CPMK-CPL'!J$20,0))/'CPMK-CPL'!J$25,""))</f>
        <v/>
      </c>
      <c r="L172" s="7" t="str">
        <f>IF($C172="","",IFERROR((IFERROR('FORM NILAI SIAP'!$M172*'CPMK-CPL'!K$11,0)+IFERROR('FORM NILAI SIAP'!$O172*'CPMK-CPL'!K$12,0)+IFERROR('FORM NILAI SIAP'!$Q172*'CPMK-CPL'!K$13,0)+IFERROR('FORM NILAI SIAP'!$S172*'CPMK-CPL'!K$14,0)+IFERROR('FORM NILAI SIAP'!$U172*'CPMK-CPL'!K$15,0)+IFERROR('FORM NILAI SIAP'!$W172*'CPMK-CPL'!K$16,0)+IFERROR('FORM NILAI SIAP'!$Y172*'CPMK-CPL'!K$17,0)+IFERROR('FORM NILAI SIAP'!$AA172*'CPMK-CPL'!K$18,0)+IFERROR('FORM NILAI SIAP'!$AC172*'CPMK-CPL'!K$19,0)+IFERROR('FORM NILAI SIAP'!$AE172*'CPMK-CPL'!K$20,0))/'CPMK-CPL'!K$25,""))</f>
        <v/>
      </c>
      <c r="M172" s="7" t="str">
        <f>IF($C172="","",IFERROR((IFERROR('FORM NILAI SIAP'!$M172*'CPMK-CPL'!L$11,0)+IFERROR('FORM NILAI SIAP'!$O172*'CPMK-CPL'!L$12,0)+IFERROR('FORM NILAI SIAP'!$Q172*'CPMK-CPL'!L$13,0)+IFERROR('FORM NILAI SIAP'!$S172*'CPMK-CPL'!L$14,0)+IFERROR('FORM NILAI SIAP'!$U172*'CPMK-CPL'!L$15,0)+IFERROR('FORM NILAI SIAP'!$W172*'CPMK-CPL'!L$16,0)+IFERROR('FORM NILAI SIAP'!$Y172*'CPMK-CPL'!L$17,0)+IFERROR('FORM NILAI SIAP'!$AA172*'CPMK-CPL'!L$18,0)+IFERROR('FORM NILAI SIAP'!$AC172*'CPMK-CPL'!L$19,0)+IFERROR('FORM NILAI SIAP'!$AE172*'CPMK-CPL'!L$20,0))/'CPMK-CPL'!L$25,""))</f>
        <v/>
      </c>
      <c r="N172" s="7" t="str">
        <f>IF($C172="","",IFERROR((IFERROR('FORM NILAI SIAP'!$M172*'CPMK-CPL'!M$11,0)+IFERROR('FORM NILAI SIAP'!$O172*'CPMK-CPL'!M$12,0)+IFERROR('FORM NILAI SIAP'!$Q172*'CPMK-CPL'!M$13,0)+IFERROR('FORM NILAI SIAP'!$S172*'CPMK-CPL'!M$14,0)+IFERROR('FORM NILAI SIAP'!$U172*'CPMK-CPL'!M$15,0)+IFERROR('FORM NILAI SIAP'!$W172*'CPMK-CPL'!M$16,0)+IFERROR('FORM NILAI SIAP'!$Y172*'CPMK-CPL'!M$17,0)+IFERROR('FORM NILAI SIAP'!$AA172*'CPMK-CPL'!M$18,0)+IFERROR('FORM NILAI SIAP'!$AC172*'CPMK-CPL'!M$19,0)+IFERROR('FORM NILAI SIAP'!$AE172*'CPMK-CPL'!M$20,0))/'CPMK-CPL'!M$25,""))</f>
        <v/>
      </c>
      <c r="O172" s="7" t="str">
        <f>IF($C172="","",IFERROR((IFERROR('FORM NILAI SIAP'!$M172*'CPMK-CPL'!N$11,0)+IFERROR('FORM NILAI SIAP'!$O172*'CPMK-CPL'!N$12,0)+IFERROR('FORM NILAI SIAP'!$Q172*'CPMK-CPL'!N$13,0)+IFERROR('FORM NILAI SIAP'!$S172*'CPMK-CPL'!N$14,0)+IFERROR('FORM NILAI SIAP'!$U172*'CPMK-CPL'!N$15,0)+IFERROR('FORM NILAI SIAP'!$W172*'CPMK-CPL'!N$16,0)+IFERROR('FORM NILAI SIAP'!$Y172*'CPMK-CPL'!N$17,0)+IFERROR('FORM NILAI SIAP'!$AA172*'CPMK-CPL'!N$18,0)+IFERROR('FORM NILAI SIAP'!$AC172*'CPMK-CPL'!N$19,0)+IFERROR('FORM NILAI SIAP'!$AE172*'CPMK-CPL'!N$20,0))/'CPMK-CPL'!N$25,""))</f>
        <v/>
      </c>
      <c r="P172" s="7" t="str">
        <f>IF($C172="","",IFERROR((IFERROR('FORM NILAI SIAP'!$M172*'CPMK-CPL'!O$11,0)+IFERROR('FORM NILAI SIAP'!$O172*'CPMK-CPL'!O$12,0)+IFERROR('FORM NILAI SIAP'!$Q172*'CPMK-CPL'!O$13,0)+IFERROR('FORM NILAI SIAP'!$S172*'CPMK-CPL'!O$14,0)+IFERROR('FORM NILAI SIAP'!$U172*'CPMK-CPL'!O$15,0)+IFERROR('FORM NILAI SIAP'!$W172*'CPMK-CPL'!O$16,0)+IFERROR('FORM NILAI SIAP'!$Y172*'CPMK-CPL'!O$17,0)+IFERROR('FORM NILAI SIAP'!$AA172*'CPMK-CPL'!O$18,0)+IFERROR('FORM NILAI SIAP'!$AC172*'CPMK-CPL'!O$19,0)+IFERROR('FORM NILAI SIAP'!$AE172*'CPMK-CPL'!O$20,0))/'CPMK-CPL'!O$25,""))</f>
        <v/>
      </c>
      <c r="Q172" s="7" t="str">
        <f>IF($C172="","",IFERROR((IFERROR('FORM NILAI SIAP'!$M172*'CPMK-CPL'!P$11,0)+IFERROR('FORM NILAI SIAP'!$O172*'CPMK-CPL'!P$12,0)+IFERROR('FORM NILAI SIAP'!$Q172*'CPMK-CPL'!P$13,0)+IFERROR('FORM NILAI SIAP'!$S172*'CPMK-CPL'!P$14,0)+IFERROR('FORM NILAI SIAP'!$U172*'CPMK-CPL'!P$15,0)+IFERROR('FORM NILAI SIAP'!$W172*'CPMK-CPL'!P$16,0)+IFERROR('FORM NILAI SIAP'!$Y172*'CPMK-CPL'!P$17,0)+IFERROR('FORM NILAI SIAP'!$AA172*'CPMK-CPL'!P$18,0)+IFERROR('FORM NILAI SIAP'!$AC172*'CPMK-CPL'!P$19,0)+IFERROR('FORM NILAI SIAP'!$AE172*'CPMK-CPL'!P$20,0))/'CPMK-CPL'!P$25,""))</f>
        <v/>
      </c>
      <c r="R172" s="7" t="str">
        <f>IF($C172="","",IFERROR((IFERROR('FORM NILAI SIAP'!$M172*'CPMK-CPL'!Q$11,0)+IFERROR('FORM NILAI SIAP'!$O172*'CPMK-CPL'!Q$12,0)+IFERROR('FORM NILAI SIAP'!$Q172*'CPMK-CPL'!Q$13,0)+IFERROR('FORM NILAI SIAP'!$S172*'CPMK-CPL'!Q$14,0)+IFERROR('FORM NILAI SIAP'!$U172*'CPMK-CPL'!Q$15,0)+IFERROR('FORM NILAI SIAP'!$W172*'CPMK-CPL'!Q$16,0)+IFERROR('FORM NILAI SIAP'!$Y172*'CPMK-CPL'!Q$17,0)+IFERROR('FORM NILAI SIAP'!$AA172*'CPMK-CPL'!Q$18,0)+IFERROR('FORM NILAI SIAP'!$AC172*'CPMK-CPL'!Q$19,0)+IFERROR('FORM NILAI SIAP'!$AE172*'CPMK-CPL'!Q$20,0))/'CPMK-CPL'!Q$25,""))</f>
        <v/>
      </c>
      <c r="S172" s="7" t="str">
        <f>IF($C172="","",IFERROR((IFERROR('FORM NILAI SIAP'!$M172*'CPMK-CPL'!R$11,0)+IFERROR('FORM NILAI SIAP'!$O172*'CPMK-CPL'!R$12,0)+IFERROR('FORM NILAI SIAP'!$Q172*'CPMK-CPL'!R$13,0)+IFERROR('FORM NILAI SIAP'!$S172*'CPMK-CPL'!R$14,0)+IFERROR('FORM NILAI SIAP'!$U172*'CPMK-CPL'!R$15,0)+IFERROR('FORM NILAI SIAP'!$W172*'CPMK-CPL'!R$16,0)+IFERROR('FORM NILAI SIAP'!$Y172*'CPMK-CPL'!R$17,0)+IFERROR('FORM NILAI SIAP'!$AA172*'CPMK-CPL'!R$18,0)+IFERROR('FORM NILAI SIAP'!$AC172*'CPMK-CPL'!R$19,0)+IFERROR('FORM NILAI SIAP'!$AE172*'CPMK-CPL'!R$20,0))/'CPMK-CPL'!R$25,""))</f>
        <v/>
      </c>
      <c r="T172" s="88" t="str">
        <f t="shared" ref="T172:AH172" si="176">IF(E172="","",IF(E172&gt;=80,4,IF(E172&gt;=70,3,IF(E172&gt;=60,2,1))))</f>
        <v/>
      </c>
      <c r="U172" s="88" t="str">
        <f t="shared" si="176"/>
        <v/>
      </c>
      <c r="V172" s="88">
        <f t="shared" si="141"/>
        <v>4</v>
      </c>
      <c r="W172" s="88" t="str">
        <f t="shared" si="176"/>
        <v/>
      </c>
      <c r="X172" s="88" t="str">
        <f t="shared" si="176"/>
        <v/>
      </c>
      <c r="Y172" s="88" t="str">
        <f t="shared" si="176"/>
        <v/>
      </c>
      <c r="Z172" s="88" t="str">
        <f t="shared" si="176"/>
        <v/>
      </c>
      <c r="AA172" s="88" t="str">
        <f t="shared" si="176"/>
        <v/>
      </c>
      <c r="AB172" s="88" t="str">
        <f t="shared" si="176"/>
        <v/>
      </c>
      <c r="AC172" s="88" t="str">
        <f t="shared" si="176"/>
        <v/>
      </c>
      <c r="AD172" s="88" t="str">
        <f t="shared" si="176"/>
        <v/>
      </c>
      <c r="AE172" s="88" t="str">
        <f t="shared" si="176"/>
        <v/>
      </c>
      <c r="AF172" s="88" t="str">
        <f t="shared" si="176"/>
        <v/>
      </c>
      <c r="AG172" s="88" t="str">
        <f t="shared" si="176"/>
        <v/>
      </c>
      <c r="AH172" s="88" t="str">
        <f t="shared" si="176"/>
        <v/>
      </c>
      <c r="AI172" s="89">
        <f t="shared" ca="1" si="6"/>
        <v>4</v>
      </c>
      <c r="AJ172" s="89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</row>
    <row r="173" spans="1:90" ht="14.25" customHeight="1">
      <c r="A173" s="103">
        <f t="shared" si="139"/>
        <v>166</v>
      </c>
      <c r="B173" s="64">
        <f>IF('FORM NILAI SIAP'!A173=0,"",'FORM NILAI SIAP'!A173)</f>
        <v>21120120140099</v>
      </c>
      <c r="C173" s="3" t="str">
        <f>IF('FORM NILAI SIAP'!B173=0,"",'FORM NILAI SIAP'!B173)</f>
        <v>MUHAMMAD FADHIL SULTHAN</v>
      </c>
      <c r="D173" s="3" t="str">
        <f>'FORM NILAI SIAP'!J173</f>
        <v>A</v>
      </c>
      <c r="E173" s="7" t="str">
        <f>IF($C173="","",IFERROR((IFERROR('FORM NILAI SIAP'!$M173*'CPMK-CPL'!D$11,0)+IFERROR('FORM NILAI SIAP'!$O173*'CPMK-CPL'!D$12,0)+IFERROR('FORM NILAI SIAP'!$Q173*'CPMK-CPL'!D$13,0)+IFERROR('FORM NILAI SIAP'!$S173*'CPMK-CPL'!D$14,0)+IFERROR('FORM NILAI SIAP'!$U173*'CPMK-CPL'!D$15,0)+IFERROR('FORM NILAI SIAP'!$W173*'CPMK-CPL'!D$16,0)+IFERROR('FORM NILAI SIAP'!$Y173*'CPMK-CPL'!D$17,0)+IFERROR('FORM NILAI SIAP'!$AA173*'CPMK-CPL'!D$18,0)+IFERROR('FORM NILAI SIAP'!$AC173*'CPMK-CPL'!D$19,0)+IFERROR('FORM NILAI SIAP'!$AE173*'CPMK-CPL'!D$20,0))/'CPMK-CPL'!D$25,""))</f>
        <v/>
      </c>
      <c r="F173" s="7" t="str">
        <f>IF($C173="","",IFERROR((IFERROR('FORM NILAI SIAP'!$M173*'CPMK-CPL'!E$11,0)+IFERROR('FORM NILAI SIAP'!$O173*'CPMK-CPL'!E$12,0)+IFERROR('FORM NILAI SIAP'!$Q173*'CPMK-CPL'!E$13,0)+IFERROR('FORM NILAI SIAP'!$S173*'CPMK-CPL'!E$14,0)+IFERROR('FORM NILAI SIAP'!$U173*'CPMK-CPL'!E$15,0)+IFERROR('FORM NILAI SIAP'!$W173*'CPMK-CPL'!E$16,0)+IFERROR('FORM NILAI SIAP'!$Y173*'CPMK-CPL'!E$17,0)+IFERROR('FORM NILAI SIAP'!$AA173*'CPMK-CPL'!E$18,0)+IFERROR('FORM NILAI SIAP'!$AC173*'CPMK-CPL'!E$19,0)+IFERROR('FORM NILAI SIAP'!$AE173*'CPMK-CPL'!E$20,0))/'CPMK-CPL'!E$25,""))</f>
        <v/>
      </c>
      <c r="G173" s="7">
        <f>IF($C173="","",IFERROR((IFERROR('FORM NILAI SIAP'!$M173*'CPMK-CPL'!F$11,0)+IFERROR('FORM NILAI SIAP'!$O173*'CPMK-CPL'!F$12,0)+IFERROR('FORM NILAI SIAP'!$Q173*'CPMK-CPL'!F$13,0)+IFERROR('FORM NILAI SIAP'!$S173*'CPMK-CPL'!F$14,0)+IFERROR('FORM NILAI SIAP'!$U173*'CPMK-CPL'!F$15,0)+IFERROR('FORM NILAI SIAP'!$W173*'CPMK-CPL'!F$16,0)+IFERROR('FORM NILAI SIAP'!$Y173*'CPMK-CPL'!F$17,0)+IFERROR('FORM NILAI SIAP'!$AA173*'CPMK-CPL'!F$18,0)+IFERROR('FORM NILAI SIAP'!$AC173*'CPMK-CPL'!F$19,0)+IFERROR('FORM NILAI SIAP'!$AE173*'CPMK-CPL'!F$20,0))/'CPMK-CPL'!F$25,""))</f>
        <v>85</v>
      </c>
      <c r="H173" s="7" t="str">
        <f>IF($C173="","",IFERROR((IFERROR('FORM NILAI SIAP'!$M173*'CPMK-CPL'!G$11,0)+IFERROR('FORM NILAI SIAP'!$O173*'CPMK-CPL'!G$12,0)+IFERROR('FORM NILAI SIAP'!$Q173*'CPMK-CPL'!G$13,0)+IFERROR('FORM NILAI SIAP'!$S173*'CPMK-CPL'!G$14,0)+IFERROR('FORM NILAI SIAP'!$U173*'CPMK-CPL'!G$15,0)+IFERROR('FORM NILAI SIAP'!$W173*'CPMK-CPL'!G$16,0)+IFERROR('FORM NILAI SIAP'!$Y173*'CPMK-CPL'!G$17,0)+IFERROR('FORM NILAI SIAP'!$AA173*'CPMK-CPL'!G$18,0)+IFERROR('FORM NILAI SIAP'!$AC173*'CPMK-CPL'!G$19,0)+IFERROR('FORM NILAI SIAP'!$AE173*'CPMK-CPL'!G$20,0))/'CPMK-CPL'!G$25,""))</f>
        <v/>
      </c>
      <c r="I173" s="7" t="str">
        <f>IF($C173="","",IFERROR((IFERROR('FORM NILAI SIAP'!$M173*'CPMK-CPL'!H$11,0)+IFERROR('FORM NILAI SIAP'!$O173*'CPMK-CPL'!H$12,0)+IFERROR('FORM NILAI SIAP'!$Q173*'CPMK-CPL'!H$13,0)+IFERROR('FORM NILAI SIAP'!$S173*'CPMK-CPL'!H$14,0)+IFERROR('FORM NILAI SIAP'!$U173*'CPMK-CPL'!H$15,0)+IFERROR('FORM NILAI SIAP'!$W173*'CPMK-CPL'!H$16,0)+IFERROR('FORM NILAI SIAP'!$Y173*'CPMK-CPL'!H$17,0)+IFERROR('FORM NILAI SIAP'!$AA173*'CPMK-CPL'!H$18,0)+IFERROR('FORM NILAI SIAP'!$AC173*'CPMK-CPL'!H$19,0)+IFERROR('FORM NILAI SIAP'!$AE173*'CPMK-CPL'!H$20,0))/'CPMK-CPL'!H$25,""))</f>
        <v/>
      </c>
      <c r="J173" s="7" t="str">
        <f>IF($C173="","",IFERROR((IFERROR('FORM NILAI SIAP'!$M173*'CPMK-CPL'!I$11,0)+IFERROR('FORM NILAI SIAP'!$O173*'CPMK-CPL'!I$12,0)+IFERROR('FORM NILAI SIAP'!$Q173*'CPMK-CPL'!I$13,0)+IFERROR('FORM NILAI SIAP'!$S173*'CPMK-CPL'!I$14,0)+IFERROR('FORM NILAI SIAP'!$U173*'CPMK-CPL'!I$15,0)+IFERROR('FORM NILAI SIAP'!$W173*'CPMK-CPL'!I$16,0)+IFERROR('FORM NILAI SIAP'!$Y173*'CPMK-CPL'!I$17,0)+IFERROR('FORM NILAI SIAP'!$AA173*'CPMK-CPL'!I$18,0)+IFERROR('FORM NILAI SIAP'!$AC173*'CPMK-CPL'!I$19,0)+IFERROR('FORM NILAI SIAP'!$AE173*'CPMK-CPL'!I$20,0))/'CPMK-CPL'!I$25,""))</f>
        <v/>
      </c>
      <c r="K173" s="7" t="str">
        <f>IF($C173="","",IFERROR((IFERROR('FORM NILAI SIAP'!$M173*'CPMK-CPL'!J$11,0)+IFERROR('FORM NILAI SIAP'!$O173*'CPMK-CPL'!J$12,0)+IFERROR('FORM NILAI SIAP'!$Q173*'CPMK-CPL'!J$13,0)+IFERROR('FORM NILAI SIAP'!$S173*'CPMK-CPL'!J$14,0)+IFERROR('FORM NILAI SIAP'!$U173*'CPMK-CPL'!J$15,0)+IFERROR('FORM NILAI SIAP'!$W173*'CPMK-CPL'!J$16,0)+IFERROR('FORM NILAI SIAP'!$Y173*'CPMK-CPL'!J$17,0)+IFERROR('FORM NILAI SIAP'!$AA173*'CPMK-CPL'!J$18,0)+IFERROR('FORM NILAI SIAP'!$AC173*'CPMK-CPL'!J$19,0)+IFERROR('FORM NILAI SIAP'!$AE173*'CPMK-CPL'!J$20,0))/'CPMK-CPL'!J$25,""))</f>
        <v/>
      </c>
      <c r="L173" s="7" t="str">
        <f>IF($C173="","",IFERROR((IFERROR('FORM NILAI SIAP'!$M173*'CPMK-CPL'!K$11,0)+IFERROR('FORM NILAI SIAP'!$O173*'CPMK-CPL'!K$12,0)+IFERROR('FORM NILAI SIAP'!$Q173*'CPMK-CPL'!K$13,0)+IFERROR('FORM NILAI SIAP'!$S173*'CPMK-CPL'!K$14,0)+IFERROR('FORM NILAI SIAP'!$U173*'CPMK-CPL'!K$15,0)+IFERROR('FORM NILAI SIAP'!$W173*'CPMK-CPL'!K$16,0)+IFERROR('FORM NILAI SIAP'!$Y173*'CPMK-CPL'!K$17,0)+IFERROR('FORM NILAI SIAP'!$AA173*'CPMK-CPL'!K$18,0)+IFERROR('FORM NILAI SIAP'!$AC173*'CPMK-CPL'!K$19,0)+IFERROR('FORM NILAI SIAP'!$AE173*'CPMK-CPL'!K$20,0))/'CPMK-CPL'!K$25,""))</f>
        <v/>
      </c>
      <c r="M173" s="7" t="str">
        <f>IF($C173="","",IFERROR((IFERROR('FORM NILAI SIAP'!$M173*'CPMK-CPL'!L$11,0)+IFERROR('FORM NILAI SIAP'!$O173*'CPMK-CPL'!L$12,0)+IFERROR('FORM NILAI SIAP'!$Q173*'CPMK-CPL'!L$13,0)+IFERROR('FORM NILAI SIAP'!$S173*'CPMK-CPL'!L$14,0)+IFERROR('FORM NILAI SIAP'!$U173*'CPMK-CPL'!L$15,0)+IFERROR('FORM NILAI SIAP'!$W173*'CPMK-CPL'!L$16,0)+IFERROR('FORM NILAI SIAP'!$Y173*'CPMK-CPL'!L$17,0)+IFERROR('FORM NILAI SIAP'!$AA173*'CPMK-CPL'!L$18,0)+IFERROR('FORM NILAI SIAP'!$AC173*'CPMK-CPL'!L$19,0)+IFERROR('FORM NILAI SIAP'!$AE173*'CPMK-CPL'!L$20,0))/'CPMK-CPL'!L$25,""))</f>
        <v/>
      </c>
      <c r="N173" s="7" t="str">
        <f>IF($C173="","",IFERROR((IFERROR('FORM NILAI SIAP'!$M173*'CPMK-CPL'!M$11,0)+IFERROR('FORM NILAI SIAP'!$O173*'CPMK-CPL'!M$12,0)+IFERROR('FORM NILAI SIAP'!$Q173*'CPMK-CPL'!M$13,0)+IFERROR('FORM NILAI SIAP'!$S173*'CPMK-CPL'!M$14,0)+IFERROR('FORM NILAI SIAP'!$U173*'CPMK-CPL'!M$15,0)+IFERROR('FORM NILAI SIAP'!$W173*'CPMK-CPL'!M$16,0)+IFERROR('FORM NILAI SIAP'!$Y173*'CPMK-CPL'!M$17,0)+IFERROR('FORM NILAI SIAP'!$AA173*'CPMK-CPL'!M$18,0)+IFERROR('FORM NILAI SIAP'!$AC173*'CPMK-CPL'!M$19,0)+IFERROR('FORM NILAI SIAP'!$AE173*'CPMK-CPL'!M$20,0))/'CPMK-CPL'!M$25,""))</f>
        <v/>
      </c>
      <c r="O173" s="7" t="str">
        <f>IF($C173="","",IFERROR((IFERROR('FORM NILAI SIAP'!$M173*'CPMK-CPL'!N$11,0)+IFERROR('FORM NILAI SIAP'!$O173*'CPMK-CPL'!N$12,0)+IFERROR('FORM NILAI SIAP'!$Q173*'CPMK-CPL'!N$13,0)+IFERROR('FORM NILAI SIAP'!$S173*'CPMK-CPL'!N$14,0)+IFERROR('FORM NILAI SIAP'!$U173*'CPMK-CPL'!N$15,0)+IFERROR('FORM NILAI SIAP'!$W173*'CPMK-CPL'!N$16,0)+IFERROR('FORM NILAI SIAP'!$Y173*'CPMK-CPL'!N$17,0)+IFERROR('FORM NILAI SIAP'!$AA173*'CPMK-CPL'!N$18,0)+IFERROR('FORM NILAI SIAP'!$AC173*'CPMK-CPL'!N$19,0)+IFERROR('FORM NILAI SIAP'!$AE173*'CPMK-CPL'!N$20,0))/'CPMK-CPL'!N$25,""))</f>
        <v/>
      </c>
      <c r="P173" s="7" t="str">
        <f>IF($C173="","",IFERROR((IFERROR('FORM NILAI SIAP'!$M173*'CPMK-CPL'!O$11,0)+IFERROR('FORM NILAI SIAP'!$O173*'CPMK-CPL'!O$12,0)+IFERROR('FORM NILAI SIAP'!$Q173*'CPMK-CPL'!O$13,0)+IFERROR('FORM NILAI SIAP'!$S173*'CPMK-CPL'!O$14,0)+IFERROR('FORM NILAI SIAP'!$U173*'CPMK-CPL'!O$15,0)+IFERROR('FORM NILAI SIAP'!$W173*'CPMK-CPL'!O$16,0)+IFERROR('FORM NILAI SIAP'!$Y173*'CPMK-CPL'!O$17,0)+IFERROR('FORM NILAI SIAP'!$AA173*'CPMK-CPL'!O$18,0)+IFERROR('FORM NILAI SIAP'!$AC173*'CPMK-CPL'!O$19,0)+IFERROR('FORM NILAI SIAP'!$AE173*'CPMK-CPL'!O$20,0))/'CPMK-CPL'!O$25,""))</f>
        <v/>
      </c>
      <c r="Q173" s="7" t="str">
        <f>IF($C173="","",IFERROR((IFERROR('FORM NILAI SIAP'!$M173*'CPMK-CPL'!P$11,0)+IFERROR('FORM NILAI SIAP'!$O173*'CPMK-CPL'!P$12,0)+IFERROR('FORM NILAI SIAP'!$Q173*'CPMK-CPL'!P$13,0)+IFERROR('FORM NILAI SIAP'!$S173*'CPMK-CPL'!P$14,0)+IFERROR('FORM NILAI SIAP'!$U173*'CPMK-CPL'!P$15,0)+IFERROR('FORM NILAI SIAP'!$W173*'CPMK-CPL'!P$16,0)+IFERROR('FORM NILAI SIAP'!$Y173*'CPMK-CPL'!P$17,0)+IFERROR('FORM NILAI SIAP'!$AA173*'CPMK-CPL'!P$18,0)+IFERROR('FORM NILAI SIAP'!$AC173*'CPMK-CPL'!P$19,0)+IFERROR('FORM NILAI SIAP'!$AE173*'CPMK-CPL'!P$20,0))/'CPMK-CPL'!P$25,""))</f>
        <v/>
      </c>
      <c r="R173" s="7" t="str">
        <f>IF($C173="","",IFERROR((IFERROR('FORM NILAI SIAP'!$M173*'CPMK-CPL'!Q$11,0)+IFERROR('FORM NILAI SIAP'!$O173*'CPMK-CPL'!Q$12,0)+IFERROR('FORM NILAI SIAP'!$Q173*'CPMK-CPL'!Q$13,0)+IFERROR('FORM NILAI SIAP'!$S173*'CPMK-CPL'!Q$14,0)+IFERROR('FORM NILAI SIAP'!$U173*'CPMK-CPL'!Q$15,0)+IFERROR('FORM NILAI SIAP'!$W173*'CPMK-CPL'!Q$16,0)+IFERROR('FORM NILAI SIAP'!$Y173*'CPMK-CPL'!Q$17,0)+IFERROR('FORM NILAI SIAP'!$AA173*'CPMK-CPL'!Q$18,0)+IFERROR('FORM NILAI SIAP'!$AC173*'CPMK-CPL'!Q$19,0)+IFERROR('FORM NILAI SIAP'!$AE173*'CPMK-CPL'!Q$20,0))/'CPMK-CPL'!Q$25,""))</f>
        <v/>
      </c>
      <c r="S173" s="7" t="str">
        <f>IF($C173="","",IFERROR((IFERROR('FORM NILAI SIAP'!$M173*'CPMK-CPL'!R$11,0)+IFERROR('FORM NILAI SIAP'!$O173*'CPMK-CPL'!R$12,0)+IFERROR('FORM NILAI SIAP'!$Q173*'CPMK-CPL'!R$13,0)+IFERROR('FORM NILAI SIAP'!$S173*'CPMK-CPL'!R$14,0)+IFERROR('FORM NILAI SIAP'!$U173*'CPMK-CPL'!R$15,0)+IFERROR('FORM NILAI SIAP'!$W173*'CPMK-CPL'!R$16,0)+IFERROR('FORM NILAI SIAP'!$Y173*'CPMK-CPL'!R$17,0)+IFERROR('FORM NILAI SIAP'!$AA173*'CPMK-CPL'!R$18,0)+IFERROR('FORM NILAI SIAP'!$AC173*'CPMK-CPL'!R$19,0)+IFERROR('FORM NILAI SIAP'!$AE173*'CPMK-CPL'!R$20,0))/'CPMK-CPL'!R$25,""))</f>
        <v/>
      </c>
      <c r="T173" s="88" t="str">
        <f t="shared" ref="T173:AH173" si="177">IF(E173="","",IF(E173&gt;=80,4,IF(E173&gt;=70,3,IF(E173&gt;=60,2,1))))</f>
        <v/>
      </c>
      <c r="U173" s="88" t="str">
        <f t="shared" si="177"/>
        <v/>
      </c>
      <c r="V173" s="88">
        <f t="shared" si="141"/>
        <v>4</v>
      </c>
      <c r="W173" s="88" t="str">
        <f t="shared" si="177"/>
        <v/>
      </c>
      <c r="X173" s="88" t="str">
        <f t="shared" si="177"/>
        <v/>
      </c>
      <c r="Y173" s="88" t="str">
        <f t="shared" si="177"/>
        <v/>
      </c>
      <c r="Z173" s="88" t="str">
        <f t="shared" si="177"/>
        <v/>
      </c>
      <c r="AA173" s="88" t="str">
        <f t="shared" si="177"/>
        <v/>
      </c>
      <c r="AB173" s="88" t="str">
        <f t="shared" si="177"/>
        <v/>
      </c>
      <c r="AC173" s="88" t="str">
        <f t="shared" si="177"/>
        <v/>
      </c>
      <c r="AD173" s="88" t="str">
        <f t="shared" si="177"/>
        <v/>
      </c>
      <c r="AE173" s="88" t="str">
        <f t="shared" si="177"/>
        <v/>
      </c>
      <c r="AF173" s="88" t="str">
        <f t="shared" si="177"/>
        <v/>
      </c>
      <c r="AG173" s="88" t="str">
        <f t="shared" si="177"/>
        <v/>
      </c>
      <c r="AH173" s="88" t="str">
        <f t="shared" si="177"/>
        <v/>
      </c>
      <c r="AI173" s="89">
        <f t="shared" ca="1" si="6"/>
        <v>4</v>
      </c>
      <c r="AJ173" s="89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</row>
    <row r="174" spans="1:90" ht="14.25" customHeight="1">
      <c r="A174" s="103">
        <f t="shared" si="139"/>
        <v>167</v>
      </c>
      <c r="B174" s="64">
        <f>IF('FORM NILAI SIAP'!A174=0,"",'FORM NILAI SIAP'!A174)</f>
        <v>21120120140099</v>
      </c>
      <c r="C174" s="3" t="str">
        <f>IF('FORM NILAI SIAP'!B174=0,"",'FORM NILAI SIAP'!B174)</f>
        <v>MUHAMMAD JUHA ARSYADANI ARIF</v>
      </c>
      <c r="D174" s="3" t="str">
        <f>'FORM NILAI SIAP'!J174</f>
        <v>A</v>
      </c>
      <c r="E174" s="7" t="str">
        <f>IF($C174="","",IFERROR((IFERROR('FORM NILAI SIAP'!$M174*'CPMK-CPL'!D$11,0)+IFERROR('FORM NILAI SIAP'!$O174*'CPMK-CPL'!D$12,0)+IFERROR('FORM NILAI SIAP'!$Q174*'CPMK-CPL'!D$13,0)+IFERROR('FORM NILAI SIAP'!$S174*'CPMK-CPL'!D$14,0)+IFERROR('FORM NILAI SIAP'!$U174*'CPMK-CPL'!D$15,0)+IFERROR('FORM NILAI SIAP'!$W174*'CPMK-CPL'!D$16,0)+IFERROR('FORM NILAI SIAP'!$Y174*'CPMK-CPL'!D$17,0)+IFERROR('FORM NILAI SIAP'!$AA174*'CPMK-CPL'!D$18,0)+IFERROR('FORM NILAI SIAP'!$AC174*'CPMK-CPL'!D$19,0)+IFERROR('FORM NILAI SIAP'!$AE174*'CPMK-CPL'!D$20,0))/'CPMK-CPL'!D$25,""))</f>
        <v/>
      </c>
      <c r="F174" s="7" t="str">
        <f>IF($C174="","",IFERROR((IFERROR('FORM NILAI SIAP'!$M174*'CPMK-CPL'!E$11,0)+IFERROR('FORM NILAI SIAP'!$O174*'CPMK-CPL'!E$12,0)+IFERROR('FORM NILAI SIAP'!$Q174*'CPMK-CPL'!E$13,0)+IFERROR('FORM NILAI SIAP'!$S174*'CPMK-CPL'!E$14,0)+IFERROR('FORM NILAI SIAP'!$U174*'CPMK-CPL'!E$15,0)+IFERROR('FORM NILAI SIAP'!$W174*'CPMK-CPL'!E$16,0)+IFERROR('FORM NILAI SIAP'!$Y174*'CPMK-CPL'!E$17,0)+IFERROR('FORM NILAI SIAP'!$AA174*'CPMK-CPL'!E$18,0)+IFERROR('FORM NILAI SIAP'!$AC174*'CPMK-CPL'!E$19,0)+IFERROR('FORM NILAI SIAP'!$AE174*'CPMK-CPL'!E$20,0))/'CPMK-CPL'!E$25,""))</f>
        <v/>
      </c>
      <c r="G174" s="7">
        <f>IF($C174="","",IFERROR((IFERROR('FORM NILAI SIAP'!$M174*'CPMK-CPL'!F$11,0)+IFERROR('FORM NILAI SIAP'!$O174*'CPMK-CPL'!F$12,0)+IFERROR('FORM NILAI SIAP'!$Q174*'CPMK-CPL'!F$13,0)+IFERROR('FORM NILAI SIAP'!$S174*'CPMK-CPL'!F$14,0)+IFERROR('FORM NILAI SIAP'!$U174*'CPMK-CPL'!F$15,0)+IFERROR('FORM NILAI SIAP'!$W174*'CPMK-CPL'!F$16,0)+IFERROR('FORM NILAI SIAP'!$Y174*'CPMK-CPL'!F$17,0)+IFERROR('FORM NILAI SIAP'!$AA174*'CPMK-CPL'!F$18,0)+IFERROR('FORM NILAI SIAP'!$AC174*'CPMK-CPL'!F$19,0)+IFERROR('FORM NILAI SIAP'!$AE174*'CPMK-CPL'!F$20,0))/'CPMK-CPL'!F$25,""))</f>
        <v>83.5</v>
      </c>
      <c r="H174" s="7" t="str">
        <f>IF($C174="","",IFERROR((IFERROR('FORM NILAI SIAP'!$M174*'CPMK-CPL'!G$11,0)+IFERROR('FORM NILAI SIAP'!$O174*'CPMK-CPL'!G$12,0)+IFERROR('FORM NILAI SIAP'!$Q174*'CPMK-CPL'!G$13,0)+IFERROR('FORM NILAI SIAP'!$S174*'CPMK-CPL'!G$14,0)+IFERROR('FORM NILAI SIAP'!$U174*'CPMK-CPL'!G$15,0)+IFERROR('FORM NILAI SIAP'!$W174*'CPMK-CPL'!G$16,0)+IFERROR('FORM NILAI SIAP'!$Y174*'CPMK-CPL'!G$17,0)+IFERROR('FORM NILAI SIAP'!$AA174*'CPMK-CPL'!G$18,0)+IFERROR('FORM NILAI SIAP'!$AC174*'CPMK-CPL'!G$19,0)+IFERROR('FORM NILAI SIAP'!$AE174*'CPMK-CPL'!G$20,0))/'CPMK-CPL'!G$25,""))</f>
        <v/>
      </c>
      <c r="I174" s="7" t="str">
        <f>IF($C174="","",IFERROR((IFERROR('FORM NILAI SIAP'!$M174*'CPMK-CPL'!H$11,0)+IFERROR('FORM NILAI SIAP'!$O174*'CPMK-CPL'!H$12,0)+IFERROR('FORM NILAI SIAP'!$Q174*'CPMK-CPL'!H$13,0)+IFERROR('FORM NILAI SIAP'!$S174*'CPMK-CPL'!H$14,0)+IFERROR('FORM NILAI SIAP'!$U174*'CPMK-CPL'!H$15,0)+IFERROR('FORM NILAI SIAP'!$W174*'CPMK-CPL'!H$16,0)+IFERROR('FORM NILAI SIAP'!$Y174*'CPMK-CPL'!H$17,0)+IFERROR('FORM NILAI SIAP'!$AA174*'CPMK-CPL'!H$18,0)+IFERROR('FORM NILAI SIAP'!$AC174*'CPMK-CPL'!H$19,0)+IFERROR('FORM NILAI SIAP'!$AE174*'CPMK-CPL'!H$20,0))/'CPMK-CPL'!H$25,""))</f>
        <v/>
      </c>
      <c r="J174" s="7" t="str">
        <f>IF($C174="","",IFERROR((IFERROR('FORM NILAI SIAP'!$M174*'CPMK-CPL'!I$11,0)+IFERROR('FORM NILAI SIAP'!$O174*'CPMK-CPL'!I$12,0)+IFERROR('FORM NILAI SIAP'!$Q174*'CPMK-CPL'!I$13,0)+IFERROR('FORM NILAI SIAP'!$S174*'CPMK-CPL'!I$14,0)+IFERROR('FORM NILAI SIAP'!$U174*'CPMK-CPL'!I$15,0)+IFERROR('FORM NILAI SIAP'!$W174*'CPMK-CPL'!I$16,0)+IFERROR('FORM NILAI SIAP'!$Y174*'CPMK-CPL'!I$17,0)+IFERROR('FORM NILAI SIAP'!$AA174*'CPMK-CPL'!I$18,0)+IFERROR('FORM NILAI SIAP'!$AC174*'CPMK-CPL'!I$19,0)+IFERROR('FORM NILAI SIAP'!$AE174*'CPMK-CPL'!I$20,0))/'CPMK-CPL'!I$25,""))</f>
        <v/>
      </c>
      <c r="K174" s="7" t="str">
        <f>IF($C174="","",IFERROR((IFERROR('FORM NILAI SIAP'!$M174*'CPMK-CPL'!J$11,0)+IFERROR('FORM NILAI SIAP'!$O174*'CPMK-CPL'!J$12,0)+IFERROR('FORM NILAI SIAP'!$Q174*'CPMK-CPL'!J$13,0)+IFERROR('FORM NILAI SIAP'!$S174*'CPMK-CPL'!J$14,0)+IFERROR('FORM NILAI SIAP'!$U174*'CPMK-CPL'!J$15,0)+IFERROR('FORM NILAI SIAP'!$W174*'CPMK-CPL'!J$16,0)+IFERROR('FORM NILAI SIAP'!$Y174*'CPMK-CPL'!J$17,0)+IFERROR('FORM NILAI SIAP'!$AA174*'CPMK-CPL'!J$18,0)+IFERROR('FORM NILAI SIAP'!$AC174*'CPMK-CPL'!J$19,0)+IFERROR('FORM NILAI SIAP'!$AE174*'CPMK-CPL'!J$20,0))/'CPMK-CPL'!J$25,""))</f>
        <v/>
      </c>
      <c r="L174" s="7" t="str">
        <f>IF($C174="","",IFERROR((IFERROR('FORM NILAI SIAP'!$M174*'CPMK-CPL'!K$11,0)+IFERROR('FORM NILAI SIAP'!$O174*'CPMK-CPL'!K$12,0)+IFERROR('FORM NILAI SIAP'!$Q174*'CPMK-CPL'!K$13,0)+IFERROR('FORM NILAI SIAP'!$S174*'CPMK-CPL'!K$14,0)+IFERROR('FORM NILAI SIAP'!$U174*'CPMK-CPL'!K$15,0)+IFERROR('FORM NILAI SIAP'!$W174*'CPMK-CPL'!K$16,0)+IFERROR('FORM NILAI SIAP'!$Y174*'CPMK-CPL'!K$17,0)+IFERROR('FORM NILAI SIAP'!$AA174*'CPMK-CPL'!K$18,0)+IFERROR('FORM NILAI SIAP'!$AC174*'CPMK-CPL'!K$19,0)+IFERROR('FORM NILAI SIAP'!$AE174*'CPMK-CPL'!K$20,0))/'CPMK-CPL'!K$25,""))</f>
        <v/>
      </c>
      <c r="M174" s="7" t="str">
        <f>IF($C174="","",IFERROR((IFERROR('FORM NILAI SIAP'!$M174*'CPMK-CPL'!L$11,0)+IFERROR('FORM NILAI SIAP'!$O174*'CPMK-CPL'!L$12,0)+IFERROR('FORM NILAI SIAP'!$Q174*'CPMK-CPL'!L$13,0)+IFERROR('FORM NILAI SIAP'!$S174*'CPMK-CPL'!L$14,0)+IFERROR('FORM NILAI SIAP'!$U174*'CPMK-CPL'!L$15,0)+IFERROR('FORM NILAI SIAP'!$W174*'CPMK-CPL'!L$16,0)+IFERROR('FORM NILAI SIAP'!$Y174*'CPMK-CPL'!L$17,0)+IFERROR('FORM NILAI SIAP'!$AA174*'CPMK-CPL'!L$18,0)+IFERROR('FORM NILAI SIAP'!$AC174*'CPMK-CPL'!L$19,0)+IFERROR('FORM NILAI SIAP'!$AE174*'CPMK-CPL'!L$20,0))/'CPMK-CPL'!L$25,""))</f>
        <v/>
      </c>
      <c r="N174" s="7" t="str">
        <f>IF($C174="","",IFERROR((IFERROR('FORM NILAI SIAP'!$M174*'CPMK-CPL'!M$11,0)+IFERROR('FORM NILAI SIAP'!$O174*'CPMK-CPL'!M$12,0)+IFERROR('FORM NILAI SIAP'!$Q174*'CPMK-CPL'!M$13,0)+IFERROR('FORM NILAI SIAP'!$S174*'CPMK-CPL'!M$14,0)+IFERROR('FORM NILAI SIAP'!$U174*'CPMK-CPL'!M$15,0)+IFERROR('FORM NILAI SIAP'!$W174*'CPMK-CPL'!M$16,0)+IFERROR('FORM NILAI SIAP'!$Y174*'CPMK-CPL'!M$17,0)+IFERROR('FORM NILAI SIAP'!$AA174*'CPMK-CPL'!M$18,0)+IFERROR('FORM NILAI SIAP'!$AC174*'CPMK-CPL'!M$19,0)+IFERROR('FORM NILAI SIAP'!$AE174*'CPMK-CPL'!M$20,0))/'CPMK-CPL'!M$25,""))</f>
        <v/>
      </c>
      <c r="O174" s="7" t="str">
        <f>IF($C174="","",IFERROR((IFERROR('FORM NILAI SIAP'!$M174*'CPMK-CPL'!N$11,0)+IFERROR('FORM NILAI SIAP'!$O174*'CPMK-CPL'!N$12,0)+IFERROR('FORM NILAI SIAP'!$Q174*'CPMK-CPL'!N$13,0)+IFERROR('FORM NILAI SIAP'!$S174*'CPMK-CPL'!N$14,0)+IFERROR('FORM NILAI SIAP'!$U174*'CPMK-CPL'!N$15,0)+IFERROR('FORM NILAI SIAP'!$W174*'CPMK-CPL'!N$16,0)+IFERROR('FORM NILAI SIAP'!$Y174*'CPMK-CPL'!N$17,0)+IFERROR('FORM NILAI SIAP'!$AA174*'CPMK-CPL'!N$18,0)+IFERROR('FORM NILAI SIAP'!$AC174*'CPMK-CPL'!N$19,0)+IFERROR('FORM NILAI SIAP'!$AE174*'CPMK-CPL'!N$20,0))/'CPMK-CPL'!N$25,""))</f>
        <v/>
      </c>
      <c r="P174" s="7" t="str">
        <f>IF($C174="","",IFERROR((IFERROR('FORM NILAI SIAP'!$M174*'CPMK-CPL'!O$11,0)+IFERROR('FORM NILAI SIAP'!$O174*'CPMK-CPL'!O$12,0)+IFERROR('FORM NILAI SIAP'!$Q174*'CPMK-CPL'!O$13,0)+IFERROR('FORM NILAI SIAP'!$S174*'CPMK-CPL'!O$14,0)+IFERROR('FORM NILAI SIAP'!$U174*'CPMK-CPL'!O$15,0)+IFERROR('FORM NILAI SIAP'!$W174*'CPMK-CPL'!O$16,0)+IFERROR('FORM NILAI SIAP'!$Y174*'CPMK-CPL'!O$17,0)+IFERROR('FORM NILAI SIAP'!$AA174*'CPMK-CPL'!O$18,0)+IFERROR('FORM NILAI SIAP'!$AC174*'CPMK-CPL'!O$19,0)+IFERROR('FORM NILAI SIAP'!$AE174*'CPMK-CPL'!O$20,0))/'CPMK-CPL'!O$25,""))</f>
        <v/>
      </c>
      <c r="Q174" s="7" t="str">
        <f>IF($C174="","",IFERROR((IFERROR('FORM NILAI SIAP'!$M174*'CPMK-CPL'!P$11,0)+IFERROR('FORM NILAI SIAP'!$O174*'CPMK-CPL'!P$12,0)+IFERROR('FORM NILAI SIAP'!$Q174*'CPMK-CPL'!P$13,0)+IFERROR('FORM NILAI SIAP'!$S174*'CPMK-CPL'!P$14,0)+IFERROR('FORM NILAI SIAP'!$U174*'CPMK-CPL'!P$15,0)+IFERROR('FORM NILAI SIAP'!$W174*'CPMK-CPL'!P$16,0)+IFERROR('FORM NILAI SIAP'!$Y174*'CPMK-CPL'!P$17,0)+IFERROR('FORM NILAI SIAP'!$AA174*'CPMK-CPL'!P$18,0)+IFERROR('FORM NILAI SIAP'!$AC174*'CPMK-CPL'!P$19,0)+IFERROR('FORM NILAI SIAP'!$AE174*'CPMK-CPL'!P$20,0))/'CPMK-CPL'!P$25,""))</f>
        <v/>
      </c>
      <c r="R174" s="7" t="str">
        <f>IF($C174="","",IFERROR((IFERROR('FORM NILAI SIAP'!$M174*'CPMK-CPL'!Q$11,0)+IFERROR('FORM NILAI SIAP'!$O174*'CPMK-CPL'!Q$12,0)+IFERROR('FORM NILAI SIAP'!$Q174*'CPMK-CPL'!Q$13,0)+IFERROR('FORM NILAI SIAP'!$S174*'CPMK-CPL'!Q$14,0)+IFERROR('FORM NILAI SIAP'!$U174*'CPMK-CPL'!Q$15,0)+IFERROR('FORM NILAI SIAP'!$W174*'CPMK-CPL'!Q$16,0)+IFERROR('FORM NILAI SIAP'!$Y174*'CPMK-CPL'!Q$17,0)+IFERROR('FORM NILAI SIAP'!$AA174*'CPMK-CPL'!Q$18,0)+IFERROR('FORM NILAI SIAP'!$AC174*'CPMK-CPL'!Q$19,0)+IFERROR('FORM NILAI SIAP'!$AE174*'CPMK-CPL'!Q$20,0))/'CPMK-CPL'!Q$25,""))</f>
        <v/>
      </c>
      <c r="S174" s="7" t="str">
        <f>IF($C174="","",IFERROR((IFERROR('FORM NILAI SIAP'!$M174*'CPMK-CPL'!R$11,0)+IFERROR('FORM NILAI SIAP'!$O174*'CPMK-CPL'!R$12,0)+IFERROR('FORM NILAI SIAP'!$Q174*'CPMK-CPL'!R$13,0)+IFERROR('FORM NILAI SIAP'!$S174*'CPMK-CPL'!R$14,0)+IFERROR('FORM NILAI SIAP'!$U174*'CPMK-CPL'!R$15,0)+IFERROR('FORM NILAI SIAP'!$W174*'CPMK-CPL'!R$16,0)+IFERROR('FORM NILAI SIAP'!$Y174*'CPMK-CPL'!R$17,0)+IFERROR('FORM NILAI SIAP'!$AA174*'CPMK-CPL'!R$18,0)+IFERROR('FORM NILAI SIAP'!$AC174*'CPMK-CPL'!R$19,0)+IFERROR('FORM NILAI SIAP'!$AE174*'CPMK-CPL'!R$20,0))/'CPMK-CPL'!R$25,""))</f>
        <v/>
      </c>
      <c r="T174" s="88" t="str">
        <f t="shared" ref="T174:AH174" si="178">IF(E174="","",IF(E174&gt;=80,4,IF(E174&gt;=70,3,IF(E174&gt;=60,2,1))))</f>
        <v/>
      </c>
      <c r="U174" s="88" t="str">
        <f t="shared" si="178"/>
        <v/>
      </c>
      <c r="V174" s="88">
        <f t="shared" si="141"/>
        <v>4</v>
      </c>
      <c r="W174" s="88" t="str">
        <f t="shared" si="178"/>
        <v/>
      </c>
      <c r="X174" s="88" t="str">
        <f t="shared" si="178"/>
        <v/>
      </c>
      <c r="Y174" s="88" t="str">
        <f t="shared" si="178"/>
        <v/>
      </c>
      <c r="Z174" s="88" t="str">
        <f t="shared" si="178"/>
        <v/>
      </c>
      <c r="AA174" s="88" t="str">
        <f t="shared" si="178"/>
        <v/>
      </c>
      <c r="AB174" s="88" t="str">
        <f t="shared" si="178"/>
        <v/>
      </c>
      <c r="AC174" s="88" t="str">
        <f t="shared" si="178"/>
        <v/>
      </c>
      <c r="AD174" s="88" t="str">
        <f t="shared" si="178"/>
        <v/>
      </c>
      <c r="AE174" s="88" t="str">
        <f t="shared" si="178"/>
        <v/>
      </c>
      <c r="AF174" s="88" t="str">
        <f t="shared" si="178"/>
        <v/>
      </c>
      <c r="AG174" s="88" t="str">
        <f t="shared" si="178"/>
        <v/>
      </c>
      <c r="AH174" s="88" t="str">
        <f t="shared" si="178"/>
        <v/>
      </c>
      <c r="AI174" s="89">
        <f t="shared" ca="1" si="6"/>
        <v>4</v>
      </c>
      <c r="AJ174" s="89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</row>
    <row r="175" spans="1:90" ht="14.25" customHeight="1">
      <c r="A175" s="103">
        <f t="shared" si="139"/>
        <v>168</v>
      </c>
      <c r="B175" s="64">
        <f>IF('FORM NILAI SIAP'!A175=0,"",'FORM NILAI SIAP'!A175)</f>
        <v>21120120140099</v>
      </c>
      <c r="C175" s="3" t="str">
        <f>IF('FORM NILAI SIAP'!B175=0,"",'FORM NILAI SIAP'!B175)</f>
        <v>DIEFA EDRA RIVANDI</v>
      </c>
      <c r="D175" s="3" t="str">
        <f>'FORM NILAI SIAP'!J175</f>
        <v>C</v>
      </c>
      <c r="E175" s="7" t="str">
        <f>IF($C175="","",IFERROR((IFERROR('FORM NILAI SIAP'!$M175*'CPMK-CPL'!D$11,0)+IFERROR('FORM NILAI SIAP'!$O175*'CPMK-CPL'!D$12,0)+IFERROR('FORM NILAI SIAP'!$Q175*'CPMK-CPL'!D$13,0)+IFERROR('FORM NILAI SIAP'!$S175*'CPMK-CPL'!D$14,0)+IFERROR('FORM NILAI SIAP'!$U175*'CPMK-CPL'!D$15,0)+IFERROR('FORM NILAI SIAP'!$W175*'CPMK-CPL'!D$16,0)+IFERROR('FORM NILAI SIAP'!$Y175*'CPMK-CPL'!D$17,0)+IFERROR('FORM NILAI SIAP'!$AA175*'CPMK-CPL'!D$18,0)+IFERROR('FORM NILAI SIAP'!$AC175*'CPMK-CPL'!D$19,0)+IFERROR('FORM NILAI SIAP'!$AE175*'CPMK-CPL'!D$20,0))/'CPMK-CPL'!D$25,""))</f>
        <v/>
      </c>
      <c r="F175" s="7" t="str">
        <f>IF($C175="","",IFERROR((IFERROR('FORM NILAI SIAP'!$M175*'CPMK-CPL'!E$11,0)+IFERROR('FORM NILAI SIAP'!$O175*'CPMK-CPL'!E$12,0)+IFERROR('FORM NILAI SIAP'!$Q175*'CPMK-CPL'!E$13,0)+IFERROR('FORM NILAI SIAP'!$S175*'CPMK-CPL'!E$14,0)+IFERROR('FORM NILAI SIAP'!$U175*'CPMK-CPL'!E$15,0)+IFERROR('FORM NILAI SIAP'!$W175*'CPMK-CPL'!E$16,0)+IFERROR('FORM NILAI SIAP'!$Y175*'CPMK-CPL'!E$17,0)+IFERROR('FORM NILAI SIAP'!$AA175*'CPMK-CPL'!E$18,0)+IFERROR('FORM NILAI SIAP'!$AC175*'CPMK-CPL'!E$19,0)+IFERROR('FORM NILAI SIAP'!$AE175*'CPMK-CPL'!E$20,0))/'CPMK-CPL'!E$25,""))</f>
        <v/>
      </c>
      <c r="G175" s="7">
        <f>IF($C175="","",IFERROR((IFERROR('FORM NILAI SIAP'!$M175*'CPMK-CPL'!F$11,0)+IFERROR('FORM NILAI SIAP'!$O175*'CPMK-CPL'!F$12,0)+IFERROR('FORM NILAI SIAP'!$Q175*'CPMK-CPL'!F$13,0)+IFERROR('FORM NILAI SIAP'!$S175*'CPMK-CPL'!F$14,0)+IFERROR('FORM NILAI SIAP'!$U175*'CPMK-CPL'!F$15,0)+IFERROR('FORM NILAI SIAP'!$W175*'CPMK-CPL'!F$16,0)+IFERROR('FORM NILAI SIAP'!$Y175*'CPMK-CPL'!F$17,0)+IFERROR('FORM NILAI SIAP'!$AA175*'CPMK-CPL'!F$18,0)+IFERROR('FORM NILAI SIAP'!$AC175*'CPMK-CPL'!F$19,0)+IFERROR('FORM NILAI SIAP'!$AE175*'CPMK-CPL'!F$20,0))/'CPMK-CPL'!F$25,""))</f>
        <v>69.5</v>
      </c>
      <c r="H175" s="7" t="str">
        <f>IF($C175="","",IFERROR((IFERROR('FORM NILAI SIAP'!$M175*'CPMK-CPL'!G$11,0)+IFERROR('FORM NILAI SIAP'!$O175*'CPMK-CPL'!G$12,0)+IFERROR('FORM NILAI SIAP'!$Q175*'CPMK-CPL'!G$13,0)+IFERROR('FORM NILAI SIAP'!$S175*'CPMK-CPL'!G$14,0)+IFERROR('FORM NILAI SIAP'!$U175*'CPMK-CPL'!G$15,0)+IFERROR('FORM NILAI SIAP'!$W175*'CPMK-CPL'!G$16,0)+IFERROR('FORM NILAI SIAP'!$Y175*'CPMK-CPL'!G$17,0)+IFERROR('FORM NILAI SIAP'!$AA175*'CPMK-CPL'!G$18,0)+IFERROR('FORM NILAI SIAP'!$AC175*'CPMK-CPL'!G$19,0)+IFERROR('FORM NILAI SIAP'!$AE175*'CPMK-CPL'!G$20,0))/'CPMK-CPL'!G$25,""))</f>
        <v/>
      </c>
      <c r="I175" s="7" t="str">
        <f>IF($C175="","",IFERROR((IFERROR('FORM NILAI SIAP'!$M175*'CPMK-CPL'!H$11,0)+IFERROR('FORM NILAI SIAP'!$O175*'CPMK-CPL'!H$12,0)+IFERROR('FORM NILAI SIAP'!$Q175*'CPMK-CPL'!H$13,0)+IFERROR('FORM NILAI SIAP'!$S175*'CPMK-CPL'!H$14,0)+IFERROR('FORM NILAI SIAP'!$U175*'CPMK-CPL'!H$15,0)+IFERROR('FORM NILAI SIAP'!$W175*'CPMK-CPL'!H$16,0)+IFERROR('FORM NILAI SIAP'!$Y175*'CPMK-CPL'!H$17,0)+IFERROR('FORM NILAI SIAP'!$AA175*'CPMK-CPL'!H$18,0)+IFERROR('FORM NILAI SIAP'!$AC175*'CPMK-CPL'!H$19,0)+IFERROR('FORM NILAI SIAP'!$AE175*'CPMK-CPL'!H$20,0))/'CPMK-CPL'!H$25,""))</f>
        <v/>
      </c>
      <c r="J175" s="7" t="str">
        <f>IF($C175="","",IFERROR((IFERROR('FORM NILAI SIAP'!$M175*'CPMK-CPL'!I$11,0)+IFERROR('FORM NILAI SIAP'!$O175*'CPMK-CPL'!I$12,0)+IFERROR('FORM NILAI SIAP'!$Q175*'CPMK-CPL'!I$13,0)+IFERROR('FORM NILAI SIAP'!$S175*'CPMK-CPL'!I$14,0)+IFERROR('FORM NILAI SIAP'!$U175*'CPMK-CPL'!I$15,0)+IFERROR('FORM NILAI SIAP'!$W175*'CPMK-CPL'!I$16,0)+IFERROR('FORM NILAI SIAP'!$Y175*'CPMK-CPL'!I$17,0)+IFERROR('FORM NILAI SIAP'!$AA175*'CPMK-CPL'!I$18,0)+IFERROR('FORM NILAI SIAP'!$AC175*'CPMK-CPL'!I$19,0)+IFERROR('FORM NILAI SIAP'!$AE175*'CPMK-CPL'!I$20,0))/'CPMK-CPL'!I$25,""))</f>
        <v/>
      </c>
      <c r="K175" s="7" t="str">
        <f>IF($C175="","",IFERROR((IFERROR('FORM NILAI SIAP'!$M175*'CPMK-CPL'!J$11,0)+IFERROR('FORM NILAI SIAP'!$O175*'CPMK-CPL'!J$12,0)+IFERROR('FORM NILAI SIAP'!$Q175*'CPMK-CPL'!J$13,0)+IFERROR('FORM NILAI SIAP'!$S175*'CPMK-CPL'!J$14,0)+IFERROR('FORM NILAI SIAP'!$U175*'CPMK-CPL'!J$15,0)+IFERROR('FORM NILAI SIAP'!$W175*'CPMK-CPL'!J$16,0)+IFERROR('FORM NILAI SIAP'!$Y175*'CPMK-CPL'!J$17,0)+IFERROR('FORM NILAI SIAP'!$AA175*'CPMK-CPL'!J$18,0)+IFERROR('FORM NILAI SIAP'!$AC175*'CPMK-CPL'!J$19,0)+IFERROR('FORM NILAI SIAP'!$AE175*'CPMK-CPL'!J$20,0))/'CPMK-CPL'!J$25,""))</f>
        <v/>
      </c>
      <c r="L175" s="7" t="str">
        <f>IF($C175="","",IFERROR((IFERROR('FORM NILAI SIAP'!$M175*'CPMK-CPL'!K$11,0)+IFERROR('FORM NILAI SIAP'!$O175*'CPMK-CPL'!K$12,0)+IFERROR('FORM NILAI SIAP'!$Q175*'CPMK-CPL'!K$13,0)+IFERROR('FORM NILAI SIAP'!$S175*'CPMK-CPL'!K$14,0)+IFERROR('FORM NILAI SIAP'!$U175*'CPMK-CPL'!K$15,0)+IFERROR('FORM NILAI SIAP'!$W175*'CPMK-CPL'!K$16,0)+IFERROR('FORM NILAI SIAP'!$Y175*'CPMK-CPL'!K$17,0)+IFERROR('FORM NILAI SIAP'!$AA175*'CPMK-CPL'!K$18,0)+IFERROR('FORM NILAI SIAP'!$AC175*'CPMK-CPL'!K$19,0)+IFERROR('FORM NILAI SIAP'!$AE175*'CPMK-CPL'!K$20,0))/'CPMK-CPL'!K$25,""))</f>
        <v/>
      </c>
      <c r="M175" s="7" t="str">
        <f>IF($C175="","",IFERROR((IFERROR('FORM NILAI SIAP'!$M175*'CPMK-CPL'!L$11,0)+IFERROR('FORM NILAI SIAP'!$O175*'CPMK-CPL'!L$12,0)+IFERROR('FORM NILAI SIAP'!$Q175*'CPMK-CPL'!L$13,0)+IFERROR('FORM NILAI SIAP'!$S175*'CPMK-CPL'!L$14,0)+IFERROR('FORM NILAI SIAP'!$U175*'CPMK-CPL'!L$15,0)+IFERROR('FORM NILAI SIAP'!$W175*'CPMK-CPL'!L$16,0)+IFERROR('FORM NILAI SIAP'!$Y175*'CPMK-CPL'!L$17,0)+IFERROR('FORM NILAI SIAP'!$AA175*'CPMK-CPL'!L$18,0)+IFERROR('FORM NILAI SIAP'!$AC175*'CPMK-CPL'!L$19,0)+IFERROR('FORM NILAI SIAP'!$AE175*'CPMK-CPL'!L$20,0))/'CPMK-CPL'!L$25,""))</f>
        <v/>
      </c>
      <c r="N175" s="7" t="str">
        <f>IF($C175="","",IFERROR((IFERROR('FORM NILAI SIAP'!$M175*'CPMK-CPL'!M$11,0)+IFERROR('FORM NILAI SIAP'!$O175*'CPMK-CPL'!M$12,0)+IFERROR('FORM NILAI SIAP'!$Q175*'CPMK-CPL'!M$13,0)+IFERROR('FORM NILAI SIAP'!$S175*'CPMK-CPL'!M$14,0)+IFERROR('FORM NILAI SIAP'!$U175*'CPMK-CPL'!M$15,0)+IFERROR('FORM NILAI SIAP'!$W175*'CPMK-CPL'!M$16,0)+IFERROR('FORM NILAI SIAP'!$Y175*'CPMK-CPL'!M$17,0)+IFERROR('FORM NILAI SIAP'!$AA175*'CPMK-CPL'!M$18,0)+IFERROR('FORM NILAI SIAP'!$AC175*'CPMK-CPL'!M$19,0)+IFERROR('FORM NILAI SIAP'!$AE175*'CPMK-CPL'!M$20,0))/'CPMK-CPL'!M$25,""))</f>
        <v/>
      </c>
      <c r="O175" s="7" t="str">
        <f>IF($C175="","",IFERROR((IFERROR('FORM NILAI SIAP'!$M175*'CPMK-CPL'!N$11,0)+IFERROR('FORM NILAI SIAP'!$O175*'CPMK-CPL'!N$12,0)+IFERROR('FORM NILAI SIAP'!$Q175*'CPMK-CPL'!N$13,0)+IFERROR('FORM NILAI SIAP'!$S175*'CPMK-CPL'!N$14,0)+IFERROR('FORM NILAI SIAP'!$U175*'CPMK-CPL'!N$15,0)+IFERROR('FORM NILAI SIAP'!$W175*'CPMK-CPL'!N$16,0)+IFERROR('FORM NILAI SIAP'!$Y175*'CPMK-CPL'!N$17,0)+IFERROR('FORM NILAI SIAP'!$AA175*'CPMK-CPL'!N$18,0)+IFERROR('FORM NILAI SIAP'!$AC175*'CPMK-CPL'!N$19,0)+IFERROR('FORM NILAI SIAP'!$AE175*'CPMK-CPL'!N$20,0))/'CPMK-CPL'!N$25,""))</f>
        <v/>
      </c>
      <c r="P175" s="7" t="str">
        <f>IF($C175="","",IFERROR((IFERROR('FORM NILAI SIAP'!$M175*'CPMK-CPL'!O$11,0)+IFERROR('FORM NILAI SIAP'!$O175*'CPMK-CPL'!O$12,0)+IFERROR('FORM NILAI SIAP'!$Q175*'CPMK-CPL'!O$13,0)+IFERROR('FORM NILAI SIAP'!$S175*'CPMK-CPL'!O$14,0)+IFERROR('FORM NILAI SIAP'!$U175*'CPMK-CPL'!O$15,0)+IFERROR('FORM NILAI SIAP'!$W175*'CPMK-CPL'!O$16,0)+IFERROR('FORM NILAI SIAP'!$Y175*'CPMK-CPL'!O$17,0)+IFERROR('FORM NILAI SIAP'!$AA175*'CPMK-CPL'!O$18,0)+IFERROR('FORM NILAI SIAP'!$AC175*'CPMK-CPL'!O$19,0)+IFERROR('FORM NILAI SIAP'!$AE175*'CPMK-CPL'!O$20,0))/'CPMK-CPL'!O$25,""))</f>
        <v/>
      </c>
      <c r="Q175" s="7" t="str">
        <f>IF($C175="","",IFERROR((IFERROR('FORM NILAI SIAP'!$M175*'CPMK-CPL'!P$11,0)+IFERROR('FORM NILAI SIAP'!$O175*'CPMK-CPL'!P$12,0)+IFERROR('FORM NILAI SIAP'!$Q175*'CPMK-CPL'!P$13,0)+IFERROR('FORM NILAI SIAP'!$S175*'CPMK-CPL'!P$14,0)+IFERROR('FORM NILAI SIAP'!$U175*'CPMK-CPL'!P$15,0)+IFERROR('FORM NILAI SIAP'!$W175*'CPMK-CPL'!P$16,0)+IFERROR('FORM NILAI SIAP'!$Y175*'CPMK-CPL'!P$17,0)+IFERROR('FORM NILAI SIAP'!$AA175*'CPMK-CPL'!P$18,0)+IFERROR('FORM NILAI SIAP'!$AC175*'CPMK-CPL'!P$19,0)+IFERROR('FORM NILAI SIAP'!$AE175*'CPMK-CPL'!P$20,0))/'CPMK-CPL'!P$25,""))</f>
        <v/>
      </c>
      <c r="R175" s="7" t="str">
        <f>IF($C175="","",IFERROR((IFERROR('FORM NILAI SIAP'!$M175*'CPMK-CPL'!Q$11,0)+IFERROR('FORM NILAI SIAP'!$O175*'CPMK-CPL'!Q$12,0)+IFERROR('FORM NILAI SIAP'!$Q175*'CPMK-CPL'!Q$13,0)+IFERROR('FORM NILAI SIAP'!$S175*'CPMK-CPL'!Q$14,0)+IFERROR('FORM NILAI SIAP'!$U175*'CPMK-CPL'!Q$15,0)+IFERROR('FORM NILAI SIAP'!$W175*'CPMK-CPL'!Q$16,0)+IFERROR('FORM NILAI SIAP'!$Y175*'CPMK-CPL'!Q$17,0)+IFERROR('FORM NILAI SIAP'!$AA175*'CPMK-CPL'!Q$18,0)+IFERROR('FORM NILAI SIAP'!$AC175*'CPMK-CPL'!Q$19,0)+IFERROR('FORM NILAI SIAP'!$AE175*'CPMK-CPL'!Q$20,0))/'CPMK-CPL'!Q$25,""))</f>
        <v/>
      </c>
      <c r="S175" s="7" t="str">
        <f>IF($C175="","",IFERROR((IFERROR('FORM NILAI SIAP'!$M175*'CPMK-CPL'!R$11,0)+IFERROR('FORM NILAI SIAP'!$O175*'CPMK-CPL'!R$12,0)+IFERROR('FORM NILAI SIAP'!$Q175*'CPMK-CPL'!R$13,0)+IFERROR('FORM NILAI SIAP'!$S175*'CPMK-CPL'!R$14,0)+IFERROR('FORM NILAI SIAP'!$U175*'CPMK-CPL'!R$15,0)+IFERROR('FORM NILAI SIAP'!$W175*'CPMK-CPL'!R$16,0)+IFERROR('FORM NILAI SIAP'!$Y175*'CPMK-CPL'!R$17,0)+IFERROR('FORM NILAI SIAP'!$AA175*'CPMK-CPL'!R$18,0)+IFERROR('FORM NILAI SIAP'!$AC175*'CPMK-CPL'!R$19,0)+IFERROR('FORM NILAI SIAP'!$AE175*'CPMK-CPL'!R$20,0))/'CPMK-CPL'!R$25,""))</f>
        <v/>
      </c>
      <c r="T175" s="88" t="str">
        <f t="shared" ref="T175:AH175" si="179">IF(E175="","",IF(E175&gt;=80,4,IF(E175&gt;=70,3,IF(E175&gt;=60,2,1))))</f>
        <v/>
      </c>
      <c r="U175" s="88" t="str">
        <f t="shared" si="179"/>
        <v/>
      </c>
      <c r="V175" s="88">
        <f t="shared" si="141"/>
        <v>2</v>
      </c>
      <c r="W175" s="88" t="str">
        <f t="shared" si="179"/>
        <v/>
      </c>
      <c r="X175" s="88" t="str">
        <f t="shared" si="179"/>
        <v/>
      </c>
      <c r="Y175" s="88" t="str">
        <f t="shared" si="179"/>
        <v/>
      </c>
      <c r="Z175" s="88" t="str">
        <f t="shared" si="179"/>
        <v/>
      </c>
      <c r="AA175" s="88" t="str">
        <f t="shared" si="179"/>
        <v/>
      </c>
      <c r="AB175" s="88" t="str">
        <f t="shared" si="179"/>
        <v/>
      </c>
      <c r="AC175" s="88" t="str">
        <f t="shared" si="179"/>
        <v/>
      </c>
      <c r="AD175" s="88" t="str">
        <f t="shared" si="179"/>
        <v/>
      </c>
      <c r="AE175" s="88" t="str">
        <f t="shared" si="179"/>
        <v/>
      </c>
      <c r="AF175" s="88" t="str">
        <f t="shared" si="179"/>
        <v/>
      </c>
      <c r="AG175" s="88" t="str">
        <f t="shared" si="179"/>
        <v/>
      </c>
      <c r="AH175" s="88" t="str">
        <f t="shared" si="179"/>
        <v/>
      </c>
      <c r="AI175" s="89">
        <f t="shared" ca="1" si="6"/>
        <v>2</v>
      </c>
      <c r="AJ175" s="89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</row>
    <row r="176" spans="1:90" ht="14.25" customHeight="1">
      <c r="A176" s="103">
        <f t="shared" si="139"/>
        <v>169</v>
      </c>
      <c r="B176" s="64">
        <f>IF('FORM NILAI SIAP'!A176=0,"",'FORM NILAI SIAP'!A176)</f>
        <v>21120120140099</v>
      </c>
      <c r="C176" s="3" t="str">
        <f>IF('FORM NILAI SIAP'!B176=0,"",'FORM NILAI SIAP'!B176)</f>
        <v>RISKA MARIETA</v>
      </c>
      <c r="D176" s="3" t="str">
        <f>'FORM NILAI SIAP'!J176</f>
        <v>E</v>
      </c>
      <c r="E176" s="7" t="str">
        <f>IF($C176="","",IFERROR((IFERROR('FORM NILAI SIAP'!$M176*'CPMK-CPL'!D$11,0)+IFERROR('FORM NILAI SIAP'!$O176*'CPMK-CPL'!D$12,0)+IFERROR('FORM NILAI SIAP'!$Q176*'CPMK-CPL'!D$13,0)+IFERROR('FORM NILAI SIAP'!$S176*'CPMK-CPL'!D$14,0)+IFERROR('FORM NILAI SIAP'!$U176*'CPMK-CPL'!D$15,0)+IFERROR('FORM NILAI SIAP'!$W176*'CPMK-CPL'!D$16,0)+IFERROR('FORM NILAI SIAP'!$Y176*'CPMK-CPL'!D$17,0)+IFERROR('FORM NILAI SIAP'!$AA176*'CPMK-CPL'!D$18,0)+IFERROR('FORM NILAI SIAP'!$AC176*'CPMK-CPL'!D$19,0)+IFERROR('FORM NILAI SIAP'!$AE176*'CPMK-CPL'!D$20,0))/'CPMK-CPL'!D$25,""))</f>
        <v/>
      </c>
      <c r="F176" s="7" t="str">
        <f>IF($C176="","",IFERROR((IFERROR('FORM NILAI SIAP'!$M176*'CPMK-CPL'!E$11,0)+IFERROR('FORM NILAI SIAP'!$O176*'CPMK-CPL'!E$12,0)+IFERROR('FORM NILAI SIAP'!$Q176*'CPMK-CPL'!E$13,0)+IFERROR('FORM NILAI SIAP'!$S176*'CPMK-CPL'!E$14,0)+IFERROR('FORM NILAI SIAP'!$U176*'CPMK-CPL'!E$15,0)+IFERROR('FORM NILAI SIAP'!$W176*'CPMK-CPL'!E$16,0)+IFERROR('FORM NILAI SIAP'!$Y176*'CPMK-CPL'!E$17,0)+IFERROR('FORM NILAI SIAP'!$AA176*'CPMK-CPL'!E$18,0)+IFERROR('FORM NILAI SIAP'!$AC176*'CPMK-CPL'!E$19,0)+IFERROR('FORM NILAI SIAP'!$AE176*'CPMK-CPL'!E$20,0))/'CPMK-CPL'!E$25,""))</f>
        <v/>
      </c>
      <c r="G176" s="7">
        <f>IF($C176="","",IFERROR((IFERROR('FORM NILAI SIAP'!$M176*'CPMK-CPL'!F$11,0)+IFERROR('FORM NILAI SIAP'!$O176*'CPMK-CPL'!F$12,0)+IFERROR('FORM NILAI SIAP'!$Q176*'CPMK-CPL'!F$13,0)+IFERROR('FORM NILAI SIAP'!$S176*'CPMK-CPL'!F$14,0)+IFERROR('FORM NILAI SIAP'!$U176*'CPMK-CPL'!F$15,0)+IFERROR('FORM NILAI SIAP'!$W176*'CPMK-CPL'!F$16,0)+IFERROR('FORM NILAI SIAP'!$Y176*'CPMK-CPL'!F$17,0)+IFERROR('FORM NILAI SIAP'!$AA176*'CPMK-CPL'!F$18,0)+IFERROR('FORM NILAI SIAP'!$AC176*'CPMK-CPL'!F$19,0)+IFERROR('FORM NILAI SIAP'!$AE176*'CPMK-CPL'!F$20,0))/'CPMK-CPL'!F$25,""))</f>
        <v>11.5</v>
      </c>
      <c r="H176" s="7" t="str">
        <f>IF($C176="","",IFERROR((IFERROR('FORM NILAI SIAP'!$M176*'CPMK-CPL'!G$11,0)+IFERROR('FORM NILAI SIAP'!$O176*'CPMK-CPL'!G$12,0)+IFERROR('FORM NILAI SIAP'!$Q176*'CPMK-CPL'!G$13,0)+IFERROR('FORM NILAI SIAP'!$S176*'CPMK-CPL'!G$14,0)+IFERROR('FORM NILAI SIAP'!$U176*'CPMK-CPL'!G$15,0)+IFERROR('FORM NILAI SIAP'!$W176*'CPMK-CPL'!G$16,0)+IFERROR('FORM NILAI SIAP'!$Y176*'CPMK-CPL'!G$17,0)+IFERROR('FORM NILAI SIAP'!$AA176*'CPMK-CPL'!G$18,0)+IFERROR('FORM NILAI SIAP'!$AC176*'CPMK-CPL'!G$19,0)+IFERROR('FORM NILAI SIAP'!$AE176*'CPMK-CPL'!G$20,0))/'CPMK-CPL'!G$25,""))</f>
        <v/>
      </c>
      <c r="I176" s="7" t="str">
        <f>IF($C176="","",IFERROR((IFERROR('FORM NILAI SIAP'!$M176*'CPMK-CPL'!H$11,0)+IFERROR('FORM NILAI SIAP'!$O176*'CPMK-CPL'!H$12,0)+IFERROR('FORM NILAI SIAP'!$Q176*'CPMK-CPL'!H$13,0)+IFERROR('FORM NILAI SIAP'!$S176*'CPMK-CPL'!H$14,0)+IFERROR('FORM NILAI SIAP'!$U176*'CPMK-CPL'!H$15,0)+IFERROR('FORM NILAI SIAP'!$W176*'CPMK-CPL'!H$16,0)+IFERROR('FORM NILAI SIAP'!$Y176*'CPMK-CPL'!H$17,0)+IFERROR('FORM NILAI SIAP'!$AA176*'CPMK-CPL'!H$18,0)+IFERROR('FORM NILAI SIAP'!$AC176*'CPMK-CPL'!H$19,0)+IFERROR('FORM NILAI SIAP'!$AE176*'CPMK-CPL'!H$20,0))/'CPMK-CPL'!H$25,""))</f>
        <v/>
      </c>
      <c r="J176" s="7" t="str">
        <f>IF($C176="","",IFERROR((IFERROR('FORM NILAI SIAP'!$M176*'CPMK-CPL'!I$11,0)+IFERROR('FORM NILAI SIAP'!$O176*'CPMK-CPL'!I$12,0)+IFERROR('FORM NILAI SIAP'!$Q176*'CPMK-CPL'!I$13,0)+IFERROR('FORM NILAI SIAP'!$S176*'CPMK-CPL'!I$14,0)+IFERROR('FORM NILAI SIAP'!$U176*'CPMK-CPL'!I$15,0)+IFERROR('FORM NILAI SIAP'!$W176*'CPMK-CPL'!I$16,0)+IFERROR('FORM NILAI SIAP'!$Y176*'CPMK-CPL'!I$17,0)+IFERROR('FORM NILAI SIAP'!$AA176*'CPMK-CPL'!I$18,0)+IFERROR('FORM NILAI SIAP'!$AC176*'CPMK-CPL'!I$19,0)+IFERROR('FORM NILAI SIAP'!$AE176*'CPMK-CPL'!I$20,0))/'CPMK-CPL'!I$25,""))</f>
        <v/>
      </c>
      <c r="K176" s="7" t="str">
        <f>IF($C176="","",IFERROR((IFERROR('FORM NILAI SIAP'!$M176*'CPMK-CPL'!J$11,0)+IFERROR('FORM NILAI SIAP'!$O176*'CPMK-CPL'!J$12,0)+IFERROR('FORM NILAI SIAP'!$Q176*'CPMK-CPL'!J$13,0)+IFERROR('FORM NILAI SIAP'!$S176*'CPMK-CPL'!J$14,0)+IFERROR('FORM NILAI SIAP'!$U176*'CPMK-CPL'!J$15,0)+IFERROR('FORM NILAI SIAP'!$W176*'CPMK-CPL'!J$16,0)+IFERROR('FORM NILAI SIAP'!$Y176*'CPMK-CPL'!J$17,0)+IFERROR('FORM NILAI SIAP'!$AA176*'CPMK-CPL'!J$18,0)+IFERROR('FORM NILAI SIAP'!$AC176*'CPMK-CPL'!J$19,0)+IFERROR('FORM NILAI SIAP'!$AE176*'CPMK-CPL'!J$20,0))/'CPMK-CPL'!J$25,""))</f>
        <v/>
      </c>
      <c r="L176" s="7" t="str">
        <f>IF($C176="","",IFERROR((IFERROR('FORM NILAI SIAP'!$M176*'CPMK-CPL'!K$11,0)+IFERROR('FORM NILAI SIAP'!$O176*'CPMK-CPL'!K$12,0)+IFERROR('FORM NILAI SIAP'!$Q176*'CPMK-CPL'!K$13,0)+IFERROR('FORM NILAI SIAP'!$S176*'CPMK-CPL'!K$14,0)+IFERROR('FORM NILAI SIAP'!$U176*'CPMK-CPL'!K$15,0)+IFERROR('FORM NILAI SIAP'!$W176*'CPMK-CPL'!K$16,0)+IFERROR('FORM NILAI SIAP'!$Y176*'CPMK-CPL'!K$17,0)+IFERROR('FORM NILAI SIAP'!$AA176*'CPMK-CPL'!K$18,0)+IFERROR('FORM NILAI SIAP'!$AC176*'CPMK-CPL'!K$19,0)+IFERROR('FORM NILAI SIAP'!$AE176*'CPMK-CPL'!K$20,0))/'CPMK-CPL'!K$25,""))</f>
        <v/>
      </c>
      <c r="M176" s="7" t="str">
        <f>IF($C176="","",IFERROR((IFERROR('FORM NILAI SIAP'!$M176*'CPMK-CPL'!L$11,0)+IFERROR('FORM NILAI SIAP'!$O176*'CPMK-CPL'!L$12,0)+IFERROR('FORM NILAI SIAP'!$Q176*'CPMK-CPL'!L$13,0)+IFERROR('FORM NILAI SIAP'!$S176*'CPMK-CPL'!L$14,0)+IFERROR('FORM NILAI SIAP'!$U176*'CPMK-CPL'!L$15,0)+IFERROR('FORM NILAI SIAP'!$W176*'CPMK-CPL'!L$16,0)+IFERROR('FORM NILAI SIAP'!$Y176*'CPMK-CPL'!L$17,0)+IFERROR('FORM NILAI SIAP'!$AA176*'CPMK-CPL'!L$18,0)+IFERROR('FORM NILAI SIAP'!$AC176*'CPMK-CPL'!L$19,0)+IFERROR('FORM NILAI SIAP'!$AE176*'CPMK-CPL'!L$20,0))/'CPMK-CPL'!L$25,""))</f>
        <v/>
      </c>
      <c r="N176" s="7" t="str">
        <f>IF($C176="","",IFERROR((IFERROR('FORM NILAI SIAP'!$M176*'CPMK-CPL'!M$11,0)+IFERROR('FORM NILAI SIAP'!$O176*'CPMK-CPL'!M$12,0)+IFERROR('FORM NILAI SIAP'!$Q176*'CPMK-CPL'!M$13,0)+IFERROR('FORM NILAI SIAP'!$S176*'CPMK-CPL'!M$14,0)+IFERROR('FORM NILAI SIAP'!$U176*'CPMK-CPL'!M$15,0)+IFERROR('FORM NILAI SIAP'!$W176*'CPMK-CPL'!M$16,0)+IFERROR('FORM NILAI SIAP'!$Y176*'CPMK-CPL'!M$17,0)+IFERROR('FORM NILAI SIAP'!$AA176*'CPMK-CPL'!M$18,0)+IFERROR('FORM NILAI SIAP'!$AC176*'CPMK-CPL'!M$19,0)+IFERROR('FORM NILAI SIAP'!$AE176*'CPMK-CPL'!M$20,0))/'CPMK-CPL'!M$25,""))</f>
        <v/>
      </c>
      <c r="O176" s="7" t="str">
        <f>IF($C176="","",IFERROR((IFERROR('FORM NILAI SIAP'!$M176*'CPMK-CPL'!N$11,0)+IFERROR('FORM NILAI SIAP'!$O176*'CPMK-CPL'!N$12,0)+IFERROR('FORM NILAI SIAP'!$Q176*'CPMK-CPL'!N$13,0)+IFERROR('FORM NILAI SIAP'!$S176*'CPMK-CPL'!N$14,0)+IFERROR('FORM NILAI SIAP'!$U176*'CPMK-CPL'!N$15,0)+IFERROR('FORM NILAI SIAP'!$W176*'CPMK-CPL'!N$16,0)+IFERROR('FORM NILAI SIAP'!$Y176*'CPMK-CPL'!N$17,0)+IFERROR('FORM NILAI SIAP'!$AA176*'CPMK-CPL'!N$18,0)+IFERROR('FORM NILAI SIAP'!$AC176*'CPMK-CPL'!N$19,0)+IFERROR('FORM NILAI SIAP'!$AE176*'CPMK-CPL'!N$20,0))/'CPMK-CPL'!N$25,""))</f>
        <v/>
      </c>
      <c r="P176" s="7" t="str">
        <f>IF($C176="","",IFERROR((IFERROR('FORM NILAI SIAP'!$M176*'CPMK-CPL'!O$11,0)+IFERROR('FORM NILAI SIAP'!$O176*'CPMK-CPL'!O$12,0)+IFERROR('FORM NILAI SIAP'!$Q176*'CPMK-CPL'!O$13,0)+IFERROR('FORM NILAI SIAP'!$S176*'CPMK-CPL'!O$14,0)+IFERROR('FORM NILAI SIAP'!$U176*'CPMK-CPL'!O$15,0)+IFERROR('FORM NILAI SIAP'!$W176*'CPMK-CPL'!O$16,0)+IFERROR('FORM NILAI SIAP'!$Y176*'CPMK-CPL'!O$17,0)+IFERROR('FORM NILAI SIAP'!$AA176*'CPMK-CPL'!O$18,0)+IFERROR('FORM NILAI SIAP'!$AC176*'CPMK-CPL'!O$19,0)+IFERROR('FORM NILAI SIAP'!$AE176*'CPMK-CPL'!O$20,0))/'CPMK-CPL'!O$25,""))</f>
        <v/>
      </c>
      <c r="Q176" s="7" t="str">
        <f>IF($C176="","",IFERROR((IFERROR('FORM NILAI SIAP'!$M176*'CPMK-CPL'!P$11,0)+IFERROR('FORM NILAI SIAP'!$O176*'CPMK-CPL'!P$12,0)+IFERROR('FORM NILAI SIAP'!$Q176*'CPMK-CPL'!P$13,0)+IFERROR('FORM NILAI SIAP'!$S176*'CPMK-CPL'!P$14,0)+IFERROR('FORM NILAI SIAP'!$U176*'CPMK-CPL'!P$15,0)+IFERROR('FORM NILAI SIAP'!$W176*'CPMK-CPL'!P$16,0)+IFERROR('FORM NILAI SIAP'!$Y176*'CPMK-CPL'!P$17,0)+IFERROR('FORM NILAI SIAP'!$AA176*'CPMK-CPL'!P$18,0)+IFERROR('FORM NILAI SIAP'!$AC176*'CPMK-CPL'!P$19,0)+IFERROR('FORM NILAI SIAP'!$AE176*'CPMK-CPL'!P$20,0))/'CPMK-CPL'!P$25,""))</f>
        <v/>
      </c>
      <c r="R176" s="7" t="str">
        <f>IF($C176="","",IFERROR((IFERROR('FORM NILAI SIAP'!$M176*'CPMK-CPL'!Q$11,0)+IFERROR('FORM NILAI SIAP'!$O176*'CPMK-CPL'!Q$12,0)+IFERROR('FORM NILAI SIAP'!$Q176*'CPMK-CPL'!Q$13,0)+IFERROR('FORM NILAI SIAP'!$S176*'CPMK-CPL'!Q$14,0)+IFERROR('FORM NILAI SIAP'!$U176*'CPMK-CPL'!Q$15,0)+IFERROR('FORM NILAI SIAP'!$W176*'CPMK-CPL'!Q$16,0)+IFERROR('FORM NILAI SIAP'!$Y176*'CPMK-CPL'!Q$17,0)+IFERROR('FORM NILAI SIAP'!$AA176*'CPMK-CPL'!Q$18,0)+IFERROR('FORM NILAI SIAP'!$AC176*'CPMK-CPL'!Q$19,0)+IFERROR('FORM NILAI SIAP'!$AE176*'CPMK-CPL'!Q$20,0))/'CPMK-CPL'!Q$25,""))</f>
        <v/>
      </c>
      <c r="S176" s="7" t="str">
        <f>IF($C176="","",IFERROR((IFERROR('FORM NILAI SIAP'!$M176*'CPMK-CPL'!R$11,0)+IFERROR('FORM NILAI SIAP'!$O176*'CPMK-CPL'!R$12,0)+IFERROR('FORM NILAI SIAP'!$Q176*'CPMK-CPL'!R$13,0)+IFERROR('FORM NILAI SIAP'!$S176*'CPMK-CPL'!R$14,0)+IFERROR('FORM NILAI SIAP'!$U176*'CPMK-CPL'!R$15,0)+IFERROR('FORM NILAI SIAP'!$W176*'CPMK-CPL'!R$16,0)+IFERROR('FORM NILAI SIAP'!$Y176*'CPMK-CPL'!R$17,0)+IFERROR('FORM NILAI SIAP'!$AA176*'CPMK-CPL'!R$18,0)+IFERROR('FORM NILAI SIAP'!$AC176*'CPMK-CPL'!R$19,0)+IFERROR('FORM NILAI SIAP'!$AE176*'CPMK-CPL'!R$20,0))/'CPMK-CPL'!R$25,""))</f>
        <v/>
      </c>
      <c r="T176" s="88" t="str">
        <f t="shared" ref="T176:AH176" si="180">IF(E176="","",IF(E176&gt;=80,4,IF(E176&gt;=70,3,IF(E176&gt;=60,2,1))))</f>
        <v/>
      </c>
      <c r="U176" s="88" t="str">
        <f t="shared" si="180"/>
        <v/>
      </c>
      <c r="V176" s="88">
        <f t="shared" si="141"/>
        <v>1</v>
      </c>
      <c r="W176" s="88" t="str">
        <f t="shared" si="180"/>
        <v/>
      </c>
      <c r="X176" s="88" t="str">
        <f t="shared" si="180"/>
        <v/>
      </c>
      <c r="Y176" s="88" t="str">
        <f t="shared" si="180"/>
        <v/>
      </c>
      <c r="Z176" s="88" t="str">
        <f t="shared" si="180"/>
        <v/>
      </c>
      <c r="AA176" s="88" t="str">
        <f t="shared" si="180"/>
        <v/>
      </c>
      <c r="AB176" s="88" t="str">
        <f t="shared" si="180"/>
        <v/>
      </c>
      <c r="AC176" s="88" t="str">
        <f t="shared" si="180"/>
        <v/>
      </c>
      <c r="AD176" s="88" t="str">
        <f t="shared" si="180"/>
        <v/>
      </c>
      <c r="AE176" s="88" t="str">
        <f t="shared" si="180"/>
        <v/>
      </c>
      <c r="AF176" s="88" t="str">
        <f t="shared" si="180"/>
        <v/>
      </c>
      <c r="AG176" s="88" t="str">
        <f t="shared" si="180"/>
        <v/>
      </c>
      <c r="AH176" s="88" t="str">
        <f t="shared" si="180"/>
        <v/>
      </c>
      <c r="AI176" s="89">
        <f t="shared" ca="1" si="6"/>
        <v>1</v>
      </c>
      <c r="AJ176" s="89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</row>
    <row r="177" spans="1:90" ht="14.25" customHeight="1">
      <c r="A177" s="103">
        <f t="shared" si="139"/>
        <v>170</v>
      </c>
      <c r="B177" s="64">
        <f>IF('FORM NILAI SIAP'!A177=0,"",'FORM NILAI SIAP'!A177)</f>
        <v>21120120140099</v>
      </c>
      <c r="C177" s="3" t="str">
        <f>IF('FORM NILAI SIAP'!B177=0,"",'FORM NILAI SIAP'!B177)</f>
        <v>MUHAMMAD RISKI NUR FARIS</v>
      </c>
      <c r="D177" s="3" t="str">
        <f>'FORM NILAI SIAP'!J177</f>
        <v>E</v>
      </c>
      <c r="E177" s="7" t="str">
        <f>IF($C177="","",IFERROR((IFERROR('FORM NILAI SIAP'!$M177*'CPMK-CPL'!D$11,0)+IFERROR('FORM NILAI SIAP'!$O177*'CPMK-CPL'!D$12,0)+IFERROR('FORM NILAI SIAP'!$Q177*'CPMK-CPL'!D$13,0)+IFERROR('FORM NILAI SIAP'!$S177*'CPMK-CPL'!D$14,0)+IFERROR('FORM NILAI SIAP'!$U177*'CPMK-CPL'!D$15,0)+IFERROR('FORM NILAI SIAP'!$W177*'CPMK-CPL'!D$16,0)+IFERROR('FORM NILAI SIAP'!$Y177*'CPMK-CPL'!D$17,0)+IFERROR('FORM NILAI SIAP'!$AA177*'CPMK-CPL'!D$18,0)+IFERROR('FORM NILAI SIAP'!$AC177*'CPMK-CPL'!D$19,0)+IFERROR('FORM NILAI SIAP'!$AE177*'CPMK-CPL'!D$20,0))/'CPMK-CPL'!D$25,""))</f>
        <v/>
      </c>
      <c r="F177" s="7" t="str">
        <f>IF($C177="","",IFERROR((IFERROR('FORM NILAI SIAP'!$M177*'CPMK-CPL'!E$11,0)+IFERROR('FORM NILAI SIAP'!$O177*'CPMK-CPL'!E$12,0)+IFERROR('FORM NILAI SIAP'!$Q177*'CPMK-CPL'!E$13,0)+IFERROR('FORM NILAI SIAP'!$S177*'CPMK-CPL'!E$14,0)+IFERROR('FORM NILAI SIAP'!$U177*'CPMK-CPL'!E$15,0)+IFERROR('FORM NILAI SIAP'!$W177*'CPMK-CPL'!E$16,0)+IFERROR('FORM NILAI SIAP'!$Y177*'CPMK-CPL'!E$17,0)+IFERROR('FORM NILAI SIAP'!$AA177*'CPMK-CPL'!E$18,0)+IFERROR('FORM NILAI SIAP'!$AC177*'CPMK-CPL'!E$19,0)+IFERROR('FORM NILAI SIAP'!$AE177*'CPMK-CPL'!E$20,0))/'CPMK-CPL'!E$25,""))</f>
        <v/>
      </c>
      <c r="G177" s="7">
        <f>IF($C177="","",IFERROR((IFERROR('FORM NILAI SIAP'!$M177*'CPMK-CPL'!F$11,0)+IFERROR('FORM NILAI SIAP'!$O177*'CPMK-CPL'!F$12,0)+IFERROR('FORM NILAI SIAP'!$Q177*'CPMK-CPL'!F$13,0)+IFERROR('FORM NILAI SIAP'!$S177*'CPMK-CPL'!F$14,0)+IFERROR('FORM NILAI SIAP'!$U177*'CPMK-CPL'!F$15,0)+IFERROR('FORM NILAI SIAP'!$W177*'CPMK-CPL'!F$16,0)+IFERROR('FORM NILAI SIAP'!$Y177*'CPMK-CPL'!F$17,0)+IFERROR('FORM NILAI SIAP'!$AA177*'CPMK-CPL'!F$18,0)+IFERROR('FORM NILAI SIAP'!$AC177*'CPMK-CPL'!F$19,0)+IFERROR('FORM NILAI SIAP'!$AE177*'CPMK-CPL'!F$20,0))/'CPMK-CPL'!F$25,""))</f>
        <v>31</v>
      </c>
      <c r="H177" s="7" t="str">
        <f>IF($C177="","",IFERROR((IFERROR('FORM NILAI SIAP'!$M177*'CPMK-CPL'!G$11,0)+IFERROR('FORM NILAI SIAP'!$O177*'CPMK-CPL'!G$12,0)+IFERROR('FORM NILAI SIAP'!$Q177*'CPMK-CPL'!G$13,0)+IFERROR('FORM NILAI SIAP'!$S177*'CPMK-CPL'!G$14,0)+IFERROR('FORM NILAI SIAP'!$U177*'CPMK-CPL'!G$15,0)+IFERROR('FORM NILAI SIAP'!$W177*'CPMK-CPL'!G$16,0)+IFERROR('FORM NILAI SIAP'!$Y177*'CPMK-CPL'!G$17,0)+IFERROR('FORM NILAI SIAP'!$AA177*'CPMK-CPL'!G$18,0)+IFERROR('FORM NILAI SIAP'!$AC177*'CPMK-CPL'!G$19,0)+IFERROR('FORM NILAI SIAP'!$AE177*'CPMK-CPL'!G$20,0))/'CPMK-CPL'!G$25,""))</f>
        <v/>
      </c>
      <c r="I177" s="7" t="str">
        <f>IF($C177="","",IFERROR((IFERROR('FORM NILAI SIAP'!$M177*'CPMK-CPL'!H$11,0)+IFERROR('FORM NILAI SIAP'!$O177*'CPMK-CPL'!H$12,0)+IFERROR('FORM NILAI SIAP'!$Q177*'CPMK-CPL'!H$13,0)+IFERROR('FORM NILAI SIAP'!$S177*'CPMK-CPL'!H$14,0)+IFERROR('FORM NILAI SIAP'!$U177*'CPMK-CPL'!H$15,0)+IFERROR('FORM NILAI SIAP'!$W177*'CPMK-CPL'!H$16,0)+IFERROR('FORM NILAI SIAP'!$Y177*'CPMK-CPL'!H$17,0)+IFERROR('FORM NILAI SIAP'!$AA177*'CPMK-CPL'!H$18,0)+IFERROR('FORM NILAI SIAP'!$AC177*'CPMK-CPL'!H$19,0)+IFERROR('FORM NILAI SIAP'!$AE177*'CPMK-CPL'!H$20,0))/'CPMK-CPL'!H$25,""))</f>
        <v/>
      </c>
      <c r="J177" s="7" t="str">
        <f>IF($C177="","",IFERROR((IFERROR('FORM NILAI SIAP'!$M177*'CPMK-CPL'!I$11,0)+IFERROR('FORM NILAI SIAP'!$O177*'CPMK-CPL'!I$12,0)+IFERROR('FORM NILAI SIAP'!$Q177*'CPMK-CPL'!I$13,0)+IFERROR('FORM NILAI SIAP'!$S177*'CPMK-CPL'!I$14,0)+IFERROR('FORM NILAI SIAP'!$U177*'CPMK-CPL'!I$15,0)+IFERROR('FORM NILAI SIAP'!$W177*'CPMK-CPL'!I$16,0)+IFERROR('FORM NILAI SIAP'!$Y177*'CPMK-CPL'!I$17,0)+IFERROR('FORM NILAI SIAP'!$AA177*'CPMK-CPL'!I$18,0)+IFERROR('FORM NILAI SIAP'!$AC177*'CPMK-CPL'!I$19,0)+IFERROR('FORM NILAI SIAP'!$AE177*'CPMK-CPL'!I$20,0))/'CPMK-CPL'!I$25,""))</f>
        <v/>
      </c>
      <c r="K177" s="7" t="str">
        <f>IF($C177="","",IFERROR((IFERROR('FORM NILAI SIAP'!$M177*'CPMK-CPL'!J$11,0)+IFERROR('FORM NILAI SIAP'!$O177*'CPMK-CPL'!J$12,0)+IFERROR('FORM NILAI SIAP'!$Q177*'CPMK-CPL'!J$13,0)+IFERROR('FORM NILAI SIAP'!$S177*'CPMK-CPL'!J$14,0)+IFERROR('FORM NILAI SIAP'!$U177*'CPMK-CPL'!J$15,0)+IFERROR('FORM NILAI SIAP'!$W177*'CPMK-CPL'!J$16,0)+IFERROR('FORM NILAI SIAP'!$Y177*'CPMK-CPL'!J$17,0)+IFERROR('FORM NILAI SIAP'!$AA177*'CPMK-CPL'!J$18,0)+IFERROR('FORM NILAI SIAP'!$AC177*'CPMK-CPL'!J$19,0)+IFERROR('FORM NILAI SIAP'!$AE177*'CPMK-CPL'!J$20,0))/'CPMK-CPL'!J$25,""))</f>
        <v/>
      </c>
      <c r="L177" s="7" t="str">
        <f>IF($C177="","",IFERROR((IFERROR('FORM NILAI SIAP'!$M177*'CPMK-CPL'!K$11,0)+IFERROR('FORM NILAI SIAP'!$O177*'CPMK-CPL'!K$12,0)+IFERROR('FORM NILAI SIAP'!$Q177*'CPMK-CPL'!K$13,0)+IFERROR('FORM NILAI SIAP'!$S177*'CPMK-CPL'!K$14,0)+IFERROR('FORM NILAI SIAP'!$U177*'CPMK-CPL'!K$15,0)+IFERROR('FORM NILAI SIAP'!$W177*'CPMK-CPL'!K$16,0)+IFERROR('FORM NILAI SIAP'!$Y177*'CPMK-CPL'!K$17,0)+IFERROR('FORM NILAI SIAP'!$AA177*'CPMK-CPL'!K$18,0)+IFERROR('FORM NILAI SIAP'!$AC177*'CPMK-CPL'!K$19,0)+IFERROR('FORM NILAI SIAP'!$AE177*'CPMK-CPL'!K$20,0))/'CPMK-CPL'!K$25,""))</f>
        <v/>
      </c>
      <c r="M177" s="7" t="str">
        <f>IF($C177="","",IFERROR((IFERROR('FORM NILAI SIAP'!$M177*'CPMK-CPL'!L$11,0)+IFERROR('FORM NILAI SIAP'!$O177*'CPMK-CPL'!L$12,0)+IFERROR('FORM NILAI SIAP'!$Q177*'CPMK-CPL'!L$13,0)+IFERROR('FORM NILAI SIAP'!$S177*'CPMK-CPL'!L$14,0)+IFERROR('FORM NILAI SIAP'!$U177*'CPMK-CPL'!L$15,0)+IFERROR('FORM NILAI SIAP'!$W177*'CPMK-CPL'!L$16,0)+IFERROR('FORM NILAI SIAP'!$Y177*'CPMK-CPL'!L$17,0)+IFERROR('FORM NILAI SIAP'!$AA177*'CPMK-CPL'!L$18,0)+IFERROR('FORM NILAI SIAP'!$AC177*'CPMK-CPL'!L$19,0)+IFERROR('FORM NILAI SIAP'!$AE177*'CPMK-CPL'!L$20,0))/'CPMK-CPL'!L$25,""))</f>
        <v/>
      </c>
      <c r="N177" s="7" t="str">
        <f>IF($C177="","",IFERROR((IFERROR('FORM NILAI SIAP'!$M177*'CPMK-CPL'!M$11,0)+IFERROR('FORM NILAI SIAP'!$O177*'CPMK-CPL'!M$12,0)+IFERROR('FORM NILAI SIAP'!$Q177*'CPMK-CPL'!M$13,0)+IFERROR('FORM NILAI SIAP'!$S177*'CPMK-CPL'!M$14,0)+IFERROR('FORM NILAI SIAP'!$U177*'CPMK-CPL'!M$15,0)+IFERROR('FORM NILAI SIAP'!$W177*'CPMK-CPL'!M$16,0)+IFERROR('FORM NILAI SIAP'!$Y177*'CPMK-CPL'!M$17,0)+IFERROR('FORM NILAI SIAP'!$AA177*'CPMK-CPL'!M$18,0)+IFERROR('FORM NILAI SIAP'!$AC177*'CPMK-CPL'!M$19,0)+IFERROR('FORM NILAI SIAP'!$AE177*'CPMK-CPL'!M$20,0))/'CPMK-CPL'!M$25,""))</f>
        <v/>
      </c>
      <c r="O177" s="7" t="str">
        <f>IF($C177="","",IFERROR((IFERROR('FORM NILAI SIAP'!$M177*'CPMK-CPL'!N$11,0)+IFERROR('FORM NILAI SIAP'!$O177*'CPMK-CPL'!N$12,0)+IFERROR('FORM NILAI SIAP'!$Q177*'CPMK-CPL'!N$13,0)+IFERROR('FORM NILAI SIAP'!$S177*'CPMK-CPL'!N$14,0)+IFERROR('FORM NILAI SIAP'!$U177*'CPMK-CPL'!N$15,0)+IFERROR('FORM NILAI SIAP'!$W177*'CPMK-CPL'!N$16,0)+IFERROR('FORM NILAI SIAP'!$Y177*'CPMK-CPL'!N$17,0)+IFERROR('FORM NILAI SIAP'!$AA177*'CPMK-CPL'!N$18,0)+IFERROR('FORM NILAI SIAP'!$AC177*'CPMK-CPL'!N$19,0)+IFERROR('FORM NILAI SIAP'!$AE177*'CPMK-CPL'!N$20,0))/'CPMK-CPL'!N$25,""))</f>
        <v/>
      </c>
      <c r="P177" s="7" t="str">
        <f>IF($C177="","",IFERROR((IFERROR('FORM NILAI SIAP'!$M177*'CPMK-CPL'!O$11,0)+IFERROR('FORM NILAI SIAP'!$O177*'CPMK-CPL'!O$12,0)+IFERROR('FORM NILAI SIAP'!$Q177*'CPMK-CPL'!O$13,0)+IFERROR('FORM NILAI SIAP'!$S177*'CPMK-CPL'!O$14,0)+IFERROR('FORM NILAI SIAP'!$U177*'CPMK-CPL'!O$15,0)+IFERROR('FORM NILAI SIAP'!$W177*'CPMK-CPL'!O$16,0)+IFERROR('FORM NILAI SIAP'!$Y177*'CPMK-CPL'!O$17,0)+IFERROR('FORM NILAI SIAP'!$AA177*'CPMK-CPL'!O$18,0)+IFERROR('FORM NILAI SIAP'!$AC177*'CPMK-CPL'!O$19,0)+IFERROR('FORM NILAI SIAP'!$AE177*'CPMK-CPL'!O$20,0))/'CPMK-CPL'!O$25,""))</f>
        <v/>
      </c>
      <c r="Q177" s="7" t="str">
        <f>IF($C177="","",IFERROR((IFERROR('FORM NILAI SIAP'!$M177*'CPMK-CPL'!P$11,0)+IFERROR('FORM NILAI SIAP'!$O177*'CPMK-CPL'!P$12,0)+IFERROR('FORM NILAI SIAP'!$Q177*'CPMK-CPL'!P$13,0)+IFERROR('FORM NILAI SIAP'!$S177*'CPMK-CPL'!P$14,0)+IFERROR('FORM NILAI SIAP'!$U177*'CPMK-CPL'!P$15,0)+IFERROR('FORM NILAI SIAP'!$W177*'CPMK-CPL'!P$16,0)+IFERROR('FORM NILAI SIAP'!$Y177*'CPMK-CPL'!P$17,0)+IFERROR('FORM NILAI SIAP'!$AA177*'CPMK-CPL'!P$18,0)+IFERROR('FORM NILAI SIAP'!$AC177*'CPMK-CPL'!P$19,0)+IFERROR('FORM NILAI SIAP'!$AE177*'CPMK-CPL'!P$20,0))/'CPMK-CPL'!P$25,""))</f>
        <v/>
      </c>
      <c r="R177" s="7" t="str">
        <f>IF($C177="","",IFERROR((IFERROR('FORM NILAI SIAP'!$M177*'CPMK-CPL'!Q$11,0)+IFERROR('FORM NILAI SIAP'!$O177*'CPMK-CPL'!Q$12,0)+IFERROR('FORM NILAI SIAP'!$Q177*'CPMK-CPL'!Q$13,0)+IFERROR('FORM NILAI SIAP'!$S177*'CPMK-CPL'!Q$14,0)+IFERROR('FORM NILAI SIAP'!$U177*'CPMK-CPL'!Q$15,0)+IFERROR('FORM NILAI SIAP'!$W177*'CPMK-CPL'!Q$16,0)+IFERROR('FORM NILAI SIAP'!$Y177*'CPMK-CPL'!Q$17,0)+IFERROR('FORM NILAI SIAP'!$AA177*'CPMK-CPL'!Q$18,0)+IFERROR('FORM NILAI SIAP'!$AC177*'CPMK-CPL'!Q$19,0)+IFERROR('FORM NILAI SIAP'!$AE177*'CPMK-CPL'!Q$20,0))/'CPMK-CPL'!Q$25,""))</f>
        <v/>
      </c>
      <c r="S177" s="7" t="str">
        <f>IF($C177="","",IFERROR((IFERROR('FORM NILAI SIAP'!$M177*'CPMK-CPL'!R$11,0)+IFERROR('FORM NILAI SIAP'!$O177*'CPMK-CPL'!R$12,0)+IFERROR('FORM NILAI SIAP'!$Q177*'CPMK-CPL'!R$13,0)+IFERROR('FORM NILAI SIAP'!$S177*'CPMK-CPL'!R$14,0)+IFERROR('FORM NILAI SIAP'!$U177*'CPMK-CPL'!R$15,0)+IFERROR('FORM NILAI SIAP'!$W177*'CPMK-CPL'!R$16,0)+IFERROR('FORM NILAI SIAP'!$Y177*'CPMK-CPL'!R$17,0)+IFERROR('FORM NILAI SIAP'!$AA177*'CPMK-CPL'!R$18,0)+IFERROR('FORM NILAI SIAP'!$AC177*'CPMK-CPL'!R$19,0)+IFERROR('FORM NILAI SIAP'!$AE177*'CPMK-CPL'!R$20,0))/'CPMK-CPL'!R$25,""))</f>
        <v/>
      </c>
      <c r="T177" s="88" t="str">
        <f t="shared" ref="T177:AH177" si="181">IF(E177="","",IF(E177&gt;=80,4,IF(E177&gt;=70,3,IF(E177&gt;=60,2,1))))</f>
        <v/>
      </c>
      <c r="U177" s="88" t="str">
        <f t="shared" si="181"/>
        <v/>
      </c>
      <c r="V177" s="88">
        <f t="shared" si="141"/>
        <v>1</v>
      </c>
      <c r="W177" s="88" t="str">
        <f t="shared" si="181"/>
        <v/>
      </c>
      <c r="X177" s="88" t="str">
        <f t="shared" si="181"/>
        <v/>
      </c>
      <c r="Y177" s="88" t="str">
        <f t="shared" si="181"/>
        <v/>
      </c>
      <c r="Z177" s="88" t="str">
        <f t="shared" si="181"/>
        <v/>
      </c>
      <c r="AA177" s="88" t="str">
        <f t="shared" si="181"/>
        <v/>
      </c>
      <c r="AB177" s="88" t="str">
        <f t="shared" si="181"/>
        <v/>
      </c>
      <c r="AC177" s="88" t="str">
        <f t="shared" si="181"/>
        <v/>
      </c>
      <c r="AD177" s="88" t="str">
        <f t="shared" si="181"/>
        <v/>
      </c>
      <c r="AE177" s="88" t="str">
        <f t="shared" si="181"/>
        <v/>
      </c>
      <c r="AF177" s="88" t="str">
        <f t="shared" si="181"/>
        <v/>
      </c>
      <c r="AG177" s="88" t="str">
        <f t="shared" si="181"/>
        <v/>
      </c>
      <c r="AH177" s="88" t="str">
        <f t="shared" si="181"/>
        <v/>
      </c>
      <c r="AI177" s="89">
        <f t="shared" ca="1" si="6"/>
        <v>1</v>
      </c>
      <c r="AJ177" s="89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</row>
    <row r="178" spans="1:90" ht="14.25" customHeight="1">
      <c r="A178" s="103">
        <f t="shared" si="139"/>
        <v>171</v>
      </c>
      <c r="B178" s="64">
        <f>IF('FORM NILAI SIAP'!A178=0,"",'FORM NILAI SIAP'!A178)</f>
        <v>21120120140099</v>
      </c>
      <c r="C178" s="3" t="str">
        <f>IF('FORM NILAI SIAP'!B178=0,"",'FORM NILAI SIAP'!B178)</f>
        <v>ROSELIN YOSEFA</v>
      </c>
      <c r="D178" s="3" t="str">
        <f>'FORM NILAI SIAP'!J178</f>
        <v>C</v>
      </c>
      <c r="E178" s="7" t="str">
        <f>IF($C178="","",IFERROR((IFERROR('FORM NILAI SIAP'!$M178*'CPMK-CPL'!D$11,0)+IFERROR('FORM NILAI SIAP'!$O178*'CPMK-CPL'!D$12,0)+IFERROR('FORM NILAI SIAP'!$Q178*'CPMK-CPL'!D$13,0)+IFERROR('FORM NILAI SIAP'!$S178*'CPMK-CPL'!D$14,0)+IFERROR('FORM NILAI SIAP'!$U178*'CPMK-CPL'!D$15,0)+IFERROR('FORM NILAI SIAP'!$W178*'CPMK-CPL'!D$16,0)+IFERROR('FORM NILAI SIAP'!$Y178*'CPMK-CPL'!D$17,0)+IFERROR('FORM NILAI SIAP'!$AA178*'CPMK-CPL'!D$18,0)+IFERROR('FORM NILAI SIAP'!$AC178*'CPMK-CPL'!D$19,0)+IFERROR('FORM NILAI SIAP'!$AE178*'CPMK-CPL'!D$20,0))/'CPMK-CPL'!D$25,""))</f>
        <v/>
      </c>
      <c r="F178" s="7" t="str">
        <f>IF($C178="","",IFERROR((IFERROR('FORM NILAI SIAP'!$M178*'CPMK-CPL'!E$11,0)+IFERROR('FORM NILAI SIAP'!$O178*'CPMK-CPL'!E$12,0)+IFERROR('FORM NILAI SIAP'!$Q178*'CPMK-CPL'!E$13,0)+IFERROR('FORM NILAI SIAP'!$S178*'CPMK-CPL'!E$14,0)+IFERROR('FORM NILAI SIAP'!$U178*'CPMK-CPL'!E$15,0)+IFERROR('FORM NILAI SIAP'!$W178*'CPMK-CPL'!E$16,0)+IFERROR('FORM NILAI SIAP'!$Y178*'CPMK-CPL'!E$17,0)+IFERROR('FORM NILAI SIAP'!$AA178*'CPMK-CPL'!E$18,0)+IFERROR('FORM NILAI SIAP'!$AC178*'CPMK-CPL'!E$19,0)+IFERROR('FORM NILAI SIAP'!$AE178*'CPMK-CPL'!E$20,0))/'CPMK-CPL'!E$25,""))</f>
        <v/>
      </c>
      <c r="G178" s="7">
        <f>IF($C178="","",IFERROR((IFERROR('FORM NILAI SIAP'!$M178*'CPMK-CPL'!F$11,0)+IFERROR('FORM NILAI SIAP'!$O178*'CPMK-CPL'!F$12,0)+IFERROR('FORM NILAI SIAP'!$Q178*'CPMK-CPL'!F$13,0)+IFERROR('FORM NILAI SIAP'!$S178*'CPMK-CPL'!F$14,0)+IFERROR('FORM NILAI SIAP'!$U178*'CPMK-CPL'!F$15,0)+IFERROR('FORM NILAI SIAP'!$W178*'CPMK-CPL'!F$16,0)+IFERROR('FORM NILAI SIAP'!$Y178*'CPMK-CPL'!F$17,0)+IFERROR('FORM NILAI SIAP'!$AA178*'CPMK-CPL'!F$18,0)+IFERROR('FORM NILAI SIAP'!$AC178*'CPMK-CPL'!F$19,0)+IFERROR('FORM NILAI SIAP'!$AE178*'CPMK-CPL'!F$20,0))/'CPMK-CPL'!F$25,""))</f>
        <v>63</v>
      </c>
      <c r="H178" s="7" t="str">
        <f>IF($C178="","",IFERROR((IFERROR('FORM NILAI SIAP'!$M178*'CPMK-CPL'!G$11,0)+IFERROR('FORM NILAI SIAP'!$O178*'CPMK-CPL'!G$12,0)+IFERROR('FORM NILAI SIAP'!$Q178*'CPMK-CPL'!G$13,0)+IFERROR('FORM NILAI SIAP'!$S178*'CPMK-CPL'!G$14,0)+IFERROR('FORM NILAI SIAP'!$U178*'CPMK-CPL'!G$15,0)+IFERROR('FORM NILAI SIAP'!$W178*'CPMK-CPL'!G$16,0)+IFERROR('FORM NILAI SIAP'!$Y178*'CPMK-CPL'!G$17,0)+IFERROR('FORM NILAI SIAP'!$AA178*'CPMK-CPL'!G$18,0)+IFERROR('FORM NILAI SIAP'!$AC178*'CPMK-CPL'!G$19,0)+IFERROR('FORM NILAI SIAP'!$AE178*'CPMK-CPL'!G$20,0))/'CPMK-CPL'!G$25,""))</f>
        <v/>
      </c>
      <c r="I178" s="7" t="str">
        <f>IF($C178="","",IFERROR((IFERROR('FORM NILAI SIAP'!$M178*'CPMK-CPL'!H$11,0)+IFERROR('FORM NILAI SIAP'!$O178*'CPMK-CPL'!H$12,0)+IFERROR('FORM NILAI SIAP'!$Q178*'CPMK-CPL'!H$13,0)+IFERROR('FORM NILAI SIAP'!$S178*'CPMK-CPL'!H$14,0)+IFERROR('FORM NILAI SIAP'!$U178*'CPMK-CPL'!H$15,0)+IFERROR('FORM NILAI SIAP'!$W178*'CPMK-CPL'!H$16,0)+IFERROR('FORM NILAI SIAP'!$Y178*'CPMK-CPL'!H$17,0)+IFERROR('FORM NILAI SIAP'!$AA178*'CPMK-CPL'!H$18,0)+IFERROR('FORM NILAI SIAP'!$AC178*'CPMK-CPL'!H$19,0)+IFERROR('FORM NILAI SIAP'!$AE178*'CPMK-CPL'!H$20,0))/'CPMK-CPL'!H$25,""))</f>
        <v/>
      </c>
      <c r="J178" s="7" t="str">
        <f>IF($C178="","",IFERROR((IFERROR('FORM NILAI SIAP'!$M178*'CPMK-CPL'!I$11,0)+IFERROR('FORM NILAI SIAP'!$O178*'CPMK-CPL'!I$12,0)+IFERROR('FORM NILAI SIAP'!$Q178*'CPMK-CPL'!I$13,0)+IFERROR('FORM NILAI SIAP'!$S178*'CPMK-CPL'!I$14,0)+IFERROR('FORM NILAI SIAP'!$U178*'CPMK-CPL'!I$15,0)+IFERROR('FORM NILAI SIAP'!$W178*'CPMK-CPL'!I$16,0)+IFERROR('FORM NILAI SIAP'!$Y178*'CPMK-CPL'!I$17,0)+IFERROR('FORM NILAI SIAP'!$AA178*'CPMK-CPL'!I$18,0)+IFERROR('FORM NILAI SIAP'!$AC178*'CPMK-CPL'!I$19,0)+IFERROR('FORM NILAI SIAP'!$AE178*'CPMK-CPL'!I$20,0))/'CPMK-CPL'!I$25,""))</f>
        <v/>
      </c>
      <c r="K178" s="7" t="str">
        <f>IF($C178="","",IFERROR((IFERROR('FORM NILAI SIAP'!$M178*'CPMK-CPL'!J$11,0)+IFERROR('FORM NILAI SIAP'!$O178*'CPMK-CPL'!J$12,0)+IFERROR('FORM NILAI SIAP'!$Q178*'CPMK-CPL'!J$13,0)+IFERROR('FORM NILAI SIAP'!$S178*'CPMK-CPL'!J$14,0)+IFERROR('FORM NILAI SIAP'!$U178*'CPMK-CPL'!J$15,0)+IFERROR('FORM NILAI SIAP'!$W178*'CPMK-CPL'!J$16,0)+IFERROR('FORM NILAI SIAP'!$Y178*'CPMK-CPL'!J$17,0)+IFERROR('FORM NILAI SIAP'!$AA178*'CPMK-CPL'!J$18,0)+IFERROR('FORM NILAI SIAP'!$AC178*'CPMK-CPL'!J$19,0)+IFERROR('FORM NILAI SIAP'!$AE178*'CPMK-CPL'!J$20,0))/'CPMK-CPL'!J$25,""))</f>
        <v/>
      </c>
      <c r="L178" s="7" t="str">
        <f>IF($C178="","",IFERROR((IFERROR('FORM NILAI SIAP'!$M178*'CPMK-CPL'!K$11,0)+IFERROR('FORM NILAI SIAP'!$O178*'CPMK-CPL'!K$12,0)+IFERROR('FORM NILAI SIAP'!$Q178*'CPMK-CPL'!K$13,0)+IFERROR('FORM NILAI SIAP'!$S178*'CPMK-CPL'!K$14,0)+IFERROR('FORM NILAI SIAP'!$U178*'CPMK-CPL'!K$15,0)+IFERROR('FORM NILAI SIAP'!$W178*'CPMK-CPL'!K$16,0)+IFERROR('FORM NILAI SIAP'!$Y178*'CPMK-CPL'!K$17,0)+IFERROR('FORM NILAI SIAP'!$AA178*'CPMK-CPL'!K$18,0)+IFERROR('FORM NILAI SIAP'!$AC178*'CPMK-CPL'!K$19,0)+IFERROR('FORM NILAI SIAP'!$AE178*'CPMK-CPL'!K$20,0))/'CPMK-CPL'!K$25,""))</f>
        <v/>
      </c>
      <c r="M178" s="7" t="str">
        <f>IF($C178="","",IFERROR((IFERROR('FORM NILAI SIAP'!$M178*'CPMK-CPL'!L$11,0)+IFERROR('FORM NILAI SIAP'!$O178*'CPMK-CPL'!L$12,0)+IFERROR('FORM NILAI SIAP'!$Q178*'CPMK-CPL'!L$13,0)+IFERROR('FORM NILAI SIAP'!$S178*'CPMK-CPL'!L$14,0)+IFERROR('FORM NILAI SIAP'!$U178*'CPMK-CPL'!L$15,0)+IFERROR('FORM NILAI SIAP'!$W178*'CPMK-CPL'!L$16,0)+IFERROR('FORM NILAI SIAP'!$Y178*'CPMK-CPL'!L$17,0)+IFERROR('FORM NILAI SIAP'!$AA178*'CPMK-CPL'!L$18,0)+IFERROR('FORM NILAI SIAP'!$AC178*'CPMK-CPL'!L$19,0)+IFERROR('FORM NILAI SIAP'!$AE178*'CPMK-CPL'!L$20,0))/'CPMK-CPL'!L$25,""))</f>
        <v/>
      </c>
      <c r="N178" s="7" t="str">
        <f>IF($C178="","",IFERROR((IFERROR('FORM NILAI SIAP'!$M178*'CPMK-CPL'!M$11,0)+IFERROR('FORM NILAI SIAP'!$O178*'CPMK-CPL'!M$12,0)+IFERROR('FORM NILAI SIAP'!$Q178*'CPMK-CPL'!M$13,0)+IFERROR('FORM NILAI SIAP'!$S178*'CPMK-CPL'!M$14,0)+IFERROR('FORM NILAI SIAP'!$U178*'CPMK-CPL'!M$15,0)+IFERROR('FORM NILAI SIAP'!$W178*'CPMK-CPL'!M$16,0)+IFERROR('FORM NILAI SIAP'!$Y178*'CPMK-CPL'!M$17,0)+IFERROR('FORM NILAI SIAP'!$AA178*'CPMK-CPL'!M$18,0)+IFERROR('FORM NILAI SIAP'!$AC178*'CPMK-CPL'!M$19,0)+IFERROR('FORM NILAI SIAP'!$AE178*'CPMK-CPL'!M$20,0))/'CPMK-CPL'!M$25,""))</f>
        <v/>
      </c>
      <c r="O178" s="7" t="str">
        <f>IF($C178="","",IFERROR((IFERROR('FORM NILAI SIAP'!$M178*'CPMK-CPL'!N$11,0)+IFERROR('FORM NILAI SIAP'!$O178*'CPMK-CPL'!N$12,0)+IFERROR('FORM NILAI SIAP'!$Q178*'CPMK-CPL'!N$13,0)+IFERROR('FORM NILAI SIAP'!$S178*'CPMK-CPL'!N$14,0)+IFERROR('FORM NILAI SIAP'!$U178*'CPMK-CPL'!N$15,0)+IFERROR('FORM NILAI SIAP'!$W178*'CPMK-CPL'!N$16,0)+IFERROR('FORM NILAI SIAP'!$Y178*'CPMK-CPL'!N$17,0)+IFERROR('FORM NILAI SIAP'!$AA178*'CPMK-CPL'!N$18,0)+IFERROR('FORM NILAI SIAP'!$AC178*'CPMK-CPL'!N$19,0)+IFERROR('FORM NILAI SIAP'!$AE178*'CPMK-CPL'!N$20,0))/'CPMK-CPL'!N$25,""))</f>
        <v/>
      </c>
      <c r="P178" s="7" t="str">
        <f>IF($C178="","",IFERROR((IFERROR('FORM NILAI SIAP'!$M178*'CPMK-CPL'!O$11,0)+IFERROR('FORM NILAI SIAP'!$O178*'CPMK-CPL'!O$12,0)+IFERROR('FORM NILAI SIAP'!$Q178*'CPMK-CPL'!O$13,0)+IFERROR('FORM NILAI SIAP'!$S178*'CPMK-CPL'!O$14,0)+IFERROR('FORM NILAI SIAP'!$U178*'CPMK-CPL'!O$15,0)+IFERROR('FORM NILAI SIAP'!$W178*'CPMK-CPL'!O$16,0)+IFERROR('FORM NILAI SIAP'!$Y178*'CPMK-CPL'!O$17,0)+IFERROR('FORM NILAI SIAP'!$AA178*'CPMK-CPL'!O$18,0)+IFERROR('FORM NILAI SIAP'!$AC178*'CPMK-CPL'!O$19,0)+IFERROR('FORM NILAI SIAP'!$AE178*'CPMK-CPL'!O$20,0))/'CPMK-CPL'!O$25,""))</f>
        <v/>
      </c>
      <c r="Q178" s="7" t="str">
        <f>IF($C178="","",IFERROR((IFERROR('FORM NILAI SIAP'!$M178*'CPMK-CPL'!P$11,0)+IFERROR('FORM NILAI SIAP'!$O178*'CPMK-CPL'!P$12,0)+IFERROR('FORM NILAI SIAP'!$Q178*'CPMK-CPL'!P$13,0)+IFERROR('FORM NILAI SIAP'!$S178*'CPMK-CPL'!P$14,0)+IFERROR('FORM NILAI SIAP'!$U178*'CPMK-CPL'!P$15,0)+IFERROR('FORM NILAI SIAP'!$W178*'CPMK-CPL'!P$16,0)+IFERROR('FORM NILAI SIAP'!$Y178*'CPMK-CPL'!P$17,0)+IFERROR('FORM NILAI SIAP'!$AA178*'CPMK-CPL'!P$18,0)+IFERROR('FORM NILAI SIAP'!$AC178*'CPMK-CPL'!P$19,0)+IFERROR('FORM NILAI SIAP'!$AE178*'CPMK-CPL'!P$20,0))/'CPMK-CPL'!P$25,""))</f>
        <v/>
      </c>
      <c r="R178" s="7" t="str">
        <f>IF($C178="","",IFERROR((IFERROR('FORM NILAI SIAP'!$M178*'CPMK-CPL'!Q$11,0)+IFERROR('FORM NILAI SIAP'!$O178*'CPMK-CPL'!Q$12,0)+IFERROR('FORM NILAI SIAP'!$Q178*'CPMK-CPL'!Q$13,0)+IFERROR('FORM NILAI SIAP'!$S178*'CPMK-CPL'!Q$14,0)+IFERROR('FORM NILAI SIAP'!$U178*'CPMK-CPL'!Q$15,0)+IFERROR('FORM NILAI SIAP'!$W178*'CPMK-CPL'!Q$16,0)+IFERROR('FORM NILAI SIAP'!$Y178*'CPMK-CPL'!Q$17,0)+IFERROR('FORM NILAI SIAP'!$AA178*'CPMK-CPL'!Q$18,0)+IFERROR('FORM NILAI SIAP'!$AC178*'CPMK-CPL'!Q$19,0)+IFERROR('FORM NILAI SIAP'!$AE178*'CPMK-CPL'!Q$20,0))/'CPMK-CPL'!Q$25,""))</f>
        <v/>
      </c>
      <c r="S178" s="7" t="str">
        <f>IF($C178="","",IFERROR((IFERROR('FORM NILAI SIAP'!$M178*'CPMK-CPL'!R$11,0)+IFERROR('FORM NILAI SIAP'!$O178*'CPMK-CPL'!R$12,0)+IFERROR('FORM NILAI SIAP'!$Q178*'CPMK-CPL'!R$13,0)+IFERROR('FORM NILAI SIAP'!$S178*'CPMK-CPL'!R$14,0)+IFERROR('FORM NILAI SIAP'!$U178*'CPMK-CPL'!R$15,0)+IFERROR('FORM NILAI SIAP'!$W178*'CPMK-CPL'!R$16,0)+IFERROR('FORM NILAI SIAP'!$Y178*'CPMK-CPL'!R$17,0)+IFERROR('FORM NILAI SIAP'!$AA178*'CPMK-CPL'!R$18,0)+IFERROR('FORM NILAI SIAP'!$AC178*'CPMK-CPL'!R$19,0)+IFERROR('FORM NILAI SIAP'!$AE178*'CPMK-CPL'!R$20,0))/'CPMK-CPL'!R$25,""))</f>
        <v/>
      </c>
      <c r="T178" s="88" t="str">
        <f t="shared" ref="T178:AH178" si="182">IF(E178="","",IF(E178&gt;=80,4,IF(E178&gt;=70,3,IF(E178&gt;=60,2,1))))</f>
        <v/>
      </c>
      <c r="U178" s="88" t="str">
        <f t="shared" si="182"/>
        <v/>
      </c>
      <c r="V178" s="88">
        <f t="shared" si="141"/>
        <v>2</v>
      </c>
      <c r="W178" s="88" t="str">
        <f t="shared" si="182"/>
        <v/>
      </c>
      <c r="X178" s="88" t="str">
        <f t="shared" si="182"/>
        <v/>
      </c>
      <c r="Y178" s="88" t="str">
        <f t="shared" si="182"/>
        <v/>
      </c>
      <c r="Z178" s="88" t="str">
        <f t="shared" si="182"/>
        <v/>
      </c>
      <c r="AA178" s="88" t="str">
        <f t="shared" si="182"/>
        <v/>
      </c>
      <c r="AB178" s="88" t="str">
        <f t="shared" si="182"/>
        <v/>
      </c>
      <c r="AC178" s="88" t="str">
        <f t="shared" si="182"/>
        <v/>
      </c>
      <c r="AD178" s="88" t="str">
        <f t="shared" si="182"/>
        <v/>
      </c>
      <c r="AE178" s="88" t="str">
        <f t="shared" si="182"/>
        <v/>
      </c>
      <c r="AF178" s="88" t="str">
        <f t="shared" si="182"/>
        <v/>
      </c>
      <c r="AG178" s="88" t="str">
        <f t="shared" si="182"/>
        <v/>
      </c>
      <c r="AH178" s="88" t="str">
        <f t="shared" si="182"/>
        <v/>
      </c>
      <c r="AI178" s="89">
        <f t="shared" ca="1" si="6"/>
        <v>2</v>
      </c>
      <c r="AJ178" s="89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</row>
    <row r="179" spans="1:90" ht="14.25" customHeight="1">
      <c r="A179" s="103">
        <f t="shared" si="139"/>
        <v>172</v>
      </c>
      <c r="B179" s="64">
        <f>IF('FORM NILAI SIAP'!A179=0,"",'FORM NILAI SIAP'!A179)</f>
        <v>21120120140099</v>
      </c>
      <c r="C179" s="3" t="str">
        <f>IF('FORM NILAI SIAP'!B179=0,"",'FORM NILAI SIAP'!B179)</f>
        <v>RENALDY ANDARA PERMATA</v>
      </c>
      <c r="D179" s="3" t="str">
        <f>'FORM NILAI SIAP'!J179</f>
        <v>A</v>
      </c>
      <c r="E179" s="7" t="str">
        <f>IF($C179="","",IFERROR((IFERROR('FORM NILAI SIAP'!$M179*'CPMK-CPL'!D$11,0)+IFERROR('FORM NILAI SIAP'!$O179*'CPMK-CPL'!D$12,0)+IFERROR('FORM NILAI SIAP'!$Q179*'CPMK-CPL'!D$13,0)+IFERROR('FORM NILAI SIAP'!$S179*'CPMK-CPL'!D$14,0)+IFERROR('FORM NILAI SIAP'!$U179*'CPMK-CPL'!D$15,0)+IFERROR('FORM NILAI SIAP'!$W179*'CPMK-CPL'!D$16,0)+IFERROR('FORM NILAI SIAP'!$Y179*'CPMK-CPL'!D$17,0)+IFERROR('FORM NILAI SIAP'!$AA179*'CPMK-CPL'!D$18,0)+IFERROR('FORM NILAI SIAP'!$AC179*'CPMK-CPL'!D$19,0)+IFERROR('FORM NILAI SIAP'!$AE179*'CPMK-CPL'!D$20,0))/'CPMK-CPL'!D$25,""))</f>
        <v/>
      </c>
      <c r="F179" s="7" t="str">
        <f>IF($C179="","",IFERROR((IFERROR('FORM NILAI SIAP'!$M179*'CPMK-CPL'!E$11,0)+IFERROR('FORM NILAI SIAP'!$O179*'CPMK-CPL'!E$12,0)+IFERROR('FORM NILAI SIAP'!$Q179*'CPMK-CPL'!E$13,0)+IFERROR('FORM NILAI SIAP'!$S179*'CPMK-CPL'!E$14,0)+IFERROR('FORM NILAI SIAP'!$U179*'CPMK-CPL'!E$15,0)+IFERROR('FORM NILAI SIAP'!$W179*'CPMK-CPL'!E$16,0)+IFERROR('FORM NILAI SIAP'!$Y179*'CPMK-CPL'!E$17,0)+IFERROR('FORM NILAI SIAP'!$AA179*'CPMK-CPL'!E$18,0)+IFERROR('FORM NILAI SIAP'!$AC179*'CPMK-CPL'!E$19,0)+IFERROR('FORM NILAI SIAP'!$AE179*'CPMK-CPL'!E$20,0))/'CPMK-CPL'!E$25,""))</f>
        <v/>
      </c>
      <c r="G179" s="7">
        <f>IF($C179="","",IFERROR((IFERROR('FORM NILAI SIAP'!$M179*'CPMK-CPL'!F$11,0)+IFERROR('FORM NILAI SIAP'!$O179*'CPMK-CPL'!F$12,0)+IFERROR('FORM NILAI SIAP'!$Q179*'CPMK-CPL'!F$13,0)+IFERROR('FORM NILAI SIAP'!$S179*'CPMK-CPL'!F$14,0)+IFERROR('FORM NILAI SIAP'!$U179*'CPMK-CPL'!F$15,0)+IFERROR('FORM NILAI SIAP'!$W179*'CPMK-CPL'!F$16,0)+IFERROR('FORM NILAI SIAP'!$Y179*'CPMK-CPL'!F$17,0)+IFERROR('FORM NILAI SIAP'!$AA179*'CPMK-CPL'!F$18,0)+IFERROR('FORM NILAI SIAP'!$AC179*'CPMK-CPL'!F$19,0)+IFERROR('FORM NILAI SIAP'!$AE179*'CPMK-CPL'!F$20,0))/'CPMK-CPL'!F$25,""))</f>
        <v>85.5</v>
      </c>
      <c r="H179" s="7" t="str">
        <f>IF($C179="","",IFERROR((IFERROR('FORM NILAI SIAP'!$M179*'CPMK-CPL'!G$11,0)+IFERROR('FORM NILAI SIAP'!$O179*'CPMK-CPL'!G$12,0)+IFERROR('FORM NILAI SIAP'!$Q179*'CPMK-CPL'!G$13,0)+IFERROR('FORM NILAI SIAP'!$S179*'CPMK-CPL'!G$14,0)+IFERROR('FORM NILAI SIAP'!$U179*'CPMK-CPL'!G$15,0)+IFERROR('FORM NILAI SIAP'!$W179*'CPMK-CPL'!G$16,0)+IFERROR('FORM NILAI SIAP'!$Y179*'CPMK-CPL'!G$17,0)+IFERROR('FORM NILAI SIAP'!$AA179*'CPMK-CPL'!G$18,0)+IFERROR('FORM NILAI SIAP'!$AC179*'CPMK-CPL'!G$19,0)+IFERROR('FORM NILAI SIAP'!$AE179*'CPMK-CPL'!G$20,0))/'CPMK-CPL'!G$25,""))</f>
        <v/>
      </c>
      <c r="I179" s="7" t="str">
        <f>IF($C179="","",IFERROR((IFERROR('FORM NILAI SIAP'!$M179*'CPMK-CPL'!H$11,0)+IFERROR('FORM NILAI SIAP'!$O179*'CPMK-CPL'!H$12,0)+IFERROR('FORM NILAI SIAP'!$Q179*'CPMK-CPL'!H$13,0)+IFERROR('FORM NILAI SIAP'!$S179*'CPMK-CPL'!H$14,0)+IFERROR('FORM NILAI SIAP'!$U179*'CPMK-CPL'!H$15,0)+IFERROR('FORM NILAI SIAP'!$W179*'CPMK-CPL'!H$16,0)+IFERROR('FORM NILAI SIAP'!$Y179*'CPMK-CPL'!H$17,0)+IFERROR('FORM NILAI SIAP'!$AA179*'CPMK-CPL'!H$18,0)+IFERROR('FORM NILAI SIAP'!$AC179*'CPMK-CPL'!H$19,0)+IFERROR('FORM NILAI SIAP'!$AE179*'CPMK-CPL'!H$20,0))/'CPMK-CPL'!H$25,""))</f>
        <v/>
      </c>
      <c r="J179" s="7" t="str">
        <f>IF($C179="","",IFERROR((IFERROR('FORM NILAI SIAP'!$M179*'CPMK-CPL'!I$11,0)+IFERROR('FORM NILAI SIAP'!$O179*'CPMK-CPL'!I$12,0)+IFERROR('FORM NILAI SIAP'!$Q179*'CPMK-CPL'!I$13,0)+IFERROR('FORM NILAI SIAP'!$S179*'CPMK-CPL'!I$14,0)+IFERROR('FORM NILAI SIAP'!$U179*'CPMK-CPL'!I$15,0)+IFERROR('FORM NILAI SIAP'!$W179*'CPMK-CPL'!I$16,0)+IFERROR('FORM NILAI SIAP'!$Y179*'CPMK-CPL'!I$17,0)+IFERROR('FORM NILAI SIAP'!$AA179*'CPMK-CPL'!I$18,0)+IFERROR('FORM NILAI SIAP'!$AC179*'CPMK-CPL'!I$19,0)+IFERROR('FORM NILAI SIAP'!$AE179*'CPMK-CPL'!I$20,0))/'CPMK-CPL'!I$25,""))</f>
        <v/>
      </c>
      <c r="K179" s="7" t="str">
        <f>IF($C179="","",IFERROR((IFERROR('FORM NILAI SIAP'!$M179*'CPMK-CPL'!J$11,0)+IFERROR('FORM NILAI SIAP'!$O179*'CPMK-CPL'!J$12,0)+IFERROR('FORM NILAI SIAP'!$Q179*'CPMK-CPL'!J$13,0)+IFERROR('FORM NILAI SIAP'!$S179*'CPMK-CPL'!J$14,0)+IFERROR('FORM NILAI SIAP'!$U179*'CPMK-CPL'!J$15,0)+IFERROR('FORM NILAI SIAP'!$W179*'CPMK-CPL'!J$16,0)+IFERROR('FORM NILAI SIAP'!$Y179*'CPMK-CPL'!J$17,0)+IFERROR('FORM NILAI SIAP'!$AA179*'CPMK-CPL'!J$18,0)+IFERROR('FORM NILAI SIAP'!$AC179*'CPMK-CPL'!J$19,0)+IFERROR('FORM NILAI SIAP'!$AE179*'CPMK-CPL'!J$20,0))/'CPMK-CPL'!J$25,""))</f>
        <v/>
      </c>
      <c r="L179" s="7" t="str">
        <f>IF($C179="","",IFERROR((IFERROR('FORM NILAI SIAP'!$M179*'CPMK-CPL'!K$11,0)+IFERROR('FORM NILAI SIAP'!$O179*'CPMK-CPL'!K$12,0)+IFERROR('FORM NILAI SIAP'!$Q179*'CPMK-CPL'!K$13,0)+IFERROR('FORM NILAI SIAP'!$S179*'CPMK-CPL'!K$14,0)+IFERROR('FORM NILAI SIAP'!$U179*'CPMK-CPL'!K$15,0)+IFERROR('FORM NILAI SIAP'!$W179*'CPMK-CPL'!K$16,0)+IFERROR('FORM NILAI SIAP'!$Y179*'CPMK-CPL'!K$17,0)+IFERROR('FORM NILAI SIAP'!$AA179*'CPMK-CPL'!K$18,0)+IFERROR('FORM NILAI SIAP'!$AC179*'CPMK-CPL'!K$19,0)+IFERROR('FORM NILAI SIAP'!$AE179*'CPMK-CPL'!K$20,0))/'CPMK-CPL'!K$25,""))</f>
        <v/>
      </c>
      <c r="M179" s="7" t="str">
        <f>IF($C179="","",IFERROR((IFERROR('FORM NILAI SIAP'!$M179*'CPMK-CPL'!L$11,0)+IFERROR('FORM NILAI SIAP'!$O179*'CPMK-CPL'!L$12,0)+IFERROR('FORM NILAI SIAP'!$Q179*'CPMK-CPL'!L$13,0)+IFERROR('FORM NILAI SIAP'!$S179*'CPMK-CPL'!L$14,0)+IFERROR('FORM NILAI SIAP'!$U179*'CPMK-CPL'!L$15,0)+IFERROR('FORM NILAI SIAP'!$W179*'CPMK-CPL'!L$16,0)+IFERROR('FORM NILAI SIAP'!$Y179*'CPMK-CPL'!L$17,0)+IFERROR('FORM NILAI SIAP'!$AA179*'CPMK-CPL'!L$18,0)+IFERROR('FORM NILAI SIAP'!$AC179*'CPMK-CPL'!L$19,0)+IFERROR('FORM NILAI SIAP'!$AE179*'CPMK-CPL'!L$20,0))/'CPMK-CPL'!L$25,""))</f>
        <v/>
      </c>
      <c r="N179" s="7" t="str">
        <f>IF($C179="","",IFERROR((IFERROR('FORM NILAI SIAP'!$M179*'CPMK-CPL'!M$11,0)+IFERROR('FORM NILAI SIAP'!$O179*'CPMK-CPL'!M$12,0)+IFERROR('FORM NILAI SIAP'!$Q179*'CPMK-CPL'!M$13,0)+IFERROR('FORM NILAI SIAP'!$S179*'CPMK-CPL'!M$14,0)+IFERROR('FORM NILAI SIAP'!$U179*'CPMK-CPL'!M$15,0)+IFERROR('FORM NILAI SIAP'!$W179*'CPMK-CPL'!M$16,0)+IFERROR('FORM NILAI SIAP'!$Y179*'CPMK-CPL'!M$17,0)+IFERROR('FORM NILAI SIAP'!$AA179*'CPMK-CPL'!M$18,0)+IFERROR('FORM NILAI SIAP'!$AC179*'CPMK-CPL'!M$19,0)+IFERROR('FORM NILAI SIAP'!$AE179*'CPMK-CPL'!M$20,0))/'CPMK-CPL'!M$25,""))</f>
        <v/>
      </c>
      <c r="O179" s="7" t="str">
        <f>IF($C179="","",IFERROR((IFERROR('FORM NILAI SIAP'!$M179*'CPMK-CPL'!N$11,0)+IFERROR('FORM NILAI SIAP'!$O179*'CPMK-CPL'!N$12,0)+IFERROR('FORM NILAI SIAP'!$Q179*'CPMK-CPL'!N$13,0)+IFERROR('FORM NILAI SIAP'!$S179*'CPMK-CPL'!N$14,0)+IFERROR('FORM NILAI SIAP'!$U179*'CPMK-CPL'!N$15,0)+IFERROR('FORM NILAI SIAP'!$W179*'CPMK-CPL'!N$16,0)+IFERROR('FORM NILAI SIAP'!$Y179*'CPMK-CPL'!N$17,0)+IFERROR('FORM NILAI SIAP'!$AA179*'CPMK-CPL'!N$18,0)+IFERROR('FORM NILAI SIAP'!$AC179*'CPMK-CPL'!N$19,0)+IFERROR('FORM NILAI SIAP'!$AE179*'CPMK-CPL'!N$20,0))/'CPMK-CPL'!N$25,""))</f>
        <v/>
      </c>
      <c r="P179" s="7" t="str">
        <f>IF($C179="","",IFERROR((IFERROR('FORM NILAI SIAP'!$M179*'CPMK-CPL'!O$11,0)+IFERROR('FORM NILAI SIAP'!$O179*'CPMK-CPL'!O$12,0)+IFERROR('FORM NILAI SIAP'!$Q179*'CPMK-CPL'!O$13,0)+IFERROR('FORM NILAI SIAP'!$S179*'CPMK-CPL'!O$14,0)+IFERROR('FORM NILAI SIAP'!$U179*'CPMK-CPL'!O$15,0)+IFERROR('FORM NILAI SIAP'!$W179*'CPMK-CPL'!O$16,0)+IFERROR('FORM NILAI SIAP'!$Y179*'CPMK-CPL'!O$17,0)+IFERROR('FORM NILAI SIAP'!$AA179*'CPMK-CPL'!O$18,0)+IFERROR('FORM NILAI SIAP'!$AC179*'CPMK-CPL'!O$19,0)+IFERROR('FORM NILAI SIAP'!$AE179*'CPMK-CPL'!O$20,0))/'CPMK-CPL'!O$25,""))</f>
        <v/>
      </c>
      <c r="Q179" s="7" t="str">
        <f>IF($C179="","",IFERROR((IFERROR('FORM NILAI SIAP'!$M179*'CPMK-CPL'!P$11,0)+IFERROR('FORM NILAI SIAP'!$O179*'CPMK-CPL'!P$12,0)+IFERROR('FORM NILAI SIAP'!$Q179*'CPMK-CPL'!P$13,0)+IFERROR('FORM NILAI SIAP'!$S179*'CPMK-CPL'!P$14,0)+IFERROR('FORM NILAI SIAP'!$U179*'CPMK-CPL'!P$15,0)+IFERROR('FORM NILAI SIAP'!$W179*'CPMK-CPL'!P$16,0)+IFERROR('FORM NILAI SIAP'!$Y179*'CPMK-CPL'!P$17,0)+IFERROR('FORM NILAI SIAP'!$AA179*'CPMK-CPL'!P$18,0)+IFERROR('FORM NILAI SIAP'!$AC179*'CPMK-CPL'!P$19,0)+IFERROR('FORM NILAI SIAP'!$AE179*'CPMK-CPL'!P$20,0))/'CPMK-CPL'!P$25,""))</f>
        <v/>
      </c>
      <c r="R179" s="7" t="str">
        <f>IF($C179="","",IFERROR((IFERROR('FORM NILAI SIAP'!$M179*'CPMK-CPL'!Q$11,0)+IFERROR('FORM NILAI SIAP'!$O179*'CPMK-CPL'!Q$12,0)+IFERROR('FORM NILAI SIAP'!$Q179*'CPMK-CPL'!Q$13,0)+IFERROR('FORM NILAI SIAP'!$S179*'CPMK-CPL'!Q$14,0)+IFERROR('FORM NILAI SIAP'!$U179*'CPMK-CPL'!Q$15,0)+IFERROR('FORM NILAI SIAP'!$W179*'CPMK-CPL'!Q$16,0)+IFERROR('FORM NILAI SIAP'!$Y179*'CPMK-CPL'!Q$17,0)+IFERROR('FORM NILAI SIAP'!$AA179*'CPMK-CPL'!Q$18,0)+IFERROR('FORM NILAI SIAP'!$AC179*'CPMK-CPL'!Q$19,0)+IFERROR('FORM NILAI SIAP'!$AE179*'CPMK-CPL'!Q$20,0))/'CPMK-CPL'!Q$25,""))</f>
        <v/>
      </c>
      <c r="S179" s="7" t="str">
        <f>IF($C179="","",IFERROR((IFERROR('FORM NILAI SIAP'!$M179*'CPMK-CPL'!R$11,0)+IFERROR('FORM NILAI SIAP'!$O179*'CPMK-CPL'!R$12,0)+IFERROR('FORM NILAI SIAP'!$Q179*'CPMK-CPL'!R$13,0)+IFERROR('FORM NILAI SIAP'!$S179*'CPMK-CPL'!R$14,0)+IFERROR('FORM NILAI SIAP'!$U179*'CPMK-CPL'!R$15,0)+IFERROR('FORM NILAI SIAP'!$W179*'CPMK-CPL'!R$16,0)+IFERROR('FORM NILAI SIAP'!$Y179*'CPMK-CPL'!R$17,0)+IFERROR('FORM NILAI SIAP'!$AA179*'CPMK-CPL'!R$18,0)+IFERROR('FORM NILAI SIAP'!$AC179*'CPMK-CPL'!R$19,0)+IFERROR('FORM NILAI SIAP'!$AE179*'CPMK-CPL'!R$20,0))/'CPMK-CPL'!R$25,""))</f>
        <v/>
      </c>
      <c r="T179" s="88" t="str">
        <f t="shared" ref="T179:AH179" si="183">IF(E179="","",IF(E179&gt;=80,4,IF(E179&gt;=70,3,IF(E179&gt;=60,2,1))))</f>
        <v/>
      </c>
      <c r="U179" s="88" t="str">
        <f t="shared" si="183"/>
        <v/>
      </c>
      <c r="V179" s="88">
        <f t="shared" si="141"/>
        <v>4</v>
      </c>
      <c r="W179" s="88" t="str">
        <f t="shared" si="183"/>
        <v/>
      </c>
      <c r="X179" s="88" t="str">
        <f t="shared" si="183"/>
        <v/>
      </c>
      <c r="Y179" s="88" t="str">
        <f t="shared" si="183"/>
        <v/>
      </c>
      <c r="Z179" s="88" t="str">
        <f t="shared" si="183"/>
        <v/>
      </c>
      <c r="AA179" s="88" t="str">
        <f t="shared" si="183"/>
        <v/>
      </c>
      <c r="AB179" s="88" t="str">
        <f t="shared" si="183"/>
        <v/>
      </c>
      <c r="AC179" s="88" t="str">
        <f t="shared" si="183"/>
        <v/>
      </c>
      <c r="AD179" s="88" t="str">
        <f t="shared" si="183"/>
        <v/>
      </c>
      <c r="AE179" s="88" t="str">
        <f t="shared" si="183"/>
        <v/>
      </c>
      <c r="AF179" s="88" t="str">
        <f t="shared" si="183"/>
        <v/>
      </c>
      <c r="AG179" s="88" t="str">
        <f t="shared" si="183"/>
        <v/>
      </c>
      <c r="AH179" s="88" t="str">
        <f t="shared" si="183"/>
        <v/>
      </c>
      <c r="AI179" s="89">
        <f t="shared" ca="1" si="6"/>
        <v>4</v>
      </c>
      <c r="AJ179" s="89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</row>
    <row r="180" spans="1:90" ht="14.25" customHeight="1">
      <c r="A180" s="103">
        <f t="shared" si="139"/>
        <v>173</v>
      </c>
      <c r="B180" s="64">
        <f>IF('FORM NILAI SIAP'!A180=0,"",'FORM NILAI SIAP'!A180)</f>
        <v>21120120140099</v>
      </c>
      <c r="C180" s="3" t="str">
        <f>IF('FORM NILAI SIAP'!B180=0,"",'FORM NILAI SIAP'!B180)</f>
        <v>MUHAMMAD FARHAN ASHARI</v>
      </c>
      <c r="D180" s="3" t="str">
        <f>'FORM NILAI SIAP'!J180</f>
        <v>C</v>
      </c>
      <c r="E180" s="7" t="str">
        <f>IF($C180="","",IFERROR((IFERROR('FORM NILAI SIAP'!$M180*'CPMK-CPL'!D$11,0)+IFERROR('FORM NILAI SIAP'!$O180*'CPMK-CPL'!D$12,0)+IFERROR('FORM NILAI SIAP'!$Q180*'CPMK-CPL'!D$13,0)+IFERROR('FORM NILAI SIAP'!$S180*'CPMK-CPL'!D$14,0)+IFERROR('FORM NILAI SIAP'!$U180*'CPMK-CPL'!D$15,0)+IFERROR('FORM NILAI SIAP'!$W180*'CPMK-CPL'!D$16,0)+IFERROR('FORM NILAI SIAP'!$Y180*'CPMK-CPL'!D$17,0)+IFERROR('FORM NILAI SIAP'!$AA180*'CPMK-CPL'!D$18,0)+IFERROR('FORM NILAI SIAP'!$AC180*'CPMK-CPL'!D$19,0)+IFERROR('FORM NILAI SIAP'!$AE180*'CPMK-CPL'!D$20,0))/'CPMK-CPL'!D$25,""))</f>
        <v/>
      </c>
      <c r="F180" s="7" t="str">
        <f>IF($C180="","",IFERROR((IFERROR('FORM NILAI SIAP'!$M180*'CPMK-CPL'!E$11,0)+IFERROR('FORM NILAI SIAP'!$O180*'CPMK-CPL'!E$12,0)+IFERROR('FORM NILAI SIAP'!$Q180*'CPMK-CPL'!E$13,0)+IFERROR('FORM NILAI SIAP'!$S180*'CPMK-CPL'!E$14,0)+IFERROR('FORM NILAI SIAP'!$U180*'CPMK-CPL'!E$15,0)+IFERROR('FORM NILAI SIAP'!$W180*'CPMK-CPL'!E$16,0)+IFERROR('FORM NILAI SIAP'!$Y180*'CPMK-CPL'!E$17,0)+IFERROR('FORM NILAI SIAP'!$AA180*'CPMK-CPL'!E$18,0)+IFERROR('FORM NILAI SIAP'!$AC180*'CPMK-CPL'!E$19,0)+IFERROR('FORM NILAI SIAP'!$AE180*'CPMK-CPL'!E$20,0))/'CPMK-CPL'!E$25,""))</f>
        <v/>
      </c>
      <c r="G180" s="7">
        <f>IF($C180="","",IFERROR((IFERROR('FORM NILAI SIAP'!$M180*'CPMK-CPL'!F$11,0)+IFERROR('FORM NILAI SIAP'!$O180*'CPMK-CPL'!F$12,0)+IFERROR('FORM NILAI SIAP'!$Q180*'CPMK-CPL'!F$13,0)+IFERROR('FORM NILAI SIAP'!$S180*'CPMK-CPL'!F$14,0)+IFERROR('FORM NILAI SIAP'!$U180*'CPMK-CPL'!F$15,0)+IFERROR('FORM NILAI SIAP'!$W180*'CPMK-CPL'!F$16,0)+IFERROR('FORM NILAI SIAP'!$Y180*'CPMK-CPL'!F$17,0)+IFERROR('FORM NILAI SIAP'!$AA180*'CPMK-CPL'!F$18,0)+IFERROR('FORM NILAI SIAP'!$AC180*'CPMK-CPL'!F$19,0)+IFERROR('FORM NILAI SIAP'!$AE180*'CPMK-CPL'!F$20,0))/'CPMK-CPL'!F$25,""))</f>
        <v>67.5</v>
      </c>
      <c r="H180" s="7" t="str">
        <f>IF($C180="","",IFERROR((IFERROR('FORM NILAI SIAP'!$M180*'CPMK-CPL'!G$11,0)+IFERROR('FORM NILAI SIAP'!$O180*'CPMK-CPL'!G$12,0)+IFERROR('FORM NILAI SIAP'!$Q180*'CPMK-CPL'!G$13,0)+IFERROR('FORM NILAI SIAP'!$S180*'CPMK-CPL'!G$14,0)+IFERROR('FORM NILAI SIAP'!$U180*'CPMK-CPL'!G$15,0)+IFERROR('FORM NILAI SIAP'!$W180*'CPMK-CPL'!G$16,0)+IFERROR('FORM NILAI SIAP'!$Y180*'CPMK-CPL'!G$17,0)+IFERROR('FORM NILAI SIAP'!$AA180*'CPMK-CPL'!G$18,0)+IFERROR('FORM NILAI SIAP'!$AC180*'CPMK-CPL'!G$19,0)+IFERROR('FORM NILAI SIAP'!$AE180*'CPMK-CPL'!G$20,0))/'CPMK-CPL'!G$25,""))</f>
        <v/>
      </c>
      <c r="I180" s="7" t="str">
        <f>IF($C180="","",IFERROR((IFERROR('FORM NILAI SIAP'!$M180*'CPMK-CPL'!H$11,0)+IFERROR('FORM NILAI SIAP'!$O180*'CPMK-CPL'!H$12,0)+IFERROR('FORM NILAI SIAP'!$Q180*'CPMK-CPL'!H$13,0)+IFERROR('FORM NILAI SIAP'!$S180*'CPMK-CPL'!H$14,0)+IFERROR('FORM NILAI SIAP'!$U180*'CPMK-CPL'!H$15,0)+IFERROR('FORM NILAI SIAP'!$W180*'CPMK-CPL'!H$16,0)+IFERROR('FORM NILAI SIAP'!$Y180*'CPMK-CPL'!H$17,0)+IFERROR('FORM NILAI SIAP'!$AA180*'CPMK-CPL'!H$18,0)+IFERROR('FORM NILAI SIAP'!$AC180*'CPMK-CPL'!H$19,0)+IFERROR('FORM NILAI SIAP'!$AE180*'CPMK-CPL'!H$20,0))/'CPMK-CPL'!H$25,""))</f>
        <v/>
      </c>
      <c r="J180" s="7" t="str">
        <f>IF($C180="","",IFERROR((IFERROR('FORM NILAI SIAP'!$M180*'CPMK-CPL'!I$11,0)+IFERROR('FORM NILAI SIAP'!$O180*'CPMK-CPL'!I$12,0)+IFERROR('FORM NILAI SIAP'!$Q180*'CPMK-CPL'!I$13,0)+IFERROR('FORM NILAI SIAP'!$S180*'CPMK-CPL'!I$14,0)+IFERROR('FORM NILAI SIAP'!$U180*'CPMK-CPL'!I$15,0)+IFERROR('FORM NILAI SIAP'!$W180*'CPMK-CPL'!I$16,0)+IFERROR('FORM NILAI SIAP'!$Y180*'CPMK-CPL'!I$17,0)+IFERROR('FORM NILAI SIAP'!$AA180*'CPMK-CPL'!I$18,0)+IFERROR('FORM NILAI SIAP'!$AC180*'CPMK-CPL'!I$19,0)+IFERROR('FORM NILAI SIAP'!$AE180*'CPMK-CPL'!I$20,0))/'CPMK-CPL'!I$25,""))</f>
        <v/>
      </c>
      <c r="K180" s="7" t="str">
        <f>IF($C180="","",IFERROR((IFERROR('FORM NILAI SIAP'!$M180*'CPMK-CPL'!J$11,0)+IFERROR('FORM NILAI SIAP'!$O180*'CPMK-CPL'!J$12,0)+IFERROR('FORM NILAI SIAP'!$Q180*'CPMK-CPL'!J$13,0)+IFERROR('FORM NILAI SIAP'!$S180*'CPMK-CPL'!J$14,0)+IFERROR('FORM NILAI SIAP'!$U180*'CPMK-CPL'!J$15,0)+IFERROR('FORM NILAI SIAP'!$W180*'CPMK-CPL'!J$16,0)+IFERROR('FORM NILAI SIAP'!$Y180*'CPMK-CPL'!J$17,0)+IFERROR('FORM NILAI SIAP'!$AA180*'CPMK-CPL'!J$18,0)+IFERROR('FORM NILAI SIAP'!$AC180*'CPMK-CPL'!J$19,0)+IFERROR('FORM NILAI SIAP'!$AE180*'CPMK-CPL'!J$20,0))/'CPMK-CPL'!J$25,""))</f>
        <v/>
      </c>
      <c r="L180" s="7" t="str">
        <f>IF($C180="","",IFERROR((IFERROR('FORM NILAI SIAP'!$M180*'CPMK-CPL'!K$11,0)+IFERROR('FORM NILAI SIAP'!$O180*'CPMK-CPL'!K$12,0)+IFERROR('FORM NILAI SIAP'!$Q180*'CPMK-CPL'!K$13,0)+IFERROR('FORM NILAI SIAP'!$S180*'CPMK-CPL'!K$14,0)+IFERROR('FORM NILAI SIAP'!$U180*'CPMK-CPL'!K$15,0)+IFERROR('FORM NILAI SIAP'!$W180*'CPMK-CPL'!K$16,0)+IFERROR('FORM NILAI SIAP'!$Y180*'CPMK-CPL'!K$17,0)+IFERROR('FORM NILAI SIAP'!$AA180*'CPMK-CPL'!K$18,0)+IFERROR('FORM NILAI SIAP'!$AC180*'CPMK-CPL'!K$19,0)+IFERROR('FORM NILAI SIAP'!$AE180*'CPMK-CPL'!K$20,0))/'CPMK-CPL'!K$25,""))</f>
        <v/>
      </c>
      <c r="M180" s="7" t="str">
        <f>IF($C180="","",IFERROR((IFERROR('FORM NILAI SIAP'!$M180*'CPMK-CPL'!L$11,0)+IFERROR('FORM NILAI SIAP'!$O180*'CPMK-CPL'!L$12,0)+IFERROR('FORM NILAI SIAP'!$Q180*'CPMK-CPL'!L$13,0)+IFERROR('FORM NILAI SIAP'!$S180*'CPMK-CPL'!L$14,0)+IFERROR('FORM NILAI SIAP'!$U180*'CPMK-CPL'!L$15,0)+IFERROR('FORM NILAI SIAP'!$W180*'CPMK-CPL'!L$16,0)+IFERROR('FORM NILAI SIAP'!$Y180*'CPMK-CPL'!L$17,0)+IFERROR('FORM NILAI SIAP'!$AA180*'CPMK-CPL'!L$18,0)+IFERROR('FORM NILAI SIAP'!$AC180*'CPMK-CPL'!L$19,0)+IFERROR('FORM NILAI SIAP'!$AE180*'CPMK-CPL'!L$20,0))/'CPMK-CPL'!L$25,""))</f>
        <v/>
      </c>
      <c r="N180" s="7" t="str">
        <f>IF($C180="","",IFERROR((IFERROR('FORM NILAI SIAP'!$M180*'CPMK-CPL'!M$11,0)+IFERROR('FORM NILAI SIAP'!$O180*'CPMK-CPL'!M$12,0)+IFERROR('FORM NILAI SIAP'!$Q180*'CPMK-CPL'!M$13,0)+IFERROR('FORM NILAI SIAP'!$S180*'CPMK-CPL'!M$14,0)+IFERROR('FORM NILAI SIAP'!$U180*'CPMK-CPL'!M$15,0)+IFERROR('FORM NILAI SIAP'!$W180*'CPMK-CPL'!M$16,0)+IFERROR('FORM NILAI SIAP'!$Y180*'CPMK-CPL'!M$17,0)+IFERROR('FORM NILAI SIAP'!$AA180*'CPMK-CPL'!M$18,0)+IFERROR('FORM NILAI SIAP'!$AC180*'CPMK-CPL'!M$19,0)+IFERROR('FORM NILAI SIAP'!$AE180*'CPMK-CPL'!M$20,0))/'CPMK-CPL'!M$25,""))</f>
        <v/>
      </c>
      <c r="O180" s="7" t="str">
        <f>IF($C180="","",IFERROR((IFERROR('FORM NILAI SIAP'!$M180*'CPMK-CPL'!N$11,0)+IFERROR('FORM NILAI SIAP'!$O180*'CPMK-CPL'!N$12,0)+IFERROR('FORM NILAI SIAP'!$Q180*'CPMK-CPL'!N$13,0)+IFERROR('FORM NILAI SIAP'!$S180*'CPMK-CPL'!N$14,0)+IFERROR('FORM NILAI SIAP'!$U180*'CPMK-CPL'!N$15,0)+IFERROR('FORM NILAI SIAP'!$W180*'CPMK-CPL'!N$16,0)+IFERROR('FORM NILAI SIAP'!$Y180*'CPMK-CPL'!N$17,0)+IFERROR('FORM NILAI SIAP'!$AA180*'CPMK-CPL'!N$18,0)+IFERROR('FORM NILAI SIAP'!$AC180*'CPMK-CPL'!N$19,0)+IFERROR('FORM NILAI SIAP'!$AE180*'CPMK-CPL'!N$20,0))/'CPMK-CPL'!N$25,""))</f>
        <v/>
      </c>
      <c r="P180" s="7" t="str">
        <f>IF($C180="","",IFERROR((IFERROR('FORM NILAI SIAP'!$M180*'CPMK-CPL'!O$11,0)+IFERROR('FORM NILAI SIAP'!$O180*'CPMK-CPL'!O$12,0)+IFERROR('FORM NILAI SIAP'!$Q180*'CPMK-CPL'!O$13,0)+IFERROR('FORM NILAI SIAP'!$S180*'CPMK-CPL'!O$14,0)+IFERROR('FORM NILAI SIAP'!$U180*'CPMK-CPL'!O$15,0)+IFERROR('FORM NILAI SIAP'!$W180*'CPMK-CPL'!O$16,0)+IFERROR('FORM NILAI SIAP'!$Y180*'CPMK-CPL'!O$17,0)+IFERROR('FORM NILAI SIAP'!$AA180*'CPMK-CPL'!O$18,0)+IFERROR('FORM NILAI SIAP'!$AC180*'CPMK-CPL'!O$19,0)+IFERROR('FORM NILAI SIAP'!$AE180*'CPMK-CPL'!O$20,0))/'CPMK-CPL'!O$25,""))</f>
        <v/>
      </c>
      <c r="Q180" s="7" t="str">
        <f>IF($C180="","",IFERROR((IFERROR('FORM NILAI SIAP'!$M180*'CPMK-CPL'!P$11,0)+IFERROR('FORM NILAI SIAP'!$O180*'CPMK-CPL'!P$12,0)+IFERROR('FORM NILAI SIAP'!$Q180*'CPMK-CPL'!P$13,0)+IFERROR('FORM NILAI SIAP'!$S180*'CPMK-CPL'!P$14,0)+IFERROR('FORM NILAI SIAP'!$U180*'CPMK-CPL'!P$15,0)+IFERROR('FORM NILAI SIAP'!$W180*'CPMK-CPL'!P$16,0)+IFERROR('FORM NILAI SIAP'!$Y180*'CPMK-CPL'!P$17,0)+IFERROR('FORM NILAI SIAP'!$AA180*'CPMK-CPL'!P$18,0)+IFERROR('FORM NILAI SIAP'!$AC180*'CPMK-CPL'!P$19,0)+IFERROR('FORM NILAI SIAP'!$AE180*'CPMK-CPL'!P$20,0))/'CPMK-CPL'!P$25,""))</f>
        <v/>
      </c>
      <c r="R180" s="7" t="str">
        <f>IF($C180="","",IFERROR((IFERROR('FORM NILAI SIAP'!$M180*'CPMK-CPL'!Q$11,0)+IFERROR('FORM NILAI SIAP'!$O180*'CPMK-CPL'!Q$12,0)+IFERROR('FORM NILAI SIAP'!$Q180*'CPMK-CPL'!Q$13,0)+IFERROR('FORM NILAI SIAP'!$S180*'CPMK-CPL'!Q$14,0)+IFERROR('FORM NILAI SIAP'!$U180*'CPMK-CPL'!Q$15,0)+IFERROR('FORM NILAI SIAP'!$W180*'CPMK-CPL'!Q$16,0)+IFERROR('FORM NILAI SIAP'!$Y180*'CPMK-CPL'!Q$17,0)+IFERROR('FORM NILAI SIAP'!$AA180*'CPMK-CPL'!Q$18,0)+IFERROR('FORM NILAI SIAP'!$AC180*'CPMK-CPL'!Q$19,0)+IFERROR('FORM NILAI SIAP'!$AE180*'CPMK-CPL'!Q$20,0))/'CPMK-CPL'!Q$25,""))</f>
        <v/>
      </c>
      <c r="S180" s="7" t="str">
        <f>IF($C180="","",IFERROR((IFERROR('FORM NILAI SIAP'!$M180*'CPMK-CPL'!R$11,0)+IFERROR('FORM NILAI SIAP'!$O180*'CPMK-CPL'!R$12,0)+IFERROR('FORM NILAI SIAP'!$Q180*'CPMK-CPL'!R$13,0)+IFERROR('FORM NILAI SIAP'!$S180*'CPMK-CPL'!R$14,0)+IFERROR('FORM NILAI SIAP'!$U180*'CPMK-CPL'!R$15,0)+IFERROR('FORM NILAI SIAP'!$W180*'CPMK-CPL'!R$16,0)+IFERROR('FORM NILAI SIAP'!$Y180*'CPMK-CPL'!R$17,0)+IFERROR('FORM NILAI SIAP'!$AA180*'CPMK-CPL'!R$18,0)+IFERROR('FORM NILAI SIAP'!$AC180*'CPMK-CPL'!R$19,0)+IFERROR('FORM NILAI SIAP'!$AE180*'CPMK-CPL'!R$20,0))/'CPMK-CPL'!R$25,""))</f>
        <v/>
      </c>
      <c r="T180" s="88" t="str">
        <f t="shared" ref="T180:AH180" si="184">IF(E180="","",IF(E180&gt;=80,4,IF(E180&gt;=70,3,IF(E180&gt;=60,2,1))))</f>
        <v/>
      </c>
      <c r="U180" s="88" t="str">
        <f t="shared" si="184"/>
        <v/>
      </c>
      <c r="V180" s="88">
        <f t="shared" si="141"/>
        <v>2</v>
      </c>
      <c r="W180" s="88" t="str">
        <f t="shared" si="184"/>
        <v/>
      </c>
      <c r="X180" s="88" t="str">
        <f t="shared" si="184"/>
        <v/>
      </c>
      <c r="Y180" s="88" t="str">
        <f t="shared" si="184"/>
        <v/>
      </c>
      <c r="Z180" s="88" t="str">
        <f t="shared" si="184"/>
        <v/>
      </c>
      <c r="AA180" s="88" t="str">
        <f t="shared" si="184"/>
        <v/>
      </c>
      <c r="AB180" s="88" t="str">
        <f t="shared" si="184"/>
        <v/>
      </c>
      <c r="AC180" s="88" t="str">
        <f t="shared" si="184"/>
        <v/>
      </c>
      <c r="AD180" s="88" t="str">
        <f t="shared" si="184"/>
        <v/>
      </c>
      <c r="AE180" s="88" t="str">
        <f t="shared" si="184"/>
        <v/>
      </c>
      <c r="AF180" s="88" t="str">
        <f t="shared" si="184"/>
        <v/>
      </c>
      <c r="AG180" s="88" t="str">
        <f t="shared" si="184"/>
        <v/>
      </c>
      <c r="AH180" s="88" t="str">
        <f t="shared" si="184"/>
        <v/>
      </c>
      <c r="AI180" s="89">
        <f t="shared" ca="1" si="6"/>
        <v>2</v>
      </c>
      <c r="AJ180" s="89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</row>
    <row r="181" spans="1:90" ht="14.25" customHeight="1">
      <c r="A181" s="103">
        <f t="shared" si="139"/>
        <v>174</v>
      </c>
      <c r="B181" s="64">
        <f>IF('FORM NILAI SIAP'!A181=0,"",'FORM NILAI SIAP'!A181)</f>
        <v>21120120140099</v>
      </c>
      <c r="C181" s="3" t="str">
        <f>IF('FORM NILAI SIAP'!B181=0,"",'FORM NILAI SIAP'!B181)</f>
        <v>ROY PUTRA RIONA NADHIIER</v>
      </c>
      <c r="D181" s="3" t="str">
        <f>'FORM NILAI SIAP'!J181</f>
        <v>E</v>
      </c>
      <c r="E181" s="7" t="str">
        <f>IF($C181="","",IFERROR((IFERROR('FORM NILAI SIAP'!$M181*'CPMK-CPL'!D$11,0)+IFERROR('FORM NILAI SIAP'!$O181*'CPMK-CPL'!D$12,0)+IFERROR('FORM NILAI SIAP'!$Q181*'CPMK-CPL'!D$13,0)+IFERROR('FORM NILAI SIAP'!$S181*'CPMK-CPL'!D$14,0)+IFERROR('FORM NILAI SIAP'!$U181*'CPMK-CPL'!D$15,0)+IFERROR('FORM NILAI SIAP'!$W181*'CPMK-CPL'!D$16,0)+IFERROR('FORM NILAI SIAP'!$Y181*'CPMK-CPL'!D$17,0)+IFERROR('FORM NILAI SIAP'!$AA181*'CPMK-CPL'!D$18,0)+IFERROR('FORM NILAI SIAP'!$AC181*'CPMK-CPL'!D$19,0)+IFERROR('FORM NILAI SIAP'!$AE181*'CPMK-CPL'!D$20,0))/'CPMK-CPL'!D$25,""))</f>
        <v/>
      </c>
      <c r="F181" s="7" t="str">
        <f>IF($C181="","",IFERROR((IFERROR('FORM NILAI SIAP'!$M181*'CPMK-CPL'!E$11,0)+IFERROR('FORM NILAI SIAP'!$O181*'CPMK-CPL'!E$12,0)+IFERROR('FORM NILAI SIAP'!$Q181*'CPMK-CPL'!E$13,0)+IFERROR('FORM NILAI SIAP'!$S181*'CPMK-CPL'!E$14,0)+IFERROR('FORM NILAI SIAP'!$U181*'CPMK-CPL'!E$15,0)+IFERROR('FORM NILAI SIAP'!$W181*'CPMK-CPL'!E$16,0)+IFERROR('FORM NILAI SIAP'!$Y181*'CPMK-CPL'!E$17,0)+IFERROR('FORM NILAI SIAP'!$AA181*'CPMK-CPL'!E$18,0)+IFERROR('FORM NILAI SIAP'!$AC181*'CPMK-CPL'!E$19,0)+IFERROR('FORM NILAI SIAP'!$AE181*'CPMK-CPL'!E$20,0))/'CPMK-CPL'!E$25,""))</f>
        <v/>
      </c>
      <c r="G181" s="7">
        <f>IF($C181="","",IFERROR((IFERROR('FORM NILAI SIAP'!$M181*'CPMK-CPL'!F$11,0)+IFERROR('FORM NILAI SIAP'!$O181*'CPMK-CPL'!F$12,0)+IFERROR('FORM NILAI SIAP'!$Q181*'CPMK-CPL'!F$13,0)+IFERROR('FORM NILAI SIAP'!$S181*'CPMK-CPL'!F$14,0)+IFERROR('FORM NILAI SIAP'!$U181*'CPMK-CPL'!F$15,0)+IFERROR('FORM NILAI SIAP'!$W181*'CPMK-CPL'!F$16,0)+IFERROR('FORM NILAI SIAP'!$Y181*'CPMK-CPL'!F$17,0)+IFERROR('FORM NILAI SIAP'!$AA181*'CPMK-CPL'!F$18,0)+IFERROR('FORM NILAI SIAP'!$AC181*'CPMK-CPL'!F$19,0)+IFERROR('FORM NILAI SIAP'!$AE181*'CPMK-CPL'!F$20,0))/'CPMK-CPL'!F$25,""))</f>
        <v>41.5</v>
      </c>
      <c r="H181" s="7" t="str">
        <f>IF($C181="","",IFERROR((IFERROR('FORM NILAI SIAP'!$M181*'CPMK-CPL'!G$11,0)+IFERROR('FORM NILAI SIAP'!$O181*'CPMK-CPL'!G$12,0)+IFERROR('FORM NILAI SIAP'!$Q181*'CPMK-CPL'!G$13,0)+IFERROR('FORM NILAI SIAP'!$S181*'CPMK-CPL'!G$14,0)+IFERROR('FORM NILAI SIAP'!$U181*'CPMK-CPL'!G$15,0)+IFERROR('FORM NILAI SIAP'!$W181*'CPMK-CPL'!G$16,0)+IFERROR('FORM NILAI SIAP'!$Y181*'CPMK-CPL'!G$17,0)+IFERROR('FORM NILAI SIAP'!$AA181*'CPMK-CPL'!G$18,0)+IFERROR('FORM NILAI SIAP'!$AC181*'CPMK-CPL'!G$19,0)+IFERROR('FORM NILAI SIAP'!$AE181*'CPMK-CPL'!G$20,0))/'CPMK-CPL'!G$25,""))</f>
        <v/>
      </c>
      <c r="I181" s="7" t="str">
        <f>IF($C181="","",IFERROR((IFERROR('FORM NILAI SIAP'!$M181*'CPMK-CPL'!H$11,0)+IFERROR('FORM NILAI SIAP'!$O181*'CPMK-CPL'!H$12,0)+IFERROR('FORM NILAI SIAP'!$Q181*'CPMK-CPL'!H$13,0)+IFERROR('FORM NILAI SIAP'!$S181*'CPMK-CPL'!H$14,0)+IFERROR('FORM NILAI SIAP'!$U181*'CPMK-CPL'!H$15,0)+IFERROR('FORM NILAI SIAP'!$W181*'CPMK-CPL'!H$16,0)+IFERROR('FORM NILAI SIAP'!$Y181*'CPMK-CPL'!H$17,0)+IFERROR('FORM NILAI SIAP'!$AA181*'CPMK-CPL'!H$18,0)+IFERROR('FORM NILAI SIAP'!$AC181*'CPMK-CPL'!H$19,0)+IFERROR('FORM NILAI SIAP'!$AE181*'CPMK-CPL'!H$20,0))/'CPMK-CPL'!H$25,""))</f>
        <v/>
      </c>
      <c r="J181" s="7" t="str">
        <f>IF($C181="","",IFERROR((IFERROR('FORM NILAI SIAP'!$M181*'CPMK-CPL'!I$11,0)+IFERROR('FORM NILAI SIAP'!$O181*'CPMK-CPL'!I$12,0)+IFERROR('FORM NILAI SIAP'!$Q181*'CPMK-CPL'!I$13,0)+IFERROR('FORM NILAI SIAP'!$S181*'CPMK-CPL'!I$14,0)+IFERROR('FORM NILAI SIAP'!$U181*'CPMK-CPL'!I$15,0)+IFERROR('FORM NILAI SIAP'!$W181*'CPMK-CPL'!I$16,0)+IFERROR('FORM NILAI SIAP'!$Y181*'CPMK-CPL'!I$17,0)+IFERROR('FORM NILAI SIAP'!$AA181*'CPMK-CPL'!I$18,0)+IFERROR('FORM NILAI SIAP'!$AC181*'CPMK-CPL'!I$19,0)+IFERROR('FORM NILAI SIAP'!$AE181*'CPMK-CPL'!I$20,0))/'CPMK-CPL'!I$25,""))</f>
        <v/>
      </c>
      <c r="K181" s="7" t="str">
        <f>IF($C181="","",IFERROR((IFERROR('FORM NILAI SIAP'!$M181*'CPMK-CPL'!J$11,0)+IFERROR('FORM NILAI SIAP'!$O181*'CPMK-CPL'!J$12,0)+IFERROR('FORM NILAI SIAP'!$Q181*'CPMK-CPL'!J$13,0)+IFERROR('FORM NILAI SIAP'!$S181*'CPMK-CPL'!J$14,0)+IFERROR('FORM NILAI SIAP'!$U181*'CPMK-CPL'!J$15,0)+IFERROR('FORM NILAI SIAP'!$W181*'CPMK-CPL'!J$16,0)+IFERROR('FORM NILAI SIAP'!$Y181*'CPMK-CPL'!J$17,0)+IFERROR('FORM NILAI SIAP'!$AA181*'CPMK-CPL'!J$18,0)+IFERROR('FORM NILAI SIAP'!$AC181*'CPMK-CPL'!J$19,0)+IFERROR('FORM NILAI SIAP'!$AE181*'CPMK-CPL'!J$20,0))/'CPMK-CPL'!J$25,""))</f>
        <v/>
      </c>
      <c r="L181" s="7" t="str">
        <f>IF($C181="","",IFERROR((IFERROR('FORM NILAI SIAP'!$M181*'CPMK-CPL'!K$11,0)+IFERROR('FORM NILAI SIAP'!$O181*'CPMK-CPL'!K$12,0)+IFERROR('FORM NILAI SIAP'!$Q181*'CPMK-CPL'!K$13,0)+IFERROR('FORM NILAI SIAP'!$S181*'CPMK-CPL'!K$14,0)+IFERROR('FORM NILAI SIAP'!$U181*'CPMK-CPL'!K$15,0)+IFERROR('FORM NILAI SIAP'!$W181*'CPMK-CPL'!K$16,0)+IFERROR('FORM NILAI SIAP'!$Y181*'CPMK-CPL'!K$17,0)+IFERROR('FORM NILAI SIAP'!$AA181*'CPMK-CPL'!K$18,0)+IFERROR('FORM NILAI SIAP'!$AC181*'CPMK-CPL'!K$19,0)+IFERROR('FORM NILAI SIAP'!$AE181*'CPMK-CPL'!K$20,0))/'CPMK-CPL'!K$25,""))</f>
        <v/>
      </c>
      <c r="M181" s="7" t="str">
        <f>IF($C181="","",IFERROR((IFERROR('FORM NILAI SIAP'!$M181*'CPMK-CPL'!L$11,0)+IFERROR('FORM NILAI SIAP'!$O181*'CPMK-CPL'!L$12,0)+IFERROR('FORM NILAI SIAP'!$Q181*'CPMK-CPL'!L$13,0)+IFERROR('FORM NILAI SIAP'!$S181*'CPMK-CPL'!L$14,0)+IFERROR('FORM NILAI SIAP'!$U181*'CPMK-CPL'!L$15,0)+IFERROR('FORM NILAI SIAP'!$W181*'CPMK-CPL'!L$16,0)+IFERROR('FORM NILAI SIAP'!$Y181*'CPMK-CPL'!L$17,0)+IFERROR('FORM NILAI SIAP'!$AA181*'CPMK-CPL'!L$18,0)+IFERROR('FORM NILAI SIAP'!$AC181*'CPMK-CPL'!L$19,0)+IFERROR('FORM NILAI SIAP'!$AE181*'CPMK-CPL'!L$20,0))/'CPMK-CPL'!L$25,""))</f>
        <v/>
      </c>
      <c r="N181" s="7" t="str">
        <f>IF($C181="","",IFERROR((IFERROR('FORM NILAI SIAP'!$M181*'CPMK-CPL'!M$11,0)+IFERROR('FORM NILAI SIAP'!$O181*'CPMK-CPL'!M$12,0)+IFERROR('FORM NILAI SIAP'!$Q181*'CPMK-CPL'!M$13,0)+IFERROR('FORM NILAI SIAP'!$S181*'CPMK-CPL'!M$14,0)+IFERROR('FORM NILAI SIAP'!$U181*'CPMK-CPL'!M$15,0)+IFERROR('FORM NILAI SIAP'!$W181*'CPMK-CPL'!M$16,0)+IFERROR('FORM NILAI SIAP'!$Y181*'CPMK-CPL'!M$17,0)+IFERROR('FORM NILAI SIAP'!$AA181*'CPMK-CPL'!M$18,0)+IFERROR('FORM NILAI SIAP'!$AC181*'CPMK-CPL'!M$19,0)+IFERROR('FORM NILAI SIAP'!$AE181*'CPMK-CPL'!M$20,0))/'CPMK-CPL'!M$25,""))</f>
        <v/>
      </c>
      <c r="O181" s="7" t="str">
        <f>IF($C181="","",IFERROR((IFERROR('FORM NILAI SIAP'!$M181*'CPMK-CPL'!N$11,0)+IFERROR('FORM NILAI SIAP'!$O181*'CPMK-CPL'!N$12,0)+IFERROR('FORM NILAI SIAP'!$Q181*'CPMK-CPL'!N$13,0)+IFERROR('FORM NILAI SIAP'!$S181*'CPMK-CPL'!N$14,0)+IFERROR('FORM NILAI SIAP'!$U181*'CPMK-CPL'!N$15,0)+IFERROR('FORM NILAI SIAP'!$W181*'CPMK-CPL'!N$16,0)+IFERROR('FORM NILAI SIAP'!$Y181*'CPMK-CPL'!N$17,0)+IFERROR('FORM NILAI SIAP'!$AA181*'CPMK-CPL'!N$18,0)+IFERROR('FORM NILAI SIAP'!$AC181*'CPMK-CPL'!N$19,0)+IFERROR('FORM NILAI SIAP'!$AE181*'CPMK-CPL'!N$20,0))/'CPMK-CPL'!N$25,""))</f>
        <v/>
      </c>
      <c r="P181" s="7" t="str">
        <f>IF($C181="","",IFERROR((IFERROR('FORM NILAI SIAP'!$M181*'CPMK-CPL'!O$11,0)+IFERROR('FORM NILAI SIAP'!$O181*'CPMK-CPL'!O$12,0)+IFERROR('FORM NILAI SIAP'!$Q181*'CPMK-CPL'!O$13,0)+IFERROR('FORM NILAI SIAP'!$S181*'CPMK-CPL'!O$14,0)+IFERROR('FORM NILAI SIAP'!$U181*'CPMK-CPL'!O$15,0)+IFERROR('FORM NILAI SIAP'!$W181*'CPMK-CPL'!O$16,0)+IFERROR('FORM NILAI SIAP'!$Y181*'CPMK-CPL'!O$17,0)+IFERROR('FORM NILAI SIAP'!$AA181*'CPMK-CPL'!O$18,0)+IFERROR('FORM NILAI SIAP'!$AC181*'CPMK-CPL'!O$19,0)+IFERROR('FORM NILAI SIAP'!$AE181*'CPMK-CPL'!O$20,0))/'CPMK-CPL'!O$25,""))</f>
        <v/>
      </c>
      <c r="Q181" s="7" t="str">
        <f>IF($C181="","",IFERROR((IFERROR('FORM NILAI SIAP'!$M181*'CPMK-CPL'!P$11,0)+IFERROR('FORM NILAI SIAP'!$O181*'CPMK-CPL'!P$12,0)+IFERROR('FORM NILAI SIAP'!$Q181*'CPMK-CPL'!P$13,0)+IFERROR('FORM NILAI SIAP'!$S181*'CPMK-CPL'!P$14,0)+IFERROR('FORM NILAI SIAP'!$U181*'CPMK-CPL'!P$15,0)+IFERROR('FORM NILAI SIAP'!$W181*'CPMK-CPL'!P$16,0)+IFERROR('FORM NILAI SIAP'!$Y181*'CPMK-CPL'!P$17,0)+IFERROR('FORM NILAI SIAP'!$AA181*'CPMK-CPL'!P$18,0)+IFERROR('FORM NILAI SIAP'!$AC181*'CPMK-CPL'!P$19,0)+IFERROR('FORM NILAI SIAP'!$AE181*'CPMK-CPL'!P$20,0))/'CPMK-CPL'!P$25,""))</f>
        <v/>
      </c>
      <c r="R181" s="7" t="str">
        <f>IF($C181="","",IFERROR((IFERROR('FORM NILAI SIAP'!$M181*'CPMK-CPL'!Q$11,0)+IFERROR('FORM NILAI SIAP'!$O181*'CPMK-CPL'!Q$12,0)+IFERROR('FORM NILAI SIAP'!$Q181*'CPMK-CPL'!Q$13,0)+IFERROR('FORM NILAI SIAP'!$S181*'CPMK-CPL'!Q$14,0)+IFERROR('FORM NILAI SIAP'!$U181*'CPMK-CPL'!Q$15,0)+IFERROR('FORM NILAI SIAP'!$W181*'CPMK-CPL'!Q$16,0)+IFERROR('FORM NILAI SIAP'!$Y181*'CPMK-CPL'!Q$17,0)+IFERROR('FORM NILAI SIAP'!$AA181*'CPMK-CPL'!Q$18,0)+IFERROR('FORM NILAI SIAP'!$AC181*'CPMK-CPL'!Q$19,0)+IFERROR('FORM NILAI SIAP'!$AE181*'CPMK-CPL'!Q$20,0))/'CPMK-CPL'!Q$25,""))</f>
        <v/>
      </c>
      <c r="S181" s="7" t="str">
        <f>IF($C181="","",IFERROR((IFERROR('FORM NILAI SIAP'!$M181*'CPMK-CPL'!R$11,0)+IFERROR('FORM NILAI SIAP'!$O181*'CPMK-CPL'!R$12,0)+IFERROR('FORM NILAI SIAP'!$Q181*'CPMK-CPL'!R$13,0)+IFERROR('FORM NILAI SIAP'!$S181*'CPMK-CPL'!R$14,0)+IFERROR('FORM NILAI SIAP'!$U181*'CPMK-CPL'!R$15,0)+IFERROR('FORM NILAI SIAP'!$W181*'CPMK-CPL'!R$16,0)+IFERROR('FORM NILAI SIAP'!$Y181*'CPMK-CPL'!R$17,0)+IFERROR('FORM NILAI SIAP'!$AA181*'CPMK-CPL'!R$18,0)+IFERROR('FORM NILAI SIAP'!$AC181*'CPMK-CPL'!R$19,0)+IFERROR('FORM NILAI SIAP'!$AE181*'CPMK-CPL'!R$20,0))/'CPMK-CPL'!R$25,""))</f>
        <v/>
      </c>
      <c r="T181" s="88" t="str">
        <f t="shared" ref="T181:AH181" si="185">IF(E181="","",IF(E181&gt;=80,4,IF(E181&gt;=70,3,IF(E181&gt;=60,2,1))))</f>
        <v/>
      </c>
      <c r="U181" s="88" t="str">
        <f t="shared" si="185"/>
        <v/>
      </c>
      <c r="V181" s="88">
        <f t="shared" si="141"/>
        <v>1</v>
      </c>
      <c r="W181" s="88" t="str">
        <f t="shared" si="185"/>
        <v/>
      </c>
      <c r="X181" s="88" t="str">
        <f t="shared" si="185"/>
        <v/>
      </c>
      <c r="Y181" s="88" t="str">
        <f t="shared" si="185"/>
        <v/>
      </c>
      <c r="Z181" s="88" t="str">
        <f t="shared" si="185"/>
        <v/>
      </c>
      <c r="AA181" s="88" t="str">
        <f t="shared" si="185"/>
        <v/>
      </c>
      <c r="AB181" s="88" t="str">
        <f t="shared" si="185"/>
        <v/>
      </c>
      <c r="AC181" s="88" t="str">
        <f t="shared" si="185"/>
        <v/>
      </c>
      <c r="AD181" s="88" t="str">
        <f t="shared" si="185"/>
        <v/>
      </c>
      <c r="AE181" s="88" t="str">
        <f t="shared" si="185"/>
        <v/>
      </c>
      <c r="AF181" s="88" t="str">
        <f t="shared" si="185"/>
        <v/>
      </c>
      <c r="AG181" s="88" t="str">
        <f t="shared" si="185"/>
        <v/>
      </c>
      <c r="AH181" s="88" t="str">
        <f t="shared" si="185"/>
        <v/>
      </c>
      <c r="AI181" s="89">
        <f t="shared" ca="1" si="6"/>
        <v>1</v>
      </c>
      <c r="AJ181" s="89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</row>
    <row r="182" spans="1:90" ht="14.25" customHeight="1">
      <c r="A182" s="103">
        <f t="shared" si="139"/>
        <v>175</v>
      </c>
      <c r="B182" s="64">
        <f>IF('FORM NILAI SIAP'!A182=0,"",'FORM NILAI SIAP'!A182)</f>
        <v>21120120140099</v>
      </c>
      <c r="C182" s="3" t="str">
        <f>IF('FORM NILAI SIAP'!B182=0,"",'FORM NILAI SIAP'!B182)</f>
        <v>ZULZUPI PAJARUDDIN</v>
      </c>
      <c r="D182" s="3" t="str">
        <f>'FORM NILAI SIAP'!J182</f>
        <v>E</v>
      </c>
      <c r="E182" s="7" t="str">
        <f>IF($C182="","",IFERROR((IFERROR('FORM NILAI SIAP'!$M182*'CPMK-CPL'!D$11,0)+IFERROR('FORM NILAI SIAP'!$O182*'CPMK-CPL'!D$12,0)+IFERROR('FORM NILAI SIAP'!$Q182*'CPMK-CPL'!D$13,0)+IFERROR('FORM NILAI SIAP'!$S182*'CPMK-CPL'!D$14,0)+IFERROR('FORM NILAI SIAP'!$U182*'CPMK-CPL'!D$15,0)+IFERROR('FORM NILAI SIAP'!$W182*'CPMK-CPL'!D$16,0)+IFERROR('FORM NILAI SIAP'!$Y182*'CPMK-CPL'!D$17,0)+IFERROR('FORM NILAI SIAP'!$AA182*'CPMK-CPL'!D$18,0)+IFERROR('FORM NILAI SIAP'!$AC182*'CPMK-CPL'!D$19,0)+IFERROR('FORM NILAI SIAP'!$AE182*'CPMK-CPL'!D$20,0))/'CPMK-CPL'!D$25,""))</f>
        <v/>
      </c>
      <c r="F182" s="7" t="str">
        <f>IF($C182="","",IFERROR((IFERROR('FORM NILAI SIAP'!$M182*'CPMK-CPL'!E$11,0)+IFERROR('FORM NILAI SIAP'!$O182*'CPMK-CPL'!E$12,0)+IFERROR('FORM NILAI SIAP'!$Q182*'CPMK-CPL'!E$13,0)+IFERROR('FORM NILAI SIAP'!$S182*'CPMK-CPL'!E$14,0)+IFERROR('FORM NILAI SIAP'!$U182*'CPMK-CPL'!E$15,0)+IFERROR('FORM NILAI SIAP'!$W182*'CPMK-CPL'!E$16,0)+IFERROR('FORM NILAI SIAP'!$Y182*'CPMK-CPL'!E$17,0)+IFERROR('FORM NILAI SIAP'!$AA182*'CPMK-CPL'!E$18,0)+IFERROR('FORM NILAI SIAP'!$AC182*'CPMK-CPL'!E$19,0)+IFERROR('FORM NILAI SIAP'!$AE182*'CPMK-CPL'!E$20,0))/'CPMK-CPL'!E$25,""))</f>
        <v/>
      </c>
      <c r="G182" s="7">
        <f>IF($C182="","",IFERROR((IFERROR('FORM NILAI SIAP'!$M182*'CPMK-CPL'!F$11,0)+IFERROR('FORM NILAI SIAP'!$O182*'CPMK-CPL'!F$12,0)+IFERROR('FORM NILAI SIAP'!$Q182*'CPMK-CPL'!F$13,0)+IFERROR('FORM NILAI SIAP'!$S182*'CPMK-CPL'!F$14,0)+IFERROR('FORM NILAI SIAP'!$U182*'CPMK-CPL'!F$15,0)+IFERROR('FORM NILAI SIAP'!$W182*'CPMK-CPL'!F$16,0)+IFERROR('FORM NILAI SIAP'!$Y182*'CPMK-CPL'!F$17,0)+IFERROR('FORM NILAI SIAP'!$AA182*'CPMK-CPL'!F$18,0)+IFERROR('FORM NILAI SIAP'!$AC182*'CPMK-CPL'!F$19,0)+IFERROR('FORM NILAI SIAP'!$AE182*'CPMK-CPL'!F$20,0))/'CPMK-CPL'!F$25,""))</f>
        <v>25.5</v>
      </c>
      <c r="H182" s="7" t="str">
        <f>IF($C182="","",IFERROR((IFERROR('FORM NILAI SIAP'!$M182*'CPMK-CPL'!G$11,0)+IFERROR('FORM NILAI SIAP'!$O182*'CPMK-CPL'!G$12,0)+IFERROR('FORM NILAI SIAP'!$Q182*'CPMK-CPL'!G$13,0)+IFERROR('FORM NILAI SIAP'!$S182*'CPMK-CPL'!G$14,0)+IFERROR('FORM NILAI SIAP'!$U182*'CPMK-CPL'!G$15,0)+IFERROR('FORM NILAI SIAP'!$W182*'CPMK-CPL'!G$16,0)+IFERROR('FORM NILAI SIAP'!$Y182*'CPMK-CPL'!G$17,0)+IFERROR('FORM NILAI SIAP'!$AA182*'CPMK-CPL'!G$18,0)+IFERROR('FORM NILAI SIAP'!$AC182*'CPMK-CPL'!G$19,0)+IFERROR('FORM NILAI SIAP'!$AE182*'CPMK-CPL'!G$20,0))/'CPMK-CPL'!G$25,""))</f>
        <v/>
      </c>
      <c r="I182" s="7" t="str">
        <f>IF($C182="","",IFERROR((IFERROR('FORM NILAI SIAP'!$M182*'CPMK-CPL'!H$11,0)+IFERROR('FORM NILAI SIAP'!$O182*'CPMK-CPL'!H$12,0)+IFERROR('FORM NILAI SIAP'!$Q182*'CPMK-CPL'!H$13,0)+IFERROR('FORM NILAI SIAP'!$S182*'CPMK-CPL'!H$14,0)+IFERROR('FORM NILAI SIAP'!$U182*'CPMK-CPL'!H$15,0)+IFERROR('FORM NILAI SIAP'!$W182*'CPMK-CPL'!H$16,0)+IFERROR('FORM NILAI SIAP'!$Y182*'CPMK-CPL'!H$17,0)+IFERROR('FORM NILAI SIAP'!$AA182*'CPMK-CPL'!H$18,0)+IFERROR('FORM NILAI SIAP'!$AC182*'CPMK-CPL'!H$19,0)+IFERROR('FORM NILAI SIAP'!$AE182*'CPMK-CPL'!H$20,0))/'CPMK-CPL'!H$25,""))</f>
        <v/>
      </c>
      <c r="J182" s="7" t="str">
        <f>IF($C182="","",IFERROR((IFERROR('FORM NILAI SIAP'!$M182*'CPMK-CPL'!I$11,0)+IFERROR('FORM NILAI SIAP'!$O182*'CPMK-CPL'!I$12,0)+IFERROR('FORM NILAI SIAP'!$Q182*'CPMK-CPL'!I$13,0)+IFERROR('FORM NILAI SIAP'!$S182*'CPMK-CPL'!I$14,0)+IFERROR('FORM NILAI SIAP'!$U182*'CPMK-CPL'!I$15,0)+IFERROR('FORM NILAI SIAP'!$W182*'CPMK-CPL'!I$16,0)+IFERROR('FORM NILAI SIAP'!$Y182*'CPMK-CPL'!I$17,0)+IFERROR('FORM NILAI SIAP'!$AA182*'CPMK-CPL'!I$18,0)+IFERROR('FORM NILAI SIAP'!$AC182*'CPMK-CPL'!I$19,0)+IFERROR('FORM NILAI SIAP'!$AE182*'CPMK-CPL'!I$20,0))/'CPMK-CPL'!I$25,""))</f>
        <v/>
      </c>
      <c r="K182" s="7" t="str">
        <f>IF($C182="","",IFERROR((IFERROR('FORM NILAI SIAP'!$M182*'CPMK-CPL'!J$11,0)+IFERROR('FORM NILAI SIAP'!$O182*'CPMK-CPL'!J$12,0)+IFERROR('FORM NILAI SIAP'!$Q182*'CPMK-CPL'!J$13,0)+IFERROR('FORM NILAI SIAP'!$S182*'CPMK-CPL'!J$14,0)+IFERROR('FORM NILAI SIAP'!$U182*'CPMK-CPL'!J$15,0)+IFERROR('FORM NILAI SIAP'!$W182*'CPMK-CPL'!J$16,0)+IFERROR('FORM NILAI SIAP'!$Y182*'CPMK-CPL'!J$17,0)+IFERROR('FORM NILAI SIAP'!$AA182*'CPMK-CPL'!J$18,0)+IFERROR('FORM NILAI SIAP'!$AC182*'CPMK-CPL'!J$19,0)+IFERROR('FORM NILAI SIAP'!$AE182*'CPMK-CPL'!J$20,0))/'CPMK-CPL'!J$25,""))</f>
        <v/>
      </c>
      <c r="L182" s="7" t="str">
        <f>IF($C182="","",IFERROR((IFERROR('FORM NILAI SIAP'!$M182*'CPMK-CPL'!K$11,0)+IFERROR('FORM NILAI SIAP'!$O182*'CPMK-CPL'!K$12,0)+IFERROR('FORM NILAI SIAP'!$Q182*'CPMK-CPL'!K$13,0)+IFERROR('FORM NILAI SIAP'!$S182*'CPMK-CPL'!K$14,0)+IFERROR('FORM NILAI SIAP'!$U182*'CPMK-CPL'!K$15,0)+IFERROR('FORM NILAI SIAP'!$W182*'CPMK-CPL'!K$16,0)+IFERROR('FORM NILAI SIAP'!$Y182*'CPMK-CPL'!K$17,0)+IFERROR('FORM NILAI SIAP'!$AA182*'CPMK-CPL'!K$18,0)+IFERROR('FORM NILAI SIAP'!$AC182*'CPMK-CPL'!K$19,0)+IFERROR('FORM NILAI SIAP'!$AE182*'CPMK-CPL'!K$20,0))/'CPMK-CPL'!K$25,""))</f>
        <v/>
      </c>
      <c r="M182" s="7" t="str">
        <f>IF($C182="","",IFERROR((IFERROR('FORM NILAI SIAP'!$M182*'CPMK-CPL'!L$11,0)+IFERROR('FORM NILAI SIAP'!$O182*'CPMK-CPL'!L$12,0)+IFERROR('FORM NILAI SIAP'!$Q182*'CPMK-CPL'!L$13,0)+IFERROR('FORM NILAI SIAP'!$S182*'CPMK-CPL'!L$14,0)+IFERROR('FORM NILAI SIAP'!$U182*'CPMK-CPL'!L$15,0)+IFERROR('FORM NILAI SIAP'!$W182*'CPMK-CPL'!L$16,0)+IFERROR('FORM NILAI SIAP'!$Y182*'CPMK-CPL'!L$17,0)+IFERROR('FORM NILAI SIAP'!$AA182*'CPMK-CPL'!L$18,0)+IFERROR('FORM NILAI SIAP'!$AC182*'CPMK-CPL'!L$19,0)+IFERROR('FORM NILAI SIAP'!$AE182*'CPMK-CPL'!L$20,0))/'CPMK-CPL'!L$25,""))</f>
        <v/>
      </c>
      <c r="N182" s="7" t="str">
        <f>IF($C182="","",IFERROR((IFERROR('FORM NILAI SIAP'!$M182*'CPMK-CPL'!M$11,0)+IFERROR('FORM NILAI SIAP'!$O182*'CPMK-CPL'!M$12,0)+IFERROR('FORM NILAI SIAP'!$Q182*'CPMK-CPL'!M$13,0)+IFERROR('FORM NILAI SIAP'!$S182*'CPMK-CPL'!M$14,0)+IFERROR('FORM NILAI SIAP'!$U182*'CPMK-CPL'!M$15,0)+IFERROR('FORM NILAI SIAP'!$W182*'CPMK-CPL'!M$16,0)+IFERROR('FORM NILAI SIAP'!$Y182*'CPMK-CPL'!M$17,0)+IFERROR('FORM NILAI SIAP'!$AA182*'CPMK-CPL'!M$18,0)+IFERROR('FORM NILAI SIAP'!$AC182*'CPMK-CPL'!M$19,0)+IFERROR('FORM NILAI SIAP'!$AE182*'CPMK-CPL'!M$20,0))/'CPMK-CPL'!M$25,""))</f>
        <v/>
      </c>
      <c r="O182" s="7" t="str">
        <f>IF($C182="","",IFERROR((IFERROR('FORM NILAI SIAP'!$M182*'CPMK-CPL'!N$11,0)+IFERROR('FORM NILAI SIAP'!$O182*'CPMK-CPL'!N$12,0)+IFERROR('FORM NILAI SIAP'!$Q182*'CPMK-CPL'!N$13,0)+IFERROR('FORM NILAI SIAP'!$S182*'CPMK-CPL'!N$14,0)+IFERROR('FORM NILAI SIAP'!$U182*'CPMK-CPL'!N$15,0)+IFERROR('FORM NILAI SIAP'!$W182*'CPMK-CPL'!N$16,0)+IFERROR('FORM NILAI SIAP'!$Y182*'CPMK-CPL'!N$17,0)+IFERROR('FORM NILAI SIAP'!$AA182*'CPMK-CPL'!N$18,0)+IFERROR('FORM NILAI SIAP'!$AC182*'CPMK-CPL'!N$19,0)+IFERROR('FORM NILAI SIAP'!$AE182*'CPMK-CPL'!N$20,0))/'CPMK-CPL'!N$25,""))</f>
        <v/>
      </c>
      <c r="P182" s="7" t="str">
        <f>IF($C182="","",IFERROR((IFERROR('FORM NILAI SIAP'!$M182*'CPMK-CPL'!O$11,0)+IFERROR('FORM NILAI SIAP'!$O182*'CPMK-CPL'!O$12,0)+IFERROR('FORM NILAI SIAP'!$Q182*'CPMK-CPL'!O$13,0)+IFERROR('FORM NILAI SIAP'!$S182*'CPMK-CPL'!O$14,0)+IFERROR('FORM NILAI SIAP'!$U182*'CPMK-CPL'!O$15,0)+IFERROR('FORM NILAI SIAP'!$W182*'CPMK-CPL'!O$16,0)+IFERROR('FORM NILAI SIAP'!$Y182*'CPMK-CPL'!O$17,0)+IFERROR('FORM NILAI SIAP'!$AA182*'CPMK-CPL'!O$18,0)+IFERROR('FORM NILAI SIAP'!$AC182*'CPMK-CPL'!O$19,0)+IFERROR('FORM NILAI SIAP'!$AE182*'CPMK-CPL'!O$20,0))/'CPMK-CPL'!O$25,""))</f>
        <v/>
      </c>
      <c r="Q182" s="7" t="str">
        <f>IF($C182="","",IFERROR((IFERROR('FORM NILAI SIAP'!$M182*'CPMK-CPL'!P$11,0)+IFERROR('FORM NILAI SIAP'!$O182*'CPMK-CPL'!P$12,0)+IFERROR('FORM NILAI SIAP'!$Q182*'CPMK-CPL'!P$13,0)+IFERROR('FORM NILAI SIAP'!$S182*'CPMK-CPL'!P$14,0)+IFERROR('FORM NILAI SIAP'!$U182*'CPMK-CPL'!P$15,0)+IFERROR('FORM NILAI SIAP'!$W182*'CPMK-CPL'!P$16,0)+IFERROR('FORM NILAI SIAP'!$Y182*'CPMK-CPL'!P$17,0)+IFERROR('FORM NILAI SIAP'!$AA182*'CPMK-CPL'!P$18,0)+IFERROR('FORM NILAI SIAP'!$AC182*'CPMK-CPL'!P$19,0)+IFERROR('FORM NILAI SIAP'!$AE182*'CPMK-CPL'!P$20,0))/'CPMK-CPL'!P$25,""))</f>
        <v/>
      </c>
      <c r="R182" s="7" t="str">
        <f>IF($C182="","",IFERROR((IFERROR('FORM NILAI SIAP'!$M182*'CPMK-CPL'!Q$11,0)+IFERROR('FORM NILAI SIAP'!$O182*'CPMK-CPL'!Q$12,0)+IFERROR('FORM NILAI SIAP'!$Q182*'CPMK-CPL'!Q$13,0)+IFERROR('FORM NILAI SIAP'!$S182*'CPMK-CPL'!Q$14,0)+IFERROR('FORM NILAI SIAP'!$U182*'CPMK-CPL'!Q$15,0)+IFERROR('FORM NILAI SIAP'!$W182*'CPMK-CPL'!Q$16,0)+IFERROR('FORM NILAI SIAP'!$Y182*'CPMK-CPL'!Q$17,0)+IFERROR('FORM NILAI SIAP'!$AA182*'CPMK-CPL'!Q$18,0)+IFERROR('FORM NILAI SIAP'!$AC182*'CPMK-CPL'!Q$19,0)+IFERROR('FORM NILAI SIAP'!$AE182*'CPMK-CPL'!Q$20,0))/'CPMK-CPL'!Q$25,""))</f>
        <v/>
      </c>
      <c r="S182" s="7" t="str">
        <f>IF($C182="","",IFERROR((IFERROR('FORM NILAI SIAP'!$M182*'CPMK-CPL'!R$11,0)+IFERROR('FORM NILAI SIAP'!$O182*'CPMK-CPL'!R$12,0)+IFERROR('FORM NILAI SIAP'!$Q182*'CPMK-CPL'!R$13,0)+IFERROR('FORM NILAI SIAP'!$S182*'CPMK-CPL'!R$14,0)+IFERROR('FORM NILAI SIAP'!$U182*'CPMK-CPL'!R$15,0)+IFERROR('FORM NILAI SIAP'!$W182*'CPMK-CPL'!R$16,0)+IFERROR('FORM NILAI SIAP'!$Y182*'CPMK-CPL'!R$17,0)+IFERROR('FORM NILAI SIAP'!$AA182*'CPMK-CPL'!R$18,0)+IFERROR('FORM NILAI SIAP'!$AC182*'CPMK-CPL'!R$19,0)+IFERROR('FORM NILAI SIAP'!$AE182*'CPMK-CPL'!R$20,0))/'CPMK-CPL'!R$25,""))</f>
        <v/>
      </c>
      <c r="T182" s="88" t="str">
        <f t="shared" ref="T182:AH182" si="186">IF(E182="","",IF(E182&gt;=80,4,IF(E182&gt;=70,3,IF(E182&gt;=60,2,1))))</f>
        <v/>
      </c>
      <c r="U182" s="88" t="str">
        <f t="shared" si="186"/>
        <v/>
      </c>
      <c r="V182" s="88">
        <f t="shared" si="141"/>
        <v>1</v>
      </c>
      <c r="W182" s="88" t="str">
        <f t="shared" si="186"/>
        <v/>
      </c>
      <c r="X182" s="88" t="str">
        <f t="shared" si="186"/>
        <v/>
      </c>
      <c r="Y182" s="88" t="str">
        <f t="shared" si="186"/>
        <v/>
      </c>
      <c r="Z182" s="88" t="str">
        <f t="shared" si="186"/>
        <v/>
      </c>
      <c r="AA182" s="88" t="str">
        <f t="shared" si="186"/>
        <v/>
      </c>
      <c r="AB182" s="88" t="str">
        <f t="shared" si="186"/>
        <v/>
      </c>
      <c r="AC182" s="88" t="str">
        <f t="shared" si="186"/>
        <v/>
      </c>
      <c r="AD182" s="88" t="str">
        <f t="shared" si="186"/>
        <v/>
      </c>
      <c r="AE182" s="88" t="str">
        <f t="shared" si="186"/>
        <v/>
      </c>
      <c r="AF182" s="88" t="str">
        <f t="shared" si="186"/>
        <v/>
      </c>
      <c r="AG182" s="88" t="str">
        <f t="shared" si="186"/>
        <v/>
      </c>
      <c r="AH182" s="88" t="str">
        <f t="shared" si="186"/>
        <v/>
      </c>
      <c r="AI182" s="89">
        <f t="shared" ca="1" si="6"/>
        <v>1</v>
      </c>
      <c r="AJ182" s="89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</row>
    <row r="183" spans="1:90" ht="14.25" customHeight="1">
      <c r="A183" s="103">
        <f t="shared" si="139"/>
        <v>176</v>
      </c>
      <c r="B183" s="64">
        <f>IF('FORM NILAI SIAP'!A183=0,"",'FORM NILAI SIAP'!A183)</f>
        <v>21120120140099</v>
      </c>
      <c r="C183" s="3" t="str">
        <f>IF('FORM NILAI SIAP'!B183=0,"",'FORM NILAI SIAP'!B183)</f>
        <v>ESTU NUR AINI (&lt; 75%)</v>
      </c>
      <c r="D183" s="3" t="str">
        <f>'FORM NILAI SIAP'!J183</f>
        <v>E</v>
      </c>
      <c r="E183" s="7" t="str">
        <f>IF($C183="","",IFERROR((IFERROR('FORM NILAI SIAP'!$M183*'CPMK-CPL'!D$11,0)+IFERROR('FORM NILAI SIAP'!$O183*'CPMK-CPL'!D$12,0)+IFERROR('FORM NILAI SIAP'!$Q183*'CPMK-CPL'!D$13,0)+IFERROR('FORM NILAI SIAP'!$S183*'CPMK-CPL'!D$14,0)+IFERROR('FORM NILAI SIAP'!$U183*'CPMK-CPL'!D$15,0)+IFERROR('FORM NILAI SIAP'!$W183*'CPMK-CPL'!D$16,0)+IFERROR('FORM NILAI SIAP'!$Y183*'CPMK-CPL'!D$17,0)+IFERROR('FORM NILAI SIAP'!$AA183*'CPMK-CPL'!D$18,0)+IFERROR('FORM NILAI SIAP'!$AC183*'CPMK-CPL'!D$19,0)+IFERROR('FORM NILAI SIAP'!$AE183*'CPMK-CPL'!D$20,0))/'CPMK-CPL'!D$25,""))</f>
        <v/>
      </c>
      <c r="F183" s="7" t="str">
        <f>IF($C183="","",IFERROR((IFERROR('FORM NILAI SIAP'!$M183*'CPMK-CPL'!E$11,0)+IFERROR('FORM NILAI SIAP'!$O183*'CPMK-CPL'!E$12,0)+IFERROR('FORM NILAI SIAP'!$Q183*'CPMK-CPL'!E$13,0)+IFERROR('FORM NILAI SIAP'!$S183*'CPMK-CPL'!E$14,0)+IFERROR('FORM NILAI SIAP'!$U183*'CPMK-CPL'!E$15,0)+IFERROR('FORM NILAI SIAP'!$W183*'CPMK-CPL'!E$16,0)+IFERROR('FORM NILAI SIAP'!$Y183*'CPMK-CPL'!E$17,0)+IFERROR('FORM NILAI SIAP'!$AA183*'CPMK-CPL'!E$18,0)+IFERROR('FORM NILAI SIAP'!$AC183*'CPMK-CPL'!E$19,0)+IFERROR('FORM NILAI SIAP'!$AE183*'CPMK-CPL'!E$20,0))/'CPMK-CPL'!E$25,""))</f>
        <v/>
      </c>
      <c r="G183" s="7">
        <f>IF($C183="","",IFERROR((IFERROR('FORM NILAI SIAP'!$M183*'CPMK-CPL'!F$11,0)+IFERROR('FORM NILAI SIAP'!$O183*'CPMK-CPL'!F$12,0)+IFERROR('FORM NILAI SIAP'!$Q183*'CPMK-CPL'!F$13,0)+IFERROR('FORM NILAI SIAP'!$S183*'CPMK-CPL'!F$14,0)+IFERROR('FORM NILAI SIAP'!$U183*'CPMK-CPL'!F$15,0)+IFERROR('FORM NILAI SIAP'!$W183*'CPMK-CPL'!F$16,0)+IFERROR('FORM NILAI SIAP'!$Y183*'CPMK-CPL'!F$17,0)+IFERROR('FORM NILAI SIAP'!$AA183*'CPMK-CPL'!F$18,0)+IFERROR('FORM NILAI SIAP'!$AC183*'CPMK-CPL'!F$19,0)+IFERROR('FORM NILAI SIAP'!$AE183*'CPMK-CPL'!F$20,0))/'CPMK-CPL'!F$25,""))</f>
        <v>9.5</v>
      </c>
      <c r="H183" s="7" t="str">
        <f>IF($C183="","",IFERROR((IFERROR('FORM NILAI SIAP'!$M183*'CPMK-CPL'!G$11,0)+IFERROR('FORM NILAI SIAP'!$O183*'CPMK-CPL'!G$12,0)+IFERROR('FORM NILAI SIAP'!$Q183*'CPMK-CPL'!G$13,0)+IFERROR('FORM NILAI SIAP'!$S183*'CPMK-CPL'!G$14,0)+IFERROR('FORM NILAI SIAP'!$U183*'CPMK-CPL'!G$15,0)+IFERROR('FORM NILAI SIAP'!$W183*'CPMK-CPL'!G$16,0)+IFERROR('FORM NILAI SIAP'!$Y183*'CPMK-CPL'!G$17,0)+IFERROR('FORM NILAI SIAP'!$AA183*'CPMK-CPL'!G$18,0)+IFERROR('FORM NILAI SIAP'!$AC183*'CPMK-CPL'!G$19,0)+IFERROR('FORM NILAI SIAP'!$AE183*'CPMK-CPL'!G$20,0))/'CPMK-CPL'!G$25,""))</f>
        <v/>
      </c>
      <c r="I183" s="7" t="str">
        <f>IF($C183="","",IFERROR((IFERROR('FORM NILAI SIAP'!$M183*'CPMK-CPL'!H$11,0)+IFERROR('FORM NILAI SIAP'!$O183*'CPMK-CPL'!H$12,0)+IFERROR('FORM NILAI SIAP'!$Q183*'CPMK-CPL'!H$13,0)+IFERROR('FORM NILAI SIAP'!$S183*'CPMK-CPL'!H$14,0)+IFERROR('FORM NILAI SIAP'!$U183*'CPMK-CPL'!H$15,0)+IFERROR('FORM NILAI SIAP'!$W183*'CPMK-CPL'!H$16,0)+IFERROR('FORM NILAI SIAP'!$Y183*'CPMK-CPL'!H$17,0)+IFERROR('FORM NILAI SIAP'!$AA183*'CPMK-CPL'!H$18,0)+IFERROR('FORM NILAI SIAP'!$AC183*'CPMK-CPL'!H$19,0)+IFERROR('FORM NILAI SIAP'!$AE183*'CPMK-CPL'!H$20,0))/'CPMK-CPL'!H$25,""))</f>
        <v/>
      </c>
      <c r="J183" s="7" t="str">
        <f>IF($C183="","",IFERROR((IFERROR('FORM NILAI SIAP'!$M183*'CPMK-CPL'!I$11,0)+IFERROR('FORM NILAI SIAP'!$O183*'CPMK-CPL'!I$12,0)+IFERROR('FORM NILAI SIAP'!$Q183*'CPMK-CPL'!I$13,0)+IFERROR('FORM NILAI SIAP'!$S183*'CPMK-CPL'!I$14,0)+IFERROR('FORM NILAI SIAP'!$U183*'CPMK-CPL'!I$15,0)+IFERROR('FORM NILAI SIAP'!$W183*'CPMK-CPL'!I$16,0)+IFERROR('FORM NILAI SIAP'!$Y183*'CPMK-CPL'!I$17,0)+IFERROR('FORM NILAI SIAP'!$AA183*'CPMK-CPL'!I$18,0)+IFERROR('FORM NILAI SIAP'!$AC183*'CPMK-CPL'!I$19,0)+IFERROR('FORM NILAI SIAP'!$AE183*'CPMK-CPL'!I$20,0))/'CPMK-CPL'!I$25,""))</f>
        <v/>
      </c>
      <c r="K183" s="7" t="str">
        <f>IF($C183="","",IFERROR((IFERROR('FORM NILAI SIAP'!$M183*'CPMK-CPL'!J$11,0)+IFERROR('FORM NILAI SIAP'!$O183*'CPMK-CPL'!J$12,0)+IFERROR('FORM NILAI SIAP'!$Q183*'CPMK-CPL'!J$13,0)+IFERROR('FORM NILAI SIAP'!$S183*'CPMK-CPL'!J$14,0)+IFERROR('FORM NILAI SIAP'!$U183*'CPMK-CPL'!J$15,0)+IFERROR('FORM NILAI SIAP'!$W183*'CPMK-CPL'!J$16,0)+IFERROR('FORM NILAI SIAP'!$Y183*'CPMK-CPL'!J$17,0)+IFERROR('FORM NILAI SIAP'!$AA183*'CPMK-CPL'!J$18,0)+IFERROR('FORM NILAI SIAP'!$AC183*'CPMK-CPL'!J$19,0)+IFERROR('FORM NILAI SIAP'!$AE183*'CPMK-CPL'!J$20,0))/'CPMK-CPL'!J$25,""))</f>
        <v/>
      </c>
      <c r="L183" s="7" t="str">
        <f>IF($C183="","",IFERROR((IFERROR('FORM NILAI SIAP'!$M183*'CPMK-CPL'!K$11,0)+IFERROR('FORM NILAI SIAP'!$O183*'CPMK-CPL'!K$12,0)+IFERROR('FORM NILAI SIAP'!$Q183*'CPMK-CPL'!K$13,0)+IFERROR('FORM NILAI SIAP'!$S183*'CPMK-CPL'!K$14,0)+IFERROR('FORM NILAI SIAP'!$U183*'CPMK-CPL'!K$15,0)+IFERROR('FORM NILAI SIAP'!$W183*'CPMK-CPL'!K$16,0)+IFERROR('FORM NILAI SIAP'!$Y183*'CPMK-CPL'!K$17,0)+IFERROR('FORM NILAI SIAP'!$AA183*'CPMK-CPL'!K$18,0)+IFERROR('FORM NILAI SIAP'!$AC183*'CPMK-CPL'!K$19,0)+IFERROR('FORM NILAI SIAP'!$AE183*'CPMK-CPL'!K$20,0))/'CPMK-CPL'!K$25,""))</f>
        <v/>
      </c>
      <c r="M183" s="7" t="str">
        <f>IF($C183="","",IFERROR((IFERROR('FORM NILAI SIAP'!$M183*'CPMK-CPL'!L$11,0)+IFERROR('FORM NILAI SIAP'!$O183*'CPMK-CPL'!L$12,0)+IFERROR('FORM NILAI SIAP'!$Q183*'CPMK-CPL'!L$13,0)+IFERROR('FORM NILAI SIAP'!$S183*'CPMK-CPL'!L$14,0)+IFERROR('FORM NILAI SIAP'!$U183*'CPMK-CPL'!L$15,0)+IFERROR('FORM NILAI SIAP'!$W183*'CPMK-CPL'!L$16,0)+IFERROR('FORM NILAI SIAP'!$Y183*'CPMK-CPL'!L$17,0)+IFERROR('FORM NILAI SIAP'!$AA183*'CPMK-CPL'!L$18,0)+IFERROR('FORM NILAI SIAP'!$AC183*'CPMK-CPL'!L$19,0)+IFERROR('FORM NILAI SIAP'!$AE183*'CPMK-CPL'!L$20,0))/'CPMK-CPL'!L$25,""))</f>
        <v/>
      </c>
      <c r="N183" s="7" t="str">
        <f>IF($C183="","",IFERROR((IFERROR('FORM NILAI SIAP'!$M183*'CPMK-CPL'!M$11,0)+IFERROR('FORM NILAI SIAP'!$O183*'CPMK-CPL'!M$12,0)+IFERROR('FORM NILAI SIAP'!$Q183*'CPMK-CPL'!M$13,0)+IFERROR('FORM NILAI SIAP'!$S183*'CPMK-CPL'!M$14,0)+IFERROR('FORM NILAI SIAP'!$U183*'CPMK-CPL'!M$15,0)+IFERROR('FORM NILAI SIAP'!$W183*'CPMK-CPL'!M$16,0)+IFERROR('FORM NILAI SIAP'!$Y183*'CPMK-CPL'!M$17,0)+IFERROR('FORM NILAI SIAP'!$AA183*'CPMK-CPL'!M$18,0)+IFERROR('FORM NILAI SIAP'!$AC183*'CPMK-CPL'!M$19,0)+IFERROR('FORM NILAI SIAP'!$AE183*'CPMK-CPL'!M$20,0))/'CPMK-CPL'!M$25,""))</f>
        <v/>
      </c>
      <c r="O183" s="7" t="str">
        <f>IF($C183="","",IFERROR((IFERROR('FORM NILAI SIAP'!$M183*'CPMK-CPL'!N$11,0)+IFERROR('FORM NILAI SIAP'!$O183*'CPMK-CPL'!N$12,0)+IFERROR('FORM NILAI SIAP'!$Q183*'CPMK-CPL'!N$13,0)+IFERROR('FORM NILAI SIAP'!$S183*'CPMK-CPL'!N$14,0)+IFERROR('FORM NILAI SIAP'!$U183*'CPMK-CPL'!N$15,0)+IFERROR('FORM NILAI SIAP'!$W183*'CPMK-CPL'!N$16,0)+IFERROR('FORM NILAI SIAP'!$Y183*'CPMK-CPL'!N$17,0)+IFERROR('FORM NILAI SIAP'!$AA183*'CPMK-CPL'!N$18,0)+IFERROR('FORM NILAI SIAP'!$AC183*'CPMK-CPL'!N$19,0)+IFERROR('FORM NILAI SIAP'!$AE183*'CPMK-CPL'!N$20,0))/'CPMK-CPL'!N$25,""))</f>
        <v/>
      </c>
      <c r="P183" s="7" t="str">
        <f>IF($C183="","",IFERROR((IFERROR('FORM NILAI SIAP'!$M183*'CPMK-CPL'!O$11,0)+IFERROR('FORM NILAI SIAP'!$O183*'CPMK-CPL'!O$12,0)+IFERROR('FORM NILAI SIAP'!$Q183*'CPMK-CPL'!O$13,0)+IFERROR('FORM NILAI SIAP'!$S183*'CPMK-CPL'!O$14,0)+IFERROR('FORM NILAI SIAP'!$U183*'CPMK-CPL'!O$15,0)+IFERROR('FORM NILAI SIAP'!$W183*'CPMK-CPL'!O$16,0)+IFERROR('FORM NILAI SIAP'!$Y183*'CPMK-CPL'!O$17,0)+IFERROR('FORM NILAI SIAP'!$AA183*'CPMK-CPL'!O$18,0)+IFERROR('FORM NILAI SIAP'!$AC183*'CPMK-CPL'!O$19,0)+IFERROR('FORM NILAI SIAP'!$AE183*'CPMK-CPL'!O$20,0))/'CPMK-CPL'!O$25,""))</f>
        <v/>
      </c>
      <c r="Q183" s="7" t="str">
        <f>IF($C183="","",IFERROR((IFERROR('FORM NILAI SIAP'!$M183*'CPMK-CPL'!P$11,0)+IFERROR('FORM NILAI SIAP'!$O183*'CPMK-CPL'!P$12,0)+IFERROR('FORM NILAI SIAP'!$Q183*'CPMK-CPL'!P$13,0)+IFERROR('FORM NILAI SIAP'!$S183*'CPMK-CPL'!P$14,0)+IFERROR('FORM NILAI SIAP'!$U183*'CPMK-CPL'!P$15,0)+IFERROR('FORM NILAI SIAP'!$W183*'CPMK-CPL'!P$16,0)+IFERROR('FORM NILAI SIAP'!$Y183*'CPMK-CPL'!P$17,0)+IFERROR('FORM NILAI SIAP'!$AA183*'CPMK-CPL'!P$18,0)+IFERROR('FORM NILAI SIAP'!$AC183*'CPMK-CPL'!P$19,0)+IFERROR('FORM NILAI SIAP'!$AE183*'CPMK-CPL'!P$20,0))/'CPMK-CPL'!P$25,""))</f>
        <v/>
      </c>
      <c r="R183" s="7" t="str">
        <f>IF($C183="","",IFERROR((IFERROR('FORM NILAI SIAP'!$M183*'CPMK-CPL'!Q$11,0)+IFERROR('FORM NILAI SIAP'!$O183*'CPMK-CPL'!Q$12,0)+IFERROR('FORM NILAI SIAP'!$Q183*'CPMK-CPL'!Q$13,0)+IFERROR('FORM NILAI SIAP'!$S183*'CPMK-CPL'!Q$14,0)+IFERROR('FORM NILAI SIAP'!$U183*'CPMK-CPL'!Q$15,0)+IFERROR('FORM NILAI SIAP'!$W183*'CPMK-CPL'!Q$16,0)+IFERROR('FORM NILAI SIAP'!$Y183*'CPMK-CPL'!Q$17,0)+IFERROR('FORM NILAI SIAP'!$AA183*'CPMK-CPL'!Q$18,0)+IFERROR('FORM NILAI SIAP'!$AC183*'CPMK-CPL'!Q$19,0)+IFERROR('FORM NILAI SIAP'!$AE183*'CPMK-CPL'!Q$20,0))/'CPMK-CPL'!Q$25,""))</f>
        <v/>
      </c>
      <c r="S183" s="7" t="str">
        <f>IF($C183="","",IFERROR((IFERROR('FORM NILAI SIAP'!$M183*'CPMK-CPL'!R$11,0)+IFERROR('FORM NILAI SIAP'!$O183*'CPMK-CPL'!R$12,0)+IFERROR('FORM NILAI SIAP'!$Q183*'CPMK-CPL'!R$13,0)+IFERROR('FORM NILAI SIAP'!$S183*'CPMK-CPL'!R$14,0)+IFERROR('FORM NILAI SIAP'!$U183*'CPMK-CPL'!R$15,0)+IFERROR('FORM NILAI SIAP'!$W183*'CPMK-CPL'!R$16,0)+IFERROR('FORM NILAI SIAP'!$Y183*'CPMK-CPL'!R$17,0)+IFERROR('FORM NILAI SIAP'!$AA183*'CPMK-CPL'!R$18,0)+IFERROR('FORM NILAI SIAP'!$AC183*'CPMK-CPL'!R$19,0)+IFERROR('FORM NILAI SIAP'!$AE183*'CPMK-CPL'!R$20,0))/'CPMK-CPL'!R$25,""))</f>
        <v/>
      </c>
      <c r="T183" s="88" t="str">
        <f t="shared" ref="T183:AH183" si="187">IF(E183="","",IF(E183&gt;=80,4,IF(E183&gt;=70,3,IF(E183&gt;=60,2,1))))</f>
        <v/>
      </c>
      <c r="U183" s="88" t="str">
        <f t="shared" si="187"/>
        <v/>
      </c>
      <c r="V183" s="88">
        <f t="shared" si="141"/>
        <v>1</v>
      </c>
      <c r="W183" s="88" t="str">
        <f t="shared" si="187"/>
        <v/>
      </c>
      <c r="X183" s="88" t="str">
        <f t="shared" si="187"/>
        <v/>
      </c>
      <c r="Y183" s="88" t="str">
        <f t="shared" si="187"/>
        <v/>
      </c>
      <c r="Z183" s="88" t="str">
        <f t="shared" si="187"/>
        <v/>
      </c>
      <c r="AA183" s="88" t="str">
        <f t="shared" si="187"/>
        <v/>
      </c>
      <c r="AB183" s="88" t="str">
        <f t="shared" si="187"/>
        <v/>
      </c>
      <c r="AC183" s="88" t="str">
        <f t="shared" si="187"/>
        <v/>
      </c>
      <c r="AD183" s="88" t="str">
        <f t="shared" si="187"/>
        <v/>
      </c>
      <c r="AE183" s="88" t="str">
        <f t="shared" si="187"/>
        <v/>
      </c>
      <c r="AF183" s="88" t="str">
        <f t="shared" si="187"/>
        <v/>
      </c>
      <c r="AG183" s="88" t="str">
        <f t="shared" si="187"/>
        <v/>
      </c>
      <c r="AH183" s="88" t="str">
        <f t="shared" si="187"/>
        <v/>
      </c>
      <c r="AI183" s="89">
        <f t="shared" ca="1" si="6"/>
        <v>1</v>
      </c>
      <c r="AJ183" s="89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</row>
    <row r="184" spans="1:90" ht="14.25" customHeight="1">
      <c r="A184" s="103">
        <f t="shared" si="139"/>
        <v>177</v>
      </c>
      <c r="B184" s="64">
        <f>IF('FORM NILAI SIAP'!A184=0,"",'FORM NILAI SIAP'!A184)</f>
        <v>21120120140099</v>
      </c>
      <c r="C184" s="3" t="str">
        <f>IF('FORM NILAI SIAP'!B184=0,"",'FORM NILAI SIAP'!B184)</f>
        <v>FAUZANI GALIHJATI PRABOWO</v>
      </c>
      <c r="D184" s="3" t="str">
        <f>'FORM NILAI SIAP'!J184</f>
        <v>E</v>
      </c>
      <c r="E184" s="7" t="str">
        <f>IF($C184="","",IFERROR((IFERROR('FORM NILAI SIAP'!$M184*'CPMK-CPL'!D$11,0)+IFERROR('FORM NILAI SIAP'!$O184*'CPMK-CPL'!D$12,0)+IFERROR('FORM NILAI SIAP'!$Q184*'CPMK-CPL'!D$13,0)+IFERROR('FORM NILAI SIAP'!$S184*'CPMK-CPL'!D$14,0)+IFERROR('FORM NILAI SIAP'!$U184*'CPMK-CPL'!D$15,0)+IFERROR('FORM NILAI SIAP'!$W184*'CPMK-CPL'!D$16,0)+IFERROR('FORM NILAI SIAP'!$Y184*'CPMK-CPL'!D$17,0)+IFERROR('FORM NILAI SIAP'!$AA184*'CPMK-CPL'!D$18,0)+IFERROR('FORM NILAI SIAP'!$AC184*'CPMK-CPL'!D$19,0)+IFERROR('FORM NILAI SIAP'!$AE184*'CPMK-CPL'!D$20,0))/'CPMK-CPL'!D$25,""))</f>
        <v/>
      </c>
      <c r="F184" s="7" t="str">
        <f>IF($C184="","",IFERROR((IFERROR('FORM NILAI SIAP'!$M184*'CPMK-CPL'!E$11,0)+IFERROR('FORM NILAI SIAP'!$O184*'CPMK-CPL'!E$12,0)+IFERROR('FORM NILAI SIAP'!$Q184*'CPMK-CPL'!E$13,0)+IFERROR('FORM NILAI SIAP'!$S184*'CPMK-CPL'!E$14,0)+IFERROR('FORM NILAI SIAP'!$U184*'CPMK-CPL'!E$15,0)+IFERROR('FORM NILAI SIAP'!$W184*'CPMK-CPL'!E$16,0)+IFERROR('FORM NILAI SIAP'!$Y184*'CPMK-CPL'!E$17,0)+IFERROR('FORM NILAI SIAP'!$AA184*'CPMK-CPL'!E$18,0)+IFERROR('FORM NILAI SIAP'!$AC184*'CPMK-CPL'!E$19,0)+IFERROR('FORM NILAI SIAP'!$AE184*'CPMK-CPL'!E$20,0))/'CPMK-CPL'!E$25,""))</f>
        <v/>
      </c>
      <c r="G184" s="7">
        <f>IF($C184="","",IFERROR((IFERROR('FORM NILAI SIAP'!$M184*'CPMK-CPL'!F$11,0)+IFERROR('FORM NILAI SIAP'!$O184*'CPMK-CPL'!F$12,0)+IFERROR('FORM NILAI SIAP'!$Q184*'CPMK-CPL'!F$13,0)+IFERROR('FORM NILAI SIAP'!$S184*'CPMK-CPL'!F$14,0)+IFERROR('FORM NILAI SIAP'!$U184*'CPMK-CPL'!F$15,0)+IFERROR('FORM NILAI SIAP'!$W184*'CPMK-CPL'!F$16,0)+IFERROR('FORM NILAI SIAP'!$Y184*'CPMK-CPL'!F$17,0)+IFERROR('FORM NILAI SIAP'!$AA184*'CPMK-CPL'!F$18,0)+IFERROR('FORM NILAI SIAP'!$AC184*'CPMK-CPL'!F$19,0)+IFERROR('FORM NILAI SIAP'!$AE184*'CPMK-CPL'!F$20,0))/'CPMK-CPL'!F$25,""))</f>
        <v>29</v>
      </c>
      <c r="H184" s="7" t="str">
        <f>IF($C184="","",IFERROR((IFERROR('FORM NILAI SIAP'!$M184*'CPMK-CPL'!G$11,0)+IFERROR('FORM NILAI SIAP'!$O184*'CPMK-CPL'!G$12,0)+IFERROR('FORM NILAI SIAP'!$Q184*'CPMK-CPL'!G$13,0)+IFERROR('FORM NILAI SIAP'!$S184*'CPMK-CPL'!G$14,0)+IFERROR('FORM NILAI SIAP'!$U184*'CPMK-CPL'!G$15,0)+IFERROR('FORM NILAI SIAP'!$W184*'CPMK-CPL'!G$16,0)+IFERROR('FORM NILAI SIAP'!$Y184*'CPMK-CPL'!G$17,0)+IFERROR('FORM NILAI SIAP'!$AA184*'CPMK-CPL'!G$18,0)+IFERROR('FORM NILAI SIAP'!$AC184*'CPMK-CPL'!G$19,0)+IFERROR('FORM NILAI SIAP'!$AE184*'CPMK-CPL'!G$20,0))/'CPMK-CPL'!G$25,""))</f>
        <v/>
      </c>
      <c r="I184" s="7" t="str">
        <f>IF($C184="","",IFERROR((IFERROR('FORM NILAI SIAP'!$M184*'CPMK-CPL'!H$11,0)+IFERROR('FORM NILAI SIAP'!$O184*'CPMK-CPL'!H$12,0)+IFERROR('FORM NILAI SIAP'!$Q184*'CPMK-CPL'!H$13,0)+IFERROR('FORM NILAI SIAP'!$S184*'CPMK-CPL'!H$14,0)+IFERROR('FORM NILAI SIAP'!$U184*'CPMK-CPL'!H$15,0)+IFERROR('FORM NILAI SIAP'!$W184*'CPMK-CPL'!H$16,0)+IFERROR('FORM NILAI SIAP'!$Y184*'CPMK-CPL'!H$17,0)+IFERROR('FORM NILAI SIAP'!$AA184*'CPMK-CPL'!H$18,0)+IFERROR('FORM NILAI SIAP'!$AC184*'CPMK-CPL'!H$19,0)+IFERROR('FORM NILAI SIAP'!$AE184*'CPMK-CPL'!H$20,0))/'CPMK-CPL'!H$25,""))</f>
        <v/>
      </c>
      <c r="J184" s="7" t="str">
        <f>IF($C184="","",IFERROR((IFERROR('FORM NILAI SIAP'!$M184*'CPMK-CPL'!I$11,0)+IFERROR('FORM NILAI SIAP'!$O184*'CPMK-CPL'!I$12,0)+IFERROR('FORM NILAI SIAP'!$Q184*'CPMK-CPL'!I$13,0)+IFERROR('FORM NILAI SIAP'!$S184*'CPMK-CPL'!I$14,0)+IFERROR('FORM NILAI SIAP'!$U184*'CPMK-CPL'!I$15,0)+IFERROR('FORM NILAI SIAP'!$W184*'CPMK-CPL'!I$16,0)+IFERROR('FORM NILAI SIAP'!$Y184*'CPMK-CPL'!I$17,0)+IFERROR('FORM NILAI SIAP'!$AA184*'CPMK-CPL'!I$18,0)+IFERROR('FORM NILAI SIAP'!$AC184*'CPMK-CPL'!I$19,0)+IFERROR('FORM NILAI SIAP'!$AE184*'CPMK-CPL'!I$20,0))/'CPMK-CPL'!I$25,""))</f>
        <v/>
      </c>
      <c r="K184" s="7" t="str">
        <f>IF($C184="","",IFERROR((IFERROR('FORM NILAI SIAP'!$M184*'CPMK-CPL'!J$11,0)+IFERROR('FORM NILAI SIAP'!$O184*'CPMK-CPL'!J$12,0)+IFERROR('FORM NILAI SIAP'!$Q184*'CPMK-CPL'!J$13,0)+IFERROR('FORM NILAI SIAP'!$S184*'CPMK-CPL'!J$14,0)+IFERROR('FORM NILAI SIAP'!$U184*'CPMK-CPL'!J$15,0)+IFERROR('FORM NILAI SIAP'!$W184*'CPMK-CPL'!J$16,0)+IFERROR('FORM NILAI SIAP'!$Y184*'CPMK-CPL'!J$17,0)+IFERROR('FORM NILAI SIAP'!$AA184*'CPMK-CPL'!J$18,0)+IFERROR('FORM NILAI SIAP'!$AC184*'CPMK-CPL'!J$19,0)+IFERROR('FORM NILAI SIAP'!$AE184*'CPMK-CPL'!J$20,0))/'CPMK-CPL'!J$25,""))</f>
        <v/>
      </c>
      <c r="L184" s="7" t="str">
        <f>IF($C184="","",IFERROR((IFERROR('FORM NILAI SIAP'!$M184*'CPMK-CPL'!K$11,0)+IFERROR('FORM NILAI SIAP'!$O184*'CPMK-CPL'!K$12,0)+IFERROR('FORM NILAI SIAP'!$Q184*'CPMK-CPL'!K$13,0)+IFERROR('FORM NILAI SIAP'!$S184*'CPMK-CPL'!K$14,0)+IFERROR('FORM NILAI SIAP'!$U184*'CPMK-CPL'!K$15,0)+IFERROR('FORM NILAI SIAP'!$W184*'CPMK-CPL'!K$16,0)+IFERROR('FORM NILAI SIAP'!$Y184*'CPMK-CPL'!K$17,0)+IFERROR('FORM NILAI SIAP'!$AA184*'CPMK-CPL'!K$18,0)+IFERROR('FORM NILAI SIAP'!$AC184*'CPMK-CPL'!K$19,0)+IFERROR('FORM NILAI SIAP'!$AE184*'CPMK-CPL'!K$20,0))/'CPMK-CPL'!K$25,""))</f>
        <v/>
      </c>
      <c r="M184" s="7" t="str">
        <f>IF($C184="","",IFERROR((IFERROR('FORM NILAI SIAP'!$M184*'CPMK-CPL'!L$11,0)+IFERROR('FORM NILAI SIAP'!$O184*'CPMK-CPL'!L$12,0)+IFERROR('FORM NILAI SIAP'!$Q184*'CPMK-CPL'!L$13,0)+IFERROR('FORM NILAI SIAP'!$S184*'CPMK-CPL'!L$14,0)+IFERROR('FORM NILAI SIAP'!$U184*'CPMK-CPL'!L$15,0)+IFERROR('FORM NILAI SIAP'!$W184*'CPMK-CPL'!L$16,0)+IFERROR('FORM NILAI SIAP'!$Y184*'CPMK-CPL'!L$17,0)+IFERROR('FORM NILAI SIAP'!$AA184*'CPMK-CPL'!L$18,0)+IFERROR('FORM NILAI SIAP'!$AC184*'CPMK-CPL'!L$19,0)+IFERROR('FORM NILAI SIAP'!$AE184*'CPMK-CPL'!L$20,0))/'CPMK-CPL'!L$25,""))</f>
        <v/>
      </c>
      <c r="N184" s="7" t="str">
        <f>IF($C184="","",IFERROR((IFERROR('FORM NILAI SIAP'!$M184*'CPMK-CPL'!M$11,0)+IFERROR('FORM NILAI SIAP'!$O184*'CPMK-CPL'!M$12,0)+IFERROR('FORM NILAI SIAP'!$Q184*'CPMK-CPL'!M$13,0)+IFERROR('FORM NILAI SIAP'!$S184*'CPMK-CPL'!M$14,0)+IFERROR('FORM NILAI SIAP'!$U184*'CPMK-CPL'!M$15,0)+IFERROR('FORM NILAI SIAP'!$W184*'CPMK-CPL'!M$16,0)+IFERROR('FORM NILAI SIAP'!$Y184*'CPMK-CPL'!M$17,0)+IFERROR('FORM NILAI SIAP'!$AA184*'CPMK-CPL'!M$18,0)+IFERROR('FORM NILAI SIAP'!$AC184*'CPMK-CPL'!M$19,0)+IFERROR('FORM NILAI SIAP'!$AE184*'CPMK-CPL'!M$20,0))/'CPMK-CPL'!M$25,""))</f>
        <v/>
      </c>
      <c r="O184" s="7" t="str">
        <f>IF($C184="","",IFERROR((IFERROR('FORM NILAI SIAP'!$M184*'CPMK-CPL'!N$11,0)+IFERROR('FORM NILAI SIAP'!$O184*'CPMK-CPL'!N$12,0)+IFERROR('FORM NILAI SIAP'!$Q184*'CPMK-CPL'!N$13,0)+IFERROR('FORM NILAI SIAP'!$S184*'CPMK-CPL'!N$14,0)+IFERROR('FORM NILAI SIAP'!$U184*'CPMK-CPL'!N$15,0)+IFERROR('FORM NILAI SIAP'!$W184*'CPMK-CPL'!N$16,0)+IFERROR('FORM NILAI SIAP'!$Y184*'CPMK-CPL'!N$17,0)+IFERROR('FORM NILAI SIAP'!$AA184*'CPMK-CPL'!N$18,0)+IFERROR('FORM NILAI SIAP'!$AC184*'CPMK-CPL'!N$19,0)+IFERROR('FORM NILAI SIAP'!$AE184*'CPMK-CPL'!N$20,0))/'CPMK-CPL'!N$25,""))</f>
        <v/>
      </c>
      <c r="P184" s="7" t="str">
        <f>IF($C184="","",IFERROR((IFERROR('FORM NILAI SIAP'!$M184*'CPMK-CPL'!O$11,0)+IFERROR('FORM NILAI SIAP'!$O184*'CPMK-CPL'!O$12,0)+IFERROR('FORM NILAI SIAP'!$Q184*'CPMK-CPL'!O$13,0)+IFERROR('FORM NILAI SIAP'!$S184*'CPMK-CPL'!O$14,0)+IFERROR('FORM NILAI SIAP'!$U184*'CPMK-CPL'!O$15,0)+IFERROR('FORM NILAI SIAP'!$W184*'CPMK-CPL'!O$16,0)+IFERROR('FORM NILAI SIAP'!$Y184*'CPMK-CPL'!O$17,0)+IFERROR('FORM NILAI SIAP'!$AA184*'CPMK-CPL'!O$18,0)+IFERROR('FORM NILAI SIAP'!$AC184*'CPMK-CPL'!O$19,0)+IFERROR('FORM NILAI SIAP'!$AE184*'CPMK-CPL'!O$20,0))/'CPMK-CPL'!O$25,""))</f>
        <v/>
      </c>
      <c r="Q184" s="7" t="str">
        <f>IF($C184="","",IFERROR((IFERROR('FORM NILAI SIAP'!$M184*'CPMK-CPL'!P$11,0)+IFERROR('FORM NILAI SIAP'!$O184*'CPMK-CPL'!P$12,0)+IFERROR('FORM NILAI SIAP'!$Q184*'CPMK-CPL'!P$13,0)+IFERROR('FORM NILAI SIAP'!$S184*'CPMK-CPL'!P$14,0)+IFERROR('FORM NILAI SIAP'!$U184*'CPMK-CPL'!P$15,0)+IFERROR('FORM NILAI SIAP'!$W184*'CPMK-CPL'!P$16,0)+IFERROR('FORM NILAI SIAP'!$Y184*'CPMK-CPL'!P$17,0)+IFERROR('FORM NILAI SIAP'!$AA184*'CPMK-CPL'!P$18,0)+IFERROR('FORM NILAI SIAP'!$AC184*'CPMK-CPL'!P$19,0)+IFERROR('FORM NILAI SIAP'!$AE184*'CPMK-CPL'!P$20,0))/'CPMK-CPL'!P$25,""))</f>
        <v/>
      </c>
      <c r="R184" s="7" t="str">
        <f>IF($C184="","",IFERROR((IFERROR('FORM NILAI SIAP'!$M184*'CPMK-CPL'!Q$11,0)+IFERROR('FORM NILAI SIAP'!$O184*'CPMK-CPL'!Q$12,0)+IFERROR('FORM NILAI SIAP'!$Q184*'CPMK-CPL'!Q$13,0)+IFERROR('FORM NILAI SIAP'!$S184*'CPMK-CPL'!Q$14,0)+IFERROR('FORM NILAI SIAP'!$U184*'CPMK-CPL'!Q$15,0)+IFERROR('FORM NILAI SIAP'!$W184*'CPMK-CPL'!Q$16,0)+IFERROR('FORM NILAI SIAP'!$Y184*'CPMK-CPL'!Q$17,0)+IFERROR('FORM NILAI SIAP'!$AA184*'CPMK-CPL'!Q$18,0)+IFERROR('FORM NILAI SIAP'!$AC184*'CPMK-CPL'!Q$19,0)+IFERROR('FORM NILAI SIAP'!$AE184*'CPMK-CPL'!Q$20,0))/'CPMK-CPL'!Q$25,""))</f>
        <v/>
      </c>
      <c r="S184" s="7" t="str">
        <f>IF($C184="","",IFERROR((IFERROR('FORM NILAI SIAP'!$M184*'CPMK-CPL'!R$11,0)+IFERROR('FORM NILAI SIAP'!$O184*'CPMK-CPL'!R$12,0)+IFERROR('FORM NILAI SIAP'!$Q184*'CPMK-CPL'!R$13,0)+IFERROR('FORM NILAI SIAP'!$S184*'CPMK-CPL'!R$14,0)+IFERROR('FORM NILAI SIAP'!$U184*'CPMK-CPL'!R$15,0)+IFERROR('FORM NILAI SIAP'!$W184*'CPMK-CPL'!R$16,0)+IFERROR('FORM NILAI SIAP'!$Y184*'CPMK-CPL'!R$17,0)+IFERROR('FORM NILAI SIAP'!$AA184*'CPMK-CPL'!R$18,0)+IFERROR('FORM NILAI SIAP'!$AC184*'CPMK-CPL'!R$19,0)+IFERROR('FORM NILAI SIAP'!$AE184*'CPMK-CPL'!R$20,0))/'CPMK-CPL'!R$25,""))</f>
        <v/>
      </c>
      <c r="T184" s="88" t="str">
        <f t="shared" ref="T184:AH184" si="188">IF(E184="","",IF(E184&gt;=80,4,IF(E184&gt;=70,3,IF(E184&gt;=60,2,1))))</f>
        <v/>
      </c>
      <c r="U184" s="88" t="str">
        <f t="shared" si="188"/>
        <v/>
      </c>
      <c r="V184" s="88">
        <f t="shared" si="141"/>
        <v>1</v>
      </c>
      <c r="W184" s="88" t="str">
        <f t="shared" si="188"/>
        <v/>
      </c>
      <c r="X184" s="88" t="str">
        <f t="shared" si="188"/>
        <v/>
      </c>
      <c r="Y184" s="88" t="str">
        <f t="shared" si="188"/>
        <v/>
      </c>
      <c r="Z184" s="88" t="str">
        <f t="shared" si="188"/>
        <v/>
      </c>
      <c r="AA184" s="88" t="str">
        <f t="shared" si="188"/>
        <v/>
      </c>
      <c r="AB184" s="88" t="str">
        <f t="shared" si="188"/>
        <v/>
      </c>
      <c r="AC184" s="88" t="str">
        <f t="shared" si="188"/>
        <v/>
      </c>
      <c r="AD184" s="88" t="str">
        <f t="shared" si="188"/>
        <v/>
      </c>
      <c r="AE184" s="88" t="str">
        <f t="shared" si="188"/>
        <v/>
      </c>
      <c r="AF184" s="88" t="str">
        <f t="shared" si="188"/>
        <v/>
      </c>
      <c r="AG184" s="88" t="str">
        <f t="shared" si="188"/>
        <v/>
      </c>
      <c r="AH184" s="88" t="str">
        <f t="shared" si="188"/>
        <v/>
      </c>
      <c r="AI184" s="89">
        <f t="shared" ca="1" si="6"/>
        <v>1</v>
      </c>
      <c r="AJ184" s="89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</row>
    <row r="185" spans="1:90" ht="14.25" customHeight="1">
      <c r="A185" s="103">
        <f t="shared" si="139"/>
        <v>178</v>
      </c>
      <c r="B185" s="64">
        <f>IF('FORM NILAI SIAP'!A185=0,"",'FORM NILAI SIAP'!A185)</f>
        <v>21120120140099</v>
      </c>
      <c r="C185" s="3" t="str">
        <f>IF('FORM NILAI SIAP'!B185=0,"",'FORM NILAI SIAP'!B185)</f>
        <v>ARIEL JONES DEKOCK</v>
      </c>
      <c r="D185" s="3" t="str">
        <f>'FORM NILAI SIAP'!J185</f>
        <v>D</v>
      </c>
      <c r="E185" s="7" t="str">
        <f>IF($C185="","",IFERROR((IFERROR('FORM NILAI SIAP'!$M185*'CPMK-CPL'!D$11,0)+IFERROR('FORM NILAI SIAP'!$O185*'CPMK-CPL'!D$12,0)+IFERROR('FORM NILAI SIAP'!$Q185*'CPMK-CPL'!D$13,0)+IFERROR('FORM NILAI SIAP'!$S185*'CPMK-CPL'!D$14,0)+IFERROR('FORM NILAI SIAP'!$U185*'CPMK-CPL'!D$15,0)+IFERROR('FORM NILAI SIAP'!$W185*'CPMK-CPL'!D$16,0)+IFERROR('FORM NILAI SIAP'!$Y185*'CPMK-CPL'!D$17,0)+IFERROR('FORM NILAI SIAP'!$AA185*'CPMK-CPL'!D$18,0)+IFERROR('FORM NILAI SIAP'!$AC185*'CPMK-CPL'!D$19,0)+IFERROR('FORM NILAI SIAP'!$AE185*'CPMK-CPL'!D$20,0))/'CPMK-CPL'!D$25,""))</f>
        <v/>
      </c>
      <c r="F185" s="7" t="str">
        <f>IF($C185="","",IFERROR((IFERROR('FORM NILAI SIAP'!$M185*'CPMK-CPL'!E$11,0)+IFERROR('FORM NILAI SIAP'!$O185*'CPMK-CPL'!E$12,0)+IFERROR('FORM NILAI SIAP'!$Q185*'CPMK-CPL'!E$13,0)+IFERROR('FORM NILAI SIAP'!$S185*'CPMK-CPL'!E$14,0)+IFERROR('FORM NILAI SIAP'!$U185*'CPMK-CPL'!E$15,0)+IFERROR('FORM NILAI SIAP'!$W185*'CPMK-CPL'!E$16,0)+IFERROR('FORM NILAI SIAP'!$Y185*'CPMK-CPL'!E$17,0)+IFERROR('FORM NILAI SIAP'!$AA185*'CPMK-CPL'!E$18,0)+IFERROR('FORM NILAI SIAP'!$AC185*'CPMK-CPL'!E$19,0)+IFERROR('FORM NILAI SIAP'!$AE185*'CPMK-CPL'!E$20,0))/'CPMK-CPL'!E$25,""))</f>
        <v/>
      </c>
      <c r="G185" s="7">
        <f>IF($C185="","",IFERROR((IFERROR('FORM NILAI SIAP'!$M185*'CPMK-CPL'!F$11,0)+IFERROR('FORM NILAI SIAP'!$O185*'CPMK-CPL'!F$12,0)+IFERROR('FORM NILAI SIAP'!$Q185*'CPMK-CPL'!F$13,0)+IFERROR('FORM NILAI SIAP'!$S185*'CPMK-CPL'!F$14,0)+IFERROR('FORM NILAI SIAP'!$U185*'CPMK-CPL'!F$15,0)+IFERROR('FORM NILAI SIAP'!$W185*'CPMK-CPL'!F$16,0)+IFERROR('FORM NILAI SIAP'!$Y185*'CPMK-CPL'!F$17,0)+IFERROR('FORM NILAI SIAP'!$AA185*'CPMK-CPL'!F$18,0)+IFERROR('FORM NILAI SIAP'!$AC185*'CPMK-CPL'!F$19,0)+IFERROR('FORM NILAI SIAP'!$AE185*'CPMK-CPL'!F$20,0))/'CPMK-CPL'!F$25,""))</f>
        <v>53.5</v>
      </c>
      <c r="H185" s="7" t="str">
        <f>IF($C185="","",IFERROR((IFERROR('FORM NILAI SIAP'!$M185*'CPMK-CPL'!G$11,0)+IFERROR('FORM NILAI SIAP'!$O185*'CPMK-CPL'!G$12,0)+IFERROR('FORM NILAI SIAP'!$Q185*'CPMK-CPL'!G$13,0)+IFERROR('FORM NILAI SIAP'!$S185*'CPMK-CPL'!G$14,0)+IFERROR('FORM NILAI SIAP'!$U185*'CPMK-CPL'!G$15,0)+IFERROR('FORM NILAI SIAP'!$W185*'CPMK-CPL'!G$16,0)+IFERROR('FORM NILAI SIAP'!$Y185*'CPMK-CPL'!G$17,0)+IFERROR('FORM NILAI SIAP'!$AA185*'CPMK-CPL'!G$18,0)+IFERROR('FORM NILAI SIAP'!$AC185*'CPMK-CPL'!G$19,0)+IFERROR('FORM NILAI SIAP'!$AE185*'CPMK-CPL'!G$20,0))/'CPMK-CPL'!G$25,""))</f>
        <v/>
      </c>
      <c r="I185" s="7" t="str">
        <f>IF($C185="","",IFERROR((IFERROR('FORM NILAI SIAP'!$M185*'CPMK-CPL'!H$11,0)+IFERROR('FORM NILAI SIAP'!$O185*'CPMK-CPL'!H$12,0)+IFERROR('FORM NILAI SIAP'!$Q185*'CPMK-CPL'!H$13,0)+IFERROR('FORM NILAI SIAP'!$S185*'CPMK-CPL'!H$14,0)+IFERROR('FORM NILAI SIAP'!$U185*'CPMK-CPL'!H$15,0)+IFERROR('FORM NILAI SIAP'!$W185*'CPMK-CPL'!H$16,0)+IFERROR('FORM NILAI SIAP'!$Y185*'CPMK-CPL'!H$17,0)+IFERROR('FORM NILAI SIAP'!$AA185*'CPMK-CPL'!H$18,0)+IFERROR('FORM NILAI SIAP'!$AC185*'CPMK-CPL'!H$19,0)+IFERROR('FORM NILAI SIAP'!$AE185*'CPMK-CPL'!H$20,0))/'CPMK-CPL'!H$25,""))</f>
        <v/>
      </c>
      <c r="J185" s="7" t="str">
        <f>IF($C185="","",IFERROR((IFERROR('FORM NILAI SIAP'!$M185*'CPMK-CPL'!I$11,0)+IFERROR('FORM NILAI SIAP'!$O185*'CPMK-CPL'!I$12,0)+IFERROR('FORM NILAI SIAP'!$Q185*'CPMK-CPL'!I$13,0)+IFERROR('FORM NILAI SIAP'!$S185*'CPMK-CPL'!I$14,0)+IFERROR('FORM NILAI SIAP'!$U185*'CPMK-CPL'!I$15,0)+IFERROR('FORM NILAI SIAP'!$W185*'CPMK-CPL'!I$16,0)+IFERROR('FORM NILAI SIAP'!$Y185*'CPMK-CPL'!I$17,0)+IFERROR('FORM NILAI SIAP'!$AA185*'CPMK-CPL'!I$18,0)+IFERROR('FORM NILAI SIAP'!$AC185*'CPMK-CPL'!I$19,0)+IFERROR('FORM NILAI SIAP'!$AE185*'CPMK-CPL'!I$20,0))/'CPMK-CPL'!I$25,""))</f>
        <v/>
      </c>
      <c r="K185" s="7" t="str">
        <f>IF($C185="","",IFERROR((IFERROR('FORM NILAI SIAP'!$M185*'CPMK-CPL'!J$11,0)+IFERROR('FORM NILAI SIAP'!$O185*'CPMK-CPL'!J$12,0)+IFERROR('FORM NILAI SIAP'!$Q185*'CPMK-CPL'!J$13,0)+IFERROR('FORM NILAI SIAP'!$S185*'CPMK-CPL'!J$14,0)+IFERROR('FORM NILAI SIAP'!$U185*'CPMK-CPL'!J$15,0)+IFERROR('FORM NILAI SIAP'!$W185*'CPMK-CPL'!J$16,0)+IFERROR('FORM NILAI SIAP'!$Y185*'CPMK-CPL'!J$17,0)+IFERROR('FORM NILAI SIAP'!$AA185*'CPMK-CPL'!J$18,0)+IFERROR('FORM NILAI SIAP'!$AC185*'CPMK-CPL'!J$19,0)+IFERROR('FORM NILAI SIAP'!$AE185*'CPMK-CPL'!J$20,0))/'CPMK-CPL'!J$25,""))</f>
        <v/>
      </c>
      <c r="L185" s="7" t="str">
        <f>IF($C185="","",IFERROR((IFERROR('FORM NILAI SIAP'!$M185*'CPMK-CPL'!K$11,0)+IFERROR('FORM NILAI SIAP'!$O185*'CPMK-CPL'!K$12,0)+IFERROR('FORM NILAI SIAP'!$Q185*'CPMK-CPL'!K$13,0)+IFERROR('FORM NILAI SIAP'!$S185*'CPMK-CPL'!K$14,0)+IFERROR('FORM NILAI SIAP'!$U185*'CPMK-CPL'!K$15,0)+IFERROR('FORM NILAI SIAP'!$W185*'CPMK-CPL'!K$16,0)+IFERROR('FORM NILAI SIAP'!$Y185*'CPMK-CPL'!K$17,0)+IFERROR('FORM NILAI SIAP'!$AA185*'CPMK-CPL'!K$18,0)+IFERROR('FORM NILAI SIAP'!$AC185*'CPMK-CPL'!K$19,0)+IFERROR('FORM NILAI SIAP'!$AE185*'CPMK-CPL'!K$20,0))/'CPMK-CPL'!K$25,""))</f>
        <v/>
      </c>
      <c r="M185" s="7" t="str">
        <f>IF($C185="","",IFERROR((IFERROR('FORM NILAI SIAP'!$M185*'CPMK-CPL'!L$11,0)+IFERROR('FORM NILAI SIAP'!$O185*'CPMK-CPL'!L$12,0)+IFERROR('FORM NILAI SIAP'!$Q185*'CPMK-CPL'!L$13,0)+IFERROR('FORM NILAI SIAP'!$S185*'CPMK-CPL'!L$14,0)+IFERROR('FORM NILAI SIAP'!$U185*'CPMK-CPL'!L$15,0)+IFERROR('FORM NILAI SIAP'!$W185*'CPMK-CPL'!L$16,0)+IFERROR('FORM NILAI SIAP'!$Y185*'CPMK-CPL'!L$17,0)+IFERROR('FORM NILAI SIAP'!$AA185*'CPMK-CPL'!L$18,0)+IFERROR('FORM NILAI SIAP'!$AC185*'CPMK-CPL'!L$19,0)+IFERROR('FORM NILAI SIAP'!$AE185*'CPMK-CPL'!L$20,0))/'CPMK-CPL'!L$25,""))</f>
        <v/>
      </c>
      <c r="N185" s="7" t="str">
        <f>IF($C185="","",IFERROR((IFERROR('FORM NILAI SIAP'!$M185*'CPMK-CPL'!M$11,0)+IFERROR('FORM NILAI SIAP'!$O185*'CPMK-CPL'!M$12,0)+IFERROR('FORM NILAI SIAP'!$Q185*'CPMK-CPL'!M$13,0)+IFERROR('FORM NILAI SIAP'!$S185*'CPMK-CPL'!M$14,0)+IFERROR('FORM NILAI SIAP'!$U185*'CPMK-CPL'!M$15,0)+IFERROR('FORM NILAI SIAP'!$W185*'CPMK-CPL'!M$16,0)+IFERROR('FORM NILAI SIAP'!$Y185*'CPMK-CPL'!M$17,0)+IFERROR('FORM NILAI SIAP'!$AA185*'CPMK-CPL'!M$18,0)+IFERROR('FORM NILAI SIAP'!$AC185*'CPMK-CPL'!M$19,0)+IFERROR('FORM NILAI SIAP'!$AE185*'CPMK-CPL'!M$20,0))/'CPMK-CPL'!M$25,""))</f>
        <v/>
      </c>
      <c r="O185" s="7" t="str">
        <f>IF($C185="","",IFERROR((IFERROR('FORM NILAI SIAP'!$M185*'CPMK-CPL'!N$11,0)+IFERROR('FORM NILAI SIAP'!$O185*'CPMK-CPL'!N$12,0)+IFERROR('FORM NILAI SIAP'!$Q185*'CPMK-CPL'!N$13,0)+IFERROR('FORM NILAI SIAP'!$S185*'CPMK-CPL'!N$14,0)+IFERROR('FORM NILAI SIAP'!$U185*'CPMK-CPL'!N$15,0)+IFERROR('FORM NILAI SIAP'!$W185*'CPMK-CPL'!N$16,0)+IFERROR('FORM NILAI SIAP'!$Y185*'CPMK-CPL'!N$17,0)+IFERROR('FORM NILAI SIAP'!$AA185*'CPMK-CPL'!N$18,0)+IFERROR('FORM NILAI SIAP'!$AC185*'CPMK-CPL'!N$19,0)+IFERROR('FORM NILAI SIAP'!$AE185*'CPMK-CPL'!N$20,0))/'CPMK-CPL'!N$25,""))</f>
        <v/>
      </c>
      <c r="P185" s="7" t="str">
        <f>IF($C185="","",IFERROR((IFERROR('FORM NILAI SIAP'!$M185*'CPMK-CPL'!O$11,0)+IFERROR('FORM NILAI SIAP'!$O185*'CPMK-CPL'!O$12,0)+IFERROR('FORM NILAI SIAP'!$Q185*'CPMK-CPL'!O$13,0)+IFERROR('FORM NILAI SIAP'!$S185*'CPMK-CPL'!O$14,0)+IFERROR('FORM NILAI SIAP'!$U185*'CPMK-CPL'!O$15,0)+IFERROR('FORM NILAI SIAP'!$W185*'CPMK-CPL'!O$16,0)+IFERROR('FORM NILAI SIAP'!$Y185*'CPMK-CPL'!O$17,0)+IFERROR('FORM NILAI SIAP'!$AA185*'CPMK-CPL'!O$18,0)+IFERROR('FORM NILAI SIAP'!$AC185*'CPMK-CPL'!O$19,0)+IFERROR('FORM NILAI SIAP'!$AE185*'CPMK-CPL'!O$20,0))/'CPMK-CPL'!O$25,""))</f>
        <v/>
      </c>
      <c r="Q185" s="7" t="str">
        <f>IF($C185="","",IFERROR((IFERROR('FORM NILAI SIAP'!$M185*'CPMK-CPL'!P$11,0)+IFERROR('FORM NILAI SIAP'!$O185*'CPMK-CPL'!P$12,0)+IFERROR('FORM NILAI SIAP'!$Q185*'CPMK-CPL'!P$13,0)+IFERROR('FORM NILAI SIAP'!$S185*'CPMK-CPL'!P$14,0)+IFERROR('FORM NILAI SIAP'!$U185*'CPMK-CPL'!P$15,0)+IFERROR('FORM NILAI SIAP'!$W185*'CPMK-CPL'!P$16,0)+IFERROR('FORM NILAI SIAP'!$Y185*'CPMK-CPL'!P$17,0)+IFERROR('FORM NILAI SIAP'!$AA185*'CPMK-CPL'!P$18,0)+IFERROR('FORM NILAI SIAP'!$AC185*'CPMK-CPL'!P$19,0)+IFERROR('FORM NILAI SIAP'!$AE185*'CPMK-CPL'!P$20,0))/'CPMK-CPL'!P$25,""))</f>
        <v/>
      </c>
      <c r="R185" s="7" t="str">
        <f>IF($C185="","",IFERROR((IFERROR('FORM NILAI SIAP'!$M185*'CPMK-CPL'!Q$11,0)+IFERROR('FORM NILAI SIAP'!$O185*'CPMK-CPL'!Q$12,0)+IFERROR('FORM NILAI SIAP'!$Q185*'CPMK-CPL'!Q$13,0)+IFERROR('FORM NILAI SIAP'!$S185*'CPMK-CPL'!Q$14,0)+IFERROR('FORM NILAI SIAP'!$U185*'CPMK-CPL'!Q$15,0)+IFERROR('FORM NILAI SIAP'!$W185*'CPMK-CPL'!Q$16,0)+IFERROR('FORM NILAI SIAP'!$Y185*'CPMK-CPL'!Q$17,0)+IFERROR('FORM NILAI SIAP'!$AA185*'CPMK-CPL'!Q$18,0)+IFERROR('FORM NILAI SIAP'!$AC185*'CPMK-CPL'!Q$19,0)+IFERROR('FORM NILAI SIAP'!$AE185*'CPMK-CPL'!Q$20,0))/'CPMK-CPL'!Q$25,""))</f>
        <v/>
      </c>
      <c r="S185" s="7" t="str">
        <f>IF($C185="","",IFERROR((IFERROR('FORM NILAI SIAP'!$M185*'CPMK-CPL'!R$11,0)+IFERROR('FORM NILAI SIAP'!$O185*'CPMK-CPL'!R$12,0)+IFERROR('FORM NILAI SIAP'!$Q185*'CPMK-CPL'!R$13,0)+IFERROR('FORM NILAI SIAP'!$S185*'CPMK-CPL'!R$14,0)+IFERROR('FORM NILAI SIAP'!$U185*'CPMK-CPL'!R$15,0)+IFERROR('FORM NILAI SIAP'!$W185*'CPMK-CPL'!R$16,0)+IFERROR('FORM NILAI SIAP'!$Y185*'CPMK-CPL'!R$17,0)+IFERROR('FORM NILAI SIAP'!$AA185*'CPMK-CPL'!R$18,0)+IFERROR('FORM NILAI SIAP'!$AC185*'CPMK-CPL'!R$19,0)+IFERROR('FORM NILAI SIAP'!$AE185*'CPMK-CPL'!R$20,0))/'CPMK-CPL'!R$25,""))</f>
        <v/>
      </c>
      <c r="T185" s="88" t="str">
        <f t="shared" ref="T185:AH185" si="189">IF(E185="","",IF(E185&gt;=80,4,IF(E185&gt;=70,3,IF(E185&gt;=60,2,1))))</f>
        <v/>
      </c>
      <c r="U185" s="88" t="str">
        <f t="shared" si="189"/>
        <v/>
      </c>
      <c r="V185" s="88">
        <f t="shared" si="141"/>
        <v>1</v>
      </c>
      <c r="W185" s="88" t="str">
        <f t="shared" si="189"/>
        <v/>
      </c>
      <c r="X185" s="88" t="str">
        <f t="shared" si="189"/>
        <v/>
      </c>
      <c r="Y185" s="88" t="str">
        <f t="shared" si="189"/>
        <v/>
      </c>
      <c r="Z185" s="88" t="str">
        <f t="shared" si="189"/>
        <v/>
      </c>
      <c r="AA185" s="88" t="str">
        <f t="shared" si="189"/>
        <v/>
      </c>
      <c r="AB185" s="88" t="str">
        <f t="shared" si="189"/>
        <v/>
      </c>
      <c r="AC185" s="88" t="str">
        <f t="shared" si="189"/>
        <v/>
      </c>
      <c r="AD185" s="88" t="str">
        <f t="shared" si="189"/>
        <v/>
      </c>
      <c r="AE185" s="88" t="str">
        <f t="shared" si="189"/>
        <v/>
      </c>
      <c r="AF185" s="88" t="str">
        <f t="shared" si="189"/>
        <v/>
      </c>
      <c r="AG185" s="88" t="str">
        <f t="shared" si="189"/>
        <v/>
      </c>
      <c r="AH185" s="88" t="str">
        <f t="shared" si="189"/>
        <v/>
      </c>
      <c r="AI185" s="89">
        <f t="shared" ca="1" si="6"/>
        <v>1</v>
      </c>
      <c r="AJ185" s="89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</row>
    <row r="186" spans="1:90" ht="14.25" customHeight="1">
      <c r="A186" s="103">
        <f t="shared" si="139"/>
        <v>179</v>
      </c>
      <c r="B186" s="64">
        <f>IF('FORM NILAI SIAP'!A186=0,"",'FORM NILAI SIAP'!A186)</f>
        <v>21120120140099</v>
      </c>
      <c r="C186" s="3" t="str">
        <f>IF('FORM NILAI SIAP'!B186=0,"",'FORM NILAI SIAP'!B186)</f>
        <v>HAFIDZ PUTRA RACHMAN</v>
      </c>
      <c r="D186" s="3" t="str">
        <f>'FORM NILAI SIAP'!J186</f>
        <v>B</v>
      </c>
      <c r="E186" s="7" t="str">
        <f>IF($C186="","",IFERROR((IFERROR('FORM NILAI SIAP'!$M186*'CPMK-CPL'!D$11,0)+IFERROR('FORM NILAI SIAP'!$O186*'CPMK-CPL'!D$12,0)+IFERROR('FORM NILAI SIAP'!$Q186*'CPMK-CPL'!D$13,0)+IFERROR('FORM NILAI SIAP'!$S186*'CPMK-CPL'!D$14,0)+IFERROR('FORM NILAI SIAP'!$U186*'CPMK-CPL'!D$15,0)+IFERROR('FORM NILAI SIAP'!$W186*'CPMK-CPL'!D$16,0)+IFERROR('FORM NILAI SIAP'!$Y186*'CPMK-CPL'!D$17,0)+IFERROR('FORM NILAI SIAP'!$AA186*'CPMK-CPL'!D$18,0)+IFERROR('FORM NILAI SIAP'!$AC186*'CPMK-CPL'!D$19,0)+IFERROR('FORM NILAI SIAP'!$AE186*'CPMK-CPL'!D$20,0))/'CPMK-CPL'!D$25,""))</f>
        <v/>
      </c>
      <c r="F186" s="7" t="str">
        <f>IF($C186="","",IFERROR((IFERROR('FORM NILAI SIAP'!$M186*'CPMK-CPL'!E$11,0)+IFERROR('FORM NILAI SIAP'!$O186*'CPMK-CPL'!E$12,0)+IFERROR('FORM NILAI SIAP'!$Q186*'CPMK-CPL'!E$13,0)+IFERROR('FORM NILAI SIAP'!$S186*'CPMK-CPL'!E$14,0)+IFERROR('FORM NILAI SIAP'!$U186*'CPMK-CPL'!E$15,0)+IFERROR('FORM NILAI SIAP'!$W186*'CPMK-CPL'!E$16,0)+IFERROR('FORM NILAI SIAP'!$Y186*'CPMK-CPL'!E$17,0)+IFERROR('FORM NILAI SIAP'!$AA186*'CPMK-CPL'!E$18,0)+IFERROR('FORM NILAI SIAP'!$AC186*'CPMK-CPL'!E$19,0)+IFERROR('FORM NILAI SIAP'!$AE186*'CPMK-CPL'!E$20,0))/'CPMK-CPL'!E$25,""))</f>
        <v/>
      </c>
      <c r="G186" s="7">
        <f>IF($C186="","",IFERROR((IFERROR('FORM NILAI SIAP'!$M186*'CPMK-CPL'!F$11,0)+IFERROR('FORM NILAI SIAP'!$O186*'CPMK-CPL'!F$12,0)+IFERROR('FORM NILAI SIAP'!$Q186*'CPMK-CPL'!F$13,0)+IFERROR('FORM NILAI SIAP'!$S186*'CPMK-CPL'!F$14,0)+IFERROR('FORM NILAI SIAP'!$U186*'CPMK-CPL'!F$15,0)+IFERROR('FORM NILAI SIAP'!$W186*'CPMK-CPL'!F$16,0)+IFERROR('FORM NILAI SIAP'!$Y186*'CPMK-CPL'!F$17,0)+IFERROR('FORM NILAI SIAP'!$AA186*'CPMK-CPL'!F$18,0)+IFERROR('FORM NILAI SIAP'!$AC186*'CPMK-CPL'!F$19,0)+IFERROR('FORM NILAI SIAP'!$AE186*'CPMK-CPL'!F$20,0))/'CPMK-CPL'!F$25,""))</f>
        <v>73</v>
      </c>
      <c r="H186" s="7" t="str">
        <f>IF($C186="","",IFERROR((IFERROR('FORM NILAI SIAP'!$M186*'CPMK-CPL'!G$11,0)+IFERROR('FORM NILAI SIAP'!$O186*'CPMK-CPL'!G$12,0)+IFERROR('FORM NILAI SIAP'!$Q186*'CPMK-CPL'!G$13,0)+IFERROR('FORM NILAI SIAP'!$S186*'CPMK-CPL'!G$14,0)+IFERROR('FORM NILAI SIAP'!$U186*'CPMK-CPL'!G$15,0)+IFERROR('FORM NILAI SIAP'!$W186*'CPMK-CPL'!G$16,0)+IFERROR('FORM NILAI SIAP'!$Y186*'CPMK-CPL'!G$17,0)+IFERROR('FORM NILAI SIAP'!$AA186*'CPMK-CPL'!G$18,0)+IFERROR('FORM NILAI SIAP'!$AC186*'CPMK-CPL'!G$19,0)+IFERROR('FORM NILAI SIAP'!$AE186*'CPMK-CPL'!G$20,0))/'CPMK-CPL'!G$25,""))</f>
        <v/>
      </c>
      <c r="I186" s="7" t="str">
        <f>IF($C186="","",IFERROR((IFERROR('FORM NILAI SIAP'!$M186*'CPMK-CPL'!H$11,0)+IFERROR('FORM NILAI SIAP'!$O186*'CPMK-CPL'!H$12,0)+IFERROR('FORM NILAI SIAP'!$Q186*'CPMK-CPL'!H$13,0)+IFERROR('FORM NILAI SIAP'!$S186*'CPMK-CPL'!H$14,0)+IFERROR('FORM NILAI SIAP'!$U186*'CPMK-CPL'!H$15,0)+IFERROR('FORM NILAI SIAP'!$W186*'CPMK-CPL'!H$16,0)+IFERROR('FORM NILAI SIAP'!$Y186*'CPMK-CPL'!H$17,0)+IFERROR('FORM NILAI SIAP'!$AA186*'CPMK-CPL'!H$18,0)+IFERROR('FORM NILAI SIAP'!$AC186*'CPMK-CPL'!H$19,0)+IFERROR('FORM NILAI SIAP'!$AE186*'CPMK-CPL'!H$20,0))/'CPMK-CPL'!H$25,""))</f>
        <v/>
      </c>
      <c r="J186" s="7" t="str">
        <f>IF($C186="","",IFERROR((IFERROR('FORM NILAI SIAP'!$M186*'CPMK-CPL'!I$11,0)+IFERROR('FORM NILAI SIAP'!$O186*'CPMK-CPL'!I$12,0)+IFERROR('FORM NILAI SIAP'!$Q186*'CPMK-CPL'!I$13,0)+IFERROR('FORM NILAI SIAP'!$S186*'CPMK-CPL'!I$14,0)+IFERROR('FORM NILAI SIAP'!$U186*'CPMK-CPL'!I$15,0)+IFERROR('FORM NILAI SIAP'!$W186*'CPMK-CPL'!I$16,0)+IFERROR('FORM NILAI SIAP'!$Y186*'CPMK-CPL'!I$17,0)+IFERROR('FORM NILAI SIAP'!$AA186*'CPMK-CPL'!I$18,0)+IFERROR('FORM NILAI SIAP'!$AC186*'CPMK-CPL'!I$19,0)+IFERROR('FORM NILAI SIAP'!$AE186*'CPMK-CPL'!I$20,0))/'CPMK-CPL'!I$25,""))</f>
        <v/>
      </c>
      <c r="K186" s="7" t="str">
        <f>IF($C186="","",IFERROR((IFERROR('FORM NILAI SIAP'!$M186*'CPMK-CPL'!J$11,0)+IFERROR('FORM NILAI SIAP'!$O186*'CPMK-CPL'!J$12,0)+IFERROR('FORM NILAI SIAP'!$Q186*'CPMK-CPL'!J$13,0)+IFERROR('FORM NILAI SIAP'!$S186*'CPMK-CPL'!J$14,0)+IFERROR('FORM NILAI SIAP'!$U186*'CPMK-CPL'!J$15,0)+IFERROR('FORM NILAI SIAP'!$W186*'CPMK-CPL'!J$16,0)+IFERROR('FORM NILAI SIAP'!$Y186*'CPMK-CPL'!J$17,0)+IFERROR('FORM NILAI SIAP'!$AA186*'CPMK-CPL'!J$18,0)+IFERROR('FORM NILAI SIAP'!$AC186*'CPMK-CPL'!J$19,0)+IFERROR('FORM NILAI SIAP'!$AE186*'CPMK-CPL'!J$20,0))/'CPMK-CPL'!J$25,""))</f>
        <v/>
      </c>
      <c r="L186" s="7" t="str">
        <f>IF($C186="","",IFERROR((IFERROR('FORM NILAI SIAP'!$M186*'CPMK-CPL'!K$11,0)+IFERROR('FORM NILAI SIAP'!$O186*'CPMK-CPL'!K$12,0)+IFERROR('FORM NILAI SIAP'!$Q186*'CPMK-CPL'!K$13,0)+IFERROR('FORM NILAI SIAP'!$S186*'CPMK-CPL'!K$14,0)+IFERROR('FORM NILAI SIAP'!$U186*'CPMK-CPL'!K$15,0)+IFERROR('FORM NILAI SIAP'!$W186*'CPMK-CPL'!K$16,0)+IFERROR('FORM NILAI SIAP'!$Y186*'CPMK-CPL'!K$17,0)+IFERROR('FORM NILAI SIAP'!$AA186*'CPMK-CPL'!K$18,0)+IFERROR('FORM NILAI SIAP'!$AC186*'CPMK-CPL'!K$19,0)+IFERROR('FORM NILAI SIAP'!$AE186*'CPMK-CPL'!K$20,0))/'CPMK-CPL'!K$25,""))</f>
        <v/>
      </c>
      <c r="M186" s="7" t="str">
        <f>IF($C186="","",IFERROR((IFERROR('FORM NILAI SIAP'!$M186*'CPMK-CPL'!L$11,0)+IFERROR('FORM NILAI SIAP'!$O186*'CPMK-CPL'!L$12,0)+IFERROR('FORM NILAI SIAP'!$Q186*'CPMK-CPL'!L$13,0)+IFERROR('FORM NILAI SIAP'!$S186*'CPMK-CPL'!L$14,0)+IFERROR('FORM NILAI SIAP'!$U186*'CPMK-CPL'!L$15,0)+IFERROR('FORM NILAI SIAP'!$W186*'CPMK-CPL'!L$16,0)+IFERROR('FORM NILAI SIAP'!$Y186*'CPMK-CPL'!L$17,0)+IFERROR('FORM NILAI SIAP'!$AA186*'CPMK-CPL'!L$18,0)+IFERROR('FORM NILAI SIAP'!$AC186*'CPMK-CPL'!L$19,0)+IFERROR('FORM NILAI SIAP'!$AE186*'CPMK-CPL'!L$20,0))/'CPMK-CPL'!L$25,""))</f>
        <v/>
      </c>
      <c r="N186" s="7" t="str">
        <f>IF($C186="","",IFERROR((IFERROR('FORM NILAI SIAP'!$M186*'CPMK-CPL'!M$11,0)+IFERROR('FORM NILAI SIAP'!$O186*'CPMK-CPL'!M$12,0)+IFERROR('FORM NILAI SIAP'!$Q186*'CPMK-CPL'!M$13,0)+IFERROR('FORM NILAI SIAP'!$S186*'CPMK-CPL'!M$14,0)+IFERROR('FORM NILAI SIAP'!$U186*'CPMK-CPL'!M$15,0)+IFERROR('FORM NILAI SIAP'!$W186*'CPMK-CPL'!M$16,0)+IFERROR('FORM NILAI SIAP'!$Y186*'CPMK-CPL'!M$17,0)+IFERROR('FORM NILAI SIAP'!$AA186*'CPMK-CPL'!M$18,0)+IFERROR('FORM NILAI SIAP'!$AC186*'CPMK-CPL'!M$19,0)+IFERROR('FORM NILAI SIAP'!$AE186*'CPMK-CPL'!M$20,0))/'CPMK-CPL'!M$25,""))</f>
        <v/>
      </c>
      <c r="O186" s="7" t="str">
        <f>IF($C186="","",IFERROR((IFERROR('FORM NILAI SIAP'!$M186*'CPMK-CPL'!N$11,0)+IFERROR('FORM NILAI SIAP'!$O186*'CPMK-CPL'!N$12,0)+IFERROR('FORM NILAI SIAP'!$Q186*'CPMK-CPL'!N$13,0)+IFERROR('FORM NILAI SIAP'!$S186*'CPMK-CPL'!N$14,0)+IFERROR('FORM NILAI SIAP'!$U186*'CPMK-CPL'!N$15,0)+IFERROR('FORM NILAI SIAP'!$W186*'CPMK-CPL'!N$16,0)+IFERROR('FORM NILAI SIAP'!$Y186*'CPMK-CPL'!N$17,0)+IFERROR('FORM NILAI SIAP'!$AA186*'CPMK-CPL'!N$18,0)+IFERROR('FORM NILAI SIAP'!$AC186*'CPMK-CPL'!N$19,0)+IFERROR('FORM NILAI SIAP'!$AE186*'CPMK-CPL'!N$20,0))/'CPMK-CPL'!N$25,""))</f>
        <v/>
      </c>
      <c r="P186" s="7" t="str">
        <f>IF($C186="","",IFERROR((IFERROR('FORM NILAI SIAP'!$M186*'CPMK-CPL'!O$11,0)+IFERROR('FORM NILAI SIAP'!$O186*'CPMK-CPL'!O$12,0)+IFERROR('FORM NILAI SIAP'!$Q186*'CPMK-CPL'!O$13,0)+IFERROR('FORM NILAI SIAP'!$S186*'CPMK-CPL'!O$14,0)+IFERROR('FORM NILAI SIAP'!$U186*'CPMK-CPL'!O$15,0)+IFERROR('FORM NILAI SIAP'!$W186*'CPMK-CPL'!O$16,0)+IFERROR('FORM NILAI SIAP'!$Y186*'CPMK-CPL'!O$17,0)+IFERROR('FORM NILAI SIAP'!$AA186*'CPMK-CPL'!O$18,0)+IFERROR('FORM NILAI SIAP'!$AC186*'CPMK-CPL'!O$19,0)+IFERROR('FORM NILAI SIAP'!$AE186*'CPMK-CPL'!O$20,0))/'CPMK-CPL'!O$25,""))</f>
        <v/>
      </c>
      <c r="Q186" s="7" t="str">
        <f>IF($C186="","",IFERROR((IFERROR('FORM NILAI SIAP'!$M186*'CPMK-CPL'!P$11,0)+IFERROR('FORM NILAI SIAP'!$O186*'CPMK-CPL'!P$12,0)+IFERROR('FORM NILAI SIAP'!$Q186*'CPMK-CPL'!P$13,0)+IFERROR('FORM NILAI SIAP'!$S186*'CPMK-CPL'!P$14,0)+IFERROR('FORM NILAI SIAP'!$U186*'CPMK-CPL'!P$15,0)+IFERROR('FORM NILAI SIAP'!$W186*'CPMK-CPL'!P$16,0)+IFERROR('FORM NILAI SIAP'!$Y186*'CPMK-CPL'!P$17,0)+IFERROR('FORM NILAI SIAP'!$AA186*'CPMK-CPL'!P$18,0)+IFERROR('FORM NILAI SIAP'!$AC186*'CPMK-CPL'!P$19,0)+IFERROR('FORM NILAI SIAP'!$AE186*'CPMK-CPL'!P$20,0))/'CPMK-CPL'!P$25,""))</f>
        <v/>
      </c>
      <c r="R186" s="7" t="str">
        <f>IF($C186="","",IFERROR((IFERROR('FORM NILAI SIAP'!$M186*'CPMK-CPL'!Q$11,0)+IFERROR('FORM NILAI SIAP'!$O186*'CPMK-CPL'!Q$12,0)+IFERROR('FORM NILAI SIAP'!$Q186*'CPMK-CPL'!Q$13,0)+IFERROR('FORM NILAI SIAP'!$S186*'CPMK-CPL'!Q$14,0)+IFERROR('FORM NILAI SIAP'!$U186*'CPMK-CPL'!Q$15,0)+IFERROR('FORM NILAI SIAP'!$W186*'CPMK-CPL'!Q$16,0)+IFERROR('FORM NILAI SIAP'!$Y186*'CPMK-CPL'!Q$17,0)+IFERROR('FORM NILAI SIAP'!$AA186*'CPMK-CPL'!Q$18,0)+IFERROR('FORM NILAI SIAP'!$AC186*'CPMK-CPL'!Q$19,0)+IFERROR('FORM NILAI SIAP'!$AE186*'CPMK-CPL'!Q$20,0))/'CPMK-CPL'!Q$25,""))</f>
        <v/>
      </c>
      <c r="S186" s="7" t="str">
        <f>IF($C186="","",IFERROR((IFERROR('FORM NILAI SIAP'!$M186*'CPMK-CPL'!R$11,0)+IFERROR('FORM NILAI SIAP'!$O186*'CPMK-CPL'!R$12,0)+IFERROR('FORM NILAI SIAP'!$Q186*'CPMK-CPL'!R$13,0)+IFERROR('FORM NILAI SIAP'!$S186*'CPMK-CPL'!R$14,0)+IFERROR('FORM NILAI SIAP'!$U186*'CPMK-CPL'!R$15,0)+IFERROR('FORM NILAI SIAP'!$W186*'CPMK-CPL'!R$16,0)+IFERROR('FORM NILAI SIAP'!$Y186*'CPMK-CPL'!R$17,0)+IFERROR('FORM NILAI SIAP'!$AA186*'CPMK-CPL'!R$18,0)+IFERROR('FORM NILAI SIAP'!$AC186*'CPMK-CPL'!R$19,0)+IFERROR('FORM NILAI SIAP'!$AE186*'CPMK-CPL'!R$20,0))/'CPMK-CPL'!R$25,""))</f>
        <v/>
      </c>
      <c r="T186" s="88" t="str">
        <f t="shared" ref="T186:AH186" si="190">IF(E186="","",IF(E186&gt;=80,4,IF(E186&gt;=70,3,IF(E186&gt;=60,2,1))))</f>
        <v/>
      </c>
      <c r="U186" s="88" t="str">
        <f t="shared" si="190"/>
        <v/>
      </c>
      <c r="V186" s="88">
        <f t="shared" si="141"/>
        <v>3</v>
      </c>
      <c r="W186" s="88" t="str">
        <f t="shared" si="190"/>
        <v/>
      </c>
      <c r="X186" s="88" t="str">
        <f t="shared" si="190"/>
        <v/>
      </c>
      <c r="Y186" s="88" t="str">
        <f t="shared" si="190"/>
        <v/>
      </c>
      <c r="Z186" s="88" t="str">
        <f t="shared" si="190"/>
        <v/>
      </c>
      <c r="AA186" s="88" t="str">
        <f t="shared" si="190"/>
        <v/>
      </c>
      <c r="AB186" s="88" t="str">
        <f t="shared" si="190"/>
        <v/>
      </c>
      <c r="AC186" s="88" t="str">
        <f t="shared" si="190"/>
        <v/>
      </c>
      <c r="AD186" s="88" t="str">
        <f t="shared" si="190"/>
        <v/>
      </c>
      <c r="AE186" s="88" t="str">
        <f t="shared" si="190"/>
        <v/>
      </c>
      <c r="AF186" s="88" t="str">
        <f t="shared" si="190"/>
        <v/>
      </c>
      <c r="AG186" s="88" t="str">
        <f t="shared" si="190"/>
        <v/>
      </c>
      <c r="AH186" s="88" t="str">
        <f t="shared" si="190"/>
        <v/>
      </c>
      <c r="AI186" s="89">
        <f t="shared" ca="1" si="6"/>
        <v>3</v>
      </c>
      <c r="AJ186" s="89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</row>
    <row r="187" spans="1:90" ht="14.25" customHeight="1">
      <c r="A187" s="103">
        <f t="shared" si="139"/>
        <v>180</v>
      </c>
      <c r="B187" s="64">
        <f>IF('FORM NILAI SIAP'!A187=0,"",'FORM NILAI SIAP'!A187)</f>
        <v>21120120140099</v>
      </c>
      <c r="C187" s="3" t="str">
        <f>IF('FORM NILAI SIAP'!B187=0,"",'FORM NILAI SIAP'!B187)</f>
        <v>MAULANA YUSUF ARRASYID</v>
      </c>
      <c r="D187" s="3" t="str">
        <f>'FORM NILAI SIAP'!J187</f>
        <v>A</v>
      </c>
      <c r="E187" s="7" t="str">
        <f>IF($C187="","",IFERROR((IFERROR('FORM NILAI SIAP'!$M187*'CPMK-CPL'!D$11,0)+IFERROR('FORM NILAI SIAP'!$O187*'CPMK-CPL'!D$12,0)+IFERROR('FORM NILAI SIAP'!$Q187*'CPMK-CPL'!D$13,0)+IFERROR('FORM NILAI SIAP'!$S187*'CPMK-CPL'!D$14,0)+IFERROR('FORM NILAI SIAP'!$U187*'CPMK-CPL'!D$15,0)+IFERROR('FORM NILAI SIAP'!$W187*'CPMK-CPL'!D$16,0)+IFERROR('FORM NILAI SIAP'!$Y187*'CPMK-CPL'!D$17,0)+IFERROR('FORM NILAI SIAP'!$AA187*'CPMK-CPL'!D$18,0)+IFERROR('FORM NILAI SIAP'!$AC187*'CPMK-CPL'!D$19,0)+IFERROR('FORM NILAI SIAP'!$AE187*'CPMK-CPL'!D$20,0))/'CPMK-CPL'!D$25,""))</f>
        <v/>
      </c>
      <c r="F187" s="7" t="str">
        <f>IF($C187="","",IFERROR((IFERROR('FORM NILAI SIAP'!$M187*'CPMK-CPL'!E$11,0)+IFERROR('FORM NILAI SIAP'!$O187*'CPMK-CPL'!E$12,0)+IFERROR('FORM NILAI SIAP'!$Q187*'CPMK-CPL'!E$13,0)+IFERROR('FORM NILAI SIAP'!$S187*'CPMK-CPL'!E$14,0)+IFERROR('FORM NILAI SIAP'!$U187*'CPMK-CPL'!E$15,0)+IFERROR('FORM NILAI SIAP'!$W187*'CPMK-CPL'!E$16,0)+IFERROR('FORM NILAI SIAP'!$Y187*'CPMK-CPL'!E$17,0)+IFERROR('FORM NILAI SIAP'!$AA187*'CPMK-CPL'!E$18,0)+IFERROR('FORM NILAI SIAP'!$AC187*'CPMK-CPL'!E$19,0)+IFERROR('FORM NILAI SIAP'!$AE187*'CPMK-CPL'!E$20,0))/'CPMK-CPL'!E$25,""))</f>
        <v/>
      </c>
      <c r="G187" s="7">
        <f>IF($C187="","",IFERROR((IFERROR('FORM NILAI SIAP'!$M187*'CPMK-CPL'!F$11,0)+IFERROR('FORM NILAI SIAP'!$O187*'CPMK-CPL'!F$12,0)+IFERROR('FORM NILAI SIAP'!$Q187*'CPMK-CPL'!F$13,0)+IFERROR('FORM NILAI SIAP'!$S187*'CPMK-CPL'!F$14,0)+IFERROR('FORM NILAI SIAP'!$U187*'CPMK-CPL'!F$15,0)+IFERROR('FORM NILAI SIAP'!$W187*'CPMK-CPL'!F$16,0)+IFERROR('FORM NILAI SIAP'!$Y187*'CPMK-CPL'!F$17,0)+IFERROR('FORM NILAI SIAP'!$AA187*'CPMK-CPL'!F$18,0)+IFERROR('FORM NILAI SIAP'!$AC187*'CPMK-CPL'!F$19,0)+IFERROR('FORM NILAI SIAP'!$AE187*'CPMK-CPL'!F$20,0))/'CPMK-CPL'!F$25,""))</f>
        <v>88.5</v>
      </c>
      <c r="H187" s="7" t="str">
        <f>IF($C187="","",IFERROR((IFERROR('FORM NILAI SIAP'!$M187*'CPMK-CPL'!G$11,0)+IFERROR('FORM NILAI SIAP'!$O187*'CPMK-CPL'!G$12,0)+IFERROR('FORM NILAI SIAP'!$Q187*'CPMK-CPL'!G$13,0)+IFERROR('FORM NILAI SIAP'!$S187*'CPMK-CPL'!G$14,0)+IFERROR('FORM NILAI SIAP'!$U187*'CPMK-CPL'!G$15,0)+IFERROR('FORM NILAI SIAP'!$W187*'CPMK-CPL'!G$16,0)+IFERROR('FORM NILAI SIAP'!$Y187*'CPMK-CPL'!G$17,0)+IFERROR('FORM NILAI SIAP'!$AA187*'CPMK-CPL'!G$18,0)+IFERROR('FORM NILAI SIAP'!$AC187*'CPMK-CPL'!G$19,0)+IFERROR('FORM NILAI SIAP'!$AE187*'CPMK-CPL'!G$20,0))/'CPMK-CPL'!G$25,""))</f>
        <v/>
      </c>
      <c r="I187" s="7" t="str">
        <f>IF($C187="","",IFERROR((IFERROR('FORM NILAI SIAP'!$M187*'CPMK-CPL'!H$11,0)+IFERROR('FORM NILAI SIAP'!$O187*'CPMK-CPL'!H$12,0)+IFERROR('FORM NILAI SIAP'!$Q187*'CPMK-CPL'!H$13,0)+IFERROR('FORM NILAI SIAP'!$S187*'CPMK-CPL'!H$14,0)+IFERROR('FORM NILAI SIAP'!$U187*'CPMK-CPL'!H$15,0)+IFERROR('FORM NILAI SIAP'!$W187*'CPMK-CPL'!H$16,0)+IFERROR('FORM NILAI SIAP'!$Y187*'CPMK-CPL'!H$17,0)+IFERROR('FORM NILAI SIAP'!$AA187*'CPMK-CPL'!H$18,0)+IFERROR('FORM NILAI SIAP'!$AC187*'CPMK-CPL'!H$19,0)+IFERROR('FORM NILAI SIAP'!$AE187*'CPMK-CPL'!H$20,0))/'CPMK-CPL'!H$25,""))</f>
        <v/>
      </c>
      <c r="J187" s="7" t="str">
        <f>IF($C187="","",IFERROR((IFERROR('FORM NILAI SIAP'!$M187*'CPMK-CPL'!I$11,0)+IFERROR('FORM NILAI SIAP'!$O187*'CPMK-CPL'!I$12,0)+IFERROR('FORM NILAI SIAP'!$Q187*'CPMK-CPL'!I$13,0)+IFERROR('FORM NILAI SIAP'!$S187*'CPMK-CPL'!I$14,0)+IFERROR('FORM NILAI SIAP'!$U187*'CPMK-CPL'!I$15,0)+IFERROR('FORM NILAI SIAP'!$W187*'CPMK-CPL'!I$16,0)+IFERROR('FORM NILAI SIAP'!$Y187*'CPMK-CPL'!I$17,0)+IFERROR('FORM NILAI SIAP'!$AA187*'CPMK-CPL'!I$18,0)+IFERROR('FORM NILAI SIAP'!$AC187*'CPMK-CPL'!I$19,0)+IFERROR('FORM NILAI SIAP'!$AE187*'CPMK-CPL'!I$20,0))/'CPMK-CPL'!I$25,""))</f>
        <v/>
      </c>
      <c r="K187" s="7" t="str">
        <f>IF($C187="","",IFERROR((IFERROR('FORM NILAI SIAP'!$M187*'CPMK-CPL'!J$11,0)+IFERROR('FORM NILAI SIAP'!$O187*'CPMK-CPL'!J$12,0)+IFERROR('FORM NILAI SIAP'!$Q187*'CPMK-CPL'!J$13,0)+IFERROR('FORM NILAI SIAP'!$S187*'CPMK-CPL'!J$14,0)+IFERROR('FORM NILAI SIAP'!$U187*'CPMK-CPL'!J$15,0)+IFERROR('FORM NILAI SIAP'!$W187*'CPMK-CPL'!J$16,0)+IFERROR('FORM NILAI SIAP'!$Y187*'CPMK-CPL'!J$17,0)+IFERROR('FORM NILAI SIAP'!$AA187*'CPMK-CPL'!J$18,0)+IFERROR('FORM NILAI SIAP'!$AC187*'CPMK-CPL'!J$19,0)+IFERROR('FORM NILAI SIAP'!$AE187*'CPMK-CPL'!J$20,0))/'CPMK-CPL'!J$25,""))</f>
        <v/>
      </c>
      <c r="L187" s="7" t="str">
        <f>IF($C187="","",IFERROR((IFERROR('FORM NILAI SIAP'!$M187*'CPMK-CPL'!K$11,0)+IFERROR('FORM NILAI SIAP'!$O187*'CPMK-CPL'!K$12,0)+IFERROR('FORM NILAI SIAP'!$Q187*'CPMK-CPL'!K$13,0)+IFERROR('FORM NILAI SIAP'!$S187*'CPMK-CPL'!K$14,0)+IFERROR('FORM NILAI SIAP'!$U187*'CPMK-CPL'!K$15,0)+IFERROR('FORM NILAI SIAP'!$W187*'CPMK-CPL'!K$16,0)+IFERROR('FORM NILAI SIAP'!$Y187*'CPMK-CPL'!K$17,0)+IFERROR('FORM NILAI SIAP'!$AA187*'CPMK-CPL'!K$18,0)+IFERROR('FORM NILAI SIAP'!$AC187*'CPMK-CPL'!K$19,0)+IFERROR('FORM NILAI SIAP'!$AE187*'CPMK-CPL'!K$20,0))/'CPMK-CPL'!K$25,""))</f>
        <v/>
      </c>
      <c r="M187" s="7" t="str">
        <f>IF($C187="","",IFERROR((IFERROR('FORM NILAI SIAP'!$M187*'CPMK-CPL'!L$11,0)+IFERROR('FORM NILAI SIAP'!$O187*'CPMK-CPL'!L$12,0)+IFERROR('FORM NILAI SIAP'!$Q187*'CPMK-CPL'!L$13,0)+IFERROR('FORM NILAI SIAP'!$S187*'CPMK-CPL'!L$14,0)+IFERROR('FORM NILAI SIAP'!$U187*'CPMK-CPL'!L$15,0)+IFERROR('FORM NILAI SIAP'!$W187*'CPMK-CPL'!L$16,0)+IFERROR('FORM NILAI SIAP'!$Y187*'CPMK-CPL'!L$17,0)+IFERROR('FORM NILAI SIAP'!$AA187*'CPMK-CPL'!L$18,0)+IFERROR('FORM NILAI SIAP'!$AC187*'CPMK-CPL'!L$19,0)+IFERROR('FORM NILAI SIAP'!$AE187*'CPMK-CPL'!L$20,0))/'CPMK-CPL'!L$25,""))</f>
        <v/>
      </c>
      <c r="N187" s="7" t="str">
        <f>IF($C187="","",IFERROR((IFERROR('FORM NILAI SIAP'!$M187*'CPMK-CPL'!M$11,0)+IFERROR('FORM NILAI SIAP'!$O187*'CPMK-CPL'!M$12,0)+IFERROR('FORM NILAI SIAP'!$Q187*'CPMK-CPL'!M$13,0)+IFERROR('FORM NILAI SIAP'!$S187*'CPMK-CPL'!M$14,0)+IFERROR('FORM NILAI SIAP'!$U187*'CPMK-CPL'!M$15,0)+IFERROR('FORM NILAI SIAP'!$W187*'CPMK-CPL'!M$16,0)+IFERROR('FORM NILAI SIAP'!$Y187*'CPMK-CPL'!M$17,0)+IFERROR('FORM NILAI SIAP'!$AA187*'CPMK-CPL'!M$18,0)+IFERROR('FORM NILAI SIAP'!$AC187*'CPMK-CPL'!M$19,0)+IFERROR('FORM NILAI SIAP'!$AE187*'CPMK-CPL'!M$20,0))/'CPMK-CPL'!M$25,""))</f>
        <v/>
      </c>
      <c r="O187" s="7" t="str">
        <f>IF($C187="","",IFERROR((IFERROR('FORM NILAI SIAP'!$M187*'CPMK-CPL'!N$11,0)+IFERROR('FORM NILAI SIAP'!$O187*'CPMK-CPL'!N$12,0)+IFERROR('FORM NILAI SIAP'!$Q187*'CPMK-CPL'!N$13,0)+IFERROR('FORM NILAI SIAP'!$S187*'CPMK-CPL'!N$14,0)+IFERROR('FORM NILAI SIAP'!$U187*'CPMK-CPL'!N$15,0)+IFERROR('FORM NILAI SIAP'!$W187*'CPMK-CPL'!N$16,0)+IFERROR('FORM NILAI SIAP'!$Y187*'CPMK-CPL'!N$17,0)+IFERROR('FORM NILAI SIAP'!$AA187*'CPMK-CPL'!N$18,0)+IFERROR('FORM NILAI SIAP'!$AC187*'CPMK-CPL'!N$19,0)+IFERROR('FORM NILAI SIAP'!$AE187*'CPMK-CPL'!N$20,0))/'CPMK-CPL'!N$25,""))</f>
        <v/>
      </c>
      <c r="P187" s="7" t="str">
        <f>IF($C187="","",IFERROR((IFERROR('FORM NILAI SIAP'!$M187*'CPMK-CPL'!O$11,0)+IFERROR('FORM NILAI SIAP'!$O187*'CPMK-CPL'!O$12,0)+IFERROR('FORM NILAI SIAP'!$Q187*'CPMK-CPL'!O$13,0)+IFERROR('FORM NILAI SIAP'!$S187*'CPMK-CPL'!O$14,0)+IFERROR('FORM NILAI SIAP'!$U187*'CPMK-CPL'!O$15,0)+IFERROR('FORM NILAI SIAP'!$W187*'CPMK-CPL'!O$16,0)+IFERROR('FORM NILAI SIAP'!$Y187*'CPMK-CPL'!O$17,0)+IFERROR('FORM NILAI SIAP'!$AA187*'CPMK-CPL'!O$18,0)+IFERROR('FORM NILAI SIAP'!$AC187*'CPMK-CPL'!O$19,0)+IFERROR('FORM NILAI SIAP'!$AE187*'CPMK-CPL'!O$20,0))/'CPMK-CPL'!O$25,""))</f>
        <v/>
      </c>
      <c r="Q187" s="7" t="str">
        <f>IF($C187="","",IFERROR((IFERROR('FORM NILAI SIAP'!$M187*'CPMK-CPL'!P$11,0)+IFERROR('FORM NILAI SIAP'!$O187*'CPMK-CPL'!P$12,0)+IFERROR('FORM NILAI SIAP'!$Q187*'CPMK-CPL'!P$13,0)+IFERROR('FORM NILAI SIAP'!$S187*'CPMK-CPL'!P$14,0)+IFERROR('FORM NILAI SIAP'!$U187*'CPMK-CPL'!P$15,0)+IFERROR('FORM NILAI SIAP'!$W187*'CPMK-CPL'!P$16,0)+IFERROR('FORM NILAI SIAP'!$Y187*'CPMK-CPL'!P$17,0)+IFERROR('FORM NILAI SIAP'!$AA187*'CPMK-CPL'!P$18,0)+IFERROR('FORM NILAI SIAP'!$AC187*'CPMK-CPL'!P$19,0)+IFERROR('FORM NILAI SIAP'!$AE187*'CPMK-CPL'!P$20,0))/'CPMK-CPL'!P$25,""))</f>
        <v/>
      </c>
      <c r="R187" s="7" t="str">
        <f>IF($C187="","",IFERROR((IFERROR('FORM NILAI SIAP'!$M187*'CPMK-CPL'!Q$11,0)+IFERROR('FORM NILAI SIAP'!$O187*'CPMK-CPL'!Q$12,0)+IFERROR('FORM NILAI SIAP'!$Q187*'CPMK-CPL'!Q$13,0)+IFERROR('FORM NILAI SIAP'!$S187*'CPMK-CPL'!Q$14,0)+IFERROR('FORM NILAI SIAP'!$U187*'CPMK-CPL'!Q$15,0)+IFERROR('FORM NILAI SIAP'!$W187*'CPMK-CPL'!Q$16,0)+IFERROR('FORM NILAI SIAP'!$Y187*'CPMK-CPL'!Q$17,0)+IFERROR('FORM NILAI SIAP'!$AA187*'CPMK-CPL'!Q$18,0)+IFERROR('FORM NILAI SIAP'!$AC187*'CPMK-CPL'!Q$19,0)+IFERROR('FORM NILAI SIAP'!$AE187*'CPMK-CPL'!Q$20,0))/'CPMK-CPL'!Q$25,""))</f>
        <v/>
      </c>
      <c r="S187" s="7" t="str">
        <f>IF($C187="","",IFERROR((IFERROR('FORM NILAI SIAP'!$M187*'CPMK-CPL'!R$11,0)+IFERROR('FORM NILAI SIAP'!$O187*'CPMK-CPL'!R$12,0)+IFERROR('FORM NILAI SIAP'!$Q187*'CPMK-CPL'!R$13,0)+IFERROR('FORM NILAI SIAP'!$S187*'CPMK-CPL'!R$14,0)+IFERROR('FORM NILAI SIAP'!$U187*'CPMK-CPL'!R$15,0)+IFERROR('FORM NILAI SIAP'!$W187*'CPMK-CPL'!R$16,0)+IFERROR('FORM NILAI SIAP'!$Y187*'CPMK-CPL'!R$17,0)+IFERROR('FORM NILAI SIAP'!$AA187*'CPMK-CPL'!R$18,0)+IFERROR('FORM NILAI SIAP'!$AC187*'CPMK-CPL'!R$19,0)+IFERROR('FORM NILAI SIAP'!$AE187*'CPMK-CPL'!R$20,0))/'CPMK-CPL'!R$25,""))</f>
        <v/>
      </c>
      <c r="T187" s="88" t="str">
        <f t="shared" ref="T187:AH187" si="191">IF(E187="","",IF(E187&gt;=80,4,IF(E187&gt;=70,3,IF(E187&gt;=60,2,1))))</f>
        <v/>
      </c>
      <c r="U187" s="88" t="str">
        <f t="shared" si="191"/>
        <v/>
      </c>
      <c r="V187" s="88">
        <f t="shared" si="141"/>
        <v>4</v>
      </c>
      <c r="W187" s="88" t="str">
        <f t="shared" si="191"/>
        <v/>
      </c>
      <c r="X187" s="88" t="str">
        <f t="shared" si="191"/>
        <v/>
      </c>
      <c r="Y187" s="88" t="str">
        <f t="shared" si="191"/>
        <v/>
      </c>
      <c r="Z187" s="88" t="str">
        <f t="shared" si="191"/>
        <v/>
      </c>
      <c r="AA187" s="88" t="str">
        <f t="shared" si="191"/>
        <v/>
      </c>
      <c r="AB187" s="88" t="str">
        <f t="shared" si="191"/>
        <v/>
      </c>
      <c r="AC187" s="88" t="str">
        <f t="shared" si="191"/>
        <v/>
      </c>
      <c r="AD187" s="88" t="str">
        <f t="shared" si="191"/>
        <v/>
      </c>
      <c r="AE187" s="88" t="str">
        <f t="shared" si="191"/>
        <v/>
      </c>
      <c r="AF187" s="88" t="str">
        <f t="shared" si="191"/>
        <v/>
      </c>
      <c r="AG187" s="88" t="str">
        <f t="shared" si="191"/>
        <v/>
      </c>
      <c r="AH187" s="88" t="str">
        <f t="shared" si="191"/>
        <v/>
      </c>
      <c r="AI187" s="89">
        <f t="shared" ca="1" si="6"/>
        <v>4</v>
      </c>
      <c r="AJ187" s="89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</row>
    <row r="188" spans="1:90" ht="14.25" customHeight="1">
      <c r="A188" s="103">
        <f t="shared" si="139"/>
        <v>181</v>
      </c>
      <c r="B188" s="64">
        <f>IF('FORM NILAI SIAP'!A188=0,"",'FORM NILAI SIAP'!A188)</f>
        <v>21120120140099</v>
      </c>
      <c r="C188" s="3" t="str">
        <f>IF('FORM NILAI SIAP'!B188=0,"",'FORM NILAI SIAP'!B188)</f>
        <v>KAKUNG BANGKIT PAKARTI</v>
      </c>
      <c r="D188" s="3" t="str">
        <f>'FORM NILAI SIAP'!J188</f>
        <v>B</v>
      </c>
      <c r="E188" s="7" t="str">
        <f>IF($C188="","",IFERROR((IFERROR('FORM NILAI SIAP'!$M188*'CPMK-CPL'!D$11,0)+IFERROR('FORM NILAI SIAP'!$O188*'CPMK-CPL'!D$12,0)+IFERROR('FORM NILAI SIAP'!$Q188*'CPMK-CPL'!D$13,0)+IFERROR('FORM NILAI SIAP'!$S188*'CPMK-CPL'!D$14,0)+IFERROR('FORM NILAI SIAP'!$U188*'CPMK-CPL'!D$15,0)+IFERROR('FORM NILAI SIAP'!$W188*'CPMK-CPL'!D$16,0)+IFERROR('FORM NILAI SIAP'!$Y188*'CPMK-CPL'!D$17,0)+IFERROR('FORM NILAI SIAP'!$AA188*'CPMK-CPL'!D$18,0)+IFERROR('FORM NILAI SIAP'!$AC188*'CPMK-CPL'!D$19,0)+IFERROR('FORM NILAI SIAP'!$AE188*'CPMK-CPL'!D$20,0))/'CPMK-CPL'!D$25,""))</f>
        <v/>
      </c>
      <c r="F188" s="7" t="str">
        <f>IF($C188="","",IFERROR((IFERROR('FORM NILAI SIAP'!$M188*'CPMK-CPL'!E$11,0)+IFERROR('FORM NILAI SIAP'!$O188*'CPMK-CPL'!E$12,0)+IFERROR('FORM NILAI SIAP'!$Q188*'CPMK-CPL'!E$13,0)+IFERROR('FORM NILAI SIAP'!$S188*'CPMK-CPL'!E$14,0)+IFERROR('FORM NILAI SIAP'!$U188*'CPMK-CPL'!E$15,0)+IFERROR('FORM NILAI SIAP'!$W188*'CPMK-CPL'!E$16,0)+IFERROR('FORM NILAI SIAP'!$Y188*'CPMK-CPL'!E$17,0)+IFERROR('FORM NILAI SIAP'!$AA188*'CPMK-CPL'!E$18,0)+IFERROR('FORM NILAI SIAP'!$AC188*'CPMK-CPL'!E$19,0)+IFERROR('FORM NILAI SIAP'!$AE188*'CPMK-CPL'!E$20,0))/'CPMK-CPL'!E$25,""))</f>
        <v/>
      </c>
      <c r="G188" s="7">
        <f>IF($C188="","",IFERROR((IFERROR('FORM NILAI SIAP'!$M188*'CPMK-CPL'!F$11,0)+IFERROR('FORM NILAI SIAP'!$O188*'CPMK-CPL'!F$12,0)+IFERROR('FORM NILAI SIAP'!$Q188*'CPMK-CPL'!F$13,0)+IFERROR('FORM NILAI SIAP'!$S188*'CPMK-CPL'!F$14,0)+IFERROR('FORM NILAI SIAP'!$U188*'CPMK-CPL'!F$15,0)+IFERROR('FORM NILAI SIAP'!$W188*'CPMK-CPL'!F$16,0)+IFERROR('FORM NILAI SIAP'!$Y188*'CPMK-CPL'!F$17,0)+IFERROR('FORM NILAI SIAP'!$AA188*'CPMK-CPL'!F$18,0)+IFERROR('FORM NILAI SIAP'!$AC188*'CPMK-CPL'!F$19,0)+IFERROR('FORM NILAI SIAP'!$AE188*'CPMK-CPL'!F$20,0))/'CPMK-CPL'!F$25,""))</f>
        <v>76.5</v>
      </c>
      <c r="H188" s="7" t="str">
        <f>IF($C188="","",IFERROR((IFERROR('FORM NILAI SIAP'!$M188*'CPMK-CPL'!G$11,0)+IFERROR('FORM NILAI SIAP'!$O188*'CPMK-CPL'!G$12,0)+IFERROR('FORM NILAI SIAP'!$Q188*'CPMK-CPL'!G$13,0)+IFERROR('FORM NILAI SIAP'!$S188*'CPMK-CPL'!G$14,0)+IFERROR('FORM NILAI SIAP'!$U188*'CPMK-CPL'!G$15,0)+IFERROR('FORM NILAI SIAP'!$W188*'CPMK-CPL'!G$16,0)+IFERROR('FORM NILAI SIAP'!$Y188*'CPMK-CPL'!G$17,0)+IFERROR('FORM NILAI SIAP'!$AA188*'CPMK-CPL'!G$18,0)+IFERROR('FORM NILAI SIAP'!$AC188*'CPMK-CPL'!G$19,0)+IFERROR('FORM NILAI SIAP'!$AE188*'CPMK-CPL'!G$20,0))/'CPMK-CPL'!G$25,""))</f>
        <v/>
      </c>
      <c r="I188" s="7" t="str">
        <f>IF($C188="","",IFERROR((IFERROR('FORM NILAI SIAP'!$M188*'CPMK-CPL'!H$11,0)+IFERROR('FORM NILAI SIAP'!$O188*'CPMK-CPL'!H$12,0)+IFERROR('FORM NILAI SIAP'!$Q188*'CPMK-CPL'!H$13,0)+IFERROR('FORM NILAI SIAP'!$S188*'CPMK-CPL'!H$14,0)+IFERROR('FORM NILAI SIAP'!$U188*'CPMK-CPL'!H$15,0)+IFERROR('FORM NILAI SIAP'!$W188*'CPMK-CPL'!H$16,0)+IFERROR('FORM NILAI SIAP'!$Y188*'CPMK-CPL'!H$17,0)+IFERROR('FORM NILAI SIAP'!$AA188*'CPMK-CPL'!H$18,0)+IFERROR('FORM NILAI SIAP'!$AC188*'CPMK-CPL'!H$19,0)+IFERROR('FORM NILAI SIAP'!$AE188*'CPMK-CPL'!H$20,0))/'CPMK-CPL'!H$25,""))</f>
        <v/>
      </c>
      <c r="J188" s="7" t="str">
        <f>IF($C188="","",IFERROR((IFERROR('FORM NILAI SIAP'!$M188*'CPMK-CPL'!I$11,0)+IFERROR('FORM NILAI SIAP'!$O188*'CPMK-CPL'!I$12,0)+IFERROR('FORM NILAI SIAP'!$Q188*'CPMK-CPL'!I$13,0)+IFERROR('FORM NILAI SIAP'!$S188*'CPMK-CPL'!I$14,0)+IFERROR('FORM NILAI SIAP'!$U188*'CPMK-CPL'!I$15,0)+IFERROR('FORM NILAI SIAP'!$W188*'CPMK-CPL'!I$16,0)+IFERROR('FORM NILAI SIAP'!$Y188*'CPMK-CPL'!I$17,0)+IFERROR('FORM NILAI SIAP'!$AA188*'CPMK-CPL'!I$18,0)+IFERROR('FORM NILAI SIAP'!$AC188*'CPMK-CPL'!I$19,0)+IFERROR('FORM NILAI SIAP'!$AE188*'CPMK-CPL'!I$20,0))/'CPMK-CPL'!I$25,""))</f>
        <v/>
      </c>
      <c r="K188" s="7" t="str">
        <f>IF($C188="","",IFERROR((IFERROR('FORM NILAI SIAP'!$M188*'CPMK-CPL'!J$11,0)+IFERROR('FORM NILAI SIAP'!$O188*'CPMK-CPL'!J$12,0)+IFERROR('FORM NILAI SIAP'!$Q188*'CPMK-CPL'!J$13,0)+IFERROR('FORM NILAI SIAP'!$S188*'CPMK-CPL'!J$14,0)+IFERROR('FORM NILAI SIAP'!$U188*'CPMK-CPL'!J$15,0)+IFERROR('FORM NILAI SIAP'!$W188*'CPMK-CPL'!J$16,0)+IFERROR('FORM NILAI SIAP'!$Y188*'CPMK-CPL'!J$17,0)+IFERROR('FORM NILAI SIAP'!$AA188*'CPMK-CPL'!J$18,0)+IFERROR('FORM NILAI SIAP'!$AC188*'CPMK-CPL'!J$19,0)+IFERROR('FORM NILAI SIAP'!$AE188*'CPMK-CPL'!J$20,0))/'CPMK-CPL'!J$25,""))</f>
        <v/>
      </c>
      <c r="L188" s="7" t="str">
        <f>IF($C188="","",IFERROR((IFERROR('FORM NILAI SIAP'!$M188*'CPMK-CPL'!K$11,0)+IFERROR('FORM NILAI SIAP'!$O188*'CPMK-CPL'!K$12,0)+IFERROR('FORM NILAI SIAP'!$Q188*'CPMK-CPL'!K$13,0)+IFERROR('FORM NILAI SIAP'!$S188*'CPMK-CPL'!K$14,0)+IFERROR('FORM NILAI SIAP'!$U188*'CPMK-CPL'!K$15,0)+IFERROR('FORM NILAI SIAP'!$W188*'CPMK-CPL'!K$16,0)+IFERROR('FORM NILAI SIAP'!$Y188*'CPMK-CPL'!K$17,0)+IFERROR('FORM NILAI SIAP'!$AA188*'CPMK-CPL'!K$18,0)+IFERROR('FORM NILAI SIAP'!$AC188*'CPMK-CPL'!K$19,0)+IFERROR('FORM NILAI SIAP'!$AE188*'CPMK-CPL'!K$20,0))/'CPMK-CPL'!K$25,""))</f>
        <v/>
      </c>
      <c r="M188" s="7" t="str">
        <f>IF($C188="","",IFERROR((IFERROR('FORM NILAI SIAP'!$M188*'CPMK-CPL'!L$11,0)+IFERROR('FORM NILAI SIAP'!$O188*'CPMK-CPL'!L$12,0)+IFERROR('FORM NILAI SIAP'!$Q188*'CPMK-CPL'!L$13,0)+IFERROR('FORM NILAI SIAP'!$S188*'CPMK-CPL'!L$14,0)+IFERROR('FORM NILAI SIAP'!$U188*'CPMK-CPL'!L$15,0)+IFERROR('FORM NILAI SIAP'!$W188*'CPMK-CPL'!L$16,0)+IFERROR('FORM NILAI SIAP'!$Y188*'CPMK-CPL'!L$17,0)+IFERROR('FORM NILAI SIAP'!$AA188*'CPMK-CPL'!L$18,0)+IFERROR('FORM NILAI SIAP'!$AC188*'CPMK-CPL'!L$19,0)+IFERROR('FORM NILAI SIAP'!$AE188*'CPMK-CPL'!L$20,0))/'CPMK-CPL'!L$25,""))</f>
        <v/>
      </c>
      <c r="N188" s="7" t="str">
        <f>IF($C188="","",IFERROR((IFERROR('FORM NILAI SIAP'!$M188*'CPMK-CPL'!M$11,0)+IFERROR('FORM NILAI SIAP'!$O188*'CPMK-CPL'!M$12,0)+IFERROR('FORM NILAI SIAP'!$Q188*'CPMK-CPL'!M$13,0)+IFERROR('FORM NILAI SIAP'!$S188*'CPMK-CPL'!M$14,0)+IFERROR('FORM NILAI SIAP'!$U188*'CPMK-CPL'!M$15,0)+IFERROR('FORM NILAI SIAP'!$W188*'CPMK-CPL'!M$16,0)+IFERROR('FORM NILAI SIAP'!$Y188*'CPMK-CPL'!M$17,0)+IFERROR('FORM NILAI SIAP'!$AA188*'CPMK-CPL'!M$18,0)+IFERROR('FORM NILAI SIAP'!$AC188*'CPMK-CPL'!M$19,0)+IFERROR('FORM NILAI SIAP'!$AE188*'CPMK-CPL'!M$20,0))/'CPMK-CPL'!M$25,""))</f>
        <v/>
      </c>
      <c r="O188" s="7" t="str">
        <f>IF($C188="","",IFERROR((IFERROR('FORM NILAI SIAP'!$M188*'CPMK-CPL'!N$11,0)+IFERROR('FORM NILAI SIAP'!$O188*'CPMK-CPL'!N$12,0)+IFERROR('FORM NILAI SIAP'!$Q188*'CPMK-CPL'!N$13,0)+IFERROR('FORM NILAI SIAP'!$S188*'CPMK-CPL'!N$14,0)+IFERROR('FORM NILAI SIAP'!$U188*'CPMK-CPL'!N$15,0)+IFERROR('FORM NILAI SIAP'!$W188*'CPMK-CPL'!N$16,0)+IFERROR('FORM NILAI SIAP'!$Y188*'CPMK-CPL'!N$17,0)+IFERROR('FORM NILAI SIAP'!$AA188*'CPMK-CPL'!N$18,0)+IFERROR('FORM NILAI SIAP'!$AC188*'CPMK-CPL'!N$19,0)+IFERROR('FORM NILAI SIAP'!$AE188*'CPMK-CPL'!N$20,0))/'CPMK-CPL'!N$25,""))</f>
        <v/>
      </c>
      <c r="P188" s="7" t="str">
        <f>IF($C188="","",IFERROR((IFERROR('FORM NILAI SIAP'!$M188*'CPMK-CPL'!O$11,0)+IFERROR('FORM NILAI SIAP'!$O188*'CPMK-CPL'!O$12,0)+IFERROR('FORM NILAI SIAP'!$Q188*'CPMK-CPL'!O$13,0)+IFERROR('FORM NILAI SIAP'!$S188*'CPMK-CPL'!O$14,0)+IFERROR('FORM NILAI SIAP'!$U188*'CPMK-CPL'!O$15,0)+IFERROR('FORM NILAI SIAP'!$W188*'CPMK-CPL'!O$16,0)+IFERROR('FORM NILAI SIAP'!$Y188*'CPMK-CPL'!O$17,0)+IFERROR('FORM NILAI SIAP'!$AA188*'CPMK-CPL'!O$18,0)+IFERROR('FORM NILAI SIAP'!$AC188*'CPMK-CPL'!O$19,0)+IFERROR('FORM NILAI SIAP'!$AE188*'CPMK-CPL'!O$20,0))/'CPMK-CPL'!O$25,""))</f>
        <v/>
      </c>
      <c r="Q188" s="7" t="str">
        <f>IF($C188="","",IFERROR((IFERROR('FORM NILAI SIAP'!$M188*'CPMK-CPL'!P$11,0)+IFERROR('FORM NILAI SIAP'!$O188*'CPMK-CPL'!P$12,0)+IFERROR('FORM NILAI SIAP'!$Q188*'CPMK-CPL'!P$13,0)+IFERROR('FORM NILAI SIAP'!$S188*'CPMK-CPL'!P$14,0)+IFERROR('FORM NILAI SIAP'!$U188*'CPMK-CPL'!P$15,0)+IFERROR('FORM NILAI SIAP'!$W188*'CPMK-CPL'!P$16,0)+IFERROR('FORM NILAI SIAP'!$Y188*'CPMK-CPL'!P$17,0)+IFERROR('FORM NILAI SIAP'!$AA188*'CPMK-CPL'!P$18,0)+IFERROR('FORM NILAI SIAP'!$AC188*'CPMK-CPL'!P$19,0)+IFERROR('FORM NILAI SIAP'!$AE188*'CPMK-CPL'!P$20,0))/'CPMK-CPL'!P$25,""))</f>
        <v/>
      </c>
      <c r="R188" s="7" t="str">
        <f>IF($C188="","",IFERROR((IFERROR('FORM NILAI SIAP'!$M188*'CPMK-CPL'!Q$11,0)+IFERROR('FORM NILAI SIAP'!$O188*'CPMK-CPL'!Q$12,0)+IFERROR('FORM NILAI SIAP'!$Q188*'CPMK-CPL'!Q$13,0)+IFERROR('FORM NILAI SIAP'!$S188*'CPMK-CPL'!Q$14,0)+IFERROR('FORM NILAI SIAP'!$U188*'CPMK-CPL'!Q$15,0)+IFERROR('FORM NILAI SIAP'!$W188*'CPMK-CPL'!Q$16,0)+IFERROR('FORM NILAI SIAP'!$Y188*'CPMK-CPL'!Q$17,0)+IFERROR('FORM NILAI SIAP'!$AA188*'CPMK-CPL'!Q$18,0)+IFERROR('FORM NILAI SIAP'!$AC188*'CPMK-CPL'!Q$19,0)+IFERROR('FORM NILAI SIAP'!$AE188*'CPMK-CPL'!Q$20,0))/'CPMK-CPL'!Q$25,""))</f>
        <v/>
      </c>
      <c r="S188" s="7" t="str">
        <f>IF($C188="","",IFERROR((IFERROR('FORM NILAI SIAP'!$M188*'CPMK-CPL'!R$11,0)+IFERROR('FORM NILAI SIAP'!$O188*'CPMK-CPL'!R$12,0)+IFERROR('FORM NILAI SIAP'!$Q188*'CPMK-CPL'!R$13,0)+IFERROR('FORM NILAI SIAP'!$S188*'CPMK-CPL'!R$14,0)+IFERROR('FORM NILAI SIAP'!$U188*'CPMK-CPL'!R$15,0)+IFERROR('FORM NILAI SIAP'!$W188*'CPMK-CPL'!R$16,0)+IFERROR('FORM NILAI SIAP'!$Y188*'CPMK-CPL'!R$17,0)+IFERROR('FORM NILAI SIAP'!$AA188*'CPMK-CPL'!R$18,0)+IFERROR('FORM NILAI SIAP'!$AC188*'CPMK-CPL'!R$19,0)+IFERROR('FORM NILAI SIAP'!$AE188*'CPMK-CPL'!R$20,0))/'CPMK-CPL'!R$25,""))</f>
        <v/>
      </c>
      <c r="T188" s="88" t="str">
        <f t="shared" ref="T188:AH188" si="192">IF(E188="","",IF(E188&gt;=80,4,IF(E188&gt;=70,3,IF(E188&gt;=60,2,1))))</f>
        <v/>
      </c>
      <c r="U188" s="88" t="str">
        <f t="shared" si="192"/>
        <v/>
      </c>
      <c r="V188" s="88">
        <f t="shared" si="141"/>
        <v>3</v>
      </c>
      <c r="W188" s="88" t="str">
        <f t="shared" si="192"/>
        <v/>
      </c>
      <c r="X188" s="88" t="str">
        <f t="shared" si="192"/>
        <v/>
      </c>
      <c r="Y188" s="88" t="str">
        <f t="shared" si="192"/>
        <v/>
      </c>
      <c r="Z188" s="88" t="str">
        <f t="shared" si="192"/>
        <v/>
      </c>
      <c r="AA188" s="88" t="str">
        <f t="shared" si="192"/>
        <v/>
      </c>
      <c r="AB188" s="88" t="str">
        <f t="shared" si="192"/>
        <v/>
      </c>
      <c r="AC188" s="88" t="str">
        <f t="shared" si="192"/>
        <v/>
      </c>
      <c r="AD188" s="88" t="str">
        <f t="shared" si="192"/>
        <v/>
      </c>
      <c r="AE188" s="88" t="str">
        <f t="shared" si="192"/>
        <v/>
      </c>
      <c r="AF188" s="88" t="str">
        <f t="shared" si="192"/>
        <v/>
      </c>
      <c r="AG188" s="88" t="str">
        <f t="shared" si="192"/>
        <v/>
      </c>
      <c r="AH188" s="88" t="str">
        <f t="shared" si="192"/>
        <v/>
      </c>
      <c r="AI188" s="89">
        <f t="shared" ca="1" si="6"/>
        <v>3</v>
      </c>
      <c r="AJ188" s="89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</row>
    <row r="189" spans="1:90" ht="14.25" customHeight="1">
      <c r="A189" s="103">
        <f t="shared" si="139"/>
        <v>182</v>
      </c>
      <c r="B189" s="64">
        <f>IF('FORM NILAI SIAP'!A189=0,"",'FORM NILAI SIAP'!A189)</f>
        <v>21120120140099</v>
      </c>
      <c r="C189" s="3" t="str">
        <f>IF('FORM NILAI SIAP'!B189=0,"",'FORM NILAI SIAP'!B189)</f>
        <v>AHMAD ASRORUDDIN</v>
      </c>
      <c r="D189" s="3" t="str">
        <f>'FORM NILAI SIAP'!J189</f>
        <v>A</v>
      </c>
      <c r="E189" s="7" t="str">
        <f>IF($C189="","",IFERROR((IFERROR('FORM NILAI SIAP'!$M189*'CPMK-CPL'!D$11,0)+IFERROR('FORM NILAI SIAP'!$O189*'CPMK-CPL'!D$12,0)+IFERROR('FORM NILAI SIAP'!$Q189*'CPMK-CPL'!D$13,0)+IFERROR('FORM NILAI SIAP'!$S189*'CPMK-CPL'!D$14,0)+IFERROR('FORM NILAI SIAP'!$U189*'CPMK-CPL'!D$15,0)+IFERROR('FORM NILAI SIAP'!$W189*'CPMK-CPL'!D$16,0)+IFERROR('FORM NILAI SIAP'!$Y189*'CPMK-CPL'!D$17,0)+IFERROR('FORM NILAI SIAP'!$AA189*'CPMK-CPL'!D$18,0)+IFERROR('FORM NILAI SIAP'!$AC189*'CPMK-CPL'!D$19,0)+IFERROR('FORM NILAI SIAP'!$AE189*'CPMK-CPL'!D$20,0))/'CPMK-CPL'!D$25,""))</f>
        <v/>
      </c>
      <c r="F189" s="7" t="str">
        <f>IF($C189="","",IFERROR((IFERROR('FORM NILAI SIAP'!$M189*'CPMK-CPL'!E$11,0)+IFERROR('FORM NILAI SIAP'!$O189*'CPMK-CPL'!E$12,0)+IFERROR('FORM NILAI SIAP'!$Q189*'CPMK-CPL'!E$13,0)+IFERROR('FORM NILAI SIAP'!$S189*'CPMK-CPL'!E$14,0)+IFERROR('FORM NILAI SIAP'!$U189*'CPMK-CPL'!E$15,0)+IFERROR('FORM NILAI SIAP'!$W189*'CPMK-CPL'!E$16,0)+IFERROR('FORM NILAI SIAP'!$Y189*'CPMK-CPL'!E$17,0)+IFERROR('FORM NILAI SIAP'!$AA189*'CPMK-CPL'!E$18,0)+IFERROR('FORM NILAI SIAP'!$AC189*'CPMK-CPL'!E$19,0)+IFERROR('FORM NILAI SIAP'!$AE189*'CPMK-CPL'!E$20,0))/'CPMK-CPL'!E$25,""))</f>
        <v/>
      </c>
      <c r="G189" s="7">
        <f>IF($C189="","",IFERROR((IFERROR('FORM NILAI SIAP'!$M189*'CPMK-CPL'!F$11,0)+IFERROR('FORM NILAI SIAP'!$O189*'CPMK-CPL'!F$12,0)+IFERROR('FORM NILAI SIAP'!$Q189*'CPMK-CPL'!F$13,0)+IFERROR('FORM NILAI SIAP'!$S189*'CPMK-CPL'!F$14,0)+IFERROR('FORM NILAI SIAP'!$U189*'CPMK-CPL'!F$15,0)+IFERROR('FORM NILAI SIAP'!$W189*'CPMK-CPL'!F$16,0)+IFERROR('FORM NILAI SIAP'!$Y189*'CPMK-CPL'!F$17,0)+IFERROR('FORM NILAI SIAP'!$AA189*'CPMK-CPL'!F$18,0)+IFERROR('FORM NILAI SIAP'!$AC189*'CPMK-CPL'!F$19,0)+IFERROR('FORM NILAI SIAP'!$AE189*'CPMK-CPL'!F$20,0))/'CPMK-CPL'!F$25,""))</f>
        <v>85.5</v>
      </c>
      <c r="H189" s="7" t="str">
        <f>IF($C189="","",IFERROR((IFERROR('FORM NILAI SIAP'!$M189*'CPMK-CPL'!G$11,0)+IFERROR('FORM NILAI SIAP'!$O189*'CPMK-CPL'!G$12,0)+IFERROR('FORM NILAI SIAP'!$Q189*'CPMK-CPL'!G$13,0)+IFERROR('FORM NILAI SIAP'!$S189*'CPMK-CPL'!G$14,0)+IFERROR('FORM NILAI SIAP'!$U189*'CPMK-CPL'!G$15,0)+IFERROR('FORM NILAI SIAP'!$W189*'CPMK-CPL'!G$16,0)+IFERROR('FORM NILAI SIAP'!$Y189*'CPMK-CPL'!G$17,0)+IFERROR('FORM NILAI SIAP'!$AA189*'CPMK-CPL'!G$18,0)+IFERROR('FORM NILAI SIAP'!$AC189*'CPMK-CPL'!G$19,0)+IFERROR('FORM NILAI SIAP'!$AE189*'CPMK-CPL'!G$20,0))/'CPMK-CPL'!G$25,""))</f>
        <v/>
      </c>
      <c r="I189" s="7" t="str">
        <f>IF($C189="","",IFERROR((IFERROR('FORM NILAI SIAP'!$M189*'CPMK-CPL'!H$11,0)+IFERROR('FORM NILAI SIAP'!$O189*'CPMK-CPL'!H$12,0)+IFERROR('FORM NILAI SIAP'!$Q189*'CPMK-CPL'!H$13,0)+IFERROR('FORM NILAI SIAP'!$S189*'CPMK-CPL'!H$14,0)+IFERROR('FORM NILAI SIAP'!$U189*'CPMK-CPL'!H$15,0)+IFERROR('FORM NILAI SIAP'!$W189*'CPMK-CPL'!H$16,0)+IFERROR('FORM NILAI SIAP'!$Y189*'CPMK-CPL'!H$17,0)+IFERROR('FORM NILAI SIAP'!$AA189*'CPMK-CPL'!H$18,0)+IFERROR('FORM NILAI SIAP'!$AC189*'CPMK-CPL'!H$19,0)+IFERROR('FORM NILAI SIAP'!$AE189*'CPMK-CPL'!H$20,0))/'CPMK-CPL'!H$25,""))</f>
        <v/>
      </c>
      <c r="J189" s="7" t="str">
        <f>IF($C189="","",IFERROR((IFERROR('FORM NILAI SIAP'!$M189*'CPMK-CPL'!I$11,0)+IFERROR('FORM NILAI SIAP'!$O189*'CPMK-CPL'!I$12,0)+IFERROR('FORM NILAI SIAP'!$Q189*'CPMK-CPL'!I$13,0)+IFERROR('FORM NILAI SIAP'!$S189*'CPMK-CPL'!I$14,0)+IFERROR('FORM NILAI SIAP'!$U189*'CPMK-CPL'!I$15,0)+IFERROR('FORM NILAI SIAP'!$W189*'CPMK-CPL'!I$16,0)+IFERROR('FORM NILAI SIAP'!$Y189*'CPMK-CPL'!I$17,0)+IFERROR('FORM NILAI SIAP'!$AA189*'CPMK-CPL'!I$18,0)+IFERROR('FORM NILAI SIAP'!$AC189*'CPMK-CPL'!I$19,0)+IFERROR('FORM NILAI SIAP'!$AE189*'CPMK-CPL'!I$20,0))/'CPMK-CPL'!I$25,""))</f>
        <v/>
      </c>
      <c r="K189" s="7" t="str">
        <f>IF($C189="","",IFERROR((IFERROR('FORM NILAI SIAP'!$M189*'CPMK-CPL'!J$11,0)+IFERROR('FORM NILAI SIAP'!$O189*'CPMK-CPL'!J$12,0)+IFERROR('FORM NILAI SIAP'!$Q189*'CPMK-CPL'!J$13,0)+IFERROR('FORM NILAI SIAP'!$S189*'CPMK-CPL'!J$14,0)+IFERROR('FORM NILAI SIAP'!$U189*'CPMK-CPL'!J$15,0)+IFERROR('FORM NILAI SIAP'!$W189*'CPMK-CPL'!J$16,0)+IFERROR('FORM NILAI SIAP'!$Y189*'CPMK-CPL'!J$17,0)+IFERROR('FORM NILAI SIAP'!$AA189*'CPMK-CPL'!J$18,0)+IFERROR('FORM NILAI SIAP'!$AC189*'CPMK-CPL'!J$19,0)+IFERROR('FORM NILAI SIAP'!$AE189*'CPMK-CPL'!J$20,0))/'CPMK-CPL'!J$25,""))</f>
        <v/>
      </c>
      <c r="L189" s="7" t="str">
        <f>IF($C189="","",IFERROR((IFERROR('FORM NILAI SIAP'!$M189*'CPMK-CPL'!K$11,0)+IFERROR('FORM NILAI SIAP'!$O189*'CPMK-CPL'!K$12,0)+IFERROR('FORM NILAI SIAP'!$Q189*'CPMK-CPL'!K$13,0)+IFERROR('FORM NILAI SIAP'!$S189*'CPMK-CPL'!K$14,0)+IFERROR('FORM NILAI SIAP'!$U189*'CPMK-CPL'!K$15,0)+IFERROR('FORM NILAI SIAP'!$W189*'CPMK-CPL'!K$16,0)+IFERROR('FORM NILAI SIAP'!$Y189*'CPMK-CPL'!K$17,0)+IFERROR('FORM NILAI SIAP'!$AA189*'CPMK-CPL'!K$18,0)+IFERROR('FORM NILAI SIAP'!$AC189*'CPMK-CPL'!K$19,0)+IFERROR('FORM NILAI SIAP'!$AE189*'CPMK-CPL'!K$20,0))/'CPMK-CPL'!K$25,""))</f>
        <v/>
      </c>
      <c r="M189" s="7" t="str">
        <f>IF($C189="","",IFERROR((IFERROR('FORM NILAI SIAP'!$M189*'CPMK-CPL'!L$11,0)+IFERROR('FORM NILAI SIAP'!$O189*'CPMK-CPL'!L$12,0)+IFERROR('FORM NILAI SIAP'!$Q189*'CPMK-CPL'!L$13,0)+IFERROR('FORM NILAI SIAP'!$S189*'CPMK-CPL'!L$14,0)+IFERROR('FORM NILAI SIAP'!$U189*'CPMK-CPL'!L$15,0)+IFERROR('FORM NILAI SIAP'!$W189*'CPMK-CPL'!L$16,0)+IFERROR('FORM NILAI SIAP'!$Y189*'CPMK-CPL'!L$17,0)+IFERROR('FORM NILAI SIAP'!$AA189*'CPMK-CPL'!L$18,0)+IFERROR('FORM NILAI SIAP'!$AC189*'CPMK-CPL'!L$19,0)+IFERROR('FORM NILAI SIAP'!$AE189*'CPMK-CPL'!L$20,0))/'CPMK-CPL'!L$25,""))</f>
        <v/>
      </c>
      <c r="N189" s="7" t="str">
        <f>IF($C189="","",IFERROR((IFERROR('FORM NILAI SIAP'!$M189*'CPMK-CPL'!M$11,0)+IFERROR('FORM NILAI SIAP'!$O189*'CPMK-CPL'!M$12,0)+IFERROR('FORM NILAI SIAP'!$Q189*'CPMK-CPL'!M$13,0)+IFERROR('FORM NILAI SIAP'!$S189*'CPMK-CPL'!M$14,0)+IFERROR('FORM NILAI SIAP'!$U189*'CPMK-CPL'!M$15,0)+IFERROR('FORM NILAI SIAP'!$W189*'CPMK-CPL'!M$16,0)+IFERROR('FORM NILAI SIAP'!$Y189*'CPMK-CPL'!M$17,0)+IFERROR('FORM NILAI SIAP'!$AA189*'CPMK-CPL'!M$18,0)+IFERROR('FORM NILAI SIAP'!$AC189*'CPMK-CPL'!M$19,0)+IFERROR('FORM NILAI SIAP'!$AE189*'CPMK-CPL'!M$20,0))/'CPMK-CPL'!M$25,""))</f>
        <v/>
      </c>
      <c r="O189" s="7" t="str">
        <f>IF($C189="","",IFERROR((IFERROR('FORM NILAI SIAP'!$M189*'CPMK-CPL'!N$11,0)+IFERROR('FORM NILAI SIAP'!$O189*'CPMK-CPL'!N$12,0)+IFERROR('FORM NILAI SIAP'!$Q189*'CPMK-CPL'!N$13,0)+IFERROR('FORM NILAI SIAP'!$S189*'CPMK-CPL'!N$14,0)+IFERROR('FORM NILAI SIAP'!$U189*'CPMK-CPL'!N$15,0)+IFERROR('FORM NILAI SIAP'!$W189*'CPMK-CPL'!N$16,0)+IFERROR('FORM NILAI SIAP'!$Y189*'CPMK-CPL'!N$17,0)+IFERROR('FORM NILAI SIAP'!$AA189*'CPMK-CPL'!N$18,0)+IFERROR('FORM NILAI SIAP'!$AC189*'CPMK-CPL'!N$19,0)+IFERROR('FORM NILAI SIAP'!$AE189*'CPMK-CPL'!N$20,0))/'CPMK-CPL'!N$25,""))</f>
        <v/>
      </c>
      <c r="P189" s="7" t="str">
        <f>IF($C189="","",IFERROR((IFERROR('FORM NILAI SIAP'!$M189*'CPMK-CPL'!O$11,0)+IFERROR('FORM NILAI SIAP'!$O189*'CPMK-CPL'!O$12,0)+IFERROR('FORM NILAI SIAP'!$Q189*'CPMK-CPL'!O$13,0)+IFERROR('FORM NILAI SIAP'!$S189*'CPMK-CPL'!O$14,0)+IFERROR('FORM NILAI SIAP'!$U189*'CPMK-CPL'!O$15,0)+IFERROR('FORM NILAI SIAP'!$W189*'CPMK-CPL'!O$16,0)+IFERROR('FORM NILAI SIAP'!$Y189*'CPMK-CPL'!O$17,0)+IFERROR('FORM NILAI SIAP'!$AA189*'CPMK-CPL'!O$18,0)+IFERROR('FORM NILAI SIAP'!$AC189*'CPMK-CPL'!O$19,0)+IFERROR('FORM NILAI SIAP'!$AE189*'CPMK-CPL'!O$20,0))/'CPMK-CPL'!O$25,""))</f>
        <v/>
      </c>
      <c r="Q189" s="7" t="str">
        <f>IF($C189="","",IFERROR((IFERROR('FORM NILAI SIAP'!$M189*'CPMK-CPL'!P$11,0)+IFERROR('FORM NILAI SIAP'!$O189*'CPMK-CPL'!P$12,0)+IFERROR('FORM NILAI SIAP'!$Q189*'CPMK-CPL'!P$13,0)+IFERROR('FORM NILAI SIAP'!$S189*'CPMK-CPL'!P$14,0)+IFERROR('FORM NILAI SIAP'!$U189*'CPMK-CPL'!P$15,0)+IFERROR('FORM NILAI SIAP'!$W189*'CPMK-CPL'!P$16,0)+IFERROR('FORM NILAI SIAP'!$Y189*'CPMK-CPL'!P$17,0)+IFERROR('FORM NILAI SIAP'!$AA189*'CPMK-CPL'!P$18,0)+IFERROR('FORM NILAI SIAP'!$AC189*'CPMK-CPL'!P$19,0)+IFERROR('FORM NILAI SIAP'!$AE189*'CPMK-CPL'!P$20,0))/'CPMK-CPL'!P$25,""))</f>
        <v/>
      </c>
      <c r="R189" s="7" t="str">
        <f>IF($C189="","",IFERROR((IFERROR('FORM NILAI SIAP'!$M189*'CPMK-CPL'!Q$11,0)+IFERROR('FORM NILAI SIAP'!$O189*'CPMK-CPL'!Q$12,0)+IFERROR('FORM NILAI SIAP'!$Q189*'CPMK-CPL'!Q$13,0)+IFERROR('FORM NILAI SIAP'!$S189*'CPMK-CPL'!Q$14,0)+IFERROR('FORM NILAI SIAP'!$U189*'CPMK-CPL'!Q$15,0)+IFERROR('FORM NILAI SIAP'!$W189*'CPMK-CPL'!Q$16,0)+IFERROR('FORM NILAI SIAP'!$Y189*'CPMK-CPL'!Q$17,0)+IFERROR('FORM NILAI SIAP'!$AA189*'CPMK-CPL'!Q$18,0)+IFERROR('FORM NILAI SIAP'!$AC189*'CPMK-CPL'!Q$19,0)+IFERROR('FORM NILAI SIAP'!$AE189*'CPMK-CPL'!Q$20,0))/'CPMK-CPL'!Q$25,""))</f>
        <v/>
      </c>
      <c r="S189" s="7" t="str">
        <f>IF($C189="","",IFERROR((IFERROR('FORM NILAI SIAP'!$M189*'CPMK-CPL'!R$11,0)+IFERROR('FORM NILAI SIAP'!$O189*'CPMK-CPL'!R$12,0)+IFERROR('FORM NILAI SIAP'!$Q189*'CPMK-CPL'!R$13,0)+IFERROR('FORM NILAI SIAP'!$S189*'CPMK-CPL'!R$14,0)+IFERROR('FORM NILAI SIAP'!$U189*'CPMK-CPL'!R$15,0)+IFERROR('FORM NILAI SIAP'!$W189*'CPMK-CPL'!R$16,0)+IFERROR('FORM NILAI SIAP'!$Y189*'CPMK-CPL'!R$17,0)+IFERROR('FORM NILAI SIAP'!$AA189*'CPMK-CPL'!R$18,0)+IFERROR('FORM NILAI SIAP'!$AC189*'CPMK-CPL'!R$19,0)+IFERROR('FORM NILAI SIAP'!$AE189*'CPMK-CPL'!R$20,0))/'CPMK-CPL'!R$25,""))</f>
        <v/>
      </c>
      <c r="T189" s="88" t="str">
        <f t="shared" ref="T189:AH189" si="193">IF(E189="","",IF(E189&gt;=80,4,IF(E189&gt;=70,3,IF(E189&gt;=60,2,1))))</f>
        <v/>
      </c>
      <c r="U189" s="88" t="str">
        <f t="shared" si="193"/>
        <v/>
      </c>
      <c r="V189" s="88">
        <f t="shared" si="141"/>
        <v>4</v>
      </c>
      <c r="W189" s="88" t="str">
        <f t="shared" si="193"/>
        <v/>
      </c>
      <c r="X189" s="88" t="str">
        <f t="shared" si="193"/>
        <v/>
      </c>
      <c r="Y189" s="88" t="str">
        <f t="shared" si="193"/>
        <v/>
      </c>
      <c r="Z189" s="88" t="str">
        <f t="shared" si="193"/>
        <v/>
      </c>
      <c r="AA189" s="88" t="str">
        <f t="shared" si="193"/>
        <v/>
      </c>
      <c r="AB189" s="88" t="str">
        <f t="shared" si="193"/>
        <v/>
      </c>
      <c r="AC189" s="88" t="str">
        <f t="shared" si="193"/>
        <v/>
      </c>
      <c r="AD189" s="88" t="str">
        <f t="shared" si="193"/>
        <v/>
      </c>
      <c r="AE189" s="88" t="str">
        <f t="shared" si="193"/>
        <v/>
      </c>
      <c r="AF189" s="88" t="str">
        <f t="shared" si="193"/>
        <v/>
      </c>
      <c r="AG189" s="88" t="str">
        <f t="shared" si="193"/>
        <v/>
      </c>
      <c r="AH189" s="88" t="str">
        <f t="shared" si="193"/>
        <v/>
      </c>
      <c r="AI189" s="89">
        <f t="shared" ca="1" si="6"/>
        <v>4</v>
      </c>
      <c r="AJ189" s="89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</row>
    <row r="190" spans="1:90" ht="14.25" customHeight="1">
      <c r="A190" s="103">
        <f t="shared" si="139"/>
        <v>183</v>
      </c>
      <c r="B190" s="64">
        <f>IF('FORM NILAI SIAP'!A190=0,"",'FORM NILAI SIAP'!A190)</f>
        <v>21120120140099</v>
      </c>
      <c r="C190" s="3" t="str">
        <f>IF('FORM NILAI SIAP'!B190=0,"",'FORM NILAI SIAP'!B190)</f>
        <v>SHIBA NURUL AISHA</v>
      </c>
      <c r="D190" s="3" t="str">
        <f>'FORM NILAI SIAP'!J190</f>
        <v>B</v>
      </c>
      <c r="E190" s="7" t="str">
        <f>IF($C190="","",IFERROR((IFERROR('FORM NILAI SIAP'!$M190*'CPMK-CPL'!D$11,0)+IFERROR('FORM NILAI SIAP'!$O190*'CPMK-CPL'!D$12,0)+IFERROR('FORM NILAI SIAP'!$Q190*'CPMK-CPL'!D$13,0)+IFERROR('FORM NILAI SIAP'!$S190*'CPMK-CPL'!D$14,0)+IFERROR('FORM NILAI SIAP'!$U190*'CPMK-CPL'!D$15,0)+IFERROR('FORM NILAI SIAP'!$W190*'CPMK-CPL'!D$16,0)+IFERROR('FORM NILAI SIAP'!$Y190*'CPMK-CPL'!D$17,0)+IFERROR('FORM NILAI SIAP'!$AA190*'CPMK-CPL'!D$18,0)+IFERROR('FORM NILAI SIAP'!$AC190*'CPMK-CPL'!D$19,0)+IFERROR('FORM NILAI SIAP'!$AE190*'CPMK-CPL'!D$20,0))/'CPMK-CPL'!D$25,""))</f>
        <v/>
      </c>
      <c r="F190" s="7" t="str">
        <f>IF($C190="","",IFERROR((IFERROR('FORM NILAI SIAP'!$M190*'CPMK-CPL'!E$11,0)+IFERROR('FORM NILAI SIAP'!$O190*'CPMK-CPL'!E$12,0)+IFERROR('FORM NILAI SIAP'!$Q190*'CPMK-CPL'!E$13,0)+IFERROR('FORM NILAI SIAP'!$S190*'CPMK-CPL'!E$14,0)+IFERROR('FORM NILAI SIAP'!$U190*'CPMK-CPL'!E$15,0)+IFERROR('FORM NILAI SIAP'!$W190*'CPMK-CPL'!E$16,0)+IFERROR('FORM NILAI SIAP'!$Y190*'CPMK-CPL'!E$17,0)+IFERROR('FORM NILAI SIAP'!$AA190*'CPMK-CPL'!E$18,0)+IFERROR('FORM NILAI SIAP'!$AC190*'CPMK-CPL'!E$19,0)+IFERROR('FORM NILAI SIAP'!$AE190*'CPMK-CPL'!E$20,0))/'CPMK-CPL'!E$25,""))</f>
        <v/>
      </c>
      <c r="G190" s="7">
        <f>IF($C190="","",IFERROR((IFERROR('FORM NILAI SIAP'!$M190*'CPMK-CPL'!F$11,0)+IFERROR('FORM NILAI SIAP'!$O190*'CPMK-CPL'!F$12,0)+IFERROR('FORM NILAI SIAP'!$Q190*'CPMK-CPL'!F$13,0)+IFERROR('FORM NILAI SIAP'!$S190*'CPMK-CPL'!F$14,0)+IFERROR('FORM NILAI SIAP'!$U190*'CPMK-CPL'!F$15,0)+IFERROR('FORM NILAI SIAP'!$W190*'CPMK-CPL'!F$16,0)+IFERROR('FORM NILAI SIAP'!$Y190*'CPMK-CPL'!F$17,0)+IFERROR('FORM NILAI SIAP'!$AA190*'CPMK-CPL'!F$18,0)+IFERROR('FORM NILAI SIAP'!$AC190*'CPMK-CPL'!F$19,0)+IFERROR('FORM NILAI SIAP'!$AE190*'CPMK-CPL'!F$20,0))/'CPMK-CPL'!F$25,""))</f>
        <v>74.5</v>
      </c>
      <c r="H190" s="7" t="str">
        <f>IF($C190="","",IFERROR((IFERROR('FORM NILAI SIAP'!$M190*'CPMK-CPL'!G$11,0)+IFERROR('FORM NILAI SIAP'!$O190*'CPMK-CPL'!G$12,0)+IFERROR('FORM NILAI SIAP'!$Q190*'CPMK-CPL'!G$13,0)+IFERROR('FORM NILAI SIAP'!$S190*'CPMK-CPL'!G$14,0)+IFERROR('FORM NILAI SIAP'!$U190*'CPMK-CPL'!G$15,0)+IFERROR('FORM NILAI SIAP'!$W190*'CPMK-CPL'!G$16,0)+IFERROR('FORM NILAI SIAP'!$Y190*'CPMK-CPL'!G$17,0)+IFERROR('FORM NILAI SIAP'!$AA190*'CPMK-CPL'!G$18,0)+IFERROR('FORM NILAI SIAP'!$AC190*'CPMK-CPL'!G$19,0)+IFERROR('FORM NILAI SIAP'!$AE190*'CPMK-CPL'!G$20,0))/'CPMK-CPL'!G$25,""))</f>
        <v/>
      </c>
      <c r="I190" s="7" t="str">
        <f>IF($C190="","",IFERROR((IFERROR('FORM NILAI SIAP'!$M190*'CPMK-CPL'!H$11,0)+IFERROR('FORM NILAI SIAP'!$O190*'CPMK-CPL'!H$12,0)+IFERROR('FORM NILAI SIAP'!$Q190*'CPMK-CPL'!H$13,0)+IFERROR('FORM NILAI SIAP'!$S190*'CPMK-CPL'!H$14,0)+IFERROR('FORM NILAI SIAP'!$U190*'CPMK-CPL'!H$15,0)+IFERROR('FORM NILAI SIAP'!$W190*'CPMK-CPL'!H$16,0)+IFERROR('FORM NILAI SIAP'!$Y190*'CPMK-CPL'!H$17,0)+IFERROR('FORM NILAI SIAP'!$AA190*'CPMK-CPL'!H$18,0)+IFERROR('FORM NILAI SIAP'!$AC190*'CPMK-CPL'!H$19,0)+IFERROR('FORM NILAI SIAP'!$AE190*'CPMK-CPL'!H$20,0))/'CPMK-CPL'!H$25,""))</f>
        <v/>
      </c>
      <c r="J190" s="7" t="str">
        <f>IF($C190="","",IFERROR((IFERROR('FORM NILAI SIAP'!$M190*'CPMK-CPL'!I$11,0)+IFERROR('FORM NILAI SIAP'!$O190*'CPMK-CPL'!I$12,0)+IFERROR('FORM NILAI SIAP'!$Q190*'CPMK-CPL'!I$13,0)+IFERROR('FORM NILAI SIAP'!$S190*'CPMK-CPL'!I$14,0)+IFERROR('FORM NILAI SIAP'!$U190*'CPMK-CPL'!I$15,0)+IFERROR('FORM NILAI SIAP'!$W190*'CPMK-CPL'!I$16,0)+IFERROR('FORM NILAI SIAP'!$Y190*'CPMK-CPL'!I$17,0)+IFERROR('FORM NILAI SIAP'!$AA190*'CPMK-CPL'!I$18,0)+IFERROR('FORM NILAI SIAP'!$AC190*'CPMK-CPL'!I$19,0)+IFERROR('FORM NILAI SIAP'!$AE190*'CPMK-CPL'!I$20,0))/'CPMK-CPL'!I$25,""))</f>
        <v/>
      </c>
      <c r="K190" s="7" t="str">
        <f>IF($C190="","",IFERROR((IFERROR('FORM NILAI SIAP'!$M190*'CPMK-CPL'!J$11,0)+IFERROR('FORM NILAI SIAP'!$O190*'CPMK-CPL'!J$12,0)+IFERROR('FORM NILAI SIAP'!$Q190*'CPMK-CPL'!J$13,0)+IFERROR('FORM NILAI SIAP'!$S190*'CPMK-CPL'!J$14,0)+IFERROR('FORM NILAI SIAP'!$U190*'CPMK-CPL'!J$15,0)+IFERROR('FORM NILAI SIAP'!$W190*'CPMK-CPL'!J$16,0)+IFERROR('FORM NILAI SIAP'!$Y190*'CPMK-CPL'!J$17,0)+IFERROR('FORM NILAI SIAP'!$AA190*'CPMK-CPL'!J$18,0)+IFERROR('FORM NILAI SIAP'!$AC190*'CPMK-CPL'!J$19,0)+IFERROR('FORM NILAI SIAP'!$AE190*'CPMK-CPL'!J$20,0))/'CPMK-CPL'!J$25,""))</f>
        <v/>
      </c>
      <c r="L190" s="7" t="str">
        <f>IF($C190="","",IFERROR((IFERROR('FORM NILAI SIAP'!$M190*'CPMK-CPL'!K$11,0)+IFERROR('FORM NILAI SIAP'!$O190*'CPMK-CPL'!K$12,0)+IFERROR('FORM NILAI SIAP'!$Q190*'CPMK-CPL'!K$13,0)+IFERROR('FORM NILAI SIAP'!$S190*'CPMK-CPL'!K$14,0)+IFERROR('FORM NILAI SIAP'!$U190*'CPMK-CPL'!K$15,0)+IFERROR('FORM NILAI SIAP'!$W190*'CPMK-CPL'!K$16,0)+IFERROR('FORM NILAI SIAP'!$Y190*'CPMK-CPL'!K$17,0)+IFERROR('FORM NILAI SIAP'!$AA190*'CPMK-CPL'!K$18,0)+IFERROR('FORM NILAI SIAP'!$AC190*'CPMK-CPL'!K$19,0)+IFERROR('FORM NILAI SIAP'!$AE190*'CPMK-CPL'!K$20,0))/'CPMK-CPL'!K$25,""))</f>
        <v/>
      </c>
      <c r="M190" s="7" t="str">
        <f>IF($C190="","",IFERROR((IFERROR('FORM NILAI SIAP'!$M190*'CPMK-CPL'!L$11,0)+IFERROR('FORM NILAI SIAP'!$O190*'CPMK-CPL'!L$12,0)+IFERROR('FORM NILAI SIAP'!$Q190*'CPMK-CPL'!L$13,0)+IFERROR('FORM NILAI SIAP'!$S190*'CPMK-CPL'!L$14,0)+IFERROR('FORM NILAI SIAP'!$U190*'CPMK-CPL'!L$15,0)+IFERROR('FORM NILAI SIAP'!$W190*'CPMK-CPL'!L$16,0)+IFERROR('FORM NILAI SIAP'!$Y190*'CPMK-CPL'!L$17,0)+IFERROR('FORM NILAI SIAP'!$AA190*'CPMK-CPL'!L$18,0)+IFERROR('FORM NILAI SIAP'!$AC190*'CPMK-CPL'!L$19,0)+IFERROR('FORM NILAI SIAP'!$AE190*'CPMK-CPL'!L$20,0))/'CPMK-CPL'!L$25,""))</f>
        <v/>
      </c>
      <c r="N190" s="7" t="str">
        <f>IF($C190="","",IFERROR((IFERROR('FORM NILAI SIAP'!$M190*'CPMK-CPL'!M$11,0)+IFERROR('FORM NILAI SIAP'!$O190*'CPMK-CPL'!M$12,0)+IFERROR('FORM NILAI SIAP'!$Q190*'CPMK-CPL'!M$13,0)+IFERROR('FORM NILAI SIAP'!$S190*'CPMK-CPL'!M$14,0)+IFERROR('FORM NILAI SIAP'!$U190*'CPMK-CPL'!M$15,0)+IFERROR('FORM NILAI SIAP'!$W190*'CPMK-CPL'!M$16,0)+IFERROR('FORM NILAI SIAP'!$Y190*'CPMK-CPL'!M$17,0)+IFERROR('FORM NILAI SIAP'!$AA190*'CPMK-CPL'!M$18,0)+IFERROR('FORM NILAI SIAP'!$AC190*'CPMK-CPL'!M$19,0)+IFERROR('FORM NILAI SIAP'!$AE190*'CPMK-CPL'!M$20,0))/'CPMK-CPL'!M$25,""))</f>
        <v/>
      </c>
      <c r="O190" s="7" t="str">
        <f>IF($C190="","",IFERROR((IFERROR('FORM NILAI SIAP'!$M190*'CPMK-CPL'!N$11,0)+IFERROR('FORM NILAI SIAP'!$O190*'CPMK-CPL'!N$12,0)+IFERROR('FORM NILAI SIAP'!$Q190*'CPMK-CPL'!N$13,0)+IFERROR('FORM NILAI SIAP'!$S190*'CPMK-CPL'!N$14,0)+IFERROR('FORM NILAI SIAP'!$U190*'CPMK-CPL'!N$15,0)+IFERROR('FORM NILAI SIAP'!$W190*'CPMK-CPL'!N$16,0)+IFERROR('FORM NILAI SIAP'!$Y190*'CPMK-CPL'!N$17,0)+IFERROR('FORM NILAI SIAP'!$AA190*'CPMK-CPL'!N$18,0)+IFERROR('FORM NILAI SIAP'!$AC190*'CPMK-CPL'!N$19,0)+IFERROR('FORM NILAI SIAP'!$AE190*'CPMK-CPL'!N$20,0))/'CPMK-CPL'!N$25,""))</f>
        <v/>
      </c>
      <c r="P190" s="7" t="str">
        <f>IF($C190="","",IFERROR((IFERROR('FORM NILAI SIAP'!$M190*'CPMK-CPL'!O$11,0)+IFERROR('FORM NILAI SIAP'!$O190*'CPMK-CPL'!O$12,0)+IFERROR('FORM NILAI SIAP'!$Q190*'CPMK-CPL'!O$13,0)+IFERROR('FORM NILAI SIAP'!$S190*'CPMK-CPL'!O$14,0)+IFERROR('FORM NILAI SIAP'!$U190*'CPMK-CPL'!O$15,0)+IFERROR('FORM NILAI SIAP'!$W190*'CPMK-CPL'!O$16,0)+IFERROR('FORM NILAI SIAP'!$Y190*'CPMK-CPL'!O$17,0)+IFERROR('FORM NILAI SIAP'!$AA190*'CPMK-CPL'!O$18,0)+IFERROR('FORM NILAI SIAP'!$AC190*'CPMK-CPL'!O$19,0)+IFERROR('FORM NILAI SIAP'!$AE190*'CPMK-CPL'!O$20,0))/'CPMK-CPL'!O$25,""))</f>
        <v/>
      </c>
      <c r="Q190" s="7" t="str">
        <f>IF($C190="","",IFERROR((IFERROR('FORM NILAI SIAP'!$M190*'CPMK-CPL'!P$11,0)+IFERROR('FORM NILAI SIAP'!$O190*'CPMK-CPL'!P$12,0)+IFERROR('FORM NILAI SIAP'!$Q190*'CPMK-CPL'!P$13,0)+IFERROR('FORM NILAI SIAP'!$S190*'CPMK-CPL'!P$14,0)+IFERROR('FORM NILAI SIAP'!$U190*'CPMK-CPL'!P$15,0)+IFERROR('FORM NILAI SIAP'!$W190*'CPMK-CPL'!P$16,0)+IFERROR('FORM NILAI SIAP'!$Y190*'CPMK-CPL'!P$17,0)+IFERROR('FORM NILAI SIAP'!$AA190*'CPMK-CPL'!P$18,0)+IFERROR('FORM NILAI SIAP'!$AC190*'CPMK-CPL'!P$19,0)+IFERROR('FORM NILAI SIAP'!$AE190*'CPMK-CPL'!P$20,0))/'CPMK-CPL'!P$25,""))</f>
        <v/>
      </c>
      <c r="R190" s="7" t="str">
        <f>IF($C190="","",IFERROR((IFERROR('FORM NILAI SIAP'!$M190*'CPMK-CPL'!Q$11,0)+IFERROR('FORM NILAI SIAP'!$O190*'CPMK-CPL'!Q$12,0)+IFERROR('FORM NILAI SIAP'!$Q190*'CPMK-CPL'!Q$13,0)+IFERROR('FORM NILAI SIAP'!$S190*'CPMK-CPL'!Q$14,0)+IFERROR('FORM NILAI SIAP'!$U190*'CPMK-CPL'!Q$15,0)+IFERROR('FORM NILAI SIAP'!$W190*'CPMK-CPL'!Q$16,0)+IFERROR('FORM NILAI SIAP'!$Y190*'CPMK-CPL'!Q$17,0)+IFERROR('FORM NILAI SIAP'!$AA190*'CPMK-CPL'!Q$18,0)+IFERROR('FORM NILAI SIAP'!$AC190*'CPMK-CPL'!Q$19,0)+IFERROR('FORM NILAI SIAP'!$AE190*'CPMK-CPL'!Q$20,0))/'CPMK-CPL'!Q$25,""))</f>
        <v/>
      </c>
      <c r="S190" s="7" t="str">
        <f>IF($C190="","",IFERROR((IFERROR('FORM NILAI SIAP'!$M190*'CPMK-CPL'!R$11,0)+IFERROR('FORM NILAI SIAP'!$O190*'CPMK-CPL'!R$12,0)+IFERROR('FORM NILAI SIAP'!$Q190*'CPMK-CPL'!R$13,0)+IFERROR('FORM NILAI SIAP'!$S190*'CPMK-CPL'!R$14,0)+IFERROR('FORM NILAI SIAP'!$U190*'CPMK-CPL'!R$15,0)+IFERROR('FORM NILAI SIAP'!$W190*'CPMK-CPL'!R$16,0)+IFERROR('FORM NILAI SIAP'!$Y190*'CPMK-CPL'!R$17,0)+IFERROR('FORM NILAI SIAP'!$AA190*'CPMK-CPL'!R$18,0)+IFERROR('FORM NILAI SIAP'!$AC190*'CPMK-CPL'!R$19,0)+IFERROR('FORM NILAI SIAP'!$AE190*'CPMK-CPL'!R$20,0))/'CPMK-CPL'!R$25,""))</f>
        <v/>
      </c>
      <c r="T190" s="88" t="str">
        <f t="shared" ref="T190:AH190" si="194">IF(E190="","",IF(E190&gt;=80,4,IF(E190&gt;=70,3,IF(E190&gt;=60,2,1))))</f>
        <v/>
      </c>
      <c r="U190" s="88" t="str">
        <f t="shared" si="194"/>
        <v/>
      </c>
      <c r="V190" s="88">
        <f t="shared" si="141"/>
        <v>3</v>
      </c>
      <c r="W190" s="88" t="str">
        <f t="shared" si="194"/>
        <v/>
      </c>
      <c r="X190" s="88" t="str">
        <f t="shared" si="194"/>
        <v/>
      </c>
      <c r="Y190" s="88" t="str">
        <f t="shared" si="194"/>
        <v/>
      </c>
      <c r="Z190" s="88" t="str">
        <f t="shared" si="194"/>
        <v/>
      </c>
      <c r="AA190" s="88" t="str">
        <f t="shared" si="194"/>
        <v/>
      </c>
      <c r="AB190" s="88" t="str">
        <f t="shared" si="194"/>
        <v/>
      </c>
      <c r="AC190" s="88" t="str">
        <f t="shared" si="194"/>
        <v/>
      </c>
      <c r="AD190" s="88" t="str">
        <f t="shared" si="194"/>
        <v/>
      </c>
      <c r="AE190" s="88" t="str">
        <f t="shared" si="194"/>
        <v/>
      </c>
      <c r="AF190" s="88" t="str">
        <f t="shared" si="194"/>
        <v/>
      </c>
      <c r="AG190" s="88" t="str">
        <f t="shared" si="194"/>
        <v/>
      </c>
      <c r="AH190" s="88" t="str">
        <f t="shared" si="194"/>
        <v/>
      </c>
      <c r="AI190" s="89">
        <f t="shared" ca="1" si="6"/>
        <v>3</v>
      </c>
      <c r="AJ190" s="89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</row>
    <row r="191" spans="1:90" ht="14.25" customHeight="1">
      <c r="A191" s="103">
        <f t="shared" si="139"/>
        <v>184</v>
      </c>
      <c r="B191" s="64">
        <f>IF('FORM NILAI SIAP'!A191=0,"",'FORM NILAI SIAP'!A191)</f>
        <v>21120120140099</v>
      </c>
      <c r="C191" s="3" t="str">
        <f>IF('FORM NILAI SIAP'!B191=0,"",'FORM NILAI SIAP'!B191)</f>
        <v>RAFIF SADID HAMDANI</v>
      </c>
      <c r="D191" s="3" t="str">
        <f>'FORM NILAI SIAP'!J191</f>
        <v>A</v>
      </c>
      <c r="E191" s="7" t="str">
        <f>IF($C191="","",IFERROR((IFERROR('FORM NILAI SIAP'!$M191*'CPMK-CPL'!D$11,0)+IFERROR('FORM NILAI SIAP'!$O191*'CPMK-CPL'!D$12,0)+IFERROR('FORM NILAI SIAP'!$Q191*'CPMK-CPL'!D$13,0)+IFERROR('FORM NILAI SIAP'!$S191*'CPMK-CPL'!D$14,0)+IFERROR('FORM NILAI SIAP'!$U191*'CPMK-CPL'!D$15,0)+IFERROR('FORM NILAI SIAP'!$W191*'CPMK-CPL'!D$16,0)+IFERROR('FORM NILAI SIAP'!$Y191*'CPMK-CPL'!D$17,0)+IFERROR('FORM NILAI SIAP'!$AA191*'CPMK-CPL'!D$18,0)+IFERROR('FORM NILAI SIAP'!$AC191*'CPMK-CPL'!D$19,0)+IFERROR('FORM NILAI SIAP'!$AE191*'CPMK-CPL'!D$20,0))/'CPMK-CPL'!D$25,""))</f>
        <v/>
      </c>
      <c r="F191" s="7" t="str">
        <f>IF($C191="","",IFERROR((IFERROR('FORM NILAI SIAP'!$M191*'CPMK-CPL'!E$11,0)+IFERROR('FORM NILAI SIAP'!$O191*'CPMK-CPL'!E$12,0)+IFERROR('FORM NILAI SIAP'!$Q191*'CPMK-CPL'!E$13,0)+IFERROR('FORM NILAI SIAP'!$S191*'CPMK-CPL'!E$14,0)+IFERROR('FORM NILAI SIAP'!$U191*'CPMK-CPL'!E$15,0)+IFERROR('FORM NILAI SIAP'!$W191*'CPMK-CPL'!E$16,0)+IFERROR('FORM NILAI SIAP'!$Y191*'CPMK-CPL'!E$17,0)+IFERROR('FORM NILAI SIAP'!$AA191*'CPMK-CPL'!E$18,0)+IFERROR('FORM NILAI SIAP'!$AC191*'CPMK-CPL'!E$19,0)+IFERROR('FORM NILAI SIAP'!$AE191*'CPMK-CPL'!E$20,0))/'CPMK-CPL'!E$25,""))</f>
        <v/>
      </c>
      <c r="G191" s="7">
        <f>IF($C191="","",IFERROR((IFERROR('FORM NILAI SIAP'!$M191*'CPMK-CPL'!F$11,0)+IFERROR('FORM NILAI SIAP'!$O191*'CPMK-CPL'!F$12,0)+IFERROR('FORM NILAI SIAP'!$Q191*'CPMK-CPL'!F$13,0)+IFERROR('FORM NILAI SIAP'!$S191*'CPMK-CPL'!F$14,0)+IFERROR('FORM NILAI SIAP'!$U191*'CPMK-CPL'!F$15,0)+IFERROR('FORM NILAI SIAP'!$W191*'CPMK-CPL'!F$16,0)+IFERROR('FORM NILAI SIAP'!$Y191*'CPMK-CPL'!F$17,0)+IFERROR('FORM NILAI SIAP'!$AA191*'CPMK-CPL'!F$18,0)+IFERROR('FORM NILAI SIAP'!$AC191*'CPMK-CPL'!F$19,0)+IFERROR('FORM NILAI SIAP'!$AE191*'CPMK-CPL'!F$20,0))/'CPMK-CPL'!F$25,""))</f>
        <v>91.5</v>
      </c>
      <c r="H191" s="7" t="str">
        <f>IF($C191="","",IFERROR((IFERROR('FORM NILAI SIAP'!$M191*'CPMK-CPL'!G$11,0)+IFERROR('FORM NILAI SIAP'!$O191*'CPMK-CPL'!G$12,0)+IFERROR('FORM NILAI SIAP'!$Q191*'CPMK-CPL'!G$13,0)+IFERROR('FORM NILAI SIAP'!$S191*'CPMK-CPL'!G$14,0)+IFERROR('FORM NILAI SIAP'!$U191*'CPMK-CPL'!G$15,0)+IFERROR('FORM NILAI SIAP'!$W191*'CPMK-CPL'!G$16,0)+IFERROR('FORM NILAI SIAP'!$Y191*'CPMK-CPL'!G$17,0)+IFERROR('FORM NILAI SIAP'!$AA191*'CPMK-CPL'!G$18,0)+IFERROR('FORM NILAI SIAP'!$AC191*'CPMK-CPL'!G$19,0)+IFERROR('FORM NILAI SIAP'!$AE191*'CPMK-CPL'!G$20,0))/'CPMK-CPL'!G$25,""))</f>
        <v/>
      </c>
      <c r="I191" s="7" t="str">
        <f>IF($C191="","",IFERROR((IFERROR('FORM NILAI SIAP'!$M191*'CPMK-CPL'!H$11,0)+IFERROR('FORM NILAI SIAP'!$O191*'CPMK-CPL'!H$12,0)+IFERROR('FORM NILAI SIAP'!$Q191*'CPMK-CPL'!H$13,0)+IFERROR('FORM NILAI SIAP'!$S191*'CPMK-CPL'!H$14,0)+IFERROR('FORM NILAI SIAP'!$U191*'CPMK-CPL'!H$15,0)+IFERROR('FORM NILAI SIAP'!$W191*'CPMK-CPL'!H$16,0)+IFERROR('FORM NILAI SIAP'!$Y191*'CPMK-CPL'!H$17,0)+IFERROR('FORM NILAI SIAP'!$AA191*'CPMK-CPL'!H$18,0)+IFERROR('FORM NILAI SIAP'!$AC191*'CPMK-CPL'!H$19,0)+IFERROR('FORM NILAI SIAP'!$AE191*'CPMK-CPL'!H$20,0))/'CPMK-CPL'!H$25,""))</f>
        <v/>
      </c>
      <c r="J191" s="7" t="str">
        <f>IF($C191="","",IFERROR((IFERROR('FORM NILAI SIAP'!$M191*'CPMK-CPL'!I$11,0)+IFERROR('FORM NILAI SIAP'!$O191*'CPMK-CPL'!I$12,0)+IFERROR('FORM NILAI SIAP'!$Q191*'CPMK-CPL'!I$13,0)+IFERROR('FORM NILAI SIAP'!$S191*'CPMK-CPL'!I$14,0)+IFERROR('FORM NILAI SIAP'!$U191*'CPMK-CPL'!I$15,0)+IFERROR('FORM NILAI SIAP'!$W191*'CPMK-CPL'!I$16,0)+IFERROR('FORM NILAI SIAP'!$Y191*'CPMK-CPL'!I$17,0)+IFERROR('FORM NILAI SIAP'!$AA191*'CPMK-CPL'!I$18,0)+IFERROR('FORM NILAI SIAP'!$AC191*'CPMK-CPL'!I$19,0)+IFERROR('FORM NILAI SIAP'!$AE191*'CPMK-CPL'!I$20,0))/'CPMK-CPL'!I$25,""))</f>
        <v/>
      </c>
      <c r="K191" s="7" t="str">
        <f>IF($C191="","",IFERROR((IFERROR('FORM NILAI SIAP'!$M191*'CPMK-CPL'!J$11,0)+IFERROR('FORM NILAI SIAP'!$O191*'CPMK-CPL'!J$12,0)+IFERROR('FORM NILAI SIAP'!$Q191*'CPMK-CPL'!J$13,0)+IFERROR('FORM NILAI SIAP'!$S191*'CPMK-CPL'!J$14,0)+IFERROR('FORM NILAI SIAP'!$U191*'CPMK-CPL'!J$15,0)+IFERROR('FORM NILAI SIAP'!$W191*'CPMK-CPL'!J$16,0)+IFERROR('FORM NILAI SIAP'!$Y191*'CPMK-CPL'!J$17,0)+IFERROR('FORM NILAI SIAP'!$AA191*'CPMK-CPL'!J$18,0)+IFERROR('FORM NILAI SIAP'!$AC191*'CPMK-CPL'!J$19,0)+IFERROR('FORM NILAI SIAP'!$AE191*'CPMK-CPL'!J$20,0))/'CPMK-CPL'!J$25,""))</f>
        <v/>
      </c>
      <c r="L191" s="7" t="str">
        <f>IF($C191="","",IFERROR((IFERROR('FORM NILAI SIAP'!$M191*'CPMK-CPL'!K$11,0)+IFERROR('FORM NILAI SIAP'!$O191*'CPMK-CPL'!K$12,0)+IFERROR('FORM NILAI SIAP'!$Q191*'CPMK-CPL'!K$13,0)+IFERROR('FORM NILAI SIAP'!$S191*'CPMK-CPL'!K$14,0)+IFERROR('FORM NILAI SIAP'!$U191*'CPMK-CPL'!K$15,0)+IFERROR('FORM NILAI SIAP'!$W191*'CPMK-CPL'!K$16,0)+IFERROR('FORM NILAI SIAP'!$Y191*'CPMK-CPL'!K$17,0)+IFERROR('FORM NILAI SIAP'!$AA191*'CPMK-CPL'!K$18,0)+IFERROR('FORM NILAI SIAP'!$AC191*'CPMK-CPL'!K$19,0)+IFERROR('FORM NILAI SIAP'!$AE191*'CPMK-CPL'!K$20,0))/'CPMK-CPL'!K$25,""))</f>
        <v/>
      </c>
      <c r="M191" s="7" t="str">
        <f>IF($C191="","",IFERROR((IFERROR('FORM NILAI SIAP'!$M191*'CPMK-CPL'!L$11,0)+IFERROR('FORM NILAI SIAP'!$O191*'CPMK-CPL'!L$12,0)+IFERROR('FORM NILAI SIAP'!$Q191*'CPMK-CPL'!L$13,0)+IFERROR('FORM NILAI SIAP'!$S191*'CPMK-CPL'!L$14,0)+IFERROR('FORM NILAI SIAP'!$U191*'CPMK-CPL'!L$15,0)+IFERROR('FORM NILAI SIAP'!$W191*'CPMK-CPL'!L$16,0)+IFERROR('FORM NILAI SIAP'!$Y191*'CPMK-CPL'!L$17,0)+IFERROR('FORM NILAI SIAP'!$AA191*'CPMK-CPL'!L$18,0)+IFERROR('FORM NILAI SIAP'!$AC191*'CPMK-CPL'!L$19,0)+IFERROR('FORM NILAI SIAP'!$AE191*'CPMK-CPL'!L$20,0))/'CPMK-CPL'!L$25,""))</f>
        <v/>
      </c>
      <c r="N191" s="7" t="str">
        <f>IF($C191="","",IFERROR((IFERROR('FORM NILAI SIAP'!$M191*'CPMK-CPL'!M$11,0)+IFERROR('FORM NILAI SIAP'!$O191*'CPMK-CPL'!M$12,0)+IFERROR('FORM NILAI SIAP'!$Q191*'CPMK-CPL'!M$13,0)+IFERROR('FORM NILAI SIAP'!$S191*'CPMK-CPL'!M$14,0)+IFERROR('FORM NILAI SIAP'!$U191*'CPMK-CPL'!M$15,0)+IFERROR('FORM NILAI SIAP'!$W191*'CPMK-CPL'!M$16,0)+IFERROR('FORM NILAI SIAP'!$Y191*'CPMK-CPL'!M$17,0)+IFERROR('FORM NILAI SIAP'!$AA191*'CPMK-CPL'!M$18,0)+IFERROR('FORM NILAI SIAP'!$AC191*'CPMK-CPL'!M$19,0)+IFERROR('FORM NILAI SIAP'!$AE191*'CPMK-CPL'!M$20,0))/'CPMK-CPL'!M$25,""))</f>
        <v/>
      </c>
      <c r="O191" s="7" t="str">
        <f>IF($C191="","",IFERROR((IFERROR('FORM NILAI SIAP'!$M191*'CPMK-CPL'!N$11,0)+IFERROR('FORM NILAI SIAP'!$O191*'CPMK-CPL'!N$12,0)+IFERROR('FORM NILAI SIAP'!$Q191*'CPMK-CPL'!N$13,0)+IFERROR('FORM NILAI SIAP'!$S191*'CPMK-CPL'!N$14,0)+IFERROR('FORM NILAI SIAP'!$U191*'CPMK-CPL'!N$15,0)+IFERROR('FORM NILAI SIAP'!$W191*'CPMK-CPL'!N$16,0)+IFERROR('FORM NILAI SIAP'!$Y191*'CPMK-CPL'!N$17,0)+IFERROR('FORM NILAI SIAP'!$AA191*'CPMK-CPL'!N$18,0)+IFERROR('FORM NILAI SIAP'!$AC191*'CPMK-CPL'!N$19,0)+IFERROR('FORM NILAI SIAP'!$AE191*'CPMK-CPL'!N$20,0))/'CPMK-CPL'!N$25,""))</f>
        <v/>
      </c>
      <c r="P191" s="7" t="str">
        <f>IF($C191="","",IFERROR((IFERROR('FORM NILAI SIAP'!$M191*'CPMK-CPL'!O$11,0)+IFERROR('FORM NILAI SIAP'!$O191*'CPMK-CPL'!O$12,0)+IFERROR('FORM NILAI SIAP'!$Q191*'CPMK-CPL'!O$13,0)+IFERROR('FORM NILAI SIAP'!$S191*'CPMK-CPL'!O$14,0)+IFERROR('FORM NILAI SIAP'!$U191*'CPMK-CPL'!O$15,0)+IFERROR('FORM NILAI SIAP'!$W191*'CPMK-CPL'!O$16,0)+IFERROR('FORM NILAI SIAP'!$Y191*'CPMK-CPL'!O$17,0)+IFERROR('FORM NILAI SIAP'!$AA191*'CPMK-CPL'!O$18,0)+IFERROR('FORM NILAI SIAP'!$AC191*'CPMK-CPL'!O$19,0)+IFERROR('FORM NILAI SIAP'!$AE191*'CPMK-CPL'!O$20,0))/'CPMK-CPL'!O$25,""))</f>
        <v/>
      </c>
      <c r="Q191" s="7" t="str">
        <f>IF($C191="","",IFERROR((IFERROR('FORM NILAI SIAP'!$M191*'CPMK-CPL'!P$11,0)+IFERROR('FORM NILAI SIAP'!$O191*'CPMK-CPL'!P$12,0)+IFERROR('FORM NILAI SIAP'!$Q191*'CPMK-CPL'!P$13,0)+IFERROR('FORM NILAI SIAP'!$S191*'CPMK-CPL'!P$14,0)+IFERROR('FORM NILAI SIAP'!$U191*'CPMK-CPL'!P$15,0)+IFERROR('FORM NILAI SIAP'!$W191*'CPMK-CPL'!P$16,0)+IFERROR('FORM NILAI SIAP'!$Y191*'CPMK-CPL'!P$17,0)+IFERROR('FORM NILAI SIAP'!$AA191*'CPMK-CPL'!P$18,0)+IFERROR('FORM NILAI SIAP'!$AC191*'CPMK-CPL'!P$19,0)+IFERROR('FORM NILAI SIAP'!$AE191*'CPMK-CPL'!P$20,0))/'CPMK-CPL'!P$25,""))</f>
        <v/>
      </c>
      <c r="R191" s="7" t="str">
        <f>IF($C191="","",IFERROR((IFERROR('FORM NILAI SIAP'!$M191*'CPMK-CPL'!Q$11,0)+IFERROR('FORM NILAI SIAP'!$O191*'CPMK-CPL'!Q$12,0)+IFERROR('FORM NILAI SIAP'!$Q191*'CPMK-CPL'!Q$13,0)+IFERROR('FORM NILAI SIAP'!$S191*'CPMK-CPL'!Q$14,0)+IFERROR('FORM NILAI SIAP'!$U191*'CPMK-CPL'!Q$15,0)+IFERROR('FORM NILAI SIAP'!$W191*'CPMK-CPL'!Q$16,0)+IFERROR('FORM NILAI SIAP'!$Y191*'CPMK-CPL'!Q$17,0)+IFERROR('FORM NILAI SIAP'!$AA191*'CPMK-CPL'!Q$18,0)+IFERROR('FORM NILAI SIAP'!$AC191*'CPMK-CPL'!Q$19,0)+IFERROR('FORM NILAI SIAP'!$AE191*'CPMK-CPL'!Q$20,0))/'CPMK-CPL'!Q$25,""))</f>
        <v/>
      </c>
      <c r="S191" s="7" t="str">
        <f>IF($C191="","",IFERROR((IFERROR('FORM NILAI SIAP'!$M191*'CPMK-CPL'!R$11,0)+IFERROR('FORM NILAI SIAP'!$O191*'CPMK-CPL'!R$12,0)+IFERROR('FORM NILAI SIAP'!$Q191*'CPMK-CPL'!R$13,0)+IFERROR('FORM NILAI SIAP'!$S191*'CPMK-CPL'!R$14,0)+IFERROR('FORM NILAI SIAP'!$U191*'CPMK-CPL'!R$15,0)+IFERROR('FORM NILAI SIAP'!$W191*'CPMK-CPL'!R$16,0)+IFERROR('FORM NILAI SIAP'!$Y191*'CPMK-CPL'!R$17,0)+IFERROR('FORM NILAI SIAP'!$AA191*'CPMK-CPL'!R$18,0)+IFERROR('FORM NILAI SIAP'!$AC191*'CPMK-CPL'!R$19,0)+IFERROR('FORM NILAI SIAP'!$AE191*'CPMK-CPL'!R$20,0))/'CPMK-CPL'!R$25,""))</f>
        <v/>
      </c>
      <c r="T191" s="88" t="str">
        <f t="shared" ref="T191:AH191" si="195">IF(E191="","",IF(E191&gt;=80,4,IF(E191&gt;=70,3,IF(E191&gt;=60,2,1))))</f>
        <v/>
      </c>
      <c r="U191" s="88" t="str">
        <f t="shared" si="195"/>
        <v/>
      </c>
      <c r="V191" s="88">
        <f t="shared" si="141"/>
        <v>4</v>
      </c>
      <c r="W191" s="88" t="str">
        <f t="shared" si="195"/>
        <v/>
      </c>
      <c r="X191" s="88" t="str">
        <f t="shared" si="195"/>
        <v/>
      </c>
      <c r="Y191" s="88" t="str">
        <f t="shared" si="195"/>
        <v/>
      </c>
      <c r="Z191" s="88" t="str">
        <f t="shared" si="195"/>
        <v/>
      </c>
      <c r="AA191" s="88" t="str">
        <f t="shared" si="195"/>
        <v/>
      </c>
      <c r="AB191" s="88" t="str">
        <f t="shared" si="195"/>
        <v/>
      </c>
      <c r="AC191" s="88" t="str">
        <f t="shared" si="195"/>
        <v/>
      </c>
      <c r="AD191" s="88" t="str">
        <f t="shared" si="195"/>
        <v/>
      </c>
      <c r="AE191" s="88" t="str">
        <f t="shared" si="195"/>
        <v/>
      </c>
      <c r="AF191" s="88" t="str">
        <f t="shared" si="195"/>
        <v/>
      </c>
      <c r="AG191" s="88" t="str">
        <f t="shared" si="195"/>
        <v/>
      </c>
      <c r="AH191" s="88" t="str">
        <f t="shared" si="195"/>
        <v/>
      </c>
      <c r="AI191" s="89">
        <f t="shared" ca="1" si="6"/>
        <v>4</v>
      </c>
      <c r="AJ191" s="89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</row>
    <row r="192" spans="1:90" ht="14.25" customHeight="1">
      <c r="A192" s="103">
        <f t="shared" si="139"/>
        <v>185</v>
      </c>
      <c r="B192" s="64">
        <f>IF('FORM NILAI SIAP'!A192=0,"",'FORM NILAI SIAP'!A192)</f>
        <v>21120120140099</v>
      </c>
      <c r="C192" s="3" t="str">
        <f>IF('FORM NILAI SIAP'!B192=0,"",'FORM NILAI SIAP'!B192)</f>
        <v>ARIZ MUHAMMAD FAJAR</v>
      </c>
      <c r="D192" s="3" t="str">
        <f>'FORM NILAI SIAP'!J192</f>
        <v>B</v>
      </c>
      <c r="E192" s="7" t="str">
        <f>IF($C192="","",IFERROR((IFERROR('FORM NILAI SIAP'!$M192*'CPMK-CPL'!D$11,0)+IFERROR('FORM NILAI SIAP'!$O192*'CPMK-CPL'!D$12,0)+IFERROR('FORM NILAI SIAP'!$Q192*'CPMK-CPL'!D$13,0)+IFERROR('FORM NILAI SIAP'!$S192*'CPMK-CPL'!D$14,0)+IFERROR('FORM NILAI SIAP'!$U192*'CPMK-CPL'!D$15,0)+IFERROR('FORM NILAI SIAP'!$W192*'CPMK-CPL'!D$16,0)+IFERROR('FORM NILAI SIAP'!$Y192*'CPMK-CPL'!D$17,0)+IFERROR('FORM NILAI SIAP'!$AA192*'CPMK-CPL'!D$18,0)+IFERROR('FORM NILAI SIAP'!$AC192*'CPMK-CPL'!D$19,0)+IFERROR('FORM NILAI SIAP'!$AE192*'CPMK-CPL'!D$20,0))/'CPMK-CPL'!D$25,""))</f>
        <v/>
      </c>
      <c r="F192" s="7" t="str">
        <f>IF($C192="","",IFERROR((IFERROR('FORM NILAI SIAP'!$M192*'CPMK-CPL'!E$11,0)+IFERROR('FORM NILAI SIAP'!$O192*'CPMK-CPL'!E$12,0)+IFERROR('FORM NILAI SIAP'!$Q192*'CPMK-CPL'!E$13,0)+IFERROR('FORM NILAI SIAP'!$S192*'CPMK-CPL'!E$14,0)+IFERROR('FORM NILAI SIAP'!$U192*'CPMK-CPL'!E$15,0)+IFERROR('FORM NILAI SIAP'!$W192*'CPMK-CPL'!E$16,0)+IFERROR('FORM NILAI SIAP'!$Y192*'CPMK-CPL'!E$17,0)+IFERROR('FORM NILAI SIAP'!$AA192*'CPMK-CPL'!E$18,0)+IFERROR('FORM NILAI SIAP'!$AC192*'CPMK-CPL'!E$19,0)+IFERROR('FORM NILAI SIAP'!$AE192*'CPMK-CPL'!E$20,0))/'CPMK-CPL'!E$25,""))</f>
        <v/>
      </c>
      <c r="G192" s="7">
        <f>IF($C192="","",IFERROR((IFERROR('FORM NILAI SIAP'!$M192*'CPMK-CPL'!F$11,0)+IFERROR('FORM NILAI SIAP'!$O192*'CPMK-CPL'!F$12,0)+IFERROR('FORM NILAI SIAP'!$Q192*'CPMK-CPL'!F$13,0)+IFERROR('FORM NILAI SIAP'!$S192*'CPMK-CPL'!F$14,0)+IFERROR('FORM NILAI SIAP'!$U192*'CPMK-CPL'!F$15,0)+IFERROR('FORM NILAI SIAP'!$W192*'CPMK-CPL'!F$16,0)+IFERROR('FORM NILAI SIAP'!$Y192*'CPMK-CPL'!F$17,0)+IFERROR('FORM NILAI SIAP'!$AA192*'CPMK-CPL'!F$18,0)+IFERROR('FORM NILAI SIAP'!$AC192*'CPMK-CPL'!F$19,0)+IFERROR('FORM NILAI SIAP'!$AE192*'CPMK-CPL'!F$20,0))/'CPMK-CPL'!F$25,""))</f>
        <v>74</v>
      </c>
      <c r="H192" s="7" t="str">
        <f>IF($C192="","",IFERROR((IFERROR('FORM NILAI SIAP'!$M192*'CPMK-CPL'!G$11,0)+IFERROR('FORM NILAI SIAP'!$O192*'CPMK-CPL'!G$12,0)+IFERROR('FORM NILAI SIAP'!$Q192*'CPMK-CPL'!G$13,0)+IFERROR('FORM NILAI SIAP'!$S192*'CPMK-CPL'!G$14,0)+IFERROR('FORM NILAI SIAP'!$U192*'CPMK-CPL'!G$15,0)+IFERROR('FORM NILAI SIAP'!$W192*'CPMK-CPL'!G$16,0)+IFERROR('FORM NILAI SIAP'!$Y192*'CPMK-CPL'!G$17,0)+IFERROR('FORM NILAI SIAP'!$AA192*'CPMK-CPL'!G$18,0)+IFERROR('FORM NILAI SIAP'!$AC192*'CPMK-CPL'!G$19,0)+IFERROR('FORM NILAI SIAP'!$AE192*'CPMK-CPL'!G$20,0))/'CPMK-CPL'!G$25,""))</f>
        <v/>
      </c>
      <c r="I192" s="7" t="str">
        <f>IF($C192="","",IFERROR((IFERROR('FORM NILAI SIAP'!$M192*'CPMK-CPL'!H$11,0)+IFERROR('FORM NILAI SIAP'!$O192*'CPMK-CPL'!H$12,0)+IFERROR('FORM NILAI SIAP'!$Q192*'CPMK-CPL'!H$13,0)+IFERROR('FORM NILAI SIAP'!$S192*'CPMK-CPL'!H$14,0)+IFERROR('FORM NILAI SIAP'!$U192*'CPMK-CPL'!H$15,0)+IFERROR('FORM NILAI SIAP'!$W192*'CPMK-CPL'!H$16,0)+IFERROR('FORM NILAI SIAP'!$Y192*'CPMK-CPL'!H$17,0)+IFERROR('FORM NILAI SIAP'!$AA192*'CPMK-CPL'!H$18,0)+IFERROR('FORM NILAI SIAP'!$AC192*'CPMK-CPL'!H$19,0)+IFERROR('FORM NILAI SIAP'!$AE192*'CPMK-CPL'!H$20,0))/'CPMK-CPL'!H$25,""))</f>
        <v/>
      </c>
      <c r="J192" s="7" t="str">
        <f>IF($C192="","",IFERROR((IFERROR('FORM NILAI SIAP'!$M192*'CPMK-CPL'!I$11,0)+IFERROR('FORM NILAI SIAP'!$O192*'CPMK-CPL'!I$12,0)+IFERROR('FORM NILAI SIAP'!$Q192*'CPMK-CPL'!I$13,0)+IFERROR('FORM NILAI SIAP'!$S192*'CPMK-CPL'!I$14,0)+IFERROR('FORM NILAI SIAP'!$U192*'CPMK-CPL'!I$15,0)+IFERROR('FORM NILAI SIAP'!$W192*'CPMK-CPL'!I$16,0)+IFERROR('FORM NILAI SIAP'!$Y192*'CPMK-CPL'!I$17,0)+IFERROR('FORM NILAI SIAP'!$AA192*'CPMK-CPL'!I$18,0)+IFERROR('FORM NILAI SIAP'!$AC192*'CPMK-CPL'!I$19,0)+IFERROR('FORM NILAI SIAP'!$AE192*'CPMK-CPL'!I$20,0))/'CPMK-CPL'!I$25,""))</f>
        <v/>
      </c>
      <c r="K192" s="7" t="str">
        <f>IF($C192="","",IFERROR((IFERROR('FORM NILAI SIAP'!$M192*'CPMK-CPL'!J$11,0)+IFERROR('FORM NILAI SIAP'!$O192*'CPMK-CPL'!J$12,0)+IFERROR('FORM NILAI SIAP'!$Q192*'CPMK-CPL'!J$13,0)+IFERROR('FORM NILAI SIAP'!$S192*'CPMK-CPL'!J$14,0)+IFERROR('FORM NILAI SIAP'!$U192*'CPMK-CPL'!J$15,0)+IFERROR('FORM NILAI SIAP'!$W192*'CPMK-CPL'!J$16,0)+IFERROR('FORM NILAI SIAP'!$Y192*'CPMK-CPL'!J$17,0)+IFERROR('FORM NILAI SIAP'!$AA192*'CPMK-CPL'!J$18,0)+IFERROR('FORM NILAI SIAP'!$AC192*'CPMK-CPL'!J$19,0)+IFERROR('FORM NILAI SIAP'!$AE192*'CPMK-CPL'!J$20,0))/'CPMK-CPL'!J$25,""))</f>
        <v/>
      </c>
      <c r="L192" s="7" t="str">
        <f>IF($C192="","",IFERROR((IFERROR('FORM NILAI SIAP'!$M192*'CPMK-CPL'!K$11,0)+IFERROR('FORM NILAI SIAP'!$O192*'CPMK-CPL'!K$12,0)+IFERROR('FORM NILAI SIAP'!$Q192*'CPMK-CPL'!K$13,0)+IFERROR('FORM NILAI SIAP'!$S192*'CPMK-CPL'!K$14,0)+IFERROR('FORM NILAI SIAP'!$U192*'CPMK-CPL'!K$15,0)+IFERROR('FORM NILAI SIAP'!$W192*'CPMK-CPL'!K$16,0)+IFERROR('FORM NILAI SIAP'!$Y192*'CPMK-CPL'!K$17,0)+IFERROR('FORM NILAI SIAP'!$AA192*'CPMK-CPL'!K$18,0)+IFERROR('FORM NILAI SIAP'!$AC192*'CPMK-CPL'!K$19,0)+IFERROR('FORM NILAI SIAP'!$AE192*'CPMK-CPL'!K$20,0))/'CPMK-CPL'!K$25,""))</f>
        <v/>
      </c>
      <c r="M192" s="7" t="str">
        <f>IF($C192="","",IFERROR((IFERROR('FORM NILAI SIAP'!$M192*'CPMK-CPL'!L$11,0)+IFERROR('FORM NILAI SIAP'!$O192*'CPMK-CPL'!L$12,0)+IFERROR('FORM NILAI SIAP'!$Q192*'CPMK-CPL'!L$13,0)+IFERROR('FORM NILAI SIAP'!$S192*'CPMK-CPL'!L$14,0)+IFERROR('FORM NILAI SIAP'!$U192*'CPMK-CPL'!L$15,0)+IFERROR('FORM NILAI SIAP'!$W192*'CPMK-CPL'!L$16,0)+IFERROR('FORM NILAI SIAP'!$Y192*'CPMK-CPL'!L$17,0)+IFERROR('FORM NILAI SIAP'!$AA192*'CPMK-CPL'!L$18,0)+IFERROR('FORM NILAI SIAP'!$AC192*'CPMK-CPL'!L$19,0)+IFERROR('FORM NILAI SIAP'!$AE192*'CPMK-CPL'!L$20,0))/'CPMK-CPL'!L$25,""))</f>
        <v/>
      </c>
      <c r="N192" s="7" t="str">
        <f>IF($C192="","",IFERROR((IFERROR('FORM NILAI SIAP'!$M192*'CPMK-CPL'!M$11,0)+IFERROR('FORM NILAI SIAP'!$O192*'CPMK-CPL'!M$12,0)+IFERROR('FORM NILAI SIAP'!$Q192*'CPMK-CPL'!M$13,0)+IFERROR('FORM NILAI SIAP'!$S192*'CPMK-CPL'!M$14,0)+IFERROR('FORM NILAI SIAP'!$U192*'CPMK-CPL'!M$15,0)+IFERROR('FORM NILAI SIAP'!$W192*'CPMK-CPL'!M$16,0)+IFERROR('FORM NILAI SIAP'!$Y192*'CPMK-CPL'!M$17,0)+IFERROR('FORM NILAI SIAP'!$AA192*'CPMK-CPL'!M$18,0)+IFERROR('FORM NILAI SIAP'!$AC192*'CPMK-CPL'!M$19,0)+IFERROR('FORM NILAI SIAP'!$AE192*'CPMK-CPL'!M$20,0))/'CPMK-CPL'!M$25,""))</f>
        <v/>
      </c>
      <c r="O192" s="7" t="str">
        <f>IF($C192="","",IFERROR((IFERROR('FORM NILAI SIAP'!$M192*'CPMK-CPL'!N$11,0)+IFERROR('FORM NILAI SIAP'!$O192*'CPMK-CPL'!N$12,0)+IFERROR('FORM NILAI SIAP'!$Q192*'CPMK-CPL'!N$13,0)+IFERROR('FORM NILAI SIAP'!$S192*'CPMK-CPL'!N$14,0)+IFERROR('FORM NILAI SIAP'!$U192*'CPMK-CPL'!N$15,0)+IFERROR('FORM NILAI SIAP'!$W192*'CPMK-CPL'!N$16,0)+IFERROR('FORM NILAI SIAP'!$Y192*'CPMK-CPL'!N$17,0)+IFERROR('FORM NILAI SIAP'!$AA192*'CPMK-CPL'!N$18,0)+IFERROR('FORM NILAI SIAP'!$AC192*'CPMK-CPL'!N$19,0)+IFERROR('FORM NILAI SIAP'!$AE192*'CPMK-CPL'!N$20,0))/'CPMK-CPL'!N$25,""))</f>
        <v/>
      </c>
      <c r="P192" s="7" t="str">
        <f>IF($C192="","",IFERROR((IFERROR('FORM NILAI SIAP'!$M192*'CPMK-CPL'!O$11,0)+IFERROR('FORM NILAI SIAP'!$O192*'CPMK-CPL'!O$12,0)+IFERROR('FORM NILAI SIAP'!$Q192*'CPMK-CPL'!O$13,0)+IFERROR('FORM NILAI SIAP'!$S192*'CPMK-CPL'!O$14,0)+IFERROR('FORM NILAI SIAP'!$U192*'CPMK-CPL'!O$15,0)+IFERROR('FORM NILAI SIAP'!$W192*'CPMK-CPL'!O$16,0)+IFERROR('FORM NILAI SIAP'!$Y192*'CPMK-CPL'!O$17,0)+IFERROR('FORM NILAI SIAP'!$AA192*'CPMK-CPL'!O$18,0)+IFERROR('FORM NILAI SIAP'!$AC192*'CPMK-CPL'!O$19,0)+IFERROR('FORM NILAI SIAP'!$AE192*'CPMK-CPL'!O$20,0))/'CPMK-CPL'!O$25,""))</f>
        <v/>
      </c>
      <c r="Q192" s="7" t="str">
        <f>IF($C192="","",IFERROR((IFERROR('FORM NILAI SIAP'!$M192*'CPMK-CPL'!P$11,0)+IFERROR('FORM NILAI SIAP'!$O192*'CPMK-CPL'!P$12,0)+IFERROR('FORM NILAI SIAP'!$Q192*'CPMK-CPL'!P$13,0)+IFERROR('FORM NILAI SIAP'!$S192*'CPMK-CPL'!P$14,0)+IFERROR('FORM NILAI SIAP'!$U192*'CPMK-CPL'!P$15,0)+IFERROR('FORM NILAI SIAP'!$W192*'CPMK-CPL'!P$16,0)+IFERROR('FORM NILAI SIAP'!$Y192*'CPMK-CPL'!P$17,0)+IFERROR('FORM NILAI SIAP'!$AA192*'CPMK-CPL'!P$18,0)+IFERROR('FORM NILAI SIAP'!$AC192*'CPMK-CPL'!P$19,0)+IFERROR('FORM NILAI SIAP'!$AE192*'CPMK-CPL'!P$20,0))/'CPMK-CPL'!P$25,""))</f>
        <v/>
      </c>
      <c r="R192" s="7" t="str">
        <f>IF($C192="","",IFERROR((IFERROR('FORM NILAI SIAP'!$M192*'CPMK-CPL'!Q$11,0)+IFERROR('FORM NILAI SIAP'!$O192*'CPMK-CPL'!Q$12,0)+IFERROR('FORM NILAI SIAP'!$Q192*'CPMK-CPL'!Q$13,0)+IFERROR('FORM NILAI SIAP'!$S192*'CPMK-CPL'!Q$14,0)+IFERROR('FORM NILAI SIAP'!$U192*'CPMK-CPL'!Q$15,0)+IFERROR('FORM NILAI SIAP'!$W192*'CPMK-CPL'!Q$16,0)+IFERROR('FORM NILAI SIAP'!$Y192*'CPMK-CPL'!Q$17,0)+IFERROR('FORM NILAI SIAP'!$AA192*'CPMK-CPL'!Q$18,0)+IFERROR('FORM NILAI SIAP'!$AC192*'CPMK-CPL'!Q$19,0)+IFERROR('FORM NILAI SIAP'!$AE192*'CPMK-CPL'!Q$20,0))/'CPMK-CPL'!Q$25,""))</f>
        <v/>
      </c>
      <c r="S192" s="7" t="str">
        <f>IF($C192="","",IFERROR((IFERROR('FORM NILAI SIAP'!$M192*'CPMK-CPL'!R$11,0)+IFERROR('FORM NILAI SIAP'!$O192*'CPMK-CPL'!R$12,0)+IFERROR('FORM NILAI SIAP'!$Q192*'CPMK-CPL'!R$13,0)+IFERROR('FORM NILAI SIAP'!$S192*'CPMK-CPL'!R$14,0)+IFERROR('FORM NILAI SIAP'!$U192*'CPMK-CPL'!R$15,0)+IFERROR('FORM NILAI SIAP'!$W192*'CPMK-CPL'!R$16,0)+IFERROR('FORM NILAI SIAP'!$Y192*'CPMK-CPL'!R$17,0)+IFERROR('FORM NILAI SIAP'!$AA192*'CPMK-CPL'!R$18,0)+IFERROR('FORM NILAI SIAP'!$AC192*'CPMK-CPL'!R$19,0)+IFERROR('FORM NILAI SIAP'!$AE192*'CPMK-CPL'!R$20,0))/'CPMK-CPL'!R$25,""))</f>
        <v/>
      </c>
      <c r="T192" s="88" t="str">
        <f t="shared" ref="T192:AH192" si="196">IF(E192="","",IF(E192&gt;=80,4,IF(E192&gt;=70,3,IF(E192&gt;=60,2,1))))</f>
        <v/>
      </c>
      <c r="U192" s="88" t="str">
        <f t="shared" si="196"/>
        <v/>
      </c>
      <c r="V192" s="88">
        <f t="shared" si="141"/>
        <v>3</v>
      </c>
      <c r="W192" s="88" t="str">
        <f t="shared" si="196"/>
        <v/>
      </c>
      <c r="X192" s="88" t="str">
        <f t="shared" si="196"/>
        <v/>
      </c>
      <c r="Y192" s="88" t="str">
        <f t="shared" si="196"/>
        <v/>
      </c>
      <c r="Z192" s="88" t="str">
        <f t="shared" si="196"/>
        <v/>
      </c>
      <c r="AA192" s="88" t="str">
        <f t="shared" si="196"/>
        <v/>
      </c>
      <c r="AB192" s="88" t="str">
        <f t="shared" si="196"/>
        <v/>
      </c>
      <c r="AC192" s="88" t="str">
        <f t="shared" si="196"/>
        <v/>
      </c>
      <c r="AD192" s="88" t="str">
        <f t="shared" si="196"/>
        <v/>
      </c>
      <c r="AE192" s="88" t="str">
        <f t="shared" si="196"/>
        <v/>
      </c>
      <c r="AF192" s="88" t="str">
        <f t="shared" si="196"/>
        <v/>
      </c>
      <c r="AG192" s="88" t="str">
        <f t="shared" si="196"/>
        <v/>
      </c>
      <c r="AH192" s="88" t="str">
        <f t="shared" si="196"/>
        <v/>
      </c>
      <c r="AI192" s="89">
        <f t="shared" ca="1" si="6"/>
        <v>3</v>
      </c>
      <c r="AJ192" s="89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</row>
    <row r="193" spans="1:90" ht="14.25" customHeight="1">
      <c r="A193" s="103">
        <f t="shared" si="139"/>
        <v>186</v>
      </c>
      <c r="B193" s="64">
        <f>IF('FORM NILAI SIAP'!A193=0,"",'FORM NILAI SIAP'!A193)</f>
        <v>21120120140099</v>
      </c>
      <c r="C193" s="3" t="str">
        <f>IF('FORM NILAI SIAP'!B193=0,"",'FORM NILAI SIAP'!B193)</f>
        <v>MUHAMMAD RIZAL QOWI AL-AZIS</v>
      </c>
      <c r="D193" s="3" t="str">
        <f>'FORM NILAI SIAP'!J193</f>
        <v>A</v>
      </c>
      <c r="E193" s="7" t="str">
        <f>IF($C193="","",IFERROR((IFERROR('FORM NILAI SIAP'!$M193*'CPMK-CPL'!D$11,0)+IFERROR('FORM NILAI SIAP'!$O193*'CPMK-CPL'!D$12,0)+IFERROR('FORM NILAI SIAP'!$Q193*'CPMK-CPL'!D$13,0)+IFERROR('FORM NILAI SIAP'!$S193*'CPMK-CPL'!D$14,0)+IFERROR('FORM NILAI SIAP'!$U193*'CPMK-CPL'!D$15,0)+IFERROR('FORM NILAI SIAP'!$W193*'CPMK-CPL'!D$16,0)+IFERROR('FORM NILAI SIAP'!$Y193*'CPMK-CPL'!D$17,0)+IFERROR('FORM NILAI SIAP'!$AA193*'CPMK-CPL'!D$18,0)+IFERROR('FORM NILAI SIAP'!$AC193*'CPMK-CPL'!D$19,0)+IFERROR('FORM NILAI SIAP'!$AE193*'CPMK-CPL'!D$20,0))/'CPMK-CPL'!D$25,""))</f>
        <v/>
      </c>
      <c r="F193" s="7" t="str">
        <f>IF($C193="","",IFERROR((IFERROR('FORM NILAI SIAP'!$M193*'CPMK-CPL'!E$11,0)+IFERROR('FORM NILAI SIAP'!$O193*'CPMK-CPL'!E$12,0)+IFERROR('FORM NILAI SIAP'!$Q193*'CPMK-CPL'!E$13,0)+IFERROR('FORM NILAI SIAP'!$S193*'CPMK-CPL'!E$14,0)+IFERROR('FORM NILAI SIAP'!$U193*'CPMK-CPL'!E$15,0)+IFERROR('FORM NILAI SIAP'!$W193*'CPMK-CPL'!E$16,0)+IFERROR('FORM NILAI SIAP'!$Y193*'CPMK-CPL'!E$17,0)+IFERROR('FORM NILAI SIAP'!$AA193*'CPMK-CPL'!E$18,0)+IFERROR('FORM NILAI SIAP'!$AC193*'CPMK-CPL'!E$19,0)+IFERROR('FORM NILAI SIAP'!$AE193*'CPMK-CPL'!E$20,0))/'CPMK-CPL'!E$25,""))</f>
        <v/>
      </c>
      <c r="G193" s="7">
        <f>IF($C193="","",IFERROR((IFERROR('FORM NILAI SIAP'!$M193*'CPMK-CPL'!F$11,0)+IFERROR('FORM NILAI SIAP'!$O193*'CPMK-CPL'!F$12,0)+IFERROR('FORM NILAI SIAP'!$Q193*'CPMK-CPL'!F$13,0)+IFERROR('FORM NILAI SIAP'!$S193*'CPMK-CPL'!F$14,0)+IFERROR('FORM NILAI SIAP'!$U193*'CPMK-CPL'!F$15,0)+IFERROR('FORM NILAI SIAP'!$W193*'CPMK-CPL'!F$16,0)+IFERROR('FORM NILAI SIAP'!$Y193*'CPMK-CPL'!F$17,0)+IFERROR('FORM NILAI SIAP'!$AA193*'CPMK-CPL'!F$18,0)+IFERROR('FORM NILAI SIAP'!$AC193*'CPMK-CPL'!F$19,0)+IFERROR('FORM NILAI SIAP'!$AE193*'CPMK-CPL'!F$20,0))/'CPMK-CPL'!F$25,""))</f>
        <v>91.75</v>
      </c>
      <c r="H193" s="7" t="str">
        <f>IF($C193="","",IFERROR((IFERROR('FORM NILAI SIAP'!$M193*'CPMK-CPL'!G$11,0)+IFERROR('FORM NILAI SIAP'!$O193*'CPMK-CPL'!G$12,0)+IFERROR('FORM NILAI SIAP'!$Q193*'CPMK-CPL'!G$13,0)+IFERROR('FORM NILAI SIAP'!$S193*'CPMK-CPL'!G$14,0)+IFERROR('FORM NILAI SIAP'!$U193*'CPMK-CPL'!G$15,0)+IFERROR('FORM NILAI SIAP'!$W193*'CPMK-CPL'!G$16,0)+IFERROR('FORM NILAI SIAP'!$Y193*'CPMK-CPL'!G$17,0)+IFERROR('FORM NILAI SIAP'!$AA193*'CPMK-CPL'!G$18,0)+IFERROR('FORM NILAI SIAP'!$AC193*'CPMK-CPL'!G$19,0)+IFERROR('FORM NILAI SIAP'!$AE193*'CPMK-CPL'!G$20,0))/'CPMK-CPL'!G$25,""))</f>
        <v/>
      </c>
      <c r="I193" s="7" t="str">
        <f>IF($C193="","",IFERROR((IFERROR('FORM NILAI SIAP'!$M193*'CPMK-CPL'!H$11,0)+IFERROR('FORM NILAI SIAP'!$O193*'CPMK-CPL'!H$12,0)+IFERROR('FORM NILAI SIAP'!$Q193*'CPMK-CPL'!H$13,0)+IFERROR('FORM NILAI SIAP'!$S193*'CPMK-CPL'!H$14,0)+IFERROR('FORM NILAI SIAP'!$U193*'CPMK-CPL'!H$15,0)+IFERROR('FORM NILAI SIAP'!$W193*'CPMK-CPL'!H$16,0)+IFERROR('FORM NILAI SIAP'!$Y193*'CPMK-CPL'!H$17,0)+IFERROR('FORM NILAI SIAP'!$AA193*'CPMK-CPL'!H$18,0)+IFERROR('FORM NILAI SIAP'!$AC193*'CPMK-CPL'!H$19,0)+IFERROR('FORM NILAI SIAP'!$AE193*'CPMK-CPL'!H$20,0))/'CPMK-CPL'!H$25,""))</f>
        <v/>
      </c>
      <c r="J193" s="7" t="str">
        <f>IF($C193="","",IFERROR((IFERROR('FORM NILAI SIAP'!$M193*'CPMK-CPL'!I$11,0)+IFERROR('FORM NILAI SIAP'!$O193*'CPMK-CPL'!I$12,0)+IFERROR('FORM NILAI SIAP'!$Q193*'CPMK-CPL'!I$13,0)+IFERROR('FORM NILAI SIAP'!$S193*'CPMK-CPL'!I$14,0)+IFERROR('FORM NILAI SIAP'!$U193*'CPMK-CPL'!I$15,0)+IFERROR('FORM NILAI SIAP'!$W193*'CPMK-CPL'!I$16,0)+IFERROR('FORM NILAI SIAP'!$Y193*'CPMK-CPL'!I$17,0)+IFERROR('FORM NILAI SIAP'!$AA193*'CPMK-CPL'!I$18,0)+IFERROR('FORM NILAI SIAP'!$AC193*'CPMK-CPL'!I$19,0)+IFERROR('FORM NILAI SIAP'!$AE193*'CPMK-CPL'!I$20,0))/'CPMK-CPL'!I$25,""))</f>
        <v/>
      </c>
      <c r="K193" s="7" t="str">
        <f>IF($C193="","",IFERROR((IFERROR('FORM NILAI SIAP'!$M193*'CPMK-CPL'!J$11,0)+IFERROR('FORM NILAI SIAP'!$O193*'CPMK-CPL'!J$12,0)+IFERROR('FORM NILAI SIAP'!$Q193*'CPMK-CPL'!J$13,0)+IFERROR('FORM NILAI SIAP'!$S193*'CPMK-CPL'!J$14,0)+IFERROR('FORM NILAI SIAP'!$U193*'CPMK-CPL'!J$15,0)+IFERROR('FORM NILAI SIAP'!$W193*'CPMK-CPL'!J$16,0)+IFERROR('FORM NILAI SIAP'!$Y193*'CPMK-CPL'!J$17,0)+IFERROR('FORM NILAI SIAP'!$AA193*'CPMK-CPL'!J$18,0)+IFERROR('FORM NILAI SIAP'!$AC193*'CPMK-CPL'!J$19,0)+IFERROR('FORM NILAI SIAP'!$AE193*'CPMK-CPL'!J$20,0))/'CPMK-CPL'!J$25,""))</f>
        <v/>
      </c>
      <c r="L193" s="7" t="str">
        <f>IF($C193="","",IFERROR((IFERROR('FORM NILAI SIAP'!$M193*'CPMK-CPL'!K$11,0)+IFERROR('FORM NILAI SIAP'!$O193*'CPMK-CPL'!K$12,0)+IFERROR('FORM NILAI SIAP'!$Q193*'CPMK-CPL'!K$13,0)+IFERROR('FORM NILAI SIAP'!$S193*'CPMK-CPL'!K$14,0)+IFERROR('FORM NILAI SIAP'!$U193*'CPMK-CPL'!K$15,0)+IFERROR('FORM NILAI SIAP'!$W193*'CPMK-CPL'!K$16,0)+IFERROR('FORM NILAI SIAP'!$Y193*'CPMK-CPL'!K$17,0)+IFERROR('FORM NILAI SIAP'!$AA193*'CPMK-CPL'!K$18,0)+IFERROR('FORM NILAI SIAP'!$AC193*'CPMK-CPL'!K$19,0)+IFERROR('FORM NILAI SIAP'!$AE193*'CPMK-CPL'!K$20,0))/'CPMK-CPL'!K$25,""))</f>
        <v/>
      </c>
      <c r="M193" s="7" t="str">
        <f>IF($C193="","",IFERROR((IFERROR('FORM NILAI SIAP'!$M193*'CPMK-CPL'!L$11,0)+IFERROR('FORM NILAI SIAP'!$O193*'CPMK-CPL'!L$12,0)+IFERROR('FORM NILAI SIAP'!$Q193*'CPMK-CPL'!L$13,0)+IFERROR('FORM NILAI SIAP'!$S193*'CPMK-CPL'!L$14,0)+IFERROR('FORM NILAI SIAP'!$U193*'CPMK-CPL'!L$15,0)+IFERROR('FORM NILAI SIAP'!$W193*'CPMK-CPL'!L$16,0)+IFERROR('FORM NILAI SIAP'!$Y193*'CPMK-CPL'!L$17,0)+IFERROR('FORM NILAI SIAP'!$AA193*'CPMK-CPL'!L$18,0)+IFERROR('FORM NILAI SIAP'!$AC193*'CPMK-CPL'!L$19,0)+IFERROR('FORM NILAI SIAP'!$AE193*'CPMK-CPL'!L$20,0))/'CPMK-CPL'!L$25,""))</f>
        <v/>
      </c>
      <c r="N193" s="7" t="str">
        <f>IF($C193="","",IFERROR((IFERROR('FORM NILAI SIAP'!$M193*'CPMK-CPL'!M$11,0)+IFERROR('FORM NILAI SIAP'!$O193*'CPMK-CPL'!M$12,0)+IFERROR('FORM NILAI SIAP'!$Q193*'CPMK-CPL'!M$13,0)+IFERROR('FORM NILAI SIAP'!$S193*'CPMK-CPL'!M$14,0)+IFERROR('FORM NILAI SIAP'!$U193*'CPMK-CPL'!M$15,0)+IFERROR('FORM NILAI SIAP'!$W193*'CPMK-CPL'!M$16,0)+IFERROR('FORM NILAI SIAP'!$Y193*'CPMK-CPL'!M$17,0)+IFERROR('FORM NILAI SIAP'!$AA193*'CPMK-CPL'!M$18,0)+IFERROR('FORM NILAI SIAP'!$AC193*'CPMK-CPL'!M$19,0)+IFERROR('FORM NILAI SIAP'!$AE193*'CPMK-CPL'!M$20,0))/'CPMK-CPL'!M$25,""))</f>
        <v/>
      </c>
      <c r="O193" s="7" t="str">
        <f>IF($C193="","",IFERROR((IFERROR('FORM NILAI SIAP'!$M193*'CPMK-CPL'!N$11,0)+IFERROR('FORM NILAI SIAP'!$O193*'CPMK-CPL'!N$12,0)+IFERROR('FORM NILAI SIAP'!$Q193*'CPMK-CPL'!N$13,0)+IFERROR('FORM NILAI SIAP'!$S193*'CPMK-CPL'!N$14,0)+IFERROR('FORM NILAI SIAP'!$U193*'CPMK-CPL'!N$15,0)+IFERROR('FORM NILAI SIAP'!$W193*'CPMK-CPL'!N$16,0)+IFERROR('FORM NILAI SIAP'!$Y193*'CPMK-CPL'!N$17,0)+IFERROR('FORM NILAI SIAP'!$AA193*'CPMK-CPL'!N$18,0)+IFERROR('FORM NILAI SIAP'!$AC193*'CPMK-CPL'!N$19,0)+IFERROR('FORM NILAI SIAP'!$AE193*'CPMK-CPL'!N$20,0))/'CPMK-CPL'!N$25,""))</f>
        <v/>
      </c>
      <c r="P193" s="7" t="str">
        <f>IF($C193="","",IFERROR((IFERROR('FORM NILAI SIAP'!$M193*'CPMK-CPL'!O$11,0)+IFERROR('FORM NILAI SIAP'!$O193*'CPMK-CPL'!O$12,0)+IFERROR('FORM NILAI SIAP'!$Q193*'CPMK-CPL'!O$13,0)+IFERROR('FORM NILAI SIAP'!$S193*'CPMK-CPL'!O$14,0)+IFERROR('FORM NILAI SIAP'!$U193*'CPMK-CPL'!O$15,0)+IFERROR('FORM NILAI SIAP'!$W193*'CPMK-CPL'!O$16,0)+IFERROR('FORM NILAI SIAP'!$Y193*'CPMK-CPL'!O$17,0)+IFERROR('FORM NILAI SIAP'!$AA193*'CPMK-CPL'!O$18,0)+IFERROR('FORM NILAI SIAP'!$AC193*'CPMK-CPL'!O$19,0)+IFERROR('FORM NILAI SIAP'!$AE193*'CPMK-CPL'!O$20,0))/'CPMK-CPL'!O$25,""))</f>
        <v/>
      </c>
      <c r="Q193" s="7" t="str">
        <f>IF($C193="","",IFERROR((IFERROR('FORM NILAI SIAP'!$M193*'CPMK-CPL'!P$11,0)+IFERROR('FORM NILAI SIAP'!$O193*'CPMK-CPL'!P$12,0)+IFERROR('FORM NILAI SIAP'!$Q193*'CPMK-CPL'!P$13,0)+IFERROR('FORM NILAI SIAP'!$S193*'CPMK-CPL'!P$14,0)+IFERROR('FORM NILAI SIAP'!$U193*'CPMK-CPL'!P$15,0)+IFERROR('FORM NILAI SIAP'!$W193*'CPMK-CPL'!P$16,0)+IFERROR('FORM NILAI SIAP'!$Y193*'CPMK-CPL'!P$17,0)+IFERROR('FORM NILAI SIAP'!$AA193*'CPMK-CPL'!P$18,0)+IFERROR('FORM NILAI SIAP'!$AC193*'CPMK-CPL'!P$19,0)+IFERROR('FORM NILAI SIAP'!$AE193*'CPMK-CPL'!P$20,0))/'CPMK-CPL'!P$25,""))</f>
        <v/>
      </c>
      <c r="R193" s="7" t="str">
        <f>IF($C193="","",IFERROR((IFERROR('FORM NILAI SIAP'!$M193*'CPMK-CPL'!Q$11,0)+IFERROR('FORM NILAI SIAP'!$O193*'CPMK-CPL'!Q$12,0)+IFERROR('FORM NILAI SIAP'!$Q193*'CPMK-CPL'!Q$13,0)+IFERROR('FORM NILAI SIAP'!$S193*'CPMK-CPL'!Q$14,0)+IFERROR('FORM NILAI SIAP'!$U193*'CPMK-CPL'!Q$15,0)+IFERROR('FORM NILAI SIAP'!$W193*'CPMK-CPL'!Q$16,0)+IFERROR('FORM NILAI SIAP'!$Y193*'CPMK-CPL'!Q$17,0)+IFERROR('FORM NILAI SIAP'!$AA193*'CPMK-CPL'!Q$18,0)+IFERROR('FORM NILAI SIAP'!$AC193*'CPMK-CPL'!Q$19,0)+IFERROR('FORM NILAI SIAP'!$AE193*'CPMK-CPL'!Q$20,0))/'CPMK-CPL'!Q$25,""))</f>
        <v/>
      </c>
      <c r="S193" s="7" t="str">
        <f>IF($C193="","",IFERROR((IFERROR('FORM NILAI SIAP'!$M193*'CPMK-CPL'!R$11,0)+IFERROR('FORM NILAI SIAP'!$O193*'CPMK-CPL'!R$12,0)+IFERROR('FORM NILAI SIAP'!$Q193*'CPMK-CPL'!R$13,0)+IFERROR('FORM NILAI SIAP'!$S193*'CPMK-CPL'!R$14,0)+IFERROR('FORM NILAI SIAP'!$U193*'CPMK-CPL'!R$15,0)+IFERROR('FORM NILAI SIAP'!$W193*'CPMK-CPL'!R$16,0)+IFERROR('FORM NILAI SIAP'!$Y193*'CPMK-CPL'!R$17,0)+IFERROR('FORM NILAI SIAP'!$AA193*'CPMK-CPL'!R$18,0)+IFERROR('FORM NILAI SIAP'!$AC193*'CPMK-CPL'!R$19,0)+IFERROR('FORM NILAI SIAP'!$AE193*'CPMK-CPL'!R$20,0))/'CPMK-CPL'!R$25,""))</f>
        <v/>
      </c>
      <c r="T193" s="88" t="str">
        <f t="shared" ref="T193:AH193" si="197">IF(E193="","",IF(E193&gt;=80,4,IF(E193&gt;=70,3,IF(E193&gt;=60,2,1))))</f>
        <v/>
      </c>
      <c r="U193" s="88" t="str">
        <f t="shared" si="197"/>
        <v/>
      </c>
      <c r="V193" s="88">
        <f t="shared" si="141"/>
        <v>4</v>
      </c>
      <c r="W193" s="88" t="str">
        <f t="shared" si="197"/>
        <v/>
      </c>
      <c r="X193" s="88" t="str">
        <f t="shared" si="197"/>
        <v/>
      </c>
      <c r="Y193" s="88" t="str">
        <f t="shared" si="197"/>
        <v/>
      </c>
      <c r="Z193" s="88" t="str">
        <f t="shared" si="197"/>
        <v/>
      </c>
      <c r="AA193" s="88" t="str">
        <f t="shared" si="197"/>
        <v/>
      </c>
      <c r="AB193" s="88" t="str">
        <f t="shared" si="197"/>
        <v/>
      </c>
      <c r="AC193" s="88" t="str">
        <f t="shared" si="197"/>
        <v/>
      </c>
      <c r="AD193" s="88" t="str">
        <f t="shared" si="197"/>
        <v/>
      </c>
      <c r="AE193" s="88" t="str">
        <f t="shared" si="197"/>
        <v/>
      </c>
      <c r="AF193" s="88" t="str">
        <f t="shared" si="197"/>
        <v/>
      </c>
      <c r="AG193" s="88" t="str">
        <f t="shared" si="197"/>
        <v/>
      </c>
      <c r="AH193" s="88" t="str">
        <f t="shared" si="197"/>
        <v/>
      </c>
      <c r="AI193" s="89">
        <f t="shared" ca="1" si="6"/>
        <v>4</v>
      </c>
      <c r="AJ193" s="89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</row>
    <row r="194" spans="1:90" ht="14.25" customHeight="1">
      <c r="A194" s="103" t="str">
        <f t="shared" si="139"/>
        <v/>
      </c>
      <c r="B194" s="64" t="str">
        <f>IF('FORM NILAI SIAP'!A194=0,"",'FORM NILAI SIAP'!A194)</f>
        <v/>
      </c>
      <c r="C194" s="3" t="str">
        <f>IF('FORM NILAI SIAP'!B194=0,"",'FORM NILAI SIAP'!B194)</f>
        <v/>
      </c>
      <c r="D194" s="3" t="str">
        <f>'FORM NILAI SIAP'!J194</f>
        <v/>
      </c>
      <c r="E194" s="7" t="str">
        <f>IF($C194="","",IFERROR((IFERROR('FORM NILAI SIAP'!$M194*'CPMK-CPL'!D$11,0)+IFERROR('FORM NILAI SIAP'!$O194*'CPMK-CPL'!D$12,0)+IFERROR('FORM NILAI SIAP'!$Q194*'CPMK-CPL'!D$13,0)+IFERROR('FORM NILAI SIAP'!$S194*'CPMK-CPL'!D$14,0)+IFERROR('FORM NILAI SIAP'!$U194*'CPMK-CPL'!D$15,0)+IFERROR('FORM NILAI SIAP'!$W194*'CPMK-CPL'!D$16,0)+IFERROR('FORM NILAI SIAP'!$Y194*'CPMK-CPL'!D$17,0)+IFERROR('FORM NILAI SIAP'!$AA194*'CPMK-CPL'!D$18,0)+IFERROR('FORM NILAI SIAP'!$AC194*'CPMK-CPL'!D$19,0)+IFERROR('FORM NILAI SIAP'!$AE194*'CPMK-CPL'!D$20,0))/'CPMK-CPL'!D$25,""))</f>
        <v/>
      </c>
      <c r="F194" s="7" t="str">
        <f>IF($C194="","",IFERROR((IFERROR('FORM NILAI SIAP'!$M194*'CPMK-CPL'!E$11,0)+IFERROR('FORM NILAI SIAP'!$O194*'CPMK-CPL'!E$12,0)+IFERROR('FORM NILAI SIAP'!$Q194*'CPMK-CPL'!E$13,0)+IFERROR('FORM NILAI SIAP'!$S194*'CPMK-CPL'!E$14,0)+IFERROR('FORM NILAI SIAP'!$U194*'CPMK-CPL'!E$15,0)+IFERROR('FORM NILAI SIAP'!$W194*'CPMK-CPL'!E$16,0)+IFERROR('FORM NILAI SIAP'!$Y194*'CPMK-CPL'!E$17,0)+IFERROR('FORM NILAI SIAP'!$AA194*'CPMK-CPL'!E$18,0)+IFERROR('FORM NILAI SIAP'!$AC194*'CPMK-CPL'!E$19,0)+IFERROR('FORM NILAI SIAP'!$AE194*'CPMK-CPL'!E$20,0))/'CPMK-CPL'!E$25,""))</f>
        <v/>
      </c>
      <c r="G194" s="7" t="str">
        <f>IF($C194="","",IFERROR((IFERROR('FORM NILAI SIAP'!$M194*'CPMK-CPL'!F$11,0)+IFERROR('FORM NILAI SIAP'!$O194*'CPMK-CPL'!F$12,0)+IFERROR('FORM NILAI SIAP'!$Q194*'CPMK-CPL'!F$13,0)+IFERROR('FORM NILAI SIAP'!$S194*'CPMK-CPL'!F$14,0)+IFERROR('FORM NILAI SIAP'!$U194*'CPMK-CPL'!F$15,0)+IFERROR('FORM NILAI SIAP'!$W194*'CPMK-CPL'!F$16,0)+IFERROR('FORM NILAI SIAP'!$Y194*'CPMK-CPL'!F$17,0)+IFERROR('FORM NILAI SIAP'!$AA194*'CPMK-CPL'!F$18,0)+IFERROR('FORM NILAI SIAP'!$AC194*'CPMK-CPL'!F$19,0)+IFERROR('FORM NILAI SIAP'!$AE194*'CPMK-CPL'!F$20,0))/'CPMK-CPL'!F$25,""))</f>
        <v/>
      </c>
      <c r="H194" s="7" t="str">
        <f>IF($C194="","",IFERROR((IFERROR('FORM NILAI SIAP'!$M194*'CPMK-CPL'!G$11,0)+IFERROR('FORM NILAI SIAP'!$O194*'CPMK-CPL'!G$12,0)+IFERROR('FORM NILAI SIAP'!$Q194*'CPMK-CPL'!G$13,0)+IFERROR('FORM NILAI SIAP'!$S194*'CPMK-CPL'!G$14,0)+IFERROR('FORM NILAI SIAP'!$U194*'CPMK-CPL'!G$15,0)+IFERROR('FORM NILAI SIAP'!$W194*'CPMK-CPL'!G$16,0)+IFERROR('FORM NILAI SIAP'!$Y194*'CPMK-CPL'!G$17,0)+IFERROR('FORM NILAI SIAP'!$AA194*'CPMK-CPL'!G$18,0)+IFERROR('FORM NILAI SIAP'!$AC194*'CPMK-CPL'!G$19,0)+IFERROR('FORM NILAI SIAP'!$AE194*'CPMK-CPL'!G$20,0))/'CPMK-CPL'!G$25,""))</f>
        <v/>
      </c>
      <c r="I194" s="7" t="str">
        <f>IF($C194="","",IFERROR((IFERROR('FORM NILAI SIAP'!$M194*'CPMK-CPL'!H$11,0)+IFERROR('FORM NILAI SIAP'!$O194*'CPMK-CPL'!H$12,0)+IFERROR('FORM NILAI SIAP'!$Q194*'CPMK-CPL'!H$13,0)+IFERROR('FORM NILAI SIAP'!$S194*'CPMK-CPL'!H$14,0)+IFERROR('FORM NILAI SIAP'!$U194*'CPMK-CPL'!H$15,0)+IFERROR('FORM NILAI SIAP'!$W194*'CPMK-CPL'!H$16,0)+IFERROR('FORM NILAI SIAP'!$Y194*'CPMK-CPL'!H$17,0)+IFERROR('FORM NILAI SIAP'!$AA194*'CPMK-CPL'!H$18,0)+IFERROR('FORM NILAI SIAP'!$AC194*'CPMK-CPL'!H$19,0)+IFERROR('FORM NILAI SIAP'!$AE194*'CPMK-CPL'!H$20,0))/'CPMK-CPL'!H$25,""))</f>
        <v/>
      </c>
      <c r="J194" s="7" t="str">
        <f>IF($C194="","",IFERROR((IFERROR('FORM NILAI SIAP'!$M194*'CPMK-CPL'!I$11,0)+IFERROR('FORM NILAI SIAP'!$O194*'CPMK-CPL'!I$12,0)+IFERROR('FORM NILAI SIAP'!$Q194*'CPMK-CPL'!I$13,0)+IFERROR('FORM NILAI SIAP'!$S194*'CPMK-CPL'!I$14,0)+IFERROR('FORM NILAI SIAP'!$U194*'CPMK-CPL'!I$15,0)+IFERROR('FORM NILAI SIAP'!$W194*'CPMK-CPL'!I$16,0)+IFERROR('FORM NILAI SIAP'!$Y194*'CPMK-CPL'!I$17,0)+IFERROR('FORM NILAI SIAP'!$AA194*'CPMK-CPL'!I$18,0)+IFERROR('FORM NILAI SIAP'!$AC194*'CPMK-CPL'!I$19,0)+IFERROR('FORM NILAI SIAP'!$AE194*'CPMK-CPL'!I$20,0))/'CPMK-CPL'!I$25,""))</f>
        <v/>
      </c>
      <c r="K194" s="7" t="str">
        <f>IF($C194="","",IFERROR((IFERROR('FORM NILAI SIAP'!$M194*'CPMK-CPL'!J$11,0)+IFERROR('FORM NILAI SIAP'!$O194*'CPMK-CPL'!J$12,0)+IFERROR('FORM NILAI SIAP'!$Q194*'CPMK-CPL'!J$13,0)+IFERROR('FORM NILAI SIAP'!$S194*'CPMK-CPL'!J$14,0)+IFERROR('FORM NILAI SIAP'!$U194*'CPMK-CPL'!J$15,0)+IFERROR('FORM NILAI SIAP'!$W194*'CPMK-CPL'!J$16,0)+IFERROR('FORM NILAI SIAP'!$Y194*'CPMK-CPL'!J$17,0)+IFERROR('FORM NILAI SIAP'!$AA194*'CPMK-CPL'!J$18,0)+IFERROR('FORM NILAI SIAP'!$AC194*'CPMK-CPL'!J$19,0)+IFERROR('FORM NILAI SIAP'!$AE194*'CPMK-CPL'!J$20,0))/'CPMK-CPL'!J$25,""))</f>
        <v/>
      </c>
      <c r="L194" s="7" t="str">
        <f>IF($C194="","",IFERROR((IFERROR('FORM NILAI SIAP'!$M194*'CPMK-CPL'!K$11,0)+IFERROR('FORM NILAI SIAP'!$O194*'CPMK-CPL'!K$12,0)+IFERROR('FORM NILAI SIAP'!$Q194*'CPMK-CPL'!K$13,0)+IFERROR('FORM NILAI SIAP'!$S194*'CPMK-CPL'!K$14,0)+IFERROR('FORM NILAI SIAP'!$U194*'CPMK-CPL'!K$15,0)+IFERROR('FORM NILAI SIAP'!$W194*'CPMK-CPL'!K$16,0)+IFERROR('FORM NILAI SIAP'!$Y194*'CPMK-CPL'!K$17,0)+IFERROR('FORM NILAI SIAP'!$AA194*'CPMK-CPL'!K$18,0)+IFERROR('FORM NILAI SIAP'!$AC194*'CPMK-CPL'!K$19,0)+IFERROR('FORM NILAI SIAP'!$AE194*'CPMK-CPL'!K$20,0))/'CPMK-CPL'!K$25,""))</f>
        <v/>
      </c>
      <c r="M194" s="7" t="str">
        <f>IF($C194="","",IFERROR((IFERROR('FORM NILAI SIAP'!$M194*'CPMK-CPL'!L$11,0)+IFERROR('FORM NILAI SIAP'!$O194*'CPMK-CPL'!L$12,0)+IFERROR('FORM NILAI SIAP'!$Q194*'CPMK-CPL'!L$13,0)+IFERROR('FORM NILAI SIAP'!$S194*'CPMK-CPL'!L$14,0)+IFERROR('FORM NILAI SIAP'!$U194*'CPMK-CPL'!L$15,0)+IFERROR('FORM NILAI SIAP'!$W194*'CPMK-CPL'!L$16,0)+IFERROR('FORM NILAI SIAP'!$Y194*'CPMK-CPL'!L$17,0)+IFERROR('FORM NILAI SIAP'!$AA194*'CPMK-CPL'!L$18,0)+IFERROR('FORM NILAI SIAP'!$AC194*'CPMK-CPL'!L$19,0)+IFERROR('FORM NILAI SIAP'!$AE194*'CPMK-CPL'!L$20,0))/'CPMK-CPL'!L$25,""))</f>
        <v/>
      </c>
      <c r="N194" s="7" t="str">
        <f>IF($C194="","",IFERROR((IFERROR('FORM NILAI SIAP'!$M194*'CPMK-CPL'!M$11,0)+IFERROR('FORM NILAI SIAP'!$O194*'CPMK-CPL'!M$12,0)+IFERROR('FORM NILAI SIAP'!$Q194*'CPMK-CPL'!M$13,0)+IFERROR('FORM NILAI SIAP'!$S194*'CPMK-CPL'!M$14,0)+IFERROR('FORM NILAI SIAP'!$U194*'CPMK-CPL'!M$15,0)+IFERROR('FORM NILAI SIAP'!$W194*'CPMK-CPL'!M$16,0)+IFERROR('FORM NILAI SIAP'!$Y194*'CPMK-CPL'!M$17,0)+IFERROR('FORM NILAI SIAP'!$AA194*'CPMK-CPL'!M$18,0)+IFERROR('FORM NILAI SIAP'!$AC194*'CPMK-CPL'!M$19,0)+IFERROR('FORM NILAI SIAP'!$AE194*'CPMK-CPL'!M$20,0))/'CPMK-CPL'!M$25,""))</f>
        <v/>
      </c>
      <c r="O194" s="7" t="str">
        <f>IF($C194="","",IFERROR((IFERROR('FORM NILAI SIAP'!$M194*'CPMK-CPL'!N$11,0)+IFERROR('FORM NILAI SIAP'!$O194*'CPMK-CPL'!N$12,0)+IFERROR('FORM NILAI SIAP'!$Q194*'CPMK-CPL'!N$13,0)+IFERROR('FORM NILAI SIAP'!$S194*'CPMK-CPL'!N$14,0)+IFERROR('FORM NILAI SIAP'!$U194*'CPMK-CPL'!N$15,0)+IFERROR('FORM NILAI SIAP'!$W194*'CPMK-CPL'!N$16,0)+IFERROR('FORM NILAI SIAP'!$Y194*'CPMK-CPL'!N$17,0)+IFERROR('FORM NILAI SIAP'!$AA194*'CPMK-CPL'!N$18,0)+IFERROR('FORM NILAI SIAP'!$AC194*'CPMK-CPL'!N$19,0)+IFERROR('FORM NILAI SIAP'!$AE194*'CPMK-CPL'!N$20,0))/'CPMK-CPL'!N$25,""))</f>
        <v/>
      </c>
      <c r="P194" s="7" t="str">
        <f>IF($C194="","",IFERROR((IFERROR('FORM NILAI SIAP'!$M194*'CPMK-CPL'!O$11,0)+IFERROR('FORM NILAI SIAP'!$O194*'CPMK-CPL'!O$12,0)+IFERROR('FORM NILAI SIAP'!$Q194*'CPMK-CPL'!O$13,0)+IFERROR('FORM NILAI SIAP'!$S194*'CPMK-CPL'!O$14,0)+IFERROR('FORM NILAI SIAP'!$U194*'CPMK-CPL'!O$15,0)+IFERROR('FORM NILAI SIAP'!$W194*'CPMK-CPL'!O$16,0)+IFERROR('FORM NILAI SIAP'!$Y194*'CPMK-CPL'!O$17,0)+IFERROR('FORM NILAI SIAP'!$AA194*'CPMK-CPL'!O$18,0)+IFERROR('FORM NILAI SIAP'!$AC194*'CPMK-CPL'!O$19,0)+IFERROR('FORM NILAI SIAP'!$AE194*'CPMK-CPL'!O$20,0))/'CPMK-CPL'!O$25,""))</f>
        <v/>
      </c>
      <c r="Q194" s="7" t="str">
        <f>IF($C194="","",IFERROR((IFERROR('FORM NILAI SIAP'!$M194*'CPMK-CPL'!P$11,0)+IFERROR('FORM NILAI SIAP'!$O194*'CPMK-CPL'!P$12,0)+IFERROR('FORM NILAI SIAP'!$Q194*'CPMK-CPL'!P$13,0)+IFERROR('FORM NILAI SIAP'!$S194*'CPMK-CPL'!P$14,0)+IFERROR('FORM NILAI SIAP'!$U194*'CPMK-CPL'!P$15,0)+IFERROR('FORM NILAI SIAP'!$W194*'CPMK-CPL'!P$16,0)+IFERROR('FORM NILAI SIAP'!$Y194*'CPMK-CPL'!P$17,0)+IFERROR('FORM NILAI SIAP'!$AA194*'CPMK-CPL'!P$18,0)+IFERROR('FORM NILAI SIAP'!$AC194*'CPMK-CPL'!P$19,0)+IFERROR('FORM NILAI SIAP'!$AE194*'CPMK-CPL'!P$20,0))/'CPMK-CPL'!P$25,""))</f>
        <v/>
      </c>
      <c r="R194" s="7" t="str">
        <f>IF($C194="","",IFERROR((IFERROR('FORM NILAI SIAP'!$M194*'CPMK-CPL'!Q$11,0)+IFERROR('FORM NILAI SIAP'!$O194*'CPMK-CPL'!Q$12,0)+IFERROR('FORM NILAI SIAP'!$Q194*'CPMK-CPL'!Q$13,0)+IFERROR('FORM NILAI SIAP'!$S194*'CPMK-CPL'!Q$14,0)+IFERROR('FORM NILAI SIAP'!$U194*'CPMK-CPL'!Q$15,0)+IFERROR('FORM NILAI SIAP'!$W194*'CPMK-CPL'!Q$16,0)+IFERROR('FORM NILAI SIAP'!$Y194*'CPMK-CPL'!Q$17,0)+IFERROR('FORM NILAI SIAP'!$AA194*'CPMK-CPL'!Q$18,0)+IFERROR('FORM NILAI SIAP'!$AC194*'CPMK-CPL'!Q$19,0)+IFERROR('FORM NILAI SIAP'!$AE194*'CPMK-CPL'!Q$20,0))/'CPMK-CPL'!Q$25,""))</f>
        <v/>
      </c>
      <c r="S194" s="7" t="str">
        <f>IF($C194="","",IFERROR((IFERROR('FORM NILAI SIAP'!$M194*'CPMK-CPL'!R$11,0)+IFERROR('FORM NILAI SIAP'!$O194*'CPMK-CPL'!R$12,0)+IFERROR('FORM NILAI SIAP'!$Q194*'CPMK-CPL'!R$13,0)+IFERROR('FORM NILAI SIAP'!$S194*'CPMK-CPL'!R$14,0)+IFERROR('FORM NILAI SIAP'!$U194*'CPMK-CPL'!R$15,0)+IFERROR('FORM NILAI SIAP'!$W194*'CPMK-CPL'!R$16,0)+IFERROR('FORM NILAI SIAP'!$Y194*'CPMK-CPL'!R$17,0)+IFERROR('FORM NILAI SIAP'!$AA194*'CPMK-CPL'!R$18,0)+IFERROR('FORM NILAI SIAP'!$AC194*'CPMK-CPL'!R$19,0)+IFERROR('FORM NILAI SIAP'!$AE194*'CPMK-CPL'!R$20,0))/'CPMK-CPL'!R$25,""))</f>
        <v/>
      </c>
      <c r="T194" s="88" t="str">
        <f t="shared" ref="T194:AH194" si="198">IF(E194="","",IF(E194&gt;=80,4,IF(E194&gt;=70,3,IF(E194&gt;=60,2,1))))</f>
        <v/>
      </c>
      <c r="U194" s="88" t="str">
        <f t="shared" si="198"/>
        <v/>
      </c>
      <c r="V194" s="88" t="str">
        <f t="shared" si="141"/>
        <v/>
      </c>
      <c r="W194" s="88" t="str">
        <f t="shared" si="198"/>
        <v/>
      </c>
      <c r="X194" s="88" t="str">
        <f t="shared" si="198"/>
        <v/>
      </c>
      <c r="Y194" s="88" t="str">
        <f t="shared" si="198"/>
        <v/>
      </c>
      <c r="Z194" s="88" t="str">
        <f t="shared" si="198"/>
        <v/>
      </c>
      <c r="AA194" s="88" t="str">
        <f t="shared" si="198"/>
        <v/>
      </c>
      <c r="AB194" s="88" t="str">
        <f t="shared" si="198"/>
        <v/>
      </c>
      <c r="AC194" s="88" t="str">
        <f t="shared" si="198"/>
        <v/>
      </c>
      <c r="AD194" s="88" t="str">
        <f t="shared" si="198"/>
        <v/>
      </c>
      <c r="AE194" s="88" t="str">
        <f t="shared" si="198"/>
        <v/>
      </c>
      <c r="AF194" s="88" t="str">
        <f t="shared" si="198"/>
        <v/>
      </c>
      <c r="AG194" s="88" t="str">
        <f t="shared" si="198"/>
        <v/>
      </c>
      <c r="AH194" s="88" t="str">
        <f t="shared" si="198"/>
        <v/>
      </c>
      <c r="AI194" s="89" t="str">
        <f t="shared" ca="1" si="6"/>
        <v/>
      </c>
      <c r="AJ194" s="89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</row>
    <row r="195" spans="1:90" ht="14.25" customHeight="1">
      <c r="A195" s="103" t="str">
        <f t="shared" si="139"/>
        <v/>
      </c>
      <c r="B195" s="64" t="str">
        <f>IF('FORM NILAI SIAP'!A195=0,"",'FORM NILAI SIAP'!A195)</f>
        <v/>
      </c>
      <c r="C195" s="3" t="str">
        <f>IF('FORM NILAI SIAP'!B195=0,"",'FORM NILAI SIAP'!B195)</f>
        <v/>
      </c>
      <c r="D195" s="3" t="str">
        <f>'FORM NILAI SIAP'!J195</f>
        <v/>
      </c>
      <c r="E195" s="7" t="str">
        <f>IF($C195="","",IFERROR((IFERROR('FORM NILAI SIAP'!$M195*'CPMK-CPL'!D$11,0)+IFERROR('FORM NILAI SIAP'!$O195*'CPMK-CPL'!D$12,0)+IFERROR('FORM NILAI SIAP'!$Q195*'CPMK-CPL'!D$13,0)+IFERROR('FORM NILAI SIAP'!$S195*'CPMK-CPL'!D$14,0)+IFERROR('FORM NILAI SIAP'!$U195*'CPMK-CPL'!D$15,0)+IFERROR('FORM NILAI SIAP'!$W195*'CPMK-CPL'!D$16,0)+IFERROR('FORM NILAI SIAP'!$Y195*'CPMK-CPL'!D$17,0)+IFERROR('FORM NILAI SIAP'!$AA195*'CPMK-CPL'!D$18,0)+IFERROR('FORM NILAI SIAP'!$AC195*'CPMK-CPL'!D$19,0)+IFERROR('FORM NILAI SIAP'!$AE195*'CPMK-CPL'!D$20,0))/'CPMK-CPL'!D$25,""))</f>
        <v/>
      </c>
      <c r="F195" s="7" t="str">
        <f>IF($C195="","",IFERROR((IFERROR('FORM NILAI SIAP'!$M195*'CPMK-CPL'!E$11,0)+IFERROR('FORM NILAI SIAP'!$O195*'CPMK-CPL'!E$12,0)+IFERROR('FORM NILAI SIAP'!$Q195*'CPMK-CPL'!E$13,0)+IFERROR('FORM NILAI SIAP'!$S195*'CPMK-CPL'!E$14,0)+IFERROR('FORM NILAI SIAP'!$U195*'CPMK-CPL'!E$15,0)+IFERROR('FORM NILAI SIAP'!$W195*'CPMK-CPL'!E$16,0)+IFERROR('FORM NILAI SIAP'!$Y195*'CPMK-CPL'!E$17,0)+IFERROR('FORM NILAI SIAP'!$AA195*'CPMK-CPL'!E$18,0)+IFERROR('FORM NILAI SIAP'!$AC195*'CPMK-CPL'!E$19,0)+IFERROR('FORM NILAI SIAP'!$AE195*'CPMK-CPL'!E$20,0))/'CPMK-CPL'!E$25,""))</f>
        <v/>
      </c>
      <c r="G195" s="7" t="str">
        <f>IF($C195="","",IFERROR((IFERROR('FORM NILAI SIAP'!$M195*'CPMK-CPL'!F$11,0)+IFERROR('FORM NILAI SIAP'!$O195*'CPMK-CPL'!F$12,0)+IFERROR('FORM NILAI SIAP'!$Q195*'CPMK-CPL'!F$13,0)+IFERROR('FORM NILAI SIAP'!$S195*'CPMK-CPL'!F$14,0)+IFERROR('FORM NILAI SIAP'!$U195*'CPMK-CPL'!F$15,0)+IFERROR('FORM NILAI SIAP'!$W195*'CPMK-CPL'!F$16,0)+IFERROR('FORM NILAI SIAP'!$Y195*'CPMK-CPL'!F$17,0)+IFERROR('FORM NILAI SIAP'!$AA195*'CPMK-CPL'!F$18,0)+IFERROR('FORM NILAI SIAP'!$AC195*'CPMK-CPL'!F$19,0)+IFERROR('FORM NILAI SIAP'!$AE195*'CPMK-CPL'!F$20,0))/'CPMK-CPL'!F$25,""))</f>
        <v/>
      </c>
      <c r="H195" s="7" t="str">
        <f>IF($C195="","",IFERROR((IFERROR('FORM NILAI SIAP'!$M195*'CPMK-CPL'!G$11,0)+IFERROR('FORM NILAI SIAP'!$O195*'CPMK-CPL'!G$12,0)+IFERROR('FORM NILAI SIAP'!$Q195*'CPMK-CPL'!G$13,0)+IFERROR('FORM NILAI SIAP'!$S195*'CPMK-CPL'!G$14,0)+IFERROR('FORM NILAI SIAP'!$U195*'CPMK-CPL'!G$15,0)+IFERROR('FORM NILAI SIAP'!$W195*'CPMK-CPL'!G$16,0)+IFERROR('FORM NILAI SIAP'!$Y195*'CPMK-CPL'!G$17,0)+IFERROR('FORM NILAI SIAP'!$AA195*'CPMK-CPL'!G$18,0)+IFERROR('FORM NILAI SIAP'!$AC195*'CPMK-CPL'!G$19,0)+IFERROR('FORM NILAI SIAP'!$AE195*'CPMK-CPL'!G$20,0))/'CPMK-CPL'!G$25,""))</f>
        <v/>
      </c>
      <c r="I195" s="7" t="str">
        <f>IF($C195="","",IFERROR((IFERROR('FORM NILAI SIAP'!$M195*'CPMK-CPL'!H$11,0)+IFERROR('FORM NILAI SIAP'!$O195*'CPMK-CPL'!H$12,0)+IFERROR('FORM NILAI SIAP'!$Q195*'CPMK-CPL'!H$13,0)+IFERROR('FORM NILAI SIAP'!$S195*'CPMK-CPL'!H$14,0)+IFERROR('FORM NILAI SIAP'!$U195*'CPMK-CPL'!H$15,0)+IFERROR('FORM NILAI SIAP'!$W195*'CPMK-CPL'!H$16,0)+IFERROR('FORM NILAI SIAP'!$Y195*'CPMK-CPL'!H$17,0)+IFERROR('FORM NILAI SIAP'!$AA195*'CPMK-CPL'!H$18,0)+IFERROR('FORM NILAI SIAP'!$AC195*'CPMK-CPL'!H$19,0)+IFERROR('FORM NILAI SIAP'!$AE195*'CPMK-CPL'!H$20,0))/'CPMK-CPL'!H$25,""))</f>
        <v/>
      </c>
      <c r="J195" s="7" t="str">
        <f>IF($C195="","",IFERROR((IFERROR('FORM NILAI SIAP'!$M195*'CPMK-CPL'!I$11,0)+IFERROR('FORM NILAI SIAP'!$O195*'CPMK-CPL'!I$12,0)+IFERROR('FORM NILAI SIAP'!$Q195*'CPMK-CPL'!I$13,0)+IFERROR('FORM NILAI SIAP'!$S195*'CPMK-CPL'!I$14,0)+IFERROR('FORM NILAI SIAP'!$U195*'CPMK-CPL'!I$15,0)+IFERROR('FORM NILAI SIAP'!$W195*'CPMK-CPL'!I$16,0)+IFERROR('FORM NILAI SIAP'!$Y195*'CPMK-CPL'!I$17,0)+IFERROR('FORM NILAI SIAP'!$AA195*'CPMK-CPL'!I$18,0)+IFERROR('FORM NILAI SIAP'!$AC195*'CPMK-CPL'!I$19,0)+IFERROR('FORM NILAI SIAP'!$AE195*'CPMK-CPL'!I$20,0))/'CPMK-CPL'!I$25,""))</f>
        <v/>
      </c>
      <c r="K195" s="7" t="str">
        <f>IF($C195="","",IFERROR((IFERROR('FORM NILAI SIAP'!$M195*'CPMK-CPL'!J$11,0)+IFERROR('FORM NILAI SIAP'!$O195*'CPMK-CPL'!J$12,0)+IFERROR('FORM NILAI SIAP'!$Q195*'CPMK-CPL'!J$13,0)+IFERROR('FORM NILAI SIAP'!$S195*'CPMK-CPL'!J$14,0)+IFERROR('FORM NILAI SIAP'!$U195*'CPMK-CPL'!J$15,0)+IFERROR('FORM NILAI SIAP'!$W195*'CPMK-CPL'!J$16,0)+IFERROR('FORM NILAI SIAP'!$Y195*'CPMK-CPL'!J$17,0)+IFERROR('FORM NILAI SIAP'!$AA195*'CPMK-CPL'!J$18,0)+IFERROR('FORM NILAI SIAP'!$AC195*'CPMK-CPL'!J$19,0)+IFERROR('FORM NILAI SIAP'!$AE195*'CPMK-CPL'!J$20,0))/'CPMK-CPL'!J$25,""))</f>
        <v/>
      </c>
      <c r="L195" s="7" t="str">
        <f>IF($C195="","",IFERROR((IFERROR('FORM NILAI SIAP'!$M195*'CPMK-CPL'!K$11,0)+IFERROR('FORM NILAI SIAP'!$O195*'CPMK-CPL'!K$12,0)+IFERROR('FORM NILAI SIAP'!$Q195*'CPMK-CPL'!K$13,0)+IFERROR('FORM NILAI SIAP'!$S195*'CPMK-CPL'!K$14,0)+IFERROR('FORM NILAI SIAP'!$U195*'CPMK-CPL'!K$15,0)+IFERROR('FORM NILAI SIAP'!$W195*'CPMK-CPL'!K$16,0)+IFERROR('FORM NILAI SIAP'!$Y195*'CPMK-CPL'!K$17,0)+IFERROR('FORM NILAI SIAP'!$AA195*'CPMK-CPL'!K$18,0)+IFERROR('FORM NILAI SIAP'!$AC195*'CPMK-CPL'!K$19,0)+IFERROR('FORM NILAI SIAP'!$AE195*'CPMK-CPL'!K$20,0))/'CPMK-CPL'!K$25,""))</f>
        <v/>
      </c>
      <c r="M195" s="7" t="str">
        <f>IF($C195="","",IFERROR((IFERROR('FORM NILAI SIAP'!$M195*'CPMK-CPL'!L$11,0)+IFERROR('FORM NILAI SIAP'!$O195*'CPMK-CPL'!L$12,0)+IFERROR('FORM NILAI SIAP'!$Q195*'CPMK-CPL'!L$13,0)+IFERROR('FORM NILAI SIAP'!$S195*'CPMK-CPL'!L$14,0)+IFERROR('FORM NILAI SIAP'!$U195*'CPMK-CPL'!L$15,0)+IFERROR('FORM NILAI SIAP'!$W195*'CPMK-CPL'!L$16,0)+IFERROR('FORM NILAI SIAP'!$Y195*'CPMK-CPL'!L$17,0)+IFERROR('FORM NILAI SIAP'!$AA195*'CPMK-CPL'!L$18,0)+IFERROR('FORM NILAI SIAP'!$AC195*'CPMK-CPL'!L$19,0)+IFERROR('FORM NILAI SIAP'!$AE195*'CPMK-CPL'!L$20,0))/'CPMK-CPL'!L$25,""))</f>
        <v/>
      </c>
      <c r="N195" s="7" t="str">
        <f>IF($C195="","",IFERROR((IFERROR('FORM NILAI SIAP'!$M195*'CPMK-CPL'!M$11,0)+IFERROR('FORM NILAI SIAP'!$O195*'CPMK-CPL'!M$12,0)+IFERROR('FORM NILAI SIAP'!$Q195*'CPMK-CPL'!M$13,0)+IFERROR('FORM NILAI SIAP'!$S195*'CPMK-CPL'!M$14,0)+IFERROR('FORM NILAI SIAP'!$U195*'CPMK-CPL'!M$15,0)+IFERROR('FORM NILAI SIAP'!$W195*'CPMK-CPL'!M$16,0)+IFERROR('FORM NILAI SIAP'!$Y195*'CPMK-CPL'!M$17,0)+IFERROR('FORM NILAI SIAP'!$AA195*'CPMK-CPL'!M$18,0)+IFERROR('FORM NILAI SIAP'!$AC195*'CPMK-CPL'!M$19,0)+IFERROR('FORM NILAI SIAP'!$AE195*'CPMK-CPL'!M$20,0))/'CPMK-CPL'!M$25,""))</f>
        <v/>
      </c>
      <c r="O195" s="7" t="str">
        <f>IF($C195="","",IFERROR((IFERROR('FORM NILAI SIAP'!$M195*'CPMK-CPL'!N$11,0)+IFERROR('FORM NILAI SIAP'!$O195*'CPMK-CPL'!N$12,0)+IFERROR('FORM NILAI SIAP'!$Q195*'CPMK-CPL'!N$13,0)+IFERROR('FORM NILAI SIAP'!$S195*'CPMK-CPL'!N$14,0)+IFERROR('FORM NILAI SIAP'!$U195*'CPMK-CPL'!N$15,0)+IFERROR('FORM NILAI SIAP'!$W195*'CPMK-CPL'!N$16,0)+IFERROR('FORM NILAI SIAP'!$Y195*'CPMK-CPL'!N$17,0)+IFERROR('FORM NILAI SIAP'!$AA195*'CPMK-CPL'!N$18,0)+IFERROR('FORM NILAI SIAP'!$AC195*'CPMK-CPL'!N$19,0)+IFERROR('FORM NILAI SIAP'!$AE195*'CPMK-CPL'!N$20,0))/'CPMK-CPL'!N$25,""))</f>
        <v/>
      </c>
      <c r="P195" s="7" t="str">
        <f>IF($C195="","",IFERROR((IFERROR('FORM NILAI SIAP'!$M195*'CPMK-CPL'!O$11,0)+IFERROR('FORM NILAI SIAP'!$O195*'CPMK-CPL'!O$12,0)+IFERROR('FORM NILAI SIAP'!$Q195*'CPMK-CPL'!O$13,0)+IFERROR('FORM NILAI SIAP'!$S195*'CPMK-CPL'!O$14,0)+IFERROR('FORM NILAI SIAP'!$U195*'CPMK-CPL'!O$15,0)+IFERROR('FORM NILAI SIAP'!$W195*'CPMK-CPL'!O$16,0)+IFERROR('FORM NILAI SIAP'!$Y195*'CPMK-CPL'!O$17,0)+IFERROR('FORM NILAI SIAP'!$AA195*'CPMK-CPL'!O$18,0)+IFERROR('FORM NILAI SIAP'!$AC195*'CPMK-CPL'!O$19,0)+IFERROR('FORM NILAI SIAP'!$AE195*'CPMK-CPL'!O$20,0))/'CPMK-CPL'!O$25,""))</f>
        <v/>
      </c>
      <c r="Q195" s="7" t="str">
        <f>IF($C195="","",IFERROR((IFERROR('FORM NILAI SIAP'!$M195*'CPMK-CPL'!P$11,0)+IFERROR('FORM NILAI SIAP'!$O195*'CPMK-CPL'!P$12,0)+IFERROR('FORM NILAI SIAP'!$Q195*'CPMK-CPL'!P$13,0)+IFERROR('FORM NILAI SIAP'!$S195*'CPMK-CPL'!P$14,0)+IFERROR('FORM NILAI SIAP'!$U195*'CPMK-CPL'!P$15,0)+IFERROR('FORM NILAI SIAP'!$W195*'CPMK-CPL'!P$16,0)+IFERROR('FORM NILAI SIAP'!$Y195*'CPMK-CPL'!P$17,0)+IFERROR('FORM NILAI SIAP'!$AA195*'CPMK-CPL'!P$18,0)+IFERROR('FORM NILAI SIAP'!$AC195*'CPMK-CPL'!P$19,0)+IFERROR('FORM NILAI SIAP'!$AE195*'CPMK-CPL'!P$20,0))/'CPMK-CPL'!P$25,""))</f>
        <v/>
      </c>
      <c r="R195" s="7" t="str">
        <f>IF($C195="","",IFERROR((IFERROR('FORM NILAI SIAP'!$M195*'CPMK-CPL'!Q$11,0)+IFERROR('FORM NILAI SIAP'!$O195*'CPMK-CPL'!Q$12,0)+IFERROR('FORM NILAI SIAP'!$Q195*'CPMK-CPL'!Q$13,0)+IFERROR('FORM NILAI SIAP'!$S195*'CPMK-CPL'!Q$14,0)+IFERROR('FORM NILAI SIAP'!$U195*'CPMK-CPL'!Q$15,0)+IFERROR('FORM NILAI SIAP'!$W195*'CPMK-CPL'!Q$16,0)+IFERROR('FORM NILAI SIAP'!$Y195*'CPMK-CPL'!Q$17,0)+IFERROR('FORM NILAI SIAP'!$AA195*'CPMK-CPL'!Q$18,0)+IFERROR('FORM NILAI SIAP'!$AC195*'CPMK-CPL'!Q$19,0)+IFERROR('FORM NILAI SIAP'!$AE195*'CPMK-CPL'!Q$20,0))/'CPMK-CPL'!Q$25,""))</f>
        <v/>
      </c>
      <c r="S195" s="7" t="str">
        <f>IF($C195="","",IFERROR((IFERROR('FORM NILAI SIAP'!$M195*'CPMK-CPL'!R$11,0)+IFERROR('FORM NILAI SIAP'!$O195*'CPMK-CPL'!R$12,0)+IFERROR('FORM NILAI SIAP'!$Q195*'CPMK-CPL'!R$13,0)+IFERROR('FORM NILAI SIAP'!$S195*'CPMK-CPL'!R$14,0)+IFERROR('FORM NILAI SIAP'!$U195*'CPMK-CPL'!R$15,0)+IFERROR('FORM NILAI SIAP'!$W195*'CPMK-CPL'!R$16,0)+IFERROR('FORM NILAI SIAP'!$Y195*'CPMK-CPL'!R$17,0)+IFERROR('FORM NILAI SIAP'!$AA195*'CPMK-CPL'!R$18,0)+IFERROR('FORM NILAI SIAP'!$AC195*'CPMK-CPL'!R$19,0)+IFERROR('FORM NILAI SIAP'!$AE195*'CPMK-CPL'!R$20,0))/'CPMK-CPL'!R$25,""))</f>
        <v/>
      </c>
      <c r="T195" s="88" t="str">
        <f t="shared" ref="T195:AH195" si="199">IF(E195="","",IF(E195&gt;=80,4,IF(E195&gt;=70,3,IF(E195&gt;=60,2,1))))</f>
        <v/>
      </c>
      <c r="U195" s="88" t="str">
        <f t="shared" si="199"/>
        <v/>
      </c>
      <c r="V195" s="88" t="str">
        <f t="shared" si="141"/>
        <v/>
      </c>
      <c r="W195" s="88" t="str">
        <f t="shared" si="199"/>
        <v/>
      </c>
      <c r="X195" s="88" t="str">
        <f t="shared" si="199"/>
        <v/>
      </c>
      <c r="Y195" s="88" t="str">
        <f t="shared" si="199"/>
        <v/>
      </c>
      <c r="Z195" s="88" t="str">
        <f t="shared" si="199"/>
        <v/>
      </c>
      <c r="AA195" s="88" t="str">
        <f t="shared" si="199"/>
        <v/>
      </c>
      <c r="AB195" s="88" t="str">
        <f t="shared" si="199"/>
        <v/>
      </c>
      <c r="AC195" s="88" t="str">
        <f t="shared" si="199"/>
        <v/>
      </c>
      <c r="AD195" s="88" t="str">
        <f t="shared" si="199"/>
        <v/>
      </c>
      <c r="AE195" s="88" t="str">
        <f t="shared" si="199"/>
        <v/>
      </c>
      <c r="AF195" s="88" t="str">
        <f t="shared" si="199"/>
        <v/>
      </c>
      <c r="AG195" s="88" t="str">
        <f t="shared" si="199"/>
        <v/>
      </c>
      <c r="AH195" s="88" t="str">
        <f t="shared" si="199"/>
        <v/>
      </c>
      <c r="AI195" s="89" t="str">
        <f t="shared" ca="1" si="6"/>
        <v/>
      </c>
      <c r="AJ195" s="89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</row>
    <row r="196" spans="1:90" ht="14.25" customHeight="1">
      <c r="A196" s="103" t="str">
        <f t="shared" si="139"/>
        <v/>
      </c>
      <c r="B196" s="64" t="str">
        <f>IF('FORM NILAI SIAP'!A196=0,"",'FORM NILAI SIAP'!A196)</f>
        <v/>
      </c>
      <c r="C196" s="3" t="str">
        <f>IF('FORM NILAI SIAP'!B196=0,"",'FORM NILAI SIAP'!B196)</f>
        <v/>
      </c>
      <c r="D196" s="3" t="str">
        <f>'FORM NILAI SIAP'!J196</f>
        <v/>
      </c>
      <c r="E196" s="7" t="str">
        <f>IF($C196="","",IFERROR((IFERROR('FORM NILAI SIAP'!$M196*'CPMK-CPL'!D$11,0)+IFERROR('FORM NILAI SIAP'!$O196*'CPMK-CPL'!D$12,0)+IFERROR('FORM NILAI SIAP'!$Q196*'CPMK-CPL'!D$13,0)+IFERROR('FORM NILAI SIAP'!$S196*'CPMK-CPL'!D$14,0)+IFERROR('FORM NILAI SIAP'!$U196*'CPMK-CPL'!D$15,0)+IFERROR('FORM NILAI SIAP'!$W196*'CPMK-CPL'!D$16,0)+IFERROR('FORM NILAI SIAP'!$Y196*'CPMK-CPL'!D$17,0)+IFERROR('FORM NILAI SIAP'!$AA196*'CPMK-CPL'!D$18,0)+IFERROR('FORM NILAI SIAP'!$AC196*'CPMK-CPL'!D$19,0)+IFERROR('FORM NILAI SIAP'!$AE196*'CPMK-CPL'!D$20,0))/'CPMK-CPL'!D$25,""))</f>
        <v/>
      </c>
      <c r="F196" s="7" t="str">
        <f>IF($C196="","",IFERROR((IFERROR('FORM NILAI SIAP'!$M196*'CPMK-CPL'!E$11,0)+IFERROR('FORM NILAI SIAP'!$O196*'CPMK-CPL'!E$12,0)+IFERROR('FORM NILAI SIAP'!$Q196*'CPMK-CPL'!E$13,0)+IFERROR('FORM NILAI SIAP'!$S196*'CPMK-CPL'!E$14,0)+IFERROR('FORM NILAI SIAP'!$U196*'CPMK-CPL'!E$15,0)+IFERROR('FORM NILAI SIAP'!$W196*'CPMK-CPL'!E$16,0)+IFERROR('FORM NILAI SIAP'!$Y196*'CPMK-CPL'!E$17,0)+IFERROR('FORM NILAI SIAP'!$AA196*'CPMK-CPL'!E$18,0)+IFERROR('FORM NILAI SIAP'!$AC196*'CPMK-CPL'!E$19,0)+IFERROR('FORM NILAI SIAP'!$AE196*'CPMK-CPL'!E$20,0))/'CPMK-CPL'!E$25,""))</f>
        <v/>
      </c>
      <c r="G196" s="7" t="str">
        <f>IF($C196="","",IFERROR((IFERROR('FORM NILAI SIAP'!$M196*'CPMK-CPL'!F$11,0)+IFERROR('FORM NILAI SIAP'!$O196*'CPMK-CPL'!F$12,0)+IFERROR('FORM NILAI SIAP'!$Q196*'CPMK-CPL'!F$13,0)+IFERROR('FORM NILAI SIAP'!$S196*'CPMK-CPL'!F$14,0)+IFERROR('FORM NILAI SIAP'!$U196*'CPMK-CPL'!F$15,0)+IFERROR('FORM NILAI SIAP'!$W196*'CPMK-CPL'!F$16,0)+IFERROR('FORM NILAI SIAP'!$Y196*'CPMK-CPL'!F$17,0)+IFERROR('FORM NILAI SIAP'!$AA196*'CPMK-CPL'!F$18,0)+IFERROR('FORM NILAI SIAP'!$AC196*'CPMK-CPL'!F$19,0)+IFERROR('FORM NILAI SIAP'!$AE196*'CPMK-CPL'!F$20,0))/'CPMK-CPL'!F$25,""))</f>
        <v/>
      </c>
      <c r="H196" s="7" t="str">
        <f>IF($C196="","",IFERROR((IFERROR('FORM NILAI SIAP'!$M196*'CPMK-CPL'!G$11,0)+IFERROR('FORM NILAI SIAP'!$O196*'CPMK-CPL'!G$12,0)+IFERROR('FORM NILAI SIAP'!$Q196*'CPMK-CPL'!G$13,0)+IFERROR('FORM NILAI SIAP'!$S196*'CPMK-CPL'!G$14,0)+IFERROR('FORM NILAI SIAP'!$U196*'CPMK-CPL'!G$15,0)+IFERROR('FORM NILAI SIAP'!$W196*'CPMK-CPL'!G$16,0)+IFERROR('FORM NILAI SIAP'!$Y196*'CPMK-CPL'!G$17,0)+IFERROR('FORM NILAI SIAP'!$AA196*'CPMK-CPL'!G$18,0)+IFERROR('FORM NILAI SIAP'!$AC196*'CPMK-CPL'!G$19,0)+IFERROR('FORM NILAI SIAP'!$AE196*'CPMK-CPL'!G$20,0))/'CPMK-CPL'!G$25,""))</f>
        <v/>
      </c>
      <c r="I196" s="7" t="str">
        <f>IF($C196="","",IFERROR((IFERROR('FORM NILAI SIAP'!$M196*'CPMK-CPL'!H$11,0)+IFERROR('FORM NILAI SIAP'!$O196*'CPMK-CPL'!H$12,0)+IFERROR('FORM NILAI SIAP'!$Q196*'CPMK-CPL'!H$13,0)+IFERROR('FORM NILAI SIAP'!$S196*'CPMK-CPL'!H$14,0)+IFERROR('FORM NILAI SIAP'!$U196*'CPMK-CPL'!H$15,0)+IFERROR('FORM NILAI SIAP'!$W196*'CPMK-CPL'!H$16,0)+IFERROR('FORM NILAI SIAP'!$Y196*'CPMK-CPL'!H$17,0)+IFERROR('FORM NILAI SIAP'!$AA196*'CPMK-CPL'!H$18,0)+IFERROR('FORM NILAI SIAP'!$AC196*'CPMK-CPL'!H$19,0)+IFERROR('FORM NILAI SIAP'!$AE196*'CPMK-CPL'!H$20,0))/'CPMK-CPL'!H$25,""))</f>
        <v/>
      </c>
      <c r="J196" s="7" t="str">
        <f>IF($C196="","",IFERROR((IFERROR('FORM NILAI SIAP'!$M196*'CPMK-CPL'!I$11,0)+IFERROR('FORM NILAI SIAP'!$O196*'CPMK-CPL'!I$12,0)+IFERROR('FORM NILAI SIAP'!$Q196*'CPMK-CPL'!I$13,0)+IFERROR('FORM NILAI SIAP'!$S196*'CPMK-CPL'!I$14,0)+IFERROR('FORM NILAI SIAP'!$U196*'CPMK-CPL'!I$15,0)+IFERROR('FORM NILAI SIAP'!$W196*'CPMK-CPL'!I$16,0)+IFERROR('FORM NILAI SIAP'!$Y196*'CPMK-CPL'!I$17,0)+IFERROR('FORM NILAI SIAP'!$AA196*'CPMK-CPL'!I$18,0)+IFERROR('FORM NILAI SIAP'!$AC196*'CPMK-CPL'!I$19,0)+IFERROR('FORM NILAI SIAP'!$AE196*'CPMK-CPL'!I$20,0))/'CPMK-CPL'!I$25,""))</f>
        <v/>
      </c>
      <c r="K196" s="7" t="str">
        <f>IF($C196="","",IFERROR((IFERROR('FORM NILAI SIAP'!$M196*'CPMK-CPL'!J$11,0)+IFERROR('FORM NILAI SIAP'!$O196*'CPMK-CPL'!J$12,0)+IFERROR('FORM NILAI SIAP'!$Q196*'CPMK-CPL'!J$13,0)+IFERROR('FORM NILAI SIAP'!$S196*'CPMK-CPL'!J$14,0)+IFERROR('FORM NILAI SIAP'!$U196*'CPMK-CPL'!J$15,0)+IFERROR('FORM NILAI SIAP'!$W196*'CPMK-CPL'!J$16,0)+IFERROR('FORM NILAI SIAP'!$Y196*'CPMK-CPL'!J$17,0)+IFERROR('FORM NILAI SIAP'!$AA196*'CPMK-CPL'!J$18,0)+IFERROR('FORM NILAI SIAP'!$AC196*'CPMK-CPL'!J$19,0)+IFERROR('FORM NILAI SIAP'!$AE196*'CPMK-CPL'!J$20,0))/'CPMK-CPL'!J$25,""))</f>
        <v/>
      </c>
      <c r="L196" s="7" t="str">
        <f>IF($C196="","",IFERROR((IFERROR('FORM NILAI SIAP'!$M196*'CPMK-CPL'!K$11,0)+IFERROR('FORM NILAI SIAP'!$O196*'CPMK-CPL'!K$12,0)+IFERROR('FORM NILAI SIAP'!$Q196*'CPMK-CPL'!K$13,0)+IFERROR('FORM NILAI SIAP'!$S196*'CPMK-CPL'!K$14,0)+IFERROR('FORM NILAI SIAP'!$U196*'CPMK-CPL'!K$15,0)+IFERROR('FORM NILAI SIAP'!$W196*'CPMK-CPL'!K$16,0)+IFERROR('FORM NILAI SIAP'!$Y196*'CPMK-CPL'!K$17,0)+IFERROR('FORM NILAI SIAP'!$AA196*'CPMK-CPL'!K$18,0)+IFERROR('FORM NILAI SIAP'!$AC196*'CPMK-CPL'!K$19,0)+IFERROR('FORM NILAI SIAP'!$AE196*'CPMK-CPL'!K$20,0))/'CPMK-CPL'!K$25,""))</f>
        <v/>
      </c>
      <c r="M196" s="7" t="str">
        <f>IF($C196="","",IFERROR((IFERROR('FORM NILAI SIAP'!$M196*'CPMK-CPL'!L$11,0)+IFERROR('FORM NILAI SIAP'!$O196*'CPMK-CPL'!L$12,0)+IFERROR('FORM NILAI SIAP'!$Q196*'CPMK-CPL'!L$13,0)+IFERROR('FORM NILAI SIAP'!$S196*'CPMK-CPL'!L$14,0)+IFERROR('FORM NILAI SIAP'!$U196*'CPMK-CPL'!L$15,0)+IFERROR('FORM NILAI SIAP'!$W196*'CPMK-CPL'!L$16,0)+IFERROR('FORM NILAI SIAP'!$Y196*'CPMK-CPL'!L$17,0)+IFERROR('FORM NILAI SIAP'!$AA196*'CPMK-CPL'!L$18,0)+IFERROR('FORM NILAI SIAP'!$AC196*'CPMK-CPL'!L$19,0)+IFERROR('FORM NILAI SIAP'!$AE196*'CPMK-CPL'!L$20,0))/'CPMK-CPL'!L$25,""))</f>
        <v/>
      </c>
      <c r="N196" s="7" t="str">
        <f>IF($C196="","",IFERROR((IFERROR('FORM NILAI SIAP'!$M196*'CPMK-CPL'!M$11,0)+IFERROR('FORM NILAI SIAP'!$O196*'CPMK-CPL'!M$12,0)+IFERROR('FORM NILAI SIAP'!$Q196*'CPMK-CPL'!M$13,0)+IFERROR('FORM NILAI SIAP'!$S196*'CPMK-CPL'!M$14,0)+IFERROR('FORM NILAI SIAP'!$U196*'CPMK-CPL'!M$15,0)+IFERROR('FORM NILAI SIAP'!$W196*'CPMK-CPL'!M$16,0)+IFERROR('FORM NILAI SIAP'!$Y196*'CPMK-CPL'!M$17,0)+IFERROR('FORM NILAI SIAP'!$AA196*'CPMK-CPL'!M$18,0)+IFERROR('FORM NILAI SIAP'!$AC196*'CPMK-CPL'!M$19,0)+IFERROR('FORM NILAI SIAP'!$AE196*'CPMK-CPL'!M$20,0))/'CPMK-CPL'!M$25,""))</f>
        <v/>
      </c>
      <c r="O196" s="7" t="str">
        <f>IF($C196="","",IFERROR((IFERROR('FORM NILAI SIAP'!$M196*'CPMK-CPL'!N$11,0)+IFERROR('FORM NILAI SIAP'!$O196*'CPMK-CPL'!N$12,0)+IFERROR('FORM NILAI SIAP'!$Q196*'CPMK-CPL'!N$13,0)+IFERROR('FORM NILAI SIAP'!$S196*'CPMK-CPL'!N$14,0)+IFERROR('FORM NILAI SIAP'!$U196*'CPMK-CPL'!N$15,0)+IFERROR('FORM NILAI SIAP'!$W196*'CPMK-CPL'!N$16,0)+IFERROR('FORM NILAI SIAP'!$Y196*'CPMK-CPL'!N$17,0)+IFERROR('FORM NILAI SIAP'!$AA196*'CPMK-CPL'!N$18,0)+IFERROR('FORM NILAI SIAP'!$AC196*'CPMK-CPL'!N$19,0)+IFERROR('FORM NILAI SIAP'!$AE196*'CPMK-CPL'!N$20,0))/'CPMK-CPL'!N$25,""))</f>
        <v/>
      </c>
      <c r="P196" s="7" t="str">
        <f>IF($C196="","",IFERROR((IFERROR('FORM NILAI SIAP'!$M196*'CPMK-CPL'!O$11,0)+IFERROR('FORM NILAI SIAP'!$O196*'CPMK-CPL'!O$12,0)+IFERROR('FORM NILAI SIAP'!$Q196*'CPMK-CPL'!O$13,0)+IFERROR('FORM NILAI SIAP'!$S196*'CPMK-CPL'!O$14,0)+IFERROR('FORM NILAI SIAP'!$U196*'CPMK-CPL'!O$15,0)+IFERROR('FORM NILAI SIAP'!$W196*'CPMK-CPL'!O$16,0)+IFERROR('FORM NILAI SIAP'!$Y196*'CPMK-CPL'!O$17,0)+IFERROR('FORM NILAI SIAP'!$AA196*'CPMK-CPL'!O$18,0)+IFERROR('FORM NILAI SIAP'!$AC196*'CPMK-CPL'!O$19,0)+IFERROR('FORM NILAI SIAP'!$AE196*'CPMK-CPL'!O$20,0))/'CPMK-CPL'!O$25,""))</f>
        <v/>
      </c>
      <c r="Q196" s="7" t="str">
        <f>IF($C196="","",IFERROR((IFERROR('FORM NILAI SIAP'!$M196*'CPMK-CPL'!P$11,0)+IFERROR('FORM NILAI SIAP'!$O196*'CPMK-CPL'!P$12,0)+IFERROR('FORM NILAI SIAP'!$Q196*'CPMK-CPL'!P$13,0)+IFERROR('FORM NILAI SIAP'!$S196*'CPMK-CPL'!P$14,0)+IFERROR('FORM NILAI SIAP'!$U196*'CPMK-CPL'!P$15,0)+IFERROR('FORM NILAI SIAP'!$W196*'CPMK-CPL'!P$16,0)+IFERROR('FORM NILAI SIAP'!$Y196*'CPMK-CPL'!P$17,0)+IFERROR('FORM NILAI SIAP'!$AA196*'CPMK-CPL'!P$18,0)+IFERROR('FORM NILAI SIAP'!$AC196*'CPMK-CPL'!P$19,0)+IFERROR('FORM NILAI SIAP'!$AE196*'CPMK-CPL'!P$20,0))/'CPMK-CPL'!P$25,""))</f>
        <v/>
      </c>
      <c r="R196" s="7" t="str">
        <f>IF($C196="","",IFERROR((IFERROR('FORM NILAI SIAP'!$M196*'CPMK-CPL'!Q$11,0)+IFERROR('FORM NILAI SIAP'!$O196*'CPMK-CPL'!Q$12,0)+IFERROR('FORM NILAI SIAP'!$Q196*'CPMK-CPL'!Q$13,0)+IFERROR('FORM NILAI SIAP'!$S196*'CPMK-CPL'!Q$14,0)+IFERROR('FORM NILAI SIAP'!$U196*'CPMK-CPL'!Q$15,0)+IFERROR('FORM NILAI SIAP'!$W196*'CPMK-CPL'!Q$16,0)+IFERROR('FORM NILAI SIAP'!$Y196*'CPMK-CPL'!Q$17,0)+IFERROR('FORM NILAI SIAP'!$AA196*'CPMK-CPL'!Q$18,0)+IFERROR('FORM NILAI SIAP'!$AC196*'CPMK-CPL'!Q$19,0)+IFERROR('FORM NILAI SIAP'!$AE196*'CPMK-CPL'!Q$20,0))/'CPMK-CPL'!Q$25,""))</f>
        <v/>
      </c>
      <c r="S196" s="7" t="str">
        <f>IF($C196="","",IFERROR((IFERROR('FORM NILAI SIAP'!$M196*'CPMK-CPL'!R$11,0)+IFERROR('FORM NILAI SIAP'!$O196*'CPMK-CPL'!R$12,0)+IFERROR('FORM NILAI SIAP'!$Q196*'CPMK-CPL'!R$13,0)+IFERROR('FORM NILAI SIAP'!$S196*'CPMK-CPL'!R$14,0)+IFERROR('FORM NILAI SIAP'!$U196*'CPMK-CPL'!R$15,0)+IFERROR('FORM NILAI SIAP'!$W196*'CPMK-CPL'!R$16,0)+IFERROR('FORM NILAI SIAP'!$Y196*'CPMK-CPL'!R$17,0)+IFERROR('FORM NILAI SIAP'!$AA196*'CPMK-CPL'!R$18,0)+IFERROR('FORM NILAI SIAP'!$AC196*'CPMK-CPL'!R$19,0)+IFERROR('FORM NILAI SIAP'!$AE196*'CPMK-CPL'!R$20,0))/'CPMK-CPL'!R$25,""))</f>
        <v/>
      </c>
      <c r="T196" s="88" t="str">
        <f t="shared" ref="T196:AH196" si="200">IF(E196="","",IF(E196&gt;=80,4,IF(E196&gt;=70,3,IF(E196&gt;=60,2,1))))</f>
        <v/>
      </c>
      <c r="U196" s="88" t="str">
        <f t="shared" si="200"/>
        <v/>
      </c>
      <c r="V196" s="88" t="str">
        <f t="shared" si="141"/>
        <v/>
      </c>
      <c r="W196" s="88" t="str">
        <f t="shared" si="200"/>
        <v/>
      </c>
      <c r="X196" s="88" t="str">
        <f t="shared" si="200"/>
        <v/>
      </c>
      <c r="Y196" s="88" t="str">
        <f t="shared" si="200"/>
        <v/>
      </c>
      <c r="Z196" s="88" t="str">
        <f t="shared" si="200"/>
        <v/>
      </c>
      <c r="AA196" s="88" t="str">
        <f t="shared" si="200"/>
        <v/>
      </c>
      <c r="AB196" s="88" t="str">
        <f t="shared" si="200"/>
        <v/>
      </c>
      <c r="AC196" s="88" t="str">
        <f t="shared" si="200"/>
        <v/>
      </c>
      <c r="AD196" s="88" t="str">
        <f t="shared" si="200"/>
        <v/>
      </c>
      <c r="AE196" s="88" t="str">
        <f t="shared" si="200"/>
        <v/>
      </c>
      <c r="AF196" s="88" t="str">
        <f t="shared" si="200"/>
        <v/>
      </c>
      <c r="AG196" s="88" t="str">
        <f t="shared" si="200"/>
        <v/>
      </c>
      <c r="AH196" s="88" t="str">
        <f t="shared" si="200"/>
        <v/>
      </c>
      <c r="AI196" s="89" t="str">
        <f t="shared" ca="1" si="6"/>
        <v/>
      </c>
      <c r="AJ196" s="89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</row>
    <row r="197" spans="1:90" ht="14.25" customHeight="1">
      <c r="A197" s="103" t="str">
        <f t="shared" si="139"/>
        <v/>
      </c>
      <c r="B197" s="64" t="str">
        <f>IF('FORM NILAI SIAP'!A197=0,"",'FORM NILAI SIAP'!A197)</f>
        <v/>
      </c>
      <c r="C197" s="3" t="str">
        <f>IF('FORM NILAI SIAP'!B197=0,"",'FORM NILAI SIAP'!B197)</f>
        <v/>
      </c>
      <c r="D197" s="3" t="str">
        <f>'FORM NILAI SIAP'!J197</f>
        <v/>
      </c>
      <c r="E197" s="7" t="str">
        <f>IF($C197="","",IFERROR((IFERROR('FORM NILAI SIAP'!$M197*'CPMK-CPL'!D$11,0)+IFERROR('FORM NILAI SIAP'!$O197*'CPMK-CPL'!D$12,0)+IFERROR('FORM NILAI SIAP'!$Q197*'CPMK-CPL'!D$13,0)+IFERROR('FORM NILAI SIAP'!$S197*'CPMK-CPL'!D$14,0)+IFERROR('FORM NILAI SIAP'!$U197*'CPMK-CPL'!D$15,0)+IFERROR('FORM NILAI SIAP'!$W197*'CPMK-CPL'!D$16,0)+IFERROR('FORM NILAI SIAP'!$Y197*'CPMK-CPL'!D$17,0)+IFERROR('FORM NILAI SIAP'!$AA197*'CPMK-CPL'!D$18,0)+IFERROR('FORM NILAI SIAP'!$AC197*'CPMK-CPL'!D$19,0)+IFERROR('FORM NILAI SIAP'!$AE197*'CPMK-CPL'!D$20,0))/'CPMK-CPL'!D$25,""))</f>
        <v/>
      </c>
      <c r="F197" s="7" t="str">
        <f>IF($C197="","",IFERROR((IFERROR('FORM NILAI SIAP'!$M197*'CPMK-CPL'!E$11,0)+IFERROR('FORM NILAI SIAP'!$O197*'CPMK-CPL'!E$12,0)+IFERROR('FORM NILAI SIAP'!$Q197*'CPMK-CPL'!E$13,0)+IFERROR('FORM NILAI SIAP'!$S197*'CPMK-CPL'!E$14,0)+IFERROR('FORM NILAI SIAP'!$U197*'CPMK-CPL'!E$15,0)+IFERROR('FORM NILAI SIAP'!$W197*'CPMK-CPL'!E$16,0)+IFERROR('FORM NILAI SIAP'!$Y197*'CPMK-CPL'!E$17,0)+IFERROR('FORM NILAI SIAP'!$AA197*'CPMK-CPL'!E$18,0)+IFERROR('FORM NILAI SIAP'!$AC197*'CPMK-CPL'!E$19,0)+IFERROR('FORM NILAI SIAP'!$AE197*'CPMK-CPL'!E$20,0))/'CPMK-CPL'!E$25,""))</f>
        <v/>
      </c>
      <c r="G197" s="7" t="str">
        <f>IF($C197="","",IFERROR((IFERROR('FORM NILAI SIAP'!$M197*'CPMK-CPL'!F$11,0)+IFERROR('FORM NILAI SIAP'!$O197*'CPMK-CPL'!F$12,0)+IFERROR('FORM NILAI SIAP'!$Q197*'CPMK-CPL'!F$13,0)+IFERROR('FORM NILAI SIAP'!$S197*'CPMK-CPL'!F$14,0)+IFERROR('FORM NILAI SIAP'!$U197*'CPMK-CPL'!F$15,0)+IFERROR('FORM NILAI SIAP'!$W197*'CPMK-CPL'!F$16,0)+IFERROR('FORM NILAI SIAP'!$Y197*'CPMK-CPL'!F$17,0)+IFERROR('FORM NILAI SIAP'!$AA197*'CPMK-CPL'!F$18,0)+IFERROR('FORM NILAI SIAP'!$AC197*'CPMK-CPL'!F$19,0)+IFERROR('FORM NILAI SIAP'!$AE197*'CPMK-CPL'!F$20,0))/'CPMK-CPL'!F$25,""))</f>
        <v/>
      </c>
      <c r="H197" s="7" t="str">
        <f>IF($C197="","",IFERROR((IFERROR('FORM NILAI SIAP'!$M197*'CPMK-CPL'!G$11,0)+IFERROR('FORM NILAI SIAP'!$O197*'CPMK-CPL'!G$12,0)+IFERROR('FORM NILAI SIAP'!$Q197*'CPMK-CPL'!G$13,0)+IFERROR('FORM NILAI SIAP'!$S197*'CPMK-CPL'!G$14,0)+IFERROR('FORM NILAI SIAP'!$U197*'CPMK-CPL'!G$15,0)+IFERROR('FORM NILAI SIAP'!$W197*'CPMK-CPL'!G$16,0)+IFERROR('FORM NILAI SIAP'!$Y197*'CPMK-CPL'!G$17,0)+IFERROR('FORM NILAI SIAP'!$AA197*'CPMK-CPL'!G$18,0)+IFERROR('FORM NILAI SIAP'!$AC197*'CPMK-CPL'!G$19,0)+IFERROR('FORM NILAI SIAP'!$AE197*'CPMK-CPL'!G$20,0))/'CPMK-CPL'!G$25,""))</f>
        <v/>
      </c>
      <c r="I197" s="7" t="str">
        <f>IF($C197="","",IFERROR((IFERROR('FORM NILAI SIAP'!$M197*'CPMK-CPL'!H$11,0)+IFERROR('FORM NILAI SIAP'!$O197*'CPMK-CPL'!H$12,0)+IFERROR('FORM NILAI SIAP'!$Q197*'CPMK-CPL'!H$13,0)+IFERROR('FORM NILAI SIAP'!$S197*'CPMK-CPL'!H$14,0)+IFERROR('FORM NILAI SIAP'!$U197*'CPMK-CPL'!H$15,0)+IFERROR('FORM NILAI SIAP'!$W197*'CPMK-CPL'!H$16,0)+IFERROR('FORM NILAI SIAP'!$Y197*'CPMK-CPL'!H$17,0)+IFERROR('FORM NILAI SIAP'!$AA197*'CPMK-CPL'!H$18,0)+IFERROR('FORM NILAI SIAP'!$AC197*'CPMK-CPL'!H$19,0)+IFERROR('FORM NILAI SIAP'!$AE197*'CPMK-CPL'!H$20,0))/'CPMK-CPL'!H$25,""))</f>
        <v/>
      </c>
      <c r="J197" s="7" t="str">
        <f>IF($C197="","",IFERROR((IFERROR('FORM NILAI SIAP'!$M197*'CPMK-CPL'!I$11,0)+IFERROR('FORM NILAI SIAP'!$O197*'CPMK-CPL'!I$12,0)+IFERROR('FORM NILAI SIAP'!$Q197*'CPMK-CPL'!I$13,0)+IFERROR('FORM NILAI SIAP'!$S197*'CPMK-CPL'!I$14,0)+IFERROR('FORM NILAI SIAP'!$U197*'CPMK-CPL'!I$15,0)+IFERROR('FORM NILAI SIAP'!$W197*'CPMK-CPL'!I$16,0)+IFERROR('FORM NILAI SIAP'!$Y197*'CPMK-CPL'!I$17,0)+IFERROR('FORM NILAI SIAP'!$AA197*'CPMK-CPL'!I$18,0)+IFERROR('FORM NILAI SIAP'!$AC197*'CPMK-CPL'!I$19,0)+IFERROR('FORM NILAI SIAP'!$AE197*'CPMK-CPL'!I$20,0))/'CPMK-CPL'!I$25,""))</f>
        <v/>
      </c>
      <c r="K197" s="7" t="str">
        <f>IF($C197="","",IFERROR((IFERROR('FORM NILAI SIAP'!$M197*'CPMK-CPL'!J$11,0)+IFERROR('FORM NILAI SIAP'!$O197*'CPMK-CPL'!J$12,0)+IFERROR('FORM NILAI SIAP'!$Q197*'CPMK-CPL'!J$13,0)+IFERROR('FORM NILAI SIAP'!$S197*'CPMK-CPL'!J$14,0)+IFERROR('FORM NILAI SIAP'!$U197*'CPMK-CPL'!J$15,0)+IFERROR('FORM NILAI SIAP'!$W197*'CPMK-CPL'!J$16,0)+IFERROR('FORM NILAI SIAP'!$Y197*'CPMK-CPL'!J$17,0)+IFERROR('FORM NILAI SIAP'!$AA197*'CPMK-CPL'!J$18,0)+IFERROR('FORM NILAI SIAP'!$AC197*'CPMK-CPL'!J$19,0)+IFERROR('FORM NILAI SIAP'!$AE197*'CPMK-CPL'!J$20,0))/'CPMK-CPL'!J$25,""))</f>
        <v/>
      </c>
      <c r="L197" s="7" t="str">
        <f>IF($C197="","",IFERROR((IFERROR('FORM NILAI SIAP'!$M197*'CPMK-CPL'!K$11,0)+IFERROR('FORM NILAI SIAP'!$O197*'CPMK-CPL'!K$12,0)+IFERROR('FORM NILAI SIAP'!$Q197*'CPMK-CPL'!K$13,0)+IFERROR('FORM NILAI SIAP'!$S197*'CPMK-CPL'!K$14,0)+IFERROR('FORM NILAI SIAP'!$U197*'CPMK-CPL'!K$15,0)+IFERROR('FORM NILAI SIAP'!$W197*'CPMK-CPL'!K$16,0)+IFERROR('FORM NILAI SIAP'!$Y197*'CPMK-CPL'!K$17,0)+IFERROR('FORM NILAI SIAP'!$AA197*'CPMK-CPL'!K$18,0)+IFERROR('FORM NILAI SIAP'!$AC197*'CPMK-CPL'!K$19,0)+IFERROR('FORM NILAI SIAP'!$AE197*'CPMK-CPL'!K$20,0))/'CPMK-CPL'!K$25,""))</f>
        <v/>
      </c>
      <c r="M197" s="7" t="str">
        <f>IF($C197="","",IFERROR((IFERROR('FORM NILAI SIAP'!$M197*'CPMK-CPL'!L$11,0)+IFERROR('FORM NILAI SIAP'!$O197*'CPMK-CPL'!L$12,0)+IFERROR('FORM NILAI SIAP'!$Q197*'CPMK-CPL'!L$13,0)+IFERROR('FORM NILAI SIAP'!$S197*'CPMK-CPL'!L$14,0)+IFERROR('FORM NILAI SIAP'!$U197*'CPMK-CPL'!L$15,0)+IFERROR('FORM NILAI SIAP'!$W197*'CPMK-CPL'!L$16,0)+IFERROR('FORM NILAI SIAP'!$Y197*'CPMK-CPL'!L$17,0)+IFERROR('FORM NILAI SIAP'!$AA197*'CPMK-CPL'!L$18,0)+IFERROR('FORM NILAI SIAP'!$AC197*'CPMK-CPL'!L$19,0)+IFERROR('FORM NILAI SIAP'!$AE197*'CPMK-CPL'!L$20,0))/'CPMK-CPL'!L$25,""))</f>
        <v/>
      </c>
      <c r="N197" s="7" t="str">
        <f>IF($C197="","",IFERROR((IFERROR('FORM NILAI SIAP'!$M197*'CPMK-CPL'!M$11,0)+IFERROR('FORM NILAI SIAP'!$O197*'CPMK-CPL'!M$12,0)+IFERROR('FORM NILAI SIAP'!$Q197*'CPMK-CPL'!M$13,0)+IFERROR('FORM NILAI SIAP'!$S197*'CPMK-CPL'!M$14,0)+IFERROR('FORM NILAI SIAP'!$U197*'CPMK-CPL'!M$15,0)+IFERROR('FORM NILAI SIAP'!$W197*'CPMK-CPL'!M$16,0)+IFERROR('FORM NILAI SIAP'!$Y197*'CPMK-CPL'!M$17,0)+IFERROR('FORM NILAI SIAP'!$AA197*'CPMK-CPL'!M$18,0)+IFERROR('FORM NILAI SIAP'!$AC197*'CPMK-CPL'!M$19,0)+IFERROR('FORM NILAI SIAP'!$AE197*'CPMK-CPL'!M$20,0))/'CPMK-CPL'!M$25,""))</f>
        <v/>
      </c>
      <c r="O197" s="7" t="str">
        <f>IF($C197="","",IFERROR((IFERROR('FORM NILAI SIAP'!$M197*'CPMK-CPL'!N$11,0)+IFERROR('FORM NILAI SIAP'!$O197*'CPMK-CPL'!N$12,0)+IFERROR('FORM NILAI SIAP'!$Q197*'CPMK-CPL'!N$13,0)+IFERROR('FORM NILAI SIAP'!$S197*'CPMK-CPL'!N$14,0)+IFERROR('FORM NILAI SIAP'!$U197*'CPMK-CPL'!N$15,0)+IFERROR('FORM NILAI SIAP'!$W197*'CPMK-CPL'!N$16,0)+IFERROR('FORM NILAI SIAP'!$Y197*'CPMK-CPL'!N$17,0)+IFERROR('FORM NILAI SIAP'!$AA197*'CPMK-CPL'!N$18,0)+IFERROR('FORM NILAI SIAP'!$AC197*'CPMK-CPL'!N$19,0)+IFERROR('FORM NILAI SIAP'!$AE197*'CPMK-CPL'!N$20,0))/'CPMK-CPL'!N$25,""))</f>
        <v/>
      </c>
      <c r="P197" s="7" t="str">
        <f>IF($C197="","",IFERROR((IFERROR('FORM NILAI SIAP'!$M197*'CPMK-CPL'!O$11,0)+IFERROR('FORM NILAI SIAP'!$O197*'CPMK-CPL'!O$12,0)+IFERROR('FORM NILAI SIAP'!$Q197*'CPMK-CPL'!O$13,0)+IFERROR('FORM NILAI SIAP'!$S197*'CPMK-CPL'!O$14,0)+IFERROR('FORM NILAI SIAP'!$U197*'CPMK-CPL'!O$15,0)+IFERROR('FORM NILAI SIAP'!$W197*'CPMK-CPL'!O$16,0)+IFERROR('FORM NILAI SIAP'!$Y197*'CPMK-CPL'!O$17,0)+IFERROR('FORM NILAI SIAP'!$AA197*'CPMK-CPL'!O$18,0)+IFERROR('FORM NILAI SIAP'!$AC197*'CPMK-CPL'!O$19,0)+IFERROR('FORM NILAI SIAP'!$AE197*'CPMK-CPL'!O$20,0))/'CPMK-CPL'!O$25,""))</f>
        <v/>
      </c>
      <c r="Q197" s="7" t="str">
        <f>IF($C197="","",IFERROR((IFERROR('FORM NILAI SIAP'!$M197*'CPMK-CPL'!P$11,0)+IFERROR('FORM NILAI SIAP'!$O197*'CPMK-CPL'!P$12,0)+IFERROR('FORM NILAI SIAP'!$Q197*'CPMK-CPL'!P$13,0)+IFERROR('FORM NILAI SIAP'!$S197*'CPMK-CPL'!P$14,0)+IFERROR('FORM NILAI SIAP'!$U197*'CPMK-CPL'!P$15,0)+IFERROR('FORM NILAI SIAP'!$W197*'CPMK-CPL'!P$16,0)+IFERROR('FORM NILAI SIAP'!$Y197*'CPMK-CPL'!P$17,0)+IFERROR('FORM NILAI SIAP'!$AA197*'CPMK-CPL'!P$18,0)+IFERROR('FORM NILAI SIAP'!$AC197*'CPMK-CPL'!P$19,0)+IFERROR('FORM NILAI SIAP'!$AE197*'CPMK-CPL'!P$20,0))/'CPMK-CPL'!P$25,""))</f>
        <v/>
      </c>
      <c r="R197" s="7" t="str">
        <f>IF($C197="","",IFERROR((IFERROR('FORM NILAI SIAP'!$M197*'CPMK-CPL'!Q$11,0)+IFERROR('FORM NILAI SIAP'!$O197*'CPMK-CPL'!Q$12,0)+IFERROR('FORM NILAI SIAP'!$Q197*'CPMK-CPL'!Q$13,0)+IFERROR('FORM NILAI SIAP'!$S197*'CPMK-CPL'!Q$14,0)+IFERROR('FORM NILAI SIAP'!$U197*'CPMK-CPL'!Q$15,0)+IFERROR('FORM NILAI SIAP'!$W197*'CPMK-CPL'!Q$16,0)+IFERROR('FORM NILAI SIAP'!$Y197*'CPMK-CPL'!Q$17,0)+IFERROR('FORM NILAI SIAP'!$AA197*'CPMK-CPL'!Q$18,0)+IFERROR('FORM NILAI SIAP'!$AC197*'CPMK-CPL'!Q$19,0)+IFERROR('FORM NILAI SIAP'!$AE197*'CPMK-CPL'!Q$20,0))/'CPMK-CPL'!Q$25,""))</f>
        <v/>
      </c>
      <c r="S197" s="7" t="str">
        <f>IF($C197="","",IFERROR((IFERROR('FORM NILAI SIAP'!$M197*'CPMK-CPL'!R$11,0)+IFERROR('FORM NILAI SIAP'!$O197*'CPMK-CPL'!R$12,0)+IFERROR('FORM NILAI SIAP'!$Q197*'CPMK-CPL'!R$13,0)+IFERROR('FORM NILAI SIAP'!$S197*'CPMK-CPL'!R$14,0)+IFERROR('FORM NILAI SIAP'!$U197*'CPMK-CPL'!R$15,0)+IFERROR('FORM NILAI SIAP'!$W197*'CPMK-CPL'!R$16,0)+IFERROR('FORM NILAI SIAP'!$Y197*'CPMK-CPL'!R$17,0)+IFERROR('FORM NILAI SIAP'!$AA197*'CPMK-CPL'!R$18,0)+IFERROR('FORM NILAI SIAP'!$AC197*'CPMK-CPL'!R$19,0)+IFERROR('FORM NILAI SIAP'!$AE197*'CPMK-CPL'!R$20,0))/'CPMK-CPL'!R$25,""))</f>
        <v/>
      </c>
      <c r="T197" s="88" t="str">
        <f t="shared" ref="T197:AH197" si="201">IF(E197="","",IF(E197&gt;=80,4,IF(E197&gt;=70,3,IF(E197&gt;=60,2,1))))</f>
        <v/>
      </c>
      <c r="U197" s="88" t="str">
        <f t="shared" si="201"/>
        <v/>
      </c>
      <c r="V197" s="88" t="str">
        <f t="shared" si="141"/>
        <v/>
      </c>
      <c r="W197" s="88" t="str">
        <f t="shared" si="201"/>
        <v/>
      </c>
      <c r="X197" s="88" t="str">
        <f t="shared" si="201"/>
        <v/>
      </c>
      <c r="Y197" s="88" t="str">
        <f t="shared" si="201"/>
        <v/>
      </c>
      <c r="Z197" s="88" t="str">
        <f t="shared" si="201"/>
        <v/>
      </c>
      <c r="AA197" s="88" t="str">
        <f t="shared" si="201"/>
        <v/>
      </c>
      <c r="AB197" s="88" t="str">
        <f t="shared" si="201"/>
        <v/>
      </c>
      <c r="AC197" s="88" t="str">
        <f t="shared" si="201"/>
        <v/>
      </c>
      <c r="AD197" s="88" t="str">
        <f t="shared" si="201"/>
        <v/>
      </c>
      <c r="AE197" s="88" t="str">
        <f t="shared" si="201"/>
        <v/>
      </c>
      <c r="AF197" s="88" t="str">
        <f t="shared" si="201"/>
        <v/>
      </c>
      <c r="AG197" s="88" t="str">
        <f t="shared" si="201"/>
        <v/>
      </c>
      <c r="AH197" s="88" t="str">
        <f t="shared" si="201"/>
        <v/>
      </c>
      <c r="AI197" s="89" t="str">
        <f t="shared" ca="1" si="6"/>
        <v/>
      </c>
      <c r="AJ197" s="89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</row>
    <row r="198" spans="1:90" ht="14.25" customHeight="1">
      <c r="A198" s="103" t="str">
        <f t="shared" si="139"/>
        <v/>
      </c>
      <c r="B198" s="64" t="str">
        <f>IF('FORM NILAI SIAP'!A198=0,"",'FORM NILAI SIAP'!A198)</f>
        <v/>
      </c>
      <c r="C198" s="3" t="str">
        <f>IF('FORM NILAI SIAP'!B198=0,"",'FORM NILAI SIAP'!B198)</f>
        <v/>
      </c>
      <c r="D198" s="3" t="str">
        <f>'FORM NILAI SIAP'!J198</f>
        <v/>
      </c>
      <c r="E198" s="7" t="str">
        <f>IF($C198="","",IFERROR((IFERROR('FORM NILAI SIAP'!$M198*'CPMK-CPL'!D$11,0)+IFERROR('FORM NILAI SIAP'!$O198*'CPMK-CPL'!D$12,0)+IFERROR('FORM NILAI SIAP'!$Q198*'CPMK-CPL'!D$13,0)+IFERROR('FORM NILAI SIAP'!$S198*'CPMK-CPL'!D$14,0)+IFERROR('FORM NILAI SIAP'!$U198*'CPMK-CPL'!D$15,0)+IFERROR('FORM NILAI SIAP'!$W198*'CPMK-CPL'!D$16,0)+IFERROR('FORM NILAI SIAP'!$Y198*'CPMK-CPL'!D$17,0)+IFERROR('FORM NILAI SIAP'!$AA198*'CPMK-CPL'!D$18,0)+IFERROR('FORM NILAI SIAP'!$AC198*'CPMK-CPL'!D$19,0)+IFERROR('FORM NILAI SIAP'!$AE198*'CPMK-CPL'!D$20,0))/'CPMK-CPL'!D$25,""))</f>
        <v/>
      </c>
      <c r="F198" s="7" t="str">
        <f>IF($C198="","",IFERROR((IFERROR('FORM NILAI SIAP'!$M198*'CPMK-CPL'!E$11,0)+IFERROR('FORM NILAI SIAP'!$O198*'CPMK-CPL'!E$12,0)+IFERROR('FORM NILAI SIAP'!$Q198*'CPMK-CPL'!E$13,0)+IFERROR('FORM NILAI SIAP'!$S198*'CPMK-CPL'!E$14,0)+IFERROR('FORM NILAI SIAP'!$U198*'CPMK-CPL'!E$15,0)+IFERROR('FORM NILAI SIAP'!$W198*'CPMK-CPL'!E$16,0)+IFERROR('FORM NILAI SIAP'!$Y198*'CPMK-CPL'!E$17,0)+IFERROR('FORM NILAI SIAP'!$AA198*'CPMK-CPL'!E$18,0)+IFERROR('FORM NILAI SIAP'!$AC198*'CPMK-CPL'!E$19,0)+IFERROR('FORM NILAI SIAP'!$AE198*'CPMK-CPL'!E$20,0))/'CPMK-CPL'!E$25,""))</f>
        <v/>
      </c>
      <c r="G198" s="7" t="str">
        <f>IF($C198="","",IFERROR((IFERROR('FORM NILAI SIAP'!$M198*'CPMK-CPL'!F$11,0)+IFERROR('FORM NILAI SIAP'!$O198*'CPMK-CPL'!F$12,0)+IFERROR('FORM NILAI SIAP'!$Q198*'CPMK-CPL'!F$13,0)+IFERROR('FORM NILAI SIAP'!$S198*'CPMK-CPL'!F$14,0)+IFERROR('FORM NILAI SIAP'!$U198*'CPMK-CPL'!F$15,0)+IFERROR('FORM NILAI SIAP'!$W198*'CPMK-CPL'!F$16,0)+IFERROR('FORM NILAI SIAP'!$Y198*'CPMK-CPL'!F$17,0)+IFERROR('FORM NILAI SIAP'!$AA198*'CPMK-CPL'!F$18,0)+IFERROR('FORM NILAI SIAP'!$AC198*'CPMK-CPL'!F$19,0)+IFERROR('FORM NILAI SIAP'!$AE198*'CPMK-CPL'!F$20,0))/'CPMK-CPL'!F$25,""))</f>
        <v/>
      </c>
      <c r="H198" s="7" t="str">
        <f>IF($C198="","",IFERROR((IFERROR('FORM NILAI SIAP'!$M198*'CPMK-CPL'!G$11,0)+IFERROR('FORM NILAI SIAP'!$O198*'CPMK-CPL'!G$12,0)+IFERROR('FORM NILAI SIAP'!$Q198*'CPMK-CPL'!G$13,0)+IFERROR('FORM NILAI SIAP'!$S198*'CPMK-CPL'!G$14,0)+IFERROR('FORM NILAI SIAP'!$U198*'CPMK-CPL'!G$15,0)+IFERROR('FORM NILAI SIAP'!$W198*'CPMK-CPL'!G$16,0)+IFERROR('FORM NILAI SIAP'!$Y198*'CPMK-CPL'!G$17,0)+IFERROR('FORM NILAI SIAP'!$AA198*'CPMK-CPL'!G$18,0)+IFERROR('FORM NILAI SIAP'!$AC198*'CPMK-CPL'!G$19,0)+IFERROR('FORM NILAI SIAP'!$AE198*'CPMK-CPL'!G$20,0))/'CPMK-CPL'!G$25,""))</f>
        <v/>
      </c>
      <c r="I198" s="7" t="str">
        <f>IF($C198="","",IFERROR((IFERROR('FORM NILAI SIAP'!$M198*'CPMK-CPL'!H$11,0)+IFERROR('FORM NILAI SIAP'!$O198*'CPMK-CPL'!H$12,0)+IFERROR('FORM NILAI SIAP'!$Q198*'CPMK-CPL'!H$13,0)+IFERROR('FORM NILAI SIAP'!$S198*'CPMK-CPL'!H$14,0)+IFERROR('FORM NILAI SIAP'!$U198*'CPMK-CPL'!H$15,0)+IFERROR('FORM NILAI SIAP'!$W198*'CPMK-CPL'!H$16,0)+IFERROR('FORM NILAI SIAP'!$Y198*'CPMK-CPL'!H$17,0)+IFERROR('FORM NILAI SIAP'!$AA198*'CPMK-CPL'!H$18,0)+IFERROR('FORM NILAI SIAP'!$AC198*'CPMK-CPL'!H$19,0)+IFERROR('FORM NILAI SIAP'!$AE198*'CPMK-CPL'!H$20,0))/'CPMK-CPL'!H$25,""))</f>
        <v/>
      </c>
      <c r="J198" s="7" t="str">
        <f>IF($C198="","",IFERROR((IFERROR('FORM NILAI SIAP'!$M198*'CPMK-CPL'!I$11,0)+IFERROR('FORM NILAI SIAP'!$O198*'CPMK-CPL'!I$12,0)+IFERROR('FORM NILAI SIAP'!$Q198*'CPMK-CPL'!I$13,0)+IFERROR('FORM NILAI SIAP'!$S198*'CPMK-CPL'!I$14,0)+IFERROR('FORM NILAI SIAP'!$U198*'CPMK-CPL'!I$15,0)+IFERROR('FORM NILAI SIAP'!$W198*'CPMK-CPL'!I$16,0)+IFERROR('FORM NILAI SIAP'!$Y198*'CPMK-CPL'!I$17,0)+IFERROR('FORM NILAI SIAP'!$AA198*'CPMK-CPL'!I$18,0)+IFERROR('FORM NILAI SIAP'!$AC198*'CPMK-CPL'!I$19,0)+IFERROR('FORM NILAI SIAP'!$AE198*'CPMK-CPL'!I$20,0))/'CPMK-CPL'!I$25,""))</f>
        <v/>
      </c>
      <c r="K198" s="7" t="str">
        <f>IF($C198="","",IFERROR((IFERROR('FORM NILAI SIAP'!$M198*'CPMK-CPL'!J$11,0)+IFERROR('FORM NILAI SIAP'!$O198*'CPMK-CPL'!J$12,0)+IFERROR('FORM NILAI SIAP'!$Q198*'CPMK-CPL'!J$13,0)+IFERROR('FORM NILAI SIAP'!$S198*'CPMK-CPL'!J$14,0)+IFERROR('FORM NILAI SIAP'!$U198*'CPMK-CPL'!J$15,0)+IFERROR('FORM NILAI SIAP'!$W198*'CPMK-CPL'!J$16,0)+IFERROR('FORM NILAI SIAP'!$Y198*'CPMK-CPL'!J$17,0)+IFERROR('FORM NILAI SIAP'!$AA198*'CPMK-CPL'!J$18,0)+IFERROR('FORM NILAI SIAP'!$AC198*'CPMK-CPL'!J$19,0)+IFERROR('FORM NILAI SIAP'!$AE198*'CPMK-CPL'!J$20,0))/'CPMK-CPL'!J$25,""))</f>
        <v/>
      </c>
      <c r="L198" s="7" t="str">
        <f>IF($C198="","",IFERROR((IFERROR('FORM NILAI SIAP'!$M198*'CPMK-CPL'!K$11,0)+IFERROR('FORM NILAI SIAP'!$O198*'CPMK-CPL'!K$12,0)+IFERROR('FORM NILAI SIAP'!$Q198*'CPMK-CPL'!K$13,0)+IFERROR('FORM NILAI SIAP'!$S198*'CPMK-CPL'!K$14,0)+IFERROR('FORM NILAI SIAP'!$U198*'CPMK-CPL'!K$15,0)+IFERROR('FORM NILAI SIAP'!$W198*'CPMK-CPL'!K$16,0)+IFERROR('FORM NILAI SIAP'!$Y198*'CPMK-CPL'!K$17,0)+IFERROR('FORM NILAI SIAP'!$AA198*'CPMK-CPL'!K$18,0)+IFERROR('FORM NILAI SIAP'!$AC198*'CPMK-CPL'!K$19,0)+IFERROR('FORM NILAI SIAP'!$AE198*'CPMK-CPL'!K$20,0))/'CPMK-CPL'!K$25,""))</f>
        <v/>
      </c>
      <c r="M198" s="7" t="str">
        <f>IF($C198="","",IFERROR((IFERROR('FORM NILAI SIAP'!$M198*'CPMK-CPL'!L$11,0)+IFERROR('FORM NILAI SIAP'!$O198*'CPMK-CPL'!L$12,0)+IFERROR('FORM NILAI SIAP'!$Q198*'CPMK-CPL'!L$13,0)+IFERROR('FORM NILAI SIAP'!$S198*'CPMK-CPL'!L$14,0)+IFERROR('FORM NILAI SIAP'!$U198*'CPMK-CPL'!L$15,0)+IFERROR('FORM NILAI SIAP'!$W198*'CPMK-CPL'!L$16,0)+IFERROR('FORM NILAI SIAP'!$Y198*'CPMK-CPL'!L$17,0)+IFERROR('FORM NILAI SIAP'!$AA198*'CPMK-CPL'!L$18,0)+IFERROR('FORM NILAI SIAP'!$AC198*'CPMK-CPL'!L$19,0)+IFERROR('FORM NILAI SIAP'!$AE198*'CPMK-CPL'!L$20,0))/'CPMK-CPL'!L$25,""))</f>
        <v/>
      </c>
      <c r="N198" s="7" t="str">
        <f>IF($C198="","",IFERROR((IFERROR('FORM NILAI SIAP'!$M198*'CPMK-CPL'!M$11,0)+IFERROR('FORM NILAI SIAP'!$O198*'CPMK-CPL'!M$12,0)+IFERROR('FORM NILAI SIAP'!$Q198*'CPMK-CPL'!M$13,0)+IFERROR('FORM NILAI SIAP'!$S198*'CPMK-CPL'!M$14,0)+IFERROR('FORM NILAI SIAP'!$U198*'CPMK-CPL'!M$15,0)+IFERROR('FORM NILAI SIAP'!$W198*'CPMK-CPL'!M$16,0)+IFERROR('FORM NILAI SIAP'!$Y198*'CPMK-CPL'!M$17,0)+IFERROR('FORM NILAI SIAP'!$AA198*'CPMK-CPL'!M$18,0)+IFERROR('FORM NILAI SIAP'!$AC198*'CPMK-CPL'!M$19,0)+IFERROR('FORM NILAI SIAP'!$AE198*'CPMK-CPL'!M$20,0))/'CPMK-CPL'!M$25,""))</f>
        <v/>
      </c>
      <c r="O198" s="7" t="str">
        <f>IF($C198="","",IFERROR((IFERROR('FORM NILAI SIAP'!$M198*'CPMK-CPL'!N$11,0)+IFERROR('FORM NILAI SIAP'!$O198*'CPMK-CPL'!N$12,0)+IFERROR('FORM NILAI SIAP'!$Q198*'CPMK-CPL'!N$13,0)+IFERROR('FORM NILAI SIAP'!$S198*'CPMK-CPL'!N$14,0)+IFERROR('FORM NILAI SIAP'!$U198*'CPMK-CPL'!N$15,0)+IFERROR('FORM NILAI SIAP'!$W198*'CPMK-CPL'!N$16,0)+IFERROR('FORM NILAI SIAP'!$Y198*'CPMK-CPL'!N$17,0)+IFERROR('FORM NILAI SIAP'!$AA198*'CPMK-CPL'!N$18,0)+IFERROR('FORM NILAI SIAP'!$AC198*'CPMK-CPL'!N$19,0)+IFERROR('FORM NILAI SIAP'!$AE198*'CPMK-CPL'!N$20,0))/'CPMK-CPL'!N$25,""))</f>
        <v/>
      </c>
      <c r="P198" s="7" t="str">
        <f>IF($C198="","",IFERROR((IFERROR('FORM NILAI SIAP'!$M198*'CPMK-CPL'!O$11,0)+IFERROR('FORM NILAI SIAP'!$O198*'CPMK-CPL'!O$12,0)+IFERROR('FORM NILAI SIAP'!$Q198*'CPMK-CPL'!O$13,0)+IFERROR('FORM NILAI SIAP'!$S198*'CPMK-CPL'!O$14,0)+IFERROR('FORM NILAI SIAP'!$U198*'CPMK-CPL'!O$15,0)+IFERROR('FORM NILAI SIAP'!$W198*'CPMK-CPL'!O$16,0)+IFERROR('FORM NILAI SIAP'!$Y198*'CPMK-CPL'!O$17,0)+IFERROR('FORM NILAI SIAP'!$AA198*'CPMK-CPL'!O$18,0)+IFERROR('FORM NILAI SIAP'!$AC198*'CPMK-CPL'!O$19,0)+IFERROR('FORM NILAI SIAP'!$AE198*'CPMK-CPL'!O$20,0))/'CPMK-CPL'!O$25,""))</f>
        <v/>
      </c>
      <c r="Q198" s="7" t="str">
        <f>IF($C198="","",IFERROR((IFERROR('FORM NILAI SIAP'!$M198*'CPMK-CPL'!P$11,0)+IFERROR('FORM NILAI SIAP'!$O198*'CPMK-CPL'!P$12,0)+IFERROR('FORM NILAI SIAP'!$Q198*'CPMK-CPL'!P$13,0)+IFERROR('FORM NILAI SIAP'!$S198*'CPMK-CPL'!P$14,0)+IFERROR('FORM NILAI SIAP'!$U198*'CPMK-CPL'!P$15,0)+IFERROR('FORM NILAI SIAP'!$W198*'CPMK-CPL'!P$16,0)+IFERROR('FORM NILAI SIAP'!$Y198*'CPMK-CPL'!P$17,0)+IFERROR('FORM NILAI SIAP'!$AA198*'CPMK-CPL'!P$18,0)+IFERROR('FORM NILAI SIAP'!$AC198*'CPMK-CPL'!P$19,0)+IFERROR('FORM NILAI SIAP'!$AE198*'CPMK-CPL'!P$20,0))/'CPMK-CPL'!P$25,""))</f>
        <v/>
      </c>
      <c r="R198" s="7" t="str">
        <f>IF($C198="","",IFERROR((IFERROR('FORM NILAI SIAP'!$M198*'CPMK-CPL'!Q$11,0)+IFERROR('FORM NILAI SIAP'!$O198*'CPMK-CPL'!Q$12,0)+IFERROR('FORM NILAI SIAP'!$Q198*'CPMK-CPL'!Q$13,0)+IFERROR('FORM NILAI SIAP'!$S198*'CPMK-CPL'!Q$14,0)+IFERROR('FORM NILAI SIAP'!$U198*'CPMK-CPL'!Q$15,0)+IFERROR('FORM NILAI SIAP'!$W198*'CPMK-CPL'!Q$16,0)+IFERROR('FORM NILAI SIAP'!$Y198*'CPMK-CPL'!Q$17,0)+IFERROR('FORM NILAI SIAP'!$AA198*'CPMK-CPL'!Q$18,0)+IFERROR('FORM NILAI SIAP'!$AC198*'CPMK-CPL'!Q$19,0)+IFERROR('FORM NILAI SIAP'!$AE198*'CPMK-CPL'!Q$20,0))/'CPMK-CPL'!Q$25,""))</f>
        <v/>
      </c>
      <c r="S198" s="7" t="str">
        <f>IF($C198="","",IFERROR((IFERROR('FORM NILAI SIAP'!$M198*'CPMK-CPL'!R$11,0)+IFERROR('FORM NILAI SIAP'!$O198*'CPMK-CPL'!R$12,0)+IFERROR('FORM NILAI SIAP'!$Q198*'CPMK-CPL'!R$13,0)+IFERROR('FORM NILAI SIAP'!$S198*'CPMK-CPL'!R$14,0)+IFERROR('FORM NILAI SIAP'!$U198*'CPMK-CPL'!R$15,0)+IFERROR('FORM NILAI SIAP'!$W198*'CPMK-CPL'!R$16,0)+IFERROR('FORM NILAI SIAP'!$Y198*'CPMK-CPL'!R$17,0)+IFERROR('FORM NILAI SIAP'!$AA198*'CPMK-CPL'!R$18,0)+IFERROR('FORM NILAI SIAP'!$AC198*'CPMK-CPL'!R$19,0)+IFERROR('FORM NILAI SIAP'!$AE198*'CPMK-CPL'!R$20,0))/'CPMK-CPL'!R$25,""))</f>
        <v/>
      </c>
      <c r="T198" s="88" t="str">
        <f t="shared" ref="T198:AH198" si="202">IF(E198="","",IF(E198&gt;=80,4,IF(E198&gt;=70,3,IF(E198&gt;=60,2,1))))</f>
        <v/>
      </c>
      <c r="U198" s="88" t="str">
        <f t="shared" si="202"/>
        <v/>
      </c>
      <c r="V198" s="88" t="str">
        <f t="shared" si="141"/>
        <v/>
      </c>
      <c r="W198" s="88" t="str">
        <f t="shared" si="202"/>
        <v/>
      </c>
      <c r="X198" s="88" t="str">
        <f t="shared" si="202"/>
        <v/>
      </c>
      <c r="Y198" s="88" t="str">
        <f t="shared" si="202"/>
        <v/>
      </c>
      <c r="Z198" s="88" t="str">
        <f t="shared" si="202"/>
        <v/>
      </c>
      <c r="AA198" s="88" t="str">
        <f t="shared" si="202"/>
        <v/>
      </c>
      <c r="AB198" s="88" t="str">
        <f t="shared" si="202"/>
        <v/>
      </c>
      <c r="AC198" s="88" t="str">
        <f t="shared" si="202"/>
        <v/>
      </c>
      <c r="AD198" s="88" t="str">
        <f t="shared" si="202"/>
        <v/>
      </c>
      <c r="AE198" s="88" t="str">
        <f t="shared" si="202"/>
        <v/>
      </c>
      <c r="AF198" s="88" t="str">
        <f t="shared" si="202"/>
        <v/>
      </c>
      <c r="AG198" s="88" t="str">
        <f t="shared" si="202"/>
        <v/>
      </c>
      <c r="AH198" s="88" t="str">
        <f t="shared" si="202"/>
        <v/>
      </c>
      <c r="AI198" s="89" t="str">
        <f t="shared" ca="1" si="6"/>
        <v/>
      </c>
      <c r="AJ198" s="89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</row>
    <row r="199" spans="1:90" ht="14.25" customHeight="1">
      <c r="A199" s="103" t="str">
        <f t="shared" si="139"/>
        <v/>
      </c>
      <c r="B199" s="64" t="str">
        <f>IF('FORM NILAI SIAP'!A199=0,"",'FORM NILAI SIAP'!A199)</f>
        <v/>
      </c>
      <c r="C199" s="3" t="str">
        <f>IF('FORM NILAI SIAP'!B199=0,"",'FORM NILAI SIAP'!B199)</f>
        <v/>
      </c>
      <c r="D199" s="3" t="str">
        <f>'FORM NILAI SIAP'!J199</f>
        <v/>
      </c>
      <c r="E199" s="7" t="str">
        <f>IF($C199="","",IFERROR((IFERROR('FORM NILAI SIAP'!$M199*'CPMK-CPL'!D$11,0)+IFERROR('FORM NILAI SIAP'!$O199*'CPMK-CPL'!D$12,0)+IFERROR('FORM NILAI SIAP'!$Q199*'CPMK-CPL'!D$13,0)+IFERROR('FORM NILAI SIAP'!$S199*'CPMK-CPL'!D$14,0)+IFERROR('FORM NILAI SIAP'!$U199*'CPMK-CPL'!D$15,0)+IFERROR('FORM NILAI SIAP'!$W199*'CPMK-CPL'!D$16,0)+IFERROR('FORM NILAI SIAP'!$Y199*'CPMK-CPL'!D$17,0)+IFERROR('FORM NILAI SIAP'!$AA199*'CPMK-CPL'!D$18,0)+IFERROR('FORM NILAI SIAP'!$AC199*'CPMK-CPL'!D$19,0)+IFERROR('FORM NILAI SIAP'!$AE199*'CPMK-CPL'!D$20,0))/'CPMK-CPL'!D$25,""))</f>
        <v/>
      </c>
      <c r="F199" s="7" t="str">
        <f>IF($C199="","",IFERROR((IFERROR('FORM NILAI SIAP'!$M199*'CPMK-CPL'!E$11,0)+IFERROR('FORM NILAI SIAP'!$O199*'CPMK-CPL'!E$12,0)+IFERROR('FORM NILAI SIAP'!$Q199*'CPMK-CPL'!E$13,0)+IFERROR('FORM NILAI SIAP'!$S199*'CPMK-CPL'!E$14,0)+IFERROR('FORM NILAI SIAP'!$U199*'CPMK-CPL'!E$15,0)+IFERROR('FORM NILAI SIAP'!$W199*'CPMK-CPL'!E$16,0)+IFERROR('FORM NILAI SIAP'!$Y199*'CPMK-CPL'!E$17,0)+IFERROR('FORM NILAI SIAP'!$AA199*'CPMK-CPL'!E$18,0)+IFERROR('FORM NILAI SIAP'!$AC199*'CPMK-CPL'!E$19,0)+IFERROR('FORM NILAI SIAP'!$AE199*'CPMK-CPL'!E$20,0))/'CPMK-CPL'!E$25,""))</f>
        <v/>
      </c>
      <c r="G199" s="7" t="str">
        <f>IF($C199="","",IFERROR((IFERROR('FORM NILAI SIAP'!$M199*'CPMK-CPL'!F$11,0)+IFERROR('FORM NILAI SIAP'!$O199*'CPMK-CPL'!F$12,0)+IFERROR('FORM NILAI SIAP'!$Q199*'CPMK-CPL'!F$13,0)+IFERROR('FORM NILAI SIAP'!$S199*'CPMK-CPL'!F$14,0)+IFERROR('FORM NILAI SIAP'!$U199*'CPMK-CPL'!F$15,0)+IFERROR('FORM NILAI SIAP'!$W199*'CPMK-CPL'!F$16,0)+IFERROR('FORM NILAI SIAP'!$Y199*'CPMK-CPL'!F$17,0)+IFERROR('FORM NILAI SIAP'!$AA199*'CPMK-CPL'!F$18,0)+IFERROR('FORM NILAI SIAP'!$AC199*'CPMK-CPL'!F$19,0)+IFERROR('FORM NILAI SIAP'!$AE199*'CPMK-CPL'!F$20,0))/'CPMK-CPL'!F$25,""))</f>
        <v/>
      </c>
      <c r="H199" s="7" t="str">
        <f>IF($C199="","",IFERROR((IFERROR('FORM NILAI SIAP'!$M199*'CPMK-CPL'!G$11,0)+IFERROR('FORM NILAI SIAP'!$O199*'CPMK-CPL'!G$12,0)+IFERROR('FORM NILAI SIAP'!$Q199*'CPMK-CPL'!G$13,0)+IFERROR('FORM NILAI SIAP'!$S199*'CPMK-CPL'!G$14,0)+IFERROR('FORM NILAI SIAP'!$U199*'CPMK-CPL'!G$15,0)+IFERROR('FORM NILAI SIAP'!$W199*'CPMK-CPL'!G$16,0)+IFERROR('FORM NILAI SIAP'!$Y199*'CPMK-CPL'!G$17,0)+IFERROR('FORM NILAI SIAP'!$AA199*'CPMK-CPL'!G$18,0)+IFERROR('FORM NILAI SIAP'!$AC199*'CPMK-CPL'!G$19,0)+IFERROR('FORM NILAI SIAP'!$AE199*'CPMK-CPL'!G$20,0))/'CPMK-CPL'!G$25,""))</f>
        <v/>
      </c>
      <c r="I199" s="7" t="str">
        <f>IF($C199="","",IFERROR((IFERROR('FORM NILAI SIAP'!$M199*'CPMK-CPL'!H$11,0)+IFERROR('FORM NILAI SIAP'!$O199*'CPMK-CPL'!H$12,0)+IFERROR('FORM NILAI SIAP'!$Q199*'CPMK-CPL'!H$13,0)+IFERROR('FORM NILAI SIAP'!$S199*'CPMK-CPL'!H$14,0)+IFERROR('FORM NILAI SIAP'!$U199*'CPMK-CPL'!H$15,0)+IFERROR('FORM NILAI SIAP'!$W199*'CPMK-CPL'!H$16,0)+IFERROR('FORM NILAI SIAP'!$Y199*'CPMK-CPL'!H$17,0)+IFERROR('FORM NILAI SIAP'!$AA199*'CPMK-CPL'!H$18,0)+IFERROR('FORM NILAI SIAP'!$AC199*'CPMK-CPL'!H$19,0)+IFERROR('FORM NILAI SIAP'!$AE199*'CPMK-CPL'!H$20,0))/'CPMK-CPL'!H$25,""))</f>
        <v/>
      </c>
      <c r="J199" s="7" t="str">
        <f>IF($C199="","",IFERROR((IFERROR('FORM NILAI SIAP'!$M199*'CPMK-CPL'!I$11,0)+IFERROR('FORM NILAI SIAP'!$O199*'CPMK-CPL'!I$12,0)+IFERROR('FORM NILAI SIAP'!$Q199*'CPMK-CPL'!I$13,0)+IFERROR('FORM NILAI SIAP'!$S199*'CPMK-CPL'!I$14,0)+IFERROR('FORM NILAI SIAP'!$U199*'CPMK-CPL'!I$15,0)+IFERROR('FORM NILAI SIAP'!$W199*'CPMK-CPL'!I$16,0)+IFERROR('FORM NILAI SIAP'!$Y199*'CPMK-CPL'!I$17,0)+IFERROR('FORM NILAI SIAP'!$AA199*'CPMK-CPL'!I$18,0)+IFERROR('FORM NILAI SIAP'!$AC199*'CPMK-CPL'!I$19,0)+IFERROR('FORM NILAI SIAP'!$AE199*'CPMK-CPL'!I$20,0))/'CPMK-CPL'!I$25,""))</f>
        <v/>
      </c>
      <c r="K199" s="7" t="str">
        <f>IF($C199="","",IFERROR((IFERROR('FORM NILAI SIAP'!$M199*'CPMK-CPL'!J$11,0)+IFERROR('FORM NILAI SIAP'!$O199*'CPMK-CPL'!J$12,0)+IFERROR('FORM NILAI SIAP'!$Q199*'CPMK-CPL'!J$13,0)+IFERROR('FORM NILAI SIAP'!$S199*'CPMK-CPL'!J$14,0)+IFERROR('FORM NILAI SIAP'!$U199*'CPMK-CPL'!J$15,0)+IFERROR('FORM NILAI SIAP'!$W199*'CPMK-CPL'!J$16,0)+IFERROR('FORM NILAI SIAP'!$Y199*'CPMK-CPL'!J$17,0)+IFERROR('FORM NILAI SIAP'!$AA199*'CPMK-CPL'!J$18,0)+IFERROR('FORM NILAI SIAP'!$AC199*'CPMK-CPL'!J$19,0)+IFERROR('FORM NILAI SIAP'!$AE199*'CPMK-CPL'!J$20,0))/'CPMK-CPL'!J$25,""))</f>
        <v/>
      </c>
      <c r="L199" s="7" t="str">
        <f>IF($C199="","",IFERROR((IFERROR('FORM NILAI SIAP'!$M199*'CPMK-CPL'!K$11,0)+IFERROR('FORM NILAI SIAP'!$O199*'CPMK-CPL'!K$12,0)+IFERROR('FORM NILAI SIAP'!$Q199*'CPMK-CPL'!K$13,0)+IFERROR('FORM NILAI SIAP'!$S199*'CPMK-CPL'!K$14,0)+IFERROR('FORM NILAI SIAP'!$U199*'CPMK-CPL'!K$15,0)+IFERROR('FORM NILAI SIAP'!$W199*'CPMK-CPL'!K$16,0)+IFERROR('FORM NILAI SIAP'!$Y199*'CPMK-CPL'!K$17,0)+IFERROR('FORM NILAI SIAP'!$AA199*'CPMK-CPL'!K$18,0)+IFERROR('FORM NILAI SIAP'!$AC199*'CPMK-CPL'!K$19,0)+IFERROR('FORM NILAI SIAP'!$AE199*'CPMK-CPL'!K$20,0))/'CPMK-CPL'!K$25,""))</f>
        <v/>
      </c>
      <c r="M199" s="7" t="str">
        <f>IF($C199="","",IFERROR((IFERROR('FORM NILAI SIAP'!$M199*'CPMK-CPL'!L$11,0)+IFERROR('FORM NILAI SIAP'!$O199*'CPMK-CPL'!L$12,0)+IFERROR('FORM NILAI SIAP'!$Q199*'CPMK-CPL'!L$13,0)+IFERROR('FORM NILAI SIAP'!$S199*'CPMK-CPL'!L$14,0)+IFERROR('FORM NILAI SIAP'!$U199*'CPMK-CPL'!L$15,0)+IFERROR('FORM NILAI SIAP'!$W199*'CPMK-CPL'!L$16,0)+IFERROR('FORM NILAI SIAP'!$Y199*'CPMK-CPL'!L$17,0)+IFERROR('FORM NILAI SIAP'!$AA199*'CPMK-CPL'!L$18,0)+IFERROR('FORM NILAI SIAP'!$AC199*'CPMK-CPL'!L$19,0)+IFERROR('FORM NILAI SIAP'!$AE199*'CPMK-CPL'!L$20,0))/'CPMK-CPL'!L$25,""))</f>
        <v/>
      </c>
      <c r="N199" s="7" t="str">
        <f>IF($C199="","",IFERROR((IFERROR('FORM NILAI SIAP'!$M199*'CPMK-CPL'!M$11,0)+IFERROR('FORM NILAI SIAP'!$O199*'CPMK-CPL'!M$12,0)+IFERROR('FORM NILAI SIAP'!$Q199*'CPMK-CPL'!M$13,0)+IFERROR('FORM NILAI SIAP'!$S199*'CPMK-CPL'!M$14,0)+IFERROR('FORM NILAI SIAP'!$U199*'CPMK-CPL'!M$15,0)+IFERROR('FORM NILAI SIAP'!$W199*'CPMK-CPL'!M$16,0)+IFERROR('FORM NILAI SIAP'!$Y199*'CPMK-CPL'!M$17,0)+IFERROR('FORM NILAI SIAP'!$AA199*'CPMK-CPL'!M$18,0)+IFERROR('FORM NILAI SIAP'!$AC199*'CPMK-CPL'!M$19,0)+IFERROR('FORM NILAI SIAP'!$AE199*'CPMK-CPL'!M$20,0))/'CPMK-CPL'!M$25,""))</f>
        <v/>
      </c>
      <c r="O199" s="7" t="str">
        <f>IF($C199="","",IFERROR((IFERROR('FORM NILAI SIAP'!$M199*'CPMK-CPL'!N$11,0)+IFERROR('FORM NILAI SIAP'!$O199*'CPMK-CPL'!N$12,0)+IFERROR('FORM NILAI SIAP'!$Q199*'CPMK-CPL'!N$13,0)+IFERROR('FORM NILAI SIAP'!$S199*'CPMK-CPL'!N$14,0)+IFERROR('FORM NILAI SIAP'!$U199*'CPMK-CPL'!N$15,0)+IFERROR('FORM NILAI SIAP'!$W199*'CPMK-CPL'!N$16,0)+IFERROR('FORM NILAI SIAP'!$Y199*'CPMK-CPL'!N$17,0)+IFERROR('FORM NILAI SIAP'!$AA199*'CPMK-CPL'!N$18,0)+IFERROR('FORM NILAI SIAP'!$AC199*'CPMK-CPL'!N$19,0)+IFERROR('FORM NILAI SIAP'!$AE199*'CPMK-CPL'!N$20,0))/'CPMK-CPL'!N$25,""))</f>
        <v/>
      </c>
      <c r="P199" s="7" t="str">
        <f>IF($C199="","",IFERROR((IFERROR('FORM NILAI SIAP'!$M199*'CPMK-CPL'!O$11,0)+IFERROR('FORM NILAI SIAP'!$O199*'CPMK-CPL'!O$12,0)+IFERROR('FORM NILAI SIAP'!$Q199*'CPMK-CPL'!O$13,0)+IFERROR('FORM NILAI SIAP'!$S199*'CPMK-CPL'!O$14,0)+IFERROR('FORM NILAI SIAP'!$U199*'CPMK-CPL'!O$15,0)+IFERROR('FORM NILAI SIAP'!$W199*'CPMK-CPL'!O$16,0)+IFERROR('FORM NILAI SIAP'!$Y199*'CPMK-CPL'!O$17,0)+IFERROR('FORM NILAI SIAP'!$AA199*'CPMK-CPL'!O$18,0)+IFERROR('FORM NILAI SIAP'!$AC199*'CPMK-CPL'!O$19,0)+IFERROR('FORM NILAI SIAP'!$AE199*'CPMK-CPL'!O$20,0))/'CPMK-CPL'!O$25,""))</f>
        <v/>
      </c>
      <c r="Q199" s="7" t="str">
        <f>IF($C199="","",IFERROR((IFERROR('FORM NILAI SIAP'!$M199*'CPMK-CPL'!P$11,0)+IFERROR('FORM NILAI SIAP'!$O199*'CPMK-CPL'!P$12,0)+IFERROR('FORM NILAI SIAP'!$Q199*'CPMK-CPL'!P$13,0)+IFERROR('FORM NILAI SIAP'!$S199*'CPMK-CPL'!P$14,0)+IFERROR('FORM NILAI SIAP'!$U199*'CPMK-CPL'!P$15,0)+IFERROR('FORM NILAI SIAP'!$W199*'CPMK-CPL'!P$16,0)+IFERROR('FORM NILAI SIAP'!$Y199*'CPMK-CPL'!P$17,0)+IFERROR('FORM NILAI SIAP'!$AA199*'CPMK-CPL'!P$18,0)+IFERROR('FORM NILAI SIAP'!$AC199*'CPMK-CPL'!P$19,0)+IFERROR('FORM NILAI SIAP'!$AE199*'CPMK-CPL'!P$20,0))/'CPMK-CPL'!P$25,""))</f>
        <v/>
      </c>
      <c r="R199" s="7" t="str">
        <f>IF($C199="","",IFERROR((IFERROR('FORM NILAI SIAP'!$M199*'CPMK-CPL'!Q$11,0)+IFERROR('FORM NILAI SIAP'!$O199*'CPMK-CPL'!Q$12,0)+IFERROR('FORM NILAI SIAP'!$Q199*'CPMK-CPL'!Q$13,0)+IFERROR('FORM NILAI SIAP'!$S199*'CPMK-CPL'!Q$14,0)+IFERROR('FORM NILAI SIAP'!$U199*'CPMK-CPL'!Q$15,0)+IFERROR('FORM NILAI SIAP'!$W199*'CPMK-CPL'!Q$16,0)+IFERROR('FORM NILAI SIAP'!$Y199*'CPMK-CPL'!Q$17,0)+IFERROR('FORM NILAI SIAP'!$AA199*'CPMK-CPL'!Q$18,0)+IFERROR('FORM NILAI SIAP'!$AC199*'CPMK-CPL'!Q$19,0)+IFERROR('FORM NILAI SIAP'!$AE199*'CPMK-CPL'!Q$20,0))/'CPMK-CPL'!Q$25,""))</f>
        <v/>
      </c>
      <c r="S199" s="7" t="str">
        <f>IF($C199="","",IFERROR((IFERROR('FORM NILAI SIAP'!$M199*'CPMK-CPL'!R$11,0)+IFERROR('FORM NILAI SIAP'!$O199*'CPMK-CPL'!R$12,0)+IFERROR('FORM NILAI SIAP'!$Q199*'CPMK-CPL'!R$13,0)+IFERROR('FORM NILAI SIAP'!$S199*'CPMK-CPL'!R$14,0)+IFERROR('FORM NILAI SIAP'!$U199*'CPMK-CPL'!R$15,0)+IFERROR('FORM NILAI SIAP'!$W199*'CPMK-CPL'!R$16,0)+IFERROR('FORM NILAI SIAP'!$Y199*'CPMK-CPL'!R$17,0)+IFERROR('FORM NILAI SIAP'!$AA199*'CPMK-CPL'!R$18,0)+IFERROR('FORM NILAI SIAP'!$AC199*'CPMK-CPL'!R$19,0)+IFERROR('FORM NILAI SIAP'!$AE199*'CPMK-CPL'!R$20,0))/'CPMK-CPL'!R$25,""))</f>
        <v/>
      </c>
      <c r="T199" s="88" t="str">
        <f t="shared" ref="T199:AH199" si="203">IF(E199="","",IF(E199&gt;=80,4,IF(E199&gt;=70,3,IF(E199&gt;=60,2,1))))</f>
        <v/>
      </c>
      <c r="U199" s="88" t="str">
        <f t="shared" si="203"/>
        <v/>
      </c>
      <c r="V199" s="88" t="str">
        <f t="shared" si="141"/>
        <v/>
      </c>
      <c r="W199" s="88" t="str">
        <f t="shared" si="203"/>
        <v/>
      </c>
      <c r="X199" s="88" t="str">
        <f t="shared" si="203"/>
        <v/>
      </c>
      <c r="Y199" s="88" t="str">
        <f t="shared" si="203"/>
        <v/>
      </c>
      <c r="Z199" s="88" t="str">
        <f t="shared" si="203"/>
        <v/>
      </c>
      <c r="AA199" s="88" t="str">
        <f t="shared" si="203"/>
        <v/>
      </c>
      <c r="AB199" s="88" t="str">
        <f t="shared" si="203"/>
        <v/>
      </c>
      <c r="AC199" s="88" t="str">
        <f t="shared" si="203"/>
        <v/>
      </c>
      <c r="AD199" s="88" t="str">
        <f t="shared" si="203"/>
        <v/>
      </c>
      <c r="AE199" s="88" t="str">
        <f t="shared" si="203"/>
        <v/>
      </c>
      <c r="AF199" s="88" t="str">
        <f t="shared" si="203"/>
        <v/>
      </c>
      <c r="AG199" s="88" t="str">
        <f t="shared" si="203"/>
        <v/>
      </c>
      <c r="AH199" s="88" t="str">
        <f t="shared" si="203"/>
        <v/>
      </c>
      <c r="AI199" s="89" t="str">
        <f t="shared" ca="1" si="6"/>
        <v/>
      </c>
      <c r="AJ199" s="89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</row>
    <row r="200" spans="1:90" ht="14.25" customHeight="1">
      <c r="A200" s="103" t="str">
        <f t="shared" si="139"/>
        <v/>
      </c>
      <c r="B200" s="64" t="str">
        <f>IF('FORM NILAI SIAP'!A200=0,"",'FORM NILAI SIAP'!A200)</f>
        <v/>
      </c>
      <c r="C200" s="3" t="str">
        <f>IF('FORM NILAI SIAP'!B200=0,"",'FORM NILAI SIAP'!B200)</f>
        <v/>
      </c>
      <c r="D200" s="3" t="str">
        <f>'FORM NILAI SIAP'!J200</f>
        <v/>
      </c>
      <c r="E200" s="7" t="str">
        <f>IF($C200="","",IFERROR((IFERROR('FORM NILAI SIAP'!$M200*'CPMK-CPL'!D$11,0)+IFERROR('FORM NILAI SIAP'!$O200*'CPMK-CPL'!D$12,0)+IFERROR('FORM NILAI SIAP'!$Q200*'CPMK-CPL'!D$13,0)+IFERROR('FORM NILAI SIAP'!$S200*'CPMK-CPL'!D$14,0)+IFERROR('FORM NILAI SIAP'!$U200*'CPMK-CPL'!D$15,0)+IFERROR('FORM NILAI SIAP'!$W200*'CPMK-CPL'!D$16,0)+IFERROR('FORM NILAI SIAP'!$Y200*'CPMK-CPL'!D$17,0)+IFERROR('FORM NILAI SIAP'!$AA200*'CPMK-CPL'!D$18,0)+IFERROR('FORM NILAI SIAP'!$AC200*'CPMK-CPL'!D$19,0)+IFERROR('FORM NILAI SIAP'!$AE200*'CPMK-CPL'!D$20,0))/'CPMK-CPL'!D$25,""))</f>
        <v/>
      </c>
      <c r="F200" s="7" t="str">
        <f>IF($C200="","",IFERROR((IFERROR('FORM NILAI SIAP'!$M200*'CPMK-CPL'!E$11,0)+IFERROR('FORM NILAI SIAP'!$O200*'CPMK-CPL'!E$12,0)+IFERROR('FORM NILAI SIAP'!$Q200*'CPMK-CPL'!E$13,0)+IFERROR('FORM NILAI SIAP'!$S200*'CPMK-CPL'!E$14,0)+IFERROR('FORM NILAI SIAP'!$U200*'CPMK-CPL'!E$15,0)+IFERROR('FORM NILAI SIAP'!$W200*'CPMK-CPL'!E$16,0)+IFERROR('FORM NILAI SIAP'!$Y200*'CPMK-CPL'!E$17,0)+IFERROR('FORM NILAI SIAP'!$AA200*'CPMK-CPL'!E$18,0)+IFERROR('FORM NILAI SIAP'!$AC200*'CPMK-CPL'!E$19,0)+IFERROR('FORM NILAI SIAP'!$AE200*'CPMK-CPL'!E$20,0))/'CPMK-CPL'!E$25,""))</f>
        <v/>
      </c>
      <c r="G200" s="7" t="str">
        <f>IF($C200="","",IFERROR((IFERROR('FORM NILAI SIAP'!$M200*'CPMK-CPL'!F$11,0)+IFERROR('FORM NILAI SIAP'!$O200*'CPMK-CPL'!F$12,0)+IFERROR('FORM NILAI SIAP'!$Q200*'CPMK-CPL'!F$13,0)+IFERROR('FORM NILAI SIAP'!$S200*'CPMK-CPL'!F$14,0)+IFERROR('FORM NILAI SIAP'!$U200*'CPMK-CPL'!F$15,0)+IFERROR('FORM NILAI SIAP'!$W200*'CPMK-CPL'!F$16,0)+IFERROR('FORM NILAI SIAP'!$Y200*'CPMK-CPL'!F$17,0)+IFERROR('FORM NILAI SIAP'!$AA200*'CPMK-CPL'!F$18,0)+IFERROR('FORM NILAI SIAP'!$AC200*'CPMK-CPL'!F$19,0)+IFERROR('FORM NILAI SIAP'!$AE200*'CPMK-CPL'!F$20,0))/'CPMK-CPL'!F$25,""))</f>
        <v/>
      </c>
      <c r="H200" s="7" t="str">
        <f>IF($C200="","",IFERROR((IFERROR('FORM NILAI SIAP'!$M200*'CPMK-CPL'!G$11,0)+IFERROR('FORM NILAI SIAP'!$O200*'CPMK-CPL'!G$12,0)+IFERROR('FORM NILAI SIAP'!$Q200*'CPMK-CPL'!G$13,0)+IFERROR('FORM NILAI SIAP'!$S200*'CPMK-CPL'!G$14,0)+IFERROR('FORM NILAI SIAP'!$U200*'CPMK-CPL'!G$15,0)+IFERROR('FORM NILAI SIAP'!$W200*'CPMK-CPL'!G$16,0)+IFERROR('FORM NILAI SIAP'!$Y200*'CPMK-CPL'!G$17,0)+IFERROR('FORM NILAI SIAP'!$AA200*'CPMK-CPL'!G$18,0)+IFERROR('FORM NILAI SIAP'!$AC200*'CPMK-CPL'!G$19,0)+IFERROR('FORM NILAI SIAP'!$AE200*'CPMK-CPL'!G$20,0))/'CPMK-CPL'!G$25,""))</f>
        <v/>
      </c>
      <c r="I200" s="7" t="str">
        <f>IF($C200="","",IFERROR((IFERROR('FORM NILAI SIAP'!$M200*'CPMK-CPL'!H$11,0)+IFERROR('FORM NILAI SIAP'!$O200*'CPMK-CPL'!H$12,0)+IFERROR('FORM NILAI SIAP'!$Q200*'CPMK-CPL'!H$13,0)+IFERROR('FORM NILAI SIAP'!$S200*'CPMK-CPL'!H$14,0)+IFERROR('FORM NILAI SIAP'!$U200*'CPMK-CPL'!H$15,0)+IFERROR('FORM NILAI SIAP'!$W200*'CPMK-CPL'!H$16,0)+IFERROR('FORM NILAI SIAP'!$Y200*'CPMK-CPL'!H$17,0)+IFERROR('FORM NILAI SIAP'!$AA200*'CPMK-CPL'!H$18,0)+IFERROR('FORM NILAI SIAP'!$AC200*'CPMK-CPL'!H$19,0)+IFERROR('FORM NILAI SIAP'!$AE200*'CPMK-CPL'!H$20,0))/'CPMK-CPL'!H$25,""))</f>
        <v/>
      </c>
      <c r="J200" s="7" t="str">
        <f>IF($C200="","",IFERROR((IFERROR('FORM NILAI SIAP'!$M200*'CPMK-CPL'!I$11,0)+IFERROR('FORM NILAI SIAP'!$O200*'CPMK-CPL'!I$12,0)+IFERROR('FORM NILAI SIAP'!$Q200*'CPMK-CPL'!I$13,0)+IFERROR('FORM NILAI SIAP'!$S200*'CPMK-CPL'!I$14,0)+IFERROR('FORM NILAI SIAP'!$U200*'CPMK-CPL'!I$15,0)+IFERROR('FORM NILAI SIAP'!$W200*'CPMK-CPL'!I$16,0)+IFERROR('FORM NILAI SIAP'!$Y200*'CPMK-CPL'!I$17,0)+IFERROR('FORM NILAI SIAP'!$AA200*'CPMK-CPL'!I$18,0)+IFERROR('FORM NILAI SIAP'!$AC200*'CPMK-CPL'!I$19,0)+IFERROR('FORM NILAI SIAP'!$AE200*'CPMK-CPL'!I$20,0))/'CPMK-CPL'!I$25,""))</f>
        <v/>
      </c>
      <c r="K200" s="7" t="str">
        <f>IF($C200="","",IFERROR((IFERROR('FORM NILAI SIAP'!$M200*'CPMK-CPL'!J$11,0)+IFERROR('FORM NILAI SIAP'!$O200*'CPMK-CPL'!J$12,0)+IFERROR('FORM NILAI SIAP'!$Q200*'CPMK-CPL'!J$13,0)+IFERROR('FORM NILAI SIAP'!$S200*'CPMK-CPL'!J$14,0)+IFERROR('FORM NILAI SIAP'!$U200*'CPMK-CPL'!J$15,0)+IFERROR('FORM NILAI SIAP'!$W200*'CPMK-CPL'!J$16,0)+IFERROR('FORM NILAI SIAP'!$Y200*'CPMK-CPL'!J$17,0)+IFERROR('FORM NILAI SIAP'!$AA200*'CPMK-CPL'!J$18,0)+IFERROR('FORM NILAI SIAP'!$AC200*'CPMK-CPL'!J$19,0)+IFERROR('FORM NILAI SIAP'!$AE200*'CPMK-CPL'!J$20,0))/'CPMK-CPL'!J$25,""))</f>
        <v/>
      </c>
      <c r="L200" s="7" t="str">
        <f>IF($C200="","",IFERROR((IFERROR('FORM NILAI SIAP'!$M200*'CPMK-CPL'!K$11,0)+IFERROR('FORM NILAI SIAP'!$O200*'CPMK-CPL'!K$12,0)+IFERROR('FORM NILAI SIAP'!$Q200*'CPMK-CPL'!K$13,0)+IFERROR('FORM NILAI SIAP'!$S200*'CPMK-CPL'!K$14,0)+IFERROR('FORM NILAI SIAP'!$U200*'CPMK-CPL'!K$15,0)+IFERROR('FORM NILAI SIAP'!$W200*'CPMK-CPL'!K$16,0)+IFERROR('FORM NILAI SIAP'!$Y200*'CPMK-CPL'!K$17,0)+IFERROR('FORM NILAI SIAP'!$AA200*'CPMK-CPL'!K$18,0)+IFERROR('FORM NILAI SIAP'!$AC200*'CPMK-CPL'!K$19,0)+IFERROR('FORM NILAI SIAP'!$AE200*'CPMK-CPL'!K$20,0))/'CPMK-CPL'!K$25,""))</f>
        <v/>
      </c>
      <c r="M200" s="7" t="str">
        <f>IF($C200="","",IFERROR((IFERROR('FORM NILAI SIAP'!$M200*'CPMK-CPL'!L$11,0)+IFERROR('FORM NILAI SIAP'!$O200*'CPMK-CPL'!L$12,0)+IFERROR('FORM NILAI SIAP'!$Q200*'CPMK-CPL'!L$13,0)+IFERROR('FORM NILAI SIAP'!$S200*'CPMK-CPL'!L$14,0)+IFERROR('FORM NILAI SIAP'!$U200*'CPMK-CPL'!L$15,0)+IFERROR('FORM NILAI SIAP'!$W200*'CPMK-CPL'!L$16,0)+IFERROR('FORM NILAI SIAP'!$Y200*'CPMK-CPL'!L$17,0)+IFERROR('FORM NILAI SIAP'!$AA200*'CPMK-CPL'!L$18,0)+IFERROR('FORM NILAI SIAP'!$AC200*'CPMK-CPL'!L$19,0)+IFERROR('FORM NILAI SIAP'!$AE200*'CPMK-CPL'!L$20,0))/'CPMK-CPL'!L$25,""))</f>
        <v/>
      </c>
      <c r="N200" s="7" t="str">
        <f>IF($C200="","",IFERROR((IFERROR('FORM NILAI SIAP'!$M200*'CPMK-CPL'!M$11,0)+IFERROR('FORM NILAI SIAP'!$O200*'CPMK-CPL'!M$12,0)+IFERROR('FORM NILAI SIAP'!$Q200*'CPMK-CPL'!M$13,0)+IFERROR('FORM NILAI SIAP'!$S200*'CPMK-CPL'!M$14,0)+IFERROR('FORM NILAI SIAP'!$U200*'CPMK-CPL'!M$15,0)+IFERROR('FORM NILAI SIAP'!$W200*'CPMK-CPL'!M$16,0)+IFERROR('FORM NILAI SIAP'!$Y200*'CPMK-CPL'!M$17,0)+IFERROR('FORM NILAI SIAP'!$AA200*'CPMK-CPL'!M$18,0)+IFERROR('FORM NILAI SIAP'!$AC200*'CPMK-CPL'!M$19,0)+IFERROR('FORM NILAI SIAP'!$AE200*'CPMK-CPL'!M$20,0))/'CPMK-CPL'!M$25,""))</f>
        <v/>
      </c>
      <c r="O200" s="7" t="str">
        <f>IF($C200="","",IFERROR((IFERROR('FORM NILAI SIAP'!$M200*'CPMK-CPL'!N$11,0)+IFERROR('FORM NILAI SIAP'!$O200*'CPMK-CPL'!N$12,0)+IFERROR('FORM NILAI SIAP'!$Q200*'CPMK-CPL'!N$13,0)+IFERROR('FORM NILAI SIAP'!$S200*'CPMK-CPL'!N$14,0)+IFERROR('FORM NILAI SIAP'!$U200*'CPMK-CPL'!N$15,0)+IFERROR('FORM NILAI SIAP'!$W200*'CPMK-CPL'!N$16,0)+IFERROR('FORM NILAI SIAP'!$Y200*'CPMK-CPL'!N$17,0)+IFERROR('FORM NILAI SIAP'!$AA200*'CPMK-CPL'!N$18,0)+IFERROR('FORM NILAI SIAP'!$AC200*'CPMK-CPL'!N$19,0)+IFERROR('FORM NILAI SIAP'!$AE200*'CPMK-CPL'!N$20,0))/'CPMK-CPL'!N$25,""))</f>
        <v/>
      </c>
      <c r="P200" s="7" t="str">
        <f>IF($C200="","",IFERROR((IFERROR('FORM NILAI SIAP'!$M200*'CPMK-CPL'!O$11,0)+IFERROR('FORM NILAI SIAP'!$O200*'CPMK-CPL'!O$12,0)+IFERROR('FORM NILAI SIAP'!$Q200*'CPMK-CPL'!O$13,0)+IFERROR('FORM NILAI SIAP'!$S200*'CPMK-CPL'!O$14,0)+IFERROR('FORM NILAI SIAP'!$U200*'CPMK-CPL'!O$15,0)+IFERROR('FORM NILAI SIAP'!$W200*'CPMK-CPL'!O$16,0)+IFERROR('FORM NILAI SIAP'!$Y200*'CPMK-CPL'!O$17,0)+IFERROR('FORM NILAI SIAP'!$AA200*'CPMK-CPL'!O$18,0)+IFERROR('FORM NILAI SIAP'!$AC200*'CPMK-CPL'!O$19,0)+IFERROR('FORM NILAI SIAP'!$AE200*'CPMK-CPL'!O$20,0))/'CPMK-CPL'!O$25,""))</f>
        <v/>
      </c>
      <c r="Q200" s="7" t="str">
        <f>IF($C200="","",IFERROR((IFERROR('FORM NILAI SIAP'!$M200*'CPMK-CPL'!P$11,0)+IFERROR('FORM NILAI SIAP'!$O200*'CPMK-CPL'!P$12,0)+IFERROR('FORM NILAI SIAP'!$Q200*'CPMK-CPL'!P$13,0)+IFERROR('FORM NILAI SIAP'!$S200*'CPMK-CPL'!P$14,0)+IFERROR('FORM NILAI SIAP'!$U200*'CPMK-CPL'!P$15,0)+IFERROR('FORM NILAI SIAP'!$W200*'CPMK-CPL'!P$16,0)+IFERROR('FORM NILAI SIAP'!$Y200*'CPMK-CPL'!P$17,0)+IFERROR('FORM NILAI SIAP'!$AA200*'CPMK-CPL'!P$18,0)+IFERROR('FORM NILAI SIAP'!$AC200*'CPMK-CPL'!P$19,0)+IFERROR('FORM NILAI SIAP'!$AE200*'CPMK-CPL'!P$20,0))/'CPMK-CPL'!P$25,""))</f>
        <v/>
      </c>
      <c r="R200" s="7" t="str">
        <f>IF($C200="","",IFERROR((IFERROR('FORM NILAI SIAP'!$M200*'CPMK-CPL'!Q$11,0)+IFERROR('FORM NILAI SIAP'!$O200*'CPMK-CPL'!Q$12,0)+IFERROR('FORM NILAI SIAP'!$Q200*'CPMK-CPL'!Q$13,0)+IFERROR('FORM NILAI SIAP'!$S200*'CPMK-CPL'!Q$14,0)+IFERROR('FORM NILAI SIAP'!$U200*'CPMK-CPL'!Q$15,0)+IFERROR('FORM NILAI SIAP'!$W200*'CPMK-CPL'!Q$16,0)+IFERROR('FORM NILAI SIAP'!$Y200*'CPMK-CPL'!Q$17,0)+IFERROR('FORM NILAI SIAP'!$AA200*'CPMK-CPL'!Q$18,0)+IFERROR('FORM NILAI SIAP'!$AC200*'CPMK-CPL'!Q$19,0)+IFERROR('FORM NILAI SIAP'!$AE200*'CPMK-CPL'!Q$20,0))/'CPMK-CPL'!Q$25,""))</f>
        <v/>
      </c>
      <c r="S200" s="7" t="str">
        <f>IF($C200="","",IFERROR((IFERROR('FORM NILAI SIAP'!$M200*'CPMK-CPL'!R$11,0)+IFERROR('FORM NILAI SIAP'!$O200*'CPMK-CPL'!R$12,0)+IFERROR('FORM NILAI SIAP'!$Q200*'CPMK-CPL'!R$13,0)+IFERROR('FORM NILAI SIAP'!$S200*'CPMK-CPL'!R$14,0)+IFERROR('FORM NILAI SIAP'!$U200*'CPMK-CPL'!R$15,0)+IFERROR('FORM NILAI SIAP'!$W200*'CPMK-CPL'!R$16,0)+IFERROR('FORM NILAI SIAP'!$Y200*'CPMK-CPL'!R$17,0)+IFERROR('FORM NILAI SIAP'!$AA200*'CPMK-CPL'!R$18,0)+IFERROR('FORM NILAI SIAP'!$AC200*'CPMK-CPL'!R$19,0)+IFERROR('FORM NILAI SIAP'!$AE200*'CPMK-CPL'!R$20,0))/'CPMK-CPL'!R$25,""))</f>
        <v/>
      </c>
      <c r="T200" s="88" t="str">
        <f t="shared" ref="T200:AH200" si="204">IF(E200="","",IF(E200&gt;=80,4,IF(E200&gt;=70,3,IF(E200&gt;=60,2,1))))</f>
        <v/>
      </c>
      <c r="U200" s="88" t="str">
        <f t="shared" si="204"/>
        <v/>
      </c>
      <c r="V200" s="88" t="str">
        <f t="shared" si="141"/>
        <v/>
      </c>
      <c r="W200" s="88" t="str">
        <f t="shared" si="204"/>
        <v/>
      </c>
      <c r="X200" s="88" t="str">
        <f t="shared" si="204"/>
        <v/>
      </c>
      <c r="Y200" s="88" t="str">
        <f t="shared" si="204"/>
        <v/>
      </c>
      <c r="Z200" s="88" t="str">
        <f t="shared" si="204"/>
        <v/>
      </c>
      <c r="AA200" s="88" t="str">
        <f t="shared" si="204"/>
        <v/>
      </c>
      <c r="AB200" s="88" t="str">
        <f t="shared" si="204"/>
        <v/>
      </c>
      <c r="AC200" s="88" t="str">
        <f t="shared" si="204"/>
        <v/>
      </c>
      <c r="AD200" s="88" t="str">
        <f t="shared" si="204"/>
        <v/>
      </c>
      <c r="AE200" s="88" t="str">
        <f t="shared" si="204"/>
        <v/>
      </c>
      <c r="AF200" s="88" t="str">
        <f t="shared" si="204"/>
        <v/>
      </c>
      <c r="AG200" s="88" t="str">
        <f t="shared" si="204"/>
        <v/>
      </c>
      <c r="AH200" s="88" t="str">
        <f t="shared" si="204"/>
        <v/>
      </c>
      <c r="AI200" s="89" t="str">
        <f t="shared" ca="1" si="6"/>
        <v/>
      </c>
      <c r="AJ200" s="89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</row>
    <row r="201" spans="1:90" ht="14.25" customHeight="1">
      <c r="A201" s="103" t="str">
        <f t="shared" ref="A201:A251" si="205">IF(A200="","",IF(A200=jmlmhs,"",A200+1))</f>
        <v/>
      </c>
      <c r="B201" s="64" t="str">
        <f>IF('FORM NILAI SIAP'!A201=0,"",'FORM NILAI SIAP'!A201)</f>
        <v/>
      </c>
      <c r="C201" s="3" t="str">
        <f>IF('FORM NILAI SIAP'!B201=0,"",'FORM NILAI SIAP'!B201)</f>
        <v/>
      </c>
      <c r="D201" s="3" t="str">
        <f>'FORM NILAI SIAP'!J201</f>
        <v/>
      </c>
      <c r="E201" s="7" t="str">
        <f>IF($C201="","",IFERROR((IFERROR('FORM NILAI SIAP'!$M201*'CPMK-CPL'!D$11,0)+IFERROR('FORM NILAI SIAP'!$O201*'CPMK-CPL'!D$12,0)+IFERROR('FORM NILAI SIAP'!$Q201*'CPMK-CPL'!D$13,0)+IFERROR('FORM NILAI SIAP'!$S201*'CPMK-CPL'!D$14,0)+IFERROR('FORM NILAI SIAP'!$U201*'CPMK-CPL'!D$15,0)+IFERROR('FORM NILAI SIAP'!$W201*'CPMK-CPL'!D$16,0)+IFERROR('FORM NILAI SIAP'!$Y201*'CPMK-CPL'!D$17,0)+IFERROR('FORM NILAI SIAP'!$AA201*'CPMK-CPL'!D$18,0)+IFERROR('FORM NILAI SIAP'!$AC201*'CPMK-CPL'!D$19,0)+IFERROR('FORM NILAI SIAP'!$AE201*'CPMK-CPL'!D$20,0))/'CPMK-CPL'!D$25,""))</f>
        <v/>
      </c>
      <c r="F201" s="7" t="str">
        <f>IF($C201="","",IFERROR((IFERROR('FORM NILAI SIAP'!$M201*'CPMK-CPL'!E$11,0)+IFERROR('FORM NILAI SIAP'!$O201*'CPMK-CPL'!E$12,0)+IFERROR('FORM NILAI SIAP'!$Q201*'CPMK-CPL'!E$13,0)+IFERROR('FORM NILAI SIAP'!$S201*'CPMK-CPL'!E$14,0)+IFERROR('FORM NILAI SIAP'!$U201*'CPMK-CPL'!E$15,0)+IFERROR('FORM NILAI SIAP'!$W201*'CPMK-CPL'!E$16,0)+IFERROR('FORM NILAI SIAP'!$Y201*'CPMK-CPL'!E$17,0)+IFERROR('FORM NILAI SIAP'!$AA201*'CPMK-CPL'!E$18,0)+IFERROR('FORM NILAI SIAP'!$AC201*'CPMK-CPL'!E$19,0)+IFERROR('FORM NILAI SIAP'!$AE201*'CPMK-CPL'!E$20,0))/'CPMK-CPL'!E$25,""))</f>
        <v/>
      </c>
      <c r="G201" s="7" t="str">
        <f>IF($C201="","",IFERROR((IFERROR('FORM NILAI SIAP'!$M201*'CPMK-CPL'!F$11,0)+IFERROR('FORM NILAI SIAP'!$O201*'CPMK-CPL'!F$12,0)+IFERROR('FORM NILAI SIAP'!$Q201*'CPMK-CPL'!F$13,0)+IFERROR('FORM NILAI SIAP'!$S201*'CPMK-CPL'!F$14,0)+IFERROR('FORM NILAI SIAP'!$U201*'CPMK-CPL'!F$15,0)+IFERROR('FORM NILAI SIAP'!$W201*'CPMK-CPL'!F$16,0)+IFERROR('FORM NILAI SIAP'!$Y201*'CPMK-CPL'!F$17,0)+IFERROR('FORM NILAI SIAP'!$AA201*'CPMK-CPL'!F$18,0)+IFERROR('FORM NILAI SIAP'!$AC201*'CPMK-CPL'!F$19,0)+IFERROR('FORM NILAI SIAP'!$AE201*'CPMK-CPL'!F$20,0))/'CPMK-CPL'!F$25,""))</f>
        <v/>
      </c>
      <c r="H201" s="7" t="str">
        <f>IF($C201="","",IFERROR((IFERROR('FORM NILAI SIAP'!$M201*'CPMK-CPL'!G$11,0)+IFERROR('FORM NILAI SIAP'!$O201*'CPMK-CPL'!G$12,0)+IFERROR('FORM NILAI SIAP'!$Q201*'CPMK-CPL'!G$13,0)+IFERROR('FORM NILAI SIAP'!$S201*'CPMK-CPL'!G$14,0)+IFERROR('FORM NILAI SIAP'!$U201*'CPMK-CPL'!G$15,0)+IFERROR('FORM NILAI SIAP'!$W201*'CPMK-CPL'!G$16,0)+IFERROR('FORM NILAI SIAP'!$Y201*'CPMK-CPL'!G$17,0)+IFERROR('FORM NILAI SIAP'!$AA201*'CPMK-CPL'!G$18,0)+IFERROR('FORM NILAI SIAP'!$AC201*'CPMK-CPL'!G$19,0)+IFERROR('FORM NILAI SIAP'!$AE201*'CPMK-CPL'!G$20,0))/'CPMK-CPL'!G$25,""))</f>
        <v/>
      </c>
      <c r="I201" s="7" t="str">
        <f>IF($C201="","",IFERROR((IFERROR('FORM NILAI SIAP'!$M201*'CPMK-CPL'!H$11,0)+IFERROR('FORM NILAI SIAP'!$O201*'CPMK-CPL'!H$12,0)+IFERROR('FORM NILAI SIAP'!$Q201*'CPMK-CPL'!H$13,0)+IFERROR('FORM NILAI SIAP'!$S201*'CPMK-CPL'!H$14,0)+IFERROR('FORM NILAI SIAP'!$U201*'CPMK-CPL'!H$15,0)+IFERROR('FORM NILAI SIAP'!$W201*'CPMK-CPL'!H$16,0)+IFERROR('FORM NILAI SIAP'!$Y201*'CPMK-CPL'!H$17,0)+IFERROR('FORM NILAI SIAP'!$AA201*'CPMK-CPL'!H$18,0)+IFERROR('FORM NILAI SIAP'!$AC201*'CPMK-CPL'!H$19,0)+IFERROR('FORM NILAI SIAP'!$AE201*'CPMK-CPL'!H$20,0))/'CPMK-CPL'!H$25,""))</f>
        <v/>
      </c>
      <c r="J201" s="7" t="str">
        <f>IF($C201="","",IFERROR((IFERROR('FORM NILAI SIAP'!$M201*'CPMK-CPL'!I$11,0)+IFERROR('FORM NILAI SIAP'!$O201*'CPMK-CPL'!I$12,0)+IFERROR('FORM NILAI SIAP'!$Q201*'CPMK-CPL'!I$13,0)+IFERROR('FORM NILAI SIAP'!$S201*'CPMK-CPL'!I$14,0)+IFERROR('FORM NILAI SIAP'!$U201*'CPMK-CPL'!I$15,0)+IFERROR('FORM NILAI SIAP'!$W201*'CPMK-CPL'!I$16,0)+IFERROR('FORM NILAI SIAP'!$Y201*'CPMK-CPL'!I$17,0)+IFERROR('FORM NILAI SIAP'!$AA201*'CPMK-CPL'!I$18,0)+IFERROR('FORM NILAI SIAP'!$AC201*'CPMK-CPL'!I$19,0)+IFERROR('FORM NILAI SIAP'!$AE201*'CPMK-CPL'!I$20,0))/'CPMK-CPL'!I$25,""))</f>
        <v/>
      </c>
      <c r="K201" s="7" t="str">
        <f>IF($C201="","",IFERROR((IFERROR('FORM NILAI SIAP'!$M201*'CPMK-CPL'!J$11,0)+IFERROR('FORM NILAI SIAP'!$O201*'CPMK-CPL'!J$12,0)+IFERROR('FORM NILAI SIAP'!$Q201*'CPMK-CPL'!J$13,0)+IFERROR('FORM NILAI SIAP'!$S201*'CPMK-CPL'!J$14,0)+IFERROR('FORM NILAI SIAP'!$U201*'CPMK-CPL'!J$15,0)+IFERROR('FORM NILAI SIAP'!$W201*'CPMK-CPL'!J$16,0)+IFERROR('FORM NILAI SIAP'!$Y201*'CPMK-CPL'!J$17,0)+IFERROR('FORM NILAI SIAP'!$AA201*'CPMK-CPL'!J$18,0)+IFERROR('FORM NILAI SIAP'!$AC201*'CPMK-CPL'!J$19,0)+IFERROR('FORM NILAI SIAP'!$AE201*'CPMK-CPL'!J$20,0))/'CPMK-CPL'!J$25,""))</f>
        <v/>
      </c>
      <c r="L201" s="7" t="str">
        <f>IF($C201="","",IFERROR((IFERROR('FORM NILAI SIAP'!$M201*'CPMK-CPL'!K$11,0)+IFERROR('FORM NILAI SIAP'!$O201*'CPMK-CPL'!K$12,0)+IFERROR('FORM NILAI SIAP'!$Q201*'CPMK-CPL'!K$13,0)+IFERROR('FORM NILAI SIAP'!$S201*'CPMK-CPL'!K$14,0)+IFERROR('FORM NILAI SIAP'!$U201*'CPMK-CPL'!K$15,0)+IFERROR('FORM NILAI SIAP'!$W201*'CPMK-CPL'!K$16,0)+IFERROR('FORM NILAI SIAP'!$Y201*'CPMK-CPL'!K$17,0)+IFERROR('FORM NILAI SIAP'!$AA201*'CPMK-CPL'!K$18,0)+IFERROR('FORM NILAI SIAP'!$AC201*'CPMK-CPL'!K$19,0)+IFERROR('FORM NILAI SIAP'!$AE201*'CPMK-CPL'!K$20,0))/'CPMK-CPL'!K$25,""))</f>
        <v/>
      </c>
      <c r="M201" s="7" t="str">
        <f>IF($C201="","",IFERROR((IFERROR('FORM NILAI SIAP'!$M201*'CPMK-CPL'!L$11,0)+IFERROR('FORM NILAI SIAP'!$O201*'CPMK-CPL'!L$12,0)+IFERROR('FORM NILAI SIAP'!$Q201*'CPMK-CPL'!L$13,0)+IFERROR('FORM NILAI SIAP'!$S201*'CPMK-CPL'!L$14,0)+IFERROR('FORM NILAI SIAP'!$U201*'CPMK-CPL'!L$15,0)+IFERROR('FORM NILAI SIAP'!$W201*'CPMK-CPL'!L$16,0)+IFERROR('FORM NILAI SIAP'!$Y201*'CPMK-CPL'!L$17,0)+IFERROR('FORM NILAI SIAP'!$AA201*'CPMK-CPL'!L$18,0)+IFERROR('FORM NILAI SIAP'!$AC201*'CPMK-CPL'!L$19,0)+IFERROR('FORM NILAI SIAP'!$AE201*'CPMK-CPL'!L$20,0))/'CPMK-CPL'!L$25,""))</f>
        <v/>
      </c>
      <c r="N201" s="7" t="str">
        <f>IF($C201="","",IFERROR((IFERROR('FORM NILAI SIAP'!$M201*'CPMK-CPL'!M$11,0)+IFERROR('FORM NILAI SIAP'!$O201*'CPMK-CPL'!M$12,0)+IFERROR('FORM NILAI SIAP'!$Q201*'CPMK-CPL'!M$13,0)+IFERROR('FORM NILAI SIAP'!$S201*'CPMK-CPL'!M$14,0)+IFERROR('FORM NILAI SIAP'!$U201*'CPMK-CPL'!M$15,0)+IFERROR('FORM NILAI SIAP'!$W201*'CPMK-CPL'!M$16,0)+IFERROR('FORM NILAI SIAP'!$Y201*'CPMK-CPL'!M$17,0)+IFERROR('FORM NILAI SIAP'!$AA201*'CPMK-CPL'!M$18,0)+IFERROR('FORM NILAI SIAP'!$AC201*'CPMK-CPL'!M$19,0)+IFERROR('FORM NILAI SIAP'!$AE201*'CPMK-CPL'!M$20,0))/'CPMK-CPL'!M$25,""))</f>
        <v/>
      </c>
      <c r="O201" s="7" t="str">
        <f>IF($C201="","",IFERROR((IFERROR('FORM NILAI SIAP'!$M201*'CPMK-CPL'!N$11,0)+IFERROR('FORM NILAI SIAP'!$O201*'CPMK-CPL'!N$12,0)+IFERROR('FORM NILAI SIAP'!$Q201*'CPMK-CPL'!N$13,0)+IFERROR('FORM NILAI SIAP'!$S201*'CPMK-CPL'!N$14,0)+IFERROR('FORM NILAI SIAP'!$U201*'CPMK-CPL'!N$15,0)+IFERROR('FORM NILAI SIAP'!$W201*'CPMK-CPL'!N$16,0)+IFERROR('FORM NILAI SIAP'!$Y201*'CPMK-CPL'!N$17,0)+IFERROR('FORM NILAI SIAP'!$AA201*'CPMK-CPL'!N$18,0)+IFERROR('FORM NILAI SIAP'!$AC201*'CPMK-CPL'!N$19,0)+IFERROR('FORM NILAI SIAP'!$AE201*'CPMK-CPL'!N$20,0))/'CPMK-CPL'!N$25,""))</f>
        <v/>
      </c>
      <c r="P201" s="7" t="str">
        <f>IF($C201="","",IFERROR((IFERROR('FORM NILAI SIAP'!$M201*'CPMK-CPL'!O$11,0)+IFERROR('FORM NILAI SIAP'!$O201*'CPMK-CPL'!O$12,0)+IFERROR('FORM NILAI SIAP'!$Q201*'CPMK-CPL'!O$13,0)+IFERROR('FORM NILAI SIAP'!$S201*'CPMK-CPL'!O$14,0)+IFERROR('FORM NILAI SIAP'!$U201*'CPMK-CPL'!O$15,0)+IFERROR('FORM NILAI SIAP'!$W201*'CPMK-CPL'!O$16,0)+IFERROR('FORM NILAI SIAP'!$Y201*'CPMK-CPL'!O$17,0)+IFERROR('FORM NILAI SIAP'!$AA201*'CPMK-CPL'!O$18,0)+IFERROR('FORM NILAI SIAP'!$AC201*'CPMK-CPL'!O$19,0)+IFERROR('FORM NILAI SIAP'!$AE201*'CPMK-CPL'!O$20,0))/'CPMK-CPL'!O$25,""))</f>
        <v/>
      </c>
      <c r="Q201" s="7" t="str">
        <f>IF($C201="","",IFERROR((IFERROR('FORM NILAI SIAP'!$M201*'CPMK-CPL'!P$11,0)+IFERROR('FORM NILAI SIAP'!$O201*'CPMK-CPL'!P$12,0)+IFERROR('FORM NILAI SIAP'!$Q201*'CPMK-CPL'!P$13,0)+IFERROR('FORM NILAI SIAP'!$S201*'CPMK-CPL'!P$14,0)+IFERROR('FORM NILAI SIAP'!$U201*'CPMK-CPL'!P$15,0)+IFERROR('FORM NILAI SIAP'!$W201*'CPMK-CPL'!P$16,0)+IFERROR('FORM NILAI SIAP'!$Y201*'CPMK-CPL'!P$17,0)+IFERROR('FORM NILAI SIAP'!$AA201*'CPMK-CPL'!P$18,0)+IFERROR('FORM NILAI SIAP'!$AC201*'CPMK-CPL'!P$19,0)+IFERROR('FORM NILAI SIAP'!$AE201*'CPMK-CPL'!P$20,0))/'CPMK-CPL'!P$25,""))</f>
        <v/>
      </c>
      <c r="R201" s="7" t="str">
        <f>IF($C201="","",IFERROR((IFERROR('FORM NILAI SIAP'!$M201*'CPMK-CPL'!Q$11,0)+IFERROR('FORM NILAI SIAP'!$O201*'CPMK-CPL'!Q$12,0)+IFERROR('FORM NILAI SIAP'!$Q201*'CPMK-CPL'!Q$13,0)+IFERROR('FORM NILAI SIAP'!$S201*'CPMK-CPL'!Q$14,0)+IFERROR('FORM NILAI SIAP'!$U201*'CPMK-CPL'!Q$15,0)+IFERROR('FORM NILAI SIAP'!$W201*'CPMK-CPL'!Q$16,0)+IFERROR('FORM NILAI SIAP'!$Y201*'CPMK-CPL'!Q$17,0)+IFERROR('FORM NILAI SIAP'!$AA201*'CPMK-CPL'!Q$18,0)+IFERROR('FORM NILAI SIAP'!$AC201*'CPMK-CPL'!Q$19,0)+IFERROR('FORM NILAI SIAP'!$AE201*'CPMK-CPL'!Q$20,0))/'CPMK-CPL'!Q$25,""))</f>
        <v/>
      </c>
      <c r="S201" s="7" t="str">
        <f>IF($C201="","",IFERROR((IFERROR('FORM NILAI SIAP'!$M201*'CPMK-CPL'!R$11,0)+IFERROR('FORM NILAI SIAP'!$O201*'CPMK-CPL'!R$12,0)+IFERROR('FORM NILAI SIAP'!$Q201*'CPMK-CPL'!R$13,0)+IFERROR('FORM NILAI SIAP'!$S201*'CPMK-CPL'!R$14,0)+IFERROR('FORM NILAI SIAP'!$U201*'CPMK-CPL'!R$15,0)+IFERROR('FORM NILAI SIAP'!$W201*'CPMK-CPL'!R$16,0)+IFERROR('FORM NILAI SIAP'!$Y201*'CPMK-CPL'!R$17,0)+IFERROR('FORM NILAI SIAP'!$AA201*'CPMK-CPL'!R$18,0)+IFERROR('FORM NILAI SIAP'!$AC201*'CPMK-CPL'!R$19,0)+IFERROR('FORM NILAI SIAP'!$AE201*'CPMK-CPL'!R$20,0))/'CPMK-CPL'!R$25,""))</f>
        <v/>
      </c>
      <c r="T201" s="88" t="str">
        <f t="shared" ref="T201:AH201" si="206">IF(E201="","",IF(E201&gt;=80,4,IF(E201&gt;=70,3,IF(E201&gt;=60,2,1))))</f>
        <v/>
      </c>
      <c r="U201" s="88" t="str">
        <f t="shared" si="206"/>
        <v/>
      </c>
      <c r="V201" s="88" t="str">
        <f t="shared" ref="V201:V251" si="207">IF(G201="","",IF(G201&gt;=80,4,IF(G201&gt;=70,3,IF(G201&gt;=60,2,1))))</f>
        <v/>
      </c>
      <c r="W201" s="88" t="str">
        <f t="shared" si="206"/>
        <v/>
      </c>
      <c r="X201" s="88" t="str">
        <f t="shared" si="206"/>
        <v/>
      </c>
      <c r="Y201" s="88" t="str">
        <f t="shared" si="206"/>
        <v/>
      </c>
      <c r="Z201" s="88" t="str">
        <f t="shared" si="206"/>
        <v/>
      </c>
      <c r="AA201" s="88" t="str">
        <f t="shared" si="206"/>
        <v/>
      </c>
      <c r="AB201" s="88" t="str">
        <f t="shared" si="206"/>
        <v/>
      </c>
      <c r="AC201" s="88" t="str">
        <f t="shared" si="206"/>
        <v/>
      </c>
      <c r="AD201" s="88" t="str">
        <f t="shared" si="206"/>
        <v/>
      </c>
      <c r="AE201" s="88" t="str">
        <f t="shared" si="206"/>
        <v/>
      </c>
      <c r="AF201" s="88" t="str">
        <f t="shared" si="206"/>
        <v/>
      </c>
      <c r="AG201" s="88" t="str">
        <f t="shared" si="206"/>
        <v/>
      </c>
      <c r="AH201" s="88" t="str">
        <f t="shared" si="206"/>
        <v/>
      </c>
      <c r="AI201" s="89" t="str">
        <f t="shared" ca="1" si="6"/>
        <v/>
      </c>
      <c r="AJ201" s="89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</row>
    <row r="202" spans="1:90" ht="14.25" customHeight="1">
      <c r="A202" s="103" t="str">
        <f t="shared" si="205"/>
        <v/>
      </c>
      <c r="B202" s="64" t="str">
        <f>IF('FORM NILAI SIAP'!A202=0,"",'FORM NILAI SIAP'!A202)</f>
        <v/>
      </c>
      <c r="C202" s="3" t="str">
        <f>IF('FORM NILAI SIAP'!B202=0,"",'FORM NILAI SIAP'!B202)</f>
        <v/>
      </c>
      <c r="D202" s="3" t="str">
        <f>'FORM NILAI SIAP'!J202</f>
        <v/>
      </c>
      <c r="E202" s="7" t="str">
        <f>IF($C202="","",IFERROR((IFERROR('FORM NILAI SIAP'!$M202*'CPMK-CPL'!D$11,0)+IFERROR('FORM NILAI SIAP'!$O202*'CPMK-CPL'!D$12,0)+IFERROR('FORM NILAI SIAP'!$Q202*'CPMK-CPL'!D$13,0)+IFERROR('FORM NILAI SIAP'!$S202*'CPMK-CPL'!D$14,0)+IFERROR('FORM NILAI SIAP'!$U202*'CPMK-CPL'!D$15,0)+IFERROR('FORM NILAI SIAP'!$W202*'CPMK-CPL'!D$16,0)+IFERROR('FORM NILAI SIAP'!$Y202*'CPMK-CPL'!D$17,0)+IFERROR('FORM NILAI SIAP'!$AA202*'CPMK-CPL'!D$18,0)+IFERROR('FORM NILAI SIAP'!$AC202*'CPMK-CPL'!D$19,0)+IFERROR('FORM NILAI SIAP'!$AE202*'CPMK-CPL'!D$20,0))/'CPMK-CPL'!D$25,""))</f>
        <v/>
      </c>
      <c r="F202" s="7" t="str">
        <f>IF($C202="","",IFERROR((IFERROR('FORM NILAI SIAP'!$M202*'CPMK-CPL'!E$11,0)+IFERROR('FORM NILAI SIAP'!$O202*'CPMK-CPL'!E$12,0)+IFERROR('FORM NILAI SIAP'!$Q202*'CPMK-CPL'!E$13,0)+IFERROR('FORM NILAI SIAP'!$S202*'CPMK-CPL'!E$14,0)+IFERROR('FORM NILAI SIAP'!$U202*'CPMK-CPL'!E$15,0)+IFERROR('FORM NILAI SIAP'!$W202*'CPMK-CPL'!E$16,0)+IFERROR('FORM NILAI SIAP'!$Y202*'CPMK-CPL'!E$17,0)+IFERROR('FORM NILAI SIAP'!$AA202*'CPMK-CPL'!E$18,0)+IFERROR('FORM NILAI SIAP'!$AC202*'CPMK-CPL'!E$19,0)+IFERROR('FORM NILAI SIAP'!$AE202*'CPMK-CPL'!E$20,0))/'CPMK-CPL'!E$25,""))</f>
        <v/>
      </c>
      <c r="G202" s="7" t="str">
        <f>IF($C202="","",IFERROR((IFERROR('FORM NILAI SIAP'!$M202*'CPMK-CPL'!F$11,0)+IFERROR('FORM NILAI SIAP'!$O202*'CPMK-CPL'!F$12,0)+IFERROR('FORM NILAI SIAP'!$Q202*'CPMK-CPL'!F$13,0)+IFERROR('FORM NILAI SIAP'!$S202*'CPMK-CPL'!F$14,0)+IFERROR('FORM NILAI SIAP'!$U202*'CPMK-CPL'!F$15,0)+IFERROR('FORM NILAI SIAP'!$W202*'CPMK-CPL'!F$16,0)+IFERROR('FORM NILAI SIAP'!$Y202*'CPMK-CPL'!F$17,0)+IFERROR('FORM NILAI SIAP'!$AA202*'CPMK-CPL'!F$18,0)+IFERROR('FORM NILAI SIAP'!$AC202*'CPMK-CPL'!F$19,0)+IFERROR('FORM NILAI SIAP'!$AE202*'CPMK-CPL'!F$20,0))/'CPMK-CPL'!F$25,""))</f>
        <v/>
      </c>
      <c r="H202" s="7" t="str">
        <f>IF($C202="","",IFERROR((IFERROR('FORM NILAI SIAP'!$M202*'CPMK-CPL'!G$11,0)+IFERROR('FORM NILAI SIAP'!$O202*'CPMK-CPL'!G$12,0)+IFERROR('FORM NILAI SIAP'!$Q202*'CPMK-CPL'!G$13,0)+IFERROR('FORM NILAI SIAP'!$S202*'CPMK-CPL'!G$14,0)+IFERROR('FORM NILAI SIAP'!$U202*'CPMK-CPL'!G$15,0)+IFERROR('FORM NILAI SIAP'!$W202*'CPMK-CPL'!G$16,0)+IFERROR('FORM NILAI SIAP'!$Y202*'CPMK-CPL'!G$17,0)+IFERROR('FORM NILAI SIAP'!$AA202*'CPMK-CPL'!G$18,0)+IFERROR('FORM NILAI SIAP'!$AC202*'CPMK-CPL'!G$19,0)+IFERROR('FORM NILAI SIAP'!$AE202*'CPMK-CPL'!G$20,0))/'CPMK-CPL'!G$25,""))</f>
        <v/>
      </c>
      <c r="I202" s="7" t="str">
        <f>IF($C202="","",IFERROR((IFERROR('FORM NILAI SIAP'!$M202*'CPMK-CPL'!H$11,0)+IFERROR('FORM NILAI SIAP'!$O202*'CPMK-CPL'!H$12,0)+IFERROR('FORM NILAI SIAP'!$Q202*'CPMK-CPL'!H$13,0)+IFERROR('FORM NILAI SIAP'!$S202*'CPMK-CPL'!H$14,0)+IFERROR('FORM NILAI SIAP'!$U202*'CPMK-CPL'!H$15,0)+IFERROR('FORM NILAI SIAP'!$W202*'CPMK-CPL'!H$16,0)+IFERROR('FORM NILAI SIAP'!$Y202*'CPMK-CPL'!H$17,0)+IFERROR('FORM NILAI SIAP'!$AA202*'CPMK-CPL'!H$18,0)+IFERROR('FORM NILAI SIAP'!$AC202*'CPMK-CPL'!H$19,0)+IFERROR('FORM NILAI SIAP'!$AE202*'CPMK-CPL'!H$20,0))/'CPMK-CPL'!H$25,""))</f>
        <v/>
      </c>
      <c r="J202" s="7" t="str">
        <f>IF($C202="","",IFERROR((IFERROR('FORM NILAI SIAP'!$M202*'CPMK-CPL'!I$11,0)+IFERROR('FORM NILAI SIAP'!$O202*'CPMK-CPL'!I$12,0)+IFERROR('FORM NILAI SIAP'!$Q202*'CPMK-CPL'!I$13,0)+IFERROR('FORM NILAI SIAP'!$S202*'CPMK-CPL'!I$14,0)+IFERROR('FORM NILAI SIAP'!$U202*'CPMK-CPL'!I$15,0)+IFERROR('FORM NILAI SIAP'!$W202*'CPMK-CPL'!I$16,0)+IFERROR('FORM NILAI SIAP'!$Y202*'CPMK-CPL'!I$17,0)+IFERROR('FORM NILAI SIAP'!$AA202*'CPMK-CPL'!I$18,0)+IFERROR('FORM NILAI SIAP'!$AC202*'CPMK-CPL'!I$19,0)+IFERROR('FORM NILAI SIAP'!$AE202*'CPMK-CPL'!I$20,0))/'CPMK-CPL'!I$25,""))</f>
        <v/>
      </c>
      <c r="K202" s="7" t="str">
        <f>IF($C202="","",IFERROR((IFERROR('FORM NILAI SIAP'!$M202*'CPMK-CPL'!J$11,0)+IFERROR('FORM NILAI SIAP'!$O202*'CPMK-CPL'!J$12,0)+IFERROR('FORM NILAI SIAP'!$Q202*'CPMK-CPL'!J$13,0)+IFERROR('FORM NILAI SIAP'!$S202*'CPMK-CPL'!J$14,0)+IFERROR('FORM NILAI SIAP'!$U202*'CPMK-CPL'!J$15,0)+IFERROR('FORM NILAI SIAP'!$W202*'CPMK-CPL'!J$16,0)+IFERROR('FORM NILAI SIAP'!$Y202*'CPMK-CPL'!J$17,0)+IFERROR('FORM NILAI SIAP'!$AA202*'CPMK-CPL'!J$18,0)+IFERROR('FORM NILAI SIAP'!$AC202*'CPMK-CPL'!J$19,0)+IFERROR('FORM NILAI SIAP'!$AE202*'CPMK-CPL'!J$20,0))/'CPMK-CPL'!J$25,""))</f>
        <v/>
      </c>
      <c r="L202" s="7" t="str">
        <f>IF($C202="","",IFERROR((IFERROR('FORM NILAI SIAP'!$M202*'CPMK-CPL'!K$11,0)+IFERROR('FORM NILAI SIAP'!$O202*'CPMK-CPL'!K$12,0)+IFERROR('FORM NILAI SIAP'!$Q202*'CPMK-CPL'!K$13,0)+IFERROR('FORM NILAI SIAP'!$S202*'CPMK-CPL'!K$14,0)+IFERROR('FORM NILAI SIAP'!$U202*'CPMK-CPL'!K$15,0)+IFERROR('FORM NILAI SIAP'!$W202*'CPMK-CPL'!K$16,0)+IFERROR('FORM NILAI SIAP'!$Y202*'CPMK-CPL'!K$17,0)+IFERROR('FORM NILAI SIAP'!$AA202*'CPMK-CPL'!K$18,0)+IFERROR('FORM NILAI SIAP'!$AC202*'CPMK-CPL'!K$19,0)+IFERROR('FORM NILAI SIAP'!$AE202*'CPMK-CPL'!K$20,0))/'CPMK-CPL'!K$25,""))</f>
        <v/>
      </c>
      <c r="M202" s="7" t="str">
        <f>IF($C202="","",IFERROR((IFERROR('FORM NILAI SIAP'!$M202*'CPMK-CPL'!L$11,0)+IFERROR('FORM NILAI SIAP'!$O202*'CPMK-CPL'!L$12,0)+IFERROR('FORM NILAI SIAP'!$Q202*'CPMK-CPL'!L$13,0)+IFERROR('FORM NILAI SIAP'!$S202*'CPMK-CPL'!L$14,0)+IFERROR('FORM NILAI SIAP'!$U202*'CPMK-CPL'!L$15,0)+IFERROR('FORM NILAI SIAP'!$W202*'CPMK-CPL'!L$16,0)+IFERROR('FORM NILAI SIAP'!$Y202*'CPMK-CPL'!L$17,0)+IFERROR('FORM NILAI SIAP'!$AA202*'CPMK-CPL'!L$18,0)+IFERROR('FORM NILAI SIAP'!$AC202*'CPMK-CPL'!L$19,0)+IFERROR('FORM NILAI SIAP'!$AE202*'CPMK-CPL'!L$20,0))/'CPMK-CPL'!L$25,""))</f>
        <v/>
      </c>
      <c r="N202" s="7" t="str">
        <f>IF($C202="","",IFERROR((IFERROR('FORM NILAI SIAP'!$M202*'CPMK-CPL'!M$11,0)+IFERROR('FORM NILAI SIAP'!$O202*'CPMK-CPL'!M$12,0)+IFERROR('FORM NILAI SIAP'!$Q202*'CPMK-CPL'!M$13,0)+IFERROR('FORM NILAI SIAP'!$S202*'CPMK-CPL'!M$14,0)+IFERROR('FORM NILAI SIAP'!$U202*'CPMK-CPL'!M$15,0)+IFERROR('FORM NILAI SIAP'!$W202*'CPMK-CPL'!M$16,0)+IFERROR('FORM NILAI SIAP'!$Y202*'CPMK-CPL'!M$17,0)+IFERROR('FORM NILAI SIAP'!$AA202*'CPMK-CPL'!M$18,0)+IFERROR('FORM NILAI SIAP'!$AC202*'CPMK-CPL'!M$19,0)+IFERROR('FORM NILAI SIAP'!$AE202*'CPMK-CPL'!M$20,0))/'CPMK-CPL'!M$25,""))</f>
        <v/>
      </c>
      <c r="O202" s="7" t="str">
        <f>IF($C202="","",IFERROR((IFERROR('FORM NILAI SIAP'!$M202*'CPMK-CPL'!N$11,0)+IFERROR('FORM NILAI SIAP'!$O202*'CPMK-CPL'!N$12,0)+IFERROR('FORM NILAI SIAP'!$Q202*'CPMK-CPL'!N$13,0)+IFERROR('FORM NILAI SIAP'!$S202*'CPMK-CPL'!N$14,0)+IFERROR('FORM NILAI SIAP'!$U202*'CPMK-CPL'!N$15,0)+IFERROR('FORM NILAI SIAP'!$W202*'CPMK-CPL'!N$16,0)+IFERROR('FORM NILAI SIAP'!$Y202*'CPMK-CPL'!N$17,0)+IFERROR('FORM NILAI SIAP'!$AA202*'CPMK-CPL'!N$18,0)+IFERROR('FORM NILAI SIAP'!$AC202*'CPMK-CPL'!N$19,0)+IFERROR('FORM NILAI SIAP'!$AE202*'CPMK-CPL'!N$20,0))/'CPMK-CPL'!N$25,""))</f>
        <v/>
      </c>
      <c r="P202" s="7" t="str">
        <f>IF($C202="","",IFERROR((IFERROR('FORM NILAI SIAP'!$M202*'CPMK-CPL'!O$11,0)+IFERROR('FORM NILAI SIAP'!$O202*'CPMK-CPL'!O$12,0)+IFERROR('FORM NILAI SIAP'!$Q202*'CPMK-CPL'!O$13,0)+IFERROR('FORM NILAI SIAP'!$S202*'CPMK-CPL'!O$14,0)+IFERROR('FORM NILAI SIAP'!$U202*'CPMK-CPL'!O$15,0)+IFERROR('FORM NILAI SIAP'!$W202*'CPMK-CPL'!O$16,0)+IFERROR('FORM NILAI SIAP'!$Y202*'CPMK-CPL'!O$17,0)+IFERROR('FORM NILAI SIAP'!$AA202*'CPMK-CPL'!O$18,0)+IFERROR('FORM NILAI SIAP'!$AC202*'CPMK-CPL'!O$19,0)+IFERROR('FORM NILAI SIAP'!$AE202*'CPMK-CPL'!O$20,0))/'CPMK-CPL'!O$25,""))</f>
        <v/>
      </c>
      <c r="Q202" s="7" t="str">
        <f>IF($C202="","",IFERROR((IFERROR('FORM NILAI SIAP'!$M202*'CPMK-CPL'!P$11,0)+IFERROR('FORM NILAI SIAP'!$O202*'CPMK-CPL'!P$12,0)+IFERROR('FORM NILAI SIAP'!$Q202*'CPMK-CPL'!P$13,0)+IFERROR('FORM NILAI SIAP'!$S202*'CPMK-CPL'!P$14,0)+IFERROR('FORM NILAI SIAP'!$U202*'CPMK-CPL'!P$15,0)+IFERROR('FORM NILAI SIAP'!$W202*'CPMK-CPL'!P$16,0)+IFERROR('FORM NILAI SIAP'!$Y202*'CPMK-CPL'!P$17,0)+IFERROR('FORM NILAI SIAP'!$AA202*'CPMK-CPL'!P$18,0)+IFERROR('FORM NILAI SIAP'!$AC202*'CPMK-CPL'!P$19,0)+IFERROR('FORM NILAI SIAP'!$AE202*'CPMK-CPL'!P$20,0))/'CPMK-CPL'!P$25,""))</f>
        <v/>
      </c>
      <c r="R202" s="7" t="str">
        <f>IF($C202="","",IFERROR((IFERROR('FORM NILAI SIAP'!$M202*'CPMK-CPL'!Q$11,0)+IFERROR('FORM NILAI SIAP'!$O202*'CPMK-CPL'!Q$12,0)+IFERROR('FORM NILAI SIAP'!$Q202*'CPMK-CPL'!Q$13,0)+IFERROR('FORM NILAI SIAP'!$S202*'CPMK-CPL'!Q$14,0)+IFERROR('FORM NILAI SIAP'!$U202*'CPMK-CPL'!Q$15,0)+IFERROR('FORM NILAI SIAP'!$W202*'CPMK-CPL'!Q$16,0)+IFERROR('FORM NILAI SIAP'!$Y202*'CPMK-CPL'!Q$17,0)+IFERROR('FORM NILAI SIAP'!$AA202*'CPMK-CPL'!Q$18,0)+IFERROR('FORM NILAI SIAP'!$AC202*'CPMK-CPL'!Q$19,0)+IFERROR('FORM NILAI SIAP'!$AE202*'CPMK-CPL'!Q$20,0))/'CPMK-CPL'!Q$25,""))</f>
        <v/>
      </c>
      <c r="S202" s="7" t="str">
        <f>IF($C202="","",IFERROR((IFERROR('FORM NILAI SIAP'!$M202*'CPMK-CPL'!R$11,0)+IFERROR('FORM NILAI SIAP'!$O202*'CPMK-CPL'!R$12,0)+IFERROR('FORM NILAI SIAP'!$Q202*'CPMK-CPL'!R$13,0)+IFERROR('FORM NILAI SIAP'!$S202*'CPMK-CPL'!R$14,0)+IFERROR('FORM NILAI SIAP'!$U202*'CPMK-CPL'!R$15,0)+IFERROR('FORM NILAI SIAP'!$W202*'CPMK-CPL'!R$16,0)+IFERROR('FORM NILAI SIAP'!$Y202*'CPMK-CPL'!R$17,0)+IFERROR('FORM NILAI SIAP'!$AA202*'CPMK-CPL'!R$18,0)+IFERROR('FORM NILAI SIAP'!$AC202*'CPMK-CPL'!R$19,0)+IFERROR('FORM NILAI SIAP'!$AE202*'CPMK-CPL'!R$20,0))/'CPMK-CPL'!R$25,""))</f>
        <v/>
      </c>
      <c r="T202" s="88" t="str">
        <f t="shared" ref="T202:AH202" si="208">IF(E202="","",IF(E202&gt;=80,4,IF(E202&gt;=70,3,IF(E202&gt;=60,2,1))))</f>
        <v/>
      </c>
      <c r="U202" s="88" t="str">
        <f t="shared" si="208"/>
        <v/>
      </c>
      <c r="V202" s="88" t="str">
        <f t="shared" si="207"/>
        <v/>
      </c>
      <c r="W202" s="88" t="str">
        <f t="shared" si="208"/>
        <v/>
      </c>
      <c r="X202" s="88" t="str">
        <f t="shared" si="208"/>
        <v/>
      </c>
      <c r="Y202" s="88" t="str">
        <f t="shared" si="208"/>
        <v/>
      </c>
      <c r="Z202" s="88" t="str">
        <f t="shared" si="208"/>
        <v/>
      </c>
      <c r="AA202" s="88" t="str">
        <f t="shared" si="208"/>
        <v/>
      </c>
      <c r="AB202" s="88" t="str">
        <f t="shared" si="208"/>
        <v/>
      </c>
      <c r="AC202" s="88" t="str">
        <f t="shared" si="208"/>
        <v/>
      </c>
      <c r="AD202" s="88" t="str">
        <f t="shared" si="208"/>
        <v/>
      </c>
      <c r="AE202" s="88" t="str">
        <f t="shared" si="208"/>
        <v/>
      </c>
      <c r="AF202" s="88" t="str">
        <f t="shared" si="208"/>
        <v/>
      </c>
      <c r="AG202" s="88" t="str">
        <f t="shared" si="208"/>
        <v/>
      </c>
      <c r="AH202" s="88" t="str">
        <f t="shared" si="208"/>
        <v/>
      </c>
      <c r="AI202" s="89" t="str">
        <f t="shared" ca="1" si="6"/>
        <v/>
      </c>
      <c r="AJ202" s="89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</row>
    <row r="203" spans="1:90" ht="14.25" customHeight="1">
      <c r="A203" s="103" t="str">
        <f t="shared" si="205"/>
        <v/>
      </c>
      <c r="B203" s="64" t="str">
        <f>IF('FORM NILAI SIAP'!A203=0,"",'FORM NILAI SIAP'!A203)</f>
        <v/>
      </c>
      <c r="C203" s="3" t="str">
        <f>IF('FORM NILAI SIAP'!B203=0,"",'FORM NILAI SIAP'!B203)</f>
        <v/>
      </c>
      <c r="D203" s="3" t="str">
        <f>'FORM NILAI SIAP'!J203</f>
        <v/>
      </c>
      <c r="E203" s="7" t="str">
        <f>IF($C203="","",IFERROR((IFERROR('FORM NILAI SIAP'!$M203*'CPMK-CPL'!D$11,0)+IFERROR('FORM NILAI SIAP'!$O203*'CPMK-CPL'!D$12,0)+IFERROR('FORM NILAI SIAP'!$Q203*'CPMK-CPL'!D$13,0)+IFERROR('FORM NILAI SIAP'!$S203*'CPMK-CPL'!D$14,0)+IFERROR('FORM NILAI SIAP'!$U203*'CPMK-CPL'!D$15,0)+IFERROR('FORM NILAI SIAP'!$W203*'CPMK-CPL'!D$16,0)+IFERROR('FORM NILAI SIAP'!$Y203*'CPMK-CPL'!D$17,0)+IFERROR('FORM NILAI SIAP'!$AA203*'CPMK-CPL'!D$18,0)+IFERROR('FORM NILAI SIAP'!$AC203*'CPMK-CPL'!D$19,0)+IFERROR('FORM NILAI SIAP'!$AE203*'CPMK-CPL'!D$20,0))/'CPMK-CPL'!D$25,""))</f>
        <v/>
      </c>
      <c r="F203" s="7" t="str">
        <f>IF($C203="","",IFERROR((IFERROR('FORM NILAI SIAP'!$M203*'CPMK-CPL'!E$11,0)+IFERROR('FORM NILAI SIAP'!$O203*'CPMK-CPL'!E$12,0)+IFERROR('FORM NILAI SIAP'!$Q203*'CPMK-CPL'!E$13,0)+IFERROR('FORM NILAI SIAP'!$S203*'CPMK-CPL'!E$14,0)+IFERROR('FORM NILAI SIAP'!$U203*'CPMK-CPL'!E$15,0)+IFERROR('FORM NILAI SIAP'!$W203*'CPMK-CPL'!E$16,0)+IFERROR('FORM NILAI SIAP'!$Y203*'CPMK-CPL'!E$17,0)+IFERROR('FORM NILAI SIAP'!$AA203*'CPMK-CPL'!E$18,0)+IFERROR('FORM NILAI SIAP'!$AC203*'CPMK-CPL'!E$19,0)+IFERROR('FORM NILAI SIAP'!$AE203*'CPMK-CPL'!E$20,0))/'CPMK-CPL'!E$25,""))</f>
        <v/>
      </c>
      <c r="G203" s="7" t="str">
        <f>IF($C203="","",IFERROR((IFERROR('FORM NILAI SIAP'!$M203*'CPMK-CPL'!F$11,0)+IFERROR('FORM NILAI SIAP'!$O203*'CPMK-CPL'!F$12,0)+IFERROR('FORM NILAI SIAP'!$Q203*'CPMK-CPL'!F$13,0)+IFERROR('FORM NILAI SIAP'!$S203*'CPMK-CPL'!F$14,0)+IFERROR('FORM NILAI SIAP'!$U203*'CPMK-CPL'!F$15,0)+IFERROR('FORM NILAI SIAP'!$W203*'CPMK-CPL'!F$16,0)+IFERROR('FORM NILAI SIAP'!$Y203*'CPMK-CPL'!F$17,0)+IFERROR('FORM NILAI SIAP'!$AA203*'CPMK-CPL'!F$18,0)+IFERROR('FORM NILAI SIAP'!$AC203*'CPMK-CPL'!F$19,0)+IFERROR('FORM NILAI SIAP'!$AE203*'CPMK-CPL'!F$20,0))/'CPMK-CPL'!F$25,""))</f>
        <v/>
      </c>
      <c r="H203" s="7" t="str">
        <f>IF($C203="","",IFERROR((IFERROR('FORM NILAI SIAP'!$M203*'CPMK-CPL'!G$11,0)+IFERROR('FORM NILAI SIAP'!$O203*'CPMK-CPL'!G$12,0)+IFERROR('FORM NILAI SIAP'!$Q203*'CPMK-CPL'!G$13,0)+IFERROR('FORM NILAI SIAP'!$S203*'CPMK-CPL'!G$14,0)+IFERROR('FORM NILAI SIAP'!$U203*'CPMK-CPL'!G$15,0)+IFERROR('FORM NILAI SIAP'!$W203*'CPMK-CPL'!G$16,0)+IFERROR('FORM NILAI SIAP'!$Y203*'CPMK-CPL'!G$17,0)+IFERROR('FORM NILAI SIAP'!$AA203*'CPMK-CPL'!G$18,0)+IFERROR('FORM NILAI SIAP'!$AC203*'CPMK-CPL'!G$19,0)+IFERROR('FORM NILAI SIAP'!$AE203*'CPMK-CPL'!G$20,0))/'CPMK-CPL'!G$25,""))</f>
        <v/>
      </c>
      <c r="I203" s="7" t="str">
        <f>IF($C203="","",IFERROR((IFERROR('FORM NILAI SIAP'!$M203*'CPMK-CPL'!H$11,0)+IFERROR('FORM NILAI SIAP'!$O203*'CPMK-CPL'!H$12,0)+IFERROR('FORM NILAI SIAP'!$Q203*'CPMK-CPL'!H$13,0)+IFERROR('FORM NILAI SIAP'!$S203*'CPMK-CPL'!H$14,0)+IFERROR('FORM NILAI SIAP'!$U203*'CPMK-CPL'!H$15,0)+IFERROR('FORM NILAI SIAP'!$W203*'CPMK-CPL'!H$16,0)+IFERROR('FORM NILAI SIAP'!$Y203*'CPMK-CPL'!H$17,0)+IFERROR('FORM NILAI SIAP'!$AA203*'CPMK-CPL'!H$18,0)+IFERROR('FORM NILAI SIAP'!$AC203*'CPMK-CPL'!H$19,0)+IFERROR('FORM NILAI SIAP'!$AE203*'CPMK-CPL'!H$20,0))/'CPMK-CPL'!H$25,""))</f>
        <v/>
      </c>
      <c r="J203" s="7" t="str">
        <f>IF($C203="","",IFERROR((IFERROR('FORM NILAI SIAP'!$M203*'CPMK-CPL'!I$11,0)+IFERROR('FORM NILAI SIAP'!$O203*'CPMK-CPL'!I$12,0)+IFERROR('FORM NILAI SIAP'!$Q203*'CPMK-CPL'!I$13,0)+IFERROR('FORM NILAI SIAP'!$S203*'CPMK-CPL'!I$14,0)+IFERROR('FORM NILAI SIAP'!$U203*'CPMK-CPL'!I$15,0)+IFERROR('FORM NILAI SIAP'!$W203*'CPMK-CPL'!I$16,0)+IFERROR('FORM NILAI SIAP'!$Y203*'CPMK-CPL'!I$17,0)+IFERROR('FORM NILAI SIAP'!$AA203*'CPMK-CPL'!I$18,0)+IFERROR('FORM NILAI SIAP'!$AC203*'CPMK-CPL'!I$19,0)+IFERROR('FORM NILAI SIAP'!$AE203*'CPMK-CPL'!I$20,0))/'CPMK-CPL'!I$25,""))</f>
        <v/>
      </c>
      <c r="K203" s="7" t="str">
        <f>IF($C203="","",IFERROR((IFERROR('FORM NILAI SIAP'!$M203*'CPMK-CPL'!J$11,0)+IFERROR('FORM NILAI SIAP'!$O203*'CPMK-CPL'!J$12,0)+IFERROR('FORM NILAI SIAP'!$Q203*'CPMK-CPL'!J$13,0)+IFERROR('FORM NILAI SIAP'!$S203*'CPMK-CPL'!J$14,0)+IFERROR('FORM NILAI SIAP'!$U203*'CPMK-CPL'!J$15,0)+IFERROR('FORM NILAI SIAP'!$W203*'CPMK-CPL'!J$16,0)+IFERROR('FORM NILAI SIAP'!$Y203*'CPMK-CPL'!J$17,0)+IFERROR('FORM NILAI SIAP'!$AA203*'CPMK-CPL'!J$18,0)+IFERROR('FORM NILAI SIAP'!$AC203*'CPMK-CPL'!J$19,0)+IFERROR('FORM NILAI SIAP'!$AE203*'CPMK-CPL'!J$20,0))/'CPMK-CPL'!J$25,""))</f>
        <v/>
      </c>
      <c r="L203" s="7" t="str">
        <f>IF($C203="","",IFERROR((IFERROR('FORM NILAI SIAP'!$M203*'CPMK-CPL'!K$11,0)+IFERROR('FORM NILAI SIAP'!$O203*'CPMK-CPL'!K$12,0)+IFERROR('FORM NILAI SIAP'!$Q203*'CPMK-CPL'!K$13,0)+IFERROR('FORM NILAI SIAP'!$S203*'CPMK-CPL'!K$14,0)+IFERROR('FORM NILAI SIAP'!$U203*'CPMK-CPL'!K$15,0)+IFERROR('FORM NILAI SIAP'!$W203*'CPMK-CPL'!K$16,0)+IFERROR('FORM NILAI SIAP'!$Y203*'CPMK-CPL'!K$17,0)+IFERROR('FORM NILAI SIAP'!$AA203*'CPMK-CPL'!K$18,0)+IFERROR('FORM NILAI SIAP'!$AC203*'CPMK-CPL'!K$19,0)+IFERROR('FORM NILAI SIAP'!$AE203*'CPMK-CPL'!K$20,0))/'CPMK-CPL'!K$25,""))</f>
        <v/>
      </c>
      <c r="M203" s="7" t="str">
        <f>IF($C203="","",IFERROR((IFERROR('FORM NILAI SIAP'!$M203*'CPMK-CPL'!L$11,0)+IFERROR('FORM NILAI SIAP'!$O203*'CPMK-CPL'!L$12,0)+IFERROR('FORM NILAI SIAP'!$Q203*'CPMK-CPL'!L$13,0)+IFERROR('FORM NILAI SIAP'!$S203*'CPMK-CPL'!L$14,0)+IFERROR('FORM NILAI SIAP'!$U203*'CPMK-CPL'!L$15,0)+IFERROR('FORM NILAI SIAP'!$W203*'CPMK-CPL'!L$16,0)+IFERROR('FORM NILAI SIAP'!$Y203*'CPMK-CPL'!L$17,0)+IFERROR('FORM NILAI SIAP'!$AA203*'CPMK-CPL'!L$18,0)+IFERROR('FORM NILAI SIAP'!$AC203*'CPMK-CPL'!L$19,0)+IFERROR('FORM NILAI SIAP'!$AE203*'CPMK-CPL'!L$20,0))/'CPMK-CPL'!L$25,""))</f>
        <v/>
      </c>
      <c r="N203" s="7" t="str">
        <f>IF($C203="","",IFERROR((IFERROR('FORM NILAI SIAP'!$M203*'CPMK-CPL'!M$11,0)+IFERROR('FORM NILAI SIAP'!$O203*'CPMK-CPL'!M$12,0)+IFERROR('FORM NILAI SIAP'!$Q203*'CPMK-CPL'!M$13,0)+IFERROR('FORM NILAI SIAP'!$S203*'CPMK-CPL'!M$14,0)+IFERROR('FORM NILAI SIAP'!$U203*'CPMK-CPL'!M$15,0)+IFERROR('FORM NILAI SIAP'!$W203*'CPMK-CPL'!M$16,0)+IFERROR('FORM NILAI SIAP'!$Y203*'CPMK-CPL'!M$17,0)+IFERROR('FORM NILAI SIAP'!$AA203*'CPMK-CPL'!M$18,0)+IFERROR('FORM NILAI SIAP'!$AC203*'CPMK-CPL'!M$19,0)+IFERROR('FORM NILAI SIAP'!$AE203*'CPMK-CPL'!M$20,0))/'CPMK-CPL'!M$25,""))</f>
        <v/>
      </c>
      <c r="O203" s="7" t="str">
        <f>IF($C203="","",IFERROR((IFERROR('FORM NILAI SIAP'!$M203*'CPMK-CPL'!N$11,0)+IFERROR('FORM NILAI SIAP'!$O203*'CPMK-CPL'!N$12,0)+IFERROR('FORM NILAI SIAP'!$Q203*'CPMK-CPL'!N$13,0)+IFERROR('FORM NILAI SIAP'!$S203*'CPMK-CPL'!N$14,0)+IFERROR('FORM NILAI SIAP'!$U203*'CPMK-CPL'!N$15,0)+IFERROR('FORM NILAI SIAP'!$W203*'CPMK-CPL'!N$16,0)+IFERROR('FORM NILAI SIAP'!$Y203*'CPMK-CPL'!N$17,0)+IFERROR('FORM NILAI SIAP'!$AA203*'CPMK-CPL'!N$18,0)+IFERROR('FORM NILAI SIAP'!$AC203*'CPMK-CPL'!N$19,0)+IFERROR('FORM NILAI SIAP'!$AE203*'CPMK-CPL'!N$20,0))/'CPMK-CPL'!N$25,""))</f>
        <v/>
      </c>
      <c r="P203" s="7" t="str">
        <f>IF($C203="","",IFERROR((IFERROR('FORM NILAI SIAP'!$M203*'CPMK-CPL'!O$11,0)+IFERROR('FORM NILAI SIAP'!$O203*'CPMK-CPL'!O$12,0)+IFERROR('FORM NILAI SIAP'!$Q203*'CPMK-CPL'!O$13,0)+IFERROR('FORM NILAI SIAP'!$S203*'CPMK-CPL'!O$14,0)+IFERROR('FORM NILAI SIAP'!$U203*'CPMK-CPL'!O$15,0)+IFERROR('FORM NILAI SIAP'!$W203*'CPMK-CPL'!O$16,0)+IFERROR('FORM NILAI SIAP'!$Y203*'CPMK-CPL'!O$17,0)+IFERROR('FORM NILAI SIAP'!$AA203*'CPMK-CPL'!O$18,0)+IFERROR('FORM NILAI SIAP'!$AC203*'CPMK-CPL'!O$19,0)+IFERROR('FORM NILAI SIAP'!$AE203*'CPMK-CPL'!O$20,0))/'CPMK-CPL'!O$25,""))</f>
        <v/>
      </c>
      <c r="Q203" s="7" t="str">
        <f>IF($C203="","",IFERROR((IFERROR('FORM NILAI SIAP'!$M203*'CPMK-CPL'!P$11,0)+IFERROR('FORM NILAI SIAP'!$O203*'CPMK-CPL'!P$12,0)+IFERROR('FORM NILAI SIAP'!$Q203*'CPMK-CPL'!P$13,0)+IFERROR('FORM NILAI SIAP'!$S203*'CPMK-CPL'!P$14,0)+IFERROR('FORM NILAI SIAP'!$U203*'CPMK-CPL'!P$15,0)+IFERROR('FORM NILAI SIAP'!$W203*'CPMK-CPL'!P$16,0)+IFERROR('FORM NILAI SIAP'!$Y203*'CPMK-CPL'!P$17,0)+IFERROR('FORM NILAI SIAP'!$AA203*'CPMK-CPL'!P$18,0)+IFERROR('FORM NILAI SIAP'!$AC203*'CPMK-CPL'!P$19,0)+IFERROR('FORM NILAI SIAP'!$AE203*'CPMK-CPL'!P$20,0))/'CPMK-CPL'!P$25,""))</f>
        <v/>
      </c>
      <c r="R203" s="7" t="str">
        <f>IF($C203="","",IFERROR((IFERROR('FORM NILAI SIAP'!$M203*'CPMK-CPL'!Q$11,0)+IFERROR('FORM NILAI SIAP'!$O203*'CPMK-CPL'!Q$12,0)+IFERROR('FORM NILAI SIAP'!$Q203*'CPMK-CPL'!Q$13,0)+IFERROR('FORM NILAI SIAP'!$S203*'CPMK-CPL'!Q$14,0)+IFERROR('FORM NILAI SIAP'!$U203*'CPMK-CPL'!Q$15,0)+IFERROR('FORM NILAI SIAP'!$W203*'CPMK-CPL'!Q$16,0)+IFERROR('FORM NILAI SIAP'!$Y203*'CPMK-CPL'!Q$17,0)+IFERROR('FORM NILAI SIAP'!$AA203*'CPMK-CPL'!Q$18,0)+IFERROR('FORM NILAI SIAP'!$AC203*'CPMK-CPL'!Q$19,0)+IFERROR('FORM NILAI SIAP'!$AE203*'CPMK-CPL'!Q$20,0))/'CPMK-CPL'!Q$25,""))</f>
        <v/>
      </c>
      <c r="S203" s="7" t="str">
        <f>IF($C203="","",IFERROR((IFERROR('FORM NILAI SIAP'!$M203*'CPMK-CPL'!R$11,0)+IFERROR('FORM NILAI SIAP'!$O203*'CPMK-CPL'!R$12,0)+IFERROR('FORM NILAI SIAP'!$Q203*'CPMK-CPL'!R$13,0)+IFERROR('FORM NILAI SIAP'!$S203*'CPMK-CPL'!R$14,0)+IFERROR('FORM NILAI SIAP'!$U203*'CPMK-CPL'!R$15,0)+IFERROR('FORM NILAI SIAP'!$W203*'CPMK-CPL'!R$16,0)+IFERROR('FORM NILAI SIAP'!$Y203*'CPMK-CPL'!R$17,0)+IFERROR('FORM NILAI SIAP'!$AA203*'CPMK-CPL'!R$18,0)+IFERROR('FORM NILAI SIAP'!$AC203*'CPMK-CPL'!R$19,0)+IFERROR('FORM NILAI SIAP'!$AE203*'CPMK-CPL'!R$20,0))/'CPMK-CPL'!R$25,""))</f>
        <v/>
      </c>
      <c r="T203" s="88" t="str">
        <f t="shared" ref="T203:AH203" si="209">IF(E203="","",IF(E203&gt;=80,4,IF(E203&gt;=70,3,IF(E203&gt;=60,2,1))))</f>
        <v/>
      </c>
      <c r="U203" s="88" t="str">
        <f t="shared" si="209"/>
        <v/>
      </c>
      <c r="V203" s="88" t="str">
        <f t="shared" si="207"/>
        <v/>
      </c>
      <c r="W203" s="88" t="str">
        <f t="shared" si="209"/>
        <v/>
      </c>
      <c r="X203" s="88" t="str">
        <f t="shared" si="209"/>
        <v/>
      </c>
      <c r="Y203" s="88" t="str">
        <f t="shared" si="209"/>
        <v/>
      </c>
      <c r="Z203" s="88" t="str">
        <f t="shared" si="209"/>
        <v/>
      </c>
      <c r="AA203" s="88" t="str">
        <f t="shared" si="209"/>
        <v/>
      </c>
      <c r="AB203" s="88" t="str">
        <f t="shared" si="209"/>
        <v/>
      </c>
      <c r="AC203" s="88" t="str">
        <f t="shared" si="209"/>
        <v/>
      </c>
      <c r="AD203" s="88" t="str">
        <f t="shared" si="209"/>
        <v/>
      </c>
      <c r="AE203" s="88" t="str">
        <f t="shared" si="209"/>
        <v/>
      </c>
      <c r="AF203" s="88" t="str">
        <f t="shared" si="209"/>
        <v/>
      </c>
      <c r="AG203" s="88" t="str">
        <f t="shared" si="209"/>
        <v/>
      </c>
      <c r="AH203" s="88" t="str">
        <f t="shared" si="209"/>
        <v/>
      </c>
      <c r="AI203" s="89" t="str">
        <f t="shared" ca="1" si="6"/>
        <v/>
      </c>
      <c r="AJ203" s="89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</row>
    <row r="204" spans="1:90" ht="14.25" customHeight="1">
      <c r="A204" s="103" t="str">
        <f t="shared" si="205"/>
        <v/>
      </c>
      <c r="B204" s="64" t="str">
        <f>IF('FORM NILAI SIAP'!A204=0,"",'FORM NILAI SIAP'!A204)</f>
        <v/>
      </c>
      <c r="C204" s="3" t="str">
        <f>IF('FORM NILAI SIAP'!B204=0,"",'FORM NILAI SIAP'!B204)</f>
        <v/>
      </c>
      <c r="D204" s="3" t="str">
        <f>'FORM NILAI SIAP'!J204</f>
        <v/>
      </c>
      <c r="E204" s="7" t="str">
        <f>IF($C204="","",IFERROR((IFERROR('FORM NILAI SIAP'!$M204*'CPMK-CPL'!D$11,0)+IFERROR('FORM NILAI SIAP'!$O204*'CPMK-CPL'!D$12,0)+IFERROR('FORM NILAI SIAP'!$Q204*'CPMK-CPL'!D$13,0)+IFERROR('FORM NILAI SIAP'!$S204*'CPMK-CPL'!D$14,0)+IFERROR('FORM NILAI SIAP'!$U204*'CPMK-CPL'!D$15,0)+IFERROR('FORM NILAI SIAP'!$W204*'CPMK-CPL'!D$16,0)+IFERROR('FORM NILAI SIAP'!$Y204*'CPMK-CPL'!D$17,0)+IFERROR('FORM NILAI SIAP'!$AA204*'CPMK-CPL'!D$18,0)+IFERROR('FORM NILAI SIAP'!$AC204*'CPMK-CPL'!D$19,0)+IFERROR('FORM NILAI SIAP'!$AE204*'CPMK-CPL'!D$20,0))/'CPMK-CPL'!D$25,""))</f>
        <v/>
      </c>
      <c r="F204" s="7" t="str">
        <f>IF($C204="","",IFERROR((IFERROR('FORM NILAI SIAP'!$M204*'CPMK-CPL'!E$11,0)+IFERROR('FORM NILAI SIAP'!$O204*'CPMK-CPL'!E$12,0)+IFERROR('FORM NILAI SIAP'!$Q204*'CPMK-CPL'!E$13,0)+IFERROR('FORM NILAI SIAP'!$S204*'CPMK-CPL'!E$14,0)+IFERROR('FORM NILAI SIAP'!$U204*'CPMK-CPL'!E$15,0)+IFERROR('FORM NILAI SIAP'!$W204*'CPMK-CPL'!E$16,0)+IFERROR('FORM NILAI SIAP'!$Y204*'CPMK-CPL'!E$17,0)+IFERROR('FORM NILAI SIAP'!$AA204*'CPMK-CPL'!E$18,0)+IFERROR('FORM NILAI SIAP'!$AC204*'CPMK-CPL'!E$19,0)+IFERROR('FORM NILAI SIAP'!$AE204*'CPMK-CPL'!E$20,0))/'CPMK-CPL'!E$25,""))</f>
        <v/>
      </c>
      <c r="G204" s="7" t="str">
        <f>IF($C204="","",IFERROR((IFERROR('FORM NILAI SIAP'!$M204*'CPMK-CPL'!F$11,0)+IFERROR('FORM NILAI SIAP'!$O204*'CPMK-CPL'!F$12,0)+IFERROR('FORM NILAI SIAP'!$Q204*'CPMK-CPL'!F$13,0)+IFERROR('FORM NILAI SIAP'!$S204*'CPMK-CPL'!F$14,0)+IFERROR('FORM NILAI SIAP'!$U204*'CPMK-CPL'!F$15,0)+IFERROR('FORM NILAI SIAP'!$W204*'CPMK-CPL'!F$16,0)+IFERROR('FORM NILAI SIAP'!$Y204*'CPMK-CPL'!F$17,0)+IFERROR('FORM NILAI SIAP'!$AA204*'CPMK-CPL'!F$18,0)+IFERROR('FORM NILAI SIAP'!$AC204*'CPMK-CPL'!F$19,0)+IFERROR('FORM NILAI SIAP'!$AE204*'CPMK-CPL'!F$20,0))/'CPMK-CPL'!F$25,""))</f>
        <v/>
      </c>
      <c r="H204" s="7" t="str">
        <f>IF($C204="","",IFERROR((IFERROR('FORM NILAI SIAP'!$M204*'CPMK-CPL'!G$11,0)+IFERROR('FORM NILAI SIAP'!$O204*'CPMK-CPL'!G$12,0)+IFERROR('FORM NILAI SIAP'!$Q204*'CPMK-CPL'!G$13,0)+IFERROR('FORM NILAI SIAP'!$S204*'CPMK-CPL'!G$14,0)+IFERROR('FORM NILAI SIAP'!$U204*'CPMK-CPL'!G$15,0)+IFERROR('FORM NILAI SIAP'!$W204*'CPMK-CPL'!G$16,0)+IFERROR('FORM NILAI SIAP'!$Y204*'CPMK-CPL'!G$17,0)+IFERROR('FORM NILAI SIAP'!$AA204*'CPMK-CPL'!G$18,0)+IFERROR('FORM NILAI SIAP'!$AC204*'CPMK-CPL'!G$19,0)+IFERROR('FORM NILAI SIAP'!$AE204*'CPMK-CPL'!G$20,0))/'CPMK-CPL'!G$25,""))</f>
        <v/>
      </c>
      <c r="I204" s="7" t="str">
        <f>IF($C204="","",IFERROR((IFERROR('FORM NILAI SIAP'!$M204*'CPMK-CPL'!H$11,0)+IFERROR('FORM NILAI SIAP'!$O204*'CPMK-CPL'!H$12,0)+IFERROR('FORM NILAI SIAP'!$Q204*'CPMK-CPL'!H$13,0)+IFERROR('FORM NILAI SIAP'!$S204*'CPMK-CPL'!H$14,0)+IFERROR('FORM NILAI SIAP'!$U204*'CPMK-CPL'!H$15,0)+IFERROR('FORM NILAI SIAP'!$W204*'CPMK-CPL'!H$16,0)+IFERROR('FORM NILAI SIAP'!$Y204*'CPMK-CPL'!H$17,0)+IFERROR('FORM NILAI SIAP'!$AA204*'CPMK-CPL'!H$18,0)+IFERROR('FORM NILAI SIAP'!$AC204*'CPMK-CPL'!H$19,0)+IFERROR('FORM NILAI SIAP'!$AE204*'CPMK-CPL'!H$20,0))/'CPMK-CPL'!H$25,""))</f>
        <v/>
      </c>
      <c r="J204" s="7" t="str">
        <f>IF($C204="","",IFERROR((IFERROR('FORM NILAI SIAP'!$M204*'CPMK-CPL'!I$11,0)+IFERROR('FORM NILAI SIAP'!$O204*'CPMK-CPL'!I$12,0)+IFERROR('FORM NILAI SIAP'!$Q204*'CPMK-CPL'!I$13,0)+IFERROR('FORM NILAI SIAP'!$S204*'CPMK-CPL'!I$14,0)+IFERROR('FORM NILAI SIAP'!$U204*'CPMK-CPL'!I$15,0)+IFERROR('FORM NILAI SIAP'!$W204*'CPMK-CPL'!I$16,0)+IFERROR('FORM NILAI SIAP'!$Y204*'CPMK-CPL'!I$17,0)+IFERROR('FORM NILAI SIAP'!$AA204*'CPMK-CPL'!I$18,0)+IFERROR('FORM NILAI SIAP'!$AC204*'CPMK-CPL'!I$19,0)+IFERROR('FORM NILAI SIAP'!$AE204*'CPMK-CPL'!I$20,0))/'CPMK-CPL'!I$25,""))</f>
        <v/>
      </c>
      <c r="K204" s="7" t="str">
        <f>IF($C204="","",IFERROR((IFERROR('FORM NILAI SIAP'!$M204*'CPMK-CPL'!J$11,0)+IFERROR('FORM NILAI SIAP'!$O204*'CPMK-CPL'!J$12,0)+IFERROR('FORM NILAI SIAP'!$Q204*'CPMK-CPL'!J$13,0)+IFERROR('FORM NILAI SIAP'!$S204*'CPMK-CPL'!J$14,0)+IFERROR('FORM NILAI SIAP'!$U204*'CPMK-CPL'!J$15,0)+IFERROR('FORM NILAI SIAP'!$W204*'CPMK-CPL'!J$16,0)+IFERROR('FORM NILAI SIAP'!$Y204*'CPMK-CPL'!J$17,0)+IFERROR('FORM NILAI SIAP'!$AA204*'CPMK-CPL'!J$18,0)+IFERROR('FORM NILAI SIAP'!$AC204*'CPMK-CPL'!J$19,0)+IFERROR('FORM NILAI SIAP'!$AE204*'CPMK-CPL'!J$20,0))/'CPMK-CPL'!J$25,""))</f>
        <v/>
      </c>
      <c r="L204" s="7" t="str">
        <f>IF($C204="","",IFERROR((IFERROR('FORM NILAI SIAP'!$M204*'CPMK-CPL'!K$11,0)+IFERROR('FORM NILAI SIAP'!$O204*'CPMK-CPL'!K$12,0)+IFERROR('FORM NILAI SIAP'!$Q204*'CPMK-CPL'!K$13,0)+IFERROR('FORM NILAI SIAP'!$S204*'CPMK-CPL'!K$14,0)+IFERROR('FORM NILAI SIAP'!$U204*'CPMK-CPL'!K$15,0)+IFERROR('FORM NILAI SIAP'!$W204*'CPMK-CPL'!K$16,0)+IFERROR('FORM NILAI SIAP'!$Y204*'CPMK-CPL'!K$17,0)+IFERROR('FORM NILAI SIAP'!$AA204*'CPMK-CPL'!K$18,0)+IFERROR('FORM NILAI SIAP'!$AC204*'CPMK-CPL'!K$19,0)+IFERROR('FORM NILAI SIAP'!$AE204*'CPMK-CPL'!K$20,0))/'CPMK-CPL'!K$25,""))</f>
        <v/>
      </c>
      <c r="M204" s="7" t="str">
        <f>IF($C204="","",IFERROR((IFERROR('FORM NILAI SIAP'!$M204*'CPMK-CPL'!L$11,0)+IFERROR('FORM NILAI SIAP'!$O204*'CPMK-CPL'!L$12,0)+IFERROR('FORM NILAI SIAP'!$Q204*'CPMK-CPL'!L$13,0)+IFERROR('FORM NILAI SIAP'!$S204*'CPMK-CPL'!L$14,0)+IFERROR('FORM NILAI SIAP'!$U204*'CPMK-CPL'!L$15,0)+IFERROR('FORM NILAI SIAP'!$W204*'CPMK-CPL'!L$16,0)+IFERROR('FORM NILAI SIAP'!$Y204*'CPMK-CPL'!L$17,0)+IFERROR('FORM NILAI SIAP'!$AA204*'CPMK-CPL'!L$18,0)+IFERROR('FORM NILAI SIAP'!$AC204*'CPMK-CPL'!L$19,0)+IFERROR('FORM NILAI SIAP'!$AE204*'CPMK-CPL'!L$20,0))/'CPMK-CPL'!L$25,""))</f>
        <v/>
      </c>
      <c r="N204" s="7" t="str">
        <f>IF($C204="","",IFERROR((IFERROR('FORM NILAI SIAP'!$M204*'CPMK-CPL'!M$11,0)+IFERROR('FORM NILAI SIAP'!$O204*'CPMK-CPL'!M$12,0)+IFERROR('FORM NILAI SIAP'!$Q204*'CPMK-CPL'!M$13,0)+IFERROR('FORM NILAI SIAP'!$S204*'CPMK-CPL'!M$14,0)+IFERROR('FORM NILAI SIAP'!$U204*'CPMK-CPL'!M$15,0)+IFERROR('FORM NILAI SIAP'!$W204*'CPMK-CPL'!M$16,0)+IFERROR('FORM NILAI SIAP'!$Y204*'CPMK-CPL'!M$17,0)+IFERROR('FORM NILAI SIAP'!$AA204*'CPMK-CPL'!M$18,0)+IFERROR('FORM NILAI SIAP'!$AC204*'CPMK-CPL'!M$19,0)+IFERROR('FORM NILAI SIAP'!$AE204*'CPMK-CPL'!M$20,0))/'CPMK-CPL'!M$25,""))</f>
        <v/>
      </c>
      <c r="O204" s="7" t="str">
        <f>IF($C204="","",IFERROR((IFERROR('FORM NILAI SIAP'!$M204*'CPMK-CPL'!N$11,0)+IFERROR('FORM NILAI SIAP'!$O204*'CPMK-CPL'!N$12,0)+IFERROR('FORM NILAI SIAP'!$Q204*'CPMK-CPL'!N$13,0)+IFERROR('FORM NILAI SIAP'!$S204*'CPMK-CPL'!N$14,0)+IFERROR('FORM NILAI SIAP'!$U204*'CPMK-CPL'!N$15,0)+IFERROR('FORM NILAI SIAP'!$W204*'CPMK-CPL'!N$16,0)+IFERROR('FORM NILAI SIAP'!$Y204*'CPMK-CPL'!N$17,0)+IFERROR('FORM NILAI SIAP'!$AA204*'CPMK-CPL'!N$18,0)+IFERROR('FORM NILAI SIAP'!$AC204*'CPMK-CPL'!N$19,0)+IFERROR('FORM NILAI SIAP'!$AE204*'CPMK-CPL'!N$20,0))/'CPMK-CPL'!N$25,""))</f>
        <v/>
      </c>
      <c r="P204" s="7" t="str">
        <f>IF($C204="","",IFERROR((IFERROR('FORM NILAI SIAP'!$M204*'CPMK-CPL'!O$11,0)+IFERROR('FORM NILAI SIAP'!$O204*'CPMK-CPL'!O$12,0)+IFERROR('FORM NILAI SIAP'!$Q204*'CPMK-CPL'!O$13,0)+IFERROR('FORM NILAI SIAP'!$S204*'CPMK-CPL'!O$14,0)+IFERROR('FORM NILAI SIAP'!$U204*'CPMK-CPL'!O$15,0)+IFERROR('FORM NILAI SIAP'!$W204*'CPMK-CPL'!O$16,0)+IFERROR('FORM NILAI SIAP'!$Y204*'CPMK-CPL'!O$17,0)+IFERROR('FORM NILAI SIAP'!$AA204*'CPMK-CPL'!O$18,0)+IFERROR('FORM NILAI SIAP'!$AC204*'CPMK-CPL'!O$19,0)+IFERROR('FORM NILAI SIAP'!$AE204*'CPMK-CPL'!O$20,0))/'CPMK-CPL'!O$25,""))</f>
        <v/>
      </c>
      <c r="Q204" s="7" t="str">
        <f>IF($C204="","",IFERROR((IFERROR('FORM NILAI SIAP'!$M204*'CPMK-CPL'!P$11,0)+IFERROR('FORM NILAI SIAP'!$O204*'CPMK-CPL'!P$12,0)+IFERROR('FORM NILAI SIAP'!$Q204*'CPMK-CPL'!P$13,0)+IFERROR('FORM NILAI SIAP'!$S204*'CPMK-CPL'!P$14,0)+IFERROR('FORM NILAI SIAP'!$U204*'CPMK-CPL'!P$15,0)+IFERROR('FORM NILAI SIAP'!$W204*'CPMK-CPL'!P$16,0)+IFERROR('FORM NILAI SIAP'!$Y204*'CPMK-CPL'!P$17,0)+IFERROR('FORM NILAI SIAP'!$AA204*'CPMK-CPL'!P$18,0)+IFERROR('FORM NILAI SIAP'!$AC204*'CPMK-CPL'!P$19,0)+IFERROR('FORM NILAI SIAP'!$AE204*'CPMK-CPL'!P$20,0))/'CPMK-CPL'!P$25,""))</f>
        <v/>
      </c>
      <c r="R204" s="7" t="str">
        <f>IF($C204="","",IFERROR((IFERROR('FORM NILAI SIAP'!$M204*'CPMK-CPL'!Q$11,0)+IFERROR('FORM NILAI SIAP'!$O204*'CPMK-CPL'!Q$12,0)+IFERROR('FORM NILAI SIAP'!$Q204*'CPMK-CPL'!Q$13,0)+IFERROR('FORM NILAI SIAP'!$S204*'CPMK-CPL'!Q$14,0)+IFERROR('FORM NILAI SIAP'!$U204*'CPMK-CPL'!Q$15,0)+IFERROR('FORM NILAI SIAP'!$W204*'CPMK-CPL'!Q$16,0)+IFERROR('FORM NILAI SIAP'!$Y204*'CPMK-CPL'!Q$17,0)+IFERROR('FORM NILAI SIAP'!$AA204*'CPMK-CPL'!Q$18,0)+IFERROR('FORM NILAI SIAP'!$AC204*'CPMK-CPL'!Q$19,0)+IFERROR('FORM NILAI SIAP'!$AE204*'CPMK-CPL'!Q$20,0))/'CPMK-CPL'!Q$25,""))</f>
        <v/>
      </c>
      <c r="S204" s="7" t="str">
        <f>IF($C204="","",IFERROR((IFERROR('FORM NILAI SIAP'!$M204*'CPMK-CPL'!R$11,0)+IFERROR('FORM NILAI SIAP'!$O204*'CPMK-CPL'!R$12,0)+IFERROR('FORM NILAI SIAP'!$Q204*'CPMK-CPL'!R$13,0)+IFERROR('FORM NILAI SIAP'!$S204*'CPMK-CPL'!R$14,0)+IFERROR('FORM NILAI SIAP'!$U204*'CPMK-CPL'!R$15,0)+IFERROR('FORM NILAI SIAP'!$W204*'CPMK-CPL'!R$16,0)+IFERROR('FORM NILAI SIAP'!$Y204*'CPMK-CPL'!R$17,0)+IFERROR('FORM NILAI SIAP'!$AA204*'CPMK-CPL'!R$18,0)+IFERROR('FORM NILAI SIAP'!$AC204*'CPMK-CPL'!R$19,0)+IFERROR('FORM NILAI SIAP'!$AE204*'CPMK-CPL'!R$20,0))/'CPMK-CPL'!R$25,""))</f>
        <v/>
      </c>
      <c r="T204" s="88" t="str">
        <f t="shared" ref="T204:AH204" si="210">IF(E204="","",IF(E204&gt;=80,4,IF(E204&gt;=70,3,IF(E204&gt;=60,2,1))))</f>
        <v/>
      </c>
      <c r="U204" s="88" t="str">
        <f t="shared" si="210"/>
        <v/>
      </c>
      <c r="V204" s="88" t="str">
        <f t="shared" si="207"/>
        <v/>
      </c>
      <c r="W204" s="88" t="str">
        <f t="shared" si="210"/>
        <v/>
      </c>
      <c r="X204" s="88" t="str">
        <f t="shared" si="210"/>
        <v/>
      </c>
      <c r="Y204" s="88" t="str">
        <f t="shared" si="210"/>
        <v/>
      </c>
      <c r="Z204" s="88" t="str">
        <f t="shared" si="210"/>
        <v/>
      </c>
      <c r="AA204" s="88" t="str">
        <f t="shared" si="210"/>
        <v/>
      </c>
      <c r="AB204" s="88" t="str">
        <f t="shared" si="210"/>
        <v/>
      </c>
      <c r="AC204" s="88" t="str">
        <f t="shared" si="210"/>
        <v/>
      </c>
      <c r="AD204" s="88" t="str">
        <f t="shared" si="210"/>
        <v/>
      </c>
      <c r="AE204" s="88" t="str">
        <f t="shared" si="210"/>
        <v/>
      </c>
      <c r="AF204" s="88" t="str">
        <f t="shared" si="210"/>
        <v/>
      </c>
      <c r="AG204" s="88" t="str">
        <f t="shared" si="210"/>
        <v/>
      </c>
      <c r="AH204" s="88" t="str">
        <f t="shared" si="210"/>
        <v/>
      </c>
      <c r="AI204" s="89" t="str">
        <f t="shared" ca="1" si="6"/>
        <v/>
      </c>
      <c r="AJ204" s="89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</row>
    <row r="205" spans="1:90" ht="14.25" customHeight="1">
      <c r="A205" s="103" t="str">
        <f t="shared" si="205"/>
        <v/>
      </c>
      <c r="B205" s="64" t="str">
        <f>IF('FORM NILAI SIAP'!A205=0,"",'FORM NILAI SIAP'!A205)</f>
        <v/>
      </c>
      <c r="C205" s="3" t="str">
        <f>IF('FORM NILAI SIAP'!B205=0,"",'FORM NILAI SIAP'!B205)</f>
        <v/>
      </c>
      <c r="D205" s="3" t="str">
        <f>'FORM NILAI SIAP'!J205</f>
        <v/>
      </c>
      <c r="E205" s="7" t="str">
        <f>IF($C205="","",IFERROR((IFERROR('FORM NILAI SIAP'!$M205*'CPMK-CPL'!D$11,0)+IFERROR('FORM NILAI SIAP'!$O205*'CPMK-CPL'!D$12,0)+IFERROR('FORM NILAI SIAP'!$Q205*'CPMK-CPL'!D$13,0)+IFERROR('FORM NILAI SIAP'!$S205*'CPMK-CPL'!D$14,0)+IFERROR('FORM NILAI SIAP'!$U205*'CPMK-CPL'!D$15,0)+IFERROR('FORM NILAI SIAP'!$W205*'CPMK-CPL'!D$16,0)+IFERROR('FORM NILAI SIAP'!$Y205*'CPMK-CPL'!D$17,0)+IFERROR('FORM NILAI SIAP'!$AA205*'CPMK-CPL'!D$18,0)+IFERROR('FORM NILAI SIAP'!$AC205*'CPMK-CPL'!D$19,0)+IFERROR('FORM NILAI SIAP'!$AE205*'CPMK-CPL'!D$20,0))/'CPMK-CPL'!D$25,""))</f>
        <v/>
      </c>
      <c r="F205" s="7" t="str">
        <f>IF($C205="","",IFERROR((IFERROR('FORM NILAI SIAP'!$M205*'CPMK-CPL'!E$11,0)+IFERROR('FORM NILAI SIAP'!$O205*'CPMK-CPL'!E$12,0)+IFERROR('FORM NILAI SIAP'!$Q205*'CPMK-CPL'!E$13,0)+IFERROR('FORM NILAI SIAP'!$S205*'CPMK-CPL'!E$14,0)+IFERROR('FORM NILAI SIAP'!$U205*'CPMK-CPL'!E$15,0)+IFERROR('FORM NILAI SIAP'!$W205*'CPMK-CPL'!E$16,0)+IFERROR('FORM NILAI SIAP'!$Y205*'CPMK-CPL'!E$17,0)+IFERROR('FORM NILAI SIAP'!$AA205*'CPMK-CPL'!E$18,0)+IFERROR('FORM NILAI SIAP'!$AC205*'CPMK-CPL'!E$19,0)+IFERROR('FORM NILAI SIAP'!$AE205*'CPMK-CPL'!E$20,0))/'CPMK-CPL'!E$25,""))</f>
        <v/>
      </c>
      <c r="G205" s="7" t="str">
        <f>IF($C205="","",IFERROR((IFERROR('FORM NILAI SIAP'!$M205*'CPMK-CPL'!F$11,0)+IFERROR('FORM NILAI SIAP'!$O205*'CPMK-CPL'!F$12,0)+IFERROR('FORM NILAI SIAP'!$Q205*'CPMK-CPL'!F$13,0)+IFERROR('FORM NILAI SIAP'!$S205*'CPMK-CPL'!F$14,0)+IFERROR('FORM NILAI SIAP'!$U205*'CPMK-CPL'!F$15,0)+IFERROR('FORM NILAI SIAP'!$W205*'CPMK-CPL'!F$16,0)+IFERROR('FORM NILAI SIAP'!$Y205*'CPMK-CPL'!F$17,0)+IFERROR('FORM NILAI SIAP'!$AA205*'CPMK-CPL'!F$18,0)+IFERROR('FORM NILAI SIAP'!$AC205*'CPMK-CPL'!F$19,0)+IFERROR('FORM NILAI SIAP'!$AE205*'CPMK-CPL'!F$20,0))/'CPMK-CPL'!F$25,""))</f>
        <v/>
      </c>
      <c r="H205" s="7" t="str">
        <f>IF($C205="","",IFERROR((IFERROR('FORM NILAI SIAP'!$M205*'CPMK-CPL'!G$11,0)+IFERROR('FORM NILAI SIAP'!$O205*'CPMK-CPL'!G$12,0)+IFERROR('FORM NILAI SIAP'!$Q205*'CPMK-CPL'!G$13,0)+IFERROR('FORM NILAI SIAP'!$S205*'CPMK-CPL'!G$14,0)+IFERROR('FORM NILAI SIAP'!$U205*'CPMK-CPL'!G$15,0)+IFERROR('FORM NILAI SIAP'!$W205*'CPMK-CPL'!G$16,0)+IFERROR('FORM NILAI SIAP'!$Y205*'CPMK-CPL'!G$17,0)+IFERROR('FORM NILAI SIAP'!$AA205*'CPMK-CPL'!G$18,0)+IFERROR('FORM NILAI SIAP'!$AC205*'CPMK-CPL'!G$19,0)+IFERROR('FORM NILAI SIAP'!$AE205*'CPMK-CPL'!G$20,0))/'CPMK-CPL'!G$25,""))</f>
        <v/>
      </c>
      <c r="I205" s="7" t="str">
        <f>IF($C205="","",IFERROR((IFERROR('FORM NILAI SIAP'!$M205*'CPMK-CPL'!H$11,0)+IFERROR('FORM NILAI SIAP'!$O205*'CPMK-CPL'!H$12,0)+IFERROR('FORM NILAI SIAP'!$Q205*'CPMK-CPL'!H$13,0)+IFERROR('FORM NILAI SIAP'!$S205*'CPMK-CPL'!H$14,0)+IFERROR('FORM NILAI SIAP'!$U205*'CPMK-CPL'!H$15,0)+IFERROR('FORM NILAI SIAP'!$W205*'CPMK-CPL'!H$16,0)+IFERROR('FORM NILAI SIAP'!$Y205*'CPMK-CPL'!H$17,0)+IFERROR('FORM NILAI SIAP'!$AA205*'CPMK-CPL'!H$18,0)+IFERROR('FORM NILAI SIAP'!$AC205*'CPMK-CPL'!H$19,0)+IFERROR('FORM NILAI SIAP'!$AE205*'CPMK-CPL'!H$20,0))/'CPMK-CPL'!H$25,""))</f>
        <v/>
      </c>
      <c r="J205" s="7" t="str">
        <f>IF($C205="","",IFERROR((IFERROR('FORM NILAI SIAP'!$M205*'CPMK-CPL'!I$11,0)+IFERROR('FORM NILAI SIAP'!$O205*'CPMK-CPL'!I$12,0)+IFERROR('FORM NILAI SIAP'!$Q205*'CPMK-CPL'!I$13,0)+IFERROR('FORM NILAI SIAP'!$S205*'CPMK-CPL'!I$14,0)+IFERROR('FORM NILAI SIAP'!$U205*'CPMK-CPL'!I$15,0)+IFERROR('FORM NILAI SIAP'!$W205*'CPMK-CPL'!I$16,0)+IFERROR('FORM NILAI SIAP'!$Y205*'CPMK-CPL'!I$17,0)+IFERROR('FORM NILAI SIAP'!$AA205*'CPMK-CPL'!I$18,0)+IFERROR('FORM NILAI SIAP'!$AC205*'CPMK-CPL'!I$19,0)+IFERROR('FORM NILAI SIAP'!$AE205*'CPMK-CPL'!I$20,0))/'CPMK-CPL'!I$25,""))</f>
        <v/>
      </c>
      <c r="K205" s="7" t="str">
        <f>IF($C205="","",IFERROR((IFERROR('FORM NILAI SIAP'!$M205*'CPMK-CPL'!J$11,0)+IFERROR('FORM NILAI SIAP'!$O205*'CPMK-CPL'!J$12,0)+IFERROR('FORM NILAI SIAP'!$Q205*'CPMK-CPL'!J$13,0)+IFERROR('FORM NILAI SIAP'!$S205*'CPMK-CPL'!J$14,0)+IFERROR('FORM NILAI SIAP'!$U205*'CPMK-CPL'!J$15,0)+IFERROR('FORM NILAI SIAP'!$W205*'CPMK-CPL'!J$16,0)+IFERROR('FORM NILAI SIAP'!$Y205*'CPMK-CPL'!J$17,0)+IFERROR('FORM NILAI SIAP'!$AA205*'CPMK-CPL'!J$18,0)+IFERROR('FORM NILAI SIAP'!$AC205*'CPMK-CPL'!J$19,0)+IFERROR('FORM NILAI SIAP'!$AE205*'CPMK-CPL'!J$20,0))/'CPMK-CPL'!J$25,""))</f>
        <v/>
      </c>
      <c r="L205" s="7" t="str">
        <f>IF($C205="","",IFERROR((IFERROR('FORM NILAI SIAP'!$M205*'CPMK-CPL'!K$11,0)+IFERROR('FORM NILAI SIAP'!$O205*'CPMK-CPL'!K$12,0)+IFERROR('FORM NILAI SIAP'!$Q205*'CPMK-CPL'!K$13,0)+IFERROR('FORM NILAI SIAP'!$S205*'CPMK-CPL'!K$14,0)+IFERROR('FORM NILAI SIAP'!$U205*'CPMK-CPL'!K$15,0)+IFERROR('FORM NILAI SIAP'!$W205*'CPMK-CPL'!K$16,0)+IFERROR('FORM NILAI SIAP'!$Y205*'CPMK-CPL'!K$17,0)+IFERROR('FORM NILAI SIAP'!$AA205*'CPMK-CPL'!K$18,0)+IFERROR('FORM NILAI SIAP'!$AC205*'CPMK-CPL'!K$19,0)+IFERROR('FORM NILAI SIAP'!$AE205*'CPMK-CPL'!K$20,0))/'CPMK-CPL'!K$25,""))</f>
        <v/>
      </c>
      <c r="M205" s="7" t="str">
        <f>IF($C205="","",IFERROR((IFERROR('FORM NILAI SIAP'!$M205*'CPMK-CPL'!L$11,0)+IFERROR('FORM NILAI SIAP'!$O205*'CPMK-CPL'!L$12,0)+IFERROR('FORM NILAI SIAP'!$Q205*'CPMK-CPL'!L$13,0)+IFERROR('FORM NILAI SIAP'!$S205*'CPMK-CPL'!L$14,0)+IFERROR('FORM NILAI SIAP'!$U205*'CPMK-CPL'!L$15,0)+IFERROR('FORM NILAI SIAP'!$W205*'CPMK-CPL'!L$16,0)+IFERROR('FORM NILAI SIAP'!$Y205*'CPMK-CPL'!L$17,0)+IFERROR('FORM NILAI SIAP'!$AA205*'CPMK-CPL'!L$18,0)+IFERROR('FORM NILAI SIAP'!$AC205*'CPMK-CPL'!L$19,0)+IFERROR('FORM NILAI SIAP'!$AE205*'CPMK-CPL'!L$20,0))/'CPMK-CPL'!L$25,""))</f>
        <v/>
      </c>
      <c r="N205" s="7" t="str">
        <f>IF($C205="","",IFERROR((IFERROR('FORM NILAI SIAP'!$M205*'CPMK-CPL'!M$11,0)+IFERROR('FORM NILAI SIAP'!$O205*'CPMK-CPL'!M$12,0)+IFERROR('FORM NILAI SIAP'!$Q205*'CPMK-CPL'!M$13,0)+IFERROR('FORM NILAI SIAP'!$S205*'CPMK-CPL'!M$14,0)+IFERROR('FORM NILAI SIAP'!$U205*'CPMK-CPL'!M$15,0)+IFERROR('FORM NILAI SIAP'!$W205*'CPMK-CPL'!M$16,0)+IFERROR('FORM NILAI SIAP'!$Y205*'CPMK-CPL'!M$17,0)+IFERROR('FORM NILAI SIAP'!$AA205*'CPMK-CPL'!M$18,0)+IFERROR('FORM NILAI SIAP'!$AC205*'CPMK-CPL'!M$19,0)+IFERROR('FORM NILAI SIAP'!$AE205*'CPMK-CPL'!M$20,0))/'CPMK-CPL'!M$25,""))</f>
        <v/>
      </c>
      <c r="O205" s="7" t="str">
        <f>IF($C205="","",IFERROR((IFERROR('FORM NILAI SIAP'!$M205*'CPMK-CPL'!N$11,0)+IFERROR('FORM NILAI SIAP'!$O205*'CPMK-CPL'!N$12,0)+IFERROR('FORM NILAI SIAP'!$Q205*'CPMK-CPL'!N$13,0)+IFERROR('FORM NILAI SIAP'!$S205*'CPMK-CPL'!N$14,0)+IFERROR('FORM NILAI SIAP'!$U205*'CPMK-CPL'!N$15,0)+IFERROR('FORM NILAI SIAP'!$W205*'CPMK-CPL'!N$16,0)+IFERROR('FORM NILAI SIAP'!$Y205*'CPMK-CPL'!N$17,0)+IFERROR('FORM NILAI SIAP'!$AA205*'CPMK-CPL'!N$18,0)+IFERROR('FORM NILAI SIAP'!$AC205*'CPMK-CPL'!N$19,0)+IFERROR('FORM NILAI SIAP'!$AE205*'CPMK-CPL'!N$20,0))/'CPMK-CPL'!N$25,""))</f>
        <v/>
      </c>
      <c r="P205" s="7" t="str">
        <f>IF($C205="","",IFERROR((IFERROR('FORM NILAI SIAP'!$M205*'CPMK-CPL'!O$11,0)+IFERROR('FORM NILAI SIAP'!$O205*'CPMK-CPL'!O$12,0)+IFERROR('FORM NILAI SIAP'!$Q205*'CPMK-CPL'!O$13,0)+IFERROR('FORM NILAI SIAP'!$S205*'CPMK-CPL'!O$14,0)+IFERROR('FORM NILAI SIAP'!$U205*'CPMK-CPL'!O$15,0)+IFERROR('FORM NILAI SIAP'!$W205*'CPMK-CPL'!O$16,0)+IFERROR('FORM NILAI SIAP'!$Y205*'CPMK-CPL'!O$17,0)+IFERROR('FORM NILAI SIAP'!$AA205*'CPMK-CPL'!O$18,0)+IFERROR('FORM NILAI SIAP'!$AC205*'CPMK-CPL'!O$19,0)+IFERROR('FORM NILAI SIAP'!$AE205*'CPMK-CPL'!O$20,0))/'CPMK-CPL'!O$25,""))</f>
        <v/>
      </c>
      <c r="Q205" s="7" t="str">
        <f>IF($C205="","",IFERROR((IFERROR('FORM NILAI SIAP'!$M205*'CPMK-CPL'!P$11,0)+IFERROR('FORM NILAI SIAP'!$O205*'CPMK-CPL'!P$12,0)+IFERROR('FORM NILAI SIAP'!$Q205*'CPMK-CPL'!P$13,0)+IFERROR('FORM NILAI SIAP'!$S205*'CPMK-CPL'!P$14,0)+IFERROR('FORM NILAI SIAP'!$U205*'CPMK-CPL'!P$15,0)+IFERROR('FORM NILAI SIAP'!$W205*'CPMK-CPL'!P$16,0)+IFERROR('FORM NILAI SIAP'!$Y205*'CPMK-CPL'!P$17,0)+IFERROR('FORM NILAI SIAP'!$AA205*'CPMK-CPL'!P$18,0)+IFERROR('FORM NILAI SIAP'!$AC205*'CPMK-CPL'!P$19,0)+IFERROR('FORM NILAI SIAP'!$AE205*'CPMK-CPL'!P$20,0))/'CPMK-CPL'!P$25,""))</f>
        <v/>
      </c>
      <c r="R205" s="7" t="str">
        <f>IF($C205="","",IFERROR((IFERROR('FORM NILAI SIAP'!$M205*'CPMK-CPL'!Q$11,0)+IFERROR('FORM NILAI SIAP'!$O205*'CPMK-CPL'!Q$12,0)+IFERROR('FORM NILAI SIAP'!$Q205*'CPMK-CPL'!Q$13,0)+IFERROR('FORM NILAI SIAP'!$S205*'CPMK-CPL'!Q$14,0)+IFERROR('FORM NILAI SIAP'!$U205*'CPMK-CPL'!Q$15,0)+IFERROR('FORM NILAI SIAP'!$W205*'CPMK-CPL'!Q$16,0)+IFERROR('FORM NILAI SIAP'!$Y205*'CPMK-CPL'!Q$17,0)+IFERROR('FORM NILAI SIAP'!$AA205*'CPMK-CPL'!Q$18,0)+IFERROR('FORM NILAI SIAP'!$AC205*'CPMK-CPL'!Q$19,0)+IFERROR('FORM NILAI SIAP'!$AE205*'CPMK-CPL'!Q$20,0))/'CPMK-CPL'!Q$25,""))</f>
        <v/>
      </c>
      <c r="S205" s="7" t="str">
        <f>IF($C205="","",IFERROR((IFERROR('FORM NILAI SIAP'!$M205*'CPMK-CPL'!R$11,0)+IFERROR('FORM NILAI SIAP'!$O205*'CPMK-CPL'!R$12,0)+IFERROR('FORM NILAI SIAP'!$Q205*'CPMK-CPL'!R$13,0)+IFERROR('FORM NILAI SIAP'!$S205*'CPMK-CPL'!R$14,0)+IFERROR('FORM NILAI SIAP'!$U205*'CPMK-CPL'!R$15,0)+IFERROR('FORM NILAI SIAP'!$W205*'CPMK-CPL'!R$16,0)+IFERROR('FORM NILAI SIAP'!$Y205*'CPMK-CPL'!R$17,0)+IFERROR('FORM NILAI SIAP'!$AA205*'CPMK-CPL'!R$18,0)+IFERROR('FORM NILAI SIAP'!$AC205*'CPMK-CPL'!R$19,0)+IFERROR('FORM NILAI SIAP'!$AE205*'CPMK-CPL'!R$20,0))/'CPMK-CPL'!R$25,""))</f>
        <v/>
      </c>
      <c r="T205" s="88" t="str">
        <f t="shared" ref="T205:AH205" si="211">IF(E205="","",IF(E205&gt;=80,4,IF(E205&gt;=70,3,IF(E205&gt;=60,2,1))))</f>
        <v/>
      </c>
      <c r="U205" s="88" t="str">
        <f t="shared" si="211"/>
        <v/>
      </c>
      <c r="V205" s="88" t="str">
        <f t="shared" si="207"/>
        <v/>
      </c>
      <c r="W205" s="88" t="str">
        <f t="shared" si="211"/>
        <v/>
      </c>
      <c r="X205" s="88" t="str">
        <f t="shared" si="211"/>
        <v/>
      </c>
      <c r="Y205" s="88" t="str">
        <f t="shared" si="211"/>
        <v/>
      </c>
      <c r="Z205" s="88" t="str">
        <f t="shared" si="211"/>
        <v/>
      </c>
      <c r="AA205" s="88" t="str">
        <f t="shared" si="211"/>
        <v/>
      </c>
      <c r="AB205" s="88" t="str">
        <f t="shared" si="211"/>
        <v/>
      </c>
      <c r="AC205" s="88" t="str">
        <f t="shared" si="211"/>
        <v/>
      </c>
      <c r="AD205" s="88" t="str">
        <f t="shared" si="211"/>
        <v/>
      </c>
      <c r="AE205" s="88" t="str">
        <f t="shared" si="211"/>
        <v/>
      </c>
      <c r="AF205" s="88" t="str">
        <f t="shared" si="211"/>
        <v/>
      </c>
      <c r="AG205" s="88" t="str">
        <f t="shared" si="211"/>
        <v/>
      </c>
      <c r="AH205" s="88" t="str">
        <f t="shared" si="211"/>
        <v/>
      </c>
      <c r="AI205" s="89" t="str">
        <f t="shared" ca="1" si="6"/>
        <v/>
      </c>
      <c r="AJ205" s="89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</row>
    <row r="206" spans="1:90" ht="14.25" customHeight="1">
      <c r="A206" s="103" t="str">
        <f t="shared" si="205"/>
        <v/>
      </c>
      <c r="B206" s="64" t="str">
        <f>IF('FORM NILAI SIAP'!A206=0,"",'FORM NILAI SIAP'!A206)</f>
        <v/>
      </c>
      <c r="C206" s="3" t="str">
        <f>IF('FORM NILAI SIAP'!B206=0,"",'FORM NILAI SIAP'!B206)</f>
        <v/>
      </c>
      <c r="D206" s="3" t="str">
        <f>'FORM NILAI SIAP'!J206</f>
        <v/>
      </c>
      <c r="E206" s="7" t="str">
        <f>IF($C206="","",IFERROR((IFERROR('FORM NILAI SIAP'!$M206*'CPMK-CPL'!D$11,0)+IFERROR('FORM NILAI SIAP'!$O206*'CPMK-CPL'!D$12,0)+IFERROR('FORM NILAI SIAP'!$Q206*'CPMK-CPL'!D$13,0)+IFERROR('FORM NILAI SIAP'!$S206*'CPMK-CPL'!D$14,0)+IFERROR('FORM NILAI SIAP'!$U206*'CPMK-CPL'!D$15,0)+IFERROR('FORM NILAI SIAP'!$W206*'CPMK-CPL'!D$16,0)+IFERROR('FORM NILAI SIAP'!$Y206*'CPMK-CPL'!D$17,0)+IFERROR('FORM NILAI SIAP'!$AA206*'CPMK-CPL'!D$18,0)+IFERROR('FORM NILAI SIAP'!$AC206*'CPMK-CPL'!D$19,0)+IFERROR('FORM NILAI SIAP'!$AE206*'CPMK-CPL'!D$20,0))/'CPMK-CPL'!D$25,""))</f>
        <v/>
      </c>
      <c r="F206" s="7" t="str">
        <f>IF($C206="","",IFERROR((IFERROR('FORM NILAI SIAP'!$M206*'CPMK-CPL'!E$11,0)+IFERROR('FORM NILAI SIAP'!$O206*'CPMK-CPL'!E$12,0)+IFERROR('FORM NILAI SIAP'!$Q206*'CPMK-CPL'!E$13,0)+IFERROR('FORM NILAI SIAP'!$S206*'CPMK-CPL'!E$14,0)+IFERROR('FORM NILAI SIAP'!$U206*'CPMK-CPL'!E$15,0)+IFERROR('FORM NILAI SIAP'!$W206*'CPMK-CPL'!E$16,0)+IFERROR('FORM NILAI SIAP'!$Y206*'CPMK-CPL'!E$17,0)+IFERROR('FORM NILAI SIAP'!$AA206*'CPMK-CPL'!E$18,0)+IFERROR('FORM NILAI SIAP'!$AC206*'CPMK-CPL'!E$19,0)+IFERROR('FORM NILAI SIAP'!$AE206*'CPMK-CPL'!E$20,0))/'CPMK-CPL'!E$25,""))</f>
        <v/>
      </c>
      <c r="G206" s="7" t="str">
        <f>IF($C206="","",IFERROR((IFERROR('FORM NILAI SIAP'!$M206*'CPMK-CPL'!F$11,0)+IFERROR('FORM NILAI SIAP'!$O206*'CPMK-CPL'!F$12,0)+IFERROR('FORM NILAI SIAP'!$Q206*'CPMK-CPL'!F$13,0)+IFERROR('FORM NILAI SIAP'!$S206*'CPMK-CPL'!F$14,0)+IFERROR('FORM NILAI SIAP'!$U206*'CPMK-CPL'!F$15,0)+IFERROR('FORM NILAI SIAP'!$W206*'CPMK-CPL'!F$16,0)+IFERROR('FORM NILAI SIAP'!$Y206*'CPMK-CPL'!F$17,0)+IFERROR('FORM NILAI SIAP'!$AA206*'CPMK-CPL'!F$18,0)+IFERROR('FORM NILAI SIAP'!$AC206*'CPMK-CPL'!F$19,0)+IFERROR('FORM NILAI SIAP'!$AE206*'CPMK-CPL'!F$20,0))/'CPMK-CPL'!F$25,""))</f>
        <v/>
      </c>
      <c r="H206" s="7" t="str">
        <f>IF($C206="","",IFERROR((IFERROR('FORM NILAI SIAP'!$M206*'CPMK-CPL'!G$11,0)+IFERROR('FORM NILAI SIAP'!$O206*'CPMK-CPL'!G$12,0)+IFERROR('FORM NILAI SIAP'!$Q206*'CPMK-CPL'!G$13,0)+IFERROR('FORM NILAI SIAP'!$S206*'CPMK-CPL'!G$14,0)+IFERROR('FORM NILAI SIAP'!$U206*'CPMK-CPL'!G$15,0)+IFERROR('FORM NILAI SIAP'!$W206*'CPMK-CPL'!G$16,0)+IFERROR('FORM NILAI SIAP'!$Y206*'CPMK-CPL'!G$17,0)+IFERROR('FORM NILAI SIAP'!$AA206*'CPMK-CPL'!G$18,0)+IFERROR('FORM NILAI SIAP'!$AC206*'CPMK-CPL'!G$19,0)+IFERROR('FORM NILAI SIAP'!$AE206*'CPMK-CPL'!G$20,0))/'CPMK-CPL'!G$25,""))</f>
        <v/>
      </c>
      <c r="I206" s="7" t="str">
        <f>IF($C206="","",IFERROR((IFERROR('FORM NILAI SIAP'!$M206*'CPMK-CPL'!H$11,0)+IFERROR('FORM NILAI SIAP'!$O206*'CPMK-CPL'!H$12,0)+IFERROR('FORM NILAI SIAP'!$Q206*'CPMK-CPL'!H$13,0)+IFERROR('FORM NILAI SIAP'!$S206*'CPMK-CPL'!H$14,0)+IFERROR('FORM NILAI SIAP'!$U206*'CPMK-CPL'!H$15,0)+IFERROR('FORM NILAI SIAP'!$W206*'CPMK-CPL'!H$16,0)+IFERROR('FORM NILAI SIAP'!$Y206*'CPMK-CPL'!H$17,0)+IFERROR('FORM NILAI SIAP'!$AA206*'CPMK-CPL'!H$18,0)+IFERROR('FORM NILAI SIAP'!$AC206*'CPMK-CPL'!H$19,0)+IFERROR('FORM NILAI SIAP'!$AE206*'CPMK-CPL'!H$20,0))/'CPMK-CPL'!H$25,""))</f>
        <v/>
      </c>
      <c r="J206" s="7" t="str">
        <f>IF($C206="","",IFERROR((IFERROR('FORM NILAI SIAP'!$M206*'CPMK-CPL'!I$11,0)+IFERROR('FORM NILAI SIAP'!$O206*'CPMK-CPL'!I$12,0)+IFERROR('FORM NILAI SIAP'!$Q206*'CPMK-CPL'!I$13,0)+IFERROR('FORM NILAI SIAP'!$S206*'CPMK-CPL'!I$14,0)+IFERROR('FORM NILAI SIAP'!$U206*'CPMK-CPL'!I$15,0)+IFERROR('FORM NILAI SIAP'!$W206*'CPMK-CPL'!I$16,0)+IFERROR('FORM NILAI SIAP'!$Y206*'CPMK-CPL'!I$17,0)+IFERROR('FORM NILAI SIAP'!$AA206*'CPMK-CPL'!I$18,0)+IFERROR('FORM NILAI SIAP'!$AC206*'CPMK-CPL'!I$19,0)+IFERROR('FORM NILAI SIAP'!$AE206*'CPMK-CPL'!I$20,0))/'CPMK-CPL'!I$25,""))</f>
        <v/>
      </c>
      <c r="K206" s="7" t="str">
        <f>IF($C206="","",IFERROR((IFERROR('FORM NILAI SIAP'!$M206*'CPMK-CPL'!J$11,0)+IFERROR('FORM NILAI SIAP'!$O206*'CPMK-CPL'!J$12,0)+IFERROR('FORM NILAI SIAP'!$Q206*'CPMK-CPL'!J$13,0)+IFERROR('FORM NILAI SIAP'!$S206*'CPMK-CPL'!J$14,0)+IFERROR('FORM NILAI SIAP'!$U206*'CPMK-CPL'!J$15,0)+IFERROR('FORM NILAI SIAP'!$W206*'CPMK-CPL'!J$16,0)+IFERROR('FORM NILAI SIAP'!$Y206*'CPMK-CPL'!J$17,0)+IFERROR('FORM NILAI SIAP'!$AA206*'CPMK-CPL'!J$18,0)+IFERROR('FORM NILAI SIAP'!$AC206*'CPMK-CPL'!J$19,0)+IFERROR('FORM NILAI SIAP'!$AE206*'CPMK-CPL'!J$20,0))/'CPMK-CPL'!J$25,""))</f>
        <v/>
      </c>
      <c r="L206" s="7" t="str">
        <f>IF($C206="","",IFERROR((IFERROR('FORM NILAI SIAP'!$M206*'CPMK-CPL'!K$11,0)+IFERROR('FORM NILAI SIAP'!$O206*'CPMK-CPL'!K$12,0)+IFERROR('FORM NILAI SIAP'!$Q206*'CPMK-CPL'!K$13,0)+IFERROR('FORM NILAI SIAP'!$S206*'CPMK-CPL'!K$14,0)+IFERROR('FORM NILAI SIAP'!$U206*'CPMK-CPL'!K$15,0)+IFERROR('FORM NILAI SIAP'!$W206*'CPMK-CPL'!K$16,0)+IFERROR('FORM NILAI SIAP'!$Y206*'CPMK-CPL'!K$17,0)+IFERROR('FORM NILAI SIAP'!$AA206*'CPMK-CPL'!K$18,0)+IFERROR('FORM NILAI SIAP'!$AC206*'CPMK-CPL'!K$19,0)+IFERROR('FORM NILAI SIAP'!$AE206*'CPMK-CPL'!K$20,0))/'CPMK-CPL'!K$25,""))</f>
        <v/>
      </c>
      <c r="M206" s="7" t="str">
        <f>IF($C206="","",IFERROR((IFERROR('FORM NILAI SIAP'!$M206*'CPMK-CPL'!L$11,0)+IFERROR('FORM NILAI SIAP'!$O206*'CPMK-CPL'!L$12,0)+IFERROR('FORM NILAI SIAP'!$Q206*'CPMK-CPL'!L$13,0)+IFERROR('FORM NILAI SIAP'!$S206*'CPMK-CPL'!L$14,0)+IFERROR('FORM NILAI SIAP'!$U206*'CPMK-CPL'!L$15,0)+IFERROR('FORM NILAI SIAP'!$W206*'CPMK-CPL'!L$16,0)+IFERROR('FORM NILAI SIAP'!$Y206*'CPMK-CPL'!L$17,0)+IFERROR('FORM NILAI SIAP'!$AA206*'CPMK-CPL'!L$18,0)+IFERROR('FORM NILAI SIAP'!$AC206*'CPMK-CPL'!L$19,0)+IFERROR('FORM NILAI SIAP'!$AE206*'CPMK-CPL'!L$20,0))/'CPMK-CPL'!L$25,""))</f>
        <v/>
      </c>
      <c r="N206" s="7" t="str">
        <f>IF($C206="","",IFERROR((IFERROR('FORM NILAI SIAP'!$M206*'CPMK-CPL'!M$11,0)+IFERROR('FORM NILAI SIAP'!$O206*'CPMK-CPL'!M$12,0)+IFERROR('FORM NILAI SIAP'!$Q206*'CPMK-CPL'!M$13,0)+IFERROR('FORM NILAI SIAP'!$S206*'CPMK-CPL'!M$14,0)+IFERROR('FORM NILAI SIAP'!$U206*'CPMK-CPL'!M$15,0)+IFERROR('FORM NILAI SIAP'!$W206*'CPMK-CPL'!M$16,0)+IFERROR('FORM NILAI SIAP'!$Y206*'CPMK-CPL'!M$17,0)+IFERROR('FORM NILAI SIAP'!$AA206*'CPMK-CPL'!M$18,0)+IFERROR('FORM NILAI SIAP'!$AC206*'CPMK-CPL'!M$19,0)+IFERROR('FORM NILAI SIAP'!$AE206*'CPMK-CPL'!M$20,0))/'CPMK-CPL'!M$25,""))</f>
        <v/>
      </c>
      <c r="O206" s="7" t="str">
        <f>IF($C206="","",IFERROR((IFERROR('FORM NILAI SIAP'!$M206*'CPMK-CPL'!N$11,0)+IFERROR('FORM NILAI SIAP'!$O206*'CPMK-CPL'!N$12,0)+IFERROR('FORM NILAI SIAP'!$Q206*'CPMK-CPL'!N$13,0)+IFERROR('FORM NILAI SIAP'!$S206*'CPMK-CPL'!N$14,0)+IFERROR('FORM NILAI SIAP'!$U206*'CPMK-CPL'!N$15,0)+IFERROR('FORM NILAI SIAP'!$W206*'CPMK-CPL'!N$16,0)+IFERROR('FORM NILAI SIAP'!$Y206*'CPMK-CPL'!N$17,0)+IFERROR('FORM NILAI SIAP'!$AA206*'CPMK-CPL'!N$18,0)+IFERROR('FORM NILAI SIAP'!$AC206*'CPMK-CPL'!N$19,0)+IFERROR('FORM NILAI SIAP'!$AE206*'CPMK-CPL'!N$20,0))/'CPMK-CPL'!N$25,""))</f>
        <v/>
      </c>
      <c r="P206" s="7" t="str">
        <f>IF($C206="","",IFERROR((IFERROR('FORM NILAI SIAP'!$M206*'CPMK-CPL'!O$11,0)+IFERROR('FORM NILAI SIAP'!$O206*'CPMK-CPL'!O$12,0)+IFERROR('FORM NILAI SIAP'!$Q206*'CPMK-CPL'!O$13,0)+IFERROR('FORM NILAI SIAP'!$S206*'CPMK-CPL'!O$14,0)+IFERROR('FORM NILAI SIAP'!$U206*'CPMK-CPL'!O$15,0)+IFERROR('FORM NILAI SIAP'!$W206*'CPMK-CPL'!O$16,0)+IFERROR('FORM NILAI SIAP'!$Y206*'CPMK-CPL'!O$17,0)+IFERROR('FORM NILAI SIAP'!$AA206*'CPMK-CPL'!O$18,0)+IFERROR('FORM NILAI SIAP'!$AC206*'CPMK-CPL'!O$19,0)+IFERROR('FORM NILAI SIAP'!$AE206*'CPMK-CPL'!O$20,0))/'CPMK-CPL'!O$25,""))</f>
        <v/>
      </c>
      <c r="Q206" s="7" t="str">
        <f>IF($C206="","",IFERROR((IFERROR('FORM NILAI SIAP'!$M206*'CPMK-CPL'!P$11,0)+IFERROR('FORM NILAI SIAP'!$O206*'CPMK-CPL'!P$12,0)+IFERROR('FORM NILAI SIAP'!$Q206*'CPMK-CPL'!P$13,0)+IFERROR('FORM NILAI SIAP'!$S206*'CPMK-CPL'!P$14,0)+IFERROR('FORM NILAI SIAP'!$U206*'CPMK-CPL'!P$15,0)+IFERROR('FORM NILAI SIAP'!$W206*'CPMK-CPL'!P$16,0)+IFERROR('FORM NILAI SIAP'!$Y206*'CPMK-CPL'!P$17,0)+IFERROR('FORM NILAI SIAP'!$AA206*'CPMK-CPL'!P$18,0)+IFERROR('FORM NILAI SIAP'!$AC206*'CPMK-CPL'!P$19,0)+IFERROR('FORM NILAI SIAP'!$AE206*'CPMK-CPL'!P$20,0))/'CPMK-CPL'!P$25,""))</f>
        <v/>
      </c>
      <c r="R206" s="7" t="str">
        <f>IF($C206="","",IFERROR((IFERROR('FORM NILAI SIAP'!$M206*'CPMK-CPL'!Q$11,0)+IFERROR('FORM NILAI SIAP'!$O206*'CPMK-CPL'!Q$12,0)+IFERROR('FORM NILAI SIAP'!$Q206*'CPMK-CPL'!Q$13,0)+IFERROR('FORM NILAI SIAP'!$S206*'CPMK-CPL'!Q$14,0)+IFERROR('FORM NILAI SIAP'!$U206*'CPMK-CPL'!Q$15,0)+IFERROR('FORM NILAI SIAP'!$W206*'CPMK-CPL'!Q$16,0)+IFERROR('FORM NILAI SIAP'!$Y206*'CPMK-CPL'!Q$17,0)+IFERROR('FORM NILAI SIAP'!$AA206*'CPMK-CPL'!Q$18,0)+IFERROR('FORM NILAI SIAP'!$AC206*'CPMK-CPL'!Q$19,0)+IFERROR('FORM NILAI SIAP'!$AE206*'CPMK-CPL'!Q$20,0))/'CPMK-CPL'!Q$25,""))</f>
        <v/>
      </c>
      <c r="S206" s="7" t="str">
        <f>IF($C206="","",IFERROR((IFERROR('FORM NILAI SIAP'!$M206*'CPMK-CPL'!R$11,0)+IFERROR('FORM NILAI SIAP'!$O206*'CPMK-CPL'!R$12,0)+IFERROR('FORM NILAI SIAP'!$Q206*'CPMK-CPL'!R$13,0)+IFERROR('FORM NILAI SIAP'!$S206*'CPMK-CPL'!R$14,0)+IFERROR('FORM NILAI SIAP'!$U206*'CPMK-CPL'!R$15,0)+IFERROR('FORM NILAI SIAP'!$W206*'CPMK-CPL'!R$16,0)+IFERROR('FORM NILAI SIAP'!$Y206*'CPMK-CPL'!R$17,0)+IFERROR('FORM NILAI SIAP'!$AA206*'CPMK-CPL'!R$18,0)+IFERROR('FORM NILAI SIAP'!$AC206*'CPMK-CPL'!R$19,0)+IFERROR('FORM NILAI SIAP'!$AE206*'CPMK-CPL'!R$20,0))/'CPMK-CPL'!R$25,""))</f>
        <v/>
      </c>
      <c r="T206" s="88" t="str">
        <f t="shared" ref="T206:AH206" si="212">IF(E206="","",IF(E206&gt;=80,4,IF(E206&gt;=70,3,IF(E206&gt;=60,2,1))))</f>
        <v/>
      </c>
      <c r="U206" s="88" t="str">
        <f t="shared" si="212"/>
        <v/>
      </c>
      <c r="V206" s="88" t="str">
        <f t="shared" si="207"/>
        <v/>
      </c>
      <c r="W206" s="88" t="str">
        <f t="shared" si="212"/>
        <v/>
      </c>
      <c r="X206" s="88" t="str">
        <f t="shared" si="212"/>
        <v/>
      </c>
      <c r="Y206" s="88" t="str">
        <f t="shared" si="212"/>
        <v/>
      </c>
      <c r="Z206" s="88" t="str">
        <f t="shared" si="212"/>
        <v/>
      </c>
      <c r="AA206" s="88" t="str">
        <f t="shared" si="212"/>
        <v/>
      </c>
      <c r="AB206" s="88" t="str">
        <f t="shared" si="212"/>
        <v/>
      </c>
      <c r="AC206" s="88" t="str">
        <f t="shared" si="212"/>
        <v/>
      </c>
      <c r="AD206" s="88" t="str">
        <f t="shared" si="212"/>
        <v/>
      </c>
      <c r="AE206" s="88" t="str">
        <f t="shared" si="212"/>
        <v/>
      </c>
      <c r="AF206" s="88" t="str">
        <f t="shared" si="212"/>
        <v/>
      </c>
      <c r="AG206" s="88" t="str">
        <f t="shared" si="212"/>
        <v/>
      </c>
      <c r="AH206" s="88" t="str">
        <f t="shared" si="212"/>
        <v/>
      </c>
      <c r="AI206" s="89" t="str">
        <f t="shared" ca="1" si="6"/>
        <v/>
      </c>
      <c r="AJ206" s="89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</row>
    <row r="207" spans="1:90" ht="14.25" customHeight="1">
      <c r="A207" s="103" t="str">
        <f t="shared" si="205"/>
        <v/>
      </c>
      <c r="B207" s="64" t="str">
        <f>IF('FORM NILAI SIAP'!A207=0,"",'FORM NILAI SIAP'!A207)</f>
        <v/>
      </c>
      <c r="C207" s="3" t="str">
        <f>IF('FORM NILAI SIAP'!B207=0,"",'FORM NILAI SIAP'!B207)</f>
        <v/>
      </c>
      <c r="D207" s="3" t="str">
        <f>'FORM NILAI SIAP'!J207</f>
        <v/>
      </c>
      <c r="E207" s="7" t="str">
        <f>IF($C207="","",IFERROR((IFERROR('FORM NILAI SIAP'!$M207*'CPMK-CPL'!D$11,0)+IFERROR('FORM NILAI SIAP'!$O207*'CPMK-CPL'!D$12,0)+IFERROR('FORM NILAI SIAP'!$Q207*'CPMK-CPL'!D$13,0)+IFERROR('FORM NILAI SIAP'!$S207*'CPMK-CPL'!D$14,0)+IFERROR('FORM NILAI SIAP'!$U207*'CPMK-CPL'!D$15,0)+IFERROR('FORM NILAI SIAP'!$W207*'CPMK-CPL'!D$16,0)+IFERROR('FORM NILAI SIAP'!$Y207*'CPMK-CPL'!D$17,0)+IFERROR('FORM NILAI SIAP'!$AA207*'CPMK-CPL'!D$18,0)+IFERROR('FORM NILAI SIAP'!$AC207*'CPMK-CPL'!D$19,0)+IFERROR('FORM NILAI SIAP'!$AE207*'CPMK-CPL'!D$20,0))/'CPMK-CPL'!D$25,""))</f>
        <v/>
      </c>
      <c r="F207" s="7" t="str">
        <f>IF($C207="","",IFERROR((IFERROR('FORM NILAI SIAP'!$M207*'CPMK-CPL'!E$11,0)+IFERROR('FORM NILAI SIAP'!$O207*'CPMK-CPL'!E$12,0)+IFERROR('FORM NILAI SIAP'!$Q207*'CPMK-CPL'!E$13,0)+IFERROR('FORM NILAI SIAP'!$S207*'CPMK-CPL'!E$14,0)+IFERROR('FORM NILAI SIAP'!$U207*'CPMK-CPL'!E$15,0)+IFERROR('FORM NILAI SIAP'!$W207*'CPMK-CPL'!E$16,0)+IFERROR('FORM NILAI SIAP'!$Y207*'CPMK-CPL'!E$17,0)+IFERROR('FORM NILAI SIAP'!$AA207*'CPMK-CPL'!E$18,0)+IFERROR('FORM NILAI SIAP'!$AC207*'CPMK-CPL'!E$19,0)+IFERROR('FORM NILAI SIAP'!$AE207*'CPMK-CPL'!E$20,0))/'CPMK-CPL'!E$25,""))</f>
        <v/>
      </c>
      <c r="G207" s="7" t="str">
        <f>IF($C207="","",IFERROR((IFERROR('FORM NILAI SIAP'!$M207*'CPMK-CPL'!F$11,0)+IFERROR('FORM NILAI SIAP'!$O207*'CPMK-CPL'!F$12,0)+IFERROR('FORM NILAI SIAP'!$Q207*'CPMK-CPL'!F$13,0)+IFERROR('FORM NILAI SIAP'!$S207*'CPMK-CPL'!F$14,0)+IFERROR('FORM NILAI SIAP'!$U207*'CPMK-CPL'!F$15,0)+IFERROR('FORM NILAI SIAP'!$W207*'CPMK-CPL'!F$16,0)+IFERROR('FORM NILAI SIAP'!$Y207*'CPMK-CPL'!F$17,0)+IFERROR('FORM NILAI SIAP'!$AA207*'CPMK-CPL'!F$18,0)+IFERROR('FORM NILAI SIAP'!$AC207*'CPMK-CPL'!F$19,0)+IFERROR('FORM NILAI SIAP'!$AE207*'CPMK-CPL'!F$20,0))/'CPMK-CPL'!F$25,""))</f>
        <v/>
      </c>
      <c r="H207" s="7" t="str">
        <f>IF($C207="","",IFERROR((IFERROR('FORM NILAI SIAP'!$M207*'CPMK-CPL'!G$11,0)+IFERROR('FORM NILAI SIAP'!$O207*'CPMK-CPL'!G$12,0)+IFERROR('FORM NILAI SIAP'!$Q207*'CPMK-CPL'!G$13,0)+IFERROR('FORM NILAI SIAP'!$S207*'CPMK-CPL'!G$14,0)+IFERROR('FORM NILAI SIAP'!$U207*'CPMK-CPL'!G$15,0)+IFERROR('FORM NILAI SIAP'!$W207*'CPMK-CPL'!G$16,0)+IFERROR('FORM NILAI SIAP'!$Y207*'CPMK-CPL'!G$17,0)+IFERROR('FORM NILAI SIAP'!$AA207*'CPMK-CPL'!G$18,0)+IFERROR('FORM NILAI SIAP'!$AC207*'CPMK-CPL'!G$19,0)+IFERROR('FORM NILAI SIAP'!$AE207*'CPMK-CPL'!G$20,0))/'CPMK-CPL'!G$25,""))</f>
        <v/>
      </c>
      <c r="I207" s="7" t="str">
        <f>IF($C207="","",IFERROR((IFERROR('FORM NILAI SIAP'!$M207*'CPMK-CPL'!H$11,0)+IFERROR('FORM NILAI SIAP'!$O207*'CPMK-CPL'!H$12,0)+IFERROR('FORM NILAI SIAP'!$Q207*'CPMK-CPL'!H$13,0)+IFERROR('FORM NILAI SIAP'!$S207*'CPMK-CPL'!H$14,0)+IFERROR('FORM NILAI SIAP'!$U207*'CPMK-CPL'!H$15,0)+IFERROR('FORM NILAI SIAP'!$W207*'CPMK-CPL'!H$16,0)+IFERROR('FORM NILAI SIAP'!$Y207*'CPMK-CPL'!H$17,0)+IFERROR('FORM NILAI SIAP'!$AA207*'CPMK-CPL'!H$18,0)+IFERROR('FORM NILAI SIAP'!$AC207*'CPMK-CPL'!H$19,0)+IFERROR('FORM NILAI SIAP'!$AE207*'CPMK-CPL'!H$20,0))/'CPMK-CPL'!H$25,""))</f>
        <v/>
      </c>
      <c r="J207" s="7" t="str">
        <f>IF($C207="","",IFERROR((IFERROR('FORM NILAI SIAP'!$M207*'CPMK-CPL'!I$11,0)+IFERROR('FORM NILAI SIAP'!$O207*'CPMK-CPL'!I$12,0)+IFERROR('FORM NILAI SIAP'!$Q207*'CPMK-CPL'!I$13,0)+IFERROR('FORM NILAI SIAP'!$S207*'CPMK-CPL'!I$14,0)+IFERROR('FORM NILAI SIAP'!$U207*'CPMK-CPL'!I$15,0)+IFERROR('FORM NILAI SIAP'!$W207*'CPMK-CPL'!I$16,0)+IFERROR('FORM NILAI SIAP'!$Y207*'CPMK-CPL'!I$17,0)+IFERROR('FORM NILAI SIAP'!$AA207*'CPMK-CPL'!I$18,0)+IFERROR('FORM NILAI SIAP'!$AC207*'CPMK-CPL'!I$19,0)+IFERROR('FORM NILAI SIAP'!$AE207*'CPMK-CPL'!I$20,0))/'CPMK-CPL'!I$25,""))</f>
        <v/>
      </c>
      <c r="K207" s="7" t="str">
        <f>IF($C207="","",IFERROR((IFERROR('FORM NILAI SIAP'!$M207*'CPMK-CPL'!J$11,0)+IFERROR('FORM NILAI SIAP'!$O207*'CPMK-CPL'!J$12,0)+IFERROR('FORM NILAI SIAP'!$Q207*'CPMK-CPL'!J$13,0)+IFERROR('FORM NILAI SIAP'!$S207*'CPMK-CPL'!J$14,0)+IFERROR('FORM NILAI SIAP'!$U207*'CPMK-CPL'!J$15,0)+IFERROR('FORM NILAI SIAP'!$W207*'CPMK-CPL'!J$16,0)+IFERROR('FORM NILAI SIAP'!$Y207*'CPMK-CPL'!J$17,0)+IFERROR('FORM NILAI SIAP'!$AA207*'CPMK-CPL'!J$18,0)+IFERROR('FORM NILAI SIAP'!$AC207*'CPMK-CPL'!J$19,0)+IFERROR('FORM NILAI SIAP'!$AE207*'CPMK-CPL'!J$20,0))/'CPMK-CPL'!J$25,""))</f>
        <v/>
      </c>
      <c r="L207" s="7" t="str">
        <f>IF($C207="","",IFERROR((IFERROR('FORM NILAI SIAP'!$M207*'CPMK-CPL'!K$11,0)+IFERROR('FORM NILAI SIAP'!$O207*'CPMK-CPL'!K$12,0)+IFERROR('FORM NILAI SIAP'!$Q207*'CPMK-CPL'!K$13,0)+IFERROR('FORM NILAI SIAP'!$S207*'CPMK-CPL'!K$14,0)+IFERROR('FORM NILAI SIAP'!$U207*'CPMK-CPL'!K$15,0)+IFERROR('FORM NILAI SIAP'!$W207*'CPMK-CPL'!K$16,0)+IFERROR('FORM NILAI SIAP'!$Y207*'CPMK-CPL'!K$17,0)+IFERROR('FORM NILAI SIAP'!$AA207*'CPMK-CPL'!K$18,0)+IFERROR('FORM NILAI SIAP'!$AC207*'CPMK-CPL'!K$19,0)+IFERROR('FORM NILAI SIAP'!$AE207*'CPMK-CPL'!K$20,0))/'CPMK-CPL'!K$25,""))</f>
        <v/>
      </c>
      <c r="M207" s="7" t="str">
        <f>IF($C207="","",IFERROR((IFERROR('FORM NILAI SIAP'!$M207*'CPMK-CPL'!L$11,0)+IFERROR('FORM NILAI SIAP'!$O207*'CPMK-CPL'!L$12,0)+IFERROR('FORM NILAI SIAP'!$Q207*'CPMK-CPL'!L$13,0)+IFERROR('FORM NILAI SIAP'!$S207*'CPMK-CPL'!L$14,0)+IFERROR('FORM NILAI SIAP'!$U207*'CPMK-CPL'!L$15,0)+IFERROR('FORM NILAI SIAP'!$W207*'CPMK-CPL'!L$16,0)+IFERROR('FORM NILAI SIAP'!$Y207*'CPMK-CPL'!L$17,0)+IFERROR('FORM NILAI SIAP'!$AA207*'CPMK-CPL'!L$18,0)+IFERROR('FORM NILAI SIAP'!$AC207*'CPMK-CPL'!L$19,0)+IFERROR('FORM NILAI SIAP'!$AE207*'CPMK-CPL'!L$20,0))/'CPMK-CPL'!L$25,""))</f>
        <v/>
      </c>
      <c r="N207" s="7" t="str">
        <f>IF($C207="","",IFERROR((IFERROR('FORM NILAI SIAP'!$M207*'CPMK-CPL'!M$11,0)+IFERROR('FORM NILAI SIAP'!$O207*'CPMK-CPL'!M$12,0)+IFERROR('FORM NILAI SIAP'!$Q207*'CPMK-CPL'!M$13,0)+IFERROR('FORM NILAI SIAP'!$S207*'CPMK-CPL'!M$14,0)+IFERROR('FORM NILAI SIAP'!$U207*'CPMK-CPL'!M$15,0)+IFERROR('FORM NILAI SIAP'!$W207*'CPMK-CPL'!M$16,0)+IFERROR('FORM NILAI SIAP'!$Y207*'CPMK-CPL'!M$17,0)+IFERROR('FORM NILAI SIAP'!$AA207*'CPMK-CPL'!M$18,0)+IFERROR('FORM NILAI SIAP'!$AC207*'CPMK-CPL'!M$19,0)+IFERROR('FORM NILAI SIAP'!$AE207*'CPMK-CPL'!M$20,0))/'CPMK-CPL'!M$25,""))</f>
        <v/>
      </c>
      <c r="O207" s="7" t="str">
        <f>IF($C207="","",IFERROR((IFERROR('FORM NILAI SIAP'!$M207*'CPMK-CPL'!N$11,0)+IFERROR('FORM NILAI SIAP'!$O207*'CPMK-CPL'!N$12,0)+IFERROR('FORM NILAI SIAP'!$Q207*'CPMK-CPL'!N$13,0)+IFERROR('FORM NILAI SIAP'!$S207*'CPMK-CPL'!N$14,0)+IFERROR('FORM NILAI SIAP'!$U207*'CPMK-CPL'!N$15,0)+IFERROR('FORM NILAI SIAP'!$W207*'CPMK-CPL'!N$16,0)+IFERROR('FORM NILAI SIAP'!$Y207*'CPMK-CPL'!N$17,0)+IFERROR('FORM NILAI SIAP'!$AA207*'CPMK-CPL'!N$18,0)+IFERROR('FORM NILAI SIAP'!$AC207*'CPMK-CPL'!N$19,0)+IFERROR('FORM NILAI SIAP'!$AE207*'CPMK-CPL'!N$20,0))/'CPMK-CPL'!N$25,""))</f>
        <v/>
      </c>
      <c r="P207" s="7" t="str">
        <f>IF($C207="","",IFERROR((IFERROR('FORM NILAI SIAP'!$M207*'CPMK-CPL'!O$11,0)+IFERROR('FORM NILAI SIAP'!$O207*'CPMK-CPL'!O$12,0)+IFERROR('FORM NILAI SIAP'!$Q207*'CPMK-CPL'!O$13,0)+IFERROR('FORM NILAI SIAP'!$S207*'CPMK-CPL'!O$14,0)+IFERROR('FORM NILAI SIAP'!$U207*'CPMK-CPL'!O$15,0)+IFERROR('FORM NILAI SIAP'!$W207*'CPMK-CPL'!O$16,0)+IFERROR('FORM NILAI SIAP'!$Y207*'CPMK-CPL'!O$17,0)+IFERROR('FORM NILAI SIAP'!$AA207*'CPMK-CPL'!O$18,0)+IFERROR('FORM NILAI SIAP'!$AC207*'CPMK-CPL'!O$19,0)+IFERROR('FORM NILAI SIAP'!$AE207*'CPMK-CPL'!O$20,0))/'CPMK-CPL'!O$25,""))</f>
        <v/>
      </c>
      <c r="Q207" s="7" t="str">
        <f>IF($C207="","",IFERROR((IFERROR('FORM NILAI SIAP'!$M207*'CPMK-CPL'!P$11,0)+IFERROR('FORM NILAI SIAP'!$O207*'CPMK-CPL'!P$12,0)+IFERROR('FORM NILAI SIAP'!$Q207*'CPMK-CPL'!P$13,0)+IFERROR('FORM NILAI SIAP'!$S207*'CPMK-CPL'!P$14,0)+IFERROR('FORM NILAI SIAP'!$U207*'CPMK-CPL'!P$15,0)+IFERROR('FORM NILAI SIAP'!$W207*'CPMK-CPL'!P$16,0)+IFERROR('FORM NILAI SIAP'!$Y207*'CPMK-CPL'!P$17,0)+IFERROR('FORM NILAI SIAP'!$AA207*'CPMK-CPL'!P$18,0)+IFERROR('FORM NILAI SIAP'!$AC207*'CPMK-CPL'!P$19,0)+IFERROR('FORM NILAI SIAP'!$AE207*'CPMK-CPL'!P$20,0))/'CPMK-CPL'!P$25,""))</f>
        <v/>
      </c>
      <c r="R207" s="7" t="str">
        <f>IF($C207="","",IFERROR((IFERROR('FORM NILAI SIAP'!$M207*'CPMK-CPL'!Q$11,0)+IFERROR('FORM NILAI SIAP'!$O207*'CPMK-CPL'!Q$12,0)+IFERROR('FORM NILAI SIAP'!$Q207*'CPMK-CPL'!Q$13,0)+IFERROR('FORM NILAI SIAP'!$S207*'CPMK-CPL'!Q$14,0)+IFERROR('FORM NILAI SIAP'!$U207*'CPMK-CPL'!Q$15,0)+IFERROR('FORM NILAI SIAP'!$W207*'CPMK-CPL'!Q$16,0)+IFERROR('FORM NILAI SIAP'!$Y207*'CPMK-CPL'!Q$17,0)+IFERROR('FORM NILAI SIAP'!$AA207*'CPMK-CPL'!Q$18,0)+IFERROR('FORM NILAI SIAP'!$AC207*'CPMK-CPL'!Q$19,0)+IFERROR('FORM NILAI SIAP'!$AE207*'CPMK-CPL'!Q$20,0))/'CPMK-CPL'!Q$25,""))</f>
        <v/>
      </c>
      <c r="S207" s="7" t="str">
        <f>IF($C207="","",IFERROR((IFERROR('FORM NILAI SIAP'!$M207*'CPMK-CPL'!R$11,0)+IFERROR('FORM NILAI SIAP'!$O207*'CPMK-CPL'!R$12,0)+IFERROR('FORM NILAI SIAP'!$Q207*'CPMK-CPL'!R$13,0)+IFERROR('FORM NILAI SIAP'!$S207*'CPMK-CPL'!R$14,0)+IFERROR('FORM NILAI SIAP'!$U207*'CPMK-CPL'!R$15,0)+IFERROR('FORM NILAI SIAP'!$W207*'CPMK-CPL'!R$16,0)+IFERROR('FORM NILAI SIAP'!$Y207*'CPMK-CPL'!R$17,0)+IFERROR('FORM NILAI SIAP'!$AA207*'CPMK-CPL'!R$18,0)+IFERROR('FORM NILAI SIAP'!$AC207*'CPMK-CPL'!R$19,0)+IFERROR('FORM NILAI SIAP'!$AE207*'CPMK-CPL'!R$20,0))/'CPMK-CPL'!R$25,""))</f>
        <v/>
      </c>
      <c r="T207" s="88" t="str">
        <f t="shared" ref="T207:AH207" si="213">IF(E207="","",IF(E207&gt;=80,4,IF(E207&gt;=70,3,IF(E207&gt;=60,2,1))))</f>
        <v/>
      </c>
      <c r="U207" s="88" t="str">
        <f t="shared" si="213"/>
        <v/>
      </c>
      <c r="V207" s="88" t="str">
        <f t="shared" si="207"/>
        <v/>
      </c>
      <c r="W207" s="88" t="str">
        <f t="shared" si="213"/>
        <v/>
      </c>
      <c r="X207" s="88" t="str">
        <f t="shared" si="213"/>
        <v/>
      </c>
      <c r="Y207" s="88" t="str">
        <f t="shared" si="213"/>
        <v/>
      </c>
      <c r="Z207" s="88" t="str">
        <f t="shared" si="213"/>
        <v/>
      </c>
      <c r="AA207" s="88" t="str">
        <f t="shared" si="213"/>
        <v/>
      </c>
      <c r="AB207" s="88" t="str">
        <f t="shared" si="213"/>
        <v/>
      </c>
      <c r="AC207" s="88" t="str">
        <f t="shared" si="213"/>
        <v/>
      </c>
      <c r="AD207" s="88" t="str">
        <f t="shared" si="213"/>
        <v/>
      </c>
      <c r="AE207" s="88" t="str">
        <f t="shared" si="213"/>
        <v/>
      </c>
      <c r="AF207" s="88" t="str">
        <f t="shared" si="213"/>
        <v/>
      </c>
      <c r="AG207" s="88" t="str">
        <f t="shared" si="213"/>
        <v/>
      </c>
      <c r="AH207" s="88" t="str">
        <f t="shared" si="213"/>
        <v/>
      </c>
      <c r="AI207" s="89" t="str">
        <f t="shared" ca="1" si="6"/>
        <v/>
      </c>
      <c r="AJ207" s="89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</row>
    <row r="208" spans="1:90" ht="14.25" customHeight="1">
      <c r="A208" s="103" t="str">
        <f t="shared" si="205"/>
        <v/>
      </c>
      <c r="B208" s="64" t="str">
        <f>IF('FORM NILAI SIAP'!A208=0,"",'FORM NILAI SIAP'!A208)</f>
        <v/>
      </c>
      <c r="C208" s="3" t="str">
        <f>IF('FORM NILAI SIAP'!B208=0,"",'FORM NILAI SIAP'!B208)</f>
        <v/>
      </c>
      <c r="D208" s="3" t="str">
        <f>'FORM NILAI SIAP'!J208</f>
        <v/>
      </c>
      <c r="E208" s="7" t="str">
        <f>IF($C208="","",IFERROR((IFERROR('FORM NILAI SIAP'!$M208*'CPMK-CPL'!D$11,0)+IFERROR('FORM NILAI SIAP'!$O208*'CPMK-CPL'!D$12,0)+IFERROR('FORM NILAI SIAP'!$Q208*'CPMK-CPL'!D$13,0)+IFERROR('FORM NILAI SIAP'!$S208*'CPMK-CPL'!D$14,0)+IFERROR('FORM NILAI SIAP'!$U208*'CPMK-CPL'!D$15,0)+IFERROR('FORM NILAI SIAP'!$W208*'CPMK-CPL'!D$16,0)+IFERROR('FORM NILAI SIAP'!$Y208*'CPMK-CPL'!D$17,0)+IFERROR('FORM NILAI SIAP'!$AA208*'CPMK-CPL'!D$18,0)+IFERROR('FORM NILAI SIAP'!$AC208*'CPMK-CPL'!D$19,0)+IFERROR('FORM NILAI SIAP'!$AE208*'CPMK-CPL'!D$20,0))/'CPMK-CPL'!D$25,""))</f>
        <v/>
      </c>
      <c r="F208" s="7" t="str">
        <f>IF($C208="","",IFERROR((IFERROR('FORM NILAI SIAP'!$M208*'CPMK-CPL'!E$11,0)+IFERROR('FORM NILAI SIAP'!$O208*'CPMK-CPL'!E$12,0)+IFERROR('FORM NILAI SIAP'!$Q208*'CPMK-CPL'!E$13,0)+IFERROR('FORM NILAI SIAP'!$S208*'CPMK-CPL'!E$14,0)+IFERROR('FORM NILAI SIAP'!$U208*'CPMK-CPL'!E$15,0)+IFERROR('FORM NILAI SIAP'!$W208*'CPMK-CPL'!E$16,0)+IFERROR('FORM NILAI SIAP'!$Y208*'CPMK-CPL'!E$17,0)+IFERROR('FORM NILAI SIAP'!$AA208*'CPMK-CPL'!E$18,0)+IFERROR('FORM NILAI SIAP'!$AC208*'CPMK-CPL'!E$19,0)+IFERROR('FORM NILAI SIAP'!$AE208*'CPMK-CPL'!E$20,0))/'CPMK-CPL'!E$25,""))</f>
        <v/>
      </c>
      <c r="G208" s="7" t="str">
        <f>IF($C208="","",IFERROR((IFERROR('FORM NILAI SIAP'!$M208*'CPMK-CPL'!F$11,0)+IFERROR('FORM NILAI SIAP'!$O208*'CPMK-CPL'!F$12,0)+IFERROR('FORM NILAI SIAP'!$Q208*'CPMK-CPL'!F$13,0)+IFERROR('FORM NILAI SIAP'!$S208*'CPMK-CPL'!F$14,0)+IFERROR('FORM NILAI SIAP'!$U208*'CPMK-CPL'!F$15,0)+IFERROR('FORM NILAI SIAP'!$W208*'CPMK-CPL'!F$16,0)+IFERROR('FORM NILAI SIAP'!$Y208*'CPMK-CPL'!F$17,0)+IFERROR('FORM NILAI SIAP'!$AA208*'CPMK-CPL'!F$18,0)+IFERROR('FORM NILAI SIAP'!$AC208*'CPMK-CPL'!F$19,0)+IFERROR('FORM NILAI SIAP'!$AE208*'CPMK-CPL'!F$20,0))/'CPMK-CPL'!F$25,""))</f>
        <v/>
      </c>
      <c r="H208" s="7" t="str">
        <f>IF($C208="","",IFERROR((IFERROR('FORM NILAI SIAP'!$M208*'CPMK-CPL'!G$11,0)+IFERROR('FORM NILAI SIAP'!$O208*'CPMK-CPL'!G$12,0)+IFERROR('FORM NILAI SIAP'!$Q208*'CPMK-CPL'!G$13,0)+IFERROR('FORM NILAI SIAP'!$S208*'CPMK-CPL'!G$14,0)+IFERROR('FORM NILAI SIAP'!$U208*'CPMK-CPL'!G$15,0)+IFERROR('FORM NILAI SIAP'!$W208*'CPMK-CPL'!G$16,0)+IFERROR('FORM NILAI SIAP'!$Y208*'CPMK-CPL'!G$17,0)+IFERROR('FORM NILAI SIAP'!$AA208*'CPMK-CPL'!G$18,0)+IFERROR('FORM NILAI SIAP'!$AC208*'CPMK-CPL'!G$19,0)+IFERROR('FORM NILAI SIAP'!$AE208*'CPMK-CPL'!G$20,0))/'CPMK-CPL'!G$25,""))</f>
        <v/>
      </c>
      <c r="I208" s="7" t="str">
        <f>IF($C208="","",IFERROR((IFERROR('FORM NILAI SIAP'!$M208*'CPMK-CPL'!H$11,0)+IFERROR('FORM NILAI SIAP'!$O208*'CPMK-CPL'!H$12,0)+IFERROR('FORM NILAI SIAP'!$Q208*'CPMK-CPL'!H$13,0)+IFERROR('FORM NILAI SIAP'!$S208*'CPMK-CPL'!H$14,0)+IFERROR('FORM NILAI SIAP'!$U208*'CPMK-CPL'!H$15,0)+IFERROR('FORM NILAI SIAP'!$W208*'CPMK-CPL'!H$16,0)+IFERROR('FORM NILAI SIAP'!$Y208*'CPMK-CPL'!H$17,0)+IFERROR('FORM NILAI SIAP'!$AA208*'CPMK-CPL'!H$18,0)+IFERROR('FORM NILAI SIAP'!$AC208*'CPMK-CPL'!H$19,0)+IFERROR('FORM NILAI SIAP'!$AE208*'CPMK-CPL'!H$20,0))/'CPMK-CPL'!H$25,""))</f>
        <v/>
      </c>
      <c r="J208" s="7" t="str">
        <f>IF($C208="","",IFERROR((IFERROR('FORM NILAI SIAP'!$M208*'CPMK-CPL'!I$11,0)+IFERROR('FORM NILAI SIAP'!$O208*'CPMK-CPL'!I$12,0)+IFERROR('FORM NILAI SIAP'!$Q208*'CPMK-CPL'!I$13,0)+IFERROR('FORM NILAI SIAP'!$S208*'CPMK-CPL'!I$14,0)+IFERROR('FORM NILAI SIAP'!$U208*'CPMK-CPL'!I$15,0)+IFERROR('FORM NILAI SIAP'!$W208*'CPMK-CPL'!I$16,0)+IFERROR('FORM NILAI SIAP'!$Y208*'CPMK-CPL'!I$17,0)+IFERROR('FORM NILAI SIAP'!$AA208*'CPMK-CPL'!I$18,0)+IFERROR('FORM NILAI SIAP'!$AC208*'CPMK-CPL'!I$19,0)+IFERROR('FORM NILAI SIAP'!$AE208*'CPMK-CPL'!I$20,0))/'CPMK-CPL'!I$25,""))</f>
        <v/>
      </c>
      <c r="K208" s="7" t="str">
        <f>IF($C208="","",IFERROR((IFERROR('FORM NILAI SIAP'!$M208*'CPMK-CPL'!J$11,0)+IFERROR('FORM NILAI SIAP'!$O208*'CPMK-CPL'!J$12,0)+IFERROR('FORM NILAI SIAP'!$Q208*'CPMK-CPL'!J$13,0)+IFERROR('FORM NILAI SIAP'!$S208*'CPMK-CPL'!J$14,0)+IFERROR('FORM NILAI SIAP'!$U208*'CPMK-CPL'!J$15,0)+IFERROR('FORM NILAI SIAP'!$W208*'CPMK-CPL'!J$16,0)+IFERROR('FORM NILAI SIAP'!$Y208*'CPMK-CPL'!J$17,0)+IFERROR('FORM NILAI SIAP'!$AA208*'CPMK-CPL'!J$18,0)+IFERROR('FORM NILAI SIAP'!$AC208*'CPMK-CPL'!J$19,0)+IFERROR('FORM NILAI SIAP'!$AE208*'CPMK-CPL'!J$20,0))/'CPMK-CPL'!J$25,""))</f>
        <v/>
      </c>
      <c r="L208" s="7" t="str">
        <f>IF($C208="","",IFERROR((IFERROR('FORM NILAI SIAP'!$M208*'CPMK-CPL'!K$11,0)+IFERROR('FORM NILAI SIAP'!$O208*'CPMK-CPL'!K$12,0)+IFERROR('FORM NILAI SIAP'!$Q208*'CPMK-CPL'!K$13,0)+IFERROR('FORM NILAI SIAP'!$S208*'CPMK-CPL'!K$14,0)+IFERROR('FORM NILAI SIAP'!$U208*'CPMK-CPL'!K$15,0)+IFERROR('FORM NILAI SIAP'!$W208*'CPMK-CPL'!K$16,0)+IFERROR('FORM NILAI SIAP'!$Y208*'CPMK-CPL'!K$17,0)+IFERROR('FORM NILAI SIAP'!$AA208*'CPMK-CPL'!K$18,0)+IFERROR('FORM NILAI SIAP'!$AC208*'CPMK-CPL'!K$19,0)+IFERROR('FORM NILAI SIAP'!$AE208*'CPMK-CPL'!K$20,0))/'CPMK-CPL'!K$25,""))</f>
        <v/>
      </c>
      <c r="M208" s="7" t="str">
        <f>IF($C208="","",IFERROR((IFERROR('FORM NILAI SIAP'!$M208*'CPMK-CPL'!L$11,0)+IFERROR('FORM NILAI SIAP'!$O208*'CPMK-CPL'!L$12,0)+IFERROR('FORM NILAI SIAP'!$Q208*'CPMK-CPL'!L$13,0)+IFERROR('FORM NILAI SIAP'!$S208*'CPMK-CPL'!L$14,0)+IFERROR('FORM NILAI SIAP'!$U208*'CPMK-CPL'!L$15,0)+IFERROR('FORM NILAI SIAP'!$W208*'CPMK-CPL'!L$16,0)+IFERROR('FORM NILAI SIAP'!$Y208*'CPMK-CPL'!L$17,0)+IFERROR('FORM NILAI SIAP'!$AA208*'CPMK-CPL'!L$18,0)+IFERROR('FORM NILAI SIAP'!$AC208*'CPMK-CPL'!L$19,0)+IFERROR('FORM NILAI SIAP'!$AE208*'CPMK-CPL'!L$20,0))/'CPMK-CPL'!L$25,""))</f>
        <v/>
      </c>
      <c r="N208" s="7" t="str">
        <f>IF($C208="","",IFERROR((IFERROR('FORM NILAI SIAP'!$M208*'CPMK-CPL'!M$11,0)+IFERROR('FORM NILAI SIAP'!$O208*'CPMK-CPL'!M$12,0)+IFERROR('FORM NILAI SIAP'!$Q208*'CPMK-CPL'!M$13,0)+IFERROR('FORM NILAI SIAP'!$S208*'CPMK-CPL'!M$14,0)+IFERROR('FORM NILAI SIAP'!$U208*'CPMK-CPL'!M$15,0)+IFERROR('FORM NILAI SIAP'!$W208*'CPMK-CPL'!M$16,0)+IFERROR('FORM NILAI SIAP'!$Y208*'CPMK-CPL'!M$17,0)+IFERROR('FORM NILAI SIAP'!$AA208*'CPMK-CPL'!M$18,0)+IFERROR('FORM NILAI SIAP'!$AC208*'CPMK-CPL'!M$19,0)+IFERROR('FORM NILAI SIAP'!$AE208*'CPMK-CPL'!M$20,0))/'CPMK-CPL'!M$25,""))</f>
        <v/>
      </c>
      <c r="O208" s="7" t="str">
        <f>IF($C208="","",IFERROR((IFERROR('FORM NILAI SIAP'!$M208*'CPMK-CPL'!N$11,0)+IFERROR('FORM NILAI SIAP'!$O208*'CPMK-CPL'!N$12,0)+IFERROR('FORM NILAI SIAP'!$Q208*'CPMK-CPL'!N$13,0)+IFERROR('FORM NILAI SIAP'!$S208*'CPMK-CPL'!N$14,0)+IFERROR('FORM NILAI SIAP'!$U208*'CPMK-CPL'!N$15,0)+IFERROR('FORM NILAI SIAP'!$W208*'CPMK-CPL'!N$16,0)+IFERROR('FORM NILAI SIAP'!$Y208*'CPMK-CPL'!N$17,0)+IFERROR('FORM NILAI SIAP'!$AA208*'CPMK-CPL'!N$18,0)+IFERROR('FORM NILAI SIAP'!$AC208*'CPMK-CPL'!N$19,0)+IFERROR('FORM NILAI SIAP'!$AE208*'CPMK-CPL'!N$20,0))/'CPMK-CPL'!N$25,""))</f>
        <v/>
      </c>
      <c r="P208" s="7" t="str">
        <f>IF($C208="","",IFERROR((IFERROR('FORM NILAI SIAP'!$M208*'CPMK-CPL'!O$11,0)+IFERROR('FORM NILAI SIAP'!$O208*'CPMK-CPL'!O$12,0)+IFERROR('FORM NILAI SIAP'!$Q208*'CPMK-CPL'!O$13,0)+IFERROR('FORM NILAI SIAP'!$S208*'CPMK-CPL'!O$14,0)+IFERROR('FORM NILAI SIAP'!$U208*'CPMK-CPL'!O$15,0)+IFERROR('FORM NILAI SIAP'!$W208*'CPMK-CPL'!O$16,0)+IFERROR('FORM NILAI SIAP'!$Y208*'CPMK-CPL'!O$17,0)+IFERROR('FORM NILAI SIAP'!$AA208*'CPMK-CPL'!O$18,0)+IFERROR('FORM NILAI SIAP'!$AC208*'CPMK-CPL'!O$19,0)+IFERROR('FORM NILAI SIAP'!$AE208*'CPMK-CPL'!O$20,0))/'CPMK-CPL'!O$25,""))</f>
        <v/>
      </c>
      <c r="Q208" s="7" t="str">
        <f>IF($C208="","",IFERROR((IFERROR('FORM NILAI SIAP'!$M208*'CPMK-CPL'!P$11,0)+IFERROR('FORM NILAI SIAP'!$O208*'CPMK-CPL'!P$12,0)+IFERROR('FORM NILAI SIAP'!$Q208*'CPMK-CPL'!P$13,0)+IFERROR('FORM NILAI SIAP'!$S208*'CPMK-CPL'!P$14,0)+IFERROR('FORM NILAI SIAP'!$U208*'CPMK-CPL'!P$15,0)+IFERROR('FORM NILAI SIAP'!$W208*'CPMK-CPL'!P$16,0)+IFERROR('FORM NILAI SIAP'!$Y208*'CPMK-CPL'!P$17,0)+IFERROR('FORM NILAI SIAP'!$AA208*'CPMK-CPL'!P$18,0)+IFERROR('FORM NILAI SIAP'!$AC208*'CPMK-CPL'!P$19,0)+IFERROR('FORM NILAI SIAP'!$AE208*'CPMK-CPL'!P$20,0))/'CPMK-CPL'!P$25,""))</f>
        <v/>
      </c>
      <c r="R208" s="7" t="str">
        <f>IF($C208="","",IFERROR((IFERROR('FORM NILAI SIAP'!$M208*'CPMK-CPL'!Q$11,0)+IFERROR('FORM NILAI SIAP'!$O208*'CPMK-CPL'!Q$12,0)+IFERROR('FORM NILAI SIAP'!$Q208*'CPMK-CPL'!Q$13,0)+IFERROR('FORM NILAI SIAP'!$S208*'CPMK-CPL'!Q$14,0)+IFERROR('FORM NILAI SIAP'!$U208*'CPMK-CPL'!Q$15,0)+IFERROR('FORM NILAI SIAP'!$W208*'CPMK-CPL'!Q$16,0)+IFERROR('FORM NILAI SIAP'!$Y208*'CPMK-CPL'!Q$17,0)+IFERROR('FORM NILAI SIAP'!$AA208*'CPMK-CPL'!Q$18,0)+IFERROR('FORM NILAI SIAP'!$AC208*'CPMK-CPL'!Q$19,0)+IFERROR('FORM NILAI SIAP'!$AE208*'CPMK-CPL'!Q$20,0))/'CPMK-CPL'!Q$25,""))</f>
        <v/>
      </c>
      <c r="S208" s="7" t="str">
        <f>IF($C208="","",IFERROR((IFERROR('FORM NILAI SIAP'!$M208*'CPMK-CPL'!R$11,0)+IFERROR('FORM NILAI SIAP'!$O208*'CPMK-CPL'!R$12,0)+IFERROR('FORM NILAI SIAP'!$Q208*'CPMK-CPL'!R$13,0)+IFERROR('FORM NILAI SIAP'!$S208*'CPMK-CPL'!R$14,0)+IFERROR('FORM NILAI SIAP'!$U208*'CPMK-CPL'!R$15,0)+IFERROR('FORM NILAI SIAP'!$W208*'CPMK-CPL'!R$16,0)+IFERROR('FORM NILAI SIAP'!$Y208*'CPMK-CPL'!R$17,0)+IFERROR('FORM NILAI SIAP'!$AA208*'CPMK-CPL'!R$18,0)+IFERROR('FORM NILAI SIAP'!$AC208*'CPMK-CPL'!R$19,0)+IFERROR('FORM NILAI SIAP'!$AE208*'CPMK-CPL'!R$20,0))/'CPMK-CPL'!R$25,""))</f>
        <v/>
      </c>
      <c r="T208" s="88" t="str">
        <f t="shared" ref="T208:AH208" si="214">IF(E208="","",IF(E208&gt;=80,4,IF(E208&gt;=70,3,IF(E208&gt;=60,2,1))))</f>
        <v/>
      </c>
      <c r="U208" s="88" t="str">
        <f t="shared" si="214"/>
        <v/>
      </c>
      <c r="V208" s="88" t="str">
        <f t="shared" si="207"/>
        <v/>
      </c>
      <c r="W208" s="88" t="str">
        <f t="shared" si="214"/>
        <v/>
      </c>
      <c r="X208" s="88" t="str">
        <f t="shared" si="214"/>
        <v/>
      </c>
      <c r="Y208" s="88" t="str">
        <f t="shared" si="214"/>
        <v/>
      </c>
      <c r="Z208" s="88" t="str">
        <f t="shared" si="214"/>
        <v/>
      </c>
      <c r="AA208" s="88" t="str">
        <f t="shared" si="214"/>
        <v/>
      </c>
      <c r="AB208" s="88" t="str">
        <f t="shared" si="214"/>
        <v/>
      </c>
      <c r="AC208" s="88" t="str">
        <f t="shared" si="214"/>
        <v/>
      </c>
      <c r="AD208" s="88" t="str">
        <f t="shared" si="214"/>
        <v/>
      </c>
      <c r="AE208" s="88" t="str">
        <f t="shared" si="214"/>
        <v/>
      </c>
      <c r="AF208" s="88" t="str">
        <f t="shared" si="214"/>
        <v/>
      </c>
      <c r="AG208" s="88" t="str">
        <f t="shared" si="214"/>
        <v/>
      </c>
      <c r="AH208" s="88" t="str">
        <f t="shared" si="214"/>
        <v/>
      </c>
      <c r="AI208" s="89" t="str">
        <f t="shared" ca="1" si="6"/>
        <v/>
      </c>
      <c r="AJ208" s="89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</row>
    <row r="209" spans="1:90" ht="14.25" customHeight="1">
      <c r="A209" s="103" t="str">
        <f t="shared" si="205"/>
        <v/>
      </c>
      <c r="B209" s="64" t="str">
        <f>IF('FORM NILAI SIAP'!A209=0,"",'FORM NILAI SIAP'!A209)</f>
        <v/>
      </c>
      <c r="C209" s="3" t="str">
        <f>IF('FORM NILAI SIAP'!B209=0,"",'FORM NILAI SIAP'!B209)</f>
        <v/>
      </c>
      <c r="D209" s="3" t="str">
        <f>'FORM NILAI SIAP'!J209</f>
        <v/>
      </c>
      <c r="E209" s="7" t="str">
        <f>IF($C209="","",IFERROR((IFERROR('FORM NILAI SIAP'!$M209*'CPMK-CPL'!D$11,0)+IFERROR('FORM NILAI SIAP'!$O209*'CPMK-CPL'!D$12,0)+IFERROR('FORM NILAI SIAP'!$Q209*'CPMK-CPL'!D$13,0)+IFERROR('FORM NILAI SIAP'!$S209*'CPMK-CPL'!D$14,0)+IFERROR('FORM NILAI SIAP'!$U209*'CPMK-CPL'!D$15,0)+IFERROR('FORM NILAI SIAP'!$W209*'CPMK-CPL'!D$16,0)+IFERROR('FORM NILAI SIAP'!$Y209*'CPMK-CPL'!D$17,0)+IFERROR('FORM NILAI SIAP'!$AA209*'CPMK-CPL'!D$18,0)+IFERROR('FORM NILAI SIAP'!$AC209*'CPMK-CPL'!D$19,0)+IFERROR('FORM NILAI SIAP'!$AE209*'CPMK-CPL'!D$20,0))/'CPMK-CPL'!D$25,""))</f>
        <v/>
      </c>
      <c r="F209" s="7" t="str">
        <f>IF($C209="","",IFERROR((IFERROR('FORM NILAI SIAP'!$M209*'CPMK-CPL'!E$11,0)+IFERROR('FORM NILAI SIAP'!$O209*'CPMK-CPL'!E$12,0)+IFERROR('FORM NILAI SIAP'!$Q209*'CPMK-CPL'!E$13,0)+IFERROR('FORM NILAI SIAP'!$S209*'CPMK-CPL'!E$14,0)+IFERROR('FORM NILAI SIAP'!$U209*'CPMK-CPL'!E$15,0)+IFERROR('FORM NILAI SIAP'!$W209*'CPMK-CPL'!E$16,0)+IFERROR('FORM NILAI SIAP'!$Y209*'CPMK-CPL'!E$17,0)+IFERROR('FORM NILAI SIAP'!$AA209*'CPMK-CPL'!E$18,0)+IFERROR('FORM NILAI SIAP'!$AC209*'CPMK-CPL'!E$19,0)+IFERROR('FORM NILAI SIAP'!$AE209*'CPMK-CPL'!E$20,0))/'CPMK-CPL'!E$25,""))</f>
        <v/>
      </c>
      <c r="G209" s="7" t="str">
        <f>IF($C209="","",IFERROR((IFERROR('FORM NILAI SIAP'!$M209*'CPMK-CPL'!F$11,0)+IFERROR('FORM NILAI SIAP'!$O209*'CPMK-CPL'!F$12,0)+IFERROR('FORM NILAI SIAP'!$Q209*'CPMK-CPL'!F$13,0)+IFERROR('FORM NILAI SIAP'!$S209*'CPMK-CPL'!F$14,0)+IFERROR('FORM NILAI SIAP'!$U209*'CPMK-CPL'!F$15,0)+IFERROR('FORM NILAI SIAP'!$W209*'CPMK-CPL'!F$16,0)+IFERROR('FORM NILAI SIAP'!$Y209*'CPMK-CPL'!F$17,0)+IFERROR('FORM NILAI SIAP'!$AA209*'CPMK-CPL'!F$18,0)+IFERROR('FORM NILAI SIAP'!$AC209*'CPMK-CPL'!F$19,0)+IFERROR('FORM NILAI SIAP'!$AE209*'CPMK-CPL'!F$20,0))/'CPMK-CPL'!F$25,""))</f>
        <v/>
      </c>
      <c r="H209" s="7" t="str">
        <f>IF($C209="","",IFERROR((IFERROR('FORM NILAI SIAP'!$M209*'CPMK-CPL'!G$11,0)+IFERROR('FORM NILAI SIAP'!$O209*'CPMK-CPL'!G$12,0)+IFERROR('FORM NILAI SIAP'!$Q209*'CPMK-CPL'!G$13,0)+IFERROR('FORM NILAI SIAP'!$S209*'CPMK-CPL'!G$14,0)+IFERROR('FORM NILAI SIAP'!$U209*'CPMK-CPL'!G$15,0)+IFERROR('FORM NILAI SIAP'!$W209*'CPMK-CPL'!G$16,0)+IFERROR('FORM NILAI SIAP'!$Y209*'CPMK-CPL'!G$17,0)+IFERROR('FORM NILAI SIAP'!$AA209*'CPMK-CPL'!G$18,0)+IFERROR('FORM NILAI SIAP'!$AC209*'CPMK-CPL'!G$19,0)+IFERROR('FORM NILAI SIAP'!$AE209*'CPMK-CPL'!G$20,0))/'CPMK-CPL'!G$25,""))</f>
        <v/>
      </c>
      <c r="I209" s="7" t="str">
        <f>IF($C209="","",IFERROR((IFERROR('FORM NILAI SIAP'!$M209*'CPMK-CPL'!H$11,0)+IFERROR('FORM NILAI SIAP'!$O209*'CPMK-CPL'!H$12,0)+IFERROR('FORM NILAI SIAP'!$Q209*'CPMK-CPL'!H$13,0)+IFERROR('FORM NILAI SIAP'!$S209*'CPMK-CPL'!H$14,0)+IFERROR('FORM NILAI SIAP'!$U209*'CPMK-CPL'!H$15,0)+IFERROR('FORM NILAI SIAP'!$W209*'CPMK-CPL'!H$16,0)+IFERROR('FORM NILAI SIAP'!$Y209*'CPMK-CPL'!H$17,0)+IFERROR('FORM NILAI SIAP'!$AA209*'CPMK-CPL'!H$18,0)+IFERROR('FORM NILAI SIAP'!$AC209*'CPMK-CPL'!H$19,0)+IFERROR('FORM NILAI SIAP'!$AE209*'CPMK-CPL'!H$20,0))/'CPMK-CPL'!H$25,""))</f>
        <v/>
      </c>
      <c r="J209" s="7" t="str">
        <f>IF($C209="","",IFERROR((IFERROR('FORM NILAI SIAP'!$M209*'CPMK-CPL'!I$11,0)+IFERROR('FORM NILAI SIAP'!$O209*'CPMK-CPL'!I$12,0)+IFERROR('FORM NILAI SIAP'!$Q209*'CPMK-CPL'!I$13,0)+IFERROR('FORM NILAI SIAP'!$S209*'CPMK-CPL'!I$14,0)+IFERROR('FORM NILAI SIAP'!$U209*'CPMK-CPL'!I$15,0)+IFERROR('FORM NILAI SIAP'!$W209*'CPMK-CPL'!I$16,0)+IFERROR('FORM NILAI SIAP'!$Y209*'CPMK-CPL'!I$17,0)+IFERROR('FORM NILAI SIAP'!$AA209*'CPMK-CPL'!I$18,0)+IFERROR('FORM NILAI SIAP'!$AC209*'CPMK-CPL'!I$19,0)+IFERROR('FORM NILAI SIAP'!$AE209*'CPMK-CPL'!I$20,0))/'CPMK-CPL'!I$25,""))</f>
        <v/>
      </c>
      <c r="K209" s="7" t="str">
        <f>IF($C209="","",IFERROR((IFERROR('FORM NILAI SIAP'!$M209*'CPMK-CPL'!J$11,0)+IFERROR('FORM NILAI SIAP'!$O209*'CPMK-CPL'!J$12,0)+IFERROR('FORM NILAI SIAP'!$Q209*'CPMK-CPL'!J$13,0)+IFERROR('FORM NILAI SIAP'!$S209*'CPMK-CPL'!J$14,0)+IFERROR('FORM NILAI SIAP'!$U209*'CPMK-CPL'!J$15,0)+IFERROR('FORM NILAI SIAP'!$W209*'CPMK-CPL'!J$16,0)+IFERROR('FORM NILAI SIAP'!$Y209*'CPMK-CPL'!J$17,0)+IFERROR('FORM NILAI SIAP'!$AA209*'CPMK-CPL'!J$18,0)+IFERROR('FORM NILAI SIAP'!$AC209*'CPMK-CPL'!J$19,0)+IFERROR('FORM NILAI SIAP'!$AE209*'CPMK-CPL'!J$20,0))/'CPMK-CPL'!J$25,""))</f>
        <v/>
      </c>
      <c r="L209" s="7" t="str">
        <f>IF($C209="","",IFERROR((IFERROR('FORM NILAI SIAP'!$M209*'CPMK-CPL'!K$11,0)+IFERROR('FORM NILAI SIAP'!$O209*'CPMK-CPL'!K$12,0)+IFERROR('FORM NILAI SIAP'!$Q209*'CPMK-CPL'!K$13,0)+IFERROR('FORM NILAI SIAP'!$S209*'CPMK-CPL'!K$14,0)+IFERROR('FORM NILAI SIAP'!$U209*'CPMK-CPL'!K$15,0)+IFERROR('FORM NILAI SIAP'!$W209*'CPMK-CPL'!K$16,0)+IFERROR('FORM NILAI SIAP'!$Y209*'CPMK-CPL'!K$17,0)+IFERROR('FORM NILAI SIAP'!$AA209*'CPMK-CPL'!K$18,0)+IFERROR('FORM NILAI SIAP'!$AC209*'CPMK-CPL'!K$19,0)+IFERROR('FORM NILAI SIAP'!$AE209*'CPMK-CPL'!K$20,0))/'CPMK-CPL'!K$25,""))</f>
        <v/>
      </c>
      <c r="M209" s="7" t="str">
        <f>IF($C209="","",IFERROR((IFERROR('FORM NILAI SIAP'!$M209*'CPMK-CPL'!L$11,0)+IFERROR('FORM NILAI SIAP'!$O209*'CPMK-CPL'!L$12,0)+IFERROR('FORM NILAI SIAP'!$Q209*'CPMK-CPL'!L$13,0)+IFERROR('FORM NILAI SIAP'!$S209*'CPMK-CPL'!L$14,0)+IFERROR('FORM NILAI SIAP'!$U209*'CPMK-CPL'!L$15,0)+IFERROR('FORM NILAI SIAP'!$W209*'CPMK-CPL'!L$16,0)+IFERROR('FORM NILAI SIAP'!$Y209*'CPMK-CPL'!L$17,0)+IFERROR('FORM NILAI SIAP'!$AA209*'CPMK-CPL'!L$18,0)+IFERROR('FORM NILAI SIAP'!$AC209*'CPMK-CPL'!L$19,0)+IFERROR('FORM NILAI SIAP'!$AE209*'CPMK-CPL'!L$20,0))/'CPMK-CPL'!L$25,""))</f>
        <v/>
      </c>
      <c r="N209" s="7" t="str">
        <f>IF($C209="","",IFERROR((IFERROR('FORM NILAI SIAP'!$M209*'CPMK-CPL'!M$11,0)+IFERROR('FORM NILAI SIAP'!$O209*'CPMK-CPL'!M$12,0)+IFERROR('FORM NILAI SIAP'!$Q209*'CPMK-CPL'!M$13,0)+IFERROR('FORM NILAI SIAP'!$S209*'CPMK-CPL'!M$14,0)+IFERROR('FORM NILAI SIAP'!$U209*'CPMK-CPL'!M$15,0)+IFERROR('FORM NILAI SIAP'!$W209*'CPMK-CPL'!M$16,0)+IFERROR('FORM NILAI SIAP'!$Y209*'CPMK-CPL'!M$17,0)+IFERROR('FORM NILAI SIAP'!$AA209*'CPMK-CPL'!M$18,0)+IFERROR('FORM NILAI SIAP'!$AC209*'CPMK-CPL'!M$19,0)+IFERROR('FORM NILAI SIAP'!$AE209*'CPMK-CPL'!M$20,0))/'CPMK-CPL'!M$25,""))</f>
        <v/>
      </c>
      <c r="O209" s="7" t="str">
        <f>IF($C209="","",IFERROR((IFERROR('FORM NILAI SIAP'!$M209*'CPMK-CPL'!N$11,0)+IFERROR('FORM NILAI SIAP'!$O209*'CPMK-CPL'!N$12,0)+IFERROR('FORM NILAI SIAP'!$Q209*'CPMK-CPL'!N$13,0)+IFERROR('FORM NILAI SIAP'!$S209*'CPMK-CPL'!N$14,0)+IFERROR('FORM NILAI SIAP'!$U209*'CPMK-CPL'!N$15,0)+IFERROR('FORM NILAI SIAP'!$W209*'CPMK-CPL'!N$16,0)+IFERROR('FORM NILAI SIAP'!$Y209*'CPMK-CPL'!N$17,0)+IFERROR('FORM NILAI SIAP'!$AA209*'CPMK-CPL'!N$18,0)+IFERROR('FORM NILAI SIAP'!$AC209*'CPMK-CPL'!N$19,0)+IFERROR('FORM NILAI SIAP'!$AE209*'CPMK-CPL'!N$20,0))/'CPMK-CPL'!N$25,""))</f>
        <v/>
      </c>
      <c r="P209" s="7" t="str">
        <f>IF($C209="","",IFERROR((IFERROR('FORM NILAI SIAP'!$M209*'CPMK-CPL'!O$11,0)+IFERROR('FORM NILAI SIAP'!$O209*'CPMK-CPL'!O$12,0)+IFERROR('FORM NILAI SIAP'!$Q209*'CPMK-CPL'!O$13,0)+IFERROR('FORM NILAI SIAP'!$S209*'CPMK-CPL'!O$14,0)+IFERROR('FORM NILAI SIAP'!$U209*'CPMK-CPL'!O$15,0)+IFERROR('FORM NILAI SIAP'!$W209*'CPMK-CPL'!O$16,0)+IFERROR('FORM NILAI SIAP'!$Y209*'CPMK-CPL'!O$17,0)+IFERROR('FORM NILAI SIAP'!$AA209*'CPMK-CPL'!O$18,0)+IFERROR('FORM NILAI SIAP'!$AC209*'CPMK-CPL'!O$19,0)+IFERROR('FORM NILAI SIAP'!$AE209*'CPMK-CPL'!O$20,0))/'CPMK-CPL'!O$25,""))</f>
        <v/>
      </c>
      <c r="Q209" s="7" t="str">
        <f>IF($C209="","",IFERROR((IFERROR('FORM NILAI SIAP'!$M209*'CPMK-CPL'!P$11,0)+IFERROR('FORM NILAI SIAP'!$O209*'CPMK-CPL'!P$12,0)+IFERROR('FORM NILAI SIAP'!$Q209*'CPMK-CPL'!P$13,0)+IFERROR('FORM NILAI SIAP'!$S209*'CPMK-CPL'!P$14,0)+IFERROR('FORM NILAI SIAP'!$U209*'CPMK-CPL'!P$15,0)+IFERROR('FORM NILAI SIAP'!$W209*'CPMK-CPL'!P$16,0)+IFERROR('FORM NILAI SIAP'!$Y209*'CPMK-CPL'!P$17,0)+IFERROR('FORM NILAI SIAP'!$AA209*'CPMK-CPL'!P$18,0)+IFERROR('FORM NILAI SIAP'!$AC209*'CPMK-CPL'!P$19,0)+IFERROR('FORM NILAI SIAP'!$AE209*'CPMK-CPL'!P$20,0))/'CPMK-CPL'!P$25,""))</f>
        <v/>
      </c>
      <c r="R209" s="7" t="str">
        <f>IF($C209="","",IFERROR((IFERROR('FORM NILAI SIAP'!$M209*'CPMK-CPL'!Q$11,0)+IFERROR('FORM NILAI SIAP'!$O209*'CPMK-CPL'!Q$12,0)+IFERROR('FORM NILAI SIAP'!$Q209*'CPMK-CPL'!Q$13,0)+IFERROR('FORM NILAI SIAP'!$S209*'CPMK-CPL'!Q$14,0)+IFERROR('FORM NILAI SIAP'!$U209*'CPMK-CPL'!Q$15,0)+IFERROR('FORM NILAI SIAP'!$W209*'CPMK-CPL'!Q$16,0)+IFERROR('FORM NILAI SIAP'!$Y209*'CPMK-CPL'!Q$17,0)+IFERROR('FORM NILAI SIAP'!$AA209*'CPMK-CPL'!Q$18,0)+IFERROR('FORM NILAI SIAP'!$AC209*'CPMK-CPL'!Q$19,0)+IFERROR('FORM NILAI SIAP'!$AE209*'CPMK-CPL'!Q$20,0))/'CPMK-CPL'!Q$25,""))</f>
        <v/>
      </c>
      <c r="S209" s="7" t="str">
        <f>IF($C209="","",IFERROR((IFERROR('FORM NILAI SIAP'!$M209*'CPMK-CPL'!R$11,0)+IFERROR('FORM NILAI SIAP'!$O209*'CPMK-CPL'!R$12,0)+IFERROR('FORM NILAI SIAP'!$Q209*'CPMK-CPL'!R$13,0)+IFERROR('FORM NILAI SIAP'!$S209*'CPMK-CPL'!R$14,0)+IFERROR('FORM NILAI SIAP'!$U209*'CPMK-CPL'!R$15,0)+IFERROR('FORM NILAI SIAP'!$W209*'CPMK-CPL'!R$16,0)+IFERROR('FORM NILAI SIAP'!$Y209*'CPMK-CPL'!R$17,0)+IFERROR('FORM NILAI SIAP'!$AA209*'CPMK-CPL'!R$18,0)+IFERROR('FORM NILAI SIAP'!$AC209*'CPMK-CPL'!R$19,0)+IFERROR('FORM NILAI SIAP'!$AE209*'CPMK-CPL'!R$20,0))/'CPMK-CPL'!R$25,""))</f>
        <v/>
      </c>
      <c r="T209" s="88" t="str">
        <f t="shared" ref="T209:AH209" si="215">IF(E209="","",IF(E209&gt;=80,4,IF(E209&gt;=70,3,IF(E209&gt;=60,2,1))))</f>
        <v/>
      </c>
      <c r="U209" s="88" t="str">
        <f t="shared" si="215"/>
        <v/>
      </c>
      <c r="V209" s="88" t="str">
        <f t="shared" si="207"/>
        <v/>
      </c>
      <c r="W209" s="88" t="str">
        <f t="shared" si="215"/>
        <v/>
      </c>
      <c r="X209" s="88" t="str">
        <f t="shared" si="215"/>
        <v/>
      </c>
      <c r="Y209" s="88" t="str">
        <f t="shared" si="215"/>
        <v/>
      </c>
      <c r="Z209" s="88" t="str">
        <f t="shared" si="215"/>
        <v/>
      </c>
      <c r="AA209" s="88" t="str">
        <f t="shared" si="215"/>
        <v/>
      </c>
      <c r="AB209" s="88" t="str">
        <f t="shared" si="215"/>
        <v/>
      </c>
      <c r="AC209" s="88" t="str">
        <f t="shared" si="215"/>
        <v/>
      </c>
      <c r="AD209" s="88" t="str">
        <f t="shared" si="215"/>
        <v/>
      </c>
      <c r="AE209" s="88" t="str">
        <f t="shared" si="215"/>
        <v/>
      </c>
      <c r="AF209" s="88" t="str">
        <f t="shared" si="215"/>
        <v/>
      </c>
      <c r="AG209" s="88" t="str">
        <f t="shared" si="215"/>
        <v/>
      </c>
      <c r="AH209" s="88" t="str">
        <f t="shared" si="215"/>
        <v/>
      </c>
      <c r="AI209" s="89" t="str">
        <f t="shared" ca="1" si="6"/>
        <v/>
      </c>
      <c r="AJ209" s="89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</row>
    <row r="210" spans="1:90" ht="14.25" customHeight="1">
      <c r="A210" s="103" t="str">
        <f t="shared" si="205"/>
        <v/>
      </c>
      <c r="B210" s="64" t="str">
        <f>IF('FORM NILAI SIAP'!A210=0,"",'FORM NILAI SIAP'!A210)</f>
        <v/>
      </c>
      <c r="C210" s="3" t="str">
        <f>IF('FORM NILAI SIAP'!B210=0,"",'FORM NILAI SIAP'!B210)</f>
        <v/>
      </c>
      <c r="D210" s="3" t="str">
        <f>'FORM NILAI SIAP'!J210</f>
        <v/>
      </c>
      <c r="E210" s="7" t="str">
        <f>IF($C210="","",IFERROR((IFERROR('FORM NILAI SIAP'!$M210*'CPMK-CPL'!D$11,0)+IFERROR('FORM NILAI SIAP'!$O210*'CPMK-CPL'!D$12,0)+IFERROR('FORM NILAI SIAP'!$Q210*'CPMK-CPL'!D$13,0)+IFERROR('FORM NILAI SIAP'!$S210*'CPMK-CPL'!D$14,0)+IFERROR('FORM NILAI SIAP'!$U210*'CPMK-CPL'!D$15,0)+IFERROR('FORM NILAI SIAP'!$W210*'CPMK-CPL'!D$16,0)+IFERROR('FORM NILAI SIAP'!$Y210*'CPMK-CPL'!D$17,0)+IFERROR('FORM NILAI SIAP'!$AA210*'CPMK-CPL'!D$18,0)+IFERROR('FORM NILAI SIAP'!$AC210*'CPMK-CPL'!D$19,0)+IFERROR('FORM NILAI SIAP'!$AE210*'CPMK-CPL'!D$20,0))/'CPMK-CPL'!D$25,""))</f>
        <v/>
      </c>
      <c r="F210" s="7" t="str">
        <f>IF($C210="","",IFERROR((IFERROR('FORM NILAI SIAP'!$M210*'CPMK-CPL'!E$11,0)+IFERROR('FORM NILAI SIAP'!$O210*'CPMK-CPL'!E$12,0)+IFERROR('FORM NILAI SIAP'!$Q210*'CPMK-CPL'!E$13,0)+IFERROR('FORM NILAI SIAP'!$S210*'CPMK-CPL'!E$14,0)+IFERROR('FORM NILAI SIAP'!$U210*'CPMK-CPL'!E$15,0)+IFERROR('FORM NILAI SIAP'!$W210*'CPMK-CPL'!E$16,0)+IFERROR('FORM NILAI SIAP'!$Y210*'CPMK-CPL'!E$17,0)+IFERROR('FORM NILAI SIAP'!$AA210*'CPMK-CPL'!E$18,0)+IFERROR('FORM NILAI SIAP'!$AC210*'CPMK-CPL'!E$19,0)+IFERROR('FORM NILAI SIAP'!$AE210*'CPMK-CPL'!E$20,0))/'CPMK-CPL'!E$25,""))</f>
        <v/>
      </c>
      <c r="G210" s="7" t="str">
        <f>IF($C210="","",IFERROR((IFERROR('FORM NILAI SIAP'!$M210*'CPMK-CPL'!F$11,0)+IFERROR('FORM NILAI SIAP'!$O210*'CPMK-CPL'!F$12,0)+IFERROR('FORM NILAI SIAP'!$Q210*'CPMK-CPL'!F$13,0)+IFERROR('FORM NILAI SIAP'!$S210*'CPMK-CPL'!F$14,0)+IFERROR('FORM NILAI SIAP'!$U210*'CPMK-CPL'!F$15,0)+IFERROR('FORM NILAI SIAP'!$W210*'CPMK-CPL'!F$16,0)+IFERROR('FORM NILAI SIAP'!$Y210*'CPMK-CPL'!F$17,0)+IFERROR('FORM NILAI SIAP'!$AA210*'CPMK-CPL'!F$18,0)+IFERROR('FORM NILAI SIAP'!$AC210*'CPMK-CPL'!F$19,0)+IFERROR('FORM NILAI SIAP'!$AE210*'CPMK-CPL'!F$20,0))/'CPMK-CPL'!F$25,""))</f>
        <v/>
      </c>
      <c r="H210" s="7" t="str">
        <f>IF($C210="","",IFERROR((IFERROR('FORM NILAI SIAP'!$M210*'CPMK-CPL'!G$11,0)+IFERROR('FORM NILAI SIAP'!$O210*'CPMK-CPL'!G$12,0)+IFERROR('FORM NILAI SIAP'!$Q210*'CPMK-CPL'!G$13,0)+IFERROR('FORM NILAI SIAP'!$S210*'CPMK-CPL'!G$14,0)+IFERROR('FORM NILAI SIAP'!$U210*'CPMK-CPL'!G$15,0)+IFERROR('FORM NILAI SIAP'!$W210*'CPMK-CPL'!G$16,0)+IFERROR('FORM NILAI SIAP'!$Y210*'CPMK-CPL'!G$17,0)+IFERROR('FORM NILAI SIAP'!$AA210*'CPMK-CPL'!G$18,0)+IFERROR('FORM NILAI SIAP'!$AC210*'CPMK-CPL'!G$19,0)+IFERROR('FORM NILAI SIAP'!$AE210*'CPMK-CPL'!G$20,0))/'CPMK-CPL'!G$25,""))</f>
        <v/>
      </c>
      <c r="I210" s="7" t="str">
        <f>IF($C210="","",IFERROR((IFERROR('FORM NILAI SIAP'!$M210*'CPMK-CPL'!H$11,0)+IFERROR('FORM NILAI SIAP'!$O210*'CPMK-CPL'!H$12,0)+IFERROR('FORM NILAI SIAP'!$Q210*'CPMK-CPL'!H$13,0)+IFERROR('FORM NILAI SIAP'!$S210*'CPMK-CPL'!H$14,0)+IFERROR('FORM NILAI SIAP'!$U210*'CPMK-CPL'!H$15,0)+IFERROR('FORM NILAI SIAP'!$W210*'CPMK-CPL'!H$16,0)+IFERROR('FORM NILAI SIAP'!$Y210*'CPMK-CPL'!H$17,0)+IFERROR('FORM NILAI SIAP'!$AA210*'CPMK-CPL'!H$18,0)+IFERROR('FORM NILAI SIAP'!$AC210*'CPMK-CPL'!H$19,0)+IFERROR('FORM NILAI SIAP'!$AE210*'CPMK-CPL'!H$20,0))/'CPMK-CPL'!H$25,""))</f>
        <v/>
      </c>
      <c r="J210" s="7" t="str">
        <f>IF($C210="","",IFERROR((IFERROR('FORM NILAI SIAP'!$M210*'CPMK-CPL'!I$11,0)+IFERROR('FORM NILAI SIAP'!$O210*'CPMK-CPL'!I$12,0)+IFERROR('FORM NILAI SIAP'!$Q210*'CPMK-CPL'!I$13,0)+IFERROR('FORM NILAI SIAP'!$S210*'CPMK-CPL'!I$14,0)+IFERROR('FORM NILAI SIAP'!$U210*'CPMK-CPL'!I$15,0)+IFERROR('FORM NILAI SIAP'!$W210*'CPMK-CPL'!I$16,0)+IFERROR('FORM NILAI SIAP'!$Y210*'CPMK-CPL'!I$17,0)+IFERROR('FORM NILAI SIAP'!$AA210*'CPMK-CPL'!I$18,0)+IFERROR('FORM NILAI SIAP'!$AC210*'CPMK-CPL'!I$19,0)+IFERROR('FORM NILAI SIAP'!$AE210*'CPMK-CPL'!I$20,0))/'CPMK-CPL'!I$25,""))</f>
        <v/>
      </c>
      <c r="K210" s="7" t="str">
        <f>IF($C210="","",IFERROR((IFERROR('FORM NILAI SIAP'!$M210*'CPMK-CPL'!J$11,0)+IFERROR('FORM NILAI SIAP'!$O210*'CPMK-CPL'!J$12,0)+IFERROR('FORM NILAI SIAP'!$Q210*'CPMK-CPL'!J$13,0)+IFERROR('FORM NILAI SIAP'!$S210*'CPMK-CPL'!J$14,0)+IFERROR('FORM NILAI SIAP'!$U210*'CPMK-CPL'!J$15,0)+IFERROR('FORM NILAI SIAP'!$W210*'CPMK-CPL'!J$16,0)+IFERROR('FORM NILAI SIAP'!$Y210*'CPMK-CPL'!J$17,0)+IFERROR('FORM NILAI SIAP'!$AA210*'CPMK-CPL'!J$18,0)+IFERROR('FORM NILAI SIAP'!$AC210*'CPMK-CPL'!J$19,0)+IFERROR('FORM NILAI SIAP'!$AE210*'CPMK-CPL'!J$20,0))/'CPMK-CPL'!J$25,""))</f>
        <v/>
      </c>
      <c r="L210" s="7" t="str">
        <f>IF($C210="","",IFERROR((IFERROR('FORM NILAI SIAP'!$M210*'CPMK-CPL'!K$11,0)+IFERROR('FORM NILAI SIAP'!$O210*'CPMK-CPL'!K$12,0)+IFERROR('FORM NILAI SIAP'!$Q210*'CPMK-CPL'!K$13,0)+IFERROR('FORM NILAI SIAP'!$S210*'CPMK-CPL'!K$14,0)+IFERROR('FORM NILAI SIAP'!$U210*'CPMK-CPL'!K$15,0)+IFERROR('FORM NILAI SIAP'!$W210*'CPMK-CPL'!K$16,0)+IFERROR('FORM NILAI SIAP'!$Y210*'CPMK-CPL'!K$17,0)+IFERROR('FORM NILAI SIAP'!$AA210*'CPMK-CPL'!K$18,0)+IFERROR('FORM NILAI SIAP'!$AC210*'CPMK-CPL'!K$19,0)+IFERROR('FORM NILAI SIAP'!$AE210*'CPMK-CPL'!K$20,0))/'CPMK-CPL'!K$25,""))</f>
        <v/>
      </c>
      <c r="M210" s="7" t="str">
        <f>IF($C210="","",IFERROR((IFERROR('FORM NILAI SIAP'!$M210*'CPMK-CPL'!L$11,0)+IFERROR('FORM NILAI SIAP'!$O210*'CPMK-CPL'!L$12,0)+IFERROR('FORM NILAI SIAP'!$Q210*'CPMK-CPL'!L$13,0)+IFERROR('FORM NILAI SIAP'!$S210*'CPMK-CPL'!L$14,0)+IFERROR('FORM NILAI SIAP'!$U210*'CPMK-CPL'!L$15,0)+IFERROR('FORM NILAI SIAP'!$W210*'CPMK-CPL'!L$16,0)+IFERROR('FORM NILAI SIAP'!$Y210*'CPMK-CPL'!L$17,0)+IFERROR('FORM NILAI SIAP'!$AA210*'CPMK-CPL'!L$18,0)+IFERROR('FORM NILAI SIAP'!$AC210*'CPMK-CPL'!L$19,0)+IFERROR('FORM NILAI SIAP'!$AE210*'CPMK-CPL'!L$20,0))/'CPMK-CPL'!L$25,""))</f>
        <v/>
      </c>
      <c r="N210" s="7" t="str">
        <f>IF($C210="","",IFERROR((IFERROR('FORM NILAI SIAP'!$M210*'CPMK-CPL'!M$11,0)+IFERROR('FORM NILAI SIAP'!$O210*'CPMK-CPL'!M$12,0)+IFERROR('FORM NILAI SIAP'!$Q210*'CPMK-CPL'!M$13,0)+IFERROR('FORM NILAI SIAP'!$S210*'CPMK-CPL'!M$14,0)+IFERROR('FORM NILAI SIAP'!$U210*'CPMK-CPL'!M$15,0)+IFERROR('FORM NILAI SIAP'!$W210*'CPMK-CPL'!M$16,0)+IFERROR('FORM NILAI SIAP'!$Y210*'CPMK-CPL'!M$17,0)+IFERROR('FORM NILAI SIAP'!$AA210*'CPMK-CPL'!M$18,0)+IFERROR('FORM NILAI SIAP'!$AC210*'CPMK-CPL'!M$19,0)+IFERROR('FORM NILAI SIAP'!$AE210*'CPMK-CPL'!M$20,0))/'CPMK-CPL'!M$25,""))</f>
        <v/>
      </c>
      <c r="O210" s="7" t="str">
        <f>IF($C210="","",IFERROR((IFERROR('FORM NILAI SIAP'!$M210*'CPMK-CPL'!N$11,0)+IFERROR('FORM NILAI SIAP'!$O210*'CPMK-CPL'!N$12,0)+IFERROR('FORM NILAI SIAP'!$Q210*'CPMK-CPL'!N$13,0)+IFERROR('FORM NILAI SIAP'!$S210*'CPMK-CPL'!N$14,0)+IFERROR('FORM NILAI SIAP'!$U210*'CPMK-CPL'!N$15,0)+IFERROR('FORM NILAI SIAP'!$W210*'CPMK-CPL'!N$16,0)+IFERROR('FORM NILAI SIAP'!$Y210*'CPMK-CPL'!N$17,0)+IFERROR('FORM NILAI SIAP'!$AA210*'CPMK-CPL'!N$18,0)+IFERROR('FORM NILAI SIAP'!$AC210*'CPMK-CPL'!N$19,0)+IFERROR('FORM NILAI SIAP'!$AE210*'CPMK-CPL'!N$20,0))/'CPMK-CPL'!N$25,""))</f>
        <v/>
      </c>
      <c r="P210" s="7" t="str">
        <f>IF($C210="","",IFERROR((IFERROR('FORM NILAI SIAP'!$M210*'CPMK-CPL'!O$11,0)+IFERROR('FORM NILAI SIAP'!$O210*'CPMK-CPL'!O$12,0)+IFERROR('FORM NILAI SIAP'!$Q210*'CPMK-CPL'!O$13,0)+IFERROR('FORM NILAI SIAP'!$S210*'CPMK-CPL'!O$14,0)+IFERROR('FORM NILAI SIAP'!$U210*'CPMK-CPL'!O$15,0)+IFERROR('FORM NILAI SIAP'!$W210*'CPMK-CPL'!O$16,0)+IFERROR('FORM NILAI SIAP'!$Y210*'CPMK-CPL'!O$17,0)+IFERROR('FORM NILAI SIAP'!$AA210*'CPMK-CPL'!O$18,0)+IFERROR('FORM NILAI SIAP'!$AC210*'CPMK-CPL'!O$19,0)+IFERROR('FORM NILAI SIAP'!$AE210*'CPMK-CPL'!O$20,0))/'CPMK-CPL'!O$25,""))</f>
        <v/>
      </c>
      <c r="Q210" s="7" t="str">
        <f>IF($C210="","",IFERROR((IFERROR('FORM NILAI SIAP'!$M210*'CPMK-CPL'!P$11,0)+IFERROR('FORM NILAI SIAP'!$O210*'CPMK-CPL'!P$12,0)+IFERROR('FORM NILAI SIAP'!$Q210*'CPMK-CPL'!P$13,0)+IFERROR('FORM NILAI SIAP'!$S210*'CPMK-CPL'!P$14,0)+IFERROR('FORM NILAI SIAP'!$U210*'CPMK-CPL'!P$15,0)+IFERROR('FORM NILAI SIAP'!$W210*'CPMK-CPL'!P$16,0)+IFERROR('FORM NILAI SIAP'!$Y210*'CPMK-CPL'!P$17,0)+IFERROR('FORM NILAI SIAP'!$AA210*'CPMK-CPL'!P$18,0)+IFERROR('FORM NILAI SIAP'!$AC210*'CPMK-CPL'!P$19,0)+IFERROR('FORM NILAI SIAP'!$AE210*'CPMK-CPL'!P$20,0))/'CPMK-CPL'!P$25,""))</f>
        <v/>
      </c>
      <c r="R210" s="7" t="str">
        <f>IF($C210="","",IFERROR((IFERROR('FORM NILAI SIAP'!$M210*'CPMK-CPL'!Q$11,0)+IFERROR('FORM NILAI SIAP'!$O210*'CPMK-CPL'!Q$12,0)+IFERROR('FORM NILAI SIAP'!$Q210*'CPMK-CPL'!Q$13,0)+IFERROR('FORM NILAI SIAP'!$S210*'CPMK-CPL'!Q$14,0)+IFERROR('FORM NILAI SIAP'!$U210*'CPMK-CPL'!Q$15,0)+IFERROR('FORM NILAI SIAP'!$W210*'CPMK-CPL'!Q$16,0)+IFERROR('FORM NILAI SIAP'!$Y210*'CPMK-CPL'!Q$17,0)+IFERROR('FORM NILAI SIAP'!$AA210*'CPMK-CPL'!Q$18,0)+IFERROR('FORM NILAI SIAP'!$AC210*'CPMK-CPL'!Q$19,0)+IFERROR('FORM NILAI SIAP'!$AE210*'CPMK-CPL'!Q$20,0))/'CPMK-CPL'!Q$25,""))</f>
        <v/>
      </c>
      <c r="S210" s="7" t="str">
        <f>IF($C210="","",IFERROR((IFERROR('FORM NILAI SIAP'!$M210*'CPMK-CPL'!R$11,0)+IFERROR('FORM NILAI SIAP'!$O210*'CPMK-CPL'!R$12,0)+IFERROR('FORM NILAI SIAP'!$Q210*'CPMK-CPL'!R$13,0)+IFERROR('FORM NILAI SIAP'!$S210*'CPMK-CPL'!R$14,0)+IFERROR('FORM NILAI SIAP'!$U210*'CPMK-CPL'!R$15,0)+IFERROR('FORM NILAI SIAP'!$W210*'CPMK-CPL'!R$16,0)+IFERROR('FORM NILAI SIAP'!$Y210*'CPMK-CPL'!R$17,0)+IFERROR('FORM NILAI SIAP'!$AA210*'CPMK-CPL'!R$18,0)+IFERROR('FORM NILAI SIAP'!$AC210*'CPMK-CPL'!R$19,0)+IFERROR('FORM NILAI SIAP'!$AE210*'CPMK-CPL'!R$20,0))/'CPMK-CPL'!R$25,""))</f>
        <v/>
      </c>
      <c r="T210" s="88" t="str">
        <f t="shared" ref="T210:AH210" si="216">IF(E210="","",IF(E210&gt;=80,4,IF(E210&gt;=70,3,IF(E210&gt;=60,2,1))))</f>
        <v/>
      </c>
      <c r="U210" s="88" t="str">
        <f t="shared" si="216"/>
        <v/>
      </c>
      <c r="V210" s="88" t="str">
        <f t="shared" si="207"/>
        <v/>
      </c>
      <c r="W210" s="88" t="str">
        <f t="shared" si="216"/>
        <v/>
      </c>
      <c r="X210" s="88" t="str">
        <f t="shared" si="216"/>
        <v/>
      </c>
      <c r="Y210" s="88" t="str">
        <f t="shared" si="216"/>
        <v/>
      </c>
      <c r="Z210" s="88" t="str">
        <f t="shared" si="216"/>
        <v/>
      </c>
      <c r="AA210" s="88" t="str">
        <f t="shared" si="216"/>
        <v/>
      </c>
      <c r="AB210" s="88" t="str">
        <f t="shared" si="216"/>
        <v/>
      </c>
      <c r="AC210" s="88" t="str">
        <f t="shared" si="216"/>
        <v/>
      </c>
      <c r="AD210" s="88" t="str">
        <f t="shared" si="216"/>
        <v/>
      </c>
      <c r="AE210" s="88" t="str">
        <f t="shared" si="216"/>
        <v/>
      </c>
      <c r="AF210" s="88" t="str">
        <f t="shared" si="216"/>
        <v/>
      </c>
      <c r="AG210" s="88" t="str">
        <f t="shared" si="216"/>
        <v/>
      </c>
      <c r="AH210" s="88" t="str">
        <f t="shared" si="216"/>
        <v/>
      </c>
      <c r="AI210" s="89" t="str">
        <f t="shared" ca="1" si="6"/>
        <v/>
      </c>
      <c r="AJ210" s="89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</row>
    <row r="211" spans="1:90" ht="14.25" customHeight="1">
      <c r="A211" s="103" t="str">
        <f t="shared" si="205"/>
        <v/>
      </c>
      <c r="B211" s="64" t="str">
        <f>IF('FORM NILAI SIAP'!A211=0,"",'FORM NILAI SIAP'!A211)</f>
        <v/>
      </c>
      <c r="C211" s="3" t="str">
        <f>IF('FORM NILAI SIAP'!B211=0,"",'FORM NILAI SIAP'!B211)</f>
        <v/>
      </c>
      <c r="D211" s="3" t="str">
        <f>'FORM NILAI SIAP'!J211</f>
        <v/>
      </c>
      <c r="E211" s="7" t="str">
        <f>IF($C211="","",IFERROR((IFERROR('FORM NILAI SIAP'!$M211*'CPMK-CPL'!D$11,0)+IFERROR('FORM NILAI SIAP'!$O211*'CPMK-CPL'!D$12,0)+IFERROR('FORM NILAI SIAP'!$Q211*'CPMK-CPL'!D$13,0)+IFERROR('FORM NILAI SIAP'!$S211*'CPMK-CPL'!D$14,0)+IFERROR('FORM NILAI SIAP'!$U211*'CPMK-CPL'!D$15,0)+IFERROR('FORM NILAI SIAP'!$W211*'CPMK-CPL'!D$16,0)+IFERROR('FORM NILAI SIAP'!$Y211*'CPMK-CPL'!D$17,0)+IFERROR('FORM NILAI SIAP'!$AA211*'CPMK-CPL'!D$18,0)+IFERROR('FORM NILAI SIAP'!$AC211*'CPMK-CPL'!D$19,0)+IFERROR('FORM NILAI SIAP'!$AE211*'CPMK-CPL'!D$20,0))/'CPMK-CPL'!D$25,""))</f>
        <v/>
      </c>
      <c r="F211" s="7" t="str">
        <f>IF($C211="","",IFERROR((IFERROR('FORM NILAI SIAP'!$M211*'CPMK-CPL'!E$11,0)+IFERROR('FORM NILAI SIAP'!$O211*'CPMK-CPL'!E$12,0)+IFERROR('FORM NILAI SIAP'!$Q211*'CPMK-CPL'!E$13,0)+IFERROR('FORM NILAI SIAP'!$S211*'CPMK-CPL'!E$14,0)+IFERROR('FORM NILAI SIAP'!$U211*'CPMK-CPL'!E$15,0)+IFERROR('FORM NILAI SIAP'!$W211*'CPMK-CPL'!E$16,0)+IFERROR('FORM NILAI SIAP'!$Y211*'CPMK-CPL'!E$17,0)+IFERROR('FORM NILAI SIAP'!$AA211*'CPMK-CPL'!E$18,0)+IFERROR('FORM NILAI SIAP'!$AC211*'CPMK-CPL'!E$19,0)+IFERROR('FORM NILAI SIAP'!$AE211*'CPMK-CPL'!E$20,0))/'CPMK-CPL'!E$25,""))</f>
        <v/>
      </c>
      <c r="G211" s="7" t="str">
        <f>IF($C211="","",IFERROR((IFERROR('FORM NILAI SIAP'!$M211*'CPMK-CPL'!F$11,0)+IFERROR('FORM NILAI SIAP'!$O211*'CPMK-CPL'!F$12,0)+IFERROR('FORM NILAI SIAP'!$Q211*'CPMK-CPL'!F$13,0)+IFERROR('FORM NILAI SIAP'!$S211*'CPMK-CPL'!F$14,0)+IFERROR('FORM NILAI SIAP'!$U211*'CPMK-CPL'!F$15,0)+IFERROR('FORM NILAI SIAP'!$W211*'CPMK-CPL'!F$16,0)+IFERROR('FORM NILAI SIAP'!$Y211*'CPMK-CPL'!F$17,0)+IFERROR('FORM NILAI SIAP'!$AA211*'CPMK-CPL'!F$18,0)+IFERROR('FORM NILAI SIAP'!$AC211*'CPMK-CPL'!F$19,0)+IFERROR('FORM NILAI SIAP'!$AE211*'CPMK-CPL'!F$20,0))/'CPMK-CPL'!F$25,""))</f>
        <v/>
      </c>
      <c r="H211" s="7" t="str">
        <f>IF($C211="","",IFERROR((IFERROR('FORM NILAI SIAP'!$M211*'CPMK-CPL'!G$11,0)+IFERROR('FORM NILAI SIAP'!$O211*'CPMK-CPL'!G$12,0)+IFERROR('FORM NILAI SIAP'!$Q211*'CPMK-CPL'!G$13,0)+IFERROR('FORM NILAI SIAP'!$S211*'CPMK-CPL'!G$14,0)+IFERROR('FORM NILAI SIAP'!$U211*'CPMK-CPL'!G$15,0)+IFERROR('FORM NILAI SIAP'!$W211*'CPMK-CPL'!G$16,0)+IFERROR('FORM NILAI SIAP'!$Y211*'CPMK-CPL'!G$17,0)+IFERROR('FORM NILAI SIAP'!$AA211*'CPMK-CPL'!G$18,0)+IFERROR('FORM NILAI SIAP'!$AC211*'CPMK-CPL'!G$19,0)+IFERROR('FORM NILAI SIAP'!$AE211*'CPMK-CPL'!G$20,0))/'CPMK-CPL'!G$25,""))</f>
        <v/>
      </c>
      <c r="I211" s="7" t="str">
        <f>IF($C211="","",IFERROR((IFERROR('FORM NILAI SIAP'!$M211*'CPMK-CPL'!H$11,0)+IFERROR('FORM NILAI SIAP'!$O211*'CPMK-CPL'!H$12,0)+IFERROR('FORM NILAI SIAP'!$Q211*'CPMK-CPL'!H$13,0)+IFERROR('FORM NILAI SIAP'!$S211*'CPMK-CPL'!H$14,0)+IFERROR('FORM NILAI SIAP'!$U211*'CPMK-CPL'!H$15,0)+IFERROR('FORM NILAI SIAP'!$W211*'CPMK-CPL'!H$16,0)+IFERROR('FORM NILAI SIAP'!$Y211*'CPMK-CPL'!H$17,0)+IFERROR('FORM NILAI SIAP'!$AA211*'CPMK-CPL'!H$18,0)+IFERROR('FORM NILAI SIAP'!$AC211*'CPMK-CPL'!H$19,0)+IFERROR('FORM NILAI SIAP'!$AE211*'CPMK-CPL'!H$20,0))/'CPMK-CPL'!H$25,""))</f>
        <v/>
      </c>
      <c r="J211" s="7" t="str">
        <f>IF($C211="","",IFERROR((IFERROR('FORM NILAI SIAP'!$M211*'CPMK-CPL'!I$11,0)+IFERROR('FORM NILAI SIAP'!$O211*'CPMK-CPL'!I$12,0)+IFERROR('FORM NILAI SIAP'!$Q211*'CPMK-CPL'!I$13,0)+IFERROR('FORM NILAI SIAP'!$S211*'CPMK-CPL'!I$14,0)+IFERROR('FORM NILAI SIAP'!$U211*'CPMK-CPL'!I$15,0)+IFERROR('FORM NILAI SIAP'!$W211*'CPMK-CPL'!I$16,0)+IFERROR('FORM NILAI SIAP'!$Y211*'CPMK-CPL'!I$17,0)+IFERROR('FORM NILAI SIAP'!$AA211*'CPMK-CPL'!I$18,0)+IFERROR('FORM NILAI SIAP'!$AC211*'CPMK-CPL'!I$19,0)+IFERROR('FORM NILAI SIAP'!$AE211*'CPMK-CPL'!I$20,0))/'CPMK-CPL'!I$25,""))</f>
        <v/>
      </c>
      <c r="K211" s="7" t="str">
        <f>IF($C211="","",IFERROR((IFERROR('FORM NILAI SIAP'!$M211*'CPMK-CPL'!J$11,0)+IFERROR('FORM NILAI SIAP'!$O211*'CPMK-CPL'!J$12,0)+IFERROR('FORM NILAI SIAP'!$Q211*'CPMK-CPL'!J$13,0)+IFERROR('FORM NILAI SIAP'!$S211*'CPMK-CPL'!J$14,0)+IFERROR('FORM NILAI SIAP'!$U211*'CPMK-CPL'!J$15,0)+IFERROR('FORM NILAI SIAP'!$W211*'CPMK-CPL'!J$16,0)+IFERROR('FORM NILAI SIAP'!$Y211*'CPMK-CPL'!J$17,0)+IFERROR('FORM NILAI SIAP'!$AA211*'CPMK-CPL'!J$18,0)+IFERROR('FORM NILAI SIAP'!$AC211*'CPMK-CPL'!J$19,0)+IFERROR('FORM NILAI SIAP'!$AE211*'CPMK-CPL'!J$20,0))/'CPMK-CPL'!J$25,""))</f>
        <v/>
      </c>
      <c r="L211" s="7" t="str">
        <f>IF($C211="","",IFERROR((IFERROR('FORM NILAI SIAP'!$M211*'CPMK-CPL'!K$11,0)+IFERROR('FORM NILAI SIAP'!$O211*'CPMK-CPL'!K$12,0)+IFERROR('FORM NILAI SIAP'!$Q211*'CPMK-CPL'!K$13,0)+IFERROR('FORM NILAI SIAP'!$S211*'CPMK-CPL'!K$14,0)+IFERROR('FORM NILAI SIAP'!$U211*'CPMK-CPL'!K$15,0)+IFERROR('FORM NILAI SIAP'!$W211*'CPMK-CPL'!K$16,0)+IFERROR('FORM NILAI SIAP'!$Y211*'CPMK-CPL'!K$17,0)+IFERROR('FORM NILAI SIAP'!$AA211*'CPMK-CPL'!K$18,0)+IFERROR('FORM NILAI SIAP'!$AC211*'CPMK-CPL'!K$19,0)+IFERROR('FORM NILAI SIAP'!$AE211*'CPMK-CPL'!K$20,0))/'CPMK-CPL'!K$25,""))</f>
        <v/>
      </c>
      <c r="M211" s="7" t="str">
        <f>IF($C211="","",IFERROR((IFERROR('FORM NILAI SIAP'!$M211*'CPMK-CPL'!L$11,0)+IFERROR('FORM NILAI SIAP'!$O211*'CPMK-CPL'!L$12,0)+IFERROR('FORM NILAI SIAP'!$Q211*'CPMK-CPL'!L$13,0)+IFERROR('FORM NILAI SIAP'!$S211*'CPMK-CPL'!L$14,0)+IFERROR('FORM NILAI SIAP'!$U211*'CPMK-CPL'!L$15,0)+IFERROR('FORM NILAI SIAP'!$W211*'CPMK-CPL'!L$16,0)+IFERROR('FORM NILAI SIAP'!$Y211*'CPMK-CPL'!L$17,0)+IFERROR('FORM NILAI SIAP'!$AA211*'CPMK-CPL'!L$18,0)+IFERROR('FORM NILAI SIAP'!$AC211*'CPMK-CPL'!L$19,0)+IFERROR('FORM NILAI SIAP'!$AE211*'CPMK-CPL'!L$20,0))/'CPMK-CPL'!L$25,""))</f>
        <v/>
      </c>
      <c r="N211" s="7" t="str">
        <f>IF($C211="","",IFERROR((IFERROR('FORM NILAI SIAP'!$M211*'CPMK-CPL'!M$11,0)+IFERROR('FORM NILAI SIAP'!$O211*'CPMK-CPL'!M$12,0)+IFERROR('FORM NILAI SIAP'!$Q211*'CPMK-CPL'!M$13,0)+IFERROR('FORM NILAI SIAP'!$S211*'CPMK-CPL'!M$14,0)+IFERROR('FORM NILAI SIAP'!$U211*'CPMK-CPL'!M$15,0)+IFERROR('FORM NILAI SIAP'!$W211*'CPMK-CPL'!M$16,0)+IFERROR('FORM NILAI SIAP'!$Y211*'CPMK-CPL'!M$17,0)+IFERROR('FORM NILAI SIAP'!$AA211*'CPMK-CPL'!M$18,0)+IFERROR('FORM NILAI SIAP'!$AC211*'CPMK-CPL'!M$19,0)+IFERROR('FORM NILAI SIAP'!$AE211*'CPMK-CPL'!M$20,0))/'CPMK-CPL'!M$25,""))</f>
        <v/>
      </c>
      <c r="O211" s="7" t="str">
        <f>IF($C211="","",IFERROR((IFERROR('FORM NILAI SIAP'!$M211*'CPMK-CPL'!N$11,0)+IFERROR('FORM NILAI SIAP'!$O211*'CPMK-CPL'!N$12,0)+IFERROR('FORM NILAI SIAP'!$Q211*'CPMK-CPL'!N$13,0)+IFERROR('FORM NILAI SIAP'!$S211*'CPMK-CPL'!N$14,0)+IFERROR('FORM NILAI SIAP'!$U211*'CPMK-CPL'!N$15,0)+IFERROR('FORM NILAI SIAP'!$W211*'CPMK-CPL'!N$16,0)+IFERROR('FORM NILAI SIAP'!$Y211*'CPMK-CPL'!N$17,0)+IFERROR('FORM NILAI SIAP'!$AA211*'CPMK-CPL'!N$18,0)+IFERROR('FORM NILAI SIAP'!$AC211*'CPMK-CPL'!N$19,0)+IFERROR('FORM NILAI SIAP'!$AE211*'CPMK-CPL'!N$20,0))/'CPMK-CPL'!N$25,""))</f>
        <v/>
      </c>
      <c r="P211" s="7" t="str">
        <f>IF($C211="","",IFERROR((IFERROR('FORM NILAI SIAP'!$M211*'CPMK-CPL'!O$11,0)+IFERROR('FORM NILAI SIAP'!$O211*'CPMK-CPL'!O$12,0)+IFERROR('FORM NILAI SIAP'!$Q211*'CPMK-CPL'!O$13,0)+IFERROR('FORM NILAI SIAP'!$S211*'CPMK-CPL'!O$14,0)+IFERROR('FORM NILAI SIAP'!$U211*'CPMK-CPL'!O$15,0)+IFERROR('FORM NILAI SIAP'!$W211*'CPMK-CPL'!O$16,0)+IFERROR('FORM NILAI SIAP'!$Y211*'CPMK-CPL'!O$17,0)+IFERROR('FORM NILAI SIAP'!$AA211*'CPMK-CPL'!O$18,0)+IFERROR('FORM NILAI SIAP'!$AC211*'CPMK-CPL'!O$19,0)+IFERROR('FORM NILAI SIAP'!$AE211*'CPMK-CPL'!O$20,0))/'CPMK-CPL'!O$25,""))</f>
        <v/>
      </c>
      <c r="Q211" s="7" t="str">
        <f>IF($C211="","",IFERROR((IFERROR('FORM NILAI SIAP'!$M211*'CPMK-CPL'!P$11,0)+IFERROR('FORM NILAI SIAP'!$O211*'CPMK-CPL'!P$12,0)+IFERROR('FORM NILAI SIAP'!$Q211*'CPMK-CPL'!P$13,0)+IFERROR('FORM NILAI SIAP'!$S211*'CPMK-CPL'!P$14,0)+IFERROR('FORM NILAI SIAP'!$U211*'CPMK-CPL'!P$15,0)+IFERROR('FORM NILAI SIAP'!$W211*'CPMK-CPL'!P$16,0)+IFERROR('FORM NILAI SIAP'!$Y211*'CPMK-CPL'!P$17,0)+IFERROR('FORM NILAI SIAP'!$AA211*'CPMK-CPL'!P$18,0)+IFERROR('FORM NILAI SIAP'!$AC211*'CPMK-CPL'!P$19,0)+IFERROR('FORM NILAI SIAP'!$AE211*'CPMK-CPL'!P$20,0))/'CPMK-CPL'!P$25,""))</f>
        <v/>
      </c>
      <c r="R211" s="7" t="str">
        <f>IF($C211="","",IFERROR((IFERROR('FORM NILAI SIAP'!$M211*'CPMK-CPL'!Q$11,0)+IFERROR('FORM NILAI SIAP'!$O211*'CPMK-CPL'!Q$12,0)+IFERROR('FORM NILAI SIAP'!$Q211*'CPMK-CPL'!Q$13,0)+IFERROR('FORM NILAI SIAP'!$S211*'CPMK-CPL'!Q$14,0)+IFERROR('FORM NILAI SIAP'!$U211*'CPMK-CPL'!Q$15,0)+IFERROR('FORM NILAI SIAP'!$W211*'CPMK-CPL'!Q$16,0)+IFERROR('FORM NILAI SIAP'!$Y211*'CPMK-CPL'!Q$17,0)+IFERROR('FORM NILAI SIAP'!$AA211*'CPMK-CPL'!Q$18,0)+IFERROR('FORM NILAI SIAP'!$AC211*'CPMK-CPL'!Q$19,0)+IFERROR('FORM NILAI SIAP'!$AE211*'CPMK-CPL'!Q$20,0))/'CPMK-CPL'!Q$25,""))</f>
        <v/>
      </c>
      <c r="S211" s="7" t="str">
        <f>IF($C211="","",IFERROR((IFERROR('FORM NILAI SIAP'!$M211*'CPMK-CPL'!R$11,0)+IFERROR('FORM NILAI SIAP'!$O211*'CPMK-CPL'!R$12,0)+IFERROR('FORM NILAI SIAP'!$Q211*'CPMK-CPL'!R$13,0)+IFERROR('FORM NILAI SIAP'!$S211*'CPMK-CPL'!R$14,0)+IFERROR('FORM NILAI SIAP'!$U211*'CPMK-CPL'!R$15,0)+IFERROR('FORM NILAI SIAP'!$W211*'CPMK-CPL'!R$16,0)+IFERROR('FORM NILAI SIAP'!$Y211*'CPMK-CPL'!R$17,0)+IFERROR('FORM NILAI SIAP'!$AA211*'CPMK-CPL'!R$18,0)+IFERROR('FORM NILAI SIAP'!$AC211*'CPMK-CPL'!R$19,0)+IFERROR('FORM NILAI SIAP'!$AE211*'CPMK-CPL'!R$20,0))/'CPMK-CPL'!R$25,""))</f>
        <v/>
      </c>
      <c r="T211" s="88" t="str">
        <f t="shared" ref="T211:AH211" si="217">IF(E211="","",IF(E211&gt;=80,4,IF(E211&gt;=70,3,IF(E211&gt;=60,2,1))))</f>
        <v/>
      </c>
      <c r="U211" s="88" t="str">
        <f t="shared" si="217"/>
        <v/>
      </c>
      <c r="V211" s="88" t="str">
        <f t="shared" si="207"/>
        <v/>
      </c>
      <c r="W211" s="88" t="str">
        <f t="shared" si="217"/>
        <v/>
      </c>
      <c r="X211" s="88" t="str">
        <f t="shared" si="217"/>
        <v/>
      </c>
      <c r="Y211" s="88" t="str">
        <f t="shared" si="217"/>
        <v/>
      </c>
      <c r="Z211" s="88" t="str">
        <f t="shared" si="217"/>
        <v/>
      </c>
      <c r="AA211" s="88" t="str">
        <f t="shared" si="217"/>
        <v/>
      </c>
      <c r="AB211" s="88" t="str">
        <f t="shared" si="217"/>
        <v/>
      </c>
      <c r="AC211" s="88" t="str">
        <f t="shared" si="217"/>
        <v/>
      </c>
      <c r="AD211" s="88" t="str">
        <f t="shared" si="217"/>
        <v/>
      </c>
      <c r="AE211" s="88" t="str">
        <f t="shared" si="217"/>
        <v/>
      </c>
      <c r="AF211" s="88" t="str">
        <f t="shared" si="217"/>
        <v/>
      </c>
      <c r="AG211" s="88" t="str">
        <f t="shared" si="217"/>
        <v/>
      </c>
      <c r="AH211" s="88" t="str">
        <f t="shared" si="217"/>
        <v/>
      </c>
      <c r="AI211" s="89" t="str">
        <f t="shared" ca="1" si="6"/>
        <v/>
      </c>
      <c r="AJ211" s="89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</row>
    <row r="212" spans="1:90" ht="14.25" customHeight="1">
      <c r="A212" s="103" t="str">
        <f t="shared" si="205"/>
        <v/>
      </c>
      <c r="B212" s="64" t="str">
        <f>IF('FORM NILAI SIAP'!A212=0,"",'FORM NILAI SIAP'!A212)</f>
        <v/>
      </c>
      <c r="C212" s="3" t="str">
        <f>IF('FORM NILAI SIAP'!B212=0,"",'FORM NILAI SIAP'!B212)</f>
        <v/>
      </c>
      <c r="D212" s="3" t="str">
        <f>'FORM NILAI SIAP'!J212</f>
        <v/>
      </c>
      <c r="E212" s="7" t="str">
        <f>IF($C212="","",IFERROR((IFERROR('FORM NILAI SIAP'!$M212*'CPMK-CPL'!D$11,0)+IFERROR('FORM NILAI SIAP'!$O212*'CPMK-CPL'!D$12,0)+IFERROR('FORM NILAI SIAP'!$Q212*'CPMK-CPL'!D$13,0)+IFERROR('FORM NILAI SIAP'!$S212*'CPMK-CPL'!D$14,0)+IFERROR('FORM NILAI SIAP'!$U212*'CPMK-CPL'!D$15,0)+IFERROR('FORM NILAI SIAP'!$W212*'CPMK-CPL'!D$16,0)+IFERROR('FORM NILAI SIAP'!$Y212*'CPMK-CPL'!D$17,0)+IFERROR('FORM NILAI SIAP'!$AA212*'CPMK-CPL'!D$18,0)+IFERROR('FORM NILAI SIAP'!$AC212*'CPMK-CPL'!D$19,0)+IFERROR('FORM NILAI SIAP'!$AE212*'CPMK-CPL'!D$20,0))/'CPMK-CPL'!D$25,""))</f>
        <v/>
      </c>
      <c r="F212" s="7" t="str">
        <f>IF($C212="","",IFERROR((IFERROR('FORM NILAI SIAP'!$M212*'CPMK-CPL'!E$11,0)+IFERROR('FORM NILAI SIAP'!$O212*'CPMK-CPL'!E$12,0)+IFERROR('FORM NILAI SIAP'!$Q212*'CPMK-CPL'!E$13,0)+IFERROR('FORM NILAI SIAP'!$S212*'CPMK-CPL'!E$14,0)+IFERROR('FORM NILAI SIAP'!$U212*'CPMK-CPL'!E$15,0)+IFERROR('FORM NILAI SIAP'!$W212*'CPMK-CPL'!E$16,0)+IFERROR('FORM NILAI SIAP'!$Y212*'CPMK-CPL'!E$17,0)+IFERROR('FORM NILAI SIAP'!$AA212*'CPMK-CPL'!E$18,0)+IFERROR('FORM NILAI SIAP'!$AC212*'CPMK-CPL'!E$19,0)+IFERROR('FORM NILAI SIAP'!$AE212*'CPMK-CPL'!E$20,0))/'CPMK-CPL'!E$25,""))</f>
        <v/>
      </c>
      <c r="G212" s="7" t="str">
        <f>IF($C212="","",IFERROR((IFERROR('FORM NILAI SIAP'!$M212*'CPMK-CPL'!F$11,0)+IFERROR('FORM NILAI SIAP'!$O212*'CPMK-CPL'!F$12,0)+IFERROR('FORM NILAI SIAP'!$Q212*'CPMK-CPL'!F$13,0)+IFERROR('FORM NILAI SIAP'!$S212*'CPMK-CPL'!F$14,0)+IFERROR('FORM NILAI SIAP'!$U212*'CPMK-CPL'!F$15,0)+IFERROR('FORM NILAI SIAP'!$W212*'CPMK-CPL'!F$16,0)+IFERROR('FORM NILAI SIAP'!$Y212*'CPMK-CPL'!F$17,0)+IFERROR('FORM NILAI SIAP'!$AA212*'CPMK-CPL'!F$18,0)+IFERROR('FORM NILAI SIAP'!$AC212*'CPMK-CPL'!F$19,0)+IFERROR('FORM NILAI SIAP'!$AE212*'CPMK-CPL'!F$20,0))/'CPMK-CPL'!F$25,""))</f>
        <v/>
      </c>
      <c r="H212" s="7" t="str">
        <f>IF($C212="","",IFERROR((IFERROR('FORM NILAI SIAP'!$M212*'CPMK-CPL'!G$11,0)+IFERROR('FORM NILAI SIAP'!$O212*'CPMK-CPL'!G$12,0)+IFERROR('FORM NILAI SIAP'!$Q212*'CPMK-CPL'!G$13,0)+IFERROR('FORM NILAI SIAP'!$S212*'CPMK-CPL'!G$14,0)+IFERROR('FORM NILAI SIAP'!$U212*'CPMK-CPL'!G$15,0)+IFERROR('FORM NILAI SIAP'!$W212*'CPMK-CPL'!G$16,0)+IFERROR('FORM NILAI SIAP'!$Y212*'CPMK-CPL'!G$17,0)+IFERROR('FORM NILAI SIAP'!$AA212*'CPMK-CPL'!G$18,0)+IFERROR('FORM NILAI SIAP'!$AC212*'CPMK-CPL'!G$19,0)+IFERROR('FORM NILAI SIAP'!$AE212*'CPMK-CPL'!G$20,0))/'CPMK-CPL'!G$25,""))</f>
        <v/>
      </c>
      <c r="I212" s="7" t="str">
        <f>IF($C212="","",IFERROR((IFERROR('FORM NILAI SIAP'!$M212*'CPMK-CPL'!H$11,0)+IFERROR('FORM NILAI SIAP'!$O212*'CPMK-CPL'!H$12,0)+IFERROR('FORM NILAI SIAP'!$Q212*'CPMK-CPL'!H$13,0)+IFERROR('FORM NILAI SIAP'!$S212*'CPMK-CPL'!H$14,0)+IFERROR('FORM NILAI SIAP'!$U212*'CPMK-CPL'!H$15,0)+IFERROR('FORM NILAI SIAP'!$W212*'CPMK-CPL'!H$16,0)+IFERROR('FORM NILAI SIAP'!$Y212*'CPMK-CPL'!H$17,0)+IFERROR('FORM NILAI SIAP'!$AA212*'CPMK-CPL'!H$18,0)+IFERROR('FORM NILAI SIAP'!$AC212*'CPMK-CPL'!H$19,0)+IFERROR('FORM NILAI SIAP'!$AE212*'CPMK-CPL'!H$20,0))/'CPMK-CPL'!H$25,""))</f>
        <v/>
      </c>
      <c r="J212" s="7" t="str">
        <f>IF($C212="","",IFERROR((IFERROR('FORM NILAI SIAP'!$M212*'CPMK-CPL'!I$11,0)+IFERROR('FORM NILAI SIAP'!$O212*'CPMK-CPL'!I$12,0)+IFERROR('FORM NILAI SIAP'!$Q212*'CPMK-CPL'!I$13,0)+IFERROR('FORM NILAI SIAP'!$S212*'CPMK-CPL'!I$14,0)+IFERROR('FORM NILAI SIAP'!$U212*'CPMK-CPL'!I$15,0)+IFERROR('FORM NILAI SIAP'!$W212*'CPMK-CPL'!I$16,0)+IFERROR('FORM NILAI SIAP'!$Y212*'CPMK-CPL'!I$17,0)+IFERROR('FORM NILAI SIAP'!$AA212*'CPMK-CPL'!I$18,0)+IFERROR('FORM NILAI SIAP'!$AC212*'CPMK-CPL'!I$19,0)+IFERROR('FORM NILAI SIAP'!$AE212*'CPMK-CPL'!I$20,0))/'CPMK-CPL'!I$25,""))</f>
        <v/>
      </c>
      <c r="K212" s="7" t="str">
        <f>IF($C212="","",IFERROR((IFERROR('FORM NILAI SIAP'!$M212*'CPMK-CPL'!J$11,0)+IFERROR('FORM NILAI SIAP'!$O212*'CPMK-CPL'!J$12,0)+IFERROR('FORM NILAI SIAP'!$Q212*'CPMK-CPL'!J$13,0)+IFERROR('FORM NILAI SIAP'!$S212*'CPMK-CPL'!J$14,0)+IFERROR('FORM NILAI SIAP'!$U212*'CPMK-CPL'!J$15,0)+IFERROR('FORM NILAI SIAP'!$W212*'CPMK-CPL'!J$16,0)+IFERROR('FORM NILAI SIAP'!$Y212*'CPMK-CPL'!J$17,0)+IFERROR('FORM NILAI SIAP'!$AA212*'CPMK-CPL'!J$18,0)+IFERROR('FORM NILAI SIAP'!$AC212*'CPMK-CPL'!J$19,0)+IFERROR('FORM NILAI SIAP'!$AE212*'CPMK-CPL'!J$20,0))/'CPMK-CPL'!J$25,""))</f>
        <v/>
      </c>
      <c r="L212" s="7" t="str">
        <f>IF($C212="","",IFERROR((IFERROR('FORM NILAI SIAP'!$M212*'CPMK-CPL'!K$11,0)+IFERROR('FORM NILAI SIAP'!$O212*'CPMK-CPL'!K$12,0)+IFERROR('FORM NILAI SIAP'!$Q212*'CPMK-CPL'!K$13,0)+IFERROR('FORM NILAI SIAP'!$S212*'CPMK-CPL'!K$14,0)+IFERROR('FORM NILAI SIAP'!$U212*'CPMK-CPL'!K$15,0)+IFERROR('FORM NILAI SIAP'!$W212*'CPMK-CPL'!K$16,0)+IFERROR('FORM NILAI SIAP'!$Y212*'CPMK-CPL'!K$17,0)+IFERROR('FORM NILAI SIAP'!$AA212*'CPMK-CPL'!K$18,0)+IFERROR('FORM NILAI SIAP'!$AC212*'CPMK-CPL'!K$19,0)+IFERROR('FORM NILAI SIAP'!$AE212*'CPMK-CPL'!K$20,0))/'CPMK-CPL'!K$25,""))</f>
        <v/>
      </c>
      <c r="M212" s="7" t="str">
        <f>IF($C212="","",IFERROR((IFERROR('FORM NILAI SIAP'!$M212*'CPMK-CPL'!L$11,0)+IFERROR('FORM NILAI SIAP'!$O212*'CPMK-CPL'!L$12,0)+IFERROR('FORM NILAI SIAP'!$Q212*'CPMK-CPL'!L$13,0)+IFERROR('FORM NILAI SIAP'!$S212*'CPMK-CPL'!L$14,0)+IFERROR('FORM NILAI SIAP'!$U212*'CPMK-CPL'!L$15,0)+IFERROR('FORM NILAI SIAP'!$W212*'CPMK-CPL'!L$16,0)+IFERROR('FORM NILAI SIAP'!$Y212*'CPMK-CPL'!L$17,0)+IFERROR('FORM NILAI SIAP'!$AA212*'CPMK-CPL'!L$18,0)+IFERROR('FORM NILAI SIAP'!$AC212*'CPMK-CPL'!L$19,0)+IFERROR('FORM NILAI SIAP'!$AE212*'CPMK-CPL'!L$20,0))/'CPMK-CPL'!L$25,""))</f>
        <v/>
      </c>
      <c r="N212" s="7" t="str">
        <f>IF($C212="","",IFERROR((IFERROR('FORM NILAI SIAP'!$M212*'CPMK-CPL'!M$11,0)+IFERROR('FORM NILAI SIAP'!$O212*'CPMK-CPL'!M$12,0)+IFERROR('FORM NILAI SIAP'!$Q212*'CPMK-CPL'!M$13,0)+IFERROR('FORM NILAI SIAP'!$S212*'CPMK-CPL'!M$14,0)+IFERROR('FORM NILAI SIAP'!$U212*'CPMK-CPL'!M$15,0)+IFERROR('FORM NILAI SIAP'!$W212*'CPMK-CPL'!M$16,0)+IFERROR('FORM NILAI SIAP'!$Y212*'CPMK-CPL'!M$17,0)+IFERROR('FORM NILAI SIAP'!$AA212*'CPMK-CPL'!M$18,0)+IFERROR('FORM NILAI SIAP'!$AC212*'CPMK-CPL'!M$19,0)+IFERROR('FORM NILAI SIAP'!$AE212*'CPMK-CPL'!M$20,0))/'CPMK-CPL'!M$25,""))</f>
        <v/>
      </c>
      <c r="O212" s="7" t="str">
        <f>IF($C212="","",IFERROR((IFERROR('FORM NILAI SIAP'!$M212*'CPMK-CPL'!N$11,0)+IFERROR('FORM NILAI SIAP'!$O212*'CPMK-CPL'!N$12,0)+IFERROR('FORM NILAI SIAP'!$Q212*'CPMK-CPL'!N$13,0)+IFERROR('FORM NILAI SIAP'!$S212*'CPMK-CPL'!N$14,0)+IFERROR('FORM NILAI SIAP'!$U212*'CPMK-CPL'!N$15,0)+IFERROR('FORM NILAI SIAP'!$W212*'CPMK-CPL'!N$16,0)+IFERROR('FORM NILAI SIAP'!$Y212*'CPMK-CPL'!N$17,0)+IFERROR('FORM NILAI SIAP'!$AA212*'CPMK-CPL'!N$18,0)+IFERROR('FORM NILAI SIAP'!$AC212*'CPMK-CPL'!N$19,0)+IFERROR('FORM NILAI SIAP'!$AE212*'CPMK-CPL'!N$20,0))/'CPMK-CPL'!N$25,""))</f>
        <v/>
      </c>
      <c r="P212" s="7" t="str">
        <f>IF($C212="","",IFERROR((IFERROR('FORM NILAI SIAP'!$M212*'CPMK-CPL'!O$11,0)+IFERROR('FORM NILAI SIAP'!$O212*'CPMK-CPL'!O$12,0)+IFERROR('FORM NILAI SIAP'!$Q212*'CPMK-CPL'!O$13,0)+IFERROR('FORM NILAI SIAP'!$S212*'CPMK-CPL'!O$14,0)+IFERROR('FORM NILAI SIAP'!$U212*'CPMK-CPL'!O$15,0)+IFERROR('FORM NILAI SIAP'!$W212*'CPMK-CPL'!O$16,0)+IFERROR('FORM NILAI SIAP'!$Y212*'CPMK-CPL'!O$17,0)+IFERROR('FORM NILAI SIAP'!$AA212*'CPMK-CPL'!O$18,0)+IFERROR('FORM NILAI SIAP'!$AC212*'CPMK-CPL'!O$19,0)+IFERROR('FORM NILAI SIAP'!$AE212*'CPMK-CPL'!O$20,0))/'CPMK-CPL'!O$25,""))</f>
        <v/>
      </c>
      <c r="Q212" s="7" t="str">
        <f>IF($C212="","",IFERROR((IFERROR('FORM NILAI SIAP'!$M212*'CPMK-CPL'!P$11,0)+IFERROR('FORM NILAI SIAP'!$O212*'CPMK-CPL'!P$12,0)+IFERROR('FORM NILAI SIAP'!$Q212*'CPMK-CPL'!P$13,0)+IFERROR('FORM NILAI SIAP'!$S212*'CPMK-CPL'!P$14,0)+IFERROR('FORM NILAI SIAP'!$U212*'CPMK-CPL'!P$15,0)+IFERROR('FORM NILAI SIAP'!$W212*'CPMK-CPL'!P$16,0)+IFERROR('FORM NILAI SIAP'!$Y212*'CPMK-CPL'!P$17,0)+IFERROR('FORM NILAI SIAP'!$AA212*'CPMK-CPL'!P$18,0)+IFERROR('FORM NILAI SIAP'!$AC212*'CPMK-CPL'!P$19,0)+IFERROR('FORM NILAI SIAP'!$AE212*'CPMK-CPL'!P$20,0))/'CPMK-CPL'!P$25,""))</f>
        <v/>
      </c>
      <c r="R212" s="7" t="str">
        <f>IF($C212="","",IFERROR((IFERROR('FORM NILAI SIAP'!$M212*'CPMK-CPL'!Q$11,0)+IFERROR('FORM NILAI SIAP'!$O212*'CPMK-CPL'!Q$12,0)+IFERROR('FORM NILAI SIAP'!$Q212*'CPMK-CPL'!Q$13,0)+IFERROR('FORM NILAI SIAP'!$S212*'CPMK-CPL'!Q$14,0)+IFERROR('FORM NILAI SIAP'!$U212*'CPMK-CPL'!Q$15,0)+IFERROR('FORM NILAI SIAP'!$W212*'CPMK-CPL'!Q$16,0)+IFERROR('FORM NILAI SIAP'!$Y212*'CPMK-CPL'!Q$17,0)+IFERROR('FORM NILAI SIAP'!$AA212*'CPMK-CPL'!Q$18,0)+IFERROR('FORM NILAI SIAP'!$AC212*'CPMK-CPL'!Q$19,0)+IFERROR('FORM NILAI SIAP'!$AE212*'CPMK-CPL'!Q$20,0))/'CPMK-CPL'!Q$25,""))</f>
        <v/>
      </c>
      <c r="S212" s="7" t="str">
        <f>IF($C212="","",IFERROR((IFERROR('FORM NILAI SIAP'!$M212*'CPMK-CPL'!R$11,0)+IFERROR('FORM NILAI SIAP'!$O212*'CPMK-CPL'!R$12,0)+IFERROR('FORM NILAI SIAP'!$Q212*'CPMK-CPL'!R$13,0)+IFERROR('FORM NILAI SIAP'!$S212*'CPMK-CPL'!R$14,0)+IFERROR('FORM NILAI SIAP'!$U212*'CPMK-CPL'!R$15,0)+IFERROR('FORM NILAI SIAP'!$W212*'CPMK-CPL'!R$16,0)+IFERROR('FORM NILAI SIAP'!$Y212*'CPMK-CPL'!R$17,0)+IFERROR('FORM NILAI SIAP'!$AA212*'CPMK-CPL'!R$18,0)+IFERROR('FORM NILAI SIAP'!$AC212*'CPMK-CPL'!R$19,0)+IFERROR('FORM NILAI SIAP'!$AE212*'CPMK-CPL'!R$20,0))/'CPMK-CPL'!R$25,""))</f>
        <v/>
      </c>
      <c r="T212" s="88" t="str">
        <f t="shared" ref="T212:AH212" si="218">IF(E212="","",IF(E212&gt;=80,4,IF(E212&gt;=70,3,IF(E212&gt;=60,2,1))))</f>
        <v/>
      </c>
      <c r="U212" s="88" t="str">
        <f t="shared" si="218"/>
        <v/>
      </c>
      <c r="V212" s="88" t="str">
        <f t="shared" si="207"/>
        <v/>
      </c>
      <c r="W212" s="88" t="str">
        <f t="shared" si="218"/>
        <v/>
      </c>
      <c r="X212" s="88" t="str">
        <f t="shared" si="218"/>
        <v/>
      </c>
      <c r="Y212" s="88" t="str">
        <f t="shared" si="218"/>
        <v/>
      </c>
      <c r="Z212" s="88" t="str">
        <f t="shared" si="218"/>
        <v/>
      </c>
      <c r="AA212" s="88" t="str">
        <f t="shared" si="218"/>
        <v/>
      </c>
      <c r="AB212" s="88" t="str">
        <f t="shared" si="218"/>
        <v/>
      </c>
      <c r="AC212" s="88" t="str">
        <f t="shared" si="218"/>
        <v/>
      </c>
      <c r="AD212" s="88" t="str">
        <f t="shared" si="218"/>
        <v/>
      </c>
      <c r="AE212" s="88" t="str">
        <f t="shared" si="218"/>
        <v/>
      </c>
      <c r="AF212" s="88" t="str">
        <f t="shared" si="218"/>
        <v/>
      </c>
      <c r="AG212" s="88" t="str">
        <f t="shared" si="218"/>
        <v/>
      </c>
      <c r="AH212" s="88" t="str">
        <f t="shared" si="218"/>
        <v/>
      </c>
      <c r="AI212" s="89" t="str">
        <f t="shared" ca="1" si="6"/>
        <v/>
      </c>
      <c r="AJ212" s="89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</row>
    <row r="213" spans="1:90" ht="14.25" customHeight="1">
      <c r="A213" s="103" t="str">
        <f t="shared" si="205"/>
        <v/>
      </c>
      <c r="B213" s="64" t="str">
        <f>IF('FORM NILAI SIAP'!A213=0,"",'FORM NILAI SIAP'!A213)</f>
        <v/>
      </c>
      <c r="C213" s="3" t="str">
        <f>IF('FORM NILAI SIAP'!B213=0,"",'FORM NILAI SIAP'!B213)</f>
        <v/>
      </c>
      <c r="D213" s="3" t="str">
        <f>'FORM NILAI SIAP'!J213</f>
        <v/>
      </c>
      <c r="E213" s="7" t="str">
        <f>IF($C213="","",IFERROR((IFERROR('FORM NILAI SIAP'!$M213*'CPMK-CPL'!D$11,0)+IFERROR('FORM NILAI SIAP'!$O213*'CPMK-CPL'!D$12,0)+IFERROR('FORM NILAI SIAP'!$Q213*'CPMK-CPL'!D$13,0)+IFERROR('FORM NILAI SIAP'!$S213*'CPMK-CPL'!D$14,0)+IFERROR('FORM NILAI SIAP'!$U213*'CPMK-CPL'!D$15,0)+IFERROR('FORM NILAI SIAP'!$W213*'CPMK-CPL'!D$16,0)+IFERROR('FORM NILAI SIAP'!$Y213*'CPMK-CPL'!D$17,0)+IFERROR('FORM NILAI SIAP'!$AA213*'CPMK-CPL'!D$18,0)+IFERROR('FORM NILAI SIAP'!$AC213*'CPMK-CPL'!D$19,0)+IFERROR('FORM NILAI SIAP'!$AE213*'CPMK-CPL'!D$20,0))/'CPMK-CPL'!D$25,""))</f>
        <v/>
      </c>
      <c r="F213" s="7" t="str">
        <f>IF($C213="","",IFERROR((IFERROR('FORM NILAI SIAP'!$M213*'CPMK-CPL'!E$11,0)+IFERROR('FORM NILAI SIAP'!$O213*'CPMK-CPL'!E$12,0)+IFERROR('FORM NILAI SIAP'!$Q213*'CPMK-CPL'!E$13,0)+IFERROR('FORM NILAI SIAP'!$S213*'CPMK-CPL'!E$14,0)+IFERROR('FORM NILAI SIAP'!$U213*'CPMK-CPL'!E$15,0)+IFERROR('FORM NILAI SIAP'!$W213*'CPMK-CPL'!E$16,0)+IFERROR('FORM NILAI SIAP'!$Y213*'CPMK-CPL'!E$17,0)+IFERROR('FORM NILAI SIAP'!$AA213*'CPMK-CPL'!E$18,0)+IFERROR('FORM NILAI SIAP'!$AC213*'CPMK-CPL'!E$19,0)+IFERROR('FORM NILAI SIAP'!$AE213*'CPMK-CPL'!E$20,0))/'CPMK-CPL'!E$25,""))</f>
        <v/>
      </c>
      <c r="G213" s="7" t="str">
        <f>IF($C213="","",IFERROR((IFERROR('FORM NILAI SIAP'!$M213*'CPMK-CPL'!F$11,0)+IFERROR('FORM NILAI SIAP'!$O213*'CPMK-CPL'!F$12,0)+IFERROR('FORM NILAI SIAP'!$Q213*'CPMK-CPL'!F$13,0)+IFERROR('FORM NILAI SIAP'!$S213*'CPMK-CPL'!F$14,0)+IFERROR('FORM NILAI SIAP'!$U213*'CPMK-CPL'!F$15,0)+IFERROR('FORM NILAI SIAP'!$W213*'CPMK-CPL'!F$16,0)+IFERROR('FORM NILAI SIAP'!$Y213*'CPMK-CPL'!F$17,0)+IFERROR('FORM NILAI SIAP'!$AA213*'CPMK-CPL'!F$18,0)+IFERROR('FORM NILAI SIAP'!$AC213*'CPMK-CPL'!F$19,0)+IFERROR('FORM NILAI SIAP'!$AE213*'CPMK-CPL'!F$20,0))/'CPMK-CPL'!F$25,""))</f>
        <v/>
      </c>
      <c r="H213" s="7" t="str">
        <f>IF($C213="","",IFERROR((IFERROR('FORM NILAI SIAP'!$M213*'CPMK-CPL'!G$11,0)+IFERROR('FORM NILAI SIAP'!$O213*'CPMK-CPL'!G$12,0)+IFERROR('FORM NILAI SIAP'!$Q213*'CPMK-CPL'!G$13,0)+IFERROR('FORM NILAI SIAP'!$S213*'CPMK-CPL'!G$14,0)+IFERROR('FORM NILAI SIAP'!$U213*'CPMK-CPL'!G$15,0)+IFERROR('FORM NILAI SIAP'!$W213*'CPMK-CPL'!G$16,0)+IFERROR('FORM NILAI SIAP'!$Y213*'CPMK-CPL'!G$17,0)+IFERROR('FORM NILAI SIAP'!$AA213*'CPMK-CPL'!G$18,0)+IFERROR('FORM NILAI SIAP'!$AC213*'CPMK-CPL'!G$19,0)+IFERROR('FORM NILAI SIAP'!$AE213*'CPMK-CPL'!G$20,0))/'CPMK-CPL'!G$25,""))</f>
        <v/>
      </c>
      <c r="I213" s="7" t="str">
        <f>IF($C213="","",IFERROR((IFERROR('FORM NILAI SIAP'!$M213*'CPMK-CPL'!H$11,0)+IFERROR('FORM NILAI SIAP'!$O213*'CPMK-CPL'!H$12,0)+IFERROR('FORM NILAI SIAP'!$Q213*'CPMK-CPL'!H$13,0)+IFERROR('FORM NILAI SIAP'!$S213*'CPMK-CPL'!H$14,0)+IFERROR('FORM NILAI SIAP'!$U213*'CPMK-CPL'!H$15,0)+IFERROR('FORM NILAI SIAP'!$W213*'CPMK-CPL'!H$16,0)+IFERROR('FORM NILAI SIAP'!$Y213*'CPMK-CPL'!H$17,0)+IFERROR('FORM NILAI SIAP'!$AA213*'CPMK-CPL'!H$18,0)+IFERROR('FORM NILAI SIAP'!$AC213*'CPMK-CPL'!H$19,0)+IFERROR('FORM NILAI SIAP'!$AE213*'CPMK-CPL'!H$20,0))/'CPMK-CPL'!H$25,""))</f>
        <v/>
      </c>
      <c r="J213" s="7" t="str">
        <f>IF($C213="","",IFERROR((IFERROR('FORM NILAI SIAP'!$M213*'CPMK-CPL'!I$11,0)+IFERROR('FORM NILAI SIAP'!$O213*'CPMK-CPL'!I$12,0)+IFERROR('FORM NILAI SIAP'!$Q213*'CPMK-CPL'!I$13,0)+IFERROR('FORM NILAI SIAP'!$S213*'CPMK-CPL'!I$14,0)+IFERROR('FORM NILAI SIAP'!$U213*'CPMK-CPL'!I$15,0)+IFERROR('FORM NILAI SIAP'!$W213*'CPMK-CPL'!I$16,0)+IFERROR('FORM NILAI SIAP'!$Y213*'CPMK-CPL'!I$17,0)+IFERROR('FORM NILAI SIAP'!$AA213*'CPMK-CPL'!I$18,0)+IFERROR('FORM NILAI SIAP'!$AC213*'CPMK-CPL'!I$19,0)+IFERROR('FORM NILAI SIAP'!$AE213*'CPMK-CPL'!I$20,0))/'CPMK-CPL'!I$25,""))</f>
        <v/>
      </c>
      <c r="K213" s="7" t="str">
        <f>IF($C213="","",IFERROR((IFERROR('FORM NILAI SIAP'!$M213*'CPMK-CPL'!J$11,0)+IFERROR('FORM NILAI SIAP'!$O213*'CPMK-CPL'!J$12,0)+IFERROR('FORM NILAI SIAP'!$Q213*'CPMK-CPL'!J$13,0)+IFERROR('FORM NILAI SIAP'!$S213*'CPMK-CPL'!J$14,0)+IFERROR('FORM NILAI SIAP'!$U213*'CPMK-CPL'!J$15,0)+IFERROR('FORM NILAI SIAP'!$W213*'CPMK-CPL'!J$16,0)+IFERROR('FORM NILAI SIAP'!$Y213*'CPMK-CPL'!J$17,0)+IFERROR('FORM NILAI SIAP'!$AA213*'CPMK-CPL'!J$18,0)+IFERROR('FORM NILAI SIAP'!$AC213*'CPMK-CPL'!J$19,0)+IFERROR('FORM NILAI SIAP'!$AE213*'CPMK-CPL'!J$20,0))/'CPMK-CPL'!J$25,""))</f>
        <v/>
      </c>
      <c r="L213" s="7" t="str">
        <f>IF($C213="","",IFERROR((IFERROR('FORM NILAI SIAP'!$M213*'CPMK-CPL'!K$11,0)+IFERROR('FORM NILAI SIAP'!$O213*'CPMK-CPL'!K$12,0)+IFERROR('FORM NILAI SIAP'!$Q213*'CPMK-CPL'!K$13,0)+IFERROR('FORM NILAI SIAP'!$S213*'CPMK-CPL'!K$14,0)+IFERROR('FORM NILAI SIAP'!$U213*'CPMK-CPL'!K$15,0)+IFERROR('FORM NILAI SIAP'!$W213*'CPMK-CPL'!K$16,0)+IFERROR('FORM NILAI SIAP'!$Y213*'CPMK-CPL'!K$17,0)+IFERROR('FORM NILAI SIAP'!$AA213*'CPMK-CPL'!K$18,0)+IFERROR('FORM NILAI SIAP'!$AC213*'CPMK-CPL'!K$19,0)+IFERROR('FORM NILAI SIAP'!$AE213*'CPMK-CPL'!K$20,0))/'CPMK-CPL'!K$25,""))</f>
        <v/>
      </c>
      <c r="M213" s="7" t="str">
        <f>IF($C213="","",IFERROR((IFERROR('FORM NILAI SIAP'!$M213*'CPMK-CPL'!L$11,0)+IFERROR('FORM NILAI SIAP'!$O213*'CPMK-CPL'!L$12,0)+IFERROR('FORM NILAI SIAP'!$Q213*'CPMK-CPL'!L$13,0)+IFERROR('FORM NILAI SIAP'!$S213*'CPMK-CPL'!L$14,0)+IFERROR('FORM NILAI SIAP'!$U213*'CPMK-CPL'!L$15,0)+IFERROR('FORM NILAI SIAP'!$W213*'CPMK-CPL'!L$16,0)+IFERROR('FORM NILAI SIAP'!$Y213*'CPMK-CPL'!L$17,0)+IFERROR('FORM NILAI SIAP'!$AA213*'CPMK-CPL'!L$18,0)+IFERROR('FORM NILAI SIAP'!$AC213*'CPMK-CPL'!L$19,0)+IFERROR('FORM NILAI SIAP'!$AE213*'CPMK-CPL'!L$20,0))/'CPMK-CPL'!L$25,""))</f>
        <v/>
      </c>
      <c r="N213" s="7" t="str">
        <f>IF($C213="","",IFERROR((IFERROR('FORM NILAI SIAP'!$M213*'CPMK-CPL'!M$11,0)+IFERROR('FORM NILAI SIAP'!$O213*'CPMK-CPL'!M$12,0)+IFERROR('FORM NILAI SIAP'!$Q213*'CPMK-CPL'!M$13,0)+IFERROR('FORM NILAI SIAP'!$S213*'CPMK-CPL'!M$14,0)+IFERROR('FORM NILAI SIAP'!$U213*'CPMK-CPL'!M$15,0)+IFERROR('FORM NILAI SIAP'!$W213*'CPMK-CPL'!M$16,0)+IFERROR('FORM NILAI SIAP'!$Y213*'CPMK-CPL'!M$17,0)+IFERROR('FORM NILAI SIAP'!$AA213*'CPMK-CPL'!M$18,0)+IFERROR('FORM NILAI SIAP'!$AC213*'CPMK-CPL'!M$19,0)+IFERROR('FORM NILAI SIAP'!$AE213*'CPMK-CPL'!M$20,0))/'CPMK-CPL'!M$25,""))</f>
        <v/>
      </c>
      <c r="O213" s="7" t="str">
        <f>IF($C213="","",IFERROR((IFERROR('FORM NILAI SIAP'!$M213*'CPMK-CPL'!N$11,0)+IFERROR('FORM NILAI SIAP'!$O213*'CPMK-CPL'!N$12,0)+IFERROR('FORM NILAI SIAP'!$Q213*'CPMK-CPL'!N$13,0)+IFERROR('FORM NILAI SIAP'!$S213*'CPMK-CPL'!N$14,0)+IFERROR('FORM NILAI SIAP'!$U213*'CPMK-CPL'!N$15,0)+IFERROR('FORM NILAI SIAP'!$W213*'CPMK-CPL'!N$16,0)+IFERROR('FORM NILAI SIAP'!$Y213*'CPMK-CPL'!N$17,0)+IFERROR('FORM NILAI SIAP'!$AA213*'CPMK-CPL'!N$18,0)+IFERROR('FORM NILAI SIAP'!$AC213*'CPMK-CPL'!N$19,0)+IFERROR('FORM NILAI SIAP'!$AE213*'CPMK-CPL'!N$20,0))/'CPMK-CPL'!N$25,""))</f>
        <v/>
      </c>
      <c r="P213" s="7" t="str">
        <f>IF($C213="","",IFERROR((IFERROR('FORM NILAI SIAP'!$M213*'CPMK-CPL'!O$11,0)+IFERROR('FORM NILAI SIAP'!$O213*'CPMK-CPL'!O$12,0)+IFERROR('FORM NILAI SIAP'!$Q213*'CPMK-CPL'!O$13,0)+IFERROR('FORM NILAI SIAP'!$S213*'CPMK-CPL'!O$14,0)+IFERROR('FORM NILAI SIAP'!$U213*'CPMK-CPL'!O$15,0)+IFERROR('FORM NILAI SIAP'!$W213*'CPMK-CPL'!O$16,0)+IFERROR('FORM NILAI SIAP'!$Y213*'CPMK-CPL'!O$17,0)+IFERROR('FORM NILAI SIAP'!$AA213*'CPMK-CPL'!O$18,0)+IFERROR('FORM NILAI SIAP'!$AC213*'CPMK-CPL'!O$19,0)+IFERROR('FORM NILAI SIAP'!$AE213*'CPMK-CPL'!O$20,0))/'CPMK-CPL'!O$25,""))</f>
        <v/>
      </c>
      <c r="Q213" s="7" t="str">
        <f>IF($C213="","",IFERROR((IFERROR('FORM NILAI SIAP'!$M213*'CPMK-CPL'!P$11,0)+IFERROR('FORM NILAI SIAP'!$O213*'CPMK-CPL'!P$12,0)+IFERROR('FORM NILAI SIAP'!$Q213*'CPMK-CPL'!P$13,0)+IFERROR('FORM NILAI SIAP'!$S213*'CPMK-CPL'!P$14,0)+IFERROR('FORM NILAI SIAP'!$U213*'CPMK-CPL'!P$15,0)+IFERROR('FORM NILAI SIAP'!$W213*'CPMK-CPL'!P$16,0)+IFERROR('FORM NILAI SIAP'!$Y213*'CPMK-CPL'!P$17,0)+IFERROR('FORM NILAI SIAP'!$AA213*'CPMK-CPL'!P$18,0)+IFERROR('FORM NILAI SIAP'!$AC213*'CPMK-CPL'!P$19,0)+IFERROR('FORM NILAI SIAP'!$AE213*'CPMK-CPL'!P$20,0))/'CPMK-CPL'!P$25,""))</f>
        <v/>
      </c>
      <c r="R213" s="7" t="str">
        <f>IF($C213="","",IFERROR((IFERROR('FORM NILAI SIAP'!$M213*'CPMK-CPL'!Q$11,0)+IFERROR('FORM NILAI SIAP'!$O213*'CPMK-CPL'!Q$12,0)+IFERROR('FORM NILAI SIAP'!$Q213*'CPMK-CPL'!Q$13,0)+IFERROR('FORM NILAI SIAP'!$S213*'CPMK-CPL'!Q$14,0)+IFERROR('FORM NILAI SIAP'!$U213*'CPMK-CPL'!Q$15,0)+IFERROR('FORM NILAI SIAP'!$W213*'CPMK-CPL'!Q$16,0)+IFERROR('FORM NILAI SIAP'!$Y213*'CPMK-CPL'!Q$17,0)+IFERROR('FORM NILAI SIAP'!$AA213*'CPMK-CPL'!Q$18,0)+IFERROR('FORM NILAI SIAP'!$AC213*'CPMK-CPL'!Q$19,0)+IFERROR('FORM NILAI SIAP'!$AE213*'CPMK-CPL'!Q$20,0))/'CPMK-CPL'!Q$25,""))</f>
        <v/>
      </c>
      <c r="S213" s="7" t="str">
        <f>IF($C213="","",IFERROR((IFERROR('FORM NILAI SIAP'!$M213*'CPMK-CPL'!R$11,0)+IFERROR('FORM NILAI SIAP'!$O213*'CPMK-CPL'!R$12,0)+IFERROR('FORM NILAI SIAP'!$Q213*'CPMK-CPL'!R$13,0)+IFERROR('FORM NILAI SIAP'!$S213*'CPMK-CPL'!R$14,0)+IFERROR('FORM NILAI SIAP'!$U213*'CPMK-CPL'!R$15,0)+IFERROR('FORM NILAI SIAP'!$W213*'CPMK-CPL'!R$16,0)+IFERROR('FORM NILAI SIAP'!$Y213*'CPMK-CPL'!R$17,0)+IFERROR('FORM NILAI SIAP'!$AA213*'CPMK-CPL'!R$18,0)+IFERROR('FORM NILAI SIAP'!$AC213*'CPMK-CPL'!R$19,0)+IFERROR('FORM NILAI SIAP'!$AE213*'CPMK-CPL'!R$20,0))/'CPMK-CPL'!R$25,""))</f>
        <v/>
      </c>
      <c r="T213" s="88" t="str">
        <f t="shared" ref="T213:AH213" si="219">IF(E213="","",IF(E213&gt;=80,4,IF(E213&gt;=70,3,IF(E213&gt;=60,2,1))))</f>
        <v/>
      </c>
      <c r="U213" s="88" t="str">
        <f t="shared" si="219"/>
        <v/>
      </c>
      <c r="V213" s="88" t="str">
        <f t="shared" si="207"/>
        <v/>
      </c>
      <c r="W213" s="88" t="str">
        <f t="shared" si="219"/>
        <v/>
      </c>
      <c r="X213" s="88" t="str">
        <f t="shared" si="219"/>
        <v/>
      </c>
      <c r="Y213" s="88" t="str">
        <f t="shared" si="219"/>
        <v/>
      </c>
      <c r="Z213" s="88" t="str">
        <f t="shared" si="219"/>
        <v/>
      </c>
      <c r="AA213" s="88" t="str">
        <f t="shared" si="219"/>
        <v/>
      </c>
      <c r="AB213" s="88" t="str">
        <f t="shared" si="219"/>
        <v/>
      </c>
      <c r="AC213" s="88" t="str">
        <f t="shared" si="219"/>
        <v/>
      </c>
      <c r="AD213" s="88" t="str">
        <f t="shared" si="219"/>
        <v/>
      </c>
      <c r="AE213" s="88" t="str">
        <f t="shared" si="219"/>
        <v/>
      </c>
      <c r="AF213" s="88" t="str">
        <f t="shared" si="219"/>
        <v/>
      </c>
      <c r="AG213" s="88" t="str">
        <f t="shared" si="219"/>
        <v/>
      </c>
      <c r="AH213" s="88" t="str">
        <f t="shared" si="219"/>
        <v/>
      </c>
      <c r="AI213" s="89" t="str">
        <f t="shared" ca="1" si="6"/>
        <v/>
      </c>
      <c r="AJ213" s="89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</row>
    <row r="214" spans="1:90" ht="14.25" customHeight="1">
      <c r="A214" s="103" t="str">
        <f t="shared" si="205"/>
        <v/>
      </c>
      <c r="B214" s="64" t="str">
        <f>IF('FORM NILAI SIAP'!A214=0,"",'FORM NILAI SIAP'!A214)</f>
        <v/>
      </c>
      <c r="C214" s="3" t="str">
        <f>IF('FORM NILAI SIAP'!B214=0,"",'FORM NILAI SIAP'!B214)</f>
        <v/>
      </c>
      <c r="D214" s="3" t="str">
        <f>'FORM NILAI SIAP'!J214</f>
        <v/>
      </c>
      <c r="E214" s="7" t="str">
        <f>IF($C214="","",IFERROR((IFERROR('FORM NILAI SIAP'!$M214*'CPMK-CPL'!D$11,0)+IFERROR('FORM NILAI SIAP'!$O214*'CPMK-CPL'!D$12,0)+IFERROR('FORM NILAI SIAP'!$Q214*'CPMK-CPL'!D$13,0)+IFERROR('FORM NILAI SIAP'!$S214*'CPMK-CPL'!D$14,0)+IFERROR('FORM NILAI SIAP'!$U214*'CPMK-CPL'!D$15,0)+IFERROR('FORM NILAI SIAP'!$W214*'CPMK-CPL'!D$16,0)+IFERROR('FORM NILAI SIAP'!$Y214*'CPMK-CPL'!D$17,0)+IFERROR('FORM NILAI SIAP'!$AA214*'CPMK-CPL'!D$18,0)+IFERROR('FORM NILAI SIAP'!$AC214*'CPMK-CPL'!D$19,0)+IFERROR('FORM NILAI SIAP'!$AE214*'CPMK-CPL'!D$20,0))/'CPMK-CPL'!D$25,""))</f>
        <v/>
      </c>
      <c r="F214" s="7" t="str">
        <f>IF($C214="","",IFERROR((IFERROR('FORM NILAI SIAP'!$M214*'CPMK-CPL'!E$11,0)+IFERROR('FORM NILAI SIAP'!$O214*'CPMK-CPL'!E$12,0)+IFERROR('FORM NILAI SIAP'!$Q214*'CPMK-CPL'!E$13,0)+IFERROR('FORM NILAI SIAP'!$S214*'CPMK-CPL'!E$14,0)+IFERROR('FORM NILAI SIAP'!$U214*'CPMK-CPL'!E$15,0)+IFERROR('FORM NILAI SIAP'!$W214*'CPMK-CPL'!E$16,0)+IFERROR('FORM NILAI SIAP'!$Y214*'CPMK-CPL'!E$17,0)+IFERROR('FORM NILAI SIAP'!$AA214*'CPMK-CPL'!E$18,0)+IFERROR('FORM NILAI SIAP'!$AC214*'CPMK-CPL'!E$19,0)+IFERROR('FORM NILAI SIAP'!$AE214*'CPMK-CPL'!E$20,0))/'CPMK-CPL'!E$25,""))</f>
        <v/>
      </c>
      <c r="G214" s="7" t="str">
        <f>IF($C214="","",IFERROR((IFERROR('FORM NILAI SIAP'!$M214*'CPMK-CPL'!F$11,0)+IFERROR('FORM NILAI SIAP'!$O214*'CPMK-CPL'!F$12,0)+IFERROR('FORM NILAI SIAP'!$Q214*'CPMK-CPL'!F$13,0)+IFERROR('FORM NILAI SIAP'!$S214*'CPMK-CPL'!F$14,0)+IFERROR('FORM NILAI SIAP'!$U214*'CPMK-CPL'!F$15,0)+IFERROR('FORM NILAI SIAP'!$W214*'CPMK-CPL'!F$16,0)+IFERROR('FORM NILAI SIAP'!$Y214*'CPMK-CPL'!F$17,0)+IFERROR('FORM NILAI SIAP'!$AA214*'CPMK-CPL'!F$18,0)+IFERROR('FORM NILAI SIAP'!$AC214*'CPMK-CPL'!F$19,0)+IFERROR('FORM NILAI SIAP'!$AE214*'CPMK-CPL'!F$20,0))/'CPMK-CPL'!F$25,""))</f>
        <v/>
      </c>
      <c r="H214" s="7" t="str">
        <f>IF($C214="","",IFERROR((IFERROR('FORM NILAI SIAP'!$M214*'CPMK-CPL'!G$11,0)+IFERROR('FORM NILAI SIAP'!$O214*'CPMK-CPL'!G$12,0)+IFERROR('FORM NILAI SIAP'!$Q214*'CPMK-CPL'!G$13,0)+IFERROR('FORM NILAI SIAP'!$S214*'CPMK-CPL'!G$14,0)+IFERROR('FORM NILAI SIAP'!$U214*'CPMK-CPL'!G$15,0)+IFERROR('FORM NILAI SIAP'!$W214*'CPMK-CPL'!G$16,0)+IFERROR('FORM NILAI SIAP'!$Y214*'CPMK-CPL'!G$17,0)+IFERROR('FORM NILAI SIAP'!$AA214*'CPMK-CPL'!G$18,0)+IFERROR('FORM NILAI SIAP'!$AC214*'CPMK-CPL'!G$19,0)+IFERROR('FORM NILAI SIAP'!$AE214*'CPMK-CPL'!G$20,0))/'CPMK-CPL'!G$25,""))</f>
        <v/>
      </c>
      <c r="I214" s="7" t="str">
        <f>IF($C214="","",IFERROR((IFERROR('FORM NILAI SIAP'!$M214*'CPMK-CPL'!H$11,0)+IFERROR('FORM NILAI SIAP'!$O214*'CPMK-CPL'!H$12,0)+IFERROR('FORM NILAI SIAP'!$Q214*'CPMK-CPL'!H$13,0)+IFERROR('FORM NILAI SIAP'!$S214*'CPMK-CPL'!H$14,0)+IFERROR('FORM NILAI SIAP'!$U214*'CPMK-CPL'!H$15,0)+IFERROR('FORM NILAI SIAP'!$W214*'CPMK-CPL'!H$16,0)+IFERROR('FORM NILAI SIAP'!$Y214*'CPMK-CPL'!H$17,0)+IFERROR('FORM NILAI SIAP'!$AA214*'CPMK-CPL'!H$18,0)+IFERROR('FORM NILAI SIAP'!$AC214*'CPMK-CPL'!H$19,0)+IFERROR('FORM NILAI SIAP'!$AE214*'CPMK-CPL'!H$20,0))/'CPMK-CPL'!H$25,""))</f>
        <v/>
      </c>
      <c r="J214" s="7" t="str">
        <f>IF($C214="","",IFERROR((IFERROR('FORM NILAI SIAP'!$M214*'CPMK-CPL'!I$11,0)+IFERROR('FORM NILAI SIAP'!$O214*'CPMK-CPL'!I$12,0)+IFERROR('FORM NILAI SIAP'!$Q214*'CPMK-CPL'!I$13,0)+IFERROR('FORM NILAI SIAP'!$S214*'CPMK-CPL'!I$14,0)+IFERROR('FORM NILAI SIAP'!$U214*'CPMK-CPL'!I$15,0)+IFERROR('FORM NILAI SIAP'!$W214*'CPMK-CPL'!I$16,0)+IFERROR('FORM NILAI SIAP'!$Y214*'CPMK-CPL'!I$17,0)+IFERROR('FORM NILAI SIAP'!$AA214*'CPMK-CPL'!I$18,0)+IFERROR('FORM NILAI SIAP'!$AC214*'CPMK-CPL'!I$19,0)+IFERROR('FORM NILAI SIAP'!$AE214*'CPMK-CPL'!I$20,0))/'CPMK-CPL'!I$25,""))</f>
        <v/>
      </c>
      <c r="K214" s="7" t="str">
        <f>IF($C214="","",IFERROR((IFERROR('FORM NILAI SIAP'!$M214*'CPMK-CPL'!J$11,0)+IFERROR('FORM NILAI SIAP'!$O214*'CPMK-CPL'!J$12,0)+IFERROR('FORM NILAI SIAP'!$Q214*'CPMK-CPL'!J$13,0)+IFERROR('FORM NILAI SIAP'!$S214*'CPMK-CPL'!J$14,0)+IFERROR('FORM NILAI SIAP'!$U214*'CPMK-CPL'!J$15,0)+IFERROR('FORM NILAI SIAP'!$W214*'CPMK-CPL'!J$16,0)+IFERROR('FORM NILAI SIAP'!$Y214*'CPMK-CPL'!J$17,0)+IFERROR('FORM NILAI SIAP'!$AA214*'CPMK-CPL'!J$18,0)+IFERROR('FORM NILAI SIAP'!$AC214*'CPMK-CPL'!J$19,0)+IFERROR('FORM NILAI SIAP'!$AE214*'CPMK-CPL'!J$20,0))/'CPMK-CPL'!J$25,""))</f>
        <v/>
      </c>
      <c r="L214" s="7" t="str">
        <f>IF($C214="","",IFERROR((IFERROR('FORM NILAI SIAP'!$M214*'CPMK-CPL'!K$11,0)+IFERROR('FORM NILAI SIAP'!$O214*'CPMK-CPL'!K$12,0)+IFERROR('FORM NILAI SIAP'!$Q214*'CPMK-CPL'!K$13,0)+IFERROR('FORM NILAI SIAP'!$S214*'CPMK-CPL'!K$14,0)+IFERROR('FORM NILAI SIAP'!$U214*'CPMK-CPL'!K$15,0)+IFERROR('FORM NILAI SIAP'!$W214*'CPMK-CPL'!K$16,0)+IFERROR('FORM NILAI SIAP'!$Y214*'CPMK-CPL'!K$17,0)+IFERROR('FORM NILAI SIAP'!$AA214*'CPMK-CPL'!K$18,0)+IFERROR('FORM NILAI SIAP'!$AC214*'CPMK-CPL'!K$19,0)+IFERROR('FORM NILAI SIAP'!$AE214*'CPMK-CPL'!K$20,0))/'CPMK-CPL'!K$25,""))</f>
        <v/>
      </c>
      <c r="M214" s="7" t="str">
        <f>IF($C214="","",IFERROR((IFERROR('FORM NILAI SIAP'!$M214*'CPMK-CPL'!L$11,0)+IFERROR('FORM NILAI SIAP'!$O214*'CPMK-CPL'!L$12,0)+IFERROR('FORM NILAI SIAP'!$Q214*'CPMK-CPL'!L$13,0)+IFERROR('FORM NILAI SIAP'!$S214*'CPMK-CPL'!L$14,0)+IFERROR('FORM NILAI SIAP'!$U214*'CPMK-CPL'!L$15,0)+IFERROR('FORM NILAI SIAP'!$W214*'CPMK-CPL'!L$16,0)+IFERROR('FORM NILAI SIAP'!$Y214*'CPMK-CPL'!L$17,0)+IFERROR('FORM NILAI SIAP'!$AA214*'CPMK-CPL'!L$18,0)+IFERROR('FORM NILAI SIAP'!$AC214*'CPMK-CPL'!L$19,0)+IFERROR('FORM NILAI SIAP'!$AE214*'CPMK-CPL'!L$20,0))/'CPMK-CPL'!L$25,""))</f>
        <v/>
      </c>
      <c r="N214" s="7" t="str">
        <f>IF($C214="","",IFERROR((IFERROR('FORM NILAI SIAP'!$M214*'CPMK-CPL'!M$11,0)+IFERROR('FORM NILAI SIAP'!$O214*'CPMK-CPL'!M$12,0)+IFERROR('FORM NILAI SIAP'!$Q214*'CPMK-CPL'!M$13,0)+IFERROR('FORM NILAI SIAP'!$S214*'CPMK-CPL'!M$14,0)+IFERROR('FORM NILAI SIAP'!$U214*'CPMK-CPL'!M$15,0)+IFERROR('FORM NILAI SIAP'!$W214*'CPMK-CPL'!M$16,0)+IFERROR('FORM NILAI SIAP'!$Y214*'CPMK-CPL'!M$17,0)+IFERROR('FORM NILAI SIAP'!$AA214*'CPMK-CPL'!M$18,0)+IFERROR('FORM NILAI SIAP'!$AC214*'CPMK-CPL'!M$19,0)+IFERROR('FORM NILAI SIAP'!$AE214*'CPMK-CPL'!M$20,0))/'CPMK-CPL'!M$25,""))</f>
        <v/>
      </c>
      <c r="O214" s="7" t="str">
        <f>IF($C214="","",IFERROR((IFERROR('FORM NILAI SIAP'!$M214*'CPMK-CPL'!N$11,0)+IFERROR('FORM NILAI SIAP'!$O214*'CPMK-CPL'!N$12,0)+IFERROR('FORM NILAI SIAP'!$Q214*'CPMK-CPL'!N$13,0)+IFERROR('FORM NILAI SIAP'!$S214*'CPMK-CPL'!N$14,0)+IFERROR('FORM NILAI SIAP'!$U214*'CPMK-CPL'!N$15,0)+IFERROR('FORM NILAI SIAP'!$W214*'CPMK-CPL'!N$16,0)+IFERROR('FORM NILAI SIAP'!$Y214*'CPMK-CPL'!N$17,0)+IFERROR('FORM NILAI SIAP'!$AA214*'CPMK-CPL'!N$18,0)+IFERROR('FORM NILAI SIAP'!$AC214*'CPMK-CPL'!N$19,0)+IFERROR('FORM NILAI SIAP'!$AE214*'CPMK-CPL'!N$20,0))/'CPMK-CPL'!N$25,""))</f>
        <v/>
      </c>
      <c r="P214" s="7" t="str">
        <f>IF($C214="","",IFERROR((IFERROR('FORM NILAI SIAP'!$M214*'CPMK-CPL'!O$11,0)+IFERROR('FORM NILAI SIAP'!$O214*'CPMK-CPL'!O$12,0)+IFERROR('FORM NILAI SIAP'!$Q214*'CPMK-CPL'!O$13,0)+IFERROR('FORM NILAI SIAP'!$S214*'CPMK-CPL'!O$14,0)+IFERROR('FORM NILAI SIAP'!$U214*'CPMK-CPL'!O$15,0)+IFERROR('FORM NILAI SIAP'!$W214*'CPMK-CPL'!O$16,0)+IFERROR('FORM NILAI SIAP'!$Y214*'CPMK-CPL'!O$17,0)+IFERROR('FORM NILAI SIAP'!$AA214*'CPMK-CPL'!O$18,0)+IFERROR('FORM NILAI SIAP'!$AC214*'CPMK-CPL'!O$19,0)+IFERROR('FORM NILAI SIAP'!$AE214*'CPMK-CPL'!O$20,0))/'CPMK-CPL'!O$25,""))</f>
        <v/>
      </c>
      <c r="Q214" s="7" t="str">
        <f>IF($C214="","",IFERROR((IFERROR('FORM NILAI SIAP'!$M214*'CPMK-CPL'!P$11,0)+IFERROR('FORM NILAI SIAP'!$O214*'CPMK-CPL'!P$12,0)+IFERROR('FORM NILAI SIAP'!$Q214*'CPMK-CPL'!P$13,0)+IFERROR('FORM NILAI SIAP'!$S214*'CPMK-CPL'!P$14,0)+IFERROR('FORM NILAI SIAP'!$U214*'CPMK-CPL'!P$15,0)+IFERROR('FORM NILAI SIAP'!$W214*'CPMK-CPL'!P$16,0)+IFERROR('FORM NILAI SIAP'!$Y214*'CPMK-CPL'!P$17,0)+IFERROR('FORM NILAI SIAP'!$AA214*'CPMK-CPL'!P$18,0)+IFERROR('FORM NILAI SIAP'!$AC214*'CPMK-CPL'!P$19,0)+IFERROR('FORM NILAI SIAP'!$AE214*'CPMK-CPL'!P$20,0))/'CPMK-CPL'!P$25,""))</f>
        <v/>
      </c>
      <c r="R214" s="7" t="str">
        <f>IF($C214="","",IFERROR((IFERROR('FORM NILAI SIAP'!$M214*'CPMK-CPL'!Q$11,0)+IFERROR('FORM NILAI SIAP'!$O214*'CPMK-CPL'!Q$12,0)+IFERROR('FORM NILAI SIAP'!$Q214*'CPMK-CPL'!Q$13,0)+IFERROR('FORM NILAI SIAP'!$S214*'CPMK-CPL'!Q$14,0)+IFERROR('FORM NILAI SIAP'!$U214*'CPMK-CPL'!Q$15,0)+IFERROR('FORM NILAI SIAP'!$W214*'CPMK-CPL'!Q$16,0)+IFERROR('FORM NILAI SIAP'!$Y214*'CPMK-CPL'!Q$17,0)+IFERROR('FORM NILAI SIAP'!$AA214*'CPMK-CPL'!Q$18,0)+IFERROR('FORM NILAI SIAP'!$AC214*'CPMK-CPL'!Q$19,0)+IFERROR('FORM NILAI SIAP'!$AE214*'CPMK-CPL'!Q$20,0))/'CPMK-CPL'!Q$25,""))</f>
        <v/>
      </c>
      <c r="S214" s="7" t="str">
        <f>IF($C214="","",IFERROR((IFERROR('FORM NILAI SIAP'!$M214*'CPMK-CPL'!R$11,0)+IFERROR('FORM NILAI SIAP'!$O214*'CPMK-CPL'!R$12,0)+IFERROR('FORM NILAI SIAP'!$Q214*'CPMK-CPL'!R$13,0)+IFERROR('FORM NILAI SIAP'!$S214*'CPMK-CPL'!R$14,0)+IFERROR('FORM NILAI SIAP'!$U214*'CPMK-CPL'!R$15,0)+IFERROR('FORM NILAI SIAP'!$W214*'CPMK-CPL'!R$16,0)+IFERROR('FORM NILAI SIAP'!$Y214*'CPMK-CPL'!R$17,0)+IFERROR('FORM NILAI SIAP'!$AA214*'CPMK-CPL'!R$18,0)+IFERROR('FORM NILAI SIAP'!$AC214*'CPMK-CPL'!R$19,0)+IFERROR('FORM NILAI SIAP'!$AE214*'CPMK-CPL'!R$20,0))/'CPMK-CPL'!R$25,""))</f>
        <v/>
      </c>
      <c r="T214" s="88" t="str">
        <f t="shared" ref="T214:AH214" si="220">IF(E214="","",IF(E214&gt;=80,4,IF(E214&gt;=70,3,IF(E214&gt;=60,2,1))))</f>
        <v/>
      </c>
      <c r="U214" s="88" t="str">
        <f t="shared" si="220"/>
        <v/>
      </c>
      <c r="V214" s="88" t="str">
        <f t="shared" si="207"/>
        <v/>
      </c>
      <c r="W214" s="88" t="str">
        <f t="shared" si="220"/>
        <v/>
      </c>
      <c r="X214" s="88" t="str">
        <f t="shared" si="220"/>
        <v/>
      </c>
      <c r="Y214" s="88" t="str">
        <f t="shared" si="220"/>
        <v/>
      </c>
      <c r="Z214" s="88" t="str">
        <f t="shared" si="220"/>
        <v/>
      </c>
      <c r="AA214" s="88" t="str">
        <f t="shared" si="220"/>
        <v/>
      </c>
      <c r="AB214" s="88" t="str">
        <f t="shared" si="220"/>
        <v/>
      </c>
      <c r="AC214" s="88" t="str">
        <f t="shared" si="220"/>
        <v/>
      </c>
      <c r="AD214" s="88" t="str">
        <f t="shared" si="220"/>
        <v/>
      </c>
      <c r="AE214" s="88" t="str">
        <f t="shared" si="220"/>
        <v/>
      </c>
      <c r="AF214" s="88" t="str">
        <f t="shared" si="220"/>
        <v/>
      </c>
      <c r="AG214" s="88" t="str">
        <f t="shared" si="220"/>
        <v/>
      </c>
      <c r="AH214" s="88" t="str">
        <f t="shared" si="220"/>
        <v/>
      </c>
      <c r="AI214" s="89" t="str">
        <f t="shared" ca="1" si="6"/>
        <v/>
      </c>
      <c r="AJ214" s="89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</row>
    <row r="215" spans="1:90" ht="14.25" customHeight="1">
      <c r="A215" s="103" t="str">
        <f t="shared" si="205"/>
        <v/>
      </c>
      <c r="B215" s="64" t="str">
        <f>IF('FORM NILAI SIAP'!A215=0,"",'FORM NILAI SIAP'!A215)</f>
        <v/>
      </c>
      <c r="C215" s="3" t="str">
        <f>IF('FORM NILAI SIAP'!B215=0,"",'FORM NILAI SIAP'!B215)</f>
        <v/>
      </c>
      <c r="D215" s="3" t="str">
        <f>'FORM NILAI SIAP'!J215</f>
        <v/>
      </c>
      <c r="E215" s="7" t="str">
        <f>IF($C215="","",IFERROR((IFERROR('FORM NILAI SIAP'!$M215*'CPMK-CPL'!D$11,0)+IFERROR('FORM NILAI SIAP'!$O215*'CPMK-CPL'!D$12,0)+IFERROR('FORM NILAI SIAP'!$Q215*'CPMK-CPL'!D$13,0)+IFERROR('FORM NILAI SIAP'!$S215*'CPMK-CPL'!D$14,0)+IFERROR('FORM NILAI SIAP'!$U215*'CPMK-CPL'!D$15,0)+IFERROR('FORM NILAI SIAP'!$W215*'CPMK-CPL'!D$16,0)+IFERROR('FORM NILAI SIAP'!$Y215*'CPMK-CPL'!D$17,0)+IFERROR('FORM NILAI SIAP'!$AA215*'CPMK-CPL'!D$18,0)+IFERROR('FORM NILAI SIAP'!$AC215*'CPMK-CPL'!D$19,0)+IFERROR('FORM NILAI SIAP'!$AE215*'CPMK-CPL'!D$20,0))/'CPMK-CPL'!D$25,""))</f>
        <v/>
      </c>
      <c r="F215" s="7" t="str">
        <f>IF($C215="","",IFERROR((IFERROR('FORM NILAI SIAP'!$M215*'CPMK-CPL'!E$11,0)+IFERROR('FORM NILAI SIAP'!$O215*'CPMK-CPL'!E$12,0)+IFERROR('FORM NILAI SIAP'!$Q215*'CPMK-CPL'!E$13,0)+IFERROR('FORM NILAI SIAP'!$S215*'CPMK-CPL'!E$14,0)+IFERROR('FORM NILAI SIAP'!$U215*'CPMK-CPL'!E$15,0)+IFERROR('FORM NILAI SIAP'!$W215*'CPMK-CPL'!E$16,0)+IFERROR('FORM NILAI SIAP'!$Y215*'CPMK-CPL'!E$17,0)+IFERROR('FORM NILAI SIAP'!$AA215*'CPMK-CPL'!E$18,0)+IFERROR('FORM NILAI SIAP'!$AC215*'CPMK-CPL'!E$19,0)+IFERROR('FORM NILAI SIAP'!$AE215*'CPMK-CPL'!E$20,0))/'CPMK-CPL'!E$25,""))</f>
        <v/>
      </c>
      <c r="G215" s="7" t="str">
        <f>IF($C215="","",IFERROR((IFERROR('FORM NILAI SIAP'!$M215*'CPMK-CPL'!F$11,0)+IFERROR('FORM NILAI SIAP'!$O215*'CPMK-CPL'!F$12,0)+IFERROR('FORM NILAI SIAP'!$Q215*'CPMK-CPL'!F$13,0)+IFERROR('FORM NILAI SIAP'!$S215*'CPMK-CPL'!F$14,0)+IFERROR('FORM NILAI SIAP'!$U215*'CPMK-CPL'!F$15,0)+IFERROR('FORM NILAI SIAP'!$W215*'CPMK-CPL'!F$16,0)+IFERROR('FORM NILAI SIAP'!$Y215*'CPMK-CPL'!F$17,0)+IFERROR('FORM NILAI SIAP'!$AA215*'CPMK-CPL'!F$18,0)+IFERROR('FORM NILAI SIAP'!$AC215*'CPMK-CPL'!F$19,0)+IFERROR('FORM NILAI SIAP'!$AE215*'CPMK-CPL'!F$20,0))/'CPMK-CPL'!F$25,""))</f>
        <v/>
      </c>
      <c r="H215" s="7" t="str">
        <f>IF($C215="","",IFERROR((IFERROR('FORM NILAI SIAP'!$M215*'CPMK-CPL'!G$11,0)+IFERROR('FORM NILAI SIAP'!$O215*'CPMK-CPL'!G$12,0)+IFERROR('FORM NILAI SIAP'!$Q215*'CPMK-CPL'!G$13,0)+IFERROR('FORM NILAI SIAP'!$S215*'CPMK-CPL'!G$14,0)+IFERROR('FORM NILAI SIAP'!$U215*'CPMK-CPL'!G$15,0)+IFERROR('FORM NILAI SIAP'!$W215*'CPMK-CPL'!G$16,0)+IFERROR('FORM NILAI SIAP'!$Y215*'CPMK-CPL'!G$17,0)+IFERROR('FORM NILAI SIAP'!$AA215*'CPMK-CPL'!G$18,0)+IFERROR('FORM NILAI SIAP'!$AC215*'CPMK-CPL'!G$19,0)+IFERROR('FORM NILAI SIAP'!$AE215*'CPMK-CPL'!G$20,0))/'CPMK-CPL'!G$25,""))</f>
        <v/>
      </c>
      <c r="I215" s="7" t="str">
        <f>IF($C215="","",IFERROR((IFERROR('FORM NILAI SIAP'!$M215*'CPMK-CPL'!H$11,0)+IFERROR('FORM NILAI SIAP'!$O215*'CPMK-CPL'!H$12,0)+IFERROR('FORM NILAI SIAP'!$Q215*'CPMK-CPL'!H$13,0)+IFERROR('FORM NILAI SIAP'!$S215*'CPMK-CPL'!H$14,0)+IFERROR('FORM NILAI SIAP'!$U215*'CPMK-CPL'!H$15,0)+IFERROR('FORM NILAI SIAP'!$W215*'CPMK-CPL'!H$16,0)+IFERROR('FORM NILAI SIAP'!$Y215*'CPMK-CPL'!H$17,0)+IFERROR('FORM NILAI SIAP'!$AA215*'CPMK-CPL'!H$18,0)+IFERROR('FORM NILAI SIAP'!$AC215*'CPMK-CPL'!H$19,0)+IFERROR('FORM NILAI SIAP'!$AE215*'CPMK-CPL'!H$20,0))/'CPMK-CPL'!H$25,""))</f>
        <v/>
      </c>
      <c r="J215" s="7" t="str">
        <f>IF($C215="","",IFERROR((IFERROR('FORM NILAI SIAP'!$M215*'CPMK-CPL'!I$11,0)+IFERROR('FORM NILAI SIAP'!$O215*'CPMK-CPL'!I$12,0)+IFERROR('FORM NILAI SIAP'!$Q215*'CPMK-CPL'!I$13,0)+IFERROR('FORM NILAI SIAP'!$S215*'CPMK-CPL'!I$14,0)+IFERROR('FORM NILAI SIAP'!$U215*'CPMK-CPL'!I$15,0)+IFERROR('FORM NILAI SIAP'!$W215*'CPMK-CPL'!I$16,0)+IFERROR('FORM NILAI SIAP'!$Y215*'CPMK-CPL'!I$17,0)+IFERROR('FORM NILAI SIAP'!$AA215*'CPMK-CPL'!I$18,0)+IFERROR('FORM NILAI SIAP'!$AC215*'CPMK-CPL'!I$19,0)+IFERROR('FORM NILAI SIAP'!$AE215*'CPMK-CPL'!I$20,0))/'CPMK-CPL'!I$25,""))</f>
        <v/>
      </c>
      <c r="K215" s="7" t="str">
        <f>IF($C215="","",IFERROR((IFERROR('FORM NILAI SIAP'!$M215*'CPMK-CPL'!J$11,0)+IFERROR('FORM NILAI SIAP'!$O215*'CPMK-CPL'!J$12,0)+IFERROR('FORM NILAI SIAP'!$Q215*'CPMK-CPL'!J$13,0)+IFERROR('FORM NILAI SIAP'!$S215*'CPMK-CPL'!J$14,0)+IFERROR('FORM NILAI SIAP'!$U215*'CPMK-CPL'!J$15,0)+IFERROR('FORM NILAI SIAP'!$W215*'CPMK-CPL'!J$16,0)+IFERROR('FORM NILAI SIAP'!$Y215*'CPMK-CPL'!J$17,0)+IFERROR('FORM NILAI SIAP'!$AA215*'CPMK-CPL'!J$18,0)+IFERROR('FORM NILAI SIAP'!$AC215*'CPMK-CPL'!J$19,0)+IFERROR('FORM NILAI SIAP'!$AE215*'CPMK-CPL'!J$20,0))/'CPMK-CPL'!J$25,""))</f>
        <v/>
      </c>
      <c r="L215" s="7" t="str">
        <f>IF($C215="","",IFERROR((IFERROR('FORM NILAI SIAP'!$M215*'CPMK-CPL'!K$11,0)+IFERROR('FORM NILAI SIAP'!$O215*'CPMK-CPL'!K$12,0)+IFERROR('FORM NILAI SIAP'!$Q215*'CPMK-CPL'!K$13,0)+IFERROR('FORM NILAI SIAP'!$S215*'CPMK-CPL'!K$14,0)+IFERROR('FORM NILAI SIAP'!$U215*'CPMK-CPL'!K$15,0)+IFERROR('FORM NILAI SIAP'!$W215*'CPMK-CPL'!K$16,0)+IFERROR('FORM NILAI SIAP'!$Y215*'CPMK-CPL'!K$17,0)+IFERROR('FORM NILAI SIAP'!$AA215*'CPMK-CPL'!K$18,0)+IFERROR('FORM NILAI SIAP'!$AC215*'CPMK-CPL'!K$19,0)+IFERROR('FORM NILAI SIAP'!$AE215*'CPMK-CPL'!K$20,0))/'CPMK-CPL'!K$25,""))</f>
        <v/>
      </c>
      <c r="M215" s="7" t="str">
        <f>IF($C215="","",IFERROR((IFERROR('FORM NILAI SIAP'!$M215*'CPMK-CPL'!L$11,0)+IFERROR('FORM NILAI SIAP'!$O215*'CPMK-CPL'!L$12,0)+IFERROR('FORM NILAI SIAP'!$Q215*'CPMK-CPL'!L$13,0)+IFERROR('FORM NILAI SIAP'!$S215*'CPMK-CPL'!L$14,0)+IFERROR('FORM NILAI SIAP'!$U215*'CPMK-CPL'!L$15,0)+IFERROR('FORM NILAI SIAP'!$W215*'CPMK-CPL'!L$16,0)+IFERROR('FORM NILAI SIAP'!$Y215*'CPMK-CPL'!L$17,0)+IFERROR('FORM NILAI SIAP'!$AA215*'CPMK-CPL'!L$18,0)+IFERROR('FORM NILAI SIAP'!$AC215*'CPMK-CPL'!L$19,0)+IFERROR('FORM NILAI SIAP'!$AE215*'CPMK-CPL'!L$20,0))/'CPMK-CPL'!L$25,""))</f>
        <v/>
      </c>
      <c r="N215" s="7" t="str">
        <f>IF($C215="","",IFERROR((IFERROR('FORM NILAI SIAP'!$M215*'CPMK-CPL'!M$11,0)+IFERROR('FORM NILAI SIAP'!$O215*'CPMK-CPL'!M$12,0)+IFERROR('FORM NILAI SIAP'!$Q215*'CPMK-CPL'!M$13,0)+IFERROR('FORM NILAI SIAP'!$S215*'CPMK-CPL'!M$14,0)+IFERROR('FORM NILAI SIAP'!$U215*'CPMK-CPL'!M$15,0)+IFERROR('FORM NILAI SIAP'!$W215*'CPMK-CPL'!M$16,0)+IFERROR('FORM NILAI SIAP'!$Y215*'CPMK-CPL'!M$17,0)+IFERROR('FORM NILAI SIAP'!$AA215*'CPMK-CPL'!M$18,0)+IFERROR('FORM NILAI SIAP'!$AC215*'CPMK-CPL'!M$19,0)+IFERROR('FORM NILAI SIAP'!$AE215*'CPMK-CPL'!M$20,0))/'CPMK-CPL'!M$25,""))</f>
        <v/>
      </c>
      <c r="O215" s="7" t="str">
        <f>IF($C215="","",IFERROR((IFERROR('FORM NILAI SIAP'!$M215*'CPMK-CPL'!N$11,0)+IFERROR('FORM NILAI SIAP'!$O215*'CPMK-CPL'!N$12,0)+IFERROR('FORM NILAI SIAP'!$Q215*'CPMK-CPL'!N$13,0)+IFERROR('FORM NILAI SIAP'!$S215*'CPMK-CPL'!N$14,0)+IFERROR('FORM NILAI SIAP'!$U215*'CPMK-CPL'!N$15,0)+IFERROR('FORM NILAI SIAP'!$W215*'CPMK-CPL'!N$16,0)+IFERROR('FORM NILAI SIAP'!$Y215*'CPMK-CPL'!N$17,0)+IFERROR('FORM NILAI SIAP'!$AA215*'CPMK-CPL'!N$18,0)+IFERROR('FORM NILAI SIAP'!$AC215*'CPMK-CPL'!N$19,0)+IFERROR('FORM NILAI SIAP'!$AE215*'CPMK-CPL'!N$20,0))/'CPMK-CPL'!N$25,""))</f>
        <v/>
      </c>
      <c r="P215" s="7" t="str">
        <f>IF($C215="","",IFERROR((IFERROR('FORM NILAI SIAP'!$M215*'CPMK-CPL'!O$11,0)+IFERROR('FORM NILAI SIAP'!$O215*'CPMK-CPL'!O$12,0)+IFERROR('FORM NILAI SIAP'!$Q215*'CPMK-CPL'!O$13,0)+IFERROR('FORM NILAI SIAP'!$S215*'CPMK-CPL'!O$14,0)+IFERROR('FORM NILAI SIAP'!$U215*'CPMK-CPL'!O$15,0)+IFERROR('FORM NILAI SIAP'!$W215*'CPMK-CPL'!O$16,0)+IFERROR('FORM NILAI SIAP'!$Y215*'CPMK-CPL'!O$17,0)+IFERROR('FORM NILAI SIAP'!$AA215*'CPMK-CPL'!O$18,0)+IFERROR('FORM NILAI SIAP'!$AC215*'CPMK-CPL'!O$19,0)+IFERROR('FORM NILAI SIAP'!$AE215*'CPMK-CPL'!O$20,0))/'CPMK-CPL'!O$25,""))</f>
        <v/>
      </c>
      <c r="Q215" s="7" t="str">
        <f>IF($C215="","",IFERROR((IFERROR('FORM NILAI SIAP'!$M215*'CPMK-CPL'!P$11,0)+IFERROR('FORM NILAI SIAP'!$O215*'CPMK-CPL'!P$12,0)+IFERROR('FORM NILAI SIAP'!$Q215*'CPMK-CPL'!P$13,0)+IFERROR('FORM NILAI SIAP'!$S215*'CPMK-CPL'!P$14,0)+IFERROR('FORM NILAI SIAP'!$U215*'CPMK-CPL'!P$15,0)+IFERROR('FORM NILAI SIAP'!$W215*'CPMK-CPL'!P$16,0)+IFERROR('FORM NILAI SIAP'!$Y215*'CPMK-CPL'!P$17,0)+IFERROR('FORM NILAI SIAP'!$AA215*'CPMK-CPL'!P$18,0)+IFERROR('FORM NILAI SIAP'!$AC215*'CPMK-CPL'!P$19,0)+IFERROR('FORM NILAI SIAP'!$AE215*'CPMK-CPL'!P$20,0))/'CPMK-CPL'!P$25,""))</f>
        <v/>
      </c>
      <c r="R215" s="7" t="str">
        <f>IF($C215="","",IFERROR((IFERROR('FORM NILAI SIAP'!$M215*'CPMK-CPL'!Q$11,0)+IFERROR('FORM NILAI SIAP'!$O215*'CPMK-CPL'!Q$12,0)+IFERROR('FORM NILAI SIAP'!$Q215*'CPMK-CPL'!Q$13,0)+IFERROR('FORM NILAI SIAP'!$S215*'CPMK-CPL'!Q$14,0)+IFERROR('FORM NILAI SIAP'!$U215*'CPMK-CPL'!Q$15,0)+IFERROR('FORM NILAI SIAP'!$W215*'CPMK-CPL'!Q$16,0)+IFERROR('FORM NILAI SIAP'!$Y215*'CPMK-CPL'!Q$17,0)+IFERROR('FORM NILAI SIAP'!$AA215*'CPMK-CPL'!Q$18,0)+IFERROR('FORM NILAI SIAP'!$AC215*'CPMK-CPL'!Q$19,0)+IFERROR('FORM NILAI SIAP'!$AE215*'CPMK-CPL'!Q$20,0))/'CPMK-CPL'!Q$25,""))</f>
        <v/>
      </c>
      <c r="S215" s="7" t="str">
        <f>IF($C215="","",IFERROR((IFERROR('FORM NILAI SIAP'!$M215*'CPMK-CPL'!R$11,0)+IFERROR('FORM NILAI SIAP'!$O215*'CPMK-CPL'!R$12,0)+IFERROR('FORM NILAI SIAP'!$Q215*'CPMK-CPL'!R$13,0)+IFERROR('FORM NILAI SIAP'!$S215*'CPMK-CPL'!R$14,0)+IFERROR('FORM NILAI SIAP'!$U215*'CPMK-CPL'!R$15,0)+IFERROR('FORM NILAI SIAP'!$W215*'CPMK-CPL'!R$16,0)+IFERROR('FORM NILAI SIAP'!$Y215*'CPMK-CPL'!R$17,0)+IFERROR('FORM NILAI SIAP'!$AA215*'CPMK-CPL'!R$18,0)+IFERROR('FORM NILAI SIAP'!$AC215*'CPMK-CPL'!R$19,0)+IFERROR('FORM NILAI SIAP'!$AE215*'CPMK-CPL'!R$20,0))/'CPMK-CPL'!R$25,""))</f>
        <v/>
      </c>
      <c r="T215" s="88" t="str">
        <f t="shared" ref="T215:AH215" si="221">IF(E215="","",IF(E215&gt;=80,4,IF(E215&gt;=70,3,IF(E215&gt;=60,2,1))))</f>
        <v/>
      </c>
      <c r="U215" s="88" t="str">
        <f t="shared" si="221"/>
        <v/>
      </c>
      <c r="V215" s="88" t="str">
        <f t="shared" si="207"/>
        <v/>
      </c>
      <c r="W215" s="88" t="str">
        <f t="shared" si="221"/>
        <v/>
      </c>
      <c r="X215" s="88" t="str">
        <f t="shared" si="221"/>
        <v/>
      </c>
      <c r="Y215" s="88" t="str">
        <f t="shared" si="221"/>
        <v/>
      </c>
      <c r="Z215" s="88" t="str">
        <f t="shared" si="221"/>
        <v/>
      </c>
      <c r="AA215" s="88" t="str">
        <f t="shared" si="221"/>
        <v/>
      </c>
      <c r="AB215" s="88" t="str">
        <f t="shared" si="221"/>
        <v/>
      </c>
      <c r="AC215" s="88" t="str">
        <f t="shared" si="221"/>
        <v/>
      </c>
      <c r="AD215" s="88" t="str">
        <f t="shared" si="221"/>
        <v/>
      </c>
      <c r="AE215" s="88" t="str">
        <f t="shared" si="221"/>
        <v/>
      </c>
      <c r="AF215" s="88" t="str">
        <f t="shared" si="221"/>
        <v/>
      </c>
      <c r="AG215" s="88" t="str">
        <f t="shared" si="221"/>
        <v/>
      </c>
      <c r="AH215" s="88" t="str">
        <f t="shared" si="221"/>
        <v/>
      </c>
      <c r="AI215" s="89" t="str">
        <f t="shared" ca="1" si="6"/>
        <v/>
      </c>
      <c r="AJ215" s="89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</row>
    <row r="216" spans="1:90" ht="14.25" customHeight="1">
      <c r="A216" s="103" t="str">
        <f t="shared" si="205"/>
        <v/>
      </c>
      <c r="B216" s="64" t="str">
        <f>IF('FORM NILAI SIAP'!A216=0,"",'FORM NILAI SIAP'!A216)</f>
        <v/>
      </c>
      <c r="C216" s="3" t="str">
        <f>IF('FORM NILAI SIAP'!B216=0,"",'FORM NILAI SIAP'!B216)</f>
        <v/>
      </c>
      <c r="D216" s="3" t="str">
        <f>'FORM NILAI SIAP'!J216</f>
        <v/>
      </c>
      <c r="E216" s="7" t="str">
        <f>IF($C216="","",IFERROR((IFERROR('FORM NILAI SIAP'!$M216*'CPMK-CPL'!D$11,0)+IFERROR('FORM NILAI SIAP'!$O216*'CPMK-CPL'!D$12,0)+IFERROR('FORM NILAI SIAP'!$Q216*'CPMK-CPL'!D$13,0)+IFERROR('FORM NILAI SIAP'!$S216*'CPMK-CPL'!D$14,0)+IFERROR('FORM NILAI SIAP'!$U216*'CPMK-CPL'!D$15,0)+IFERROR('FORM NILAI SIAP'!$W216*'CPMK-CPL'!D$16,0)+IFERROR('FORM NILAI SIAP'!$Y216*'CPMK-CPL'!D$17,0)+IFERROR('FORM NILAI SIAP'!$AA216*'CPMK-CPL'!D$18,0)+IFERROR('FORM NILAI SIAP'!$AC216*'CPMK-CPL'!D$19,0)+IFERROR('FORM NILAI SIAP'!$AE216*'CPMK-CPL'!D$20,0))/'CPMK-CPL'!D$25,""))</f>
        <v/>
      </c>
      <c r="F216" s="7" t="str">
        <f>IF($C216="","",IFERROR((IFERROR('FORM NILAI SIAP'!$M216*'CPMK-CPL'!E$11,0)+IFERROR('FORM NILAI SIAP'!$O216*'CPMK-CPL'!E$12,0)+IFERROR('FORM NILAI SIAP'!$Q216*'CPMK-CPL'!E$13,0)+IFERROR('FORM NILAI SIAP'!$S216*'CPMK-CPL'!E$14,0)+IFERROR('FORM NILAI SIAP'!$U216*'CPMK-CPL'!E$15,0)+IFERROR('FORM NILAI SIAP'!$W216*'CPMK-CPL'!E$16,0)+IFERROR('FORM NILAI SIAP'!$Y216*'CPMK-CPL'!E$17,0)+IFERROR('FORM NILAI SIAP'!$AA216*'CPMK-CPL'!E$18,0)+IFERROR('FORM NILAI SIAP'!$AC216*'CPMK-CPL'!E$19,0)+IFERROR('FORM NILAI SIAP'!$AE216*'CPMK-CPL'!E$20,0))/'CPMK-CPL'!E$25,""))</f>
        <v/>
      </c>
      <c r="G216" s="7" t="str">
        <f>IF($C216="","",IFERROR((IFERROR('FORM NILAI SIAP'!$M216*'CPMK-CPL'!F$11,0)+IFERROR('FORM NILAI SIAP'!$O216*'CPMK-CPL'!F$12,0)+IFERROR('FORM NILAI SIAP'!$Q216*'CPMK-CPL'!F$13,0)+IFERROR('FORM NILAI SIAP'!$S216*'CPMK-CPL'!F$14,0)+IFERROR('FORM NILAI SIAP'!$U216*'CPMK-CPL'!F$15,0)+IFERROR('FORM NILAI SIAP'!$W216*'CPMK-CPL'!F$16,0)+IFERROR('FORM NILAI SIAP'!$Y216*'CPMK-CPL'!F$17,0)+IFERROR('FORM NILAI SIAP'!$AA216*'CPMK-CPL'!F$18,0)+IFERROR('FORM NILAI SIAP'!$AC216*'CPMK-CPL'!F$19,0)+IFERROR('FORM NILAI SIAP'!$AE216*'CPMK-CPL'!F$20,0))/'CPMK-CPL'!F$25,""))</f>
        <v/>
      </c>
      <c r="H216" s="7" t="str">
        <f>IF($C216="","",IFERROR((IFERROR('FORM NILAI SIAP'!$M216*'CPMK-CPL'!G$11,0)+IFERROR('FORM NILAI SIAP'!$O216*'CPMK-CPL'!G$12,0)+IFERROR('FORM NILAI SIAP'!$Q216*'CPMK-CPL'!G$13,0)+IFERROR('FORM NILAI SIAP'!$S216*'CPMK-CPL'!G$14,0)+IFERROR('FORM NILAI SIAP'!$U216*'CPMK-CPL'!G$15,0)+IFERROR('FORM NILAI SIAP'!$W216*'CPMK-CPL'!G$16,0)+IFERROR('FORM NILAI SIAP'!$Y216*'CPMK-CPL'!G$17,0)+IFERROR('FORM NILAI SIAP'!$AA216*'CPMK-CPL'!G$18,0)+IFERROR('FORM NILAI SIAP'!$AC216*'CPMK-CPL'!G$19,0)+IFERROR('FORM NILAI SIAP'!$AE216*'CPMK-CPL'!G$20,0))/'CPMK-CPL'!G$25,""))</f>
        <v/>
      </c>
      <c r="I216" s="7" t="str">
        <f>IF($C216="","",IFERROR((IFERROR('FORM NILAI SIAP'!$M216*'CPMK-CPL'!H$11,0)+IFERROR('FORM NILAI SIAP'!$O216*'CPMK-CPL'!H$12,0)+IFERROR('FORM NILAI SIAP'!$Q216*'CPMK-CPL'!H$13,0)+IFERROR('FORM NILAI SIAP'!$S216*'CPMK-CPL'!H$14,0)+IFERROR('FORM NILAI SIAP'!$U216*'CPMK-CPL'!H$15,0)+IFERROR('FORM NILAI SIAP'!$W216*'CPMK-CPL'!H$16,0)+IFERROR('FORM NILAI SIAP'!$Y216*'CPMK-CPL'!H$17,0)+IFERROR('FORM NILAI SIAP'!$AA216*'CPMK-CPL'!H$18,0)+IFERROR('FORM NILAI SIAP'!$AC216*'CPMK-CPL'!H$19,0)+IFERROR('FORM NILAI SIAP'!$AE216*'CPMK-CPL'!H$20,0))/'CPMK-CPL'!H$25,""))</f>
        <v/>
      </c>
      <c r="J216" s="7" t="str">
        <f>IF($C216="","",IFERROR((IFERROR('FORM NILAI SIAP'!$M216*'CPMK-CPL'!I$11,0)+IFERROR('FORM NILAI SIAP'!$O216*'CPMK-CPL'!I$12,0)+IFERROR('FORM NILAI SIAP'!$Q216*'CPMK-CPL'!I$13,0)+IFERROR('FORM NILAI SIAP'!$S216*'CPMK-CPL'!I$14,0)+IFERROR('FORM NILAI SIAP'!$U216*'CPMK-CPL'!I$15,0)+IFERROR('FORM NILAI SIAP'!$W216*'CPMK-CPL'!I$16,0)+IFERROR('FORM NILAI SIAP'!$Y216*'CPMK-CPL'!I$17,0)+IFERROR('FORM NILAI SIAP'!$AA216*'CPMK-CPL'!I$18,0)+IFERROR('FORM NILAI SIAP'!$AC216*'CPMK-CPL'!I$19,0)+IFERROR('FORM NILAI SIAP'!$AE216*'CPMK-CPL'!I$20,0))/'CPMK-CPL'!I$25,""))</f>
        <v/>
      </c>
      <c r="K216" s="7" t="str">
        <f>IF($C216="","",IFERROR((IFERROR('FORM NILAI SIAP'!$M216*'CPMK-CPL'!J$11,0)+IFERROR('FORM NILAI SIAP'!$O216*'CPMK-CPL'!J$12,0)+IFERROR('FORM NILAI SIAP'!$Q216*'CPMK-CPL'!J$13,0)+IFERROR('FORM NILAI SIAP'!$S216*'CPMK-CPL'!J$14,0)+IFERROR('FORM NILAI SIAP'!$U216*'CPMK-CPL'!J$15,0)+IFERROR('FORM NILAI SIAP'!$W216*'CPMK-CPL'!J$16,0)+IFERROR('FORM NILAI SIAP'!$Y216*'CPMK-CPL'!J$17,0)+IFERROR('FORM NILAI SIAP'!$AA216*'CPMK-CPL'!J$18,0)+IFERROR('FORM NILAI SIAP'!$AC216*'CPMK-CPL'!J$19,0)+IFERROR('FORM NILAI SIAP'!$AE216*'CPMK-CPL'!J$20,0))/'CPMK-CPL'!J$25,""))</f>
        <v/>
      </c>
      <c r="L216" s="7" t="str">
        <f>IF($C216="","",IFERROR((IFERROR('FORM NILAI SIAP'!$M216*'CPMK-CPL'!K$11,0)+IFERROR('FORM NILAI SIAP'!$O216*'CPMK-CPL'!K$12,0)+IFERROR('FORM NILAI SIAP'!$Q216*'CPMK-CPL'!K$13,0)+IFERROR('FORM NILAI SIAP'!$S216*'CPMK-CPL'!K$14,0)+IFERROR('FORM NILAI SIAP'!$U216*'CPMK-CPL'!K$15,0)+IFERROR('FORM NILAI SIAP'!$W216*'CPMK-CPL'!K$16,0)+IFERROR('FORM NILAI SIAP'!$Y216*'CPMK-CPL'!K$17,0)+IFERROR('FORM NILAI SIAP'!$AA216*'CPMK-CPL'!K$18,0)+IFERROR('FORM NILAI SIAP'!$AC216*'CPMK-CPL'!K$19,0)+IFERROR('FORM NILAI SIAP'!$AE216*'CPMK-CPL'!K$20,0))/'CPMK-CPL'!K$25,""))</f>
        <v/>
      </c>
      <c r="M216" s="7" t="str">
        <f>IF($C216="","",IFERROR((IFERROR('FORM NILAI SIAP'!$M216*'CPMK-CPL'!L$11,0)+IFERROR('FORM NILAI SIAP'!$O216*'CPMK-CPL'!L$12,0)+IFERROR('FORM NILAI SIAP'!$Q216*'CPMK-CPL'!L$13,0)+IFERROR('FORM NILAI SIAP'!$S216*'CPMK-CPL'!L$14,0)+IFERROR('FORM NILAI SIAP'!$U216*'CPMK-CPL'!L$15,0)+IFERROR('FORM NILAI SIAP'!$W216*'CPMK-CPL'!L$16,0)+IFERROR('FORM NILAI SIAP'!$Y216*'CPMK-CPL'!L$17,0)+IFERROR('FORM NILAI SIAP'!$AA216*'CPMK-CPL'!L$18,0)+IFERROR('FORM NILAI SIAP'!$AC216*'CPMK-CPL'!L$19,0)+IFERROR('FORM NILAI SIAP'!$AE216*'CPMK-CPL'!L$20,0))/'CPMK-CPL'!L$25,""))</f>
        <v/>
      </c>
      <c r="N216" s="7" t="str">
        <f>IF($C216="","",IFERROR((IFERROR('FORM NILAI SIAP'!$M216*'CPMK-CPL'!M$11,0)+IFERROR('FORM NILAI SIAP'!$O216*'CPMK-CPL'!M$12,0)+IFERROR('FORM NILAI SIAP'!$Q216*'CPMK-CPL'!M$13,0)+IFERROR('FORM NILAI SIAP'!$S216*'CPMK-CPL'!M$14,0)+IFERROR('FORM NILAI SIAP'!$U216*'CPMK-CPL'!M$15,0)+IFERROR('FORM NILAI SIAP'!$W216*'CPMK-CPL'!M$16,0)+IFERROR('FORM NILAI SIAP'!$Y216*'CPMK-CPL'!M$17,0)+IFERROR('FORM NILAI SIAP'!$AA216*'CPMK-CPL'!M$18,0)+IFERROR('FORM NILAI SIAP'!$AC216*'CPMK-CPL'!M$19,0)+IFERROR('FORM NILAI SIAP'!$AE216*'CPMK-CPL'!M$20,0))/'CPMK-CPL'!M$25,""))</f>
        <v/>
      </c>
      <c r="O216" s="7" t="str">
        <f>IF($C216="","",IFERROR((IFERROR('FORM NILAI SIAP'!$M216*'CPMK-CPL'!N$11,0)+IFERROR('FORM NILAI SIAP'!$O216*'CPMK-CPL'!N$12,0)+IFERROR('FORM NILAI SIAP'!$Q216*'CPMK-CPL'!N$13,0)+IFERROR('FORM NILAI SIAP'!$S216*'CPMK-CPL'!N$14,0)+IFERROR('FORM NILAI SIAP'!$U216*'CPMK-CPL'!N$15,0)+IFERROR('FORM NILAI SIAP'!$W216*'CPMK-CPL'!N$16,0)+IFERROR('FORM NILAI SIAP'!$Y216*'CPMK-CPL'!N$17,0)+IFERROR('FORM NILAI SIAP'!$AA216*'CPMK-CPL'!N$18,0)+IFERROR('FORM NILAI SIAP'!$AC216*'CPMK-CPL'!N$19,0)+IFERROR('FORM NILAI SIAP'!$AE216*'CPMK-CPL'!N$20,0))/'CPMK-CPL'!N$25,""))</f>
        <v/>
      </c>
      <c r="P216" s="7" t="str">
        <f>IF($C216="","",IFERROR((IFERROR('FORM NILAI SIAP'!$M216*'CPMK-CPL'!O$11,0)+IFERROR('FORM NILAI SIAP'!$O216*'CPMK-CPL'!O$12,0)+IFERROR('FORM NILAI SIAP'!$Q216*'CPMK-CPL'!O$13,0)+IFERROR('FORM NILAI SIAP'!$S216*'CPMK-CPL'!O$14,0)+IFERROR('FORM NILAI SIAP'!$U216*'CPMK-CPL'!O$15,0)+IFERROR('FORM NILAI SIAP'!$W216*'CPMK-CPL'!O$16,0)+IFERROR('FORM NILAI SIAP'!$Y216*'CPMK-CPL'!O$17,0)+IFERROR('FORM NILAI SIAP'!$AA216*'CPMK-CPL'!O$18,0)+IFERROR('FORM NILAI SIAP'!$AC216*'CPMK-CPL'!O$19,0)+IFERROR('FORM NILAI SIAP'!$AE216*'CPMK-CPL'!O$20,0))/'CPMK-CPL'!O$25,""))</f>
        <v/>
      </c>
      <c r="Q216" s="7" t="str">
        <f>IF($C216="","",IFERROR((IFERROR('FORM NILAI SIAP'!$M216*'CPMK-CPL'!P$11,0)+IFERROR('FORM NILAI SIAP'!$O216*'CPMK-CPL'!P$12,0)+IFERROR('FORM NILAI SIAP'!$Q216*'CPMK-CPL'!P$13,0)+IFERROR('FORM NILAI SIAP'!$S216*'CPMK-CPL'!P$14,0)+IFERROR('FORM NILAI SIAP'!$U216*'CPMK-CPL'!P$15,0)+IFERROR('FORM NILAI SIAP'!$W216*'CPMK-CPL'!P$16,0)+IFERROR('FORM NILAI SIAP'!$Y216*'CPMK-CPL'!P$17,0)+IFERROR('FORM NILAI SIAP'!$AA216*'CPMK-CPL'!P$18,0)+IFERROR('FORM NILAI SIAP'!$AC216*'CPMK-CPL'!P$19,0)+IFERROR('FORM NILAI SIAP'!$AE216*'CPMK-CPL'!P$20,0))/'CPMK-CPL'!P$25,""))</f>
        <v/>
      </c>
      <c r="R216" s="7" t="str">
        <f>IF($C216="","",IFERROR((IFERROR('FORM NILAI SIAP'!$M216*'CPMK-CPL'!Q$11,0)+IFERROR('FORM NILAI SIAP'!$O216*'CPMK-CPL'!Q$12,0)+IFERROR('FORM NILAI SIAP'!$Q216*'CPMK-CPL'!Q$13,0)+IFERROR('FORM NILAI SIAP'!$S216*'CPMK-CPL'!Q$14,0)+IFERROR('FORM NILAI SIAP'!$U216*'CPMK-CPL'!Q$15,0)+IFERROR('FORM NILAI SIAP'!$W216*'CPMK-CPL'!Q$16,0)+IFERROR('FORM NILAI SIAP'!$Y216*'CPMK-CPL'!Q$17,0)+IFERROR('FORM NILAI SIAP'!$AA216*'CPMK-CPL'!Q$18,0)+IFERROR('FORM NILAI SIAP'!$AC216*'CPMK-CPL'!Q$19,0)+IFERROR('FORM NILAI SIAP'!$AE216*'CPMK-CPL'!Q$20,0))/'CPMK-CPL'!Q$25,""))</f>
        <v/>
      </c>
      <c r="S216" s="7" t="str">
        <f>IF($C216="","",IFERROR((IFERROR('FORM NILAI SIAP'!$M216*'CPMK-CPL'!R$11,0)+IFERROR('FORM NILAI SIAP'!$O216*'CPMK-CPL'!R$12,0)+IFERROR('FORM NILAI SIAP'!$Q216*'CPMK-CPL'!R$13,0)+IFERROR('FORM NILAI SIAP'!$S216*'CPMK-CPL'!R$14,0)+IFERROR('FORM NILAI SIAP'!$U216*'CPMK-CPL'!R$15,0)+IFERROR('FORM NILAI SIAP'!$W216*'CPMK-CPL'!R$16,0)+IFERROR('FORM NILAI SIAP'!$Y216*'CPMK-CPL'!R$17,0)+IFERROR('FORM NILAI SIAP'!$AA216*'CPMK-CPL'!R$18,0)+IFERROR('FORM NILAI SIAP'!$AC216*'CPMK-CPL'!R$19,0)+IFERROR('FORM NILAI SIAP'!$AE216*'CPMK-CPL'!R$20,0))/'CPMK-CPL'!R$25,""))</f>
        <v/>
      </c>
      <c r="T216" s="88" t="str">
        <f t="shared" ref="T216:AH216" si="222">IF(E216="","",IF(E216&gt;=80,4,IF(E216&gt;=70,3,IF(E216&gt;=60,2,1))))</f>
        <v/>
      </c>
      <c r="U216" s="88" t="str">
        <f t="shared" si="222"/>
        <v/>
      </c>
      <c r="V216" s="88" t="str">
        <f t="shared" si="207"/>
        <v/>
      </c>
      <c r="W216" s="88" t="str">
        <f t="shared" si="222"/>
        <v/>
      </c>
      <c r="X216" s="88" t="str">
        <f t="shared" si="222"/>
        <v/>
      </c>
      <c r="Y216" s="88" t="str">
        <f t="shared" si="222"/>
        <v/>
      </c>
      <c r="Z216" s="88" t="str">
        <f t="shared" si="222"/>
        <v/>
      </c>
      <c r="AA216" s="88" t="str">
        <f t="shared" si="222"/>
        <v/>
      </c>
      <c r="AB216" s="88" t="str">
        <f t="shared" si="222"/>
        <v/>
      </c>
      <c r="AC216" s="88" t="str">
        <f t="shared" si="222"/>
        <v/>
      </c>
      <c r="AD216" s="88" t="str">
        <f t="shared" si="222"/>
        <v/>
      </c>
      <c r="AE216" s="88" t="str">
        <f t="shared" si="222"/>
        <v/>
      </c>
      <c r="AF216" s="88" t="str">
        <f t="shared" si="222"/>
        <v/>
      </c>
      <c r="AG216" s="88" t="str">
        <f t="shared" si="222"/>
        <v/>
      </c>
      <c r="AH216" s="88" t="str">
        <f t="shared" si="222"/>
        <v/>
      </c>
      <c r="AI216" s="89" t="str">
        <f t="shared" ca="1" si="6"/>
        <v/>
      </c>
      <c r="AJ216" s="89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</row>
    <row r="217" spans="1:90" ht="14.25" customHeight="1">
      <c r="A217" s="103" t="str">
        <f t="shared" si="205"/>
        <v/>
      </c>
      <c r="B217" s="64" t="str">
        <f>IF('FORM NILAI SIAP'!A217=0,"",'FORM NILAI SIAP'!A217)</f>
        <v/>
      </c>
      <c r="C217" s="3" t="str">
        <f>IF('FORM NILAI SIAP'!B217=0,"",'FORM NILAI SIAP'!B217)</f>
        <v/>
      </c>
      <c r="D217" s="3" t="str">
        <f>'FORM NILAI SIAP'!J217</f>
        <v/>
      </c>
      <c r="E217" s="7" t="str">
        <f>IF($C217="","",IFERROR((IFERROR('FORM NILAI SIAP'!$M217*'CPMK-CPL'!D$11,0)+IFERROR('FORM NILAI SIAP'!$O217*'CPMK-CPL'!D$12,0)+IFERROR('FORM NILAI SIAP'!$Q217*'CPMK-CPL'!D$13,0)+IFERROR('FORM NILAI SIAP'!$S217*'CPMK-CPL'!D$14,0)+IFERROR('FORM NILAI SIAP'!$U217*'CPMK-CPL'!D$15,0)+IFERROR('FORM NILAI SIAP'!$W217*'CPMK-CPL'!D$16,0)+IFERROR('FORM NILAI SIAP'!$Y217*'CPMK-CPL'!D$17,0)+IFERROR('FORM NILAI SIAP'!$AA217*'CPMK-CPL'!D$18,0)+IFERROR('FORM NILAI SIAP'!$AC217*'CPMK-CPL'!D$19,0)+IFERROR('FORM NILAI SIAP'!$AE217*'CPMK-CPL'!D$20,0))/'CPMK-CPL'!D$25,""))</f>
        <v/>
      </c>
      <c r="F217" s="7" t="str">
        <f>IF($C217="","",IFERROR((IFERROR('FORM NILAI SIAP'!$M217*'CPMK-CPL'!E$11,0)+IFERROR('FORM NILAI SIAP'!$O217*'CPMK-CPL'!E$12,0)+IFERROR('FORM NILAI SIAP'!$Q217*'CPMK-CPL'!E$13,0)+IFERROR('FORM NILAI SIAP'!$S217*'CPMK-CPL'!E$14,0)+IFERROR('FORM NILAI SIAP'!$U217*'CPMK-CPL'!E$15,0)+IFERROR('FORM NILAI SIAP'!$W217*'CPMK-CPL'!E$16,0)+IFERROR('FORM NILAI SIAP'!$Y217*'CPMK-CPL'!E$17,0)+IFERROR('FORM NILAI SIAP'!$AA217*'CPMK-CPL'!E$18,0)+IFERROR('FORM NILAI SIAP'!$AC217*'CPMK-CPL'!E$19,0)+IFERROR('FORM NILAI SIAP'!$AE217*'CPMK-CPL'!E$20,0))/'CPMK-CPL'!E$25,""))</f>
        <v/>
      </c>
      <c r="G217" s="7" t="str">
        <f>IF($C217="","",IFERROR((IFERROR('FORM NILAI SIAP'!$M217*'CPMK-CPL'!F$11,0)+IFERROR('FORM NILAI SIAP'!$O217*'CPMK-CPL'!F$12,0)+IFERROR('FORM NILAI SIAP'!$Q217*'CPMK-CPL'!F$13,0)+IFERROR('FORM NILAI SIAP'!$S217*'CPMK-CPL'!F$14,0)+IFERROR('FORM NILAI SIAP'!$U217*'CPMK-CPL'!F$15,0)+IFERROR('FORM NILAI SIAP'!$W217*'CPMK-CPL'!F$16,0)+IFERROR('FORM NILAI SIAP'!$Y217*'CPMK-CPL'!F$17,0)+IFERROR('FORM NILAI SIAP'!$AA217*'CPMK-CPL'!F$18,0)+IFERROR('FORM NILAI SIAP'!$AC217*'CPMK-CPL'!F$19,0)+IFERROR('FORM NILAI SIAP'!$AE217*'CPMK-CPL'!F$20,0))/'CPMK-CPL'!F$25,""))</f>
        <v/>
      </c>
      <c r="H217" s="7" t="str">
        <f>IF($C217="","",IFERROR((IFERROR('FORM NILAI SIAP'!$M217*'CPMK-CPL'!G$11,0)+IFERROR('FORM NILAI SIAP'!$O217*'CPMK-CPL'!G$12,0)+IFERROR('FORM NILAI SIAP'!$Q217*'CPMK-CPL'!G$13,0)+IFERROR('FORM NILAI SIAP'!$S217*'CPMK-CPL'!G$14,0)+IFERROR('FORM NILAI SIAP'!$U217*'CPMK-CPL'!G$15,0)+IFERROR('FORM NILAI SIAP'!$W217*'CPMK-CPL'!G$16,0)+IFERROR('FORM NILAI SIAP'!$Y217*'CPMK-CPL'!G$17,0)+IFERROR('FORM NILAI SIAP'!$AA217*'CPMK-CPL'!G$18,0)+IFERROR('FORM NILAI SIAP'!$AC217*'CPMK-CPL'!G$19,0)+IFERROR('FORM NILAI SIAP'!$AE217*'CPMK-CPL'!G$20,0))/'CPMK-CPL'!G$25,""))</f>
        <v/>
      </c>
      <c r="I217" s="7" t="str">
        <f>IF($C217="","",IFERROR((IFERROR('FORM NILAI SIAP'!$M217*'CPMK-CPL'!H$11,0)+IFERROR('FORM NILAI SIAP'!$O217*'CPMK-CPL'!H$12,0)+IFERROR('FORM NILAI SIAP'!$Q217*'CPMK-CPL'!H$13,0)+IFERROR('FORM NILAI SIAP'!$S217*'CPMK-CPL'!H$14,0)+IFERROR('FORM NILAI SIAP'!$U217*'CPMK-CPL'!H$15,0)+IFERROR('FORM NILAI SIAP'!$W217*'CPMK-CPL'!H$16,0)+IFERROR('FORM NILAI SIAP'!$Y217*'CPMK-CPL'!H$17,0)+IFERROR('FORM NILAI SIAP'!$AA217*'CPMK-CPL'!H$18,0)+IFERROR('FORM NILAI SIAP'!$AC217*'CPMK-CPL'!H$19,0)+IFERROR('FORM NILAI SIAP'!$AE217*'CPMK-CPL'!H$20,0))/'CPMK-CPL'!H$25,""))</f>
        <v/>
      </c>
      <c r="J217" s="7" t="str">
        <f>IF($C217="","",IFERROR((IFERROR('FORM NILAI SIAP'!$M217*'CPMK-CPL'!I$11,0)+IFERROR('FORM NILAI SIAP'!$O217*'CPMK-CPL'!I$12,0)+IFERROR('FORM NILAI SIAP'!$Q217*'CPMK-CPL'!I$13,0)+IFERROR('FORM NILAI SIAP'!$S217*'CPMK-CPL'!I$14,0)+IFERROR('FORM NILAI SIAP'!$U217*'CPMK-CPL'!I$15,0)+IFERROR('FORM NILAI SIAP'!$W217*'CPMK-CPL'!I$16,0)+IFERROR('FORM NILAI SIAP'!$Y217*'CPMK-CPL'!I$17,0)+IFERROR('FORM NILAI SIAP'!$AA217*'CPMK-CPL'!I$18,0)+IFERROR('FORM NILAI SIAP'!$AC217*'CPMK-CPL'!I$19,0)+IFERROR('FORM NILAI SIAP'!$AE217*'CPMK-CPL'!I$20,0))/'CPMK-CPL'!I$25,""))</f>
        <v/>
      </c>
      <c r="K217" s="7" t="str">
        <f>IF($C217="","",IFERROR((IFERROR('FORM NILAI SIAP'!$M217*'CPMK-CPL'!J$11,0)+IFERROR('FORM NILAI SIAP'!$O217*'CPMK-CPL'!J$12,0)+IFERROR('FORM NILAI SIAP'!$Q217*'CPMK-CPL'!J$13,0)+IFERROR('FORM NILAI SIAP'!$S217*'CPMK-CPL'!J$14,0)+IFERROR('FORM NILAI SIAP'!$U217*'CPMK-CPL'!J$15,0)+IFERROR('FORM NILAI SIAP'!$W217*'CPMK-CPL'!J$16,0)+IFERROR('FORM NILAI SIAP'!$Y217*'CPMK-CPL'!J$17,0)+IFERROR('FORM NILAI SIAP'!$AA217*'CPMK-CPL'!J$18,0)+IFERROR('FORM NILAI SIAP'!$AC217*'CPMK-CPL'!J$19,0)+IFERROR('FORM NILAI SIAP'!$AE217*'CPMK-CPL'!J$20,0))/'CPMK-CPL'!J$25,""))</f>
        <v/>
      </c>
      <c r="L217" s="7" t="str">
        <f>IF($C217="","",IFERROR((IFERROR('FORM NILAI SIAP'!$M217*'CPMK-CPL'!K$11,0)+IFERROR('FORM NILAI SIAP'!$O217*'CPMK-CPL'!K$12,0)+IFERROR('FORM NILAI SIAP'!$Q217*'CPMK-CPL'!K$13,0)+IFERROR('FORM NILAI SIAP'!$S217*'CPMK-CPL'!K$14,0)+IFERROR('FORM NILAI SIAP'!$U217*'CPMK-CPL'!K$15,0)+IFERROR('FORM NILAI SIAP'!$W217*'CPMK-CPL'!K$16,0)+IFERROR('FORM NILAI SIAP'!$Y217*'CPMK-CPL'!K$17,0)+IFERROR('FORM NILAI SIAP'!$AA217*'CPMK-CPL'!K$18,0)+IFERROR('FORM NILAI SIAP'!$AC217*'CPMK-CPL'!K$19,0)+IFERROR('FORM NILAI SIAP'!$AE217*'CPMK-CPL'!K$20,0))/'CPMK-CPL'!K$25,""))</f>
        <v/>
      </c>
      <c r="M217" s="7" t="str">
        <f>IF($C217="","",IFERROR((IFERROR('FORM NILAI SIAP'!$M217*'CPMK-CPL'!L$11,0)+IFERROR('FORM NILAI SIAP'!$O217*'CPMK-CPL'!L$12,0)+IFERROR('FORM NILAI SIAP'!$Q217*'CPMK-CPL'!L$13,0)+IFERROR('FORM NILAI SIAP'!$S217*'CPMK-CPL'!L$14,0)+IFERROR('FORM NILAI SIAP'!$U217*'CPMK-CPL'!L$15,0)+IFERROR('FORM NILAI SIAP'!$W217*'CPMK-CPL'!L$16,0)+IFERROR('FORM NILAI SIAP'!$Y217*'CPMK-CPL'!L$17,0)+IFERROR('FORM NILAI SIAP'!$AA217*'CPMK-CPL'!L$18,0)+IFERROR('FORM NILAI SIAP'!$AC217*'CPMK-CPL'!L$19,0)+IFERROR('FORM NILAI SIAP'!$AE217*'CPMK-CPL'!L$20,0))/'CPMK-CPL'!L$25,""))</f>
        <v/>
      </c>
      <c r="N217" s="7" t="str">
        <f>IF($C217="","",IFERROR((IFERROR('FORM NILAI SIAP'!$M217*'CPMK-CPL'!M$11,0)+IFERROR('FORM NILAI SIAP'!$O217*'CPMK-CPL'!M$12,0)+IFERROR('FORM NILAI SIAP'!$Q217*'CPMK-CPL'!M$13,0)+IFERROR('FORM NILAI SIAP'!$S217*'CPMK-CPL'!M$14,0)+IFERROR('FORM NILAI SIAP'!$U217*'CPMK-CPL'!M$15,0)+IFERROR('FORM NILAI SIAP'!$W217*'CPMK-CPL'!M$16,0)+IFERROR('FORM NILAI SIAP'!$Y217*'CPMK-CPL'!M$17,0)+IFERROR('FORM NILAI SIAP'!$AA217*'CPMK-CPL'!M$18,0)+IFERROR('FORM NILAI SIAP'!$AC217*'CPMK-CPL'!M$19,0)+IFERROR('FORM NILAI SIAP'!$AE217*'CPMK-CPL'!M$20,0))/'CPMK-CPL'!M$25,""))</f>
        <v/>
      </c>
      <c r="O217" s="7" t="str">
        <f>IF($C217="","",IFERROR((IFERROR('FORM NILAI SIAP'!$M217*'CPMK-CPL'!N$11,0)+IFERROR('FORM NILAI SIAP'!$O217*'CPMK-CPL'!N$12,0)+IFERROR('FORM NILAI SIAP'!$Q217*'CPMK-CPL'!N$13,0)+IFERROR('FORM NILAI SIAP'!$S217*'CPMK-CPL'!N$14,0)+IFERROR('FORM NILAI SIAP'!$U217*'CPMK-CPL'!N$15,0)+IFERROR('FORM NILAI SIAP'!$W217*'CPMK-CPL'!N$16,0)+IFERROR('FORM NILAI SIAP'!$Y217*'CPMK-CPL'!N$17,0)+IFERROR('FORM NILAI SIAP'!$AA217*'CPMK-CPL'!N$18,0)+IFERROR('FORM NILAI SIAP'!$AC217*'CPMK-CPL'!N$19,0)+IFERROR('FORM NILAI SIAP'!$AE217*'CPMK-CPL'!N$20,0))/'CPMK-CPL'!N$25,""))</f>
        <v/>
      </c>
      <c r="P217" s="7" t="str">
        <f>IF($C217="","",IFERROR((IFERROR('FORM NILAI SIAP'!$M217*'CPMK-CPL'!O$11,0)+IFERROR('FORM NILAI SIAP'!$O217*'CPMK-CPL'!O$12,0)+IFERROR('FORM NILAI SIAP'!$Q217*'CPMK-CPL'!O$13,0)+IFERROR('FORM NILAI SIAP'!$S217*'CPMK-CPL'!O$14,0)+IFERROR('FORM NILAI SIAP'!$U217*'CPMK-CPL'!O$15,0)+IFERROR('FORM NILAI SIAP'!$W217*'CPMK-CPL'!O$16,0)+IFERROR('FORM NILAI SIAP'!$Y217*'CPMK-CPL'!O$17,0)+IFERROR('FORM NILAI SIAP'!$AA217*'CPMK-CPL'!O$18,0)+IFERROR('FORM NILAI SIAP'!$AC217*'CPMK-CPL'!O$19,0)+IFERROR('FORM NILAI SIAP'!$AE217*'CPMK-CPL'!O$20,0))/'CPMK-CPL'!O$25,""))</f>
        <v/>
      </c>
      <c r="Q217" s="7" t="str">
        <f>IF($C217="","",IFERROR((IFERROR('FORM NILAI SIAP'!$M217*'CPMK-CPL'!P$11,0)+IFERROR('FORM NILAI SIAP'!$O217*'CPMK-CPL'!P$12,0)+IFERROR('FORM NILAI SIAP'!$Q217*'CPMK-CPL'!P$13,0)+IFERROR('FORM NILAI SIAP'!$S217*'CPMK-CPL'!P$14,0)+IFERROR('FORM NILAI SIAP'!$U217*'CPMK-CPL'!P$15,0)+IFERROR('FORM NILAI SIAP'!$W217*'CPMK-CPL'!P$16,0)+IFERROR('FORM NILAI SIAP'!$Y217*'CPMK-CPL'!P$17,0)+IFERROR('FORM NILAI SIAP'!$AA217*'CPMK-CPL'!P$18,0)+IFERROR('FORM NILAI SIAP'!$AC217*'CPMK-CPL'!P$19,0)+IFERROR('FORM NILAI SIAP'!$AE217*'CPMK-CPL'!P$20,0))/'CPMK-CPL'!P$25,""))</f>
        <v/>
      </c>
      <c r="R217" s="7" t="str">
        <f>IF($C217="","",IFERROR((IFERROR('FORM NILAI SIAP'!$M217*'CPMK-CPL'!Q$11,0)+IFERROR('FORM NILAI SIAP'!$O217*'CPMK-CPL'!Q$12,0)+IFERROR('FORM NILAI SIAP'!$Q217*'CPMK-CPL'!Q$13,0)+IFERROR('FORM NILAI SIAP'!$S217*'CPMK-CPL'!Q$14,0)+IFERROR('FORM NILAI SIAP'!$U217*'CPMK-CPL'!Q$15,0)+IFERROR('FORM NILAI SIAP'!$W217*'CPMK-CPL'!Q$16,0)+IFERROR('FORM NILAI SIAP'!$Y217*'CPMK-CPL'!Q$17,0)+IFERROR('FORM NILAI SIAP'!$AA217*'CPMK-CPL'!Q$18,0)+IFERROR('FORM NILAI SIAP'!$AC217*'CPMK-CPL'!Q$19,0)+IFERROR('FORM NILAI SIAP'!$AE217*'CPMK-CPL'!Q$20,0))/'CPMK-CPL'!Q$25,""))</f>
        <v/>
      </c>
      <c r="S217" s="7" t="str">
        <f>IF($C217="","",IFERROR((IFERROR('FORM NILAI SIAP'!$M217*'CPMK-CPL'!R$11,0)+IFERROR('FORM NILAI SIAP'!$O217*'CPMK-CPL'!R$12,0)+IFERROR('FORM NILAI SIAP'!$Q217*'CPMK-CPL'!R$13,0)+IFERROR('FORM NILAI SIAP'!$S217*'CPMK-CPL'!R$14,0)+IFERROR('FORM NILAI SIAP'!$U217*'CPMK-CPL'!R$15,0)+IFERROR('FORM NILAI SIAP'!$W217*'CPMK-CPL'!R$16,0)+IFERROR('FORM NILAI SIAP'!$Y217*'CPMK-CPL'!R$17,0)+IFERROR('FORM NILAI SIAP'!$AA217*'CPMK-CPL'!R$18,0)+IFERROR('FORM NILAI SIAP'!$AC217*'CPMK-CPL'!R$19,0)+IFERROR('FORM NILAI SIAP'!$AE217*'CPMK-CPL'!R$20,0))/'CPMK-CPL'!R$25,""))</f>
        <v/>
      </c>
      <c r="T217" s="88" t="str">
        <f t="shared" ref="T217:AH217" si="223">IF(E217="","",IF(E217&gt;=80,4,IF(E217&gt;=70,3,IF(E217&gt;=60,2,1))))</f>
        <v/>
      </c>
      <c r="U217" s="88" t="str">
        <f t="shared" si="223"/>
        <v/>
      </c>
      <c r="V217" s="88" t="str">
        <f t="shared" si="207"/>
        <v/>
      </c>
      <c r="W217" s="88" t="str">
        <f t="shared" si="223"/>
        <v/>
      </c>
      <c r="X217" s="88" t="str">
        <f t="shared" si="223"/>
        <v/>
      </c>
      <c r="Y217" s="88" t="str">
        <f t="shared" si="223"/>
        <v/>
      </c>
      <c r="Z217" s="88" t="str">
        <f t="shared" si="223"/>
        <v/>
      </c>
      <c r="AA217" s="88" t="str">
        <f t="shared" si="223"/>
        <v/>
      </c>
      <c r="AB217" s="88" t="str">
        <f t="shared" si="223"/>
        <v/>
      </c>
      <c r="AC217" s="88" t="str">
        <f t="shared" si="223"/>
        <v/>
      </c>
      <c r="AD217" s="88" t="str">
        <f t="shared" si="223"/>
        <v/>
      </c>
      <c r="AE217" s="88" t="str">
        <f t="shared" si="223"/>
        <v/>
      </c>
      <c r="AF217" s="88" t="str">
        <f t="shared" si="223"/>
        <v/>
      </c>
      <c r="AG217" s="88" t="str">
        <f t="shared" si="223"/>
        <v/>
      </c>
      <c r="AH217" s="88" t="str">
        <f t="shared" si="223"/>
        <v/>
      </c>
      <c r="AI217" s="89" t="str">
        <f t="shared" ca="1" si="6"/>
        <v/>
      </c>
      <c r="AJ217" s="89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</row>
    <row r="218" spans="1:90" ht="14.25" customHeight="1">
      <c r="A218" s="103" t="str">
        <f t="shared" si="205"/>
        <v/>
      </c>
      <c r="B218" s="64" t="str">
        <f>IF('FORM NILAI SIAP'!A218=0,"",'FORM NILAI SIAP'!A218)</f>
        <v/>
      </c>
      <c r="C218" s="3" t="str">
        <f>IF('FORM NILAI SIAP'!B218=0,"",'FORM NILAI SIAP'!B218)</f>
        <v/>
      </c>
      <c r="D218" s="3" t="str">
        <f>'FORM NILAI SIAP'!J218</f>
        <v/>
      </c>
      <c r="E218" s="7" t="str">
        <f>IF($C218="","",IFERROR((IFERROR('FORM NILAI SIAP'!$M218*'CPMK-CPL'!D$11,0)+IFERROR('FORM NILAI SIAP'!$O218*'CPMK-CPL'!D$12,0)+IFERROR('FORM NILAI SIAP'!$Q218*'CPMK-CPL'!D$13,0)+IFERROR('FORM NILAI SIAP'!$S218*'CPMK-CPL'!D$14,0)+IFERROR('FORM NILAI SIAP'!$U218*'CPMK-CPL'!D$15,0)+IFERROR('FORM NILAI SIAP'!$W218*'CPMK-CPL'!D$16,0)+IFERROR('FORM NILAI SIAP'!$Y218*'CPMK-CPL'!D$17,0)+IFERROR('FORM NILAI SIAP'!$AA218*'CPMK-CPL'!D$18,0)+IFERROR('FORM NILAI SIAP'!$AC218*'CPMK-CPL'!D$19,0)+IFERROR('FORM NILAI SIAP'!$AE218*'CPMK-CPL'!D$20,0))/'CPMK-CPL'!D$25,""))</f>
        <v/>
      </c>
      <c r="F218" s="7" t="str">
        <f>IF($C218="","",IFERROR((IFERROR('FORM NILAI SIAP'!$M218*'CPMK-CPL'!E$11,0)+IFERROR('FORM NILAI SIAP'!$O218*'CPMK-CPL'!E$12,0)+IFERROR('FORM NILAI SIAP'!$Q218*'CPMK-CPL'!E$13,0)+IFERROR('FORM NILAI SIAP'!$S218*'CPMK-CPL'!E$14,0)+IFERROR('FORM NILAI SIAP'!$U218*'CPMK-CPL'!E$15,0)+IFERROR('FORM NILAI SIAP'!$W218*'CPMK-CPL'!E$16,0)+IFERROR('FORM NILAI SIAP'!$Y218*'CPMK-CPL'!E$17,0)+IFERROR('FORM NILAI SIAP'!$AA218*'CPMK-CPL'!E$18,0)+IFERROR('FORM NILAI SIAP'!$AC218*'CPMK-CPL'!E$19,0)+IFERROR('FORM NILAI SIAP'!$AE218*'CPMK-CPL'!E$20,0))/'CPMK-CPL'!E$25,""))</f>
        <v/>
      </c>
      <c r="G218" s="7" t="str">
        <f>IF($C218="","",IFERROR((IFERROR('FORM NILAI SIAP'!$M218*'CPMK-CPL'!F$11,0)+IFERROR('FORM NILAI SIAP'!$O218*'CPMK-CPL'!F$12,0)+IFERROR('FORM NILAI SIAP'!$Q218*'CPMK-CPL'!F$13,0)+IFERROR('FORM NILAI SIAP'!$S218*'CPMK-CPL'!F$14,0)+IFERROR('FORM NILAI SIAP'!$U218*'CPMK-CPL'!F$15,0)+IFERROR('FORM NILAI SIAP'!$W218*'CPMK-CPL'!F$16,0)+IFERROR('FORM NILAI SIAP'!$Y218*'CPMK-CPL'!F$17,0)+IFERROR('FORM NILAI SIAP'!$AA218*'CPMK-CPL'!F$18,0)+IFERROR('FORM NILAI SIAP'!$AC218*'CPMK-CPL'!F$19,0)+IFERROR('FORM NILAI SIAP'!$AE218*'CPMK-CPL'!F$20,0))/'CPMK-CPL'!F$25,""))</f>
        <v/>
      </c>
      <c r="H218" s="7" t="str">
        <f>IF($C218="","",IFERROR((IFERROR('FORM NILAI SIAP'!$M218*'CPMK-CPL'!G$11,0)+IFERROR('FORM NILAI SIAP'!$O218*'CPMK-CPL'!G$12,0)+IFERROR('FORM NILAI SIAP'!$Q218*'CPMK-CPL'!G$13,0)+IFERROR('FORM NILAI SIAP'!$S218*'CPMK-CPL'!G$14,0)+IFERROR('FORM NILAI SIAP'!$U218*'CPMK-CPL'!G$15,0)+IFERROR('FORM NILAI SIAP'!$W218*'CPMK-CPL'!G$16,0)+IFERROR('FORM NILAI SIAP'!$Y218*'CPMK-CPL'!G$17,0)+IFERROR('FORM NILAI SIAP'!$AA218*'CPMK-CPL'!G$18,0)+IFERROR('FORM NILAI SIAP'!$AC218*'CPMK-CPL'!G$19,0)+IFERROR('FORM NILAI SIAP'!$AE218*'CPMK-CPL'!G$20,0))/'CPMK-CPL'!G$25,""))</f>
        <v/>
      </c>
      <c r="I218" s="7" t="str">
        <f>IF($C218="","",IFERROR((IFERROR('FORM NILAI SIAP'!$M218*'CPMK-CPL'!H$11,0)+IFERROR('FORM NILAI SIAP'!$O218*'CPMK-CPL'!H$12,0)+IFERROR('FORM NILAI SIAP'!$Q218*'CPMK-CPL'!H$13,0)+IFERROR('FORM NILAI SIAP'!$S218*'CPMK-CPL'!H$14,0)+IFERROR('FORM NILAI SIAP'!$U218*'CPMK-CPL'!H$15,0)+IFERROR('FORM NILAI SIAP'!$W218*'CPMK-CPL'!H$16,0)+IFERROR('FORM NILAI SIAP'!$Y218*'CPMK-CPL'!H$17,0)+IFERROR('FORM NILAI SIAP'!$AA218*'CPMK-CPL'!H$18,0)+IFERROR('FORM NILAI SIAP'!$AC218*'CPMK-CPL'!H$19,0)+IFERROR('FORM NILAI SIAP'!$AE218*'CPMK-CPL'!H$20,0))/'CPMK-CPL'!H$25,""))</f>
        <v/>
      </c>
      <c r="J218" s="7" t="str">
        <f>IF($C218="","",IFERROR((IFERROR('FORM NILAI SIAP'!$M218*'CPMK-CPL'!I$11,0)+IFERROR('FORM NILAI SIAP'!$O218*'CPMK-CPL'!I$12,0)+IFERROR('FORM NILAI SIAP'!$Q218*'CPMK-CPL'!I$13,0)+IFERROR('FORM NILAI SIAP'!$S218*'CPMK-CPL'!I$14,0)+IFERROR('FORM NILAI SIAP'!$U218*'CPMK-CPL'!I$15,0)+IFERROR('FORM NILAI SIAP'!$W218*'CPMK-CPL'!I$16,0)+IFERROR('FORM NILAI SIAP'!$Y218*'CPMK-CPL'!I$17,0)+IFERROR('FORM NILAI SIAP'!$AA218*'CPMK-CPL'!I$18,0)+IFERROR('FORM NILAI SIAP'!$AC218*'CPMK-CPL'!I$19,0)+IFERROR('FORM NILAI SIAP'!$AE218*'CPMK-CPL'!I$20,0))/'CPMK-CPL'!I$25,""))</f>
        <v/>
      </c>
      <c r="K218" s="7" t="str">
        <f>IF($C218="","",IFERROR((IFERROR('FORM NILAI SIAP'!$M218*'CPMK-CPL'!J$11,0)+IFERROR('FORM NILAI SIAP'!$O218*'CPMK-CPL'!J$12,0)+IFERROR('FORM NILAI SIAP'!$Q218*'CPMK-CPL'!J$13,0)+IFERROR('FORM NILAI SIAP'!$S218*'CPMK-CPL'!J$14,0)+IFERROR('FORM NILAI SIAP'!$U218*'CPMK-CPL'!J$15,0)+IFERROR('FORM NILAI SIAP'!$W218*'CPMK-CPL'!J$16,0)+IFERROR('FORM NILAI SIAP'!$Y218*'CPMK-CPL'!J$17,0)+IFERROR('FORM NILAI SIAP'!$AA218*'CPMK-CPL'!J$18,0)+IFERROR('FORM NILAI SIAP'!$AC218*'CPMK-CPL'!J$19,0)+IFERROR('FORM NILAI SIAP'!$AE218*'CPMK-CPL'!J$20,0))/'CPMK-CPL'!J$25,""))</f>
        <v/>
      </c>
      <c r="L218" s="7" t="str">
        <f>IF($C218="","",IFERROR((IFERROR('FORM NILAI SIAP'!$M218*'CPMK-CPL'!K$11,0)+IFERROR('FORM NILAI SIAP'!$O218*'CPMK-CPL'!K$12,0)+IFERROR('FORM NILAI SIAP'!$Q218*'CPMK-CPL'!K$13,0)+IFERROR('FORM NILAI SIAP'!$S218*'CPMK-CPL'!K$14,0)+IFERROR('FORM NILAI SIAP'!$U218*'CPMK-CPL'!K$15,0)+IFERROR('FORM NILAI SIAP'!$W218*'CPMK-CPL'!K$16,0)+IFERROR('FORM NILAI SIAP'!$Y218*'CPMK-CPL'!K$17,0)+IFERROR('FORM NILAI SIAP'!$AA218*'CPMK-CPL'!K$18,0)+IFERROR('FORM NILAI SIAP'!$AC218*'CPMK-CPL'!K$19,0)+IFERROR('FORM NILAI SIAP'!$AE218*'CPMK-CPL'!K$20,0))/'CPMK-CPL'!K$25,""))</f>
        <v/>
      </c>
      <c r="M218" s="7" t="str">
        <f>IF($C218="","",IFERROR((IFERROR('FORM NILAI SIAP'!$M218*'CPMK-CPL'!L$11,0)+IFERROR('FORM NILAI SIAP'!$O218*'CPMK-CPL'!L$12,0)+IFERROR('FORM NILAI SIAP'!$Q218*'CPMK-CPL'!L$13,0)+IFERROR('FORM NILAI SIAP'!$S218*'CPMK-CPL'!L$14,0)+IFERROR('FORM NILAI SIAP'!$U218*'CPMK-CPL'!L$15,0)+IFERROR('FORM NILAI SIAP'!$W218*'CPMK-CPL'!L$16,0)+IFERROR('FORM NILAI SIAP'!$Y218*'CPMK-CPL'!L$17,0)+IFERROR('FORM NILAI SIAP'!$AA218*'CPMK-CPL'!L$18,0)+IFERROR('FORM NILAI SIAP'!$AC218*'CPMK-CPL'!L$19,0)+IFERROR('FORM NILAI SIAP'!$AE218*'CPMK-CPL'!L$20,0))/'CPMK-CPL'!L$25,""))</f>
        <v/>
      </c>
      <c r="N218" s="7" t="str">
        <f>IF($C218="","",IFERROR((IFERROR('FORM NILAI SIAP'!$M218*'CPMK-CPL'!M$11,0)+IFERROR('FORM NILAI SIAP'!$O218*'CPMK-CPL'!M$12,0)+IFERROR('FORM NILAI SIAP'!$Q218*'CPMK-CPL'!M$13,0)+IFERROR('FORM NILAI SIAP'!$S218*'CPMK-CPL'!M$14,0)+IFERROR('FORM NILAI SIAP'!$U218*'CPMK-CPL'!M$15,0)+IFERROR('FORM NILAI SIAP'!$W218*'CPMK-CPL'!M$16,0)+IFERROR('FORM NILAI SIAP'!$Y218*'CPMK-CPL'!M$17,0)+IFERROR('FORM NILAI SIAP'!$AA218*'CPMK-CPL'!M$18,0)+IFERROR('FORM NILAI SIAP'!$AC218*'CPMK-CPL'!M$19,0)+IFERROR('FORM NILAI SIAP'!$AE218*'CPMK-CPL'!M$20,0))/'CPMK-CPL'!M$25,""))</f>
        <v/>
      </c>
      <c r="O218" s="7" t="str">
        <f>IF($C218="","",IFERROR((IFERROR('FORM NILAI SIAP'!$M218*'CPMK-CPL'!N$11,0)+IFERROR('FORM NILAI SIAP'!$O218*'CPMK-CPL'!N$12,0)+IFERROR('FORM NILAI SIAP'!$Q218*'CPMK-CPL'!N$13,0)+IFERROR('FORM NILAI SIAP'!$S218*'CPMK-CPL'!N$14,0)+IFERROR('FORM NILAI SIAP'!$U218*'CPMK-CPL'!N$15,0)+IFERROR('FORM NILAI SIAP'!$W218*'CPMK-CPL'!N$16,0)+IFERROR('FORM NILAI SIAP'!$Y218*'CPMK-CPL'!N$17,0)+IFERROR('FORM NILAI SIAP'!$AA218*'CPMK-CPL'!N$18,0)+IFERROR('FORM NILAI SIAP'!$AC218*'CPMK-CPL'!N$19,0)+IFERROR('FORM NILAI SIAP'!$AE218*'CPMK-CPL'!N$20,0))/'CPMK-CPL'!N$25,""))</f>
        <v/>
      </c>
      <c r="P218" s="7" t="str">
        <f>IF($C218="","",IFERROR((IFERROR('FORM NILAI SIAP'!$M218*'CPMK-CPL'!O$11,0)+IFERROR('FORM NILAI SIAP'!$O218*'CPMK-CPL'!O$12,0)+IFERROR('FORM NILAI SIAP'!$Q218*'CPMK-CPL'!O$13,0)+IFERROR('FORM NILAI SIAP'!$S218*'CPMK-CPL'!O$14,0)+IFERROR('FORM NILAI SIAP'!$U218*'CPMK-CPL'!O$15,0)+IFERROR('FORM NILAI SIAP'!$W218*'CPMK-CPL'!O$16,0)+IFERROR('FORM NILAI SIAP'!$Y218*'CPMK-CPL'!O$17,0)+IFERROR('FORM NILAI SIAP'!$AA218*'CPMK-CPL'!O$18,0)+IFERROR('FORM NILAI SIAP'!$AC218*'CPMK-CPL'!O$19,0)+IFERROR('FORM NILAI SIAP'!$AE218*'CPMK-CPL'!O$20,0))/'CPMK-CPL'!O$25,""))</f>
        <v/>
      </c>
      <c r="Q218" s="7" t="str">
        <f>IF($C218="","",IFERROR((IFERROR('FORM NILAI SIAP'!$M218*'CPMK-CPL'!P$11,0)+IFERROR('FORM NILAI SIAP'!$O218*'CPMK-CPL'!P$12,0)+IFERROR('FORM NILAI SIAP'!$Q218*'CPMK-CPL'!P$13,0)+IFERROR('FORM NILAI SIAP'!$S218*'CPMK-CPL'!P$14,0)+IFERROR('FORM NILAI SIAP'!$U218*'CPMK-CPL'!P$15,0)+IFERROR('FORM NILAI SIAP'!$W218*'CPMK-CPL'!P$16,0)+IFERROR('FORM NILAI SIAP'!$Y218*'CPMK-CPL'!P$17,0)+IFERROR('FORM NILAI SIAP'!$AA218*'CPMK-CPL'!P$18,0)+IFERROR('FORM NILAI SIAP'!$AC218*'CPMK-CPL'!P$19,0)+IFERROR('FORM NILAI SIAP'!$AE218*'CPMK-CPL'!P$20,0))/'CPMK-CPL'!P$25,""))</f>
        <v/>
      </c>
      <c r="R218" s="7" t="str">
        <f>IF($C218="","",IFERROR((IFERROR('FORM NILAI SIAP'!$M218*'CPMK-CPL'!Q$11,0)+IFERROR('FORM NILAI SIAP'!$O218*'CPMK-CPL'!Q$12,0)+IFERROR('FORM NILAI SIAP'!$Q218*'CPMK-CPL'!Q$13,0)+IFERROR('FORM NILAI SIAP'!$S218*'CPMK-CPL'!Q$14,0)+IFERROR('FORM NILAI SIAP'!$U218*'CPMK-CPL'!Q$15,0)+IFERROR('FORM NILAI SIAP'!$W218*'CPMK-CPL'!Q$16,0)+IFERROR('FORM NILAI SIAP'!$Y218*'CPMK-CPL'!Q$17,0)+IFERROR('FORM NILAI SIAP'!$AA218*'CPMK-CPL'!Q$18,0)+IFERROR('FORM NILAI SIAP'!$AC218*'CPMK-CPL'!Q$19,0)+IFERROR('FORM NILAI SIAP'!$AE218*'CPMK-CPL'!Q$20,0))/'CPMK-CPL'!Q$25,""))</f>
        <v/>
      </c>
      <c r="S218" s="7" t="str">
        <f>IF($C218="","",IFERROR((IFERROR('FORM NILAI SIAP'!$M218*'CPMK-CPL'!R$11,0)+IFERROR('FORM NILAI SIAP'!$O218*'CPMK-CPL'!R$12,0)+IFERROR('FORM NILAI SIAP'!$Q218*'CPMK-CPL'!R$13,0)+IFERROR('FORM NILAI SIAP'!$S218*'CPMK-CPL'!R$14,0)+IFERROR('FORM NILAI SIAP'!$U218*'CPMK-CPL'!R$15,0)+IFERROR('FORM NILAI SIAP'!$W218*'CPMK-CPL'!R$16,0)+IFERROR('FORM NILAI SIAP'!$Y218*'CPMK-CPL'!R$17,0)+IFERROR('FORM NILAI SIAP'!$AA218*'CPMK-CPL'!R$18,0)+IFERROR('FORM NILAI SIAP'!$AC218*'CPMK-CPL'!R$19,0)+IFERROR('FORM NILAI SIAP'!$AE218*'CPMK-CPL'!R$20,0))/'CPMK-CPL'!R$25,""))</f>
        <v/>
      </c>
      <c r="T218" s="88" t="str">
        <f t="shared" ref="T218:AH218" si="224">IF(E218="","",IF(E218&gt;=80,4,IF(E218&gt;=70,3,IF(E218&gt;=60,2,1))))</f>
        <v/>
      </c>
      <c r="U218" s="88" t="str">
        <f t="shared" si="224"/>
        <v/>
      </c>
      <c r="V218" s="88" t="str">
        <f t="shared" si="207"/>
        <v/>
      </c>
      <c r="W218" s="88" t="str">
        <f t="shared" si="224"/>
        <v/>
      </c>
      <c r="X218" s="88" t="str">
        <f t="shared" si="224"/>
        <v/>
      </c>
      <c r="Y218" s="88" t="str">
        <f t="shared" si="224"/>
        <v/>
      </c>
      <c r="Z218" s="88" t="str">
        <f t="shared" si="224"/>
        <v/>
      </c>
      <c r="AA218" s="88" t="str">
        <f t="shared" si="224"/>
        <v/>
      </c>
      <c r="AB218" s="88" t="str">
        <f t="shared" si="224"/>
        <v/>
      </c>
      <c r="AC218" s="88" t="str">
        <f t="shared" si="224"/>
        <v/>
      </c>
      <c r="AD218" s="88" t="str">
        <f t="shared" si="224"/>
        <v/>
      </c>
      <c r="AE218" s="88" t="str">
        <f t="shared" si="224"/>
        <v/>
      </c>
      <c r="AF218" s="88" t="str">
        <f t="shared" si="224"/>
        <v/>
      </c>
      <c r="AG218" s="88" t="str">
        <f t="shared" si="224"/>
        <v/>
      </c>
      <c r="AH218" s="88" t="str">
        <f t="shared" si="224"/>
        <v/>
      </c>
      <c r="AI218" s="89" t="str">
        <f t="shared" ca="1" si="6"/>
        <v/>
      </c>
      <c r="AJ218" s="89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</row>
    <row r="219" spans="1:90" ht="14.25" customHeight="1">
      <c r="A219" s="103" t="str">
        <f t="shared" si="205"/>
        <v/>
      </c>
      <c r="B219" s="64" t="str">
        <f>IF('FORM NILAI SIAP'!A219=0,"",'FORM NILAI SIAP'!A219)</f>
        <v/>
      </c>
      <c r="C219" s="3" t="str">
        <f>IF('FORM NILAI SIAP'!B219=0,"",'FORM NILAI SIAP'!B219)</f>
        <v/>
      </c>
      <c r="D219" s="3" t="str">
        <f>'FORM NILAI SIAP'!J219</f>
        <v/>
      </c>
      <c r="E219" s="7" t="str">
        <f>IF($C219="","",IFERROR((IFERROR('FORM NILAI SIAP'!$M219*'CPMK-CPL'!D$11,0)+IFERROR('FORM NILAI SIAP'!$O219*'CPMK-CPL'!D$12,0)+IFERROR('FORM NILAI SIAP'!$Q219*'CPMK-CPL'!D$13,0)+IFERROR('FORM NILAI SIAP'!$S219*'CPMK-CPL'!D$14,0)+IFERROR('FORM NILAI SIAP'!$U219*'CPMK-CPL'!D$15,0)+IFERROR('FORM NILAI SIAP'!$W219*'CPMK-CPL'!D$16,0)+IFERROR('FORM NILAI SIAP'!$Y219*'CPMK-CPL'!D$17,0)+IFERROR('FORM NILAI SIAP'!$AA219*'CPMK-CPL'!D$18,0)+IFERROR('FORM NILAI SIAP'!$AC219*'CPMK-CPL'!D$19,0)+IFERROR('FORM NILAI SIAP'!$AE219*'CPMK-CPL'!D$20,0))/'CPMK-CPL'!D$25,""))</f>
        <v/>
      </c>
      <c r="F219" s="7" t="str">
        <f>IF($C219="","",IFERROR((IFERROR('FORM NILAI SIAP'!$M219*'CPMK-CPL'!E$11,0)+IFERROR('FORM NILAI SIAP'!$O219*'CPMK-CPL'!E$12,0)+IFERROR('FORM NILAI SIAP'!$Q219*'CPMK-CPL'!E$13,0)+IFERROR('FORM NILAI SIAP'!$S219*'CPMK-CPL'!E$14,0)+IFERROR('FORM NILAI SIAP'!$U219*'CPMK-CPL'!E$15,0)+IFERROR('FORM NILAI SIAP'!$W219*'CPMK-CPL'!E$16,0)+IFERROR('FORM NILAI SIAP'!$Y219*'CPMK-CPL'!E$17,0)+IFERROR('FORM NILAI SIAP'!$AA219*'CPMK-CPL'!E$18,0)+IFERROR('FORM NILAI SIAP'!$AC219*'CPMK-CPL'!E$19,0)+IFERROR('FORM NILAI SIAP'!$AE219*'CPMK-CPL'!E$20,0))/'CPMK-CPL'!E$25,""))</f>
        <v/>
      </c>
      <c r="G219" s="7" t="str">
        <f>IF($C219="","",IFERROR((IFERROR('FORM NILAI SIAP'!$M219*'CPMK-CPL'!F$11,0)+IFERROR('FORM NILAI SIAP'!$O219*'CPMK-CPL'!F$12,0)+IFERROR('FORM NILAI SIAP'!$Q219*'CPMK-CPL'!F$13,0)+IFERROR('FORM NILAI SIAP'!$S219*'CPMK-CPL'!F$14,0)+IFERROR('FORM NILAI SIAP'!$U219*'CPMK-CPL'!F$15,0)+IFERROR('FORM NILAI SIAP'!$W219*'CPMK-CPL'!F$16,0)+IFERROR('FORM NILAI SIAP'!$Y219*'CPMK-CPL'!F$17,0)+IFERROR('FORM NILAI SIAP'!$AA219*'CPMK-CPL'!F$18,0)+IFERROR('FORM NILAI SIAP'!$AC219*'CPMK-CPL'!F$19,0)+IFERROR('FORM NILAI SIAP'!$AE219*'CPMK-CPL'!F$20,0))/'CPMK-CPL'!F$25,""))</f>
        <v/>
      </c>
      <c r="H219" s="7" t="str">
        <f>IF($C219="","",IFERROR((IFERROR('FORM NILAI SIAP'!$M219*'CPMK-CPL'!G$11,0)+IFERROR('FORM NILAI SIAP'!$O219*'CPMK-CPL'!G$12,0)+IFERROR('FORM NILAI SIAP'!$Q219*'CPMK-CPL'!G$13,0)+IFERROR('FORM NILAI SIAP'!$S219*'CPMK-CPL'!G$14,0)+IFERROR('FORM NILAI SIAP'!$U219*'CPMK-CPL'!G$15,0)+IFERROR('FORM NILAI SIAP'!$W219*'CPMK-CPL'!G$16,0)+IFERROR('FORM NILAI SIAP'!$Y219*'CPMK-CPL'!G$17,0)+IFERROR('FORM NILAI SIAP'!$AA219*'CPMK-CPL'!G$18,0)+IFERROR('FORM NILAI SIAP'!$AC219*'CPMK-CPL'!G$19,0)+IFERROR('FORM NILAI SIAP'!$AE219*'CPMK-CPL'!G$20,0))/'CPMK-CPL'!G$25,""))</f>
        <v/>
      </c>
      <c r="I219" s="7" t="str">
        <f>IF($C219="","",IFERROR((IFERROR('FORM NILAI SIAP'!$M219*'CPMK-CPL'!H$11,0)+IFERROR('FORM NILAI SIAP'!$O219*'CPMK-CPL'!H$12,0)+IFERROR('FORM NILAI SIAP'!$Q219*'CPMK-CPL'!H$13,0)+IFERROR('FORM NILAI SIAP'!$S219*'CPMK-CPL'!H$14,0)+IFERROR('FORM NILAI SIAP'!$U219*'CPMK-CPL'!H$15,0)+IFERROR('FORM NILAI SIAP'!$W219*'CPMK-CPL'!H$16,0)+IFERROR('FORM NILAI SIAP'!$Y219*'CPMK-CPL'!H$17,0)+IFERROR('FORM NILAI SIAP'!$AA219*'CPMK-CPL'!H$18,0)+IFERROR('FORM NILAI SIAP'!$AC219*'CPMK-CPL'!H$19,0)+IFERROR('FORM NILAI SIAP'!$AE219*'CPMK-CPL'!H$20,0))/'CPMK-CPL'!H$25,""))</f>
        <v/>
      </c>
      <c r="J219" s="7" t="str">
        <f>IF($C219="","",IFERROR((IFERROR('FORM NILAI SIAP'!$M219*'CPMK-CPL'!I$11,0)+IFERROR('FORM NILAI SIAP'!$O219*'CPMK-CPL'!I$12,0)+IFERROR('FORM NILAI SIAP'!$Q219*'CPMK-CPL'!I$13,0)+IFERROR('FORM NILAI SIAP'!$S219*'CPMK-CPL'!I$14,0)+IFERROR('FORM NILAI SIAP'!$U219*'CPMK-CPL'!I$15,0)+IFERROR('FORM NILAI SIAP'!$W219*'CPMK-CPL'!I$16,0)+IFERROR('FORM NILAI SIAP'!$Y219*'CPMK-CPL'!I$17,0)+IFERROR('FORM NILAI SIAP'!$AA219*'CPMK-CPL'!I$18,0)+IFERROR('FORM NILAI SIAP'!$AC219*'CPMK-CPL'!I$19,0)+IFERROR('FORM NILAI SIAP'!$AE219*'CPMK-CPL'!I$20,0))/'CPMK-CPL'!I$25,""))</f>
        <v/>
      </c>
      <c r="K219" s="7" t="str">
        <f>IF($C219="","",IFERROR((IFERROR('FORM NILAI SIAP'!$M219*'CPMK-CPL'!J$11,0)+IFERROR('FORM NILAI SIAP'!$O219*'CPMK-CPL'!J$12,0)+IFERROR('FORM NILAI SIAP'!$Q219*'CPMK-CPL'!J$13,0)+IFERROR('FORM NILAI SIAP'!$S219*'CPMK-CPL'!J$14,0)+IFERROR('FORM NILAI SIAP'!$U219*'CPMK-CPL'!J$15,0)+IFERROR('FORM NILAI SIAP'!$W219*'CPMK-CPL'!J$16,0)+IFERROR('FORM NILAI SIAP'!$Y219*'CPMK-CPL'!J$17,0)+IFERROR('FORM NILAI SIAP'!$AA219*'CPMK-CPL'!J$18,0)+IFERROR('FORM NILAI SIAP'!$AC219*'CPMK-CPL'!J$19,0)+IFERROR('FORM NILAI SIAP'!$AE219*'CPMK-CPL'!J$20,0))/'CPMK-CPL'!J$25,""))</f>
        <v/>
      </c>
      <c r="L219" s="7" t="str">
        <f>IF($C219="","",IFERROR((IFERROR('FORM NILAI SIAP'!$M219*'CPMK-CPL'!K$11,0)+IFERROR('FORM NILAI SIAP'!$O219*'CPMK-CPL'!K$12,0)+IFERROR('FORM NILAI SIAP'!$Q219*'CPMK-CPL'!K$13,0)+IFERROR('FORM NILAI SIAP'!$S219*'CPMK-CPL'!K$14,0)+IFERROR('FORM NILAI SIAP'!$U219*'CPMK-CPL'!K$15,0)+IFERROR('FORM NILAI SIAP'!$W219*'CPMK-CPL'!K$16,0)+IFERROR('FORM NILAI SIAP'!$Y219*'CPMK-CPL'!K$17,0)+IFERROR('FORM NILAI SIAP'!$AA219*'CPMK-CPL'!K$18,0)+IFERROR('FORM NILAI SIAP'!$AC219*'CPMK-CPL'!K$19,0)+IFERROR('FORM NILAI SIAP'!$AE219*'CPMK-CPL'!K$20,0))/'CPMK-CPL'!K$25,""))</f>
        <v/>
      </c>
      <c r="M219" s="7" t="str">
        <f>IF($C219="","",IFERROR((IFERROR('FORM NILAI SIAP'!$M219*'CPMK-CPL'!L$11,0)+IFERROR('FORM NILAI SIAP'!$O219*'CPMK-CPL'!L$12,0)+IFERROR('FORM NILAI SIAP'!$Q219*'CPMK-CPL'!L$13,0)+IFERROR('FORM NILAI SIAP'!$S219*'CPMK-CPL'!L$14,0)+IFERROR('FORM NILAI SIAP'!$U219*'CPMK-CPL'!L$15,0)+IFERROR('FORM NILAI SIAP'!$W219*'CPMK-CPL'!L$16,0)+IFERROR('FORM NILAI SIAP'!$Y219*'CPMK-CPL'!L$17,0)+IFERROR('FORM NILAI SIAP'!$AA219*'CPMK-CPL'!L$18,0)+IFERROR('FORM NILAI SIAP'!$AC219*'CPMK-CPL'!L$19,0)+IFERROR('FORM NILAI SIAP'!$AE219*'CPMK-CPL'!L$20,0))/'CPMK-CPL'!L$25,""))</f>
        <v/>
      </c>
      <c r="N219" s="7" t="str">
        <f>IF($C219="","",IFERROR((IFERROR('FORM NILAI SIAP'!$M219*'CPMK-CPL'!M$11,0)+IFERROR('FORM NILAI SIAP'!$O219*'CPMK-CPL'!M$12,0)+IFERROR('FORM NILAI SIAP'!$Q219*'CPMK-CPL'!M$13,0)+IFERROR('FORM NILAI SIAP'!$S219*'CPMK-CPL'!M$14,0)+IFERROR('FORM NILAI SIAP'!$U219*'CPMK-CPL'!M$15,0)+IFERROR('FORM NILAI SIAP'!$W219*'CPMK-CPL'!M$16,0)+IFERROR('FORM NILAI SIAP'!$Y219*'CPMK-CPL'!M$17,0)+IFERROR('FORM NILAI SIAP'!$AA219*'CPMK-CPL'!M$18,0)+IFERROR('FORM NILAI SIAP'!$AC219*'CPMK-CPL'!M$19,0)+IFERROR('FORM NILAI SIAP'!$AE219*'CPMK-CPL'!M$20,0))/'CPMK-CPL'!M$25,""))</f>
        <v/>
      </c>
      <c r="O219" s="7" t="str">
        <f>IF($C219="","",IFERROR((IFERROR('FORM NILAI SIAP'!$M219*'CPMK-CPL'!N$11,0)+IFERROR('FORM NILAI SIAP'!$O219*'CPMK-CPL'!N$12,0)+IFERROR('FORM NILAI SIAP'!$Q219*'CPMK-CPL'!N$13,0)+IFERROR('FORM NILAI SIAP'!$S219*'CPMK-CPL'!N$14,0)+IFERROR('FORM NILAI SIAP'!$U219*'CPMK-CPL'!N$15,0)+IFERROR('FORM NILAI SIAP'!$W219*'CPMK-CPL'!N$16,0)+IFERROR('FORM NILAI SIAP'!$Y219*'CPMK-CPL'!N$17,0)+IFERROR('FORM NILAI SIAP'!$AA219*'CPMK-CPL'!N$18,0)+IFERROR('FORM NILAI SIAP'!$AC219*'CPMK-CPL'!N$19,0)+IFERROR('FORM NILAI SIAP'!$AE219*'CPMK-CPL'!N$20,0))/'CPMK-CPL'!N$25,""))</f>
        <v/>
      </c>
      <c r="P219" s="7" t="str">
        <f>IF($C219="","",IFERROR((IFERROR('FORM NILAI SIAP'!$M219*'CPMK-CPL'!O$11,0)+IFERROR('FORM NILAI SIAP'!$O219*'CPMK-CPL'!O$12,0)+IFERROR('FORM NILAI SIAP'!$Q219*'CPMK-CPL'!O$13,0)+IFERROR('FORM NILAI SIAP'!$S219*'CPMK-CPL'!O$14,0)+IFERROR('FORM NILAI SIAP'!$U219*'CPMK-CPL'!O$15,0)+IFERROR('FORM NILAI SIAP'!$W219*'CPMK-CPL'!O$16,0)+IFERROR('FORM NILAI SIAP'!$Y219*'CPMK-CPL'!O$17,0)+IFERROR('FORM NILAI SIAP'!$AA219*'CPMK-CPL'!O$18,0)+IFERROR('FORM NILAI SIAP'!$AC219*'CPMK-CPL'!O$19,0)+IFERROR('FORM NILAI SIAP'!$AE219*'CPMK-CPL'!O$20,0))/'CPMK-CPL'!O$25,""))</f>
        <v/>
      </c>
      <c r="Q219" s="7" t="str">
        <f>IF($C219="","",IFERROR((IFERROR('FORM NILAI SIAP'!$M219*'CPMK-CPL'!P$11,0)+IFERROR('FORM NILAI SIAP'!$O219*'CPMK-CPL'!P$12,0)+IFERROR('FORM NILAI SIAP'!$Q219*'CPMK-CPL'!P$13,0)+IFERROR('FORM NILAI SIAP'!$S219*'CPMK-CPL'!P$14,0)+IFERROR('FORM NILAI SIAP'!$U219*'CPMK-CPL'!P$15,0)+IFERROR('FORM NILAI SIAP'!$W219*'CPMK-CPL'!P$16,0)+IFERROR('FORM NILAI SIAP'!$Y219*'CPMK-CPL'!P$17,0)+IFERROR('FORM NILAI SIAP'!$AA219*'CPMK-CPL'!P$18,0)+IFERROR('FORM NILAI SIAP'!$AC219*'CPMK-CPL'!P$19,0)+IFERROR('FORM NILAI SIAP'!$AE219*'CPMK-CPL'!P$20,0))/'CPMK-CPL'!P$25,""))</f>
        <v/>
      </c>
      <c r="R219" s="7" t="str">
        <f>IF($C219="","",IFERROR((IFERROR('FORM NILAI SIAP'!$M219*'CPMK-CPL'!Q$11,0)+IFERROR('FORM NILAI SIAP'!$O219*'CPMK-CPL'!Q$12,0)+IFERROR('FORM NILAI SIAP'!$Q219*'CPMK-CPL'!Q$13,0)+IFERROR('FORM NILAI SIAP'!$S219*'CPMK-CPL'!Q$14,0)+IFERROR('FORM NILAI SIAP'!$U219*'CPMK-CPL'!Q$15,0)+IFERROR('FORM NILAI SIAP'!$W219*'CPMK-CPL'!Q$16,0)+IFERROR('FORM NILAI SIAP'!$Y219*'CPMK-CPL'!Q$17,0)+IFERROR('FORM NILAI SIAP'!$AA219*'CPMK-CPL'!Q$18,0)+IFERROR('FORM NILAI SIAP'!$AC219*'CPMK-CPL'!Q$19,0)+IFERROR('FORM NILAI SIAP'!$AE219*'CPMK-CPL'!Q$20,0))/'CPMK-CPL'!Q$25,""))</f>
        <v/>
      </c>
      <c r="S219" s="7" t="str">
        <f>IF($C219="","",IFERROR((IFERROR('FORM NILAI SIAP'!$M219*'CPMK-CPL'!R$11,0)+IFERROR('FORM NILAI SIAP'!$O219*'CPMK-CPL'!R$12,0)+IFERROR('FORM NILAI SIAP'!$Q219*'CPMK-CPL'!R$13,0)+IFERROR('FORM NILAI SIAP'!$S219*'CPMK-CPL'!R$14,0)+IFERROR('FORM NILAI SIAP'!$U219*'CPMK-CPL'!R$15,0)+IFERROR('FORM NILAI SIAP'!$W219*'CPMK-CPL'!R$16,0)+IFERROR('FORM NILAI SIAP'!$Y219*'CPMK-CPL'!R$17,0)+IFERROR('FORM NILAI SIAP'!$AA219*'CPMK-CPL'!R$18,0)+IFERROR('FORM NILAI SIAP'!$AC219*'CPMK-CPL'!R$19,0)+IFERROR('FORM NILAI SIAP'!$AE219*'CPMK-CPL'!R$20,0))/'CPMK-CPL'!R$25,""))</f>
        <v/>
      </c>
      <c r="T219" s="88" t="str">
        <f t="shared" ref="T219:AH219" si="225">IF(E219="","",IF(E219&gt;=80,4,IF(E219&gt;=70,3,IF(E219&gt;=60,2,1))))</f>
        <v/>
      </c>
      <c r="U219" s="88" t="str">
        <f t="shared" si="225"/>
        <v/>
      </c>
      <c r="V219" s="88" t="str">
        <f t="shared" si="207"/>
        <v/>
      </c>
      <c r="W219" s="88" t="str">
        <f t="shared" si="225"/>
        <v/>
      </c>
      <c r="X219" s="88" t="str">
        <f t="shared" si="225"/>
        <v/>
      </c>
      <c r="Y219" s="88" t="str">
        <f t="shared" si="225"/>
        <v/>
      </c>
      <c r="Z219" s="88" t="str">
        <f t="shared" si="225"/>
        <v/>
      </c>
      <c r="AA219" s="88" t="str">
        <f t="shared" si="225"/>
        <v/>
      </c>
      <c r="AB219" s="88" t="str">
        <f t="shared" si="225"/>
        <v/>
      </c>
      <c r="AC219" s="88" t="str">
        <f t="shared" si="225"/>
        <v/>
      </c>
      <c r="AD219" s="88" t="str">
        <f t="shared" si="225"/>
        <v/>
      </c>
      <c r="AE219" s="88" t="str">
        <f t="shared" si="225"/>
        <v/>
      </c>
      <c r="AF219" s="88" t="str">
        <f t="shared" si="225"/>
        <v/>
      </c>
      <c r="AG219" s="88" t="str">
        <f t="shared" si="225"/>
        <v/>
      </c>
      <c r="AH219" s="88" t="str">
        <f t="shared" si="225"/>
        <v/>
      </c>
      <c r="AI219" s="89" t="str">
        <f t="shared" ca="1" si="6"/>
        <v/>
      </c>
      <c r="AJ219" s="89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</row>
    <row r="220" spans="1:90" ht="14.25" customHeight="1">
      <c r="A220" s="103" t="str">
        <f t="shared" si="205"/>
        <v/>
      </c>
      <c r="B220" s="64" t="str">
        <f>IF('FORM NILAI SIAP'!A220=0,"",'FORM NILAI SIAP'!A220)</f>
        <v/>
      </c>
      <c r="C220" s="3" t="str">
        <f>IF('FORM NILAI SIAP'!B220=0,"",'FORM NILAI SIAP'!B220)</f>
        <v/>
      </c>
      <c r="D220" s="3" t="str">
        <f>'FORM NILAI SIAP'!J220</f>
        <v/>
      </c>
      <c r="E220" s="7" t="str">
        <f>IF($C220="","",IFERROR((IFERROR('FORM NILAI SIAP'!$M220*'CPMK-CPL'!D$11,0)+IFERROR('FORM NILAI SIAP'!$O220*'CPMK-CPL'!D$12,0)+IFERROR('FORM NILAI SIAP'!$Q220*'CPMK-CPL'!D$13,0)+IFERROR('FORM NILAI SIAP'!$S220*'CPMK-CPL'!D$14,0)+IFERROR('FORM NILAI SIAP'!$U220*'CPMK-CPL'!D$15,0)+IFERROR('FORM NILAI SIAP'!$W220*'CPMK-CPL'!D$16,0)+IFERROR('FORM NILAI SIAP'!$Y220*'CPMK-CPL'!D$17,0)+IFERROR('FORM NILAI SIAP'!$AA220*'CPMK-CPL'!D$18,0)+IFERROR('FORM NILAI SIAP'!$AC220*'CPMK-CPL'!D$19,0)+IFERROR('FORM NILAI SIAP'!$AE220*'CPMK-CPL'!D$20,0))/'CPMK-CPL'!D$25,""))</f>
        <v/>
      </c>
      <c r="F220" s="7" t="str">
        <f>IF($C220="","",IFERROR((IFERROR('FORM NILAI SIAP'!$M220*'CPMK-CPL'!E$11,0)+IFERROR('FORM NILAI SIAP'!$O220*'CPMK-CPL'!E$12,0)+IFERROR('FORM NILAI SIAP'!$Q220*'CPMK-CPL'!E$13,0)+IFERROR('FORM NILAI SIAP'!$S220*'CPMK-CPL'!E$14,0)+IFERROR('FORM NILAI SIAP'!$U220*'CPMK-CPL'!E$15,0)+IFERROR('FORM NILAI SIAP'!$W220*'CPMK-CPL'!E$16,0)+IFERROR('FORM NILAI SIAP'!$Y220*'CPMK-CPL'!E$17,0)+IFERROR('FORM NILAI SIAP'!$AA220*'CPMK-CPL'!E$18,0)+IFERROR('FORM NILAI SIAP'!$AC220*'CPMK-CPL'!E$19,0)+IFERROR('FORM NILAI SIAP'!$AE220*'CPMK-CPL'!E$20,0))/'CPMK-CPL'!E$25,""))</f>
        <v/>
      </c>
      <c r="G220" s="7" t="str">
        <f>IF($C220="","",IFERROR((IFERROR('FORM NILAI SIAP'!$M220*'CPMK-CPL'!F$11,0)+IFERROR('FORM NILAI SIAP'!$O220*'CPMK-CPL'!F$12,0)+IFERROR('FORM NILAI SIAP'!$Q220*'CPMK-CPL'!F$13,0)+IFERROR('FORM NILAI SIAP'!$S220*'CPMK-CPL'!F$14,0)+IFERROR('FORM NILAI SIAP'!$U220*'CPMK-CPL'!F$15,0)+IFERROR('FORM NILAI SIAP'!$W220*'CPMK-CPL'!F$16,0)+IFERROR('FORM NILAI SIAP'!$Y220*'CPMK-CPL'!F$17,0)+IFERROR('FORM NILAI SIAP'!$AA220*'CPMK-CPL'!F$18,0)+IFERROR('FORM NILAI SIAP'!$AC220*'CPMK-CPL'!F$19,0)+IFERROR('FORM NILAI SIAP'!$AE220*'CPMK-CPL'!F$20,0))/'CPMK-CPL'!F$25,""))</f>
        <v/>
      </c>
      <c r="H220" s="7" t="str">
        <f>IF($C220="","",IFERROR((IFERROR('FORM NILAI SIAP'!$M220*'CPMK-CPL'!G$11,0)+IFERROR('FORM NILAI SIAP'!$O220*'CPMK-CPL'!G$12,0)+IFERROR('FORM NILAI SIAP'!$Q220*'CPMK-CPL'!G$13,0)+IFERROR('FORM NILAI SIAP'!$S220*'CPMK-CPL'!G$14,0)+IFERROR('FORM NILAI SIAP'!$U220*'CPMK-CPL'!G$15,0)+IFERROR('FORM NILAI SIAP'!$W220*'CPMK-CPL'!G$16,0)+IFERROR('FORM NILAI SIAP'!$Y220*'CPMK-CPL'!G$17,0)+IFERROR('FORM NILAI SIAP'!$AA220*'CPMK-CPL'!G$18,0)+IFERROR('FORM NILAI SIAP'!$AC220*'CPMK-CPL'!G$19,0)+IFERROR('FORM NILAI SIAP'!$AE220*'CPMK-CPL'!G$20,0))/'CPMK-CPL'!G$25,""))</f>
        <v/>
      </c>
      <c r="I220" s="7" t="str">
        <f>IF($C220="","",IFERROR((IFERROR('FORM NILAI SIAP'!$M220*'CPMK-CPL'!H$11,0)+IFERROR('FORM NILAI SIAP'!$O220*'CPMK-CPL'!H$12,0)+IFERROR('FORM NILAI SIAP'!$Q220*'CPMK-CPL'!H$13,0)+IFERROR('FORM NILAI SIAP'!$S220*'CPMK-CPL'!H$14,0)+IFERROR('FORM NILAI SIAP'!$U220*'CPMK-CPL'!H$15,0)+IFERROR('FORM NILAI SIAP'!$W220*'CPMK-CPL'!H$16,0)+IFERROR('FORM NILAI SIAP'!$Y220*'CPMK-CPL'!H$17,0)+IFERROR('FORM NILAI SIAP'!$AA220*'CPMK-CPL'!H$18,0)+IFERROR('FORM NILAI SIAP'!$AC220*'CPMK-CPL'!H$19,0)+IFERROR('FORM NILAI SIAP'!$AE220*'CPMK-CPL'!H$20,0))/'CPMK-CPL'!H$25,""))</f>
        <v/>
      </c>
      <c r="J220" s="7" t="str">
        <f>IF($C220="","",IFERROR((IFERROR('FORM NILAI SIAP'!$M220*'CPMK-CPL'!I$11,0)+IFERROR('FORM NILAI SIAP'!$O220*'CPMK-CPL'!I$12,0)+IFERROR('FORM NILAI SIAP'!$Q220*'CPMK-CPL'!I$13,0)+IFERROR('FORM NILAI SIAP'!$S220*'CPMK-CPL'!I$14,0)+IFERROR('FORM NILAI SIAP'!$U220*'CPMK-CPL'!I$15,0)+IFERROR('FORM NILAI SIAP'!$W220*'CPMK-CPL'!I$16,0)+IFERROR('FORM NILAI SIAP'!$Y220*'CPMK-CPL'!I$17,0)+IFERROR('FORM NILAI SIAP'!$AA220*'CPMK-CPL'!I$18,0)+IFERROR('FORM NILAI SIAP'!$AC220*'CPMK-CPL'!I$19,0)+IFERROR('FORM NILAI SIAP'!$AE220*'CPMK-CPL'!I$20,0))/'CPMK-CPL'!I$25,""))</f>
        <v/>
      </c>
      <c r="K220" s="7" t="str">
        <f>IF($C220="","",IFERROR((IFERROR('FORM NILAI SIAP'!$M220*'CPMK-CPL'!J$11,0)+IFERROR('FORM NILAI SIAP'!$O220*'CPMK-CPL'!J$12,0)+IFERROR('FORM NILAI SIAP'!$Q220*'CPMK-CPL'!J$13,0)+IFERROR('FORM NILAI SIAP'!$S220*'CPMK-CPL'!J$14,0)+IFERROR('FORM NILAI SIAP'!$U220*'CPMK-CPL'!J$15,0)+IFERROR('FORM NILAI SIAP'!$W220*'CPMK-CPL'!J$16,0)+IFERROR('FORM NILAI SIAP'!$Y220*'CPMK-CPL'!J$17,0)+IFERROR('FORM NILAI SIAP'!$AA220*'CPMK-CPL'!J$18,0)+IFERROR('FORM NILAI SIAP'!$AC220*'CPMK-CPL'!J$19,0)+IFERROR('FORM NILAI SIAP'!$AE220*'CPMK-CPL'!J$20,0))/'CPMK-CPL'!J$25,""))</f>
        <v/>
      </c>
      <c r="L220" s="7" t="str">
        <f>IF($C220="","",IFERROR((IFERROR('FORM NILAI SIAP'!$M220*'CPMK-CPL'!K$11,0)+IFERROR('FORM NILAI SIAP'!$O220*'CPMK-CPL'!K$12,0)+IFERROR('FORM NILAI SIAP'!$Q220*'CPMK-CPL'!K$13,0)+IFERROR('FORM NILAI SIAP'!$S220*'CPMK-CPL'!K$14,0)+IFERROR('FORM NILAI SIAP'!$U220*'CPMK-CPL'!K$15,0)+IFERROR('FORM NILAI SIAP'!$W220*'CPMK-CPL'!K$16,0)+IFERROR('FORM NILAI SIAP'!$Y220*'CPMK-CPL'!K$17,0)+IFERROR('FORM NILAI SIAP'!$AA220*'CPMK-CPL'!K$18,0)+IFERROR('FORM NILAI SIAP'!$AC220*'CPMK-CPL'!K$19,0)+IFERROR('FORM NILAI SIAP'!$AE220*'CPMK-CPL'!K$20,0))/'CPMK-CPL'!K$25,""))</f>
        <v/>
      </c>
      <c r="M220" s="7" t="str">
        <f>IF($C220="","",IFERROR((IFERROR('FORM NILAI SIAP'!$M220*'CPMK-CPL'!L$11,0)+IFERROR('FORM NILAI SIAP'!$O220*'CPMK-CPL'!L$12,0)+IFERROR('FORM NILAI SIAP'!$Q220*'CPMK-CPL'!L$13,0)+IFERROR('FORM NILAI SIAP'!$S220*'CPMK-CPL'!L$14,0)+IFERROR('FORM NILAI SIAP'!$U220*'CPMK-CPL'!L$15,0)+IFERROR('FORM NILAI SIAP'!$W220*'CPMK-CPL'!L$16,0)+IFERROR('FORM NILAI SIAP'!$Y220*'CPMK-CPL'!L$17,0)+IFERROR('FORM NILAI SIAP'!$AA220*'CPMK-CPL'!L$18,0)+IFERROR('FORM NILAI SIAP'!$AC220*'CPMK-CPL'!L$19,0)+IFERROR('FORM NILAI SIAP'!$AE220*'CPMK-CPL'!L$20,0))/'CPMK-CPL'!L$25,""))</f>
        <v/>
      </c>
      <c r="N220" s="7" t="str">
        <f>IF($C220="","",IFERROR((IFERROR('FORM NILAI SIAP'!$M220*'CPMK-CPL'!M$11,0)+IFERROR('FORM NILAI SIAP'!$O220*'CPMK-CPL'!M$12,0)+IFERROR('FORM NILAI SIAP'!$Q220*'CPMK-CPL'!M$13,0)+IFERROR('FORM NILAI SIAP'!$S220*'CPMK-CPL'!M$14,0)+IFERROR('FORM NILAI SIAP'!$U220*'CPMK-CPL'!M$15,0)+IFERROR('FORM NILAI SIAP'!$W220*'CPMK-CPL'!M$16,0)+IFERROR('FORM NILAI SIAP'!$Y220*'CPMK-CPL'!M$17,0)+IFERROR('FORM NILAI SIAP'!$AA220*'CPMK-CPL'!M$18,0)+IFERROR('FORM NILAI SIAP'!$AC220*'CPMK-CPL'!M$19,0)+IFERROR('FORM NILAI SIAP'!$AE220*'CPMK-CPL'!M$20,0))/'CPMK-CPL'!M$25,""))</f>
        <v/>
      </c>
      <c r="O220" s="7" t="str">
        <f>IF($C220="","",IFERROR((IFERROR('FORM NILAI SIAP'!$M220*'CPMK-CPL'!N$11,0)+IFERROR('FORM NILAI SIAP'!$O220*'CPMK-CPL'!N$12,0)+IFERROR('FORM NILAI SIAP'!$Q220*'CPMK-CPL'!N$13,0)+IFERROR('FORM NILAI SIAP'!$S220*'CPMK-CPL'!N$14,0)+IFERROR('FORM NILAI SIAP'!$U220*'CPMK-CPL'!N$15,0)+IFERROR('FORM NILAI SIAP'!$W220*'CPMK-CPL'!N$16,0)+IFERROR('FORM NILAI SIAP'!$Y220*'CPMK-CPL'!N$17,0)+IFERROR('FORM NILAI SIAP'!$AA220*'CPMK-CPL'!N$18,0)+IFERROR('FORM NILAI SIAP'!$AC220*'CPMK-CPL'!N$19,0)+IFERROR('FORM NILAI SIAP'!$AE220*'CPMK-CPL'!N$20,0))/'CPMK-CPL'!N$25,""))</f>
        <v/>
      </c>
      <c r="P220" s="7" t="str">
        <f>IF($C220="","",IFERROR((IFERROR('FORM NILAI SIAP'!$M220*'CPMK-CPL'!O$11,0)+IFERROR('FORM NILAI SIAP'!$O220*'CPMK-CPL'!O$12,0)+IFERROR('FORM NILAI SIAP'!$Q220*'CPMK-CPL'!O$13,0)+IFERROR('FORM NILAI SIAP'!$S220*'CPMK-CPL'!O$14,0)+IFERROR('FORM NILAI SIAP'!$U220*'CPMK-CPL'!O$15,0)+IFERROR('FORM NILAI SIAP'!$W220*'CPMK-CPL'!O$16,0)+IFERROR('FORM NILAI SIAP'!$Y220*'CPMK-CPL'!O$17,0)+IFERROR('FORM NILAI SIAP'!$AA220*'CPMK-CPL'!O$18,0)+IFERROR('FORM NILAI SIAP'!$AC220*'CPMK-CPL'!O$19,0)+IFERROR('FORM NILAI SIAP'!$AE220*'CPMK-CPL'!O$20,0))/'CPMK-CPL'!O$25,""))</f>
        <v/>
      </c>
      <c r="Q220" s="7" t="str">
        <f>IF($C220="","",IFERROR((IFERROR('FORM NILAI SIAP'!$M220*'CPMK-CPL'!P$11,0)+IFERROR('FORM NILAI SIAP'!$O220*'CPMK-CPL'!P$12,0)+IFERROR('FORM NILAI SIAP'!$Q220*'CPMK-CPL'!P$13,0)+IFERROR('FORM NILAI SIAP'!$S220*'CPMK-CPL'!P$14,0)+IFERROR('FORM NILAI SIAP'!$U220*'CPMK-CPL'!P$15,0)+IFERROR('FORM NILAI SIAP'!$W220*'CPMK-CPL'!P$16,0)+IFERROR('FORM NILAI SIAP'!$Y220*'CPMK-CPL'!P$17,0)+IFERROR('FORM NILAI SIAP'!$AA220*'CPMK-CPL'!P$18,0)+IFERROR('FORM NILAI SIAP'!$AC220*'CPMK-CPL'!P$19,0)+IFERROR('FORM NILAI SIAP'!$AE220*'CPMK-CPL'!P$20,0))/'CPMK-CPL'!P$25,""))</f>
        <v/>
      </c>
      <c r="R220" s="7" t="str">
        <f>IF($C220="","",IFERROR((IFERROR('FORM NILAI SIAP'!$M220*'CPMK-CPL'!Q$11,0)+IFERROR('FORM NILAI SIAP'!$O220*'CPMK-CPL'!Q$12,0)+IFERROR('FORM NILAI SIAP'!$Q220*'CPMK-CPL'!Q$13,0)+IFERROR('FORM NILAI SIAP'!$S220*'CPMK-CPL'!Q$14,0)+IFERROR('FORM NILAI SIAP'!$U220*'CPMK-CPL'!Q$15,0)+IFERROR('FORM NILAI SIAP'!$W220*'CPMK-CPL'!Q$16,0)+IFERROR('FORM NILAI SIAP'!$Y220*'CPMK-CPL'!Q$17,0)+IFERROR('FORM NILAI SIAP'!$AA220*'CPMK-CPL'!Q$18,0)+IFERROR('FORM NILAI SIAP'!$AC220*'CPMK-CPL'!Q$19,0)+IFERROR('FORM NILAI SIAP'!$AE220*'CPMK-CPL'!Q$20,0))/'CPMK-CPL'!Q$25,""))</f>
        <v/>
      </c>
      <c r="S220" s="7" t="str">
        <f>IF($C220="","",IFERROR((IFERROR('FORM NILAI SIAP'!$M220*'CPMK-CPL'!R$11,0)+IFERROR('FORM NILAI SIAP'!$O220*'CPMK-CPL'!R$12,0)+IFERROR('FORM NILAI SIAP'!$Q220*'CPMK-CPL'!R$13,0)+IFERROR('FORM NILAI SIAP'!$S220*'CPMK-CPL'!R$14,0)+IFERROR('FORM NILAI SIAP'!$U220*'CPMK-CPL'!R$15,0)+IFERROR('FORM NILAI SIAP'!$W220*'CPMK-CPL'!R$16,0)+IFERROR('FORM NILAI SIAP'!$Y220*'CPMK-CPL'!R$17,0)+IFERROR('FORM NILAI SIAP'!$AA220*'CPMK-CPL'!R$18,0)+IFERROR('FORM NILAI SIAP'!$AC220*'CPMK-CPL'!R$19,0)+IFERROR('FORM NILAI SIAP'!$AE220*'CPMK-CPL'!R$20,0))/'CPMK-CPL'!R$25,""))</f>
        <v/>
      </c>
      <c r="T220" s="88" t="str">
        <f t="shared" ref="T220:AH220" si="226">IF(E220="","",IF(E220&gt;=80,4,IF(E220&gt;=70,3,IF(E220&gt;=60,2,1))))</f>
        <v/>
      </c>
      <c r="U220" s="88" t="str">
        <f t="shared" si="226"/>
        <v/>
      </c>
      <c r="V220" s="88" t="str">
        <f t="shared" si="207"/>
        <v/>
      </c>
      <c r="W220" s="88" t="str">
        <f t="shared" si="226"/>
        <v/>
      </c>
      <c r="X220" s="88" t="str">
        <f t="shared" si="226"/>
        <v/>
      </c>
      <c r="Y220" s="88" t="str">
        <f t="shared" si="226"/>
        <v/>
      </c>
      <c r="Z220" s="88" t="str">
        <f t="shared" si="226"/>
        <v/>
      </c>
      <c r="AA220" s="88" t="str">
        <f t="shared" si="226"/>
        <v/>
      </c>
      <c r="AB220" s="88" t="str">
        <f t="shared" si="226"/>
        <v/>
      </c>
      <c r="AC220" s="88" t="str">
        <f t="shared" si="226"/>
        <v/>
      </c>
      <c r="AD220" s="88" t="str">
        <f t="shared" si="226"/>
        <v/>
      </c>
      <c r="AE220" s="88" t="str">
        <f t="shared" si="226"/>
        <v/>
      </c>
      <c r="AF220" s="88" t="str">
        <f t="shared" si="226"/>
        <v/>
      </c>
      <c r="AG220" s="88" t="str">
        <f t="shared" si="226"/>
        <v/>
      </c>
      <c r="AH220" s="88" t="str">
        <f t="shared" si="226"/>
        <v/>
      </c>
      <c r="AI220" s="89" t="str">
        <f t="shared" ca="1" si="6"/>
        <v/>
      </c>
      <c r="AJ220" s="89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</row>
    <row r="221" spans="1:90" ht="14.25" customHeight="1">
      <c r="A221" s="103" t="str">
        <f t="shared" si="205"/>
        <v/>
      </c>
      <c r="B221" s="64" t="str">
        <f>IF('FORM NILAI SIAP'!A221=0,"",'FORM NILAI SIAP'!A221)</f>
        <v/>
      </c>
      <c r="C221" s="3" t="str">
        <f>IF('FORM NILAI SIAP'!B221=0,"",'FORM NILAI SIAP'!B221)</f>
        <v/>
      </c>
      <c r="D221" s="3" t="str">
        <f>'FORM NILAI SIAP'!J221</f>
        <v/>
      </c>
      <c r="E221" s="7" t="str">
        <f>IF($C221="","",IFERROR((IFERROR('FORM NILAI SIAP'!$M221*'CPMK-CPL'!D$11,0)+IFERROR('FORM NILAI SIAP'!$O221*'CPMK-CPL'!D$12,0)+IFERROR('FORM NILAI SIAP'!$Q221*'CPMK-CPL'!D$13,0)+IFERROR('FORM NILAI SIAP'!$S221*'CPMK-CPL'!D$14,0)+IFERROR('FORM NILAI SIAP'!$U221*'CPMK-CPL'!D$15,0)+IFERROR('FORM NILAI SIAP'!$W221*'CPMK-CPL'!D$16,0)+IFERROR('FORM NILAI SIAP'!$Y221*'CPMK-CPL'!D$17,0)+IFERROR('FORM NILAI SIAP'!$AA221*'CPMK-CPL'!D$18,0)+IFERROR('FORM NILAI SIAP'!$AC221*'CPMK-CPL'!D$19,0)+IFERROR('FORM NILAI SIAP'!$AE221*'CPMK-CPL'!D$20,0))/'CPMK-CPL'!D$25,""))</f>
        <v/>
      </c>
      <c r="F221" s="7" t="str">
        <f>IF($C221="","",IFERROR((IFERROR('FORM NILAI SIAP'!$M221*'CPMK-CPL'!E$11,0)+IFERROR('FORM NILAI SIAP'!$O221*'CPMK-CPL'!E$12,0)+IFERROR('FORM NILAI SIAP'!$Q221*'CPMK-CPL'!E$13,0)+IFERROR('FORM NILAI SIAP'!$S221*'CPMK-CPL'!E$14,0)+IFERROR('FORM NILAI SIAP'!$U221*'CPMK-CPL'!E$15,0)+IFERROR('FORM NILAI SIAP'!$W221*'CPMK-CPL'!E$16,0)+IFERROR('FORM NILAI SIAP'!$Y221*'CPMK-CPL'!E$17,0)+IFERROR('FORM NILAI SIAP'!$AA221*'CPMK-CPL'!E$18,0)+IFERROR('FORM NILAI SIAP'!$AC221*'CPMK-CPL'!E$19,0)+IFERROR('FORM NILAI SIAP'!$AE221*'CPMK-CPL'!E$20,0))/'CPMK-CPL'!E$25,""))</f>
        <v/>
      </c>
      <c r="G221" s="7" t="str">
        <f>IF($C221="","",IFERROR((IFERROR('FORM NILAI SIAP'!$M221*'CPMK-CPL'!F$11,0)+IFERROR('FORM NILAI SIAP'!$O221*'CPMK-CPL'!F$12,0)+IFERROR('FORM NILAI SIAP'!$Q221*'CPMK-CPL'!F$13,0)+IFERROR('FORM NILAI SIAP'!$S221*'CPMK-CPL'!F$14,0)+IFERROR('FORM NILAI SIAP'!$U221*'CPMK-CPL'!F$15,0)+IFERROR('FORM NILAI SIAP'!$W221*'CPMK-CPL'!F$16,0)+IFERROR('FORM NILAI SIAP'!$Y221*'CPMK-CPL'!F$17,0)+IFERROR('FORM NILAI SIAP'!$AA221*'CPMK-CPL'!F$18,0)+IFERROR('FORM NILAI SIAP'!$AC221*'CPMK-CPL'!F$19,0)+IFERROR('FORM NILAI SIAP'!$AE221*'CPMK-CPL'!F$20,0))/'CPMK-CPL'!F$25,""))</f>
        <v/>
      </c>
      <c r="H221" s="7" t="str">
        <f>IF($C221="","",IFERROR((IFERROR('FORM NILAI SIAP'!$M221*'CPMK-CPL'!G$11,0)+IFERROR('FORM NILAI SIAP'!$O221*'CPMK-CPL'!G$12,0)+IFERROR('FORM NILAI SIAP'!$Q221*'CPMK-CPL'!G$13,0)+IFERROR('FORM NILAI SIAP'!$S221*'CPMK-CPL'!G$14,0)+IFERROR('FORM NILAI SIAP'!$U221*'CPMK-CPL'!G$15,0)+IFERROR('FORM NILAI SIAP'!$W221*'CPMK-CPL'!G$16,0)+IFERROR('FORM NILAI SIAP'!$Y221*'CPMK-CPL'!G$17,0)+IFERROR('FORM NILAI SIAP'!$AA221*'CPMK-CPL'!G$18,0)+IFERROR('FORM NILAI SIAP'!$AC221*'CPMK-CPL'!G$19,0)+IFERROR('FORM NILAI SIAP'!$AE221*'CPMK-CPL'!G$20,0))/'CPMK-CPL'!G$25,""))</f>
        <v/>
      </c>
      <c r="I221" s="7" t="str">
        <f>IF($C221="","",IFERROR((IFERROR('FORM NILAI SIAP'!$M221*'CPMK-CPL'!H$11,0)+IFERROR('FORM NILAI SIAP'!$O221*'CPMK-CPL'!H$12,0)+IFERROR('FORM NILAI SIAP'!$Q221*'CPMK-CPL'!H$13,0)+IFERROR('FORM NILAI SIAP'!$S221*'CPMK-CPL'!H$14,0)+IFERROR('FORM NILAI SIAP'!$U221*'CPMK-CPL'!H$15,0)+IFERROR('FORM NILAI SIAP'!$W221*'CPMK-CPL'!H$16,0)+IFERROR('FORM NILAI SIAP'!$Y221*'CPMK-CPL'!H$17,0)+IFERROR('FORM NILAI SIAP'!$AA221*'CPMK-CPL'!H$18,0)+IFERROR('FORM NILAI SIAP'!$AC221*'CPMK-CPL'!H$19,0)+IFERROR('FORM NILAI SIAP'!$AE221*'CPMK-CPL'!H$20,0))/'CPMK-CPL'!H$25,""))</f>
        <v/>
      </c>
      <c r="J221" s="7" t="str">
        <f>IF($C221="","",IFERROR((IFERROR('FORM NILAI SIAP'!$M221*'CPMK-CPL'!I$11,0)+IFERROR('FORM NILAI SIAP'!$O221*'CPMK-CPL'!I$12,0)+IFERROR('FORM NILAI SIAP'!$Q221*'CPMK-CPL'!I$13,0)+IFERROR('FORM NILAI SIAP'!$S221*'CPMK-CPL'!I$14,0)+IFERROR('FORM NILAI SIAP'!$U221*'CPMK-CPL'!I$15,0)+IFERROR('FORM NILAI SIAP'!$W221*'CPMK-CPL'!I$16,0)+IFERROR('FORM NILAI SIAP'!$Y221*'CPMK-CPL'!I$17,0)+IFERROR('FORM NILAI SIAP'!$AA221*'CPMK-CPL'!I$18,0)+IFERROR('FORM NILAI SIAP'!$AC221*'CPMK-CPL'!I$19,0)+IFERROR('FORM NILAI SIAP'!$AE221*'CPMK-CPL'!I$20,0))/'CPMK-CPL'!I$25,""))</f>
        <v/>
      </c>
      <c r="K221" s="7" t="str">
        <f>IF($C221="","",IFERROR((IFERROR('FORM NILAI SIAP'!$M221*'CPMK-CPL'!J$11,0)+IFERROR('FORM NILAI SIAP'!$O221*'CPMK-CPL'!J$12,0)+IFERROR('FORM NILAI SIAP'!$Q221*'CPMK-CPL'!J$13,0)+IFERROR('FORM NILAI SIAP'!$S221*'CPMK-CPL'!J$14,0)+IFERROR('FORM NILAI SIAP'!$U221*'CPMK-CPL'!J$15,0)+IFERROR('FORM NILAI SIAP'!$W221*'CPMK-CPL'!J$16,0)+IFERROR('FORM NILAI SIAP'!$Y221*'CPMK-CPL'!J$17,0)+IFERROR('FORM NILAI SIAP'!$AA221*'CPMK-CPL'!J$18,0)+IFERROR('FORM NILAI SIAP'!$AC221*'CPMK-CPL'!J$19,0)+IFERROR('FORM NILAI SIAP'!$AE221*'CPMK-CPL'!J$20,0))/'CPMK-CPL'!J$25,""))</f>
        <v/>
      </c>
      <c r="L221" s="7" t="str">
        <f>IF($C221="","",IFERROR((IFERROR('FORM NILAI SIAP'!$M221*'CPMK-CPL'!K$11,0)+IFERROR('FORM NILAI SIAP'!$O221*'CPMK-CPL'!K$12,0)+IFERROR('FORM NILAI SIAP'!$Q221*'CPMK-CPL'!K$13,0)+IFERROR('FORM NILAI SIAP'!$S221*'CPMK-CPL'!K$14,0)+IFERROR('FORM NILAI SIAP'!$U221*'CPMK-CPL'!K$15,0)+IFERROR('FORM NILAI SIAP'!$W221*'CPMK-CPL'!K$16,0)+IFERROR('FORM NILAI SIAP'!$Y221*'CPMK-CPL'!K$17,0)+IFERROR('FORM NILAI SIAP'!$AA221*'CPMK-CPL'!K$18,0)+IFERROR('FORM NILAI SIAP'!$AC221*'CPMK-CPL'!K$19,0)+IFERROR('FORM NILAI SIAP'!$AE221*'CPMK-CPL'!K$20,0))/'CPMK-CPL'!K$25,""))</f>
        <v/>
      </c>
      <c r="M221" s="7" t="str">
        <f>IF($C221="","",IFERROR((IFERROR('FORM NILAI SIAP'!$M221*'CPMK-CPL'!L$11,0)+IFERROR('FORM NILAI SIAP'!$O221*'CPMK-CPL'!L$12,0)+IFERROR('FORM NILAI SIAP'!$Q221*'CPMK-CPL'!L$13,0)+IFERROR('FORM NILAI SIAP'!$S221*'CPMK-CPL'!L$14,0)+IFERROR('FORM NILAI SIAP'!$U221*'CPMK-CPL'!L$15,0)+IFERROR('FORM NILAI SIAP'!$W221*'CPMK-CPL'!L$16,0)+IFERROR('FORM NILAI SIAP'!$Y221*'CPMK-CPL'!L$17,0)+IFERROR('FORM NILAI SIAP'!$AA221*'CPMK-CPL'!L$18,0)+IFERROR('FORM NILAI SIAP'!$AC221*'CPMK-CPL'!L$19,0)+IFERROR('FORM NILAI SIAP'!$AE221*'CPMK-CPL'!L$20,0))/'CPMK-CPL'!L$25,""))</f>
        <v/>
      </c>
      <c r="N221" s="7" t="str">
        <f>IF($C221="","",IFERROR((IFERROR('FORM NILAI SIAP'!$M221*'CPMK-CPL'!M$11,0)+IFERROR('FORM NILAI SIAP'!$O221*'CPMK-CPL'!M$12,0)+IFERROR('FORM NILAI SIAP'!$Q221*'CPMK-CPL'!M$13,0)+IFERROR('FORM NILAI SIAP'!$S221*'CPMK-CPL'!M$14,0)+IFERROR('FORM NILAI SIAP'!$U221*'CPMK-CPL'!M$15,0)+IFERROR('FORM NILAI SIAP'!$W221*'CPMK-CPL'!M$16,0)+IFERROR('FORM NILAI SIAP'!$Y221*'CPMK-CPL'!M$17,0)+IFERROR('FORM NILAI SIAP'!$AA221*'CPMK-CPL'!M$18,0)+IFERROR('FORM NILAI SIAP'!$AC221*'CPMK-CPL'!M$19,0)+IFERROR('FORM NILAI SIAP'!$AE221*'CPMK-CPL'!M$20,0))/'CPMK-CPL'!M$25,""))</f>
        <v/>
      </c>
      <c r="O221" s="7" t="str">
        <f>IF($C221="","",IFERROR((IFERROR('FORM NILAI SIAP'!$M221*'CPMK-CPL'!N$11,0)+IFERROR('FORM NILAI SIAP'!$O221*'CPMK-CPL'!N$12,0)+IFERROR('FORM NILAI SIAP'!$Q221*'CPMK-CPL'!N$13,0)+IFERROR('FORM NILAI SIAP'!$S221*'CPMK-CPL'!N$14,0)+IFERROR('FORM NILAI SIAP'!$U221*'CPMK-CPL'!N$15,0)+IFERROR('FORM NILAI SIAP'!$W221*'CPMK-CPL'!N$16,0)+IFERROR('FORM NILAI SIAP'!$Y221*'CPMK-CPL'!N$17,0)+IFERROR('FORM NILAI SIAP'!$AA221*'CPMK-CPL'!N$18,0)+IFERROR('FORM NILAI SIAP'!$AC221*'CPMK-CPL'!N$19,0)+IFERROR('FORM NILAI SIAP'!$AE221*'CPMK-CPL'!N$20,0))/'CPMK-CPL'!N$25,""))</f>
        <v/>
      </c>
      <c r="P221" s="7" t="str">
        <f>IF($C221="","",IFERROR((IFERROR('FORM NILAI SIAP'!$M221*'CPMK-CPL'!O$11,0)+IFERROR('FORM NILAI SIAP'!$O221*'CPMK-CPL'!O$12,0)+IFERROR('FORM NILAI SIAP'!$Q221*'CPMK-CPL'!O$13,0)+IFERROR('FORM NILAI SIAP'!$S221*'CPMK-CPL'!O$14,0)+IFERROR('FORM NILAI SIAP'!$U221*'CPMK-CPL'!O$15,0)+IFERROR('FORM NILAI SIAP'!$W221*'CPMK-CPL'!O$16,0)+IFERROR('FORM NILAI SIAP'!$Y221*'CPMK-CPL'!O$17,0)+IFERROR('FORM NILAI SIAP'!$AA221*'CPMK-CPL'!O$18,0)+IFERROR('FORM NILAI SIAP'!$AC221*'CPMK-CPL'!O$19,0)+IFERROR('FORM NILAI SIAP'!$AE221*'CPMK-CPL'!O$20,0))/'CPMK-CPL'!O$25,""))</f>
        <v/>
      </c>
      <c r="Q221" s="7" t="str">
        <f>IF($C221="","",IFERROR((IFERROR('FORM NILAI SIAP'!$M221*'CPMK-CPL'!P$11,0)+IFERROR('FORM NILAI SIAP'!$O221*'CPMK-CPL'!P$12,0)+IFERROR('FORM NILAI SIAP'!$Q221*'CPMK-CPL'!P$13,0)+IFERROR('FORM NILAI SIAP'!$S221*'CPMK-CPL'!P$14,0)+IFERROR('FORM NILAI SIAP'!$U221*'CPMK-CPL'!P$15,0)+IFERROR('FORM NILAI SIAP'!$W221*'CPMK-CPL'!P$16,0)+IFERROR('FORM NILAI SIAP'!$Y221*'CPMK-CPL'!P$17,0)+IFERROR('FORM NILAI SIAP'!$AA221*'CPMK-CPL'!P$18,0)+IFERROR('FORM NILAI SIAP'!$AC221*'CPMK-CPL'!P$19,0)+IFERROR('FORM NILAI SIAP'!$AE221*'CPMK-CPL'!P$20,0))/'CPMK-CPL'!P$25,""))</f>
        <v/>
      </c>
      <c r="R221" s="7" t="str">
        <f>IF($C221="","",IFERROR((IFERROR('FORM NILAI SIAP'!$M221*'CPMK-CPL'!Q$11,0)+IFERROR('FORM NILAI SIAP'!$O221*'CPMK-CPL'!Q$12,0)+IFERROR('FORM NILAI SIAP'!$Q221*'CPMK-CPL'!Q$13,0)+IFERROR('FORM NILAI SIAP'!$S221*'CPMK-CPL'!Q$14,0)+IFERROR('FORM NILAI SIAP'!$U221*'CPMK-CPL'!Q$15,0)+IFERROR('FORM NILAI SIAP'!$W221*'CPMK-CPL'!Q$16,0)+IFERROR('FORM NILAI SIAP'!$Y221*'CPMK-CPL'!Q$17,0)+IFERROR('FORM NILAI SIAP'!$AA221*'CPMK-CPL'!Q$18,0)+IFERROR('FORM NILAI SIAP'!$AC221*'CPMK-CPL'!Q$19,0)+IFERROR('FORM NILAI SIAP'!$AE221*'CPMK-CPL'!Q$20,0))/'CPMK-CPL'!Q$25,""))</f>
        <v/>
      </c>
      <c r="S221" s="7" t="str">
        <f>IF($C221="","",IFERROR((IFERROR('FORM NILAI SIAP'!$M221*'CPMK-CPL'!R$11,0)+IFERROR('FORM NILAI SIAP'!$O221*'CPMK-CPL'!R$12,0)+IFERROR('FORM NILAI SIAP'!$Q221*'CPMK-CPL'!R$13,0)+IFERROR('FORM NILAI SIAP'!$S221*'CPMK-CPL'!R$14,0)+IFERROR('FORM NILAI SIAP'!$U221*'CPMK-CPL'!R$15,0)+IFERROR('FORM NILAI SIAP'!$W221*'CPMK-CPL'!R$16,0)+IFERROR('FORM NILAI SIAP'!$Y221*'CPMK-CPL'!R$17,0)+IFERROR('FORM NILAI SIAP'!$AA221*'CPMK-CPL'!R$18,0)+IFERROR('FORM NILAI SIAP'!$AC221*'CPMK-CPL'!R$19,0)+IFERROR('FORM NILAI SIAP'!$AE221*'CPMK-CPL'!R$20,0))/'CPMK-CPL'!R$25,""))</f>
        <v/>
      </c>
      <c r="T221" s="88" t="str">
        <f t="shared" ref="T221:AH221" si="227">IF(E221="","",IF(E221&gt;=80,4,IF(E221&gt;=70,3,IF(E221&gt;=60,2,1))))</f>
        <v/>
      </c>
      <c r="U221" s="88" t="str">
        <f t="shared" si="227"/>
        <v/>
      </c>
      <c r="V221" s="88" t="str">
        <f t="shared" si="207"/>
        <v/>
      </c>
      <c r="W221" s="88" t="str">
        <f t="shared" si="227"/>
        <v/>
      </c>
      <c r="X221" s="88" t="str">
        <f t="shared" si="227"/>
        <v/>
      </c>
      <c r="Y221" s="88" t="str">
        <f t="shared" si="227"/>
        <v/>
      </c>
      <c r="Z221" s="88" t="str">
        <f t="shared" si="227"/>
        <v/>
      </c>
      <c r="AA221" s="88" t="str">
        <f t="shared" si="227"/>
        <v/>
      </c>
      <c r="AB221" s="88" t="str">
        <f t="shared" si="227"/>
        <v/>
      </c>
      <c r="AC221" s="88" t="str">
        <f t="shared" si="227"/>
        <v/>
      </c>
      <c r="AD221" s="88" t="str">
        <f t="shared" si="227"/>
        <v/>
      </c>
      <c r="AE221" s="88" t="str">
        <f t="shared" si="227"/>
        <v/>
      </c>
      <c r="AF221" s="88" t="str">
        <f t="shared" si="227"/>
        <v/>
      </c>
      <c r="AG221" s="88" t="str">
        <f t="shared" si="227"/>
        <v/>
      </c>
      <c r="AH221" s="88" t="str">
        <f t="shared" si="227"/>
        <v/>
      </c>
      <c r="AI221" s="89" t="str">
        <f t="shared" ca="1" si="6"/>
        <v/>
      </c>
      <c r="AJ221" s="89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</row>
    <row r="222" spans="1:90" ht="14.25" customHeight="1">
      <c r="A222" s="103" t="str">
        <f t="shared" si="205"/>
        <v/>
      </c>
      <c r="B222" s="64" t="str">
        <f>IF('FORM NILAI SIAP'!A222=0,"",'FORM NILAI SIAP'!A222)</f>
        <v/>
      </c>
      <c r="C222" s="3" t="str">
        <f>IF('FORM NILAI SIAP'!B222=0,"",'FORM NILAI SIAP'!B222)</f>
        <v/>
      </c>
      <c r="D222" s="3" t="str">
        <f>'FORM NILAI SIAP'!J222</f>
        <v/>
      </c>
      <c r="E222" s="7" t="str">
        <f>IF($C222="","",IFERROR((IFERROR('FORM NILAI SIAP'!$M222*'CPMK-CPL'!D$11,0)+IFERROR('FORM NILAI SIAP'!$O222*'CPMK-CPL'!D$12,0)+IFERROR('FORM NILAI SIAP'!$Q222*'CPMK-CPL'!D$13,0)+IFERROR('FORM NILAI SIAP'!$S222*'CPMK-CPL'!D$14,0)+IFERROR('FORM NILAI SIAP'!$U222*'CPMK-CPL'!D$15,0)+IFERROR('FORM NILAI SIAP'!$W222*'CPMK-CPL'!D$16,0)+IFERROR('FORM NILAI SIAP'!$Y222*'CPMK-CPL'!D$17,0)+IFERROR('FORM NILAI SIAP'!$AA222*'CPMK-CPL'!D$18,0)+IFERROR('FORM NILAI SIAP'!$AC222*'CPMK-CPL'!D$19,0)+IFERROR('FORM NILAI SIAP'!$AE222*'CPMK-CPL'!D$20,0))/'CPMK-CPL'!D$25,""))</f>
        <v/>
      </c>
      <c r="F222" s="7" t="str">
        <f>IF($C222="","",IFERROR((IFERROR('FORM NILAI SIAP'!$M222*'CPMK-CPL'!E$11,0)+IFERROR('FORM NILAI SIAP'!$O222*'CPMK-CPL'!E$12,0)+IFERROR('FORM NILAI SIAP'!$Q222*'CPMK-CPL'!E$13,0)+IFERROR('FORM NILAI SIAP'!$S222*'CPMK-CPL'!E$14,0)+IFERROR('FORM NILAI SIAP'!$U222*'CPMK-CPL'!E$15,0)+IFERROR('FORM NILAI SIAP'!$W222*'CPMK-CPL'!E$16,0)+IFERROR('FORM NILAI SIAP'!$Y222*'CPMK-CPL'!E$17,0)+IFERROR('FORM NILAI SIAP'!$AA222*'CPMK-CPL'!E$18,0)+IFERROR('FORM NILAI SIAP'!$AC222*'CPMK-CPL'!E$19,0)+IFERROR('FORM NILAI SIAP'!$AE222*'CPMK-CPL'!E$20,0))/'CPMK-CPL'!E$25,""))</f>
        <v/>
      </c>
      <c r="G222" s="7" t="str">
        <f>IF($C222="","",IFERROR((IFERROR('FORM NILAI SIAP'!$M222*'CPMK-CPL'!F$11,0)+IFERROR('FORM NILAI SIAP'!$O222*'CPMK-CPL'!F$12,0)+IFERROR('FORM NILAI SIAP'!$Q222*'CPMK-CPL'!F$13,0)+IFERROR('FORM NILAI SIAP'!$S222*'CPMK-CPL'!F$14,0)+IFERROR('FORM NILAI SIAP'!$U222*'CPMK-CPL'!F$15,0)+IFERROR('FORM NILAI SIAP'!$W222*'CPMK-CPL'!F$16,0)+IFERROR('FORM NILAI SIAP'!$Y222*'CPMK-CPL'!F$17,0)+IFERROR('FORM NILAI SIAP'!$AA222*'CPMK-CPL'!F$18,0)+IFERROR('FORM NILAI SIAP'!$AC222*'CPMK-CPL'!F$19,0)+IFERROR('FORM NILAI SIAP'!$AE222*'CPMK-CPL'!F$20,0))/'CPMK-CPL'!F$25,""))</f>
        <v/>
      </c>
      <c r="H222" s="7" t="str">
        <f>IF($C222="","",IFERROR((IFERROR('FORM NILAI SIAP'!$M222*'CPMK-CPL'!G$11,0)+IFERROR('FORM NILAI SIAP'!$O222*'CPMK-CPL'!G$12,0)+IFERROR('FORM NILAI SIAP'!$Q222*'CPMK-CPL'!G$13,0)+IFERROR('FORM NILAI SIAP'!$S222*'CPMK-CPL'!G$14,0)+IFERROR('FORM NILAI SIAP'!$U222*'CPMK-CPL'!G$15,0)+IFERROR('FORM NILAI SIAP'!$W222*'CPMK-CPL'!G$16,0)+IFERROR('FORM NILAI SIAP'!$Y222*'CPMK-CPL'!G$17,0)+IFERROR('FORM NILAI SIAP'!$AA222*'CPMK-CPL'!G$18,0)+IFERROR('FORM NILAI SIAP'!$AC222*'CPMK-CPL'!G$19,0)+IFERROR('FORM NILAI SIAP'!$AE222*'CPMK-CPL'!G$20,0))/'CPMK-CPL'!G$25,""))</f>
        <v/>
      </c>
      <c r="I222" s="7" t="str">
        <f>IF($C222="","",IFERROR((IFERROR('FORM NILAI SIAP'!$M222*'CPMK-CPL'!H$11,0)+IFERROR('FORM NILAI SIAP'!$O222*'CPMK-CPL'!H$12,0)+IFERROR('FORM NILAI SIAP'!$Q222*'CPMK-CPL'!H$13,0)+IFERROR('FORM NILAI SIAP'!$S222*'CPMK-CPL'!H$14,0)+IFERROR('FORM NILAI SIAP'!$U222*'CPMK-CPL'!H$15,0)+IFERROR('FORM NILAI SIAP'!$W222*'CPMK-CPL'!H$16,0)+IFERROR('FORM NILAI SIAP'!$Y222*'CPMK-CPL'!H$17,0)+IFERROR('FORM NILAI SIAP'!$AA222*'CPMK-CPL'!H$18,0)+IFERROR('FORM NILAI SIAP'!$AC222*'CPMK-CPL'!H$19,0)+IFERROR('FORM NILAI SIAP'!$AE222*'CPMK-CPL'!H$20,0))/'CPMK-CPL'!H$25,""))</f>
        <v/>
      </c>
      <c r="J222" s="7" t="str">
        <f>IF($C222="","",IFERROR((IFERROR('FORM NILAI SIAP'!$M222*'CPMK-CPL'!I$11,0)+IFERROR('FORM NILAI SIAP'!$O222*'CPMK-CPL'!I$12,0)+IFERROR('FORM NILAI SIAP'!$Q222*'CPMK-CPL'!I$13,0)+IFERROR('FORM NILAI SIAP'!$S222*'CPMK-CPL'!I$14,0)+IFERROR('FORM NILAI SIAP'!$U222*'CPMK-CPL'!I$15,0)+IFERROR('FORM NILAI SIAP'!$W222*'CPMK-CPL'!I$16,0)+IFERROR('FORM NILAI SIAP'!$Y222*'CPMK-CPL'!I$17,0)+IFERROR('FORM NILAI SIAP'!$AA222*'CPMK-CPL'!I$18,0)+IFERROR('FORM NILAI SIAP'!$AC222*'CPMK-CPL'!I$19,0)+IFERROR('FORM NILAI SIAP'!$AE222*'CPMK-CPL'!I$20,0))/'CPMK-CPL'!I$25,""))</f>
        <v/>
      </c>
      <c r="K222" s="7" t="str">
        <f>IF($C222="","",IFERROR((IFERROR('FORM NILAI SIAP'!$M222*'CPMK-CPL'!J$11,0)+IFERROR('FORM NILAI SIAP'!$O222*'CPMK-CPL'!J$12,0)+IFERROR('FORM NILAI SIAP'!$Q222*'CPMK-CPL'!J$13,0)+IFERROR('FORM NILAI SIAP'!$S222*'CPMK-CPL'!J$14,0)+IFERROR('FORM NILAI SIAP'!$U222*'CPMK-CPL'!J$15,0)+IFERROR('FORM NILAI SIAP'!$W222*'CPMK-CPL'!J$16,0)+IFERROR('FORM NILAI SIAP'!$Y222*'CPMK-CPL'!J$17,0)+IFERROR('FORM NILAI SIAP'!$AA222*'CPMK-CPL'!J$18,0)+IFERROR('FORM NILAI SIAP'!$AC222*'CPMK-CPL'!J$19,0)+IFERROR('FORM NILAI SIAP'!$AE222*'CPMK-CPL'!J$20,0))/'CPMK-CPL'!J$25,""))</f>
        <v/>
      </c>
      <c r="L222" s="7" t="str">
        <f>IF($C222="","",IFERROR((IFERROR('FORM NILAI SIAP'!$M222*'CPMK-CPL'!K$11,0)+IFERROR('FORM NILAI SIAP'!$O222*'CPMK-CPL'!K$12,0)+IFERROR('FORM NILAI SIAP'!$Q222*'CPMK-CPL'!K$13,0)+IFERROR('FORM NILAI SIAP'!$S222*'CPMK-CPL'!K$14,0)+IFERROR('FORM NILAI SIAP'!$U222*'CPMK-CPL'!K$15,0)+IFERROR('FORM NILAI SIAP'!$W222*'CPMK-CPL'!K$16,0)+IFERROR('FORM NILAI SIAP'!$Y222*'CPMK-CPL'!K$17,0)+IFERROR('FORM NILAI SIAP'!$AA222*'CPMK-CPL'!K$18,0)+IFERROR('FORM NILAI SIAP'!$AC222*'CPMK-CPL'!K$19,0)+IFERROR('FORM NILAI SIAP'!$AE222*'CPMK-CPL'!K$20,0))/'CPMK-CPL'!K$25,""))</f>
        <v/>
      </c>
      <c r="M222" s="7" t="str">
        <f>IF($C222="","",IFERROR((IFERROR('FORM NILAI SIAP'!$M222*'CPMK-CPL'!L$11,0)+IFERROR('FORM NILAI SIAP'!$O222*'CPMK-CPL'!L$12,0)+IFERROR('FORM NILAI SIAP'!$Q222*'CPMK-CPL'!L$13,0)+IFERROR('FORM NILAI SIAP'!$S222*'CPMK-CPL'!L$14,0)+IFERROR('FORM NILAI SIAP'!$U222*'CPMK-CPL'!L$15,0)+IFERROR('FORM NILAI SIAP'!$W222*'CPMK-CPL'!L$16,0)+IFERROR('FORM NILAI SIAP'!$Y222*'CPMK-CPL'!L$17,0)+IFERROR('FORM NILAI SIAP'!$AA222*'CPMK-CPL'!L$18,0)+IFERROR('FORM NILAI SIAP'!$AC222*'CPMK-CPL'!L$19,0)+IFERROR('FORM NILAI SIAP'!$AE222*'CPMK-CPL'!L$20,0))/'CPMK-CPL'!L$25,""))</f>
        <v/>
      </c>
      <c r="N222" s="7" t="str">
        <f>IF($C222="","",IFERROR((IFERROR('FORM NILAI SIAP'!$M222*'CPMK-CPL'!M$11,0)+IFERROR('FORM NILAI SIAP'!$O222*'CPMK-CPL'!M$12,0)+IFERROR('FORM NILAI SIAP'!$Q222*'CPMK-CPL'!M$13,0)+IFERROR('FORM NILAI SIAP'!$S222*'CPMK-CPL'!M$14,0)+IFERROR('FORM NILAI SIAP'!$U222*'CPMK-CPL'!M$15,0)+IFERROR('FORM NILAI SIAP'!$W222*'CPMK-CPL'!M$16,0)+IFERROR('FORM NILAI SIAP'!$Y222*'CPMK-CPL'!M$17,0)+IFERROR('FORM NILAI SIAP'!$AA222*'CPMK-CPL'!M$18,0)+IFERROR('FORM NILAI SIAP'!$AC222*'CPMK-CPL'!M$19,0)+IFERROR('FORM NILAI SIAP'!$AE222*'CPMK-CPL'!M$20,0))/'CPMK-CPL'!M$25,""))</f>
        <v/>
      </c>
      <c r="O222" s="7" t="str">
        <f>IF($C222="","",IFERROR((IFERROR('FORM NILAI SIAP'!$M222*'CPMK-CPL'!N$11,0)+IFERROR('FORM NILAI SIAP'!$O222*'CPMK-CPL'!N$12,0)+IFERROR('FORM NILAI SIAP'!$Q222*'CPMK-CPL'!N$13,0)+IFERROR('FORM NILAI SIAP'!$S222*'CPMK-CPL'!N$14,0)+IFERROR('FORM NILAI SIAP'!$U222*'CPMK-CPL'!N$15,0)+IFERROR('FORM NILAI SIAP'!$W222*'CPMK-CPL'!N$16,0)+IFERROR('FORM NILAI SIAP'!$Y222*'CPMK-CPL'!N$17,0)+IFERROR('FORM NILAI SIAP'!$AA222*'CPMK-CPL'!N$18,0)+IFERROR('FORM NILAI SIAP'!$AC222*'CPMK-CPL'!N$19,0)+IFERROR('FORM NILAI SIAP'!$AE222*'CPMK-CPL'!N$20,0))/'CPMK-CPL'!N$25,""))</f>
        <v/>
      </c>
      <c r="P222" s="7" t="str">
        <f>IF($C222="","",IFERROR((IFERROR('FORM NILAI SIAP'!$M222*'CPMK-CPL'!O$11,0)+IFERROR('FORM NILAI SIAP'!$O222*'CPMK-CPL'!O$12,0)+IFERROR('FORM NILAI SIAP'!$Q222*'CPMK-CPL'!O$13,0)+IFERROR('FORM NILAI SIAP'!$S222*'CPMK-CPL'!O$14,0)+IFERROR('FORM NILAI SIAP'!$U222*'CPMK-CPL'!O$15,0)+IFERROR('FORM NILAI SIAP'!$W222*'CPMK-CPL'!O$16,0)+IFERROR('FORM NILAI SIAP'!$Y222*'CPMK-CPL'!O$17,0)+IFERROR('FORM NILAI SIAP'!$AA222*'CPMK-CPL'!O$18,0)+IFERROR('FORM NILAI SIAP'!$AC222*'CPMK-CPL'!O$19,0)+IFERROR('FORM NILAI SIAP'!$AE222*'CPMK-CPL'!O$20,0))/'CPMK-CPL'!O$25,""))</f>
        <v/>
      </c>
      <c r="Q222" s="7" t="str">
        <f>IF($C222="","",IFERROR((IFERROR('FORM NILAI SIAP'!$M222*'CPMK-CPL'!P$11,0)+IFERROR('FORM NILAI SIAP'!$O222*'CPMK-CPL'!P$12,0)+IFERROR('FORM NILAI SIAP'!$Q222*'CPMK-CPL'!P$13,0)+IFERROR('FORM NILAI SIAP'!$S222*'CPMK-CPL'!P$14,0)+IFERROR('FORM NILAI SIAP'!$U222*'CPMK-CPL'!P$15,0)+IFERROR('FORM NILAI SIAP'!$W222*'CPMK-CPL'!P$16,0)+IFERROR('FORM NILAI SIAP'!$Y222*'CPMK-CPL'!P$17,0)+IFERROR('FORM NILAI SIAP'!$AA222*'CPMK-CPL'!P$18,0)+IFERROR('FORM NILAI SIAP'!$AC222*'CPMK-CPL'!P$19,0)+IFERROR('FORM NILAI SIAP'!$AE222*'CPMK-CPL'!P$20,0))/'CPMK-CPL'!P$25,""))</f>
        <v/>
      </c>
      <c r="R222" s="7" t="str">
        <f>IF($C222="","",IFERROR((IFERROR('FORM NILAI SIAP'!$M222*'CPMK-CPL'!Q$11,0)+IFERROR('FORM NILAI SIAP'!$O222*'CPMK-CPL'!Q$12,0)+IFERROR('FORM NILAI SIAP'!$Q222*'CPMK-CPL'!Q$13,0)+IFERROR('FORM NILAI SIAP'!$S222*'CPMK-CPL'!Q$14,0)+IFERROR('FORM NILAI SIAP'!$U222*'CPMK-CPL'!Q$15,0)+IFERROR('FORM NILAI SIAP'!$W222*'CPMK-CPL'!Q$16,0)+IFERROR('FORM NILAI SIAP'!$Y222*'CPMK-CPL'!Q$17,0)+IFERROR('FORM NILAI SIAP'!$AA222*'CPMK-CPL'!Q$18,0)+IFERROR('FORM NILAI SIAP'!$AC222*'CPMK-CPL'!Q$19,0)+IFERROR('FORM NILAI SIAP'!$AE222*'CPMK-CPL'!Q$20,0))/'CPMK-CPL'!Q$25,""))</f>
        <v/>
      </c>
      <c r="S222" s="7" t="str">
        <f>IF($C222="","",IFERROR((IFERROR('FORM NILAI SIAP'!$M222*'CPMK-CPL'!R$11,0)+IFERROR('FORM NILAI SIAP'!$O222*'CPMK-CPL'!R$12,0)+IFERROR('FORM NILAI SIAP'!$Q222*'CPMK-CPL'!R$13,0)+IFERROR('FORM NILAI SIAP'!$S222*'CPMK-CPL'!R$14,0)+IFERROR('FORM NILAI SIAP'!$U222*'CPMK-CPL'!R$15,0)+IFERROR('FORM NILAI SIAP'!$W222*'CPMK-CPL'!R$16,0)+IFERROR('FORM NILAI SIAP'!$Y222*'CPMK-CPL'!R$17,0)+IFERROR('FORM NILAI SIAP'!$AA222*'CPMK-CPL'!R$18,0)+IFERROR('FORM NILAI SIAP'!$AC222*'CPMK-CPL'!R$19,0)+IFERROR('FORM NILAI SIAP'!$AE222*'CPMK-CPL'!R$20,0))/'CPMK-CPL'!R$25,""))</f>
        <v/>
      </c>
      <c r="T222" s="88" t="str">
        <f t="shared" ref="T222:AH222" si="228">IF(E222="","",IF(E222&gt;=80,4,IF(E222&gt;=70,3,IF(E222&gt;=60,2,1))))</f>
        <v/>
      </c>
      <c r="U222" s="88" t="str">
        <f t="shared" si="228"/>
        <v/>
      </c>
      <c r="V222" s="88" t="str">
        <f t="shared" si="207"/>
        <v/>
      </c>
      <c r="W222" s="88" t="str">
        <f t="shared" si="228"/>
        <v/>
      </c>
      <c r="X222" s="88" t="str">
        <f t="shared" si="228"/>
        <v/>
      </c>
      <c r="Y222" s="88" t="str">
        <f t="shared" si="228"/>
        <v/>
      </c>
      <c r="Z222" s="88" t="str">
        <f t="shared" si="228"/>
        <v/>
      </c>
      <c r="AA222" s="88" t="str">
        <f t="shared" si="228"/>
        <v/>
      </c>
      <c r="AB222" s="88" t="str">
        <f t="shared" si="228"/>
        <v/>
      </c>
      <c r="AC222" s="88" t="str">
        <f t="shared" si="228"/>
        <v/>
      </c>
      <c r="AD222" s="88" t="str">
        <f t="shared" si="228"/>
        <v/>
      </c>
      <c r="AE222" s="88" t="str">
        <f t="shared" si="228"/>
        <v/>
      </c>
      <c r="AF222" s="88" t="str">
        <f t="shared" si="228"/>
        <v/>
      </c>
      <c r="AG222" s="88" t="str">
        <f t="shared" si="228"/>
        <v/>
      </c>
      <c r="AH222" s="88" t="str">
        <f t="shared" si="228"/>
        <v/>
      </c>
      <c r="AI222" s="89" t="str">
        <f t="shared" ca="1" si="6"/>
        <v/>
      </c>
      <c r="AJ222" s="89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</row>
    <row r="223" spans="1:90" ht="14.25" customHeight="1">
      <c r="A223" s="103" t="str">
        <f t="shared" si="205"/>
        <v/>
      </c>
      <c r="B223" s="64" t="str">
        <f>IF('FORM NILAI SIAP'!A223=0,"",'FORM NILAI SIAP'!A223)</f>
        <v/>
      </c>
      <c r="C223" s="3" t="str">
        <f>IF('FORM NILAI SIAP'!B223=0,"",'FORM NILAI SIAP'!B223)</f>
        <v/>
      </c>
      <c r="D223" s="3" t="str">
        <f>'FORM NILAI SIAP'!J223</f>
        <v/>
      </c>
      <c r="E223" s="7" t="str">
        <f>IF($C223="","",IFERROR((IFERROR('FORM NILAI SIAP'!$M223*'CPMK-CPL'!D$11,0)+IFERROR('FORM NILAI SIAP'!$O223*'CPMK-CPL'!D$12,0)+IFERROR('FORM NILAI SIAP'!$Q223*'CPMK-CPL'!D$13,0)+IFERROR('FORM NILAI SIAP'!$S223*'CPMK-CPL'!D$14,0)+IFERROR('FORM NILAI SIAP'!$U223*'CPMK-CPL'!D$15,0)+IFERROR('FORM NILAI SIAP'!$W223*'CPMK-CPL'!D$16,0)+IFERROR('FORM NILAI SIAP'!$Y223*'CPMK-CPL'!D$17,0)+IFERROR('FORM NILAI SIAP'!$AA223*'CPMK-CPL'!D$18,0)+IFERROR('FORM NILAI SIAP'!$AC223*'CPMK-CPL'!D$19,0)+IFERROR('FORM NILAI SIAP'!$AE223*'CPMK-CPL'!D$20,0))/'CPMK-CPL'!D$25,""))</f>
        <v/>
      </c>
      <c r="F223" s="7" t="str">
        <f>IF($C223="","",IFERROR((IFERROR('FORM NILAI SIAP'!$M223*'CPMK-CPL'!E$11,0)+IFERROR('FORM NILAI SIAP'!$O223*'CPMK-CPL'!E$12,0)+IFERROR('FORM NILAI SIAP'!$Q223*'CPMK-CPL'!E$13,0)+IFERROR('FORM NILAI SIAP'!$S223*'CPMK-CPL'!E$14,0)+IFERROR('FORM NILAI SIAP'!$U223*'CPMK-CPL'!E$15,0)+IFERROR('FORM NILAI SIAP'!$W223*'CPMK-CPL'!E$16,0)+IFERROR('FORM NILAI SIAP'!$Y223*'CPMK-CPL'!E$17,0)+IFERROR('FORM NILAI SIAP'!$AA223*'CPMK-CPL'!E$18,0)+IFERROR('FORM NILAI SIAP'!$AC223*'CPMK-CPL'!E$19,0)+IFERROR('FORM NILAI SIAP'!$AE223*'CPMK-CPL'!E$20,0))/'CPMK-CPL'!E$25,""))</f>
        <v/>
      </c>
      <c r="G223" s="7" t="str">
        <f>IF($C223="","",IFERROR((IFERROR('FORM NILAI SIAP'!$M223*'CPMK-CPL'!F$11,0)+IFERROR('FORM NILAI SIAP'!$O223*'CPMK-CPL'!F$12,0)+IFERROR('FORM NILAI SIAP'!$Q223*'CPMK-CPL'!F$13,0)+IFERROR('FORM NILAI SIAP'!$S223*'CPMK-CPL'!F$14,0)+IFERROR('FORM NILAI SIAP'!$U223*'CPMK-CPL'!F$15,0)+IFERROR('FORM NILAI SIAP'!$W223*'CPMK-CPL'!F$16,0)+IFERROR('FORM NILAI SIAP'!$Y223*'CPMK-CPL'!F$17,0)+IFERROR('FORM NILAI SIAP'!$AA223*'CPMK-CPL'!F$18,0)+IFERROR('FORM NILAI SIAP'!$AC223*'CPMK-CPL'!F$19,0)+IFERROR('FORM NILAI SIAP'!$AE223*'CPMK-CPL'!F$20,0))/'CPMK-CPL'!F$25,""))</f>
        <v/>
      </c>
      <c r="H223" s="7" t="str">
        <f>IF($C223="","",IFERROR((IFERROR('FORM NILAI SIAP'!$M223*'CPMK-CPL'!G$11,0)+IFERROR('FORM NILAI SIAP'!$O223*'CPMK-CPL'!G$12,0)+IFERROR('FORM NILAI SIAP'!$Q223*'CPMK-CPL'!G$13,0)+IFERROR('FORM NILAI SIAP'!$S223*'CPMK-CPL'!G$14,0)+IFERROR('FORM NILAI SIAP'!$U223*'CPMK-CPL'!G$15,0)+IFERROR('FORM NILAI SIAP'!$W223*'CPMK-CPL'!G$16,0)+IFERROR('FORM NILAI SIAP'!$Y223*'CPMK-CPL'!G$17,0)+IFERROR('FORM NILAI SIAP'!$AA223*'CPMK-CPL'!G$18,0)+IFERROR('FORM NILAI SIAP'!$AC223*'CPMK-CPL'!G$19,0)+IFERROR('FORM NILAI SIAP'!$AE223*'CPMK-CPL'!G$20,0))/'CPMK-CPL'!G$25,""))</f>
        <v/>
      </c>
      <c r="I223" s="7" t="str">
        <f>IF($C223="","",IFERROR((IFERROR('FORM NILAI SIAP'!$M223*'CPMK-CPL'!H$11,0)+IFERROR('FORM NILAI SIAP'!$O223*'CPMK-CPL'!H$12,0)+IFERROR('FORM NILAI SIAP'!$Q223*'CPMK-CPL'!H$13,0)+IFERROR('FORM NILAI SIAP'!$S223*'CPMK-CPL'!H$14,0)+IFERROR('FORM NILAI SIAP'!$U223*'CPMK-CPL'!H$15,0)+IFERROR('FORM NILAI SIAP'!$W223*'CPMK-CPL'!H$16,0)+IFERROR('FORM NILAI SIAP'!$Y223*'CPMK-CPL'!H$17,0)+IFERROR('FORM NILAI SIAP'!$AA223*'CPMK-CPL'!H$18,0)+IFERROR('FORM NILAI SIAP'!$AC223*'CPMK-CPL'!H$19,0)+IFERROR('FORM NILAI SIAP'!$AE223*'CPMK-CPL'!H$20,0))/'CPMK-CPL'!H$25,""))</f>
        <v/>
      </c>
      <c r="J223" s="7" t="str">
        <f>IF($C223="","",IFERROR((IFERROR('FORM NILAI SIAP'!$M223*'CPMK-CPL'!I$11,0)+IFERROR('FORM NILAI SIAP'!$O223*'CPMK-CPL'!I$12,0)+IFERROR('FORM NILAI SIAP'!$Q223*'CPMK-CPL'!I$13,0)+IFERROR('FORM NILAI SIAP'!$S223*'CPMK-CPL'!I$14,0)+IFERROR('FORM NILAI SIAP'!$U223*'CPMK-CPL'!I$15,0)+IFERROR('FORM NILAI SIAP'!$W223*'CPMK-CPL'!I$16,0)+IFERROR('FORM NILAI SIAP'!$Y223*'CPMK-CPL'!I$17,0)+IFERROR('FORM NILAI SIAP'!$AA223*'CPMK-CPL'!I$18,0)+IFERROR('FORM NILAI SIAP'!$AC223*'CPMK-CPL'!I$19,0)+IFERROR('FORM NILAI SIAP'!$AE223*'CPMK-CPL'!I$20,0))/'CPMK-CPL'!I$25,""))</f>
        <v/>
      </c>
      <c r="K223" s="7" t="str">
        <f>IF($C223="","",IFERROR((IFERROR('FORM NILAI SIAP'!$M223*'CPMK-CPL'!J$11,0)+IFERROR('FORM NILAI SIAP'!$O223*'CPMK-CPL'!J$12,0)+IFERROR('FORM NILAI SIAP'!$Q223*'CPMK-CPL'!J$13,0)+IFERROR('FORM NILAI SIAP'!$S223*'CPMK-CPL'!J$14,0)+IFERROR('FORM NILAI SIAP'!$U223*'CPMK-CPL'!J$15,0)+IFERROR('FORM NILAI SIAP'!$W223*'CPMK-CPL'!J$16,0)+IFERROR('FORM NILAI SIAP'!$Y223*'CPMK-CPL'!J$17,0)+IFERROR('FORM NILAI SIAP'!$AA223*'CPMK-CPL'!J$18,0)+IFERROR('FORM NILAI SIAP'!$AC223*'CPMK-CPL'!J$19,0)+IFERROR('FORM NILAI SIAP'!$AE223*'CPMK-CPL'!J$20,0))/'CPMK-CPL'!J$25,""))</f>
        <v/>
      </c>
      <c r="L223" s="7" t="str">
        <f>IF($C223="","",IFERROR((IFERROR('FORM NILAI SIAP'!$M223*'CPMK-CPL'!K$11,0)+IFERROR('FORM NILAI SIAP'!$O223*'CPMK-CPL'!K$12,0)+IFERROR('FORM NILAI SIAP'!$Q223*'CPMK-CPL'!K$13,0)+IFERROR('FORM NILAI SIAP'!$S223*'CPMK-CPL'!K$14,0)+IFERROR('FORM NILAI SIAP'!$U223*'CPMK-CPL'!K$15,0)+IFERROR('FORM NILAI SIAP'!$W223*'CPMK-CPL'!K$16,0)+IFERROR('FORM NILAI SIAP'!$Y223*'CPMK-CPL'!K$17,0)+IFERROR('FORM NILAI SIAP'!$AA223*'CPMK-CPL'!K$18,0)+IFERROR('FORM NILAI SIAP'!$AC223*'CPMK-CPL'!K$19,0)+IFERROR('FORM NILAI SIAP'!$AE223*'CPMK-CPL'!K$20,0))/'CPMK-CPL'!K$25,""))</f>
        <v/>
      </c>
      <c r="M223" s="7" t="str">
        <f>IF($C223="","",IFERROR((IFERROR('FORM NILAI SIAP'!$M223*'CPMK-CPL'!L$11,0)+IFERROR('FORM NILAI SIAP'!$O223*'CPMK-CPL'!L$12,0)+IFERROR('FORM NILAI SIAP'!$Q223*'CPMK-CPL'!L$13,0)+IFERROR('FORM NILAI SIAP'!$S223*'CPMK-CPL'!L$14,0)+IFERROR('FORM NILAI SIAP'!$U223*'CPMK-CPL'!L$15,0)+IFERROR('FORM NILAI SIAP'!$W223*'CPMK-CPL'!L$16,0)+IFERROR('FORM NILAI SIAP'!$Y223*'CPMK-CPL'!L$17,0)+IFERROR('FORM NILAI SIAP'!$AA223*'CPMK-CPL'!L$18,0)+IFERROR('FORM NILAI SIAP'!$AC223*'CPMK-CPL'!L$19,0)+IFERROR('FORM NILAI SIAP'!$AE223*'CPMK-CPL'!L$20,0))/'CPMK-CPL'!L$25,""))</f>
        <v/>
      </c>
      <c r="N223" s="7" t="str">
        <f>IF($C223="","",IFERROR((IFERROR('FORM NILAI SIAP'!$M223*'CPMK-CPL'!M$11,0)+IFERROR('FORM NILAI SIAP'!$O223*'CPMK-CPL'!M$12,0)+IFERROR('FORM NILAI SIAP'!$Q223*'CPMK-CPL'!M$13,0)+IFERROR('FORM NILAI SIAP'!$S223*'CPMK-CPL'!M$14,0)+IFERROR('FORM NILAI SIAP'!$U223*'CPMK-CPL'!M$15,0)+IFERROR('FORM NILAI SIAP'!$W223*'CPMK-CPL'!M$16,0)+IFERROR('FORM NILAI SIAP'!$Y223*'CPMK-CPL'!M$17,0)+IFERROR('FORM NILAI SIAP'!$AA223*'CPMK-CPL'!M$18,0)+IFERROR('FORM NILAI SIAP'!$AC223*'CPMK-CPL'!M$19,0)+IFERROR('FORM NILAI SIAP'!$AE223*'CPMK-CPL'!M$20,0))/'CPMK-CPL'!M$25,""))</f>
        <v/>
      </c>
      <c r="O223" s="7" t="str">
        <f>IF($C223="","",IFERROR((IFERROR('FORM NILAI SIAP'!$M223*'CPMK-CPL'!N$11,0)+IFERROR('FORM NILAI SIAP'!$O223*'CPMK-CPL'!N$12,0)+IFERROR('FORM NILAI SIAP'!$Q223*'CPMK-CPL'!N$13,0)+IFERROR('FORM NILAI SIAP'!$S223*'CPMK-CPL'!N$14,0)+IFERROR('FORM NILAI SIAP'!$U223*'CPMK-CPL'!N$15,0)+IFERROR('FORM NILAI SIAP'!$W223*'CPMK-CPL'!N$16,0)+IFERROR('FORM NILAI SIAP'!$Y223*'CPMK-CPL'!N$17,0)+IFERROR('FORM NILAI SIAP'!$AA223*'CPMK-CPL'!N$18,0)+IFERROR('FORM NILAI SIAP'!$AC223*'CPMK-CPL'!N$19,0)+IFERROR('FORM NILAI SIAP'!$AE223*'CPMK-CPL'!N$20,0))/'CPMK-CPL'!N$25,""))</f>
        <v/>
      </c>
      <c r="P223" s="7" t="str">
        <f>IF($C223="","",IFERROR((IFERROR('FORM NILAI SIAP'!$M223*'CPMK-CPL'!O$11,0)+IFERROR('FORM NILAI SIAP'!$O223*'CPMK-CPL'!O$12,0)+IFERROR('FORM NILAI SIAP'!$Q223*'CPMK-CPL'!O$13,0)+IFERROR('FORM NILAI SIAP'!$S223*'CPMK-CPL'!O$14,0)+IFERROR('FORM NILAI SIAP'!$U223*'CPMK-CPL'!O$15,0)+IFERROR('FORM NILAI SIAP'!$W223*'CPMK-CPL'!O$16,0)+IFERROR('FORM NILAI SIAP'!$Y223*'CPMK-CPL'!O$17,0)+IFERROR('FORM NILAI SIAP'!$AA223*'CPMK-CPL'!O$18,0)+IFERROR('FORM NILAI SIAP'!$AC223*'CPMK-CPL'!O$19,0)+IFERROR('FORM NILAI SIAP'!$AE223*'CPMK-CPL'!O$20,0))/'CPMK-CPL'!O$25,""))</f>
        <v/>
      </c>
      <c r="Q223" s="7" t="str">
        <f>IF($C223="","",IFERROR((IFERROR('FORM NILAI SIAP'!$M223*'CPMK-CPL'!P$11,0)+IFERROR('FORM NILAI SIAP'!$O223*'CPMK-CPL'!P$12,0)+IFERROR('FORM NILAI SIAP'!$Q223*'CPMK-CPL'!P$13,0)+IFERROR('FORM NILAI SIAP'!$S223*'CPMK-CPL'!P$14,0)+IFERROR('FORM NILAI SIAP'!$U223*'CPMK-CPL'!P$15,0)+IFERROR('FORM NILAI SIAP'!$W223*'CPMK-CPL'!P$16,0)+IFERROR('FORM NILAI SIAP'!$Y223*'CPMK-CPL'!P$17,0)+IFERROR('FORM NILAI SIAP'!$AA223*'CPMK-CPL'!P$18,0)+IFERROR('FORM NILAI SIAP'!$AC223*'CPMK-CPL'!P$19,0)+IFERROR('FORM NILAI SIAP'!$AE223*'CPMK-CPL'!P$20,0))/'CPMK-CPL'!P$25,""))</f>
        <v/>
      </c>
      <c r="R223" s="7" t="str">
        <f>IF($C223="","",IFERROR((IFERROR('FORM NILAI SIAP'!$M223*'CPMK-CPL'!Q$11,0)+IFERROR('FORM NILAI SIAP'!$O223*'CPMK-CPL'!Q$12,0)+IFERROR('FORM NILAI SIAP'!$Q223*'CPMK-CPL'!Q$13,0)+IFERROR('FORM NILAI SIAP'!$S223*'CPMK-CPL'!Q$14,0)+IFERROR('FORM NILAI SIAP'!$U223*'CPMK-CPL'!Q$15,0)+IFERROR('FORM NILAI SIAP'!$W223*'CPMK-CPL'!Q$16,0)+IFERROR('FORM NILAI SIAP'!$Y223*'CPMK-CPL'!Q$17,0)+IFERROR('FORM NILAI SIAP'!$AA223*'CPMK-CPL'!Q$18,0)+IFERROR('FORM NILAI SIAP'!$AC223*'CPMK-CPL'!Q$19,0)+IFERROR('FORM NILAI SIAP'!$AE223*'CPMK-CPL'!Q$20,0))/'CPMK-CPL'!Q$25,""))</f>
        <v/>
      </c>
      <c r="S223" s="7" t="str">
        <f>IF($C223="","",IFERROR((IFERROR('FORM NILAI SIAP'!$M223*'CPMK-CPL'!R$11,0)+IFERROR('FORM NILAI SIAP'!$O223*'CPMK-CPL'!R$12,0)+IFERROR('FORM NILAI SIAP'!$Q223*'CPMK-CPL'!R$13,0)+IFERROR('FORM NILAI SIAP'!$S223*'CPMK-CPL'!R$14,0)+IFERROR('FORM NILAI SIAP'!$U223*'CPMK-CPL'!R$15,0)+IFERROR('FORM NILAI SIAP'!$W223*'CPMK-CPL'!R$16,0)+IFERROR('FORM NILAI SIAP'!$Y223*'CPMK-CPL'!R$17,0)+IFERROR('FORM NILAI SIAP'!$AA223*'CPMK-CPL'!R$18,0)+IFERROR('FORM NILAI SIAP'!$AC223*'CPMK-CPL'!R$19,0)+IFERROR('FORM NILAI SIAP'!$AE223*'CPMK-CPL'!R$20,0))/'CPMK-CPL'!R$25,""))</f>
        <v/>
      </c>
      <c r="T223" s="88" t="str">
        <f t="shared" ref="T223:AH223" si="229">IF(E223="","",IF(E223&gt;=80,4,IF(E223&gt;=70,3,IF(E223&gt;=60,2,1))))</f>
        <v/>
      </c>
      <c r="U223" s="88" t="str">
        <f t="shared" si="229"/>
        <v/>
      </c>
      <c r="V223" s="88" t="str">
        <f t="shared" si="207"/>
        <v/>
      </c>
      <c r="W223" s="88" t="str">
        <f t="shared" si="229"/>
        <v/>
      </c>
      <c r="X223" s="88" t="str">
        <f t="shared" si="229"/>
        <v/>
      </c>
      <c r="Y223" s="88" t="str">
        <f t="shared" si="229"/>
        <v/>
      </c>
      <c r="Z223" s="88" t="str">
        <f t="shared" si="229"/>
        <v/>
      </c>
      <c r="AA223" s="88" t="str">
        <f t="shared" si="229"/>
        <v/>
      </c>
      <c r="AB223" s="88" t="str">
        <f t="shared" si="229"/>
        <v/>
      </c>
      <c r="AC223" s="88" t="str">
        <f t="shared" si="229"/>
        <v/>
      </c>
      <c r="AD223" s="88" t="str">
        <f t="shared" si="229"/>
        <v/>
      </c>
      <c r="AE223" s="88" t="str">
        <f t="shared" si="229"/>
        <v/>
      </c>
      <c r="AF223" s="88" t="str">
        <f t="shared" si="229"/>
        <v/>
      </c>
      <c r="AG223" s="88" t="str">
        <f t="shared" si="229"/>
        <v/>
      </c>
      <c r="AH223" s="88" t="str">
        <f t="shared" si="229"/>
        <v/>
      </c>
      <c r="AI223" s="89" t="str">
        <f t="shared" ca="1" si="6"/>
        <v/>
      </c>
      <c r="AJ223" s="89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</row>
    <row r="224" spans="1:90" ht="14.25" customHeight="1">
      <c r="A224" s="103" t="str">
        <f t="shared" si="205"/>
        <v/>
      </c>
      <c r="B224" s="64" t="str">
        <f>IF('FORM NILAI SIAP'!A224=0,"",'FORM NILAI SIAP'!A224)</f>
        <v/>
      </c>
      <c r="C224" s="3" t="str">
        <f>IF('FORM NILAI SIAP'!B224=0,"",'FORM NILAI SIAP'!B224)</f>
        <v/>
      </c>
      <c r="D224" s="3" t="str">
        <f>'FORM NILAI SIAP'!J224</f>
        <v/>
      </c>
      <c r="E224" s="7" t="str">
        <f>IF($C224="","",IFERROR((IFERROR('FORM NILAI SIAP'!$M224*'CPMK-CPL'!D$11,0)+IFERROR('FORM NILAI SIAP'!$O224*'CPMK-CPL'!D$12,0)+IFERROR('FORM NILAI SIAP'!$Q224*'CPMK-CPL'!D$13,0)+IFERROR('FORM NILAI SIAP'!$S224*'CPMK-CPL'!D$14,0)+IFERROR('FORM NILAI SIAP'!$U224*'CPMK-CPL'!D$15,0)+IFERROR('FORM NILAI SIAP'!$W224*'CPMK-CPL'!D$16,0)+IFERROR('FORM NILAI SIAP'!$Y224*'CPMK-CPL'!D$17,0)+IFERROR('FORM NILAI SIAP'!$AA224*'CPMK-CPL'!D$18,0)+IFERROR('FORM NILAI SIAP'!$AC224*'CPMK-CPL'!D$19,0)+IFERROR('FORM NILAI SIAP'!$AE224*'CPMK-CPL'!D$20,0))/'CPMK-CPL'!D$25,""))</f>
        <v/>
      </c>
      <c r="F224" s="7" t="str">
        <f>IF($C224="","",IFERROR((IFERROR('FORM NILAI SIAP'!$M224*'CPMK-CPL'!E$11,0)+IFERROR('FORM NILAI SIAP'!$O224*'CPMK-CPL'!E$12,0)+IFERROR('FORM NILAI SIAP'!$Q224*'CPMK-CPL'!E$13,0)+IFERROR('FORM NILAI SIAP'!$S224*'CPMK-CPL'!E$14,0)+IFERROR('FORM NILAI SIAP'!$U224*'CPMK-CPL'!E$15,0)+IFERROR('FORM NILAI SIAP'!$W224*'CPMK-CPL'!E$16,0)+IFERROR('FORM NILAI SIAP'!$Y224*'CPMK-CPL'!E$17,0)+IFERROR('FORM NILAI SIAP'!$AA224*'CPMK-CPL'!E$18,0)+IFERROR('FORM NILAI SIAP'!$AC224*'CPMK-CPL'!E$19,0)+IFERROR('FORM NILAI SIAP'!$AE224*'CPMK-CPL'!E$20,0))/'CPMK-CPL'!E$25,""))</f>
        <v/>
      </c>
      <c r="G224" s="7" t="str">
        <f>IF($C224="","",IFERROR((IFERROR('FORM NILAI SIAP'!$M224*'CPMK-CPL'!F$11,0)+IFERROR('FORM NILAI SIAP'!$O224*'CPMK-CPL'!F$12,0)+IFERROR('FORM NILAI SIAP'!$Q224*'CPMK-CPL'!F$13,0)+IFERROR('FORM NILAI SIAP'!$S224*'CPMK-CPL'!F$14,0)+IFERROR('FORM NILAI SIAP'!$U224*'CPMK-CPL'!F$15,0)+IFERROR('FORM NILAI SIAP'!$W224*'CPMK-CPL'!F$16,0)+IFERROR('FORM NILAI SIAP'!$Y224*'CPMK-CPL'!F$17,0)+IFERROR('FORM NILAI SIAP'!$AA224*'CPMK-CPL'!F$18,0)+IFERROR('FORM NILAI SIAP'!$AC224*'CPMK-CPL'!F$19,0)+IFERROR('FORM NILAI SIAP'!$AE224*'CPMK-CPL'!F$20,0))/'CPMK-CPL'!F$25,""))</f>
        <v/>
      </c>
      <c r="H224" s="7" t="str">
        <f>IF($C224="","",IFERROR((IFERROR('FORM NILAI SIAP'!$M224*'CPMK-CPL'!G$11,0)+IFERROR('FORM NILAI SIAP'!$O224*'CPMK-CPL'!G$12,0)+IFERROR('FORM NILAI SIAP'!$Q224*'CPMK-CPL'!G$13,0)+IFERROR('FORM NILAI SIAP'!$S224*'CPMK-CPL'!G$14,0)+IFERROR('FORM NILAI SIAP'!$U224*'CPMK-CPL'!G$15,0)+IFERROR('FORM NILAI SIAP'!$W224*'CPMK-CPL'!G$16,0)+IFERROR('FORM NILAI SIAP'!$Y224*'CPMK-CPL'!G$17,0)+IFERROR('FORM NILAI SIAP'!$AA224*'CPMK-CPL'!G$18,0)+IFERROR('FORM NILAI SIAP'!$AC224*'CPMK-CPL'!G$19,0)+IFERROR('FORM NILAI SIAP'!$AE224*'CPMK-CPL'!G$20,0))/'CPMK-CPL'!G$25,""))</f>
        <v/>
      </c>
      <c r="I224" s="7" t="str">
        <f>IF($C224="","",IFERROR((IFERROR('FORM NILAI SIAP'!$M224*'CPMK-CPL'!H$11,0)+IFERROR('FORM NILAI SIAP'!$O224*'CPMK-CPL'!H$12,0)+IFERROR('FORM NILAI SIAP'!$Q224*'CPMK-CPL'!H$13,0)+IFERROR('FORM NILAI SIAP'!$S224*'CPMK-CPL'!H$14,0)+IFERROR('FORM NILAI SIAP'!$U224*'CPMK-CPL'!H$15,0)+IFERROR('FORM NILAI SIAP'!$W224*'CPMK-CPL'!H$16,0)+IFERROR('FORM NILAI SIAP'!$Y224*'CPMK-CPL'!H$17,0)+IFERROR('FORM NILAI SIAP'!$AA224*'CPMK-CPL'!H$18,0)+IFERROR('FORM NILAI SIAP'!$AC224*'CPMK-CPL'!H$19,0)+IFERROR('FORM NILAI SIAP'!$AE224*'CPMK-CPL'!H$20,0))/'CPMK-CPL'!H$25,""))</f>
        <v/>
      </c>
      <c r="J224" s="7" t="str">
        <f>IF($C224="","",IFERROR((IFERROR('FORM NILAI SIAP'!$M224*'CPMK-CPL'!I$11,0)+IFERROR('FORM NILAI SIAP'!$O224*'CPMK-CPL'!I$12,0)+IFERROR('FORM NILAI SIAP'!$Q224*'CPMK-CPL'!I$13,0)+IFERROR('FORM NILAI SIAP'!$S224*'CPMK-CPL'!I$14,0)+IFERROR('FORM NILAI SIAP'!$U224*'CPMK-CPL'!I$15,0)+IFERROR('FORM NILAI SIAP'!$W224*'CPMK-CPL'!I$16,0)+IFERROR('FORM NILAI SIAP'!$Y224*'CPMK-CPL'!I$17,0)+IFERROR('FORM NILAI SIAP'!$AA224*'CPMK-CPL'!I$18,0)+IFERROR('FORM NILAI SIAP'!$AC224*'CPMK-CPL'!I$19,0)+IFERROR('FORM NILAI SIAP'!$AE224*'CPMK-CPL'!I$20,0))/'CPMK-CPL'!I$25,""))</f>
        <v/>
      </c>
      <c r="K224" s="7" t="str">
        <f>IF($C224="","",IFERROR((IFERROR('FORM NILAI SIAP'!$M224*'CPMK-CPL'!J$11,0)+IFERROR('FORM NILAI SIAP'!$O224*'CPMK-CPL'!J$12,0)+IFERROR('FORM NILAI SIAP'!$Q224*'CPMK-CPL'!J$13,0)+IFERROR('FORM NILAI SIAP'!$S224*'CPMK-CPL'!J$14,0)+IFERROR('FORM NILAI SIAP'!$U224*'CPMK-CPL'!J$15,0)+IFERROR('FORM NILAI SIAP'!$W224*'CPMK-CPL'!J$16,0)+IFERROR('FORM NILAI SIAP'!$Y224*'CPMK-CPL'!J$17,0)+IFERROR('FORM NILAI SIAP'!$AA224*'CPMK-CPL'!J$18,0)+IFERROR('FORM NILAI SIAP'!$AC224*'CPMK-CPL'!J$19,0)+IFERROR('FORM NILAI SIAP'!$AE224*'CPMK-CPL'!J$20,0))/'CPMK-CPL'!J$25,""))</f>
        <v/>
      </c>
      <c r="L224" s="7" t="str">
        <f>IF($C224="","",IFERROR((IFERROR('FORM NILAI SIAP'!$M224*'CPMK-CPL'!K$11,0)+IFERROR('FORM NILAI SIAP'!$O224*'CPMK-CPL'!K$12,0)+IFERROR('FORM NILAI SIAP'!$Q224*'CPMK-CPL'!K$13,0)+IFERROR('FORM NILAI SIAP'!$S224*'CPMK-CPL'!K$14,0)+IFERROR('FORM NILAI SIAP'!$U224*'CPMK-CPL'!K$15,0)+IFERROR('FORM NILAI SIAP'!$W224*'CPMK-CPL'!K$16,0)+IFERROR('FORM NILAI SIAP'!$Y224*'CPMK-CPL'!K$17,0)+IFERROR('FORM NILAI SIAP'!$AA224*'CPMK-CPL'!K$18,0)+IFERROR('FORM NILAI SIAP'!$AC224*'CPMK-CPL'!K$19,0)+IFERROR('FORM NILAI SIAP'!$AE224*'CPMK-CPL'!K$20,0))/'CPMK-CPL'!K$25,""))</f>
        <v/>
      </c>
      <c r="M224" s="7" t="str">
        <f>IF($C224="","",IFERROR((IFERROR('FORM NILAI SIAP'!$M224*'CPMK-CPL'!L$11,0)+IFERROR('FORM NILAI SIAP'!$O224*'CPMK-CPL'!L$12,0)+IFERROR('FORM NILAI SIAP'!$Q224*'CPMK-CPL'!L$13,0)+IFERROR('FORM NILAI SIAP'!$S224*'CPMK-CPL'!L$14,0)+IFERROR('FORM NILAI SIAP'!$U224*'CPMK-CPL'!L$15,0)+IFERROR('FORM NILAI SIAP'!$W224*'CPMK-CPL'!L$16,0)+IFERROR('FORM NILAI SIAP'!$Y224*'CPMK-CPL'!L$17,0)+IFERROR('FORM NILAI SIAP'!$AA224*'CPMK-CPL'!L$18,0)+IFERROR('FORM NILAI SIAP'!$AC224*'CPMK-CPL'!L$19,0)+IFERROR('FORM NILAI SIAP'!$AE224*'CPMK-CPL'!L$20,0))/'CPMK-CPL'!L$25,""))</f>
        <v/>
      </c>
      <c r="N224" s="7" t="str">
        <f>IF($C224="","",IFERROR((IFERROR('FORM NILAI SIAP'!$M224*'CPMK-CPL'!M$11,0)+IFERROR('FORM NILAI SIAP'!$O224*'CPMK-CPL'!M$12,0)+IFERROR('FORM NILAI SIAP'!$Q224*'CPMK-CPL'!M$13,0)+IFERROR('FORM NILAI SIAP'!$S224*'CPMK-CPL'!M$14,0)+IFERROR('FORM NILAI SIAP'!$U224*'CPMK-CPL'!M$15,0)+IFERROR('FORM NILAI SIAP'!$W224*'CPMK-CPL'!M$16,0)+IFERROR('FORM NILAI SIAP'!$Y224*'CPMK-CPL'!M$17,0)+IFERROR('FORM NILAI SIAP'!$AA224*'CPMK-CPL'!M$18,0)+IFERROR('FORM NILAI SIAP'!$AC224*'CPMK-CPL'!M$19,0)+IFERROR('FORM NILAI SIAP'!$AE224*'CPMK-CPL'!M$20,0))/'CPMK-CPL'!M$25,""))</f>
        <v/>
      </c>
      <c r="O224" s="7" t="str">
        <f>IF($C224="","",IFERROR((IFERROR('FORM NILAI SIAP'!$M224*'CPMK-CPL'!N$11,0)+IFERROR('FORM NILAI SIAP'!$O224*'CPMK-CPL'!N$12,0)+IFERROR('FORM NILAI SIAP'!$Q224*'CPMK-CPL'!N$13,0)+IFERROR('FORM NILAI SIAP'!$S224*'CPMK-CPL'!N$14,0)+IFERROR('FORM NILAI SIAP'!$U224*'CPMK-CPL'!N$15,0)+IFERROR('FORM NILAI SIAP'!$W224*'CPMK-CPL'!N$16,0)+IFERROR('FORM NILAI SIAP'!$Y224*'CPMK-CPL'!N$17,0)+IFERROR('FORM NILAI SIAP'!$AA224*'CPMK-CPL'!N$18,0)+IFERROR('FORM NILAI SIAP'!$AC224*'CPMK-CPL'!N$19,0)+IFERROR('FORM NILAI SIAP'!$AE224*'CPMK-CPL'!N$20,0))/'CPMK-CPL'!N$25,""))</f>
        <v/>
      </c>
      <c r="P224" s="7" t="str">
        <f>IF($C224="","",IFERROR((IFERROR('FORM NILAI SIAP'!$M224*'CPMK-CPL'!O$11,0)+IFERROR('FORM NILAI SIAP'!$O224*'CPMK-CPL'!O$12,0)+IFERROR('FORM NILAI SIAP'!$Q224*'CPMK-CPL'!O$13,0)+IFERROR('FORM NILAI SIAP'!$S224*'CPMK-CPL'!O$14,0)+IFERROR('FORM NILAI SIAP'!$U224*'CPMK-CPL'!O$15,0)+IFERROR('FORM NILAI SIAP'!$W224*'CPMK-CPL'!O$16,0)+IFERROR('FORM NILAI SIAP'!$Y224*'CPMK-CPL'!O$17,0)+IFERROR('FORM NILAI SIAP'!$AA224*'CPMK-CPL'!O$18,0)+IFERROR('FORM NILAI SIAP'!$AC224*'CPMK-CPL'!O$19,0)+IFERROR('FORM NILAI SIAP'!$AE224*'CPMK-CPL'!O$20,0))/'CPMK-CPL'!O$25,""))</f>
        <v/>
      </c>
      <c r="Q224" s="7" t="str">
        <f>IF($C224="","",IFERROR((IFERROR('FORM NILAI SIAP'!$M224*'CPMK-CPL'!P$11,0)+IFERROR('FORM NILAI SIAP'!$O224*'CPMK-CPL'!P$12,0)+IFERROR('FORM NILAI SIAP'!$Q224*'CPMK-CPL'!P$13,0)+IFERROR('FORM NILAI SIAP'!$S224*'CPMK-CPL'!P$14,0)+IFERROR('FORM NILAI SIAP'!$U224*'CPMK-CPL'!P$15,0)+IFERROR('FORM NILAI SIAP'!$W224*'CPMK-CPL'!P$16,0)+IFERROR('FORM NILAI SIAP'!$Y224*'CPMK-CPL'!P$17,0)+IFERROR('FORM NILAI SIAP'!$AA224*'CPMK-CPL'!P$18,0)+IFERROR('FORM NILAI SIAP'!$AC224*'CPMK-CPL'!P$19,0)+IFERROR('FORM NILAI SIAP'!$AE224*'CPMK-CPL'!P$20,0))/'CPMK-CPL'!P$25,""))</f>
        <v/>
      </c>
      <c r="R224" s="7" t="str">
        <f>IF($C224="","",IFERROR((IFERROR('FORM NILAI SIAP'!$M224*'CPMK-CPL'!Q$11,0)+IFERROR('FORM NILAI SIAP'!$O224*'CPMK-CPL'!Q$12,0)+IFERROR('FORM NILAI SIAP'!$Q224*'CPMK-CPL'!Q$13,0)+IFERROR('FORM NILAI SIAP'!$S224*'CPMK-CPL'!Q$14,0)+IFERROR('FORM NILAI SIAP'!$U224*'CPMK-CPL'!Q$15,0)+IFERROR('FORM NILAI SIAP'!$W224*'CPMK-CPL'!Q$16,0)+IFERROR('FORM NILAI SIAP'!$Y224*'CPMK-CPL'!Q$17,0)+IFERROR('FORM NILAI SIAP'!$AA224*'CPMK-CPL'!Q$18,0)+IFERROR('FORM NILAI SIAP'!$AC224*'CPMK-CPL'!Q$19,0)+IFERROR('FORM NILAI SIAP'!$AE224*'CPMK-CPL'!Q$20,0))/'CPMK-CPL'!Q$25,""))</f>
        <v/>
      </c>
      <c r="S224" s="7" t="str">
        <f>IF($C224="","",IFERROR((IFERROR('FORM NILAI SIAP'!$M224*'CPMK-CPL'!R$11,0)+IFERROR('FORM NILAI SIAP'!$O224*'CPMK-CPL'!R$12,0)+IFERROR('FORM NILAI SIAP'!$Q224*'CPMK-CPL'!R$13,0)+IFERROR('FORM NILAI SIAP'!$S224*'CPMK-CPL'!R$14,0)+IFERROR('FORM NILAI SIAP'!$U224*'CPMK-CPL'!R$15,0)+IFERROR('FORM NILAI SIAP'!$W224*'CPMK-CPL'!R$16,0)+IFERROR('FORM NILAI SIAP'!$Y224*'CPMK-CPL'!R$17,0)+IFERROR('FORM NILAI SIAP'!$AA224*'CPMK-CPL'!R$18,0)+IFERROR('FORM NILAI SIAP'!$AC224*'CPMK-CPL'!R$19,0)+IFERROR('FORM NILAI SIAP'!$AE224*'CPMK-CPL'!R$20,0))/'CPMK-CPL'!R$25,""))</f>
        <v/>
      </c>
      <c r="T224" s="88" t="str">
        <f t="shared" ref="T224:AH224" si="230">IF(E224="","",IF(E224&gt;=80,4,IF(E224&gt;=70,3,IF(E224&gt;=60,2,1))))</f>
        <v/>
      </c>
      <c r="U224" s="88" t="str">
        <f t="shared" si="230"/>
        <v/>
      </c>
      <c r="V224" s="88" t="str">
        <f t="shared" si="207"/>
        <v/>
      </c>
      <c r="W224" s="88" t="str">
        <f t="shared" si="230"/>
        <v/>
      </c>
      <c r="X224" s="88" t="str">
        <f t="shared" si="230"/>
        <v/>
      </c>
      <c r="Y224" s="88" t="str">
        <f t="shared" si="230"/>
        <v/>
      </c>
      <c r="Z224" s="88" t="str">
        <f t="shared" si="230"/>
        <v/>
      </c>
      <c r="AA224" s="88" t="str">
        <f t="shared" si="230"/>
        <v/>
      </c>
      <c r="AB224" s="88" t="str">
        <f t="shared" si="230"/>
        <v/>
      </c>
      <c r="AC224" s="88" t="str">
        <f t="shared" si="230"/>
        <v/>
      </c>
      <c r="AD224" s="88" t="str">
        <f t="shared" si="230"/>
        <v/>
      </c>
      <c r="AE224" s="88" t="str">
        <f t="shared" si="230"/>
        <v/>
      </c>
      <c r="AF224" s="88" t="str">
        <f t="shared" si="230"/>
        <v/>
      </c>
      <c r="AG224" s="88" t="str">
        <f t="shared" si="230"/>
        <v/>
      </c>
      <c r="AH224" s="88" t="str">
        <f t="shared" si="230"/>
        <v/>
      </c>
      <c r="AI224" s="89" t="str">
        <f t="shared" ca="1" si="6"/>
        <v/>
      </c>
      <c r="AJ224" s="89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</row>
    <row r="225" spans="1:90" ht="14.25" customHeight="1">
      <c r="A225" s="103" t="str">
        <f t="shared" si="205"/>
        <v/>
      </c>
      <c r="B225" s="64" t="str">
        <f>IF('FORM NILAI SIAP'!A225=0,"",'FORM NILAI SIAP'!A225)</f>
        <v/>
      </c>
      <c r="C225" s="3" t="str">
        <f>IF('FORM NILAI SIAP'!B225=0,"",'FORM NILAI SIAP'!B225)</f>
        <v/>
      </c>
      <c r="D225" s="3" t="str">
        <f>'FORM NILAI SIAP'!J225</f>
        <v/>
      </c>
      <c r="E225" s="7" t="str">
        <f>IF($C225="","",IFERROR((IFERROR('FORM NILAI SIAP'!$M225*'CPMK-CPL'!D$11,0)+IFERROR('FORM NILAI SIAP'!$O225*'CPMK-CPL'!D$12,0)+IFERROR('FORM NILAI SIAP'!$Q225*'CPMK-CPL'!D$13,0)+IFERROR('FORM NILAI SIAP'!$S225*'CPMK-CPL'!D$14,0)+IFERROR('FORM NILAI SIAP'!$U225*'CPMK-CPL'!D$15,0)+IFERROR('FORM NILAI SIAP'!$W225*'CPMK-CPL'!D$16,0)+IFERROR('FORM NILAI SIAP'!$Y225*'CPMK-CPL'!D$17,0)+IFERROR('FORM NILAI SIAP'!$AA225*'CPMK-CPL'!D$18,0)+IFERROR('FORM NILAI SIAP'!$AC225*'CPMK-CPL'!D$19,0)+IFERROR('FORM NILAI SIAP'!$AE225*'CPMK-CPL'!D$20,0))/'CPMK-CPL'!D$25,""))</f>
        <v/>
      </c>
      <c r="F225" s="7" t="str">
        <f>IF($C225="","",IFERROR((IFERROR('FORM NILAI SIAP'!$M225*'CPMK-CPL'!E$11,0)+IFERROR('FORM NILAI SIAP'!$O225*'CPMK-CPL'!E$12,0)+IFERROR('FORM NILAI SIAP'!$Q225*'CPMK-CPL'!E$13,0)+IFERROR('FORM NILAI SIAP'!$S225*'CPMK-CPL'!E$14,0)+IFERROR('FORM NILAI SIAP'!$U225*'CPMK-CPL'!E$15,0)+IFERROR('FORM NILAI SIAP'!$W225*'CPMK-CPL'!E$16,0)+IFERROR('FORM NILAI SIAP'!$Y225*'CPMK-CPL'!E$17,0)+IFERROR('FORM NILAI SIAP'!$AA225*'CPMK-CPL'!E$18,0)+IFERROR('FORM NILAI SIAP'!$AC225*'CPMK-CPL'!E$19,0)+IFERROR('FORM NILAI SIAP'!$AE225*'CPMK-CPL'!E$20,0))/'CPMK-CPL'!E$25,""))</f>
        <v/>
      </c>
      <c r="G225" s="7" t="str">
        <f>IF($C225="","",IFERROR((IFERROR('FORM NILAI SIAP'!$M225*'CPMK-CPL'!F$11,0)+IFERROR('FORM NILAI SIAP'!$O225*'CPMK-CPL'!F$12,0)+IFERROR('FORM NILAI SIAP'!$Q225*'CPMK-CPL'!F$13,0)+IFERROR('FORM NILAI SIAP'!$S225*'CPMK-CPL'!F$14,0)+IFERROR('FORM NILAI SIAP'!$U225*'CPMK-CPL'!F$15,0)+IFERROR('FORM NILAI SIAP'!$W225*'CPMK-CPL'!F$16,0)+IFERROR('FORM NILAI SIAP'!$Y225*'CPMK-CPL'!F$17,0)+IFERROR('FORM NILAI SIAP'!$AA225*'CPMK-CPL'!F$18,0)+IFERROR('FORM NILAI SIAP'!$AC225*'CPMK-CPL'!F$19,0)+IFERROR('FORM NILAI SIAP'!$AE225*'CPMK-CPL'!F$20,0))/'CPMK-CPL'!F$25,""))</f>
        <v/>
      </c>
      <c r="H225" s="7" t="str">
        <f>IF($C225="","",IFERROR((IFERROR('FORM NILAI SIAP'!$M225*'CPMK-CPL'!G$11,0)+IFERROR('FORM NILAI SIAP'!$O225*'CPMK-CPL'!G$12,0)+IFERROR('FORM NILAI SIAP'!$Q225*'CPMK-CPL'!G$13,0)+IFERROR('FORM NILAI SIAP'!$S225*'CPMK-CPL'!G$14,0)+IFERROR('FORM NILAI SIAP'!$U225*'CPMK-CPL'!G$15,0)+IFERROR('FORM NILAI SIAP'!$W225*'CPMK-CPL'!G$16,0)+IFERROR('FORM NILAI SIAP'!$Y225*'CPMK-CPL'!G$17,0)+IFERROR('FORM NILAI SIAP'!$AA225*'CPMK-CPL'!G$18,0)+IFERROR('FORM NILAI SIAP'!$AC225*'CPMK-CPL'!G$19,0)+IFERROR('FORM NILAI SIAP'!$AE225*'CPMK-CPL'!G$20,0))/'CPMK-CPL'!G$25,""))</f>
        <v/>
      </c>
      <c r="I225" s="7" t="str">
        <f>IF($C225="","",IFERROR((IFERROR('FORM NILAI SIAP'!$M225*'CPMK-CPL'!H$11,0)+IFERROR('FORM NILAI SIAP'!$O225*'CPMK-CPL'!H$12,0)+IFERROR('FORM NILAI SIAP'!$Q225*'CPMK-CPL'!H$13,0)+IFERROR('FORM NILAI SIAP'!$S225*'CPMK-CPL'!H$14,0)+IFERROR('FORM NILAI SIAP'!$U225*'CPMK-CPL'!H$15,0)+IFERROR('FORM NILAI SIAP'!$W225*'CPMK-CPL'!H$16,0)+IFERROR('FORM NILAI SIAP'!$Y225*'CPMK-CPL'!H$17,0)+IFERROR('FORM NILAI SIAP'!$AA225*'CPMK-CPL'!H$18,0)+IFERROR('FORM NILAI SIAP'!$AC225*'CPMK-CPL'!H$19,0)+IFERROR('FORM NILAI SIAP'!$AE225*'CPMK-CPL'!H$20,0))/'CPMK-CPL'!H$25,""))</f>
        <v/>
      </c>
      <c r="J225" s="7" t="str">
        <f>IF($C225="","",IFERROR((IFERROR('FORM NILAI SIAP'!$M225*'CPMK-CPL'!I$11,0)+IFERROR('FORM NILAI SIAP'!$O225*'CPMK-CPL'!I$12,0)+IFERROR('FORM NILAI SIAP'!$Q225*'CPMK-CPL'!I$13,0)+IFERROR('FORM NILAI SIAP'!$S225*'CPMK-CPL'!I$14,0)+IFERROR('FORM NILAI SIAP'!$U225*'CPMK-CPL'!I$15,0)+IFERROR('FORM NILAI SIAP'!$W225*'CPMK-CPL'!I$16,0)+IFERROR('FORM NILAI SIAP'!$Y225*'CPMK-CPL'!I$17,0)+IFERROR('FORM NILAI SIAP'!$AA225*'CPMK-CPL'!I$18,0)+IFERROR('FORM NILAI SIAP'!$AC225*'CPMK-CPL'!I$19,0)+IFERROR('FORM NILAI SIAP'!$AE225*'CPMK-CPL'!I$20,0))/'CPMK-CPL'!I$25,""))</f>
        <v/>
      </c>
      <c r="K225" s="7" t="str">
        <f>IF($C225="","",IFERROR((IFERROR('FORM NILAI SIAP'!$M225*'CPMK-CPL'!J$11,0)+IFERROR('FORM NILAI SIAP'!$O225*'CPMK-CPL'!J$12,0)+IFERROR('FORM NILAI SIAP'!$Q225*'CPMK-CPL'!J$13,0)+IFERROR('FORM NILAI SIAP'!$S225*'CPMK-CPL'!J$14,0)+IFERROR('FORM NILAI SIAP'!$U225*'CPMK-CPL'!J$15,0)+IFERROR('FORM NILAI SIAP'!$W225*'CPMK-CPL'!J$16,0)+IFERROR('FORM NILAI SIAP'!$Y225*'CPMK-CPL'!J$17,0)+IFERROR('FORM NILAI SIAP'!$AA225*'CPMK-CPL'!J$18,0)+IFERROR('FORM NILAI SIAP'!$AC225*'CPMK-CPL'!J$19,0)+IFERROR('FORM NILAI SIAP'!$AE225*'CPMK-CPL'!J$20,0))/'CPMK-CPL'!J$25,""))</f>
        <v/>
      </c>
      <c r="L225" s="7" t="str">
        <f>IF($C225="","",IFERROR((IFERROR('FORM NILAI SIAP'!$M225*'CPMK-CPL'!K$11,0)+IFERROR('FORM NILAI SIAP'!$O225*'CPMK-CPL'!K$12,0)+IFERROR('FORM NILAI SIAP'!$Q225*'CPMK-CPL'!K$13,0)+IFERROR('FORM NILAI SIAP'!$S225*'CPMK-CPL'!K$14,0)+IFERROR('FORM NILAI SIAP'!$U225*'CPMK-CPL'!K$15,0)+IFERROR('FORM NILAI SIAP'!$W225*'CPMK-CPL'!K$16,0)+IFERROR('FORM NILAI SIAP'!$Y225*'CPMK-CPL'!K$17,0)+IFERROR('FORM NILAI SIAP'!$AA225*'CPMK-CPL'!K$18,0)+IFERROR('FORM NILAI SIAP'!$AC225*'CPMK-CPL'!K$19,0)+IFERROR('FORM NILAI SIAP'!$AE225*'CPMK-CPL'!K$20,0))/'CPMK-CPL'!K$25,""))</f>
        <v/>
      </c>
      <c r="M225" s="7" t="str">
        <f>IF($C225="","",IFERROR((IFERROR('FORM NILAI SIAP'!$M225*'CPMK-CPL'!L$11,0)+IFERROR('FORM NILAI SIAP'!$O225*'CPMK-CPL'!L$12,0)+IFERROR('FORM NILAI SIAP'!$Q225*'CPMK-CPL'!L$13,0)+IFERROR('FORM NILAI SIAP'!$S225*'CPMK-CPL'!L$14,0)+IFERROR('FORM NILAI SIAP'!$U225*'CPMK-CPL'!L$15,0)+IFERROR('FORM NILAI SIAP'!$W225*'CPMK-CPL'!L$16,0)+IFERROR('FORM NILAI SIAP'!$Y225*'CPMK-CPL'!L$17,0)+IFERROR('FORM NILAI SIAP'!$AA225*'CPMK-CPL'!L$18,0)+IFERROR('FORM NILAI SIAP'!$AC225*'CPMK-CPL'!L$19,0)+IFERROR('FORM NILAI SIAP'!$AE225*'CPMK-CPL'!L$20,0))/'CPMK-CPL'!L$25,""))</f>
        <v/>
      </c>
      <c r="N225" s="7" t="str">
        <f>IF($C225="","",IFERROR((IFERROR('FORM NILAI SIAP'!$M225*'CPMK-CPL'!M$11,0)+IFERROR('FORM NILAI SIAP'!$O225*'CPMK-CPL'!M$12,0)+IFERROR('FORM NILAI SIAP'!$Q225*'CPMK-CPL'!M$13,0)+IFERROR('FORM NILAI SIAP'!$S225*'CPMK-CPL'!M$14,0)+IFERROR('FORM NILAI SIAP'!$U225*'CPMK-CPL'!M$15,0)+IFERROR('FORM NILAI SIAP'!$W225*'CPMK-CPL'!M$16,0)+IFERROR('FORM NILAI SIAP'!$Y225*'CPMK-CPL'!M$17,0)+IFERROR('FORM NILAI SIAP'!$AA225*'CPMK-CPL'!M$18,0)+IFERROR('FORM NILAI SIAP'!$AC225*'CPMK-CPL'!M$19,0)+IFERROR('FORM NILAI SIAP'!$AE225*'CPMK-CPL'!M$20,0))/'CPMK-CPL'!M$25,""))</f>
        <v/>
      </c>
      <c r="O225" s="7" t="str">
        <f>IF($C225="","",IFERROR((IFERROR('FORM NILAI SIAP'!$M225*'CPMK-CPL'!N$11,0)+IFERROR('FORM NILAI SIAP'!$O225*'CPMK-CPL'!N$12,0)+IFERROR('FORM NILAI SIAP'!$Q225*'CPMK-CPL'!N$13,0)+IFERROR('FORM NILAI SIAP'!$S225*'CPMK-CPL'!N$14,0)+IFERROR('FORM NILAI SIAP'!$U225*'CPMK-CPL'!N$15,0)+IFERROR('FORM NILAI SIAP'!$W225*'CPMK-CPL'!N$16,0)+IFERROR('FORM NILAI SIAP'!$Y225*'CPMK-CPL'!N$17,0)+IFERROR('FORM NILAI SIAP'!$AA225*'CPMK-CPL'!N$18,0)+IFERROR('FORM NILAI SIAP'!$AC225*'CPMK-CPL'!N$19,0)+IFERROR('FORM NILAI SIAP'!$AE225*'CPMK-CPL'!N$20,0))/'CPMK-CPL'!N$25,""))</f>
        <v/>
      </c>
      <c r="P225" s="7" t="str">
        <f>IF($C225="","",IFERROR((IFERROR('FORM NILAI SIAP'!$M225*'CPMK-CPL'!O$11,0)+IFERROR('FORM NILAI SIAP'!$O225*'CPMK-CPL'!O$12,0)+IFERROR('FORM NILAI SIAP'!$Q225*'CPMK-CPL'!O$13,0)+IFERROR('FORM NILAI SIAP'!$S225*'CPMK-CPL'!O$14,0)+IFERROR('FORM NILAI SIAP'!$U225*'CPMK-CPL'!O$15,0)+IFERROR('FORM NILAI SIAP'!$W225*'CPMK-CPL'!O$16,0)+IFERROR('FORM NILAI SIAP'!$Y225*'CPMK-CPL'!O$17,0)+IFERROR('FORM NILAI SIAP'!$AA225*'CPMK-CPL'!O$18,0)+IFERROR('FORM NILAI SIAP'!$AC225*'CPMK-CPL'!O$19,0)+IFERROR('FORM NILAI SIAP'!$AE225*'CPMK-CPL'!O$20,0))/'CPMK-CPL'!O$25,""))</f>
        <v/>
      </c>
      <c r="Q225" s="7" t="str">
        <f>IF($C225="","",IFERROR((IFERROR('FORM NILAI SIAP'!$M225*'CPMK-CPL'!P$11,0)+IFERROR('FORM NILAI SIAP'!$O225*'CPMK-CPL'!P$12,0)+IFERROR('FORM NILAI SIAP'!$Q225*'CPMK-CPL'!P$13,0)+IFERROR('FORM NILAI SIAP'!$S225*'CPMK-CPL'!P$14,0)+IFERROR('FORM NILAI SIAP'!$U225*'CPMK-CPL'!P$15,0)+IFERROR('FORM NILAI SIAP'!$W225*'CPMK-CPL'!P$16,0)+IFERROR('FORM NILAI SIAP'!$Y225*'CPMK-CPL'!P$17,0)+IFERROR('FORM NILAI SIAP'!$AA225*'CPMK-CPL'!P$18,0)+IFERROR('FORM NILAI SIAP'!$AC225*'CPMK-CPL'!P$19,0)+IFERROR('FORM NILAI SIAP'!$AE225*'CPMK-CPL'!P$20,0))/'CPMK-CPL'!P$25,""))</f>
        <v/>
      </c>
      <c r="R225" s="7" t="str">
        <f>IF($C225="","",IFERROR((IFERROR('FORM NILAI SIAP'!$M225*'CPMK-CPL'!Q$11,0)+IFERROR('FORM NILAI SIAP'!$O225*'CPMK-CPL'!Q$12,0)+IFERROR('FORM NILAI SIAP'!$Q225*'CPMK-CPL'!Q$13,0)+IFERROR('FORM NILAI SIAP'!$S225*'CPMK-CPL'!Q$14,0)+IFERROR('FORM NILAI SIAP'!$U225*'CPMK-CPL'!Q$15,0)+IFERROR('FORM NILAI SIAP'!$W225*'CPMK-CPL'!Q$16,0)+IFERROR('FORM NILAI SIAP'!$Y225*'CPMK-CPL'!Q$17,0)+IFERROR('FORM NILAI SIAP'!$AA225*'CPMK-CPL'!Q$18,0)+IFERROR('FORM NILAI SIAP'!$AC225*'CPMK-CPL'!Q$19,0)+IFERROR('FORM NILAI SIAP'!$AE225*'CPMK-CPL'!Q$20,0))/'CPMK-CPL'!Q$25,""))</f>
        <v/>
      </c>
      <c r="S225" s="7" t="str">
        <f>IF($C225="","",IFERROR((IFERROR('FORM NILAI SIAP'!$M225*'CPMK-CPL'!R$11,0)+IFERROR('FORM NILAI SIAP'!$O225*'CPMK-CPL'!R$12,0)+IFERROR('FORM NILAI SIAP'!$Q225*'CPMK-CPL'!R$13,0)+IFERROR('FORM NILAI SIAP'!$S225*'CPMK-CPL'!R$14,0)+IFERROR('FORM NILAI SIAP'!$U225*'CPMK-CPL'!R$15,0)+IFERROR('FORM NILAI SIAP'!$W225*'CPMK-CPL'!R$16,0)+IFERROR('FORM NILAI SIAP'!$Y225*'CPMK-CPL'!R$17,0)+IFERROR('FORM NILAI SIAP'!$AA225*'CPMK-CPL'!R$18,0)+IFERROR('FORM NILAI SIAP'!$AC225*'CPMK-CPL'!R$19,0)+IFERROR('FORM NILAI SIAP'!$AE225*'CPMK-CPL'!R$20,0))/'CPMK-CPL'!R$25,""))</f>
        <v/>
      </c>
      <c r="T225" s="88" t="str">
        <f t="shared" ref="T225:AH225" si="231">IF(E225="","",IF(E225&gt;=80,4,IF(E225&gt;=70,3,IF(E225&gt;=60,2,1))))</f>
        <v/>
      </c>
      <c r="U225" s="88" t="str">
        <f t="shared" si="231"/>
        <v/>
      </c>
      <c r="V225" s="88" t="str">
        <f t="shared" si="207"/>
        <v/>
      </c>
      <c r="W225" s="88" t="str">
        <f t="shared" si="231"/>
        <v/>
      </c>
      <c r="X225" s="88" t="str">
        <f t="shared" si="231"/>
        <v/>
      </c>
      <c r="Y225" s="88" t="str">
        <f t="shared" si="231"/>
        <v/>
      </c>
      <c r="Z225" s="88" t="str">
        <f t="shared" si="231"/>
        <v/>
      </c>
      <c r="AA225" s="88" t="str">
        <f t="shared" si="231"/>
        <v/>
      </c>
      <c r="AB225" s="88" t="str">
        <f t="shared" si="231"/>
        <v/>
      </c>
      <c r="AC225" s="88" t="str">
        <f t="shared" si="231"/>
        <v/>
      </c>
      <c r="AD225" s="88" t="str">
        <f t="shared" si="231"/>
        <v/>
      </c>
      <c r="AE225" s="88" t="str">
        <f t="shared" si="231"/>
        <v/>
      </c>
      <c r="AF225" s="88" t="str">
        <f t="shared" si="231"/>
        <v/>
      </c>
      <c r="AG225" s="88" t="str">
        <f t="shared" si="231"/>
        <v/>
      </c>
      <c r="AH225" s="88" t="str">
        <f t="shared" si="231"/>
        <v/>
      </c>
      <c r="AI225" s="89" t="str">
        <f t="shared" ca="1" si="6"/>
        <v/>
      </c>
      <c r="AJ225" s="89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</row>
    <row r="226" spans="1:90" ht="14.25" customHeight="1">
      <c r="A226" s="103" t="str">
        <f t="shared" si="205"/>
        <v/>
      </c>
      <c r="B226" s="64" t="str">
        <f>IF('FORM NILAI SIAP'!A226=0,"",'FORM NILAI SIAP'!A226)</f>
        <v/>
      </c>
      <c r="C226" s="3" t="str">
        <f>IF('FORM NILAI SIAP'!B226=0,"",'FORM NILAI SIAP'!B226)</f>
        <v/>
      </c>
      <c r="D226" s="3" t="str">
        <f>'FORM NILAI SIAP'!J226</f>
        <v/>
      </c>
      <c r="E226" s="7" t="str">
        <f>IF($C226="","",IFERROR((IFERROR('FORM NILAI SIAP'!$M226*'CPMK-CPL'!D$11,0)+IFERROR('FORM NILAI SIAP'!$O226*'CPMK-CPL'!D$12,0)+IFERROR('FORM NILAI SIAP'!$Q226*'CPMK-CPL'!D$13,0)+IFERROR('FORM NILAI SIAP'!$S226*'CPMK-CPL'!D$14,0)+IFERROR('FORM NILAI SIAP'!$U226*'CPMK-CPL'!D$15,0)+IFERROR('FORM NILAI SIAP'!$W226*'CPMK-CPL'!D$16,0)+IFERROR('FORM NILAI SIAP'!$Y226*'CPMK-CPL'!D$17,0)+IFERROR('FORM NILAI SIAP'!$AA226*'CPMK-CPL'!D$18,0)+IFERROR('FORM NILAI SIAP'!$AC226*'CPMK-CPL'!D$19,0)+IFERROR('FORM NILAI SIAP'!$AE226*'CPMK-CPL'!D$20,0))/'CPMK-CPL'!D$25,""))</f>
        <v/>
      </c>
      <c r="F226" s="7" t="str">
        <f>IF($C226="","",IFERROR((IFERROR('FORM NILAI SIAP'!$M226*'CPMK-CPL'!E$11,0)+IFERROR('FORM NILAI SIAP'!$O226*'CPMK-CPL'!E$12,0)+IFERROR('FORM NILAI SIAP'!$Q226*'CPMK-CPL'!E$13,0)+IFERROR('FORM NILAI SIAP'!$S226*'CPMK-CPL'!E$14,0)+IFERROR('FORM NILAI SIAP'!$U226*'CPMK-CPL'!E$15,0)+IFERROR('FORM NILAI SIAP'!$W226*'CPMK-CPL'!E$16,0)+IFERROR('FORM NILAI SIAP'!$Y226*'CPMK-CPL'!E$17,0)+IFERROR('FORM NILAI SIAP'!$AA226*'CPMK-CPL'!E$18,0)+IFERROR('FORM NILAI SIAP'!$AC226*'CPMK-CPL'!E$19,0)+IFERROR('FORM NILAI SIAP'!$AE226*'CPMK-CPL'!E$20,0))/'CPMK-CPL'!E$25,""))</f>
        <v/>
      </c>
      <c r="G226" s="7" t="str">
        <f>IF($C226="","",IFERROR((IFERROR('FORM NILAI SIAP'!$M226*'CPMK-CPL'!F$11,0)+IFERROR('FORM NILAI SIAP'!$O226*'CPMK-CPL'!F$12,0)+IFERROR('FORM NILAI SIAP'!$Q226*'CPMK-CPL'!F$13,0)+IFERROR('FORM NILAI SIAP'!$S226*'CPMK-CPL'!F$14,0)+IFERROR('FORM NILAI SIAP'!$U226*'CPMK-CPL'!F$15,0)+IFERROR('FORM NILAI SIAP'!$W226*'CPMK-CPL'!F$16,0)+IFERROR('FORM NILAI SIAP'!$Y226*'CPMK-CPL'!F$17,0)+IFERROR('FORM NILAI SIAP'!$AA226*'CPMK-CPL'!F$18,0)+IFERROR('FORM NILAI SIAP'!$AC226*'CPMK-CPL'!F$19,0)+IFERROR('FORM NILAI SIAP'!$AE226*'CPMK-CPL'!F$20,0))/'CPMK-CPL'!F$25,""))</f>
        <v/>
      </c>
      <c r="H226" s="7" t="str">
        <f>IF($C226="","",IFERROR((IFERROR('FORM NILAI SIAP'!$M226*'CPMK-CPL'!G$11,0)+IFERROR('FORM NILAI SIAP'!$O226*'CPMK-CPL'!G$12,0)+IFERROR('FORM NILAI SIAP'!$Q226*'CPMK-CPL'!G$13,0)+IFERROR('FORM NILAI SIAP'!$S226*'CPMK-CPL'!G$14,0)+IFERROR('FORM NILAI SIAP'!$U226*'CPMK-CPL'!G$15,0)+IFERROR('FORM NILAI SIAP'!$W226*'CPMK-CPL'!G$16,0)+IFERROR('FORM NILAI SIAP'!$Y226*'CPMK-CPL'!G$17,0)+IFERROR('FORM NILAI SIAP'!$AA226*'CPMK-CPL'!G$18,0)+IFERROR('FORM NILAI SIAP'!$AC226*'CPMK-CPL'!G$19,0)+IFERROR('FORM NILAI SIAP'!$AE226*'CPMK-CPL'!G$20,0))/'CPMK-CPL'!G$25,""))</f>
        <v/>
      </c>
      <c r="I226" s="7" t="str">
        <f>IF($C226="","",IFERROR((IFERROR('FORM NILAI SIAP'!$M226*'CPMK-CPL'!H$11,0)+IFERROR('FORM NILAI SIAP'!$O226*'CPMK-CPL'!H$12,0)+IFERROR('FORM NILAI SIAP'!$Q226*'CPMK-CPL'!H$13,0)+IFERROR('FORM NILAI SIAP'!$S226*'CPMK-CPL'!H$14,0)+IFERROR('FORM NILAI SIAP'!$U226*'CPMK-CPL'!H$15,0)+IFERROR('FORM NILAI SIAP'!$W226*'CPMK-CPL'!H$16,0)+IFERROR('FORM NILAI SIAP'!$Y226*'CPMK-CPL'!H$17,0)+IFERROR('FORM NILAI SIAP'!$AA226*'CPMK-CPL'!H$18,0)+IFERROR('FORM NILAI SIAP'!$AC226*'CPMK-CPL'!H$19,0)+IFERROR('FORM NILAI SIAP'!$AE226*'CPMK-CPL'!H$20,0))/'CPMK-CPL'!H$25,""))</f>
        <v/>
      </c>
      <c r="J226" s="7" t="str">
        <f>IF($C226="","",IFERROR((IFERROR('FORM NILAI SIAP'!$M226*'CPMK-CPL'!I$11,0)+IFERROR('FORM NILAI SIAP'!$O226*'CPMK-CPL'!I$12,0)+IFERROR('FORM NILAI SIAP'!$Q226*'CPMK-CPL'!I$13,0)+IFERROR('FORM NILAI SIAP'!$S226*'CPMK-CPL'!I$14,0)+IFERROR('FORM NILAI SIAP'!$U226*'CPMK-CPL'!I$15,0)+IFERROR('FORM NILAI SIAP'!$W226*'CPMK-CPL'!I$16,0)+IFERROR('FORM NILAI SIAP'!$Y226*'CPMK-CPL'!I$17,0)+IFERROR('FORM NILAI SIAP'!$AA226*'CPMK-CPL'!I$18,0)+IFERROR('FORM NILAI SIAP'!$AC226*'CPMK-CPL'!I$19,0)+IFERROR('FORM NILAI SIAP'!$AE226*'CPMK-CPL'!I$20,0))/'CPMK-CPL'!I$25,""))</f>
        <v/>
      </c>
      <c r="K226" s="7" t="str">
        <f>IF($C226="","",IFERROR((IFERROR('FORM NILAI SIAP'!$M226*'CPMK-CPL'!J$11,0)+IFERROR('FORM NILAI SIAP'!$O226*'CPMK-CPL'!J$12,0)+IFERROR('FORM NILAI SIAP'!$Q226*'CPMK-CPL'!J$13,0)+IFERROR('FORM NILAI SIAP'!$S226*'CPMK-CPL'!J$14,0)+IFERROR('FORM NILAI SIAP'!$U226*'CPMK-CPL'!J$15,0)+IFERROR('FORM NILAI SIAP'!$W226*'CPMK-CPL'!J$16,0)+IFERROR('FORM NILAI SIAP'!$Y226*'CPMK-CPL'!J$17,0)+IFERROR('FORM NILAI SIAP'!$AA226*'CPMK-CPL'!J$18,0)+IFERROR('FORM NILAI SIAP'!$AC226*'CPMK-CPL'!J$19,0)+IFERROR('FORM NILAI SIAP'!$AE226*'CPMK-CPL'!J$20,0))/'CPMK-CPL'!J$25,""))</f>
        <v/>
      </c>
      <c r="L226" s="7" t="str">
        <f>IF($C226="","",IFERROR((IFERROR('FORM NILAI SIAP'!$M226*'CPMK-CPL'!K$11,0)+IFERROR('FORM NILAI SIAP'!$O226*'CPMK-CPL'!K$12,0)+IFERROR('FORM NILAI SIAP'!$Q226*'CPMK-CPL'!K$13,0)+IFERROR('FORM NILAI SIAP'!$S226*'CPMK-CPL'!K$14,0)+IFERROR('FORM NILAI SIAP'!$U226*'CPMK-CPL'!K$15,0)+IFERROR('FORM NILAI SIAP'!$W226*'CPMK-CPL'!K$16,0)+IFERROR('FORM NILAI SIAP'!$Y226*'CPMK-CPL'!K$17,0)+IFERROR('FORM NILAI SIAP'!$AA226*'CPMK-CPL'!K$18,0)+IFERROR('FORM NILAI SIAP'!$AC226*'CPMK-CPL'!K$19,0)+IFERROR('FORM NILAI SIAP'!$AE226*'CPMK-CPL'!K$20,0))/'CPMK-CPL'!K$25,""))</f>
        <v/>
      </c>
      <c r="M226" s="7" t="str">
        <f>IF($C226="","",IFERROR((IFERROR('FORM NILAI SIAP'!$M226*'CPMK-CPL'!L$11,0)+IFERROR('FORM NILAI SIAP'!$O226*'CPMK-CPL'!L$12,0)+IFERROR('FORM NILAI SIAP'!$Q226*'CPMK-CPL'!L$13,0)+IFERROR('FORM NILAI SIAP'!$S226*'CPMK-CPL'!L$14,0)+IFERROR('FORM NILAI SIAP'!$U226*'CPMK-CPL'!L$15,0)+IFERROR('FORM NILAI SIAP'!$W226*'CPMK-CPL'!L$16,0)+IFERROR('FORM NILAI SIAP'!$Y226*'CPMK-CPL'!L$17,0)+IFERROR('FORM NILAI SIAP'!$AA226*'CPMK-CPL'!L$18,0)+IFERROR('FORM NILAI SIAP'!$AC226*'CPMK-CPL'!L$19,0)+IFERROR('FORM NILAI SIAP'!$AE226*'CPMK-CPL'!L$20,0))/'CPMK-CPL'!L$25,""))</f>
        <v/>
      </c>
      <c r="N226" s="7" t="str">
        <f>IF($C226="","",IFERROR((IFERROR('FORM NILAI SIAP'!$M226*'CPMK-CPL'!M$11,0)+IFERROR('FORM NILAI SIAP'!$O226*'CPMK-CPL'!M$12,0)+IFERROR('FORM NILAI SIAP'!$Q226*'CPMK-CPL'!M$13,0)+IFERROR('FORM NILAI SIAP'!$S226*'CPMK-CPL'!M$14,0)+IFERROR('FORM NILAI SIAP'!$U226*'CPMK-CPL'!M$15,0)+IFERROR('FORM NILAI SIAP'!$W226*'CPMK-CPL'!M$16,0)+IFERROR('FORM NILAI SIAP'!$Y226*'CPMK-CPL'!M$17,0)+IFERROR('FORM NILAI SIAP'!$AA226*'CPMK-CPL'!M$18,0)+IFERROR('FORM NILAI SIAP'!$AC226*'CPMK-CPL'!M$19,0)+IFERROR('FORM NILAI SIAP'!$AE226*'CPMK-CPL'!M$20,0))/'CPMK-CPL'!M$25,""))</f>
        <v/>
      </c>
      <c r="O226" s="7" t="str">
        <f>IF($C226="","",IFERROR((IFERROR('FORM NILAI SIAP'!$M226*'CPMK-CPL'!N$11,0)+IFERROR('FORM NILAI SIAP'!$O226*'CPMK-CPL'!N$12,0)+IFERROR('FORM NILAI SIAP'!$Q226*'CPMK-CPL'!N$13,0)+IFERROR('FORM NILAI SIAP'!$S226*'CPMK-CPL'!N$14,0)+IFERROR('FORM NILAI SIAP'!$U226*'CPMK-CPL'!N$15,0)+IFERROR('FORM NILAI SIAP'!$W226*'CPMK-CPL'!N$16,0)+IFERROR('FORM NILAI SIAP'!$Y226*'CPMK-CPL'!N$17,0)+IFERROR('FORM NILAI SIAP'!$AA226*'CPMK-CPL'!N$18,0)+IFERROR('FORM NILAI SIAP'!$AC226*'CPMK-CPL'!N$19,0)+IFERROR('FORM NILAI SIAP'!$AE226*'CPMK-CPL'!N$20,0))/'CPMK-CPL'!N$25,""))</f>
        <v/>
      </c>
      <c r="P226" s="7" t="str">
        <f>IF($C226="","",IFERROR((IFERROR('FORM NILAI SIAP'!$M226*'CPMK-CPL'!O$11,0)+IFERROR('FORM NILAI SIAP'!$O226*'CPMK-CPL'!O$12,0)+IFERROR('FORM NILAI SIAP'!$Q226*'CPMK-CPL'!O$13,0)+IFERROR('FORM NILAI SIAP'!$S226*'CPMK-CPL'!O$14,0)+IFERROR('FORM NILAI SIAP'!$U226*'CPMK-CPL'!O$15,0)+IFERROR('FORM NILAI SIAP'!$W226*'CPMK-CPL'!O$16,0)+IFERROR('FORM NILAI SIAP'!$Y226*'CPMK-CPL'!O$17,0)+IFERROR('FORM NILAI SIAP'!$AA226*'CPMK-CPL'!O$18,0)+IFERROR('FORM NILAI SIAP'!$AC226*'CPMK-CPL'!O$19,0)+IFERROR('FORM NILAI SIAP'!$AE226*'CPMK-CPL'!O$20,0))/'CPMK-CPL'!O$25,""))</f>
        <v/>
      </c>
      <c r="Q226" s="7" t="str">
        <f>IF($C226="","",IFERROR((IFERROR('FORM NILAI SIAP'!$M226*'CPMK-CPL'!P$11,0)+IFERROR('FORM NILAI SIAP'!$O226*'CPMK-CPL'!P$12,0)+IFERROR('FORM NILAI SIAP'!$Q226*'CPMK-CPL'!P$13,0)+IFERROR('FORM NILAI SIAP'!$S226*'CPMK-CPL'!P$14,0)+IFERROR('FORM NILAI SIAP'!$U226*'CPMK-CPL'!P$15,0)+IFERROR('FORM NILAI SIAP'!$W226*'CPMK-CPL'!P$16,0)+IFERROR('FORM NILAI SIAP'!$Y226*'CPMK-CPL'!P$17,0)+IFERROR('FORM NILAI SIAP'!$AA226*'CPMK-CPL'!P$18,0)+IFERROR('FORM NILAI SIAP'!$AC226*'CPMK-CPL'!P$19,0)+IFERROR('FORM NILAI SIAP'!$AE226*'CPMK-CPL'!P$20,0))/'CPMK-CPL'!P$25,""))</f>
        <v/>
      </c>
      <c r="R226" s="7" t="str">
        <f>IF($C226="","",IFERROR((IFERROR('FORM NILAI SIAP'!$M226*'CPMK-CPL'!Q$11,0)+IFERROR('FORM NILAI SIAP'!$O226*'CPMK-CPL'!Q$12,0)+IFERROR('FORM NILAI SIAP'!$Q226*'CPMK-CPL'!Q$13,0)+IFERROR('FORM NILAI SIAP'!$S226*'CPMK-CPL'!Q$14,0)+IFERROR('FORM NILAI SIAP'!$U226*'CPMK-CPL'!Q$15,0)+IFERROR('FORM NILAI SIAP'!$W226*'CPMK-CPL'!Q$16,0)+IFERROR('FORM NILAI SIAP'!$Y226*'CPMK-CPL'!Q$17,0)+IFERROR('FORM NILAI SIAP'!$AA226*'CPMK-CPL'!Q$18,0)+IFERROR('FORM NILAI SIAP'!$AC226*'CPMK-CPL'!Q$19,0)+IFERROR('FORM NILAI SIAP'!$AE226*'CPMK-CPL'!Q$20,0))/'CPMK-CPL'!Q$25,""))</f>
        <v/>
      </c>
      <c r="S226" s="7" t="str">
        <f>IF($C226="","",IFERROR((IFERROR('FORM NILAI SIAP'!$M226*'CPMK-CPL'!R$11,0)+IFERROR('FORM NILAI SIAP'!$O226*'CPMK-CPL'!R$12,0)+IFERROR('FORM NILAI SIAP'!$Q226*'CPMK-CPL'!R$13,0)+IFERROR('FORM NILAI SIAP'!$S226*'CPMK-CPL'!R$14,0)+IFERROR('FORM NILAI SIAP'!$U226*'CPMK-CPL'!R$15,0)+IFERROR('FORM NILAI SIAP'!$W226*'CPMK-CPL'!R$16,0)+IFERROR('FORM NILAI SIAP'!$Y226*'CPMK-CPL'!R$17,0)+IFERROR('FORM NILAI SIAP'!$AA226*'CPMK-CPL'!R$18,0)+IFERROR('FORM NILAI SIAP'!$AC226*'CPMK-CPL'!R$19,0)+IFERROR('FORM NILAI SIAP'!$AE226*'CPMK-CPL'!R$20,0))/'CPMK-CPL'!R$25,""))</f>
        <v/>
      </c>
      <c r="T226" s="88" t="str">
        <f t="shared" ref="T226:AH226" si="232">IF(E226="","",IF(E226&gt;=80,4,IF(E226&gt;=70,3,IF(E226&gt;=60,2,1))))</f>
        <v/>
      </c>
      <c r="U226" s="88" t="str">
        <f t="shared" si="232"/>
        <v/>
      </c>
      <c r="V226" s="88" t="str">
        <f t="shared" si="207"/>
        <v/>
      </c>
      <c r="W226" s="88" t="str">
        <f t="shared" si="232"/>
        <v/>
      </c>
      <c r="X226" s="88" t="str">
        <f t="shared" si="232"/>
        <v/>
      </c>
      <c r="Y226" s="88" t="str">
        <f t="shared" si="232"/>
        <v/>
      </c>
      <c r="Z226" s="88" t="str">
        <f t="shared" si="232"/>
        <v/>
      </c>
      <c r="AA226" s="88" t="str">
        <f t="shared" si="232"/>
        <v/>
      </c>
      <c r="AB226" s="88" t="str">
        <f t="shared" si="232"/>
        <v/>
      </c>
      <c r="AC226" s="88" t="str">
        <f t="shared" si="232"/>
        <v/>
      </c>
      <c r="AD226" s="88" t="str">
        <f t="shared" si="232"/>
        <v/>
      </c>
      <c r="AE226" s="88" t="str">
        <f t="shared" si="232"/>
        <v/>
      </c>
      <c r="AF226" s="88" t="str">
        <f t="shared" si="232"/>
        <v/>
      </c>
      <c r="AG226" s="88" t="str">
        <f t="shared" si="232"/>
        <v/>
      </c>
      <c r="AH226" s="88" t="str">
        <f t="shared" si="232"/>
        <v/>
      </c>
      <c r="AI226" s="89" t="str">
        <f t="shared" ca="1" si="6"/>
        <v/>
      </c>
      <c r="AJ226" s="89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</row>
    <row r="227" spans="1:90" ht="14.25" customHeight="1">
      <c r="A227" s="103" t="str">
        <f t="shared" si="205"/>
        <v/>
      </c>
      <c r="B227" s="64" t="str">
        <f>IF('FORM NILAI SIAP'!A227=0,"",'FORM NILAI SIAP'!A227)</f>
        <v/>
      </c>
      <c r="C227" s="3" t="str">
        <f>IF('FORM NILAI SIAP'!B227=0,"",'FORM NILAI SIAP'!B227)</f>
        <v/>
      </c>
      <c r="D227" s="3" t="str">
        <f>'FORM NILAI SIAP'!J227</f>
        <v/>
      </c>
      <c r="E227" s="7" t="str">
        <f>IF($C227="","",IFERROR((IFERROR('FORM NILAI SIAP'!$M227*'CPMK-CPL'!D$11,0)+IFERROR('FORM NILAI SIAP'!$O227*'CPMK-CPL'!D$12,0)+IFERROR('FORM NILAI SIAP'!$Q227*'CPMK-CPL'!D$13,0)+IFERROR('FORM NILAI SIAP'!$S227*'CPMK-CPL'!D$14,0)+IFERROR('FORM NILAI SIAP'!$U227*'CPMK-CPL'!D$15,0)+IFERROR('FORM NILAI SIAP'!$W227*'CPMK-CPL'!D$16,0)+IFERROR('FORM NILAI SIAP'!$Y227*'CPMK-CPL'!D$17,0)+IFERROR('FORM NILAI SIAP'!$AA227*'CPMK-CPL'!D$18,0)+IFERROR('FORM NILAI SIAP'!$AC227*'CPMK-CPL'!D$19,0)+IFERROR('FORM NILAI SIAP'!$AE227*'CPMK-CPL'!D$20,0))/'CPMK-CPL'!D$25,""))</f>
        <v/>
      </c>
      <c r="F227" s="7" t="str">
        <f>IF($C227="","",IFERROR((IFERROR('FORM NILAI SIAP'!$M227*'CPMK-CPL'!E$11,0)+IFERROR('FORM NILAI SIAP'!$O227*'CPMK-CPL'!E$12,0)+IFERROR('FORM NILAI SIAP'!$Q227*'CPMK-CPL'!E$13,0)+IFERROR('FORM NILAI SIAP'!$S227*'CPMK-CPL'!E$14,0)+IFERROR('FORM NILAI SIAP'!$U227*'CPMK-CPL'!E$15,0)+IFERROR('FORM NILAI SIAP'!$W227*'CPMK-CPL'!E$16,0)+IFERROR('FORM NILAI SIAP'!$Y227*'CPMK-CPL'!E$17,0)+IFERROR('FORM NILAI SIAP'!$AA227*'CPMK-CPL'!E$18,0)+IFERROR('FORM NILAI SIAP'!$AC227*'CPMK-CPL'!E$19,0)+IFERROR('FORM NILAI SIAP'!$AE227*'CPMK-CPL'!E$20,0))/'CPMK-CPL'!E$25,""))</f>
        <v/>
      </c>
      <c r="G227" s="7" t="str">
        <f>IF($C227="","",IFERROR((IFERROR('FORM NILAI SIAP'!$M227*'CPMK-CPL'!F$11,0)+IFERROR('FORM NILAI SIAP'!$O227*'CPMK-CPL'!F$12,0)+IFERROR('FORM NILAI SIAP'!$Q227*'CPMK-CPL'!F$13,0)+IFERROR('FORM NILAI SIAP'!$S227*'CPMK-CPL'!F$14,0)+IFERROR('FORM NILAI SIAP'!$U227*'CPMK-CPL'!F$15,0)+IFERROR('FORM NILAI SIAP'!$W227*'CPMK-CPL'!F$16,0)+IFERROR('FORM NILAI SIAP'!$Y227*'CPMK-CPL'!F$17,0)+IFERROR('FORM NILAI SIAP'!$AA227*'CPMK-CPL'!F$18,0)+IFERROR('FORM NILAI SIAP'!$AC227*'CPMK-CPL'!F$19,0)+IFERROR('FORM NILAI SIAP'!$AE227*'CPMK-CPL'!F$20,0))/'CPMK-CPL'!F$25,""))</f>
        <v/>
      </c>
      <c r="H227" s="7" t="str">
        <f>IF($C227="","",IFERROR((IFERROR('FORM NILAI SIAP'!$M227*'CPMK-CPL'!G$11,0)+IFERROR('FORM NILAI SIAP'!$O227*'CPMK-CPL'!G$12,0)+IFERROR('FORM NILAI SIAP'!$Q227*'CPMK-CPL'!G$13,0)+IFERROR('FORM NILAI SIAP'!$S227*'CPMK-CPL'!G$14,0)+IFERROR('FORM NILAI SIAP'!$U227*'CPMK-CPL'!G$15,0)+IFERROR('FORM NILAI SIAP'!$W227*'CPMK-CPL'!G$16,0)+IFERROR('FORM NILAI SIAP'!$Y227*'CPMK-CPL'!G$17,0)+IFERROR('FORM NILAI SIAP'!$AA227*'CPMK-CPL'!G$18,0)+IFERROR('FORM NILAI SIAP'!$AC227*'CPMK-CPL'!G$19,0)+IFERROR('FORM NILAI SIAP'!$AE227*'CPMK-CPL'!G$20,0))/'CPMK-CPL'!G$25,""))</f>
        <v/>
      </c>
      <c r="I227" s="7" t="str">
        <f>IF($C227="","",IFERROR((IFERROR('FORM NILAI SIAP'!$M227*'CPMK-CPL'!H$11,0)+IFERROR('FORM NILAI SIAP'!$O227*'CPMK-CPL'!H$12,0)+IFERROR('FORM NILAI SIAP'!$Q227*'CPMK-CPL'!H$13,0)+IFERROR('FORM NILAI SIAP'!$S227*'CPMK-CPL'!H$14,0)+IFERROR('FORM NILAI SIAP'!$U227*'CPMK-CPL'!H$15,0)+IFERROR('FORM NILAI SIAP'!$W227*'CPMK-CPL'!H$16,0)+IFERROR('FORM NILAI SIAP'!$Y227*'CPMK-CPL'!H$17,0)+IFERROR('FORM NILAI SIAP'!$AA227*'CPMK-CPL'!H$18,0)+IFERROR('FORM NILAI SIAP'!$AC227*'CPMK-CPL'!H$19,0)+IFERROR('FORM NILAI SIAP'!$AE227*'CPMK-CPL'!H$20,0))/'CPMK-CPL'!H$25,""))</f>
        <v/>
      </c>
      <c r="J227" s="7" t="str">
        <f>IF($C227="","",IFERROR((IFERROR('FORM NILAI SIAP'!$M227*'CPMK-CPL'!I$11,0)+IFERROR('FORM NILAI SIAP'!$O227*'CPMK-CPL'!I$12,0)+IFERROR('FORM NILAI SIAP'!$Q227*'CPMK-CPL'!I$13,0)+IFERROR('FORM NILAI SIAP'!$S227*'CPMK-CPL'!I$14,0)+IFERROR('FORM NILAI SIAP'!$U227*'CPMK-CPL'!I$15,0)+IFERROR('FORM NILAI SIAP'!$W227*'CPMK-CPL'!I$16,0)+IFERROR('FORM NILAI SIAP'!$Y227*'CPMK-CPL'!I$17,0)+IFERROR('FORM NILAI SIAP'!$AA227*'CPMK-CPL'!I$18,0)+IFERROR('FORM NILAI SIAP'!$AC227*'CPMK-CPL'!I$19,0)+IFERROR('FORM NILAI SIAP'!$AE227*'CPMK-CPL'!I$20,0))/'CPMK-CPL'!I$25,""))</f>
        <v/>
      </c>
      <c r="K227" s="7" t="str">
        <f>IF($C227="","",IFERROR((IFERROR('FORM NILAI SIAP'!$M227*'CPMK-CPL'!J$11,0)+IFERROR('FORM NILAI SIAP'!$O227*'CPMK-CPL'!J$12,0)+IFERROR('FORM NILAI SIAP'!$Q227*'CPMK-CPL'!J$13,0)+IFERROR('FORM NILAI SIAP'!$S227*'CPMK-CPL'!J$14,0)+IFERROR('FORM NILAI SIAP'!$U227*'CPMK-CPL'!J$15,0)+IFERROR('FORM NILAI SIAP'!$W227*'CPMK-CPL'!J$16,0)+IFERROR('FORM NILAI SIAP'!$Y227*'CPMK-CPL'!J$17,0)+IFERROR('FORM NILAI SIAP'!$AA227*'CPMK-CPL'!J$18,0)+IFERROR('FORM NILAI SIAP'!$AC227*'CPMK-CPL'!J$19,0)+IFERROR('FORM NILAI SIAP'!$AE227*'CPMK-CPL'!J$20,0))/'CPMK-CPL'!J$25,""))</f>
        <v/>
      </c>
      <c r="L227" s="7" t="str">
        <f>IF($C227="","",IFERROR((IFERROR('FORM NILAI SIAP'!$M227*'CPMK-CPL'!K$11,0)+IFERROR('FORM NILAI SIAP'!$O227*'CPMK-CPL'!K$12,0)+IFERROR('FORM NILAI SIAP'!$Q227*'CPMK-CPL'!K$13,0)+IFERROR('FORM NILAI SIAP'!$S227*'CPMK-CPL'!K$14,0)+IFERROR('FORM NILAI SIAP'!$U227*'CPMK-CPL'!K$15,0)+IFERROR('FORM NILAI SIAP'!$W227*'CPMK-CPL'!K$16,0)+IFERROR('FORM NILAI SIAP'!$Y227*'CPMK-CPL'!K$17,0)+IFERROR('FORM NILAI SIAP'!$AA227*'CPMK-CPL'!K$18,0)+IFERROR('FORM NILAI SIAP'!$AC227*'CPMK-CPL'!K$19,0)+IFERROR('FORM NILAI SIAP'!$AE227*'CPMK-CPL'!K$20,0))/'CPMK-CPL'!K$25,""))</f>
        <v/>
      </c>
      <c r="M227" s="7" t="str">
        <f>IF($C227="","",IFERROR((IFERROR('FORM NILAI SIAP'!$M227*'CPMK-CPL'!L$11,0)+IFERROR('FORM NILAI SIAP'!$O227*'CPMK-CPL'!L$12,0)+IFERROR('FORM NILAI SIAP'!$Q227*'CPMK-CPL'!L$13,0)+IFERROR('FORM NILAI SIAP'!$S227*'CPMK-CPL'!L$14,0)+IFERROR('FORM NILAI SIAP'!$U227*'CPMK-CPL'!L$15,0)+IFERROR('FORM NILAI SIAP'!$W227*'CPMK-CPL'!L$16,0)+IFERROR('FORM NILAI SIAP'!$Y227*'CPMK-CPL'!L$17,0)+IFERROR('FORM NILAI SIAP'!$AA227*'CPMK-CPL'!L$18,0)+IFERROR('FORM NILAI SIAP'!$AC227*'CPMK-CPL'!L$19,0)+IFERROR('FORM NILAI SIAP'!$AE227*'CPMK-CPL'!L$20,0))/'CPMK-CPL'!L$25,""))</f>
        <v/>
      </c>
      <c r="N227" s="7" t="str">
        <f>IF($C227="","",IFERROR((IFERROR('FORM NILAI SIAP'!$M227*'CPMK-CPL'!M$11,0)+IFERROR('FORM NILAI SIAP'!$O227*'CPMK-CPL'!M$12,0)+IFERROR('FORM NILAI SIAP'!$Q227*'CPMK-CPL'!M$13,0)+IFERROR('FORM NILAI SIAP'!$S227*'CPMK-CPL'!M$14,0)+IFERROR('FORM NILAI SIAP'!$U227*'CPMK-CPL'!M$15,0)+IFERROR('FORM NILAI SIAP'!$W227*'CPMK-CPL'!M$16,0)+IFERROR('FORM NILAI SIAP'!$Y227*'CPMK-CPL'!M$17,0)+IFERROR('FORM NILAI SIAP'!$AA227*'CPMK-CPL'!M$18,0)+IFERROR('FORM NILAI SIAP'!$AC227*'CPMK-CPL'!M$19,0)+IFERROR('FORM NILAI SIAP'!$AE227*'CPMK-CPL'!M$20,0))/'CPMK-CPL'!M$25,""))</f>
        <v/>
      </c>
      <c r="O227" s="7" t="str">
        <f>IF($C227="","",IFERROR((IFERROR('FORM NILAI SIAP'!$M227*'CPMK-CPL'!N$11,0)+IFERROR('FORM NILAI SIAP'!$O227*'CPMK-CPL'!N$12,0)+IFERROR('FORM NILAI SIAP'!$Q227*'CPMK-CPL'!N$13,0)+IFERROR('FORM NILAI SIAP'!$S227*'CPMK-CPL'!N$14,0)+IFERROR('FORM NILAI SIAP'!$U227*'CPMK-CPL'!N$15,0)+IFERROR('FORM NILAI SIAP'!$W227*'CPMK-CPL'!N$16,0)+IFERROR('FORM NILAI SIAP'!$Y227*'CPMK-CPL'!N$17,0)+IFERROR('FORM NILAI SIAP'!$AA227*'CPMK-CPL'!N$18,0)+IFERROR('FORM NILAI SIAP'!$AC227*'CPMK-CPL'!N$19,0)+IFERROR('FORM NILAI SIAP'!$AE227*'CPMK-CPL'!N$20,0))/'CPMK-CPL'!N$25,""))</f>
        <v/>
      </c>
      <c r="P227" s="7" t="str">
        <f>IF($C227="","",IFERROR((IFERROR('FORM NILAI SIAP'!$M227*'CPMK-CPL'!O$11,0)+IFERROR('FORM NILAI SIAP'!$O227*'CPMK-CPL'!O$12,0)+IFERROR('FORM NILAI SIAP'!$Q227*'CPMK-CPL'!O$13,0)+IFERROR('FORM NILAI SIAP'!$S227*'CPMK-CPL'!O$14,0)+IFERROR('FORM NILAI SIAP'!$U227*'CPMK-CPL'!O$15,0)+IFERROR('FORM NILAI SIAP'!$W227*'CPMK-CPL'!O$16,0)+IFERROR('FORM NILAI SIAP'!$Y227*'CPMK-CPL'!O$17,0)+IFERROR('FORM NILAI SIAP'!$AA227*'CPMK-CPL'!O$18,0)+IFERROR('FORM NILAI SIAP'!$AC227*'CPMK-CPL'!O$19,0)+IFERROR('FORM NILAI SIAP'!$AE227*'CPMK-CPL'!O$20,0))/'CPMK-CPL'!O$25,""))</f>
        <v/>
      </c>
      <c r="Q227" s="7" t="str">
        <f>IF($C227="","",IFERROR((IFERROR('FORM NILAI SIAP'!$M227*'CPMK-CPL'!P$11,0)+IFERROR('FORM NILAI SIAP'!$O227*'CPMK-CPL'!P$12,0)+IFERROR('FORM NILAI SIAP'!$Q227*'CPMK-CPL'!P$13,0)+IFERROR('FORM NILAI SIAP'!$S227*'CPMK-CPL'!P$14,0)+IFERROR('FORM NILAI SIAP'!$U227*'CPMK-CPL'!P$15,0)+IFERROR('FORM NILAI SIAP'!$W227*'CPMK-CPL'!P$16,0)+IFERROR('FORM NILAI SIAP'!$Y227*'CPMK-CPL'!P$17,0)+IFERROR('FORM NILAI SIAP'!$AA227*'CPMK-CPL'!P$18,0)+IFERROR('FORM NILAI SIAP'!$AC227*'CPMK-CPL'!P$19,0)+IFERROR('FORM NILAI SIAP'!$AE227*'CPMK-CPL'!P$20,0))/'CPMK-CPL'!P$25,""))</f>
        <v/>
      </c>
      <c r="R227" s="7" t="str">
        <f>IF($C227="","",IFERROR((IFERROR('FORM NILAI SIAP'!$M227*'CPMK-CPL'!Q$11,0)+IFERROR('FORM NILAI SIAP'!$O227*'CPMK-CPL'!Q$12,0)+IFERROR('FORM NILAI SIAP'!$Q227*'CPMK-CPL'!Q$13,0)+IFERROR('FORM NILAI SIAP'!$S227*'CPMK-CPL'!Q$14,0)+IFERROR('FORM NILAI SIAP'!$U227*'CPMK-CPL'!Q$15,0)+IFERROR('FORM NILAI SIAP'!$W227*'CPMK-CPL'!Q$16,0)+IFERROR('FORM NILAI SIAP'!$Y227*'CPMK-CPL'!Q$17,0)+IFERROR('FORM NILAI SIAP'!$AA227*'CPMK-CPL'!Q$18,0)+IFERROR('FORM NILAI SIAP'!$AC227*'CPMK-CPL'!Q$19,0)+IFERROR('FORM NILAI SIAP'!$AE227*'CPMK-CPL'!Q$20,0))/'CPMK-CPL'!Q$25,""))</f>
        <v/>
      </c>
      <c r="S227" s="7" t="str">
        <f>IF($C227="","",IFERROR((IFERROR('FORM NILAI SIAP'!$M227*'CPMK-CPL'!R$11,0)+IFERROR('FORM NILAI SIAP'!$O227*'CPMK-CPL'!R$12,0)+IFERROR('FORM NILAI SIAP'!$Q227*'CPMK-CPL'!R$13,0)+IFERROR('FORM NILAI SIAP'!$S227*'CPMK-CPL'!R$14,0)+IFERROR('FORM NILAI SIAP'!$U227*'CPMK-CPL'!R$15,0)+IFERROR('FORM NILAI SIAP'!$W227*'CPMK-CPL'!R$16,0)+IFERROR('FORM NILAI SIAP'!$Y227*'CPMK-CPL'!R$17,0)+IFERROR('FORM NILAI SIAP'!$AA227*'CPMK-CPL'!R$18,0)+IFERROR('FORM NILAI SIAP'!$AC227*'CPMK-CPL'!R$19,0)+IFERROR('FORM NILAI SIAP'!$AE227*'CPMK-CPL'!R$20,0))/'CPMK-CPL'!R$25,""))</f>
        <v/>
      </c>
      <c r="T227" s="88" t="str">
        <f t="shared" ref="T227:AH227" si="233">IF(E227="","",IF(E227&gt;=80,4,IF(E227&gt;=70,3,IF(E227&gt;=60,2,1))))</f>
        <v/>
      </c>
      <c r="U227" s="88" t="str">
        <f t="shared" si="233"/>
        <v/>
      </c>
      <c r="V227" s="88" t="str">
        <f t="shared" si="207"/>
        <v/>
      </c>
      <c r="W227" s="88" t="str">
        <f t="shared" si="233"/>
        <v/>
      </c>
      <c r="X227" s="88" t="str">
        <f t="shared" si="233"/>
        <v/>
      </c>
      <c r="Y227" s="88" t="str">
        <f t="shared" si="233"/>
        <v/>
      </c>
      <c r="Z227" s="88" t="str">
        <f t="shared" si="233"/>
        <v/>
      </c>
      <c r="AA227" s="88" t="str">
        <f t="shared" si="233"/>
        <v/>
      </c>
      <c r="AB227" s="88" t="str">
        <f t="shared" si="233"/>
        <v/>
      </c>
      <c r="AC227" s="88" t="str">
        <f t="shared" si="233"/>
        <v/>
      </c>
      <c r="AD227" s="88" t="str">
        <f t="shared" si="233"/>
        <v/>
      </c>
      <c r="AE227" s="88" t="str">
        <f t="shared" si="233"/>
        <v/>
      </c>
      <c r="AF227" s="88" t="str">
        <f t="shared" si="233"/>
        <v/>
      </c>
      <c r="AG227" s="88" t="str">
        <f t="shared" si="233"/>
        <v/>
      </c>
      <c r="AH227" s="88" t="str">
        <f t="shared" si="233"/>
        <v/>
      </c>
      <c r="AI227" s="89" t="str">
        <f t="shared" ca="1" si="6"/>
        <v/>
      </c>
      <c r="AJ227" s="89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</row>
    <row r="228" spans="1:90" ht="14.25" customHeight="1">
      <c r="A228" s="103" t="str">
        <f t="shared" si="205"/>
        <v/>
      </c>
      <c r="B228" s="64" t="str">
        <f>IF('FORM NILAI SIAP'!A228=0,"",'FORM NILAI SIAP'!A228)</f>
        <v/>
      </c>
      <c r="C228" s="3" t="str">
        <f>IF('FORM NILAI SIAP'!B228=0,"",'FORM NILAI SIAP'!B228)</f>
        <v/>
      </c>
      <c r="D228" s="3" t="str">
        <f>'FORM NILAI SIAP'!J228</f>
        <v/>
      </c>
      <c r="E228" s="7" t="str">
        <f>IF($C228="","",IFERROR((IFERROR('FORM NILAI SIAP'!$M228*'CPMK-CPL'!D$11,0)+IFERROR('FORM NILAI SIAP'!$O228*'CPMK-CPL'!D$12,0)+IFERROR('FORM NILAI SIAP'!$Q228*'CPMK-CPL'!D$13,0)+IFERROR('FORM NILAI SIAP'!$S228*'CPMK-CPL'!D$14,0)+IFERROR('FORM NILAI SIAP'!$U228*'CPMK-CPL'!D$15,0)+IFERROR('FORM NILAI SIAP'!$W228*'CPMK-CPL'!D$16,0)+IFERROR('FORM NILAI SIAP'!$Y228*'CPMK-CPL'!D$17,0)+IFERROR('FORM NILAI SIAP'!$AA228*'CPMK-CPL'!D$18,0)+IFERROR('FORM NILAI SIAP'!$AC228*'CPMK-CPL'!D$19,0)+IFERROR('FORM NILAI SIAP'!$AE228*'CPMK-CPL'!D$20,0))/'CPMK-CPL'!D$25,""))</f>
        <v/>
      </c>
      <c r="F228" s="7" t="str">
        <f>IF($C228="","",IFERROR((IFERROR('FORM NILAI SIAP'!$M228*'CPMK-CPL'!E$11,0)+IFERROR('FORM NILAI SIAP'!$O228*'CPMK-CPL'!E$12,0)+IFERROR('FORM NILAI SIAP'!$Q228*'CPMK-CPL'!E$13,0)+IFERROR('FORM NILAI SIAP'!$S228*'CPMK-CPL'!E$14,0)+IFERROR('FORM NILAI SIAP'!$U228*'CPMK-CPL'!E$15,0)+IFERROR('FORM NILAI SIAP'!$W228*'CPMK-CPL'!E$16,0)+IFERROR('FORM NILAI SIAP'!$Y228*'CPMK-CPL'!E$17,0)+IFERROR('FORM NILAI SIAP'!$AA228*'CPMK-CPL'!E$18,0)+IFERROR('FORM NILAI SIAP'!$AC228*'CPMK-CPL'!E$19,0)+IFERROR('FORM NILAI SIAP'!$AE228*'CPMK-CPL'!E$20,0))/'CPMK-CPL'!E$25,""))</f>
        <v/>
      </c>
      <c r="G228" s="7" t="str">
        <f>IF($C228="","",IFERROR((IFERROR('FORM NILAI SIAP'!$M228*'CPMK-CPL'!F$11,0)+IFERROR('FORM NILAI SIAP'!$O228*'CPMK-CPL'!F$12,0)+IFERROR('FORM NILAI SIAP'!$Q228*'CPMK-CPL'!F$13,0)+IFERROR('FORM NILAI SIAP'!$S228*'CPMK-CPL'!F$14,0)+IFERROR('FORM NILAI SIAP'!$U228*'CPMK-CPL'!F$15,0)+IFERROR('FORM NILAI SIAP'!$W228*'CPMK-CPL'!F$16,0)+IFERROR('FORM NILAI SIAP'!$Y228*'CPMK-CPL'!F$17,0)+IFERROR('FORM NILAI SIAP'!$AA228*'CPMK-CPL'!F$18,0)+IFERROR('FORM NILAI SIAP'!$AC228*'CPMK-CPL'!F$19,0)+IFERROR('FORM NILAI SIAP'!$AE228*'CPMK-CPL'!F$20,0))/'CPMK-CPL'!F$25,""))</f>
        <v/>
      </c>
      <c r="H228" s="7" t="str">
        <f>IF($C228="","",IFERROR((IFERROR('FORM NILAI SIAP'!$M228*'CPMK-CPL'!G$11,0)+IFERROR('FORM NILAI SIAP'!$O228*'CPMK-CPL'!G$12,0)+IFERROR('FORM NILAI SIAP'!$Q228*'CPMK-CPL'!G$13,0)+IFERROR('FORM NILAI SIAP'!$S228*'CPMK-CPL'!G$14,0)+IFERROR('FORM NILAI SIAP'!$U228*'CPMK-CPL'!G$15,0)+IFERROR('FORM NILAI SIAP'!$W228*'CPMK-CPL'!G$16,0)+IFERROR('FORM NILAI SIAP'!$Y228*'CPMK-CPL'!G$17,0)+IFERROR('FORM NILAI SIAP'!$AA228*'CPMK-CPL'!G$18,0)+IFERROR('FORM NILAI SIAP'!$AC228*'CPMK-CPL'!G$19,0)+IFERROR('FORM NILAI SIAP'!$AE228*'CPMK-CPL'!G$20,0))/'CPMK-CPL'!G$25,""))</f>
        <v/>
      </c>
      <c r="I228" s="7" t="str">
        <f>IF($C228="","",IFERROR((IFERROR('FORM NILAI SIAP'!$M228*'CPMK-CPL'!H$11,0)+IFERROR('FORM NILAI SIAP'!$O228*'CPMK-CPL'!H$12,0)+IFERROR('FORM NILAI SIAP'!$Q228*'CPMK-CPL'!H$13,0)+IFERROR('FORM NILAI SIAP'!$S228*'CPMK-CPL'!H$14,0)+IFERROR('FORM NILAI SIAP'!$U228*'CPMK-CPL'!H$15,0)+IFERROR('FORM NILAI SIAP'!$W228*'CPMK-CPL'!H$16,0)+IFERROR('FORM NILAI SIAP'!$Y228*'CPMK-CPL'!H$17,0)+IFERROR('FORM NILAI SIAP'!$AA228*'CPMK-CPL'!H$18,0)+IFERROR('FORM NILAI SIAP'!$AC228*'CPMK-CPL'!H$19,0)+IFERROR('FORM NILAI SIAP'!$AE228*'CPMK-CPL'!H$20,0))/'CPMK-CPL'!H$25,""))</f>
        <v/>
      </c>
      <c r="J228" s="7" t="str">
        <f>IF($C228="","",IFERROR((IFERROR('FORM NILAI SIAP'!$M228*'CPMK-CPL'!I$11,0)+IFERROR('FORM NILAI SIAP'!$O228*'CPMK-CPL'!I$12,0)+IFERROR('FORM NILAI SIAP'!$Q228*'CPMK-CPL'!I$13,0)+IFERROR('FORM NILAI SIAP'!$S228*'CPMK-CPL'!I$14,0)+IFERROR('FORM NILAI SIAP'!$U228*'CPMK-CPL'!I$15,0)+IFERROR('FORM NILAI SIAP'!$W228*'CPMK-CPL'!I$16,0)+IFERROR('FORM NILAI SIAP'!$Y228*'CPMK-CPL'!I$17,0)+IFERROR('FORM NILAI SIAP'!$AA228*'CPMK-CPL'!I$18,0)+IFERROR('FORM NILAI SIAP'!$AC228*'CPMK-CPL'!I$19,0)+IFERROR('FORM NILAI SIAP'!$AE228*'CPMK-CPL'!I$20,0))/'CPMK-CPL'!I$25,""))</f>
        <v/>
      </c>
      <c r="K228" s="7" t="str">
        <f>IF($C228="","",IFERROR((IFERROR('FORM NILAI SIAP'!$M228*'CPMK-CPL'!J$11,0)+IFERROR('FORM NILAI SIAP'!$O228*'CPMK-CPL'!J$12,0)+IFERROR('FORM NILAI SIAP'!$Q228*'CPMK-CPL'!J$13,0)+IFERROR('FORM NILAI SIAP'!$S228*'CPMK-CPL'!J$14,0)+IFERROR('FORM NILAI SIAP'!$U228*'CPMK-CPL'!J$15,0)+IFERROR('FORM NILAI SIAP'!$W228*'CPMK-CPL'!J$16,0)+IFERROR('FORM NILAI SIAP'!$Y228*'CPMK-CPL'!J$17,0)+IFERROR('FORM NILAI SIAP'!$AA228*'CPMK-CPL'!J$18,0)+IFERROR('FORM NILAI SIAP'!$AC228*'CPMK-CPL'!J$19,0)+IFERROR('FORM NILAI SIAP'!$AE228*'CPMK-CPL'!J$20,0))/'CPMK-CPL'!J$25,""))</f>
        <v/>
      </c>
      <c r="L228" s="7" t="str">
        <f>IF($C228="","",IFERROR((IFERROR('FORM NILAI SIAP'!$M228*'CPMK-CPL'!K$11,0)+IFERROR('FORM NILAI SIAP'!$O228*'CPMK-CPL'!K$12,0)+IFERROR('FORM NILAI SIAP'!$Q228*'CPMK-CPL'!K$13,0)+IFERROR('FORM NILAI SIAP'!$S228*'CPMK-CPL'!K$14,0)+IFERROR('FORM NILAI SIAP'!$U228*'CPMK-CPL'!K$15,0)+IFERROR('FORM NILAI SIAP'!$W228*'CPMK-CPL'!K$16,0)+IFERROR('FORM NILAI SIAP'!$Y228*'CPMK-CPL'!K$17,0)+IFERROR('FORM NILAI SIAP'!$AA228*'CPMK-CPL'!K$18,0)+IFERROR('FORM NILAI SIAP'!$AC228*'CPMK-CPL'!K$19,0)+IFERROR('FORM NILAI SIAP'!$AE228*'CPMK-CPL'!K$20,0))/'CPMK-CPL'!K$25,""))</f>
        <v/>
      </c>
      <c r="M228" s="7" t="str">
        <f>IF($C228="","",IFERROR((IFERROR('FORM NILAI SIAP'!$M228*'CPMK-CPL'!L$11,0)+IFERROR('FORM NILAI SIAP'!$O228*'CPMK-CPL'!L$12,0)+IFERROR('FORM NILAI SIAP'!$Q228*'CPMK-CPL'!L$13,0)+IFERROR('FORM NILAI SIAP'!$S228*'CPMK-CPL'!L$14,0)+IFERROR('FORM NILAI SIAP'!$U228*'CPMK-CPL'!L$15,0)+IFERROR('FORM NILAI SIAP'!$W228*'CPMK-CPL'!L$16,0)+IFERROR('FORM NILAI SIAP'!$Y228*'CPMK-CPL'!L$17,0)+IFERROR('FORM NILAI SIAP'!$AA228*'CPMK-CPL'!L$18,0)+IFERROR('FORM NILAI SIAP'!$AC228*'CPMK-CPL'!L$19,0)+IFERROR('FORM NILAI SIAP'!$AE228*'CPMK-CPL'!L$20,0))/'CPMK-CPL'!L$25,""))</f>
        <v/>
      </c>
      <c r="N228" s="7" t="str">
        <f>IF($C228="","",IFERROR((IFERROR('FORM NILAI SIAP'!$M228*'CPMK-CPL'!M$11,0)+IFERROR('FORM NILAI SIAP'!$O228*'CPMK-CPL'!M$12,0)+IFERROR('FORM NILAI SIAP'!$Q228*'CPMK-CPL'!M$13,0)+IFERROR('FORM NILAI SIAP'!$S228*'CPMK-CPL'!M$14,0)+IFERROR('FORM NILAI SIAP'!$U228*'CPMK-CPL'!M$15,0)+IFERROR('FORM NILAI SIAP'!$W228*'CPMK-CPL'!M$16,0)+IFERROR('FORM NILAI SIAP'!$Y228*'CPMK-CPL'!M$17,0)+IFERROR('FORM NILAI SIAP'!$AA228*'CPMK-CPL'!M$18,0)+IFERROR('FORM NILAI SIAP'!$AC228*'CPMK-CPL'!M$19,0)+IFERROR('FORM NILAI SIAP'!$AE228*'CPMK-CPL'!M$20,0))/'CPMK-CPL'!M$25,""))</f>
        <v/>
      </c>
      <c r="O228" s="7" t="str">
        <f>IF($C228="","",IFERROR((IFERROR('FORM NILAI SIAP'!$M228*'CPMK-CPL'!N$11,0)+IFERROR('FORM NILAI SIAP'!$O228*'CPMK-CPL'!N$12,0)+IFERROR('FORM NILAI SIAP'!$Q228*'CPMK-CPL'!N$13,0)+IFERROR('FORM NILAI SIAP'!$S228*'CPMK-CPL'!N$14,0)+IFERROR('FORM NILAI SIAP'!$U228*'CPMK-CPL'!N$15,0)+IFERROR('FORM NILAI SIAP'!$W228*'CPMK-CPL'!N$16,0)+IFERROR('FORM NILAI SIAP'!$Y228*'CPMK-CPL'!N$17,0)+IFERROR('FORM NILAI SIAP'!$AA228*'CPMK-CPL'!N$18,0)+IFERROR('FORM NILAI SIAP'!$AC228*'CPMK-CPL'!N$19,0)+IFERROR('FORM NILAI SIAP'!$AE228*'CPMK-CPL'!N$20,0))/'CPMK-CPL'!N$25,""))</f>
        <v/>
      </c>
      <c r="P228" s="7" t="str">
        <f>IF($C228="","",IFERROR((IFERROR('FORM NILAI SIAP'!$M228*'CPMK-CPL'!O$11,0)+IFERROR('FORM NILAI SIAP'!$O228*'CPMK-CPL'!O$12,0)+IFERROR('FORM NILAI SIAP'!$Q228*'CPMK-CPL'!O$13,0)+IFERROR('FORM NILAI SIAP'!$S228*'CPMK-CPL'!O$14,0)+IFERROR('FORM NILAI SIAP'!$U228*'CPMK-CPL'!O$15,0)+IFERROR('FORM NILAI SIAP'!$W228*'CPMK-CPL'!O$16,0)+IFERROR('FORM NILAI SIAP'!$Y228*'CPMK-CPL'!O$17,0)+IFERROR('FORM NILAI SIAP'!$AA228*'CPMK-CPL'!O$18,0)+IFERROR('FORM NILAI SIAP'!$AC228*'CPMK-CPL'!O$19,0)+IFERROR('FORM NILAI SIAP'!$AE228*'CPMK-CPL'!O$20,0))/'CPMK-CPL'!O$25,""))</f>
        <v/>
      </c>
      <c r="Q228" s="7" t="str">
        <f>IF($C228="","",IFERROR((IFERROR('FORM NILAI SIAP'!$M228*'CPMK-CPL'!P$11,0)+IFERROR('FORM NILAI SIAP'!$O228*'CPMK-CPL'!P$12,0)+IFERROR('FORM NILAI SIAP'!$Q228*'CPMK-CPL'!P$13,0)+IFERROR('FORM NILAI SIAP'!$S228*'CPMK-CPL'!P$14,0)+IFERROR('FORM NILAI SIAP'!$U228*'CPMK-CPL'!P$15,0)+IFERROR('FORM NILAI SIAP'!$W228*'CPMK-CPL'!P$16,0)+IFERROR('FORM NILAI SIAP'!$Y228*'CPMK-CPL'!P$17,0)+IFERROR('FORM NILAI SIAP'!$AA228*'CPMK-CPL'!P$18,0)+IFERROR('FORM NILAI SIAP'!$AC228*'CPMK-CPL'!P$19,0)+IFERROR('FORM NILAI SIAP'!$AE228*'CPMK-CPL'!P$20,0))/'CPMK-CPL'!P$25,""))</f>
        <v/>
      </c>
      <c r="R228" s="7" t="str">
        <f>IF($C228="","",IFERROR((IFERROR('FORM NILAI SIAP'!$M228*'CPMK-CPL'!Q$11,0)+IFERROR('FORM NILAI SIAP'!$O228*'CPMK-CPL'!Q$12,0)+IFERROR('FORM NILAI SIAP'!$Q228*'CPMK-CPL'!Q$13,0)+IFERROR('FORM NILAI SIAP'!$S228*'CPMK-CPL'!Q$14,0)+IFERROR('FORM NILAI SIAP'!$U228*'CPMK-CPL'!Q$15,0)+IFERROR('FORM NILAI SIAP'!$W228*'CPMK-CPL'!Q$16,0)+IFERROR('FORM NILAI SIAP'!$Y228*'CPMK-CPL'!Q$17,0)+IFERROR('FORM NILAI SIAP'!$AA228*'CPMK-CPL'!Q$18,0)+IFERROR('FORM NILAI SIAP'!$AC228*'CPMK-CPL'!Q$19,0)+IFERROR('FORM NILAI SIAP'!$AE228*'CPMK-CPL'!Q$20,0))/'CPMK-CPL'!Q$25,""))</f>
        <v/>
      </c>
      <c r="S228" s="7" t="str">
        <f>IF($C228="","",IFERROR((IFERROR('FORM NILAI SIAP'!$M228*'CPMK-CPL'!R$11,0)+IFERROR('FORM NILAI SIAP'!$O228*'CPMK-CPL'!R$12,0)+IFERROR('FORM NILAI SIAP'!$Q228*'CPMK-CPL'!R$13,0)+IFERROR('FORM NILAI SIAP'!$S228*'CPMK-CPL'!R$14,0)+IFERROR('FORM NILAI SIAP'!$U228*'CPMK-CPL'!R$15,0)+IFERROR('FORM NILAI SIAP'!$W228*'CPMK-CPL'!R$16,0)+IFERROR('FORM NILAI SIAP'!$Y228*'CPMK-CPL'!R$17,0)+IFERROR('FORM NILAI SIAP'!$AA228*'CPMK-CPL'!R$18,0)+IFERROR('FORM NILAI SIAP'!$AC228*'CPMK-CPL'!R$19,0)+IFERROR('FORM NILAI SIAP'!$AE228*'CPMK-CPL'!R$20,0))/'CPMK-CPL'!R$25,""))</f>
        <v/>
      </c>
      <c r="T228" s="88" t="str">
        <f t="shared" ref="T228:AH228" si="234">IF(E228="","",IF(E228&gt;=80,4,IF(E228&gt;=70,3,IF(E228&gt;=60,2,1))))</f>
        <v/>
      </c>
      <c r="U228" s="88" t="str">
        <f t="shared" si="234"/>
        <v/>
      </c>
      <c r="V228" s="88" t="str">
        <f t="shared" si="207"/>
        <v/>
      </c>
      <c r="W228" s="88" t="str">
        <f t="shared" si="234"/>
        <v/>
      </c>
      <c r="X228" s="88" t="str">
        <f t="shared" si="234"/>
        <v/>
      </c>
      <c r="Y228" s="88" t="str">
        <f t="shared" si="234"/>
        <v/>
      </c>
      <c r="Z228" s="88" t="str">
        <f t="shared" si="234"/>
        <v/>
      </c>
      <c r="AA228" s="88" t="str">
        <f t="shared" si="234"/>
        <v/>
      </c>
      <c r="AB228" s="88" t="str">
        <f t="shared" si="234"/>
        <v/>
      </c>
      <c r="AC228" s="88" t="str">
        <f t="shared" si="234"/>
        <v/>
      </c>
      <c r="AD228" s="88" t="str">
        <f t="shared" si="234"/>
        <v/>
      </c>
      <c r="AE228" s="88" t="str">
        <f t="shared" si="234"/>
        <v/>
      </c>
      <c r="AF228" s="88" t="str">
        <f t="shared" si="234"/>
        <v/>
      </c>
      <c r="AG228" s="88" t="str">
        <f t="shared" si="234"/>
        <v/>
      </c>
      <c r="AH228" s="88" t="str">
        <f t="shared" si="234"/>
        <v/>
      </c>
      <c r="AI228" s="89" t="str">
        <f t="shared" ca="1" si="6"/>
        <v/>
      </c>
      <c r="AJ228" s="89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</row>
    <row r="229" spans="1:90" ht="14.25" customHeight="1">
      <c r="A229" s="103" t="str">
        <f t="shared" si="205"/>
        <v/>
      </c>
      <c r="B229" s="64" t="str">
        <f>IF('FORM NILAI SIAP'!A229=0,"",'FORM NILAI SIAP'!A229)</f>
        <v/>
      </c>
      <c r="C229" s="3" t="str">
        <f>IF('FORM NILAI SIAP'!B229=0,"",'FORM NILAI SIAP'!B229)</f>
        <v/>
      </c>
      <c r="D229" s="3" t="str">
        <f>'FORM NILAI SIAP'!J229</f>
        <v/>
      </c>
      <c r="E229" s="7" t="str">
        <f>IF($C229="","",IFERROR((IFERROR('FORM NILAI SIAP'!$M229*'CPMK-CPL'!D$11,0)+IFERROR('FORM NILAI SIAP'!$O229*'CPMK-CPL'!D$12,0)+IFERROR('FORM NILAI SIAP'!$Q229*'CPMK-CPL'!D$13,0)+IFERROR('FORM NILAI SIAP'!$S229*'CPMK-CPL'!D$14,0)+IFERROR('FORM NILAI SIAP'!$U229*'CPMK-CPL'!D$15,0)+IFERROR('FORM NILAI SIAP'!$W229*'CPMK-CPL'!D$16,0)+IFERROR('FORM NILAI SIAP'!$Y229*'CPMK-CPL'!D$17,0)+IFERROR('FORM NILAI SIAP'!$AA229*'CPMK-CPL'!D$18,0)+IFERROR('FORM NILAI SIAP'!$AC229*'CPMK-CPL'!D$19,0)+IFERROR('FORM NILAI SIAP'!$AE229*'CPMK-CPL'!D$20,0))/'CPMK-CPL'!D$25,""))</f>
        <v/>
      </c>
      <c r="F229" s="7" t="str">
        <f>IF($C229="","",IFERROR((IFERROR('FORM NILAI SIAP'!$M229*'CPMK-CPL'!E$11,0)+IFERROR('FORM NILAI SIAP'!$O229*'CPMK-CPL'!E$12,0)+IFERROR('FORM NILAI SIAP'!$Q229*'CPMK-CPL'!E$13,0)+IFERROR('FORM NILAI SIAP'!$S229*'CPMK-CPL'!E$14,0)+IFERROR('FORM NILAI SIAP'!$U229*'CPMK-CPL'!E$15,0)+IFERROR('FORM NILAI SIAP'!$W229*'CPMK-CPL'!E$16,0)+IFERROR('FORM NILAI SIAP'!$Y229*'CPMK-CPL'!E$17,0)+IFERROR('FORM NILAI SIAP'!$AA229*'CPMK-CPL'!E$18,0)+IFERROR('FORM NILAI SIAP'!$AC229*'CPMK-CPL'!E$19,0)+IFERROR('FORM NILAI SIAP'!$AE229*'CPMK-CPL'!E$20,0))/'CPMK-CPL'!E$25,""))</f>
        <v/>
      </c>
      <c r="G229" s="7" t="str">
        <f>IF($C229="","",IFERROR((IFERROR('FORM NILAI SIAP'!$M229*'CPMK-CPL'!F$11,0)+IFERROR('FORM NILAI SIAP'!$O229*'CPMK-CPL'!F$12,0)+IFERROR('FORM NILAI SIAP'!$Q229*'CPMK-CPL'!F$13,0)+IFERROR('FORM NILAI SIAP'!$S229*'CPMK-CPL'!F$14,0)+IFERROR('FORM NILAI SIAP'!$U229*'CPMK-CPL'!F$15,0)+IFERROR('FORM NILAI SIAP'!$W229*'CPMK-CPL'!F$16,0)+IFERROR('FORM NILAI SIAP'!$Y229*'CPMK-CPL'!F$17,0)+IFERROR('FORM NILAI SIAP'!$AA229*'CPMK-CPL'!F$18,0)+IFERROR('FORM NILAI SIAP'!$AC229*'CPMK-CPL'!F$19,0)+IFERROR('FORM NILAI SIAP'!$AE229*'CPMK-CPL'!F$20,0))/'CPMK-CPL'!F$25,""))</f>
        <v/>
      </c>
      <c r="H229" s="7" t="str">
        <f>IF($C229="","",IFERROR((IFERROR('FORM NILAI SIAP'!$M229*'CPMK-CPL'!G$11,0)+IFERROR('FORM NILAI SIAP'!$O229*'CPMK-CPL'!G$12,0)+IFERROR('FORM NILAI SIAP'!$Q229*'CPMK-CPL'!G$13,0)+IFERROR('FORM NILAI SIAP'!$S229*'CPMK-CPL'!G$14,0)+IFERROR('FORM NILAI SIAP'!$U229*'CPMK-CPL'!G$15,0)+IFERROR('FORM NILAI SIAP'!$W229*'CPMK-CPL'!G$16,0)+IFERROR('FORM NILAI SIAP'!$Y229*'CPMK-CPL'!G$17,0)+IFERROR('FORM NILAI SIAP'!$AA229*'CPMK-CPL'!G$18,0)+IFERROR('FORM NILAI SIAP'!$AC229*'CPMK-CPL'!G$19,0)+IFERROR('FORM NILAI SIAP'!$AE229*'CPMK-CPL'!G$20,0))/'CPMK-CPL'!G$25,""))</f>
        <v/>
      </c>
      <c r="I229" s="7" t="str">
        <f>IF($C229="","",IFERROR((IFERROR('FORM NILAI SIAP'!$M229*'CPMK-CPL'!H$11,0)+IFERROR('FORM NILAI SIAP'!$O229*'CPMK-CPL'!H$12,0)+IFERROR('FORM NILAI SIAP'!$Q229*'CPMK-CPL'!H$13,0)+IFERROR('FORM NILAI SIAP'!$S229*'CPMK-CPL'!H$14,0)+IFERROR('FORM NILAI SIAP'!$U229*'CPMK-CPL'!H$15,0)+IFERROR('FORM NILAI SIAP'!$W229*'CPMK-CPL'!H$16,0)+IFERROR('FORM NILAI SIAP'!$Y229*'CPMK-CPL'!H$17,0)+IFERROR('FORM NILAI SIAP'!$AA229*'CPMK-CPL'!H$18,0)+IFERROR('FORM NILAI SIAP'!$AC229*'CPMK-CPL'!H$19,0)+IFERROR('FORM NILAI SIAP'!$AE229*'CPMK-CPL'!H$20,0))/'CPMK-CPL'!H$25,""))</f>
        <v/>
      </c>
      <c r="J229" s="7" t="str">
        <f>IF($C229="","",IFERROR((IFERROR('FORM NILAI SIAP'!$M229*'CPMK-CPL'!I$11,0)+IFERROR('FORM NILAI SIAP'!$O229*'CPMK-CPL'!I$12,0)+IFERROR('FORM NILAI SIAP'!$Q229*'CPMK-CPL'!I$13,0)+IFERROR('FORM NILAI SIAP'!$S229*'CPMK-CPL'!I$14,0)+IFERROR('FORM NILAI SIAP'!$U229*'CPMK-CPL'!I$15,0)+IFERROR('FORM NILAI SIAP'!$W229*'CPMK-CPL'!I$16,0)+IFERROR('FORM NILAI SIAP'!$Y229*'CPMK-CPL'!I$17,0)+IFERROR('FORM NILAI SIAP'!$AA229*'CPMK-CPL'!I$18,0)+IFERROR('FORM NILAI SIAP'!$AC229*'CPMK-CPL'!I$19,0)+IFERROR('FORM NILAI SIAP'!$AE229*'CPMK-CPL'!I$20,0))/'CPMK-CPL'!I$25,""))</f>
        <v/>
      </c>
      <c r="K229" s="7" t="str">
        <f>IF($C229="","",IFERROR((IFERROR('FORM NILAI SIAP'!$M229*'CPMK-CPL'!J$11,0)+IFERROR('FORM NILAI SIAP'!$O229*'CPMK-CPL'!J$12,0)+IFERROR('FORM NILAI SIAP'!$Q229*'CPMK-CPL'!J$13,0)+IFERROR('FORM NILAI SIAP'!$S229*'CPMK-CPL'!J$14,0)+IFERROR('FORM NILAI SIAP'!$U229*'CPMK-CPL'!J$15,0)+IFERROR('FORM NILAI SIAP'!$W229*'CPMK-CPL'!J$16,0)+IFERROR('FORM NILAI SIAP'!$Y229*'CPMK-CPL'!J$17,0)+IFERROR('FORM NILAI SIAP'!$AA229*'CPMK-CPL'!J$18,0)+IFERROR('FORM NILAI SIAP'!$AC229*'CPMK-CPL'!J$19,0)+IFERROR('FORM NILAI SIAP'!$AE229*'CPMK-CPL'!J$20,0))/'CPMK-CPL'!J$25,""))</f>
        <v/>
      </c>
      <c r="L229" s="7" t="str">
        <f>IF($C229="","",IFERROR((IFERROR('FORM NILAI SIAP'!$M229*'CPMK-CPL'!K$11,0)+IFERROR('FORM NILAI SIAP'!$O229*'CPMK-CPL'!K$12,0)+IFERROR('FORM NILAI SIAP'!$Q229*'CPMK-CPL'!K$13,0)+IFERROR('FORM NILAI SIAP'!$S229*'CPMK-CPL'!K$14,0)+IFERROR('FORM NILAI SIAP'!$U229*'CPMK-CPL'!K$15,0)+IFERROR('FORM NILAI SIAP'!$W229*'CPMK-CPL'!K$16,0)+IFERROR('FORM NILAI SIAP'!$Y229*'CPMK-CPL'!K$17,0)+IFERROR('FORM NILAI SIAP'!$AA229*'CPMK-CPL'!K$18,0)+IFERROR('FORM NILAI SIAP'!$AC229*'CPMK-CPL'!K$19,0)+IFERROR('FORM NILAI SIAP'!$AE229*'CPMK-CPL'!K$20,0))/'CPMK-CPL'!K$25,""))</f>
        <v/>
      </c>
      <c r="M229" s="7" t="str">
        <f>IF($C229="","",IFERROR((IFERROR('FORM NILAI SIAP'!$M229*'CPMK-CPL'!L$11,0)+IFERROR('FORM NILAI SIAP'!$O229*'CPMK-CPL'!L$12,0)+IFERROR('FORM NILAI SIAP'!$Q229*'CPMK-CPL'!L$13,0)+IFERROR('FORM NILAI SIAP'!$S229*'CPMK-CPL'!L$14,0)+IFERROR('FORM NILAI SIAP'!$U229*'CPMK-CPL'!L$15,0)+IFERROR('FORM NILAI SIAP'!$W229*'CPMK-CPL'!L$16,0)+IFERROR('FORM NILAI SIAP'!$Y229*'CPMK-CPL'!L$17,0)+IFERROR('FORM NILAI SIAP'!$AA229*'CPMK-CPL'!L$18,0)+IFERROR('FORM NILAI SIAP'!$AC229*'CPMK-CPL'!L$19,0)+IFERROR('FORM NILAI SIAP'!$AE229*'CPMK-CPL'!L$20,0))/'CPMK-CPL'!L$25,""))</f>
        <v/>
      </c>
      <c r="N229" s="7" t="str">
        <f>IF($C229="","",IFERROR((IFERROR('FORM NILAI SIAP'!$M229*'CPMK-CPL'!M$11,0)+IFERROR('FORM NILAI SIAP'!$O229*'CPMK-CPL'!M$12,0)+IFERROR('FORM NILAI SIAP'!$Q229*'CPMK-CPL'!M$13,0)+IFERROR('FORM NILAI SIAP'!$S229*'CPMK-CPL'!M$14,0)+IFERROR('FORM NILAI SIAP'!$U229*'CPMK-CPL'!M$15,0)+IFERROR('FORM NILAI SIAP'!$W229*'CPMK-CPL'!M$16,0)+IFERROR('FORM NILAI SIAP'!$Y229*'CPMK-CPL'!M$17,0)+IFERROR('FORM NILAI SIAP'!$AA229*'CPMK-CPL'!M$18,0)+IFERROR('FORM NILAI SIAP'!$AC229*'CPMK-CPL'!M$19,0)+IFERROR('FORM NILAI SIAP'!$AE229*'CPMK-CPL'!M$20,0))/'CPMK-CPL'!M$25,""))</f>
        <v/>
      </c>
      <c r="O229" s="7" t="str">
        <f>IF($C229="","",IFERROR((IFERROR('FORM NILAI SIAP'!$M229*'CPMK-CPL'!N$11,0)+IFERROR('FORM NILAI SIAP'!$O229*'CPMK-CPL'!N$12,0)+IFERROR('FORM NILAI SIAP'!$Q229*'CPMK-CPL'!N$13,0)+IFERROR('FORM NILAI SIAP'!$S229*'CPMK-CPL'!N$14,0)+IFERROR('FORM NILAI SIAP'!$U229*'CPMK-CPL'!N$15,0)+IFERROR('FORM NILAI SIAP'!$W229*'CPMK-CPL'!N$16,0)+IFERROR('FORM NILAI SIAP'!$Y229*'CPMK-CPL'!N$17,0)+IFERROR('FORM NILAI SIAP'!$AA229*'CPMK-CPL'!N$18,0)+IFERROR('FORM NILAI SIAP'!$AC229*'CPMK-CPL'!N$19,0)+IFERROR('FORM NILAI SIAP'!$AE229*'CPMK-CPL'!N$20,0))/'CPMK-CPL'!N$25,""))</f>
        <v/>
      </c>
      <c r="P229" s="7" t="str">
        <f>IF($C229="","",IFERROR((IFERROR('FORM NILAI SIAP'!$M229*'CPMK-CPL'!O$11,0)+IFERROR('FORM NILAI SIAP'!$O229*'CPMK-CPL'!O$12,0)+IFERROR('FORM NILAI SIAP'!$Q229*'CPMK-CPL'!O$13,0)+IFERROR('FORM NILAI SIAP'!$S229*'CPMK-CPL'!O$14,0)+IFERROR('FORM NILAI SIAP'!$U229*'CPMK-CPL'!O$15,0)+IFERROR('FORM NILAI SIAP'!$W229*'CPMK-CPL'!O$16,0)+IFERROR('FORM NILAI SIAP'!$Y229*'CPMK-CPL'!O$17,0)+IFERROR('FORM NILAI SIAP'!$AA229*'CPMK-CPL'!O$18,0)+IFERROR('FORM NILAI SIAP'!$AC229*'CPMK-CPL'!O$19,0)+IFERROR('FORM NILAI SIAP'!$AE229*'CPMK-CPL'!O$20,0))/'CPMK-CPL'!O$25,""))</f>
        <v/>
      </c>
      <c r="Q229" s="7" t="str">
        <f>IF($C229="","",IFERROR((IFERROR('FORM NILAI SIAP'!$M229*'CPMK-CPL'!P$11,0)+IFERROR('FORM NILAI SIAP'!$O229*'CPMK-CPL'!P$12,0)+IFERROR('FORM NILAI SIAP'!$Q229*'CPMK-CPL'!P$13,0)+IFERROR('FORM NILAI SIAP'!$S229*'CPMK-CPL'!P$14,0)+IFERROR('FORM NILAI SIAP'!$U229*'CPMK-CPL'!P$15,0)+IFERROR('FORM NILAI SIAP'!$W229*'CPMK-CPL'!P$16,0)+IFERROR('FORM NILAI SIAP'!$Y229*'CPMK-CPL'!P$17,0)+IFERROR('FORM NILAI SIAP'!$AA229*'CPMK-CPL'!P$18,0)+IFERROR('FORM NILAI SIAP'!$AC229*'CPMK-CPL'!P$19,0)+IFERROR('FORM NILAI SIAP'!$AE229*'CPMK-CPL'!P$20,0))/'CPMK-CPL'!P$25,""))</f>
        <v/>
      </c>
      <c r="R229" s="7" t="str">
        <f>IF($C229="","",IFERROR((IFERROR('FORM NILAI SIAP'!$M229*'CPMK-CPL'!Q$11,0)+IFERROR('FORM NILAI SIAP'!$O229*'CPMK-CPL'!Q$12,0)+IFERROR('FORM NILAI SIAP'!$Q229*'CPMK-CPL'!Q$13,0)+IFERROR('FORM NILAI SIAP'!$S229*'CPMK-CPL'!Q$14,0)+IFERROR('FORM NILAI SIAP'!$U229*'CPMK-CPL'!Q$15,0)+IFERROR('FORM NILAI SIAP'!$W229*'CPMK-CPL'!Q$16,0)+IFERROR('FORM NILAI SIAP'!$Y229*'CPMK-CPL'!Q$17,0)+IFERROR('FORM NILAI SIAP'!$AA229*'CPMK-CPL'!Q$18,0)+IFERROR('FORM NILAI SIAP'!$AC229*'CPMK-CPL'!Q$19,0)+IFERROR('FORM NILAI SIAP'!$AE229*'CPMK-CPL'!Q$20,0))/'CPMK-CPL'!Q$25,""))</f>
        <v/>
      </c>
      <c r="S229" s="7" t="str">
        <f>IF($C229="","",IFERROR((IFERROR('FORM NILAI SIAP'!$M229*'CPMK-CPL'!R$11,0)+IFERROR('FORM NILAI SIAP'!$O229*'CPMK-CPL'!R$12,0)+IFERROR('FORM NILAI SIAP'!$Q229*'CPMK-CPL'!R$13,0)+IFERROR('FORM NILAI SIAP'!$S229*'CPMK-CPL'!R$14,0)+IFERROR('FORM NILAI SIAP'!$U229*'CPMK-CPL'!R$15,0)+IFERROR('FORM NILAI SIAP'!$W229*'CPMK-CPL'!R$16,0)+IFERROR('FORM NILAI SIAP'!$Y229*'CPMK-CPL'!R$17,0)+IFERROR('FORM NILAI SIAP'!$AA229*'CPMK-CPL'!R$18,0)+IFERROR('FORM NILAI SIAP'!$AC229*'CPMK-CPL'!R$19,0)+IFERROR('FORM NILAI SIAP'!$AE229*'CPMK-CPL'!R$20,0))/'CPMK-CPL'!R$25,""))</f>
        <v/>
      </c>
      <c r="T229" s="88" t="str">
        <f t="shared" ref="T229:AH229" si="235">IF(E229="","",IF(E229&gt;=80,4,IF(E229&gt;=70,3,IF(E229&gt;=60,2,1))))</f>
        <v/>
      </c>
      <c r="U229" s="88" t="str">
        <f t="shared" si="235"/>
        <v/>
      </c>
      <c r="V229" s="88" t="str">
        <f t="shared" si="207"/>
        <v/>
      </c>
      <c r="W229" s="88" t="str">
        <f t="shared" si="235"/>
        <v/>
      </c>
      <c r="X229" s="88" t="str">
        <f t="shared" si="235"/>
        <v/>
      </c>
      <c r="Y229" s="88" t="str">
        <f t="shared" si="235"/>
        <v/>
      </c>
      <c r="Z229" s="88" t="str">
        <f t="shared" si="235"/>
        <v/>
      </c>
      <c r="AA229" s="88" t="str">
        <f t="shared" si="235"/>
        <v/>
      </c>
      <c r="AB229" s="88" t="str">
        <f t="shared" si="235"/>
        <v/>
      </c>
      <c r="AC229" s="88" t="str">
        <f t="shared" si="235"/>
        <v/>
      </c>
      <c r="AD229" s="88" t="str">
        <f t="shared" si="235"/>
        <v/>
      </c>
      <c r="AE229" s="88" t="str">
        <f t="shared" si="235"/>
        <v/>
      </c>
      <c r="AF229" s="88" t="str">
        <f t="shared" si="235"/>
        <v/>
      </c>
      <c r="AG229" s="88" t="str">
        <f t="shared" si="235"/>
        <v/>
      </c>
      <c r="AH229" s="88" t="str">
        <f t="shared" si="235"/>
        <v/>
      </c>
      <c r="AI229" s="89" t="str">
        <f t="shared" ca="1" si="6"/>
        <v/>
      </c>
      <c r="AJ229" s="89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</row>
    <row r="230" spans="1:90" ht="14.25" customHeight="1">
      <c r="A230" s="103" t="str">
        <f t="shared" si="205"/>
        <v/>
      </c>
      <c r="B230" s="64" t="str">
        <f>IF('FORM NILAI SIAP'!A230=0,"",'FORM NILAI SIAP'!A230)</f>
        <v/>
      </c>
      <c r="C230" s="3" t="str">
        <f>IF('FORM NILAI SIAP'!B230=0,"",'FORM NILAI SIAP'!B230)</f>
        <v/>
      </c>
      <c r="D230" s="3" t="str">
        <f>'FORM NILAI SIAP'!J230</f>
        <v/>
      </c>
      <c r="E230" s="7" t="str">
        <f>IF($C230="","",IFERROR((IFERROR('FORM NILAI SIAP'!$M230*'CPMK-CPL'!D$11,0)+IFERROR('FORM NILAI SIAP'!$O230*'CPMK-CPL'!D$12,0)+IFERROR('FORM NILAI SIAP'!$Q230*'CPMK-CPL'!D$13,0)+IFERROR('FORM NILAI SIAP'!$S230*'CPMK-CPL'!D$14,0)+IFERROR('FORM NILAI SIAP'!$U230*'CPMK-CPL'!D$15,0)+IFERROR('FORM NILAI SIAP'!$W230*'CPMK-CPL'!D$16,0)+IFERROR('FORM NILAI SIAP'!$Y230*'CPMK-CPL'!D$17,0)+IFERROR('FORM NILAI SIAP'!$AA230*'CPMK-CPL'!D$18,0)+IFERROR('FORM NILAI SIAP'!$AC230*'CPMK-CPL'!D$19,0)+IFERROR('FORM NILAI SIAP'!$AE230*'CPMK-CPL'!D$20,0))/'CPMK-CPL'!D$25,""))</f>
        <v/>
      </c>
      <c r="F230" s="7" t="str">
        <f>IF($C230="","",IFERROR((IFERROR('FORM NILAI SIAP'!$M230*'CPMK-CPL'!E$11,0)+IFERROR('FORM NILAI SIAP'!$O230*'CPMK-CPL'!E$12,0)+IFERROR('FORM NILAI SIAP'!$Q230*'CPMK-CPL'!E$13,0)+IFERROR('FORM NILAI SIAP'!$S230*'CPMK-CPL'!E$14,0)+IFERROR('FORM NILAI SIAP'!$U230*'CPMK-CPL'!E$15,0)+IFERROR('FORM NILAI SIAP'!$W230*'CPMK-CPL'!E$16,0)+IFERROR('FORM NILAI SIAP'!$Y230*'CPMK-CPL'!E$17,0)+IFERROR('FORM NILAI SIAP'!$AA230*'CPMK-CPL'!E$18,0)+IFERROR('FORM NILAI SIAP'!$AC230*'CPMK-CPL'!E$19,0)+IFERROR('FORM NILAI SIAP'!$AE230*'CPMK-CPL'!E$20,0))/'CPMK-CPL'!E$25,""))</f>
        <v/>
      </c>
      <c r="G230" s="7" t="str">
        <f>IF($C230="","",IFERROR((IFERROR('FORM NILAI SIAP'!$M230*'CPMK-CPL'!F$11,0)+IFERROR('FORM NILAI SIAP'!$O230*'CPMK-CPL'!F$12,0)+IFERROR('FORM NILAI SIAP'!$Q230*'CPMK-CPL'!F$13,0)+IFERROR('FORM NILAI SIAP'!$S230*'CPMK-CPL'!F$14,0)+IFERROR('FORM NILAI SIAP'!$U230*'CPMK-CPL'!F$15,0)+IFERROR('FORM NILAI SIAP'!$W230*'CPMK-CPL'!F$16,0)+IFERROR('FORM NILAI SIAP'!$Y230*'CPMK-CPL'!F$17,0)+IFERROR('FORM NILAI SIAP'!$AA230*'CPMK-CPL'!F$18,0)+IFERROR('FORM NILAI SIAP'!$AC230*'CPMK-CPL'!F$19,0)+IFERROR('FORM NILAI SIAP'!$AE230*'CPMK-CPL'!F$20,0))/'CPMK-CPL'!F$25,""))</f>
        <v/>
      </c>
      <c r="H230" s="7" t="str">
        <f>IF($C230="","",IFERROR((IFERROR('FORM NILAI SIAP'!$M230*'CPMK-CPL'!G$11,0)+IFERROR('FORM NILAI SIAP'!$O230*'CPMK-CPL'!G$12,0)+IFERROR('FORM NILAI SIAP'!$Q230*'CPMK-CPL'!G$13,0)+IFERROR('FORM NILAI SIAP'!$S230*'CPMK-CPL'!G$14,0)+IFERROR('FORM NILAI SIAP'!$U230*'CPMK-CPL'!G$15,0)+IFERROR('FORM NILAI SIAP'!$W230*'CPMK-CPL'!G$16,0)+IFERROR('FORM NILAI SIAP'!$Y230*'CPMK-CPL'!G$17,0)+IFERROR('FORM NILAI SIAP'!$AA230*'CPMK-CPL'!G$18,0)+IFERROR('FORM NILAI SIAP'!$AC230*'CPMK-CPL'!G$19,0)+IFERROR('FORM NILAI SIAP'!$AE230*'CPMK-CPL'!G$20,0))/'CPMK-CPL'!G$25,""))</f>
        <v/>
      </c>
      <c r="I230" s="7" t="str">
        <f>IF($C230="","",IFERROR((IFERROR('FORM NILAI SIAP'!$M230*'CPMK-CPL'!H$11,0)+IFERROR('FORM NILAI SIAP'!$O230*'CPMK-CPL'!H$12,0)+IFERROR('FORM NILAI SIAP'!$Q230*'CPMK-CPL'!H$13,0)+IFERROR('FORM NILAI SIAP'!$S230*'CPMK-CPL'!H$14,0)+IFERROR('FORM NILAI SIAP'!$U230*'CPMK-CPL'!H$15,0)+IFERROR('FORM NILAI SIAP'!$W230*'CPMK-CPL'!H$16,0)+IFERROR('FORM NILAI SIAP'!$Y230*'CPMK-CPL'!H$17,0)+IFERROR('FORM NILAI SIAP'!$AA230*'CPMK-CPL'!H$18,0)+IFERROR('FORM NILAI SIAP'!$AC230*'CPMK-CPL'!H$19,0)+IFERROR('FORM NILAI SIAP'!$AE230*'CPMK-CPL'!H$20,0))/'CPMK-CPL'!H$25,""))</f>
        <v/>
      </c>
      <c r="J230" s="7" t="str">
        <f>IF($C230="","",IFERROR((IFERROR('FORM NILAI SIAP'!$M230*'CPMK-CPL'!I$11,0)+IFERROR('FORM NILAI SIAP'!$O230*'CPMK-CPL'!I$12,0)+IFERROR('FORM NILAI SIAP'!$Q230*'CPMK-CPL'!I$13,0)+IFERROR('FORM NILAI SIAP'!$S230*'CPMK-CPL'!I$14,0)+IFERROR('FORM NILAI SIAP'!$U230*'CPMK-CPL'!I$15,0)+IFERROR('FORM NILAI SIAP'!$W230*'CPMK-CPL'!I$16,0)+IFERROR('FORM NILAI SIAP'!$Y230*'CPMK-CPL'!I$17,0)+IFERROR('FORM NILAI SIAP'!$AA230*'CPMK-CPL'!I$18,0)+IFERROR('FORM NILAI SIAP'!$AC230*'CPMK-CPL'!I$19,0)+IFERROR('FORM NILAI SIAP'!$AE230*'CPMK-CPL'!I$20,0))/'CPMK-CPL'!I$25,""))</f>
        <v/>
      </c>
      <c r="K230" s="7" t="str">
        <f>IF($C230="","",IFERROR((IFERROR('FORM NILAI SIAP'!$M230*'CPMK-CPL'!J$11,0)+IFERROR('FORM NILAI SIAP'!$O230*'CPMK-CPL'!J$12,0)+IFERROR('FORM NILAI SIAP'!$Q230*'CPMK-CPL'!J$13,0)+IFERROR('FORM NILAI SIAP'!$S230*'CPMK-CPL'!J$14,0)+IFERROR('FORM NILAI SIAP'!$U230*'CPMK-CPL'!J$15,0)+IFERROR('FORM NILAI SIAP'!$W230*'CPMK-CPL'!J$16,0)+IFERROR('FORM NILAI SIAP'!$Y230*'CPMK-CPL'!J$17,0)+IFERROR('FORM NILAI SIAP'!$AA230*'CPMK-CPL'!J$18,0)+IFERROR('FORM NILAI SIAP'!$AC230*'CPMK-CPL'!J$19,0)+IFERROR('FORM NILAI SIAP'!$AE230*'CPMK-CPL'!J$20,0))/'CPMK-CPL'!J$25,""))</f>
        <v/>
      </c>
      <c r="L230" s="7" t="str">
        <f>IF($C230="","",IFERROR((IFERROR('FORM NILAI SIAP'!$M230*'CPMK-CPL'!K$11,0)+IFERROR('FORM NILAI SIAP'!$O230*'CPMK-CPL'!K$12,0)+IFERROR('FORM NILAI SIAP'!$Q230*'CPMK-CPL'!K$13,0)+IFERROR('FORM NILAI SIAP'!$S230*'CPMK-CPL'!K$14,0)+IFERROR('FORM NILAI SIAP'!$U230*'CPMK-CPL'!K$15,0)+IFERROR('FORM NILAI SIAP'!$W230*'CPMK-CPL'!K$16,0)+IFERROR('FORM NILAI SIAP'!$Y230*'CPMK-CPL'!K$17,0)+IFERROR('FORM NILAI SIAP'!$AA230*'CPMK-CPL'!K$18,0)+IFERROR('FORM NILAI SIAP'!$AC230*'CPMK-CPL'!K$19,0)+IFERROR('FORM NILAI SIAP'!$AE230*'CPMK-CPL'!K$20,0))/'CPMK-CPL'!K$25,""))</f>
        <v/>
      </c>
      <c r="M230" s="7" t="str">
        <f>IF($C230="","",IFERROR((IFERROR('FORM NILAI SIAP'!$M230*'CPMK-CPL'!L$11,0)+IFERROR('FORM NILAI SIAP'!$O230*'CPMK-CPL'!L$12,0)+IFERROR('FORM NILAI SIAP'!$Q230*'CPMK-CPL'!L$13,0)+IFERROR('FORM NILAI SIAP'!$S230*'CPMK-CPL'!L$14,0)+IFERROR('FORM NILAI SIAP'!$U230*'CPMK-CPL'!L$15,0)+IFERROR('FORM NILAI SIAP'!$W230*'CPMK-CPL'!L$16,0)+IFERROR('FORM NILAI SIAP'!$Y230*'CPMK-CPL'!L$17,0)+IFERROR('FORM NILAI SIAP'!$AA230*'CPMK-CPL'!L$18,0)+IFERROR('FORM NILAI SIAP'!$AC230*'CPMK-CPL'!L$19,0)+IFERROR('FORM NILAI SIAP'!$AE230*'CPMK-CPL'!L$20,0))/'CPMK-CPL'!L$25,""))</f>
        <v/>
      </c>
      <c r="N230" s="7" t="str">
        <f>IF($C230="","",IFERROR((IFERROR('FORM NILAI SIAP'!$M230*'CPMK-CPL'!M$11,0)+IFERROR('FORM NILAI SIAP'!$O230*'CPMK-CPL'!M$12,0)+IFERROR('FORM NILAI SIAP'!$Q230*'CPMK-CPL'!M$13,0)+IFERROR('FORM NILAI SIAP'!$S230*'CPMK-CPL'!M$14,0)+IFERROR('FORM NILAI SIAP'!$U230*'CPMK-CPL'!M$15,0)+IFERROR('FORM NILAI SIAP'!$W230*'CPMK-CPL'!M$16,0)+IFERROR('FORM NILAI SIAP'!$Y230*'CPMK-CPL'!M$17,0)+IFERROR('FORM NILAI SIAP'!$AA230*'CPMK-CPL'!M$18,0)+IFERROR('FORM NILAI SIAP'!$AC230*'CPMK-CPL'!M$19,0)+IFERROR('FORM NILAI SIAP'!$AE230*'CPMK-CPL'!M$20,0))/'CPMK-CPL'!M$25,""))</f>
        <v/>
      </c>
      <c r="O230" s="7" t="str">
        <f>IF($C230="","",IFERROR((IFERROR('FORM NILAI SIAP'!$M230*'CPMK-CPL'!N$11,0)+IFERROR('FORM NILAI SIAP'!$O230*'CPMK-CPL'!N$12,0)+IFERROR('FORM NILAI SIAP'!$Q230*'CPMK-CPL'!N$13,0)+IFERROR('FORM NILAI SIAP'!$S230*'CPMK-CPL'!N$14,0)+IFERROR('FORM NILAI SIAP'!$U230*'CPMK-CPL'!N$15,0)+IFERROR('FORM NILAI SIAP'!$W230*'CPMK-CPL'!N$16,0)+IFERROR('FORM NILAI SIAP'!$Y230*'CPMK-CPL'!N$17,0)+IFERROR('FORM NILAI SIAP'!$AA230*'CPMK-CPL'!N$18,0)+IFERROR('FORM NILAI SIAP'!$AC230*'CPMK-CPL'!N$19,0)+IFERROR('FORM NILAI SIAP'!$AE230*'CPMK-CPL'!N$20,0))/'CPMK-CPL'!N$25,""))</f>
        <v/>
      </c>
      <c r="P230" s="7" t="str">
        <f>IF($C230="","",IFERROR((IFERROR('FORM NILAI SIAP'!$M230*'CPMK-CPL'!O$11,0)+IFERROR('FORM NILAI SIAP'!$O230*'CPMK-CPL'!O$12,0)+IFERROR('FORM NILAI SIAP'!$Q230*'CPMK-CPL'!O$13,0)+IFERROR('FORM NILAI SIAP'!$S230*'CPMK-CPL'!O$14,0)+IFERROR('FORM NILAI SIAP'!$U230*'CPMK-CPL'!O$15,0)+IFERROR('FORM NILAI SIAP'!$W230*'CPMK-CPL'!O$16,0)+IFERROR('FORM NILAI SIAP'!$Y230*'CPMK-CPL'!O$17,0)+IFERROR('FORM NILAI SIAP'!$AA230*'CPMK-CPL'!O$18,0)+IFERROR('FORM NILAI SIAP'!$AC230*'CPMK-CPL'!O$19,0)+IFERROR('FORM NILAI SIAP'!$AE230*'CPMK-CPL'!O$20,0))/'CPMK-CPL'!O$25,""))</f>
        <v/>
      </c>
      <c r="Q230" s="7" t="str">
        <f>IF($C230="","",IFERROR((IFERROR('FORM NILAI SIAP'!$M230*'CPMK-CPL'!P$11,0)+IFERROR('FORM NILAI SIAP'!$O230*'CPMK-CPL'!P$12,0)+IFERROR('FORM NILAI SIAP'!$Q230*'CPMK-CPL'!P$13,0)+IFERROR('FORM NILAI SIAP'!$S230*'CPMK-CPL'!P$14,0)+IFERROR('FORM NILAI SIAP'!$U230*'CPMK-CPL'!P$15,0)+IFERROR('FORM NILAI SIAP'!$W230*'CPMK-CPL'!P$16,0)+IFERROR('FORM NILAI SIAP'!$Y230*'CPMK-CPL'!P$17,0)+IFERROR('FORM NILAI SIAP'!$AA230*'CPMK-CPL'!P$18,0)+IFERROR('FORM NILAI SIAP'!$AC230*'CPMK-CPL'!P$19,0)+IFERROR('FORM NILAI SIAP'!$AE230*'CPMK-CPL'!P$20,0))/'CPMK-CPL'!P$25,""))</f>
        <v/>
      </c>
      <c r="R230" s="7" t="str">
        <f>IF($C230="","",IFERROR((IFERROR('FORM NILAI SIAP'!$M230*'CPMK-CPL'!Q$11,0)+IFERROR('FORM NILAI SIAP'!$O230*'CPMK-CPL'!Q$12,0)+IFERROR('FORM NILAI SIAP'!$Q230*'CPMK-CPL'!Q$13,0)+IFERROR('FORM NILAI SIAP'!$S230*'CPMK-CPL'!Q$14,0)+IFERROR('FORM NILAI SIAP'!$U230*'CPMK-CPL'!Q$15,0)+IFERROR('FORM NILAI SIAP'!$W230*'CPMK-CPL'!Q$16,0)+IFERROR('FORM NILAI SIAP'!$Y230*'CPMK-CPL'!Q$17,0)+IFERROR('FORM NILAI SIAP'!$AA230*'CPMK-CPL'!Q$18,0)+IFERROR('FORM NILAI SIAP'!$AC230*'CPMK-CPL'!Q$19,0)+IFERROR('FORM NILAI SIAP'!$AE230*'CPMK-CPL'!Q$20,0))/'CPMK-CPL'!Q$25,""))</f>
        <v/>
      </c>
      <c r="S230" s="7" t="str">
        <f>IF($C230="","",IFERROR((IFERROR('FORM NILAI SIAP'!$M230*'CPMK-CPL'!R$11,0)+IFERROR('FORM NILAI SIAP'!$O230*'CPMK-CPL'!R$12,0)+IFERROR('FORM NILAI SIAP'!$Q230*'CPMK-CPL'!R$13,0)+IFERROR('FORM NILAI SIAP'!$S230*'CPMK-CPL'!R$14,0)+IFERROR('FORM NILAI SIAP'!$U230*'CPMK-CPL'!R$15,0)+IFERROR('FORM NILAI SIAP'!$W230*'CPMK-CPL'!R$16,0)+IFERROR('FORM NILAI SIAP'!$Y230*'CPMK-CPL'!R$17,0)+IFERROR('FORM NILAI SIAP'!$AA230*'CPMK-CPL'!R$18,0)+IFERROR('FORM NILAI SIAP'!$AC230*'CPMK-CPL'!R$19,0)+IFERROR('FORM NILAI SIAP'!$AE230*'CPMK-CPL'!R$20,0))/'CPMK-CPL'!R$25,""))</f>
        <v/>
      </c>
      <c r="T230" s="88" t="str">
        <f t="shared" ref="T230:AH230" si="236">IF(E230="","",IF(E230&gt;=80,4,IF(E230&gt;=70,3,IF(E230&gt;=60,2,1))))</f>
        <v/>
      </c>
      <c r="U230" s="88" t="str">
        <f t="shared" si="236"/>
        <v/>
      </c>
      <c r="V230" s="88" t="str">
        <f t="shared" si="207"/>
        <v/>
      </c>
      <c r="W230" s="88" t="str">
        <f t="shared" si="236"/>
        <v/>
      </c>
      <c r="X230" s="88" t="str">
        <f t="shared" si="236"/>
        <v/>
      </c>
      <c r="Y230" s="88" t="str">
        <f t="shared" si="236"/>
        <v/>
      </c>
      <c r="Z230" s="88" t="str">
        <f t="shared" si="236"/>
        <v/>
      </c>
      <c r="AA230" s="88" t="str">
        <f t="shared" si="236"/>
        <v/>
      </c>
      <c r="AB230" s="88" t="str">
        <f t="shared" si="236"/>
        <v/>
      </c>
      <c r="AC230" s="88" t="str">
        <f t="shared" si="236"/>
        <v/>
      </c>
      <c r="AD230" s="88" t="str">
        <f t="shared" si="236"/>
        <v/>
      </c>
      <c r="AE230" s="88" t="str">
        <f t="shared" si="236"/>
        <v/>
      </c>
      <c r="AF230" s="88" t="str">
        <f t="shared" si="236"/>
        <v/>
      </c>
      <c r="AG230" s="88" t="str">
        <f t="shared" si="236"/>
        <v/>
      </c>
      <c r="AH230" s="88" t="str">
        <f t="shared" si="236"/>
        <v/>
      </c>
      <c r="AI230" s="89" t="str">
        <f t="shared" ca="1" si="6"/>
        <v/>
      </c>
      <c r="AJ230" s="89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</row>
    <row r="231" spans="1:90" ht="14.25" customHeight="1">
      <c r="A231" s="103" t="str">
        <f t="shared" si="205"/>
        <v/>
      </c>
      <c r="B231" s="64" t="str">
        <f>IF('FORM NILAI SIAP'!A231=0,"",'FORM NILAI SIAP'!A231)</f>
        <v/>
      </c>
      <c r="C231" s="3" t="str">
        <f>IF('FORM NILAI SIAP'!B231=0,"",'FORM NILAI SIAP'!B231)</f>
        <v/>
      </c>
      <c r="D231" s="3" t="str">
        <f>'FORM NILAI SIAP'!J231</f>
        <v/>
      </c>
      <c r="E231" s="7" t="str">
        <f>IF($C231="","",IFERROR((IFERROR('FORM NILAI SIAP'!$M231*'CPMK-CPL'!D$11,0)+IFERROR('FORM NILAI SIAP'!$O231*'CPMK-CPL'!D$12,0)+IFERROR('FORM NILAI SIAP'!$Q231*'CPMK-CPL'!D$13,0)+IFERROR('FORM NILAI SIAP'!$S231*'CPMK-CPL'!D$14,0)+IFERROR('FORM NILAI SIAP'!$U231*'CPMK-CPL'!D$15,0)+IFERROR('FORM NILAI SIAP'!$W231*'CPMK-CPL'!D$16,0)+IFERROR('FORM NILAI SIAP'!$Y231*'CPMK-CPL'!D$17,0)+IFERROR('FORM NILAI SIAP'!$AA231*'CPMK-CPL'!D$18,0)+IFERROR('FORM NILAI SIAP'!$AC231*'CPMK-CPL'!D$19,0)+IFERROR('FORM NILAI SIAP'!$AE231*'CPMK-CPL'!D$20,0))/'CPMK-CPL'!D$25,""))</f>
        <v/>
      </c>
      <c r="F231" s="7" t="str">
        <f>IF($C231="","",IFERROR((IFERROR('FORM NILAI SIAP'!$M231*'CPMK-CPL'!E$11,0)+IFERROR('FORM NILAI SIAP'!$O231*'CPMK-CPL'!E$12,0)+IFERROR('FORM NILAI SIAP'!$Q231*'CPMK-CPL'!E$13,0)+IFERROR('FORM NILAI SIAP'!$S231*'CPMK-CPL'!E$14,0)+IFERROR('FORM NILAI SIAP'!$U231*'CPMK-CPL'!E$15,0)+IFERROR('FORM NILAI SIAP'!$W231*'CPMK-CPL'!E$16,0)+IFERROR('FORM NILAI SIAP'!$Y231*'CPMK-CPL'!E$17,0)+IFERROR('FORM NILAI SIAP'!$AA231*'CPMK-CPL'!E$18,0)+IFERROR('FORM NILAI SIAP'!$AC231*'CPMK-CPL'!E$19,0)+IFERROR('FORM NILAI SIAP'!$AE231*'CPMK-CPL'!E$20,0))/'CPMK-CPL'!E$25,""))</f>
        <v/>
      </c>
      <c r="G231" s="7" t="str">
        <f>IF($C231="","",IFERROR((IFERROR('FORM NILAI SIAP'!$M231*'CPMK-CPL'!F$11,0)+IFERROR('FORM NILAI SIAP'!$O231*'CPMK-CPL'!F$12,0)+IFERROR('FORM NILAI SIAP'!$Q231*'CPMK-CPL'!F$13,0)+IFERROR('FORM NILAI SIAP'!$S231*'CPMK-CPL'!F$14,0)+IFERROR('FORM NILAI SIAP'!$U231*'CPMK-CPL'!F$15,0)+IFERROR('FORM NILAI SIAP'!$W231*'CPMK-CPL'!F$16,0)+IFERROR('FORM NILAI SIAP'!$Y231*'CPMK-CPL'!F$17,0)+IFERROR('FORM NILAI SIAP'!$AA231*'CPMK-CPL'!F$18,0)+IFERROR('FORM NILAI SIAP'!$AC231*'CPMK-CPL'!F$19,0)+IFERROR('FORM NILAI SIAP'!$AE231*'CPMK-CPL'!F$20,0))/'CPMK-CPL'!F$25,""))</f>
        <v/>
      </c>
      <c r="H231" s="7" t="str">
        <f>IF($C231="","",IFERROR((IFERROR('FORM NILAI SIAP'!$M231*'CPMK-CPL'!G$11,0)+IFERROR('FORM NILAI SIAP'!$O231*'CPMK-CPL'!G$12,0)+IFERROR('FORM NILAI SIAP'!$Q231*'CPMK-CPL'!G$13,0)+IFERROR('FORM NILAI SIAP'!$S231*'CPMK-CPL'!G$14,0)+IFERROR('FORM NILAI SIAP'!$U231*'CPMK-CPL'!G$15,0)+IFERROR('FORM NILAI SIAP'!$W231*'CPMK-CPL'!G$16,0)+IFERROR('FORM NILAI SIAP'!$Y231*'CPMK-CPL'!G$17,0)+IFERROR('FORM NILAI SIAP'!$AA231*'CPMK-CPL'!G$18,0)+IFERROR('FORM NILAI SIAP'!$AC231*'CPMK-CPL'!G$19,0)+IFERROR('FORM NILAI SIAP'!$AE231*'CPMK-CPL'!G$20,0))/'CPMK-CPL'!G$25,""))</f>
        <v/>
      </c>
      <c r="I231" s="7" t="str">
        <f>IF($C231="","",IFERROR((IFERROR('FORM NILAI SIAP'!$M231*'CPMK-CPL'!H$11,0)+IFERROR('FORM NILAI SIAP'!$O231*'CPMK-CPL'!H$12,0)+IFERROR('FORM NILAI SIAP'!$Q231*'CPMK-CPL'!H$13,0)+IFERROR('FORM NILAI SIAP'!$S231*'CPMK-CPL'!H$14,0)+IFERROR('FORM NILAI SIAP'!$U231*'CPMK-CPL'!H$15,0)+IFERROR('FORM NILAI SIAP'!$W231*'CPMK-CPL'!H$16,0)+IFERROR('FORM NILAI SIAP'!$Y231*'CPMK-CPL'!H$17,0)+IFERROR('FORM NILAI SIAP'!$AA231*'CPMK-CPL'!H$18,0)+IFERROR('FORM NILAI SIAP'!$AC231*'CPMK-CPL'!H$19,0)+IFERROR('FORM NILAI SIAP'!$AE231*'CPMK-CPL'!H$20,0))/'CPMK-CPL'!H$25,""))</f>
        <v/>
      </c>
      <c r="J231" s="7" t="str">
        <f>IF($C231="","",IFERROR((IFERROR('FORM NILAI SIAP'!$M231*'CPMK-CPL'!I$11,0)+IFERROR('FORM NILAI SIAP'!$O231*'CPMK-CPL'!I$12,0)+IFERROR('FORM NILAI SIAP'!$Q231*'CPMK-CPL'!I$13,0)+IFERROR('FORM NILAI SIAP'!$S231*'CPMK-CPL'!I$14,0)+IFERROR('FORM NILAI SIAP'!$U231*'CPMK-CPL'!I$15,0)+IFERROR('FORM NILAI SIAP'!$W231*'CPMK-CPL'!I$16,0)+IFERROR('FORM NILAI SIAP'!$Y231*'CPMK-CPL'!I$17,0)+IFERROR('FORM NILAI SIAP'!$AA231*'CPMK-CPL'!I$18,0)+IFERROR('FORM NILAI SIAP'!$AC231*'CPMK-CPL'!I$19,0)+IFERROR('FORM NILAI SIAP'!$AE231*'CPMK-CPL'!I$20,0))/'CPMK-CPL'!I$25,""))</f>
        <v/>
      </c>
      <c r="K231" s="7" t="str">
        <f>IF($C231="","",IFERROR((IFERROR('FORM NILAI SIAP'!$M231*'CPMK-CPL'!J$11,0)+IFERROR('FORM NILAI SIAP'!$O231*'CPMK-CPL'!J$12,0)+IFERROR('FORM NILAI SIAP'!$Q231*'CPMK-CPL'!J$13,0)+IFERROR('FORM NILAI SIAP'!$S231*'CPMK-CPL'!J$14,0)+IFERROR('FORM NILAI SIAP'!$U231*'CPMK-CPL'!J$15,0)+IFERROR('FORM NILAI SIAP'!$W231*'CPMK-CPL'!J$16,0)+IFERROR('FORM NILAI SIAP'!$Y231*'CPMK-CPL'!J$17,0)+IFERROR('FORM NILAI SIAP'!$AA231*'CPMK-CPL'!J$18,0)+IFERROR('FORM NILAI SIAP'!$AC231*'CPMK-CPL'!J$19,0)+IFERROR('FORM NILAI SIAP'!$AE231*'CPMK-CPL'!J$20,0))/'CPMK-CPL'!J$25,""))</f>
        <v/>
      </c>
      <c r="L231" s="7" t="str">
        <f>IF($C231="","",IFERROR((IFERROR('FORM NILAI SIAP'!$M231*'CPMK-CPL'!K$11,0)+IFERROR('FORM NILAI SIAP'!$O231*'CPMK-CPL'!K$12,0)+IFERROR('FORM NILAI SIAP'!$Q231*'CPMK-CPL'!K$13,0)+IFERROR('FORM NILAI SIAP'!$S231*'CPMK-CPL'!K$14,0)+IFERROR('FORM NILAI SIAP'!$U231*'CPMK-CPL'!K$15,0)+IFERROR('FORM NILAI SIAP'!$W231*'CPMK-CPL'!K$16,0)+IFERROR('FORM NILAI SIAP'!$Y231*'CPMK-CPL'!K$17,0)+IFERROR('FORM NILAI SIAP'!$AA231*'CPMK-CPL'!K$18,0)+IFERROR('FORM NILAI SIAP'!$AC231*'CPMK-CPL'!K$19,0)+IFERROR('FORM NILAI SIAP'!$AE231*'CPMK-CPL'!K$20,0))/'CPMK-CPL'!K$25,""))</f>
        <v/>
      </c>
      <c r="M231" s="7" t="str">
        <f>IF($C231="","",IFERROR((IFERROR('FORM NILAI SIAP'!$M231*'CPMK-CPL'!L$11,0)+IFERROR('FORM NILAI SIAP'!$O231*'CPMK-CPL'!L$12,0)+IFERROR('FORM NILAI SIAP'!$Q231*'CPMK-CPL'!L$13,0)+IFERROR('FORM NILAI SIAP'!$S231*'CPMK-CPL'!L$14,0)+IFERROR('FORM NILAI SIAP'!$U231*'CPMK-CPL'!L$15,0)+IFERROR('FORM NILAI SIAP'!$W231*'CPMK-CPL'!L$16,0)+IFERROR('FORM NILAI SIAP'!$Y231*'CPMK-CPL'!L$17,0)+IFERROR('FORM NILAI SIAP'!$AA231*'CPMK-CPL'!L$18,0)+IFERROR('FORM NILAI SIAP'!$AC231*'CPMK-CPL'!L$19,0)+IFERROR('FORM NILAI SIAP'!$AE231*'CPMK-CPL'!L$20,0))/'CPMK-CPL'!L$25,""))</f>
        <v/>
      </c>
      <c r="N231" s="7" t="str">
        <f>IF($C231="","",IFERROR((IFERROR('FORM NILAI SIAP'!$M231*'CPMK-CPL'!M$11,0)+IFERROR('FORM NILAI SIAP'!$O231*'CPMK-CPL'!M$12,0)+IFERROR('FORM NILAI SIAP'!$Q231*'CPMK-CPL'!M$13,0)+IFERROR('FORM NILAI SIAP'!$S231*'CPMK-CPL'!M$14,0)+IFERROR('FORM NILAI SIAP'!$U231*'CPMK-CPL'!M$15,0)+IFERROR('FORM NILAI SIAP'!$W231*'CPMK-CPL'!M$16,0)+IFERROR('FORM NILAI SIAP'!$Y231*'CPMK-CPL'!M$17,0)+IFERROR('FORM NILAI SIAP'!$AA231*'CPMK-CPL'!M$18,0)+IFERROR('FORM NILAI SIAP'!$AC231*'CPMK-CPL'!M$19,0)+IFERROR('FORM NILAI SIAP'!$AE231*'CPMK-CPL'!M$20,0))/'CPMK-CPL'!M$25,""))</f>
        <v/>
      </c>
      <c r="O231" s="7" t="str">
        <f>IF($C231="","",IFERROR((IFERROR('FORM NILAI SIAP'!$M231*'CPMK-CPL'!N$11,0)+IFERROR('FORM NILAI SIAP'!$O231*'CPMK-CPL'!N$12,0)+IFERROR('FORM NILAI SIAP'!$Q231*'CPMK-CPL'!N$13,0)+IFERROR('FORM NILAI SIAP'!$S231*'CPMK-CPL'!N$14,0)+IFERROR('FORM NILAI SIAP'!$U231*'CPMK-CPL'!N$15,0)+IFERROR('FORM NILAI SIAP'!$W231*'CPMK-CPL'!N$16,0)+IFERROR('FORM NILAI SIAP'!$Y231*'CPMK-CPL'!N$17,0)+IFERROR('FORM NILAI SIAP'!$AA231*'CPMK-CPL'!N$18,0)+IFERROR('FORM NILAI SIAP'!$AC231*'CPMK-CPL'!N$19,0)+IFERROR('FORM NILAI SIAP'!$AE231*'CPMK-CPL'!N$20,0))/'CPMK-CPL'!N$25,""))</f>
        <v/>
      </c>
      <c r="P231" s="7" t="str">
        <f>IF($C231="","",IFERROR((IFERROR('FORM NILAI SIAP'!$M231*'CPMK-CPL'!O$11,0)+IFERROR('FORM NILAI SIAP'!$O231*'CPMK-CPL'!O$12,0)+IFERROR('FORM NILAI SIAP'!$Q231*'CPMK-CPL'!O$13,0)+IFERROR('FORM NILAI SIAP'!$S231*'CPMK-CPL'!O$14,0)+IFERROR('FORM NILAI SIAP'!$U231*'CPMK-CPL'!O$15,0)+IFERROR('FORM NILAI SIAP'!$W231*'CPMK-CPL'!O$16,0)+IFERROR('FORM NILAI SIAP'!$Y231*'CPMK-CPL'!O$17,0)+IFERROR('FORM NILAI SIAP'!$AA231*'CPMK-CPL'!O$18,0)+IFERROR('FORM NILAI SIAP'!$AC231*'CPMK-CPL'!O$19,0)+IFERROR('FORM NILAI SIAP'!$AE231*'CPMK-CPL'!O$20,0))/'CPMK-CPL'!O$25,""))</f>
        <v/>
      </c>
      <c r="Q231" s="7" t="str">
        <f>IF($C231="","",IFERROR((IFERROR('FORM NILAI SIAP'!$M231*'CPMK-CPL'!P$11,0)+IFERROR('FORM NILAI SIAP'!$O231*'CPMK-CPL'!P$12,0)+IFERROR('FORM NILAI SIAP'!$Q231*'CPMK-CPL'!P$13,0)+IFERROR('FORM NILAI SIAP'!$S231*'CPMK-CPL'!P$14,0)+IFERROR('FORM NILAI SIAP'!$U231*'CPMK-CPL'!P$15,0)+IFERROR('FORM NILAI SIAP'!$W231*'CPMK-CPL'!P$16,0)+IFERROR('FORM NILAI SIAP'!$Y231*'CPMK-CPL'!P$17,0)+IFERROR('FORM NILAI SIAP'!$AA231*'CPMK-CPL'!P$18,0)+IFERROR('FORM NILAI SIAP'!$AC231*'CPMK-CPL'!P$19,0)+IFERROR('FORM NILAI SIAP'!$AE231*'CPMK-CPL'!P$20,0))/'CPMK-CPL'!P$25,""))</f>
        <v/>
      </c>
      <c r="R231" s="7" t="str">
        <f>IF($C231="","",IFERROR((IFERROR('FORM NILAI SIAP'!$M231*'CPMK-CPL'!Q$11,0)+IFERROR('FORM NILAI SIAP'!$O231*'CPMK-CPL'!Q$12,0)+IFERROR('FORM NILAI SIAP'!$Q231*'CPMK-CPL'!Q$13,0)+IFERROR('FORM NILAI SIAP'!$S231*'CPMK-CPL'!Q$14,0)+IFERROR('FORM NILAI SIAP'!$U231*'CPMK-CPL'!Q$15,0)+IFERROR('FORM NILAI SIAP'!$W231*'CPMK-CPL'!Q$16,0)+IFERROR('FORM NILAI SIAP'!$Y231*'CPMK-CPL'!Q$17,0)+IFERROR('FORM NILAI SIAP'!$AA231*'CPMK-CPL'!Q$18,0)+IFERROR('FORM NILAI SIAP'!$AC231*'CPMK-CPL'!Q$19,0)+IFERROR('FORM NILAI SIAP'!$AE231*'CPMK-CPL'!Q$20,0))/'CPMK-CPL'!Q$25,""))</f>
        <v/>
      </c>
      <c r="S231" s="7" t="str">
        <f>IF($C231="","",IFERROR((IFERROR('FORM NILAI SIAP'!$M231*'CPMK-CPL'!R$11,0)+IFERROR('FORM NILAI SIAP'!$O231*'CPMK-CPL'!R$12,0)+IFERROR('FORM NILAI SIAP'!$Q231*'CPMK-CPL'!R$13,0)+IFERROR('FORM NILAI SIAP'!$S231*'CPMK-CPL'!R$14,0)+IFERROR('FORM NILAI SIAP'!$U231*'CPMK-CPL'!R$15,0)+IFERROR('FORM NILAI SIAP'!$W231*'CPMK-CPL'!R$16,0)+IFERROR('FORM NILAI SIAP'!$Y231*'CPMK-CPL'!R$17,0)+IFERROR('FORM NILAI SIAP'!$AA231*'CPMK-CPL'!R$18,0)+IFERROR('FORM NILAI SIAP'!$AC231*'CPMK-CPL'!R$19,0)+IFERROR('FORM NILAI SIAP'!$AE231*'CPMK-CPL'!R$20,0))/'CPMK-CPL'!R$25,""))</f>
        <v/>
      </c>
      <c r="T231" s="88" t="str">
        <f t="shared" ref="T231:AH231" si="237">IF(E231="","",IF(E231&gt;=80,4,IF(E231&gt;=70,3,IF(E231&gt;=60,2,1))))</f>
        <v/>
      </c>
      <c r="U231" s="88" t="str">
        <f t="shared" si="237"/>
        <v/>
      </c>
      <c r="V231" s="88" t="str">
        <f t="shared" si="207"/>
        <v/>
      </c>
      <c r="W231" s="88" t="str">
        <f t="shared" si="237"/>
        <v/>
      </c>
      <c r="X231" s="88" t="str">
        <f t="shared" si="237"/>
        <v/>
      </c>
      <c r="Y231" s="88" t="str">
        <f t="shared" si="237"/>
        <v/>
      </c>
      <c r="Z231" s="88" t="str">
        <f t="shared" si="237"/>
        <v/>
      </c>
      <c r="AA231" s="88" t="str">
        <f t="shared" si="237"/>
        <v/>
      </c>
      <c r="AB231" s="88" t="str">
        <f t="shared" si="237"/>
        <v/>
      </c>
      <c r="AC231" s="88" t="str">
        <f t="shared" si="237"/>
        <v/>
      </c>
      <c r="AD231" s="88" t="str">
        <f t="shared" si="237"/>
        <v/>
      </c>
      <c r="AE231" s="88" t="str">
        <f t="shared" si="237"/>
        <v/>
      </c>
      <c r="AF231" s="88" t="str">
        <f t="shared" si="237"/>
        <v/>
      </c>
      <c r="AG231" s="88" t="str">
        <f t="shared" si="237"/>
        <v/>
      </c>
      <c r="AH231" s="88" t="str">
        <f t="shared" si="237"/>
        <v/>
      </c>
      <c r="AI231" s="89" t="str">
        <f t="shared" ca="1" si="6"/>
        <v/>
      </c>
      <c r="AJ231" s="89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</row>
    <row r="232" spans="1:90" ht="14.25" customHeight="1">
      <c r="A232" s="103" t="str">
        <f t="shared" si="205"/>
        <v/>
      </c>
      <c r="B232" s="64" t="str">
        <f>IF('FORM NILAI SIAP'!A232=0,"",'FORM NILAI SIAP'!A232)</f>
        <v/>
      </c>
      <c r="C232" s="3" t="str">
        <f>IF('FORM NILAI SIAP'!B232=0,"",'FORM NILAI SIAP'!B232)</f>
        <v/>
      </c>
      <c r="D232" s="3" t="str">
        <f>'FORM NILAI SIAP'!J232</f>
        <v/>
      </c>
      <c r="E232" s="7" t="str">
        <f>IF($C232="","",IFERROR((IFERROR('FORM NILAI SIAP'!$M232*'CPMK-CPL'!D$11,0)+IFERROR('FORM NILAI SIAP'!$O232*'CPMK-CPL'!D$12,0)+IFERROR('FORM NILAI SIAP'!$Q232*'CPMK-CPL'!D$13,0)+IFERROR('FORM NILAI SIAP'!$S232*'CPMK-CPL'!D$14,0)+IFERROR('FORM NILAI SIAP'!$U232*'CPMK-CPL'!D$15,0)+IFERROR('FORM NILAI SIAP'!$W232*'CPMK-CPL'!D$16,0)+IFERROR('FORM NILAI SIAP'!$Y232*'CPMK-CPL'!D$17,0)+IFERROR('FORM NILAI SIAP'!$AA232*'CPMK-CPL'!D$18,0)+IFERROR('FORM NILAI SIAP'!$AC232*'CPMK-CPL'!D$19,0)+IFERROR('FORM NILAI SIAP'!$AE232*'CPMK-CPL'!D$20,0))/'CPMK-CPL'!D$25,""))</f>
        <v/>
      </c>
      <c r="F232" s="7" t="str">
        <f>IF($C232="","",IFERROR((IFERROR('FORM NILAI SIAP'!$M232*'CPMK-CPL'!E$11,0)+IFERROR('FORM NILAI SIAP'!$O232*'CPMK-CPL'!E$12,0)+IFERROR('FORM NILAI SIAP'!$Q232*'CPMK-CPL'!E$13,0)+IFERROR('FORM NILAI SIAP'!$S232*'CPMK-CPL'!E$14,0)+IFERROR('FORM NILAI SIAP'!$U232*'CPMK-CPL'!E$15,0)+IFERROR('FORM NILAI SIAP'!$W232*'CPMK-CPL'!E$16,0)+IFERROR('FORM NILAI SIAP'!$Y232*'CPMK-CPL'!E$17,0)+IFERROR('FORM NILAI SIAP'!$AA232*'CPMK-CPL'!E$18,0)+IFERROR('FORM NILAI SIAP'!$AC232*'CPMK-CPL'!E$19,0)+IFERROR('FORM NILAI SIAP'!$AE232*'CPMK-CPL'!E$20,0))/'CPMK-CPL'!E$25,""))</f>
        <v/>
      </c>
      <c r="G232" s="7" t="str">
        <f>IF($C232="","",IFERROR((IFERROR('FORM NILAI SIAP'!$M232*'CPMK-CPL'!F$11,0)+IFERROR('FORM NILAI SIAP'!$O232*'CPMK-CPL'!F$12,0)+IFERROR('FORM NILAI SIAP'!$Q232*'CPMK-CPL'!F$13,0)+IFERROR('FORM NILAI SIAP'!$S232*'CPMK-CPL'!F$14,0)+IFERROR('FORM NILAI SIAP'!$U232*'CPMK-CPL'!F$15,0)+IFERROR('FORM NILAI SIAP'!$W232*'CPMK-CPL'!F$16,0)+IFERROR('FORM NILAI SIAP'!$Y232*'CPMK-CPL'!F$17,0)+IFERROR('FORM NILAI SIAP'!$AA232*'CPMK-CPL'!F$18,0)+IFERROR('FORM NILAI SIAP'!$AC232*'CPMK-CPL'!F$19,0)+IFERROR('FORM NILAI SIAP'!$AE232*'CPMK-CPL'!F$20,0))/'CPMK-CPL'!F$25,""))</f>
        <v/>
      </c>
      <c r="H232" s="7" t="str">
        <f>IF($C232="","",IFERROR((IFERROR('FORM NILAI SIAP'!$M232*'CPMK-CPL'!G$11,0)+IFERROR('FORM NILAI SIAP'!$O232*'CPMK-CPL'!G$12,0)+IFERROR('FORM NILAI SIAP'!$Q232*'CPMK-CPL'!G$13,0)+IFERROR('FORM NILAI SIAP'!$S232*'CPMK-CPL'!G$14,0)+IFERROR('FORM NILAI SIAP'!$U232*'CPMK-CPL'!G$15,0)+IFERROR('FORM NILAI SIAP'!$W232*'CPMK-CPL'!G$16,0)+IFERROR('FORM NILAI SIAP'!$Y232*'CPMK-CPL'!G$17,0)+IFERROR('FORM NILAI SIAP'!$AA232*'CPMK-CPL'!G$18,0)+IFERROR('FORM NILAI SIAP'!$AC232*'CPMK-CPL'!G$19,0)+IFERROR('FORM NILAI SIAP'!$AE232*'CPMK-CPL'!G$20,0))/'CPMK-CPL'!G$25,""))</f>
        <v/>
      </c>
      <c r="I232" s="7" t="str">
        <f>IF($C232="","",IFERROR((IFERROR('FORM NILAI SIAP'!$M232*'CPMK-CPL'!H$11,0)+IFERROR('FORM NILAI SIAP'!$O232*'CPMK-CPL'!H$12,0)+IFERROR('FORM NILAI SIAP'!$Q232*'CPMK-CPL'!H$13,0)+IFERROR('FORM NILAI SIAP'!$S232*'CPMK-CPL'!H$14,0)+IFERROR('FORM NILAI SIAP'!$U232*'CPMK-CPL'!H$15,0)+IFERROR('FORM NILAI SIAP'!$W232*'CPMK-CPL'!H$16,0)+IFERROR('FORM NILAI SIAP'!$Y232*'CPMK-CPL'!H$17,0)+IFERROR('FORM NILAI SIAP'!$AA232*'CPMK-CPL'!H$18,0)+IFERROR('FORM NILAI SIAP'!$AC232*'CPMK-CPL'!H$19,0)+IFERROR('FORM NILAI SIAP'!$AE232*'CPMK-CPL'!H$20,0))/'CPMK-CPL'!H$25,""))</f>
        <v/>
      </c>
      <c r="J232" s="7" t="str">
        <f>IF($C232="","",IFERROR((IFERROR('FORM NILAI SIAP'!$M232*'CPMK-CPL'!I$11,0)+IFERROR('FORM NILAI SIAP'!$O232*'CPMK-CPL'!I$12,0)+IFERROR('FORM NILAI SIAP'!$Q232*'CPMK-CPL'!I$13,0)+IFERROR('FORM NILAI SIAP'!$S232*'CPMK-CPL'!I$14,0)+IFERROR('FORM NILAI SIAP'!$U232*'CPMK-CPL'!I$15,0)+IFERROR('FORM NILAI SIAP'!$W232*'CPMK-CPL'!I$16,0)+IFERROR('FORM NILAI SIAP'!$Y232*'CPMK-CPL'!I$17,0)+IFERROR('FORM NILAI SIAP'!$AA232*'CPMK-CPL'!I$18,0)+IFERROR('FORM NILAI SIAP'!$AC232*'CPMK-CPL'!I$19,0)+IFERROR('FORM NILAI SIAP'!$AE232*'CPMK-CPL'!I$20,0))/'CPMK-CPL'!I$25,""))</f>
        <v/>
      </c>
      <c r="K232" s="7" t="str">
        <f>IF($C232="","",IFERROR((IFERROR('FORM NILAI SIAP'!$M232*'CPMK-CPL'!J$11,0)+IFERROR('FORM NILAI SIAP'!$O232*'CPMK-CPL'!J$12,0)+IFERROR('FORM NILAI SIAP'!$Q232*'CPMK-CPL'!J$13,0)+IFERROR('FORM NILAI SIAP'!$S232*'CPMK-CPL'!J$14,0)+IFERROR('FORM NILAI SIAP'!$U232*'CPMK-CPL'!J$15,0)+IFERROR('FORM NILAI SIAP'!$W232*'CPMK-CPL'!J$16,0)+IFERROR('FORM NILAI SIAP'!$Y232*'CPMK-CPL'!J$17,0)+IFERROR('FORM NILAI SIAP'!$AA232*'CPMK-CPL'!J$18,0)+IFERROR('FORM NILAI SIAP'!$AC232*'CPMK-CPL'!J$19,0)+IFERROR('FORM NILAI SIAP'!$AE232*'CPMK-CPL'!J$20,0))/'CPMK-CPL'!J$25,""))</f>
        <v/>
      </c>
      <c r="L232" s="7" t="str">
        <f>IF($C232="","",IFERROR((IFERROR('FORM NILAI SIAP'!$M232*'CPMK-CPL'!K$11,0)+IFERROR('FORM NILAI SIAP'!$O232*'CPMK-CPL'!K$12,0)+IFERROR('FORM NILAI SIAP'!$Q232*'CPMK-CPL'!K$13,0)+IFERROR('FORM NILAI SIAP'!$S232*'CPMK-CPL'!K$14,0)+IFERROR('FORM NILAI SIAP'!$U232*'CPMK-CPL'!K$15,0)+IFERROR('FORM NILAI SIAP'!$W232*'CPMK-CPL'!K$16,0)+IFERROR('FORM NILAI SIAP'!$Y232*'CPMK-CPL'!K$17,0)+IFERROR('FORM NILAI SIAP'!$AA232*'CPMK-CPL'!K$18,0)+IFERROR('FORM NILAI SIAP'!$AC232*'CPMK-CPL'!K$19,0)+IFERROR('FORM NILAI SIAP'!$AE232*'CPMK-CPL'!K$20,0))/'CPMK-CPL'!K$25,""))</f>
        <v/>
      </c>
      <c r="M232" s="7" t="str">
        <f>IF($C232="","",IFERROR((IFERROR('FORM NILAI SIAP'!$M232*'CPMK-CPL'!L$11,0)+IFERROR('FORM NILAI SIAP'!$O232*'CPMK-CPL'!L$12,0)+IFERROR('FORM NILAI SIAP'!$Q232*'CPMK-CPL'!L$13,0)+IFERROR('FORM NILAI SIAP'!$S232*'CPMK-CPL'!L$14,0)+IFERROR('FORM NILAI SIAP'!$U232*'CPMK-CPL'!L$15,0)+IFERROR('FORM NILAI SIAP'!$W232*'CPMK-CPL'!L$16,0)+IFERROR('FORM NILAI SIAP'!$Y232*'CPMK-CPL'!L$17,0)+IFERROR('FORM NILAI SIAP'!$AA232*'CPMK-CPL'!L$18,0)+IFERROR('FORM NILAI SIAP'!$AC232*'CPMK-CPL'!L$19,0)+IFERROR('FORM NILAI SIAP'!$AE232*'CPMK-CPL'!L$20,0))/'CPMK-CPL'!L$25,""))</f>
        <v/>
      </c>
      <c r="N232" s="7" t="str">
        <f>IF($C232="","",IFERROR((IFERROR('FORM NILAI SIAP'!$M232*'CPMK-CPL'!M$11,0)+IFERROR('FORM NILAI SIAP'!$O232*'CPMK-CPL'!M$12,0)+IFERROR('FORM NILAI SIAP'!$Q232*'CPMK-CPL'!M$13,0)+IFERROR('FORM NILAI SIAP'!$S232*'CPMK-CPL'!M$14,0)+IFERROR('FORM NILAI SIAP'!$U232*'CPMK-CPL'!M$15,0)+IFERROR('FORM NILAI SIAP'!$W232*'CPMK-CPL'!M$16,0)+IFERROR('FORM NILAI SIAP'!$Y232*'CPMK-CPL'!M$17,0)+IFERROR('FORM NILAI SIAP'!$AA232*'CPMK-CPL'!M$18,0)+IFERROR('FORM NILAI SIAP'!$AC232*'CPMK-CPL'!M$19,0)+IFERROR('FORM NILAI SIAP'!$AE232*'CPMK-CPL'!M$20,0))/'CPMK-CPL'!M$25,""))</f>
        <v/>
      </c>
      <c r="O232" s="7" t="str">
        <f>IF($C232="","",IFERROR((IFERROR('FORM NILAI SIAP'!$M232*'CPMK-CPL'!N$11,0)+IFERROR('FORM NILAI SIAP'!$O232*'CPMK-CPL'!N$12,0)+IFERROR('FORM NILAI SIAP'!$Q232*'CPMK-CPL'!N$13,0)+IFERROR('FORM NILAI SIAP'!$S232*'CPMK-CPL'!N$14,0)+IFERROR('FORM NILAI SIAP'!$U232*'CPMK-CPL'!N$15,0)+IFERROR('FORM NILAI SIAP'!$W232*'CPMK-CPL'!N$16,0)+IFERROR('FORM NILAI SIAP'!$Y232*'CPMK-CPL'!N$17,0)+IFERROR('FORM NILAI SIAP'!$AA232*'CPMK-CPL'!N$18,0)+IFERROR('FORM NILAI SIAP'!$AC232*'CPMK-CPL'!N$19,0)+IFERROR('FORM NILAI SIAP'!$AE232*'CPMK-CPL'!N$20,0))/'CPMK-CPL'!N$25,""))</f>
        <v/>
      </c>
      <c r="P232" s="7" t="str">
        <f>IF($C232="","",IFERROR((IFERROR('FORM NILAI SIAP'!$M232*'CPMK-CPL'!O$11,0)+IFERROR('FORM NILAI SIAP'!$O232*'CPMK-CPL'!O$12,0)+IFERROR('FORM NILAI SIAP'!$Q232*'CPMK-CPL'!O$13,0)+IFERROR('FORM NILAI SIAP'!$S232*'CPMK-CPL'!O$14,0)+IFERROR('FORM NILAI SIAP'!$U232*'CPMK-CPL'!O$15,0)+IFERROR('FORM NILAI SIAP'!$W232*'CPMK-CPL'!O$16,0)+IFERROR('FORM NILAI SIAP'!$Y232*'CPMK-CPL'!O$17,0)+IFERROR('FORM NILAI SIAP'!$AA232*'CPMK-CPL'!O$18,0)+IFERROR('FORM NILAI SIAP'!$AC232*'CPMK-CPL'!O$19,0)+IFERROR('FORM NILAI SIAP'!$AE232*'CPMK-CPL'!O$20,0))/'CPMK-CPL'!O$25,""))</f>
        <v/>
      </c>
      <c r="Q232" s="7" t="str">
        <f>IF($C232="","",IFERROR((IFERROR('FORM NILAI SIAP'!$M232*'CPMK-CPL'!P$11,0)+IFERROR('FORM NILAI SIAP'!$O232*'CPMK-CPL'!P$12,0)+IFERROR('FORM NILAI SIAP'!$Q232*'CPMK-CPL'!P$13,0)+IFERROR('FORM NILAI SIAP'!$S232*'CPMK-CPL'!P$14,0)+IFERROR('FORM NILAI SIAP'!$U232*'CPMK-CPL'!P$15,0)+IFERROR('FORM NILAI SIAP'!$W232*'CPMK-CPL'!P$16,0)+IFERROR('FORM NILAI SIAP'!$Y232*'CPMK-CPL'!P$17,0)+IFERROR('FORM NILAI SIAP'!$AA232*'CPMK-CPL'!P$18,0)+IFERROR('FORM NILAI SIAP'!$AC232*'CPMK-CPL'!P$19,0)+IFERROR('FORM NILAI SIAP'!$AE232*'CPMK-CPL'!P$20,0))/'CPMK-CPL'!P$25,""))</f>
        <v/>
      </c>
      <c r="R232" s="7" t="str">
        <f>IF($C232="","",IFERROR((IFERROR('FORM NILAI SIAP'!$M232*'CPMK-CPL'!Q$11,0)+IFERROR('FORM NILAI SIAP'!$O232*'CPMK-CPL'!Q$12,0)+IFERROR('FORM NILAI SIAP'!$Q232*'CPMK-CPL'!Q$13,0)+IFERROR('FORM NILAI SIAP'!$S232*'CPMK-CPL'!Q$14,0)+IFERROR('FORM NILAI SIAP'!$U232*'CPMK-CPL'!Q$15,0)+IFERROR('FORM NILAI SIAP'!$W232*'CPMK-CPL'!Q$16,0)+IFERROR('FORM NILAI SIAP'!$Y232*'CPMK-CPL'!Q$17,0)+IFERROR('FORM NILAI SIAP'!$AA232*'CPMK-CPL'!Q$18,0)+IFERROR('FORM NILAI SIAP'!$AC232*'CPMK-CPL'!Q$19,0)+IFERROR('FORM NILAI SIAP'!$AE232*'CPMK-CPL'!Q$20,0))/'CPMK-CPL'!Q$25,""))</f>
        <v/>
      </c>
      <c r="S232" s="7" t="str">
        <f>IF($C232="","",IFERROR((IFERROR('FORM NILAI SIAP'!$M232*'CPMK-CPL'!R$11,0)+IFERROR('FORM NILAI SIAP'!$O232*'CPMK-CPL'!R$12,0)+IFERROR('FORM NILAI SIAP'!$Q232*'CPMK-CPL'!R$13,0)+IFERROR('FORM NILAI SIAP'!$S232*'CPMK-CPL'!R$14,0)+IFERROR('FORM NILAI SIAP'!$U232*'CPMK-CPL'!R$15,0)+IFERROR('FORM NILAI SIAP'!$W232*'CPMK-CPL'!R$16,0)+IFERROR('FORM NILAI SIAP'!$Y232*'CPMK-CPL'!R$17,0)+IFERROR('FORM NILAI SIAP'!$AA232*'CPMK-CPL'!R$18,0)+IFERROR('FORM NILAI SIAP'!$AC232*'CPMK-CPL'!R$19,0)+IFERROR('FORM NILAI SIAP'!$AE232*'CPMK-CPL'!R$20,0))/'CPMK-CPL'!R$25,""))</f>
        <v/>
      </c>
      <c r="T232" s="88" t="str">
        <f t="shared" ref="T232:AH232" si="238">IF(E232="","",IF(E232&gt;=80,4,IF(E232&gt;=70,3,IF(E232&gt;=60,2,1))))</f>
        <v/>
      </c>
      <c r="U232" s="88" t="str">
        <f t="shared" si="238"/>
        <v/>
      </c>
      <c r="V232" s="88" t="str">
        <f t="shared" si="207"/>
        <v/>
      </c>
      <c r="W232" s="88" t="str">
        <f t="shared" si="238"/>
        <v/>
      </c>
      <c r="X232" s="88" t="str">
        <f t="shared" si="238"/>
        <v/>
      </c>
      <c r="Y232" s="88" t="str">
        <f t="shared" si="238"/>
        <v/>
      </c>
      <c r="Z232" s="88" t="str">
        <f t="shared" si="238"/>
        <v/>
      </c>
      <c r="AA232" s="88" t="str">
        <f t="shared" si="238"/>
        <v/>
      </c>
      <c r="AB232" s="88" t="str">
        <f t="shared" si="238"/>
        <v/>
      </c>
      <c r="AC232" s="88" t="str">
        <f t="shared" si="238"/>
        <v/>
      </c>
      <c r="AD232" s="88" t="str">
        <f t="shared" si="238"/>
        <v/>
      </c>
      <c r="AE232" s="88" t="str">
        <f t="shared" si="238"/>
        <v/>
      </c>
      <c r="AF232" s="88" t="str">
        <f t="shared" si="238"/>
        <v/>
      </c>
      <c r="AG232" s="88" t="str">
        <f t="shared" si="238"/>
        <v/>
      </c>
      <c r="AH232" s="88" t="str">
        <f t="shared" si="238"/>
        <v/>
      </c>
      <c r="AI232" s="89" t="str">
        <f t="shared" ca="1" si="6"/>
        <v/>
      </c>
      <c r="AJ232" s="89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</row>
    <row r="233" spans="1:90" ht="14.25" customHeight="1">
      <c r="A233" s="103" t="str">
        <f t="shared" si="205"/>
        <v/>
      </c>
      <c r="B233" s="64" t="str">
        <f>IF('FORM NILAI SIAP'!A233=0,"",'FORM NILAI SIAP'!A233)</f>
        <v/>
      </c>
      <c r="C233" s="3" t="str">
        <f>IF('FORM NILAI SIAP'!B233=0,"",'FORM NILAI SIAP'!B233)</f>
        <v/>
      </c>
      <c r="D233" s="3" t="str">
        <f>'FORM NILAI SIAP'!J233</f>
        <v/>
      </c>
      <c r="E233" s="7" t="str">
        <f>IF($C233="","",IFERROR((IFERROR('FORM NILAI SIAP'!$M233*'CPMK-CPL'!D$11,0)+IFERROR('FORM NILAI SIAP'!$O233*'CPMK-CPL'!D$12,0)+IFERROR('FORM NILAI SIAP'!$Q233*'CPMK-CPL'!D$13,0)+IFERROR('FORM NILAI SIAP'!$S233*'CPMK-CPL'!D$14,0)+IFERROR('FORM NILAI SIAP'!$U233*'CPMK-CPL'!D$15,0)+IFERROR('FORM NILAI SIAP'!$W233*'CPMK-CPL'!D$16,0)+IFERROR('FORM NILAI SIAP'!$Y233*'CPMK-CPL'!D$17,0)+IFERROR('FORM NILAI SIAP'!$AA233*'CPMK-CPL'!D$18,0)+IFERROR('FORM NILAI SIAP'!$AC233*'CPMK-CPL'!D$19,0)+IFERROR('FORM NILAI SIAP'!$AE233*'CPMK-CPL'!D$20,0))/'CPMK-CPL'!D$25,""))</f>
        <v/>
      </c>
      <c r="F233" s="7" t="str">
        <f>IF($C233="","",IFERROR((IFERROR('FORM NILAI SIAP'!$M233*'CPMK-CPL'!E$11,0)+IFERROR('FORM NILAI SIAP'!$O233*'CPMK-CPL'!E$12,0)+IFERROR('FORM NILAI SIAP'!$Q233*'CPMK-CPL'!E$13,0)+IFERROR('FORM NILAI SIAP'!$S233*'CPMK-CPL'!E$14,0)+IFERROR('FORM NILAI SIAP'!$U233*'CPMK-CPL'!E$15,0)+IFERROR('FORM NILAI SIAP'!$W233*'CPMK-CPL'!E$16,0)+IFERROR('FORM NILAI SIAP'!$Y233*'CPMK-CPL'!E$17,0)+IFERROR('FORM NILAI SIAP'!$AA233*'CPMK-CPL'!E$18,0)+IFERROR('FORM NILAI SIAP'!$AC233*'CPMK-CPL'!E$19,0)+IFERROR('FORM NILAI SIAP'!$AE233*'CPMK-CPL'!E$20,0))/'CPMK-CPL'!E$25,""))</f>
        <v/>
      </c>
      <c r="G233" s="7" t="str">
        <f>IF($C233="","",IFERROR((IFERROR('FORM NILAI SIAP'!$M233*'CPMK-CPL'!F$11,0)+IFERROR('FORM NILAI SIAP'!$O233*'CPMK-CPL'!F$12,0)+IFERROR('FORM NILAI SIAP'!$Q233*'CPMK-CPL'!F$13,0)+IFERROR('FORM NILAI SIAP'!$S233*'CPMK-CPL'!F$14,0)+IFERROR('FORM NILAI SIAP'!$U233*'CPMK-CPL'!F$15,0)+IFERROR('FORM NILAI SIAP'!$W233*'CPMK-CPL'!F$16,0)+IFERROR('FORM NILAI SIAP'!$Y233*'CPMK-CPL'!F$17,0)+IFERROR('FORM NILAI SIAP'!$AA233*'CPMK-CPL'!F$18,0)+IFERROR('FORM NILAI SIAP'!$AC233*'CPMK-CPL'!F$19,0)+IFERROR('FORM NILAI SIAP'!$AE233*'CPMK-CPL'!F$20,0))/'CPMK-CPL'!F$25,""))</f>
        <v/>
      </c>
      <c r="H233" s="7" t="str">
        <f>IF($C233="","",IFERROR((IFERROR('FORM NILAI SIAP'!$M233*'CPMK-CPL'!G$11,0)+IFERROR('FORM NILAI SIAP'!$O233*'CPMK-CPL'!G$12,0)+IFERROR('FORM NILAI SIAP'!$Q233*'CPMK-CPL'!G$13,0)+IFERROR('FORM NILAI SIAP'!$S233*'CPMK-CPL'!G$14,0)+IFERROR('FORM NILAI SIAP'!$U233*'CPMK-CPL'!G$15,0)+IFERROR('FORM NILAI SIAP'!$W233*'CPMK-CPL'!G$16,0)+IFERROR('FORM NILAI SIAP'!$Y233*'CPMK-CPL'!G$17,0)+IFERROR('FORM NILAI SIAP'!$AA233*'CPMK-CPL'!G$18,0)+IFERROR('FORM NILAI SIAP'!$AC233*'CPMK-CPL'!G$19,0)+IFERROR('FORM NILAI SIAP'!$AE233*'CPMK-CPL'!G$20,0))/'CPMK-CPL'!G$25,""))</f>
        <v/>
      </c>
      <c r="I233" s="7" t="str">
        <f>IF($C233="","",IFERROR((IFERROR('FORM NILAI SIAP'!$M233*'CPMK-CPL'!H$11,0)+IFERROR('FORM NILAI SIAP'!$O233*'CPMK-CPL'!H$12,0)+IFERROR('FORM NILAI SIAP'!$Q233*'CPMK-CPL'!H$13,0)+IFERROR('FORM NILAI SIAP'!$S233*'CPMK-CPL'!H$14,0)+IFERROR('FORM NILAI SIAP'!$U233*'CPMK-CPL'!H$15,0)+IFERROR('FORM NILAI SIAP'!$W233*'CPMK-CPL'!H$16,0)+IFERROR('FORM NILAI SIAP'!$Y233*'CPMK-CPL'!H$17,0)+IFERROR('FORM NILAI SIAP'!$AA233*'CPMK-CPL'!H$18,0)+IFERROR('FORM NILAI SIAP'!$AC233*'CPMK-CPL'!H$19,0)+IFERROR('FORM NILAI SIAP'!$AE233*'CPMK-CPL'!H$20,0))/'CPMK-CPL'!H$25,""))</f>
        <v/>
      </c>
      <c r="J233" s="7" t="str">
        <f>IF($C233="","",IFERROR((IFERROR('FORM NILAI SIAP'!$M233*'CPMK-CPL'!I$11,0)+IFERROR('FORM NILAI SIAP'!$O233*'CPMK-CPL'!I$12,0)+IFERROR('FORM NILAI SIAP'!$Q233*'CPMK-CPL'!I$13,0)+IFERROR('FORM NILAI SIAP'!$S233*'CPMK-CPL'!I$14,0)+IFERROR('FORM NILAI SIAP'!$U233*'CPMK-CPL'!I$15,0)+IFERROR('FORM NILAI SIAP'!$W233*'CPMK-CPL'!I$16,0)+IFERROR('FORM NILAI SIAP'!$Y233*'CPMK-CPL'!I$17,0)+IFERROR('FORM NILAI SIAP'!$AA233*'CPMK-CPL'!I$18,0)+IFERROR('FORM NILAI SIAP'!$AC233*'CPMK-CPL'!I$19,0)+IFERROR('FORM NILAI SIAP'!$AE233*'CPMK-CPL'!I$20,0))/'CPMK-CPL'!I$25,""))</f>
        <v/>
      </c>
      <c r="K233" s="7" t="str">
        <f>IF($C233="","",IFERROR((IFERROR('FORM NILAI SIAP'!$M233*'CPMK-CPL'!J$11,0)+IFERROR('FORM NILAI SIAP'!$O233*'CPMK-CPL'!J$12,0)+IFERROR('FORM NILAI SIAP'!$Q233*'CPMK-CPL'!J$13,0)+IFERROR('FORM NILAI SIAP'!$S233*'CPMK-CPL'!J$14,0)+IFERROR('FORM NILAI SIAP'!$U233*'CPMK-CPL'!J$15,0)+IFERROR('FORM NILAI SIAP'!$W233*'CPMK-CPL'!J$16,0)+IFERROR('FORM NILAI SIAP'!$Y233*'CPMK-CPL'!J$17,0)+IFERROR('FORM NILAI SIAP'!$AA233*'CPMK-CPL'!J$18,0)+IFERROR('FORM NILAI SIAP'!$AC233*'CPMK-CPL'!J$19,0)+IFERROR('FORM NILAI SIAP'!$AE233*'CPMK-CPL'!J$20,0))/'CPMK-CPL'!J$25,""))</f>
        <v/>
      </c>
      <c r="L233" s="7" t="str">
        <f>IF($C233="","",IFERROR((IFERROR('FORM NILAI SIAP'!$M233*'CPMK-CPL'!K$11,0)+IFERROR('FORM NILAI SIAP'!$O233*'CPMK-CPL'!K$12,0)+IFERROR('FORM NILAI SIAP'!$Q233*'CPMK-CPL'!K$13,0)+IFERROR('FORM NILAI SIAP'!$S233*'CPMK-CPL'!K$14,0)+IFERROR('FORM NILAI SIAP'!$U233*'CPMK-CPL'!K$15,0)+IFERROR('FORM NILAI SIAP'!$W233*'CPMK-CPL'!K$16,0)+IFERROR('FORM NILAI SIAP'!$Y233*'CPMK-CPL'!K$17,0)+IFERROR('FORM NILAI SIAP'!$AA233*'CPMK-CPL'!K$18,0)+IFERROR('FORM NILAI SIAP'!$AC233*'CPMK-CPL'!K$19,0)+IFERROR('FORM NILAI SIAP'!$AE233*'CPMK-CPL'!K$20,0))/'CPMK-CPL'!K$25,""))</f>
        <v/>
      </c>
      <c r="M233" s="7" t="str">
        <f>IF($C233="","",IFERROR((IFERROR('FORM NILAI SIAP'!$M233*'CPMK-CPL'!L$11,0)+IFERROR('FORM NILAI SIAP'!$O233*'CPMK-CPL'!L$12,0)+IFERROR('FORM NILAI SIAP'!$Q233*'CPMK-CPL'!L$13,0)+IFERROR('FORM NILAI SIAP'!$S233*'CPMK-CPL'!L$14,0)+IFERROR('FORM NILAI SIAP'!$U233*'CPMK-CPL'!L$15,0)+IFERROR('FORM NILAI SIAP'!$W233*'CPMK-CPL'!L$16,0)+IFERROR('FORM NILAI SIAP'!$Y233*'CPMK-CPL'!L$17,0)+IFERROR('FORM NILAI SIAP'!$AA233*'CPMK-CPL'!L$18,0)+IFERROR('FORM NILAI SIAP'!$AC233*'CPMK-CPL'!L$19,0)+IFERROR('FORM NILAI SIAP'!$AE233*'CPMK-CPL'!L$20,0))/'CPMK-CPL'!L$25,""))</f>
        <v/>
      </c>
      <c r="N233" s="7" t="str">
        <f>IF($C233="","",IFERROR((IFERROR('FORM NILAI SIAP'!$M233*'CPMK-CPL'!M$11,0)+IFERROR('FORM NILAI SIAP'!$O233*'CPMK-CPL'!M$12,0)+IFERROR('FORM NILAI SIAP'!$Q233*'CPMK-CPL'!M$13,0)+IFERROR('FORM NILAI SIAP'!$S233*'CPMK-CPL'!M$14,0)+IFERROR('FORM NILAI SIAP'!$U233*'CPMK-CPL'!M$15,0)+IFERROR('FORM NILAI SIAP'!$W233*'CPMK-CPL'!M$16,0)+IFERROR('FORM NILAI SIAP'!$Y233*'CPMK-CPL'!M$17,0)+IFERROR('FORM NILAI SIAP'!$AA233*'CPMK-CPL'!M$18,0)+IFERROR('FORM NILAI SIAP'!$AC233*'CPMK-CPL'!M$19,0)+IFERROR('FORM NILAI SIAP'!$AE233*'CPMK-CPL'!M$20,0))/'CPMK-CPL'!M$25,""))</f>
        <v/>
      </c>
      <c r="O233" s="7" t="str">
        <f>IF($C233="","",IFERROR((IFERROR('FORM NILAI SIAP'!$M233*'CPMK-CPL'!N$11,0)+IFERROR('FORM NILAI SIAP'!$O233*'CPMK-CPL'!N$12,0)+IFERROR('FORM NILAI SIAP'!$Q233*'CPMK-CPL'!N$13,0)+IFERROR('FORM NILAI SIAP'!$S233*'CPMK-CPL'!N$14,0)+IFERROR('FORM NILAI SIAP'!$U233*'CPMK-CPL'!N$15,0)+IFERROR('FORM NILAI SIAP'!$W233*'CPMK-CPL'!N$16,0)+IFERROR('FORM NILAI SIAP'!$Y233*'CPMK-CPL'!N$17,0)+IFERROR('FORM NILAI SIAP'!$AA233*'CPMK-CPL'!N$18,0)+IFERROR('FORM NILAI SIAP'!$AC233*'CPMK-CPL'!N$19,0)+IFERROR('FORM NILAI SIAP'!$AE233*'CPMK-CPL'!N$20,0))/'CPMK-CPL'!N$25,""))</f>
        <v/>
      </c>
      <c r="P233" s="7" t="str">
        <f>IF($C233="","",IFERROR((IFERROR('FORM NILAI SIAP'!$M233*'CPMK-CPL'!O$11,0)+IFERROR('FORM NILAI SIAP'!$O233*'CPMK-CPL'!O$12,0)+IFERROR('FORM NILAI SIAP'!$Q233*'CPMK-CPL'!O$13,0)+IFERROR('FORM NILAI SIAP'!$S233*'CPMK-CPL'!O$14,0)+IFERROR('FORM NILAI SIAP'!$U233*'CPMK-CPL'!O$15,0)+IFERROR('FORM NILAI SIAP'!$W233*'CPMK-CPL'!O$16,0)+IFERROR('FORM NILAI SIAP'!$Y233*'CPMK-CPL'!O$17,0)+IFERROR('FORM NILAI SIAP'!$AA233*'CPMK-CPL'!O$18,0)+IFERROR('FORM NILAI SIAP'!$AC233*'CPMK-CPL'!O$19,0)+IFERROR('FORM NILAI SIAP'!$AE233*'CPMK-CPL'!O$20,0))/'CPMK-CPL'!O$25,""))</f>
        <v/>
      </c>
      <c r="Q233" s="7" t="str">
        <f>IF($C233="","",IFERROR((IFERROR('FORM NILAI SIAP'!$M233*'CPMK-CPL'!P$11,0)+IFERROR('FORM NILAI SIAP'!$O233*'CPMK-CPL'!P$12,0)+IFERROR('FORM NILAI SIAP'!$Q233*'CPMK-CPL'!P$13,0)+IFERROR('FORM NILAI SIAP'!$S233*'CPMK-CPL'!P$14,0)+IFERROR('FORM NILAI SIAP'!$U233*'CPMK-CPL'!P$15,0)+IFERROR('FORM NILAI SIAP'!$W233*'CPMK-CPL'!P$16,0)+IFERROR('FORM NILAI SIAP'!$Y233*'CPMK-CPL'!P$17,0)+IFERROR('FORM NILAI SIAP'!$AA233*'CPMK-CPL'!P$18,0)+IFERROR('FORM NILAI SIAP'!$AC233*'CPMK-CPL'!P$19,0)+IFERROR('FORM NILAI SIAP'!$AE233*'CPMK-CPL'!P$20,0))/'CPMK-CPL'!P$25,""))</f>
        <v/>
      </c>
      <c r="R233" s="7" t="str">
        <f>IF($C233="","",IFERROR((IFERROR('FORM NILAI SIAP'!$M233*'CPMK-CPL'!Q$11,0)+IFERROR('FORM NILAI SIAP'!$O233*'CPMK-CPL'!Q$12,0)+IFERROR('FORM NILAI SIAP'!$Q233*'CPMK-CPL'!Q$13,0)+IFERROR('FORM NILAI SIAP'!$S233*'CPMK-CPL'!Q$14,0)+IFERROR('FORM NILAI SIAP'!$U233*'CPMK-CPL'!Q$15,0)+IFERROR('FORM NILAI SIAP'!$W233*'CPMK-CPL'!Q$16,0)+IFERROR('FORM NILAI SIAP'!$Y233*'CPMK-CPL'!Q$17,0)+IFERROR('FORM NILAI SIAP'!$AA233*'CPMK-CPL'!Q$18,0)+IFERROR('FORM NILAI SIAP'!$AC233*'CPMK-CPL'!Q$19,0)+IFERROR('FORM NILAI SIAP'!$AE233*'CPMK-CPL'!Q$20,0))/'CPMK-CPL'!Q$25,""))</f>
        <v/>
      </c>
      <c r="S233" s="7" t="str">
        <f>IF($C233="","",IFERROR((IFERROR('FORM NILAI SIAP'!$M233*'CPMK-CPL'!R$11,0)+IFERROR('FORM NILAI SIAP'!$O233*'CPMK-CPL'!R$12,0)+IFERROR('FORM NILAI SIAP'!$Q233*'CPMK-CPL'!R$13,0)+IFERROR('FORM NILAI SIAP'!$S233*'CPMK-CPL'!R$14,0)+IFERROR('FORM NILAI SIAP'!$U233*'CPMK-CPL'!R$15,0)+IFERROR('FORM NILAI SIAP'!$W233*'CPMK-CPL'!R$16,0)+IFERROR('FORM NILAI SIAP'!$Y233*'CPMK-CPL'!R$17,0)+IFERROR('FORM NILAI SIAP'!$AA233*'CPMK-CPL'!R$18,0)+IFERROR('FORM NILAI SIAP'!$AC233*'CPMK-CPL'!R$19,0)+IFERROR('FORM NILAI SIAP'!$AE233*'CPMK-CPL'!R$20,0))/'CPMK-CPL'!R$25,""))</f>
        <v/>
      </c>
      <c r="T233" s="88" t="str">
        <f t="shared" ref="T233:AH233" si="239">IF(E233="","",IF(E233&gt;=80,4,IF(E233&gt;=70,3,IF(E233&gt;=60,2,1))))</f>
        <v/>
      </c>
      <c r="U233" s="88" t="str">
        <f t="shared" si="239"/>
        <v/>
      </c>
      <c r="V233" s="88" t="str">
        <f t="shared" si="207"/>
        <v/>
      </c>
      <c r="W233" s="88" t="str">
        <f t="shared" si="239"/>
        <v/>
      </c>
      <c r="X233" s="88" t="str">
        <f t="shared" si="239"/>
        <v/>
      </c>
      <c r="Y233" s="88" t="str">
        <f t="shared" si="239"/>
        <v/>
      </c>
      <c r="Z233" s="88" t="str">
        <f t="shared" si="239"/>
        <v/>
      </c>
      <c r="AA233" s="88" t="str">
        <f t="shared" si="239"/>
        <v/>
      </c>
      <c r="AB233" s="88" t="str">
        <f t="shared" si="239"/>
        <v/>
      </c>
      <c r="AC233" s="88" t="str">
        <f t="shared" si="239"/>
        <v/>
      </c>
      <c r="AD233" s="88" t="str">
        <f t="shared" si="239"/>
        <v/>
      </c>
      <c r="AE233" s="88" t="str">
        <f t="shared" si="239"/>
        <v/>
      </c>
      <c r="AF233" s="88" t="str">
        <f t="shared" si="239"/>
        <v/>
      </c>
      <c r="AG233" s="88" t="str">
        <f t="shared" si="239"/>
        <v/>
      </c>
      <c r="AH233" s="88" t="str">
        <f t="shared" si="239"/>
        <v/>
      </c>
      <c r="AI233" s="89" t="str">
        <f t="shared" ca="1" si="6"/>
        <v/>
      </c>
      <c r="AJ233" s="89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</row>
    <row r="234" spans="1:90" ht="14.25" customHeight="1">
      <c r="A234" s="103" t="str">
        <f t="shared" si="205"/>
        <v/>
      </c>
      <c r="B234" s="64" t="str">
        <f>IF('FORM NILAI SIAP'!A234=0,"",'FORM NILAI SIAP'!A234)</f>
        <v/>
      </c>
      <c r="C234" s="3" t="str">
        <f>IF('FORM NILAI SIAP'!B234=0,"",'FORM NILAI SIAP'!B234)</f>
        <v/>
      </c>
      <c r="D234" s="3" t="str">
        <f>'FORM NILAI SIAP'!J234</f>
        <v/>
      </c>
      <c r="E234" s="7" t="str">
        <f>IF($C234="","",IFERROR((IFERROR('FORM NILAI SIAP'!$M234*'CPMK-CPL'!D$11,0)+IFERROR('FORM NILAI SIAP'!$O234*'CPMK-CPL'!D$12,0)+IFERROR('FORM NILAI SIAP'!$Q234*'CPMK-CPL'!D$13,0)+IFERROR('FORM NILAI SIAP'!$S234*'CPMK-CPL'!D$14,0)+IFERROR('FORM NILAI SIAP'!$U234*'CPMK-CPL'!D$15,0)+IFERROR('FORM NILAI SIAP'!$W234*'CPMK-CPL'!D$16,0)+IFERROR('FORM NILAI SIAP'!$Y234*'CPMK-CPL'!D$17,0)+IFERROR('FORM NILAI SIAP'!$AA234*'CPMK-CPL'!D$18,0)+IFERROR('FORM NILAI SIAP'!$AC234*'CPMK-CPL'!D$19,0)+IFERROR('FORM NILAI SIAP'!$AE234*'CPMK-CPL'!D$20,0))/'CPMK-CPL'!D$25,""))</f>
        <v/>
      </c>
      <c r="F234" s="7" t="str">
        <f>IF($C234="","",IFERROR((IFERROR('FORM NILAI SIAP'!$M234*'CPMK-CPL'!E$11,0)+IFERROR('FORM NILAI SIAP'!$O234*'CPMK-CPL'!E$12,0)+IFERROR('FORM NILAI SIAP'!$Q234*'CPMK-CPL'!E$13,0)+IFERROR('FORM NILAI SIAP'!$S234*'CPMK-CPL'!E$14,0)+IFERROR('FORM NILAI SIAP'!$U234*'CPMK-CPL'!E$15,0)+IFERROR('FORM NILAI SIAP'!$W234*'CPMK-CPL'!E$16,0)+IFERROR('FORM NILAI SIAP'!$Y234*'CPMK-CPL'!E$17,0)+IFERROR('FORM NILAI SIAP'!$AA234*'CPMK-CPL'!E$18,0)+IFERROR('FORM NILAI SIAP'!$AC234*'CPMK-CPL'!E$19,0)+IFERROR('FORM NILAI SIAP'!$AE234*'CPMK-CPL'!E$20,0))/'CPMK-CPL'!E$25,""))</f>
        <v/>
      </c>
      <c r="G234" s="7" t="str">
        <f>IF($C234="","",IFERROR((IFERROR('FORM NILAI SIAP'!$M234*'CPMK-CPL'!F$11,0)+IFERROR('FORM NILAI SIAP'!$O234*'CPMK-CPL'!F$12,0)+IFERROR('FORM NILAI SIAP'!$Q234*'CPMK-CPL'!F$13,0)+IFERROR('FORM NILAI SIAP'!$S234*'CPMK-CPL'!F$14,0)+IFERROR('FORM NILAI SIAP'!$U234*'CPMK-CPL'!F$15,0)+IFERROR('FORM NILAI SIAP'!$W234*'CPMK-CPL'!F$16,0)+IFERROR('FORM NILAI SIAP'!$Y234*'CPMK-CPL'!F$17,0)+IFERROR('FORM NILAI SIAP'!$AA234*'CPMK-CPL'!F$18,0)+IFERROR('FORM NILAI SIAP'!$AC234*'CPMK-CPL'!F$19,0)+IFERROR('FORM NILAI SIAP'!$AE234*'CPMK-CPL'!F$20,0))/'CPMK-CPL'!F$25,""))</f>
        <v/>
      </c>
      <c r="H234" s="7" t="str">
        <f>IF($C234="","",IFERROR((IFERROR('FORM NILAI SIAP'!$M234*'CPMK-CPL'!G$11,0)+IFERROR('FORM NILAI SIAP'!$O234*'CPMK-CPL'!G$12,0)+IFERROR('FORM NILAI SIAP'!$Q234*'CPMK-CPL'!G$13,0)+IFERROR('FORM NILAI SIAP'!$S234*'CPMK-CPL'!G$14,0)+IFERROR('FORM NILAI SIAP'!$U234*'CPMK-CPL'!G$15,0)+IFERROR('FORM NILAI SIAP'!$W234*'CPMK-CPL'!G$16,0)+IFERROR('FORM NILAI SIAP'!$Y234*'CPMK-CPL'!G$17,0)+IFERROR('FORM NILAI SIAP'!$AA234*'CPMK-CPL'!G$18,0)+IFERROR('FORM NILAI SIAP'!$AC234*'CPMK-CPL'!G$19,0)+IFERROR('FORM NILAI SIAP'!$AE234*'CPMK-CPL'!G$20,0))/'CPMK-CPL'!G$25,""))</f>
        <v/>
      </c>
      <c r="I234" s="7" t="str">
        <f>IF($C234="","",IFERROR((IFERROR('FORM NILAI SIAP'!$M234*'CPMK-CPL'!H$11,0)+IFERROR('FORM NILAI SIAP'!$O234*'CPMK-CPL'!H$12,0)+IFERROR('FORM NILAI SIAP'!$Q234*'CPMK-CPL'!H$13,0)+IFERROR('FORM NILAI SIAP'!$S234*'CPMK-CPL'!H$14,0)+IFERROR('FORM NILAI SIAP'!$U234*'CPMK-CPL'!H$15,0)+IFERROR('FORM NILAI SIAP'!$W234*'CPMK-CPL'!H$16,0)+IFERROR('FORM NILAI SIAP'!$Y234*'CPMK-CPL'!H$17,0)+IFERROR('FORM NILAI SIAP'!$AA234*'CPMK-CPL'!H$18,0)+IFERROR('FORM NILAI SIAP'!$AC234*'CPMK-CPL'!H$19,0)+IFERROR('FORM NILAI SIAP'!$AE234*'CPMK-CPL'!H$20,0))/'CPMK-CPL'!H$25,""))</f>
        <v/>
      </c>
      <c r="J234" s="7" t="str">
        <f>IF($C234="","",IFERROR((IFERROR('FORM NILAI SIAP'!$M234*'CPMK-CPL'!I$11,0)+IFERROR('FORM NILAI SIAP'!$O234*'CPMK-CPL'!I$12,0)+IFERROR('FORM NILAI SIAP'!$Q234*'CPMK-CPL'!I$13,0)+IFERROR('FORM NILAI SIAP'!$S234*'CPMK-CPL'!I$14,0)+IFERROR('FORM NILAI SIAP'!$U234*'CPMK-CPL'!I$15,0)+IFERROR('FORM NILAI SIAP'!$W234*'CPMK-CPL'!I$16,0)+IFERROR('FORM NILAI SIAP'!$Y234*'CPMK-CPL'!I$17,0)+IFERROR('FORM NILAI SIAP'!$AA234*'CPMK-CPL'!I$18,0)+IFERROR('FORM NILAI SIAP'!$AC234*'CPMK-CPL'!I$19,0)+IFERROR('FORM NILAI SIAP'!$AE234*'CPMK-CPL'!I$20,0))/'CPMK-CPL'!I$25,""))</f>
        <v/>
      </c>
      <c r="K234" s="7" t="str">
        <f>IF($C234="","",IFERROR((IFERROR('FORM NILAI SIAP'!$M234*'CPMK-CPL'!J$11,0)+IFERROR('FORM NILAI SIAP'!$O234*'CPMK-CPL'!J$12,0)+IFERROR('FORM NILAI SIAP'!$Q234*'CPMK-CPL'!J$13,0)+IFERROR('FORM NILAI SIAP'!$S234*'CPMK-CPL'!J$14,0)+IFERROR('FORM NILAI SIAP'!$U234*'CPMK-CPL'!J$15,0)+IFERROR('FORM NILAI SIAP'!$W234*'CPMK-CPL'!J$16,0)+IFERROR('FORM NILAI SIAP'!$Y234*'CPMK-CPL'!J$17,0)+IFERROR('FORM NILAI SIAP'!$AA234*'CPMK-CPL'!J$18,0)+IFERROR('FORM NILAI SIAP'!$AC234*'CPMK-CPL'!J$19,0)+IFERROR('FORM NILAI SIAP'!$AE234*'CPMK-CPL'!J$20,0))/'CPMK-CPL'!J$25,""))</f>
        <v/>
      </c>
      <c r="L234" s="7" t="str">
        <f>IF($C234="","",IFERROR((IFERROR('FORM NILAI SIAP'!$M234*'CPMK-CPL'!K$11,0)+IFERROR('FORM NILAI SIAP'!$O234*'CPMK-CPL'!K$12,0)+IFERROR('FORM NILAI SIAP'!$Q234*'CPMK-CPL'!K$13,0)+IFERROR('FORM NILAI SIAP'!$S234*'CPMK-CPL'!K$14,0)+IFERROR('FORM NILAI SIAP'!$U234*'CPMK-CPL'!K$15,0)+IFERROR('FORM NILAI SIAP'!$W234*'CPMK-CPL'!K$16,0)+IFERROR('FORM NILAI SIAP'!$Y234*'CPMK-CPL'!K$17,0)+IFERROR('FORM NILAI SIAP'!$AA234*'CPMK-CPL'!K$18,0)+IFERROR('FORM NILAI SIAP'!$AC234*'CPMK-CPL'!K$19,0)+IFERROR('FORM NILAI SIAP'!$AE234*'CPMK-CPL'!K$20,0))/'CPMK-CPL'!K$25,""))</f>
        <v/>
      </c>
      <c r="M234" s="7" t="str">
        <f>IF($C234="","",IFERROR((IFERROR('FORM NILAI SIAP'!$M234*'CPMK-CPL'!L$11,0)+IFERROR('FORM NILAI SIAP'!$O234*'CPMK-CPL'!L$12,0)+IFERROR('FORM NILAI SIAP'!$Q234*'CPMK-CPL'!L$13,0)+IFERROR('FORM NILAI SIAP'!$S234*'CPMK-CPL'!L$14,0)+IFERROR('FORM NILAI SIAP'!$U234*'CPMK-CPL'!L$15,0)+IFERROR('FORM NILAI SIAP'!$W234*'CPMK-CPL'!L$16,0)+IFERROR('FORM NILAI SIAP'!$Y234*'CPMK-CPL'!L$17,0)+IFERROR('FORM NILAI SIAP'!$AA234*'CPMK-CPL'!L$18,0)+IFERROR('FORM NILAI SIAP'!$AC234*'CPMK-CPL'!L$19,0)+IFERROR('FORM NILAI SIAP'!$AE234*'CPMK-CPL'!L$20,0))/'CPMK-CPL'!L$25,""))</f>
        <v/>
      </c>
      <c r="N234" s="7" t="str">
        <f>IF($C234="","",IFERROR((IFERROR('FORM NILAI SIAP'!$M234*'CPMK-CPL'!M$11,0)+IFERROR('FORM NILAI SIAP'!$O234*'CPMK-CPL'!M$12,0)+IFERROR('FORM NILAI SIAP'!$Q234*'CPMK-CPL'!M$13,0)+IFERROR('FORM NILAI SIAP'!$S234*'CPMK-CPL'!M$14,0)+IFERROR('FORM NILAI SIAP'!$U234*'CPMK-CPL'!M$15,0)+IFERROR('FORM NILAI SIAP'!$W234*'CPMK-CPL'!M$16,0)+IFERROR('FORM NILAI SIAP'!$Y234*'CPMK-CPL'!M$17,0)+IFERROR('FORM NILAI SIAP'!$AA234*'CPMK-CPL'!M$18,0)+IFERROR('FORM NILAI SIAP'!$AC234*'CPMK-CPL'!M$19,0)+IFERROR('FORM NILAI SIAP'!$AE234*'CPMK-CPL'!M$20,0))/'CPMK-CPL'!M$25,""))</f>
        <v/>
      </c>
      <c r="O234" s="7" t="str">
        <f>IF($C234="","",IFERROR((IFERROR('FORM NILAI SIAP'!$M234*'CPMK-CPL'!N$11,0)+IFERROR('FORM NILAI SIAP'!$O234*'CPMK-CPL'!N$12,0)+IFERROR('FORM NILAI SIAP'!$Q234*'CPMK-CPL'!N$13,0)+IFERROR('FORM NILAI SIAP'!$S234*'CPMK-CPL'!N$14,0)+IFERROR('FORM NILAI SIAP'!$U234*'CPMK-CPL'!N$15,0)+IFERROR('FORM NILAI SIAP'!$W234*'CPMK-CPL'!N$16,0)+IFERROR('FORM NILAI SIAP'!$Y234*'CPMK-CPL'!N$17,0)+IFERROR('FORM NILAI SIAP'!$AA234*'CPMK-CPL'!N$18,0)+IFERROR('FORM NILAI SIAP'!$AC234*'CPMK-CPL'!N$19,0)+IFERROR('FORM NILAI SIAP'!$AE234*'CPMK-CPL'!N$20,0))/'CPMK-CPL'!N$25,""))</f>
        <v/>
      </c>
      <c r="P234" s="7" t="str">
        <f>IF($C234="","",IFERROR((IFERROR('FORM NILAI SIAP'!$M234*'CPMK-CPL'!O$11,0)+IFERROR('FORM NILAI SIAP'!$O234*'CPMK-CPL'!O$12,0)+IFERROR('FORM NILAI SIAP'!$Q234*'CPMK-CPL'!O$13,0)+IFERROR('FORM NILAI SIAP'!$S234*'CPMK-CPL'!O$14,0)+IFERROR('FORM NILAI SIAP'!$U234*'CPMK-CPL'!O$15,0)+IFERROR('FORM NILAI SIAP'!$W234*'CPMK-CPL'!O$16,0)+IFERROR('FORM NILAI SIAP'!$Y234*'CPMK-CPL'!O$17,0)+IFERROR('FORM NILAI SIAP'!$AA234*'CPMK-CPL'!O$18,0)+IFERROR('FORM NILAI SIAP'!$AC234*'CPMK-CPL'!O$19,0)+IFERROR('FORM NILAI SIAP'!$AE234*'CPMK-CPL'!O$20,0))/'CPMK-CPL'!O$25,""))</f>
        <v/>
      </c>
      <c r="Q234" s="7" t="str">
        <f>IF($C234="","",IFERROR((IFERROR('FORM NILAI SIAP'!$M234*'CPMK-CPL'!P$11,0)+IFERROR('FORM NILAI SIAP'!$O234*'CPMK-CPL'!P$12,0)+IFERROR('FORM NILAI SIAP'!$Q234*'CPMK-CPL'!P$13,0)+IFERROR('FORM NILAI SIAP'!$S234*'CPMK-CPL'!P$14,0)+IFERROR('FORM NILAI SIAP'!$U234*'CPMK-CPL'!P$15,0)+IFERROR('FORM NILAI SIAP'!$W234*'CPMK-CPL'!P$16,0)+IFERROR('FORM NILAI SIAP'!$Y234*'CPMK-CPL'!P$17,0)+IFERROR('FORM NILAI SIAP'!$AA234*'CPMK-CPL'!P$18,0)+IFERROR('FORM NILAI SIAP'!$AC234*'CPMK-CPL'!P$19,0)+IFERROR('FORM NILAI SIAP'!$AE234*'CPMK-CPL'!P$20,0))/'CPMK-CPL'!P$25,""))</f>
        <v/>
      </c>
      <c r="R234" s="7" t="str">
        <f>IF($C234="","",IFERROR((IFERROR('FORM NILAI SIAP'!$M234*'CPMK-CPL'!Q$11,0)+IFERROR('FORM NILAI SIAP'!$O234*'CPMK-CPL'!Q$12,0)+IFERROR('FORM NILAI SIAP'!$Q234*'CPMK-CPL'!Q$13,0)+IFERROR('FORM NILAI SIAP'!$S234*'CPMK-CPL'!Q$14,0)+IFERROR('FORM NILAI SIAP'!$U234*'CPMK-CPL'!Q$15,0)+IFERROR('FORM NILAI SIAP'!$W234*'CPMK-CPL'!Q$16,0)+IFERROR('FORM NILAI SIAP'!$Y234*'CPMK-CPL'!Q$17,0)+IFERROR('FORM NILAI SIAP'!$AA234*'CPMK-CPL'!Q$18,0)+IFERROR('FORM NILAI SIAP'!$AC234*'CPMK-CPL'!Q$19,0)+IFERROR('FORM NILAI SIAP'!$AE234*'CPMK-CPL'!Q$20,0))/'CPMK-CPL'!Q$25,""))</f>
        <v/>
      </c>
      <c r="S234" s="7" t="str">
        <f>IF($C234="","",IFERROR((IFERROR('FORM NILAI SIAP'!$M234*'CPMK-CPL'!R$11,0)+IFERROR('FORM NILAI SIAP'!$O234*'CPMK-CPL'!R$12,0)+IFERROR('FORM NILAI SIAP'!$Q234*'CPMK-CPL'!R$13,0)+IFERROR('FORM NILAI SIAP'!$S234*'CPMK-CPL'!R$14,0)+IFERROR('FORM NILAI SIAP'!$U234*'CPMK-CPL'!R$15,0)+IFERROR('FORM NILAI SIAP'!$W234*'CPMK-CPL'!R$16,0)+IFERROR('FORM NILAI SIAP'!$Y234*'CPMK-CPL'!R$17,0)+IFERROR('FORM NILAI SIAP'!$AA234*'CPMK-CPL'!R$18,0)+IFERROR('FORM NILAI SIAP'!$AC234*'CPMK-CPL'!R$19,0)+IFERROR('FORM NILAI SIAP'!$AE234*'CPMK-CPL'!R$20,0))/'CPMK-CPL'!R$25,""))</f>
        <v/>
      </c>
      <c r="T234" s="88" t="str">
        <f t="shared" ref="T234:AH234" si="240">IF(E234="","",IF(E234&gt;=80,4,IF(E234&gt;=70,3,IF(E234&gt;=60,2,1))))</f>
        <v/>
      </c>
      <c r="U234" s="88" t="str">
        <f t="shared" si="240"/>
        <v/>
      </c>
      <c r="V234" s="88" t="str">
        <f t="shared" si="207"/>
        <v/>
      </c>
      <c r="W234" s="88" t="str">
        <f t="shared" si="240"/>
        <v/>
      </c>
      <c r="X234" s="88" t="str">
        <f t="shared" si="240"/>
        <v/>
      </c>
      <c r="Y234" s="88" t="str">
        <f t="shared" si="240"/>
        <v/>
      </c>
      <c r="Z234" s="88" t="str">
        <f t="shared" si="240"/>
        <v/>
      </c>
      <c r="AA234" s="88" t="str">
        <f t="shared" si="240"/>
        <v/>
      </c>
      <c r="AB234" s="88" t="str">
        <f t="shared" si="240"/>
        <v/>
      </c>
      <c r="AC234" s="88" t="str">
        <f t="shared" si="240"/>
        <v/>
      </c>
      <c r="AD234" s="88" t="str">
        <f t="shared" si="240"/>
        <v/>
      </c>
      <c r="AE234" s="88" t="str">
        <f t="shared" si="240"/>
        <v/>
      </c>
      <c r="AF234" s="88" t="str">
        <f t="shared" si="240"/>
        <v/>
      </c>
      <c r="AG234" s="88" t="str">
        <f t="shared" si="240"/>
        <v/>
      </c>
      <c r="AH234" s="88" t="str">
        <f t="shared" si="240"/>
        <v/>
      </c>
      <c r="AI234" s="89" t="str">
        <f t="shared" ca="1" si="6"/>
        <v/>
      </c>
      <c r="AJ234" s="89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</row>
    <row r="235" spans="1:90" ht="14.25" customHeight="1">
      <c r="A235" s="103" t="str">
        <f t="shared" si="205"/>
        <v/>
      </c>
      <c r="B235" s="64" t="str">
        <f>IF('FORM NILAI SIAP'!A235=0,"",'FORM NILAI SIAP'!A235)</f>
        <v/>
      </c>
      <c r="C235" s="3" t="str">
        <f>IF('FORM NILAI SIAP'!B235=0,"",'FORM NILAI SIAP'!B235)</f>
        <v/>
      </c>
      <c r="D235" s="3" t="str">
        <f>'FORM NILAI SIAP'!J235</f>
        <v/>
      </c>
      <c r="E235" s="7" t="str">
        <f>IF($C235="","",IFERROR((IFERROR('FORM NILAI SIAP'!$M235*'CPMK-CPL'!D$11,0)+IFERROR('FORM NILAI SIAP'!$O235*'CPMK-CPL'!D$12,0)+IFERROR('FORM NILAI SIAP'!$Q235*'CPMK-CPL'!D$13,0)+IFERROR('FORM NILAI SIAP'!$S235*'CPMK-CPL'!D$14,0)+IFERROR('FORM NILAI SIAP'!$U235*'CPMK-CPL'!D$15,0)+IFERROR('FORM NILAI SIAP'!$W235*'CPMK-CPL'!D$16,0)+IFERROR('FORM NILAI SIAP'!$Y235*'CPMK-CPL'!D$17,0)+IFERROR('FORM NILAI SIAP'!$AA235*'CPMK-CPL'!D$18,0)+IFERROR('FORM NILAI SIAP'!$AC235*'CPMK-CPL'!D$19,0)+IFERROR('FORM NILAI SIAP'!$AE235*'CPMK-CPL'!D$20,0))/'CPMK-CPL'!D$25,""))</f>
        <v/>
      </c>
      <c r="F235" s="7" t="str">
        <f>IF($C235="","",IFERROR((IFERROR('FORM NILAI SIAP'!$M235*'CPMK-CPL'!E$11,0)+IFERROR('FORM NILAI SIAP'!$O235*'CPMK-CPL'!E$12,0)+IFERROR('FORM NILAI SIAP'!$Q235*'CPMK-CPL'!E$13,0)+IFERROR('FORM NILAI SIAP'!$S235*'CPMK-CPL'!E$14,0)+IFERROR('FORM NILAI SIAP'!$U235*'CPMK-CPL'!E$15,0)+IFERROR('FORM NILAI SIAP'!$W235*'CPMK-CPL'!E$16,0)+IFERROR('FORM NILAI SIAP'!$Y235*'CPMK-CPL'!E$17,0)+IFERROR('FORM NILAI SIAP'!$AA235*'CPMK-CPL'!E$18,0)+IFERROR('FORM NILAI SIAP'!$AC235*'CPMK-CPL'!E$19,0)+IFERROR('FORM NILAI SIAP'!$AE235*'CPMK-CPL'!E$20,0))/'CPMK-CPL'!E$25,""))</f>
        <v/>
      </c>
      <c r="G235" s="7" t="str">
        <f>IF($C235="","",IFERROR((IFERROR('FORM NILAI SIAP'!$M235*'CPMK-CPL'!F$11,0)+IFERROR('FORM NILAI SIAP'!$O235*'CPMK-CPL'!F$12,0)+IFERROR('FORM NILAI SIAP'!$Q235*'CPMK-CPL'!F$13,0)+IFERROR('FORM NILAI SIAP'!$S235*'CPMK-CPL'!F$14,0)+IFERROR('FORM NILAI SIAP'!$U235*'CPMK-CPL'!F$15,0)+IFERROR('FORM NILAI SIAP'!$W235*'CPMK-CPL'!F$16,0)+IFERROR('FORM NILAI SIAP'!$Y235*'CPMK-CPL'!F$17,0)+IFERROR('FORM NILAI SIAP'!$AA235*'CPMK-CPL'!F$18,0)+IFERROR('FORM NILAI SIAP'!$AC235*'CPMK-CPL'!F$19,0)+IFERROR('FORM NILAI SIAP'!$AE235*'CPMK-CPL'!F$20,0))/'CPMK-CPL'!F$25,""))</f>
        <v/>
      </c>
      <c r="H235" s="7" t="str">
        <f>IF($C235="","",IFERROR((IFERROR('FORM NILAI SIAP'!$M235*'CPMK-CPL'!G$11,0)+IFERROR('FORM NILAI SIAP'!$O235*'CPMK-CPL'!G$12,0)+IFERROR('FORM NILAI SIAP'!$Q235*'CPMK-CPL'!G$13,0)+IFERROR('FORM NILAI SIAP'!$S235*'CPMK-CPL'!G$14,0)+IFERROR('FORM NILAI SIAP'!$U235*'CPMK-CPL'!G$15,0)+IFERROR('FORM NILAI SIAP'!$W235*'CPMK-CPL'!G$16,0)+IFERROR('FORM NILAI SIAP'!$Y235*'CPMK-CPL'!G$17,0)+IFERROR('FORM NILAI SIAP'!$AA235*'CPMK-CPL'!G$18,0)+IFERROR('FORM NILAI SIAP'!$AC235*'CPMK-CPL'!G$19,0)+IFERROR('FORM NILAI SIAP'!$AE235*'CPMK-CPL'!G$20,0))/'CPMK-CPL'!G$25,""))</f>
        <v/>
      </c>
      <c r="I235" s="7" t="str">
        <f>IF($C235="","",IFERROR((IFERROR('FORM NILAI SIAP'!$M235*'CPMK-CPL'!H$11,0)+IFERROR('FORM NILAI SIAP'!$O235*'CPMK-CPL'!H$12,0)+IFERROR('FORM NILAI SIAP'!$Q235*'CPMK-CPL'!H$13,0)+IFERROR('FORM NILAI SIAP'!$S235*'CPMK-CPL'!H$14,0)+IFERROR('FORM NILAI SIAP'!$U235*'CPMK-CPL'!H$15,0)+IFERROR('FORM NILAI SIAP'!$W235*'CPMK-CPL'!H$16,0)+IFERROR('FORM NILAI SIAP'!$Y235*'CPMK-CPL'!H$17,0)+IFERROR('FORM NILAI SIAP'!$AA235*'CPMK-CPL'!H$18,0)+IFERROR('FORM NILAI SIAP'!$AC235*'CPMK-CPL'!H$19,0)+IFERROR('FORM NILAI SIAP'!$AE235*'CPMK-CPL'!H$20,0))/'CPMK-CPL'!H$25,""))</f>
        <v/>
      </c>
      <c r="J235" s="7" t="str">
        <f>IF($C235="","",IFERROR((IFERROR('FORM NILAI SIAP'!$M235*'CPMK-CPL'!I$11,0)+IFERROR('FORM NILAI SIAP'!$O235*'CPMK-CPL'!I$12,0)+IFERROR('FORM NILAI SIAP'!$Q235*'CPMK-CPL'!I$13,0)+IFERROR('FORM NILAI SIAP'!$S235*'CPMK-CPL'!I$14,0)+IFERROR('FORM NILAI SIAP'!$U235*'CPMK-CPL'!I$15,0)+IFERROR('FORM NILAI SIAP'!$W235*'CPMK-CPL'!I$16,0)+IFERROR('FORM NILAI SIAP'!$Y235*'CPMK-CPL'!I$17,0)+IFERROR('FORM NILAI SIAP'!$AA235*'CPMK-CPL'!I$18,0)+IFERROR('FORM NILAI SIAP'!$AC235*'CPMK-CPL'!I$19,0)+IFERROR('FORM NILAI SIAP'!$AE235*'CPMK-CPL'!I$20,0))/'CPMK-CPL'!I$25,""))</f>
        <v/>
      </c>
      <c r="K235" s="7" t="str">
        <f>IF($C235="","",IFERROR((IFERROR('FORM NILAI SIAP'!$M235*'CPMK-CPL'!J$11,0)+IFERROR('FORM NILAI SIAP'!$O235*'CPMK-CPL'!J$12,0)+IFERROR('FORM NILAI SIAP'!$Q235*'CPMK-CPL'!J$13,0)+IFERROR('FORM NILAI SIAP'!$S235*'CPMK-CPL'!J$14,0)+IFERROR('FORM NILAI SIAP'!$U235*'CPMK-CPL'!J$15,0)+IFERROR('FORM NILAI SIAP'!$W235*'CPMK-CPL'!J$16,0)+IFERROR('FORM NILAI SIAP'!$Y235*'CPMK-CPL'!J$17,0)+IFERROR('FORM NILAI SIAP'!$AA235*'CPMK-CPL'!J$18,0)+IFERROR('FORM NILAI SIAP'!$AC235*'CPMK-CPL'!J$19,0)+IFERROR('FORM NILAI SIAP'!$AE235*'CPMK-CPL'!J$20,0))/'CPMK-CPL'!J$25,""))</f>
        <v/>
      </c>
      <c r="L235" s="7" t="str">
        <f>IF($C235="","",IFERROR((IFERROR('FORM NILAI SIAP'!$M235*'CPMK-CPL'!K$11,0)+IFERROR('FORM NILAI SIAP'!$O235*'CPMK-CPL'!K$12,0)+IFERROR('FORM NILAI SIAP'!$Q235*'CPMK-CPL'!K$13,0)+IFERROR('FORM NILAI SIAP'!$S235*'CPMK-CPL'!K$14,0)+IFERROR('FORM NILAI SIAP'!$U235*'CPMK-CPL'!K$15,0)+IFERROR('FORM NILAI SIAP'!$W235*'CPMK-CPL'!K$16,0)+IFERROR('FORM NILAI SIAP'!$Y235*'CPMK-CPL'!K$17,0)+IFERROR('FORM NILAI SIAP'!$AA235*'CPMK-CPL'!K$18,0)+IFERROR('FORM NILAI SIAP'!$AC235*'CPMK-CPL'!K$19,0)+IFERROR('FORM NILAI SIAP'!$AE235*'CPMK-CPL'!K$20,0))/'CPMK-CPL'!K$25,""))</f>
        <v/>
      </c>
      <c r="M235" s="7" t="str">
        <f>IF($C235="","",IFERROR((IFERROR('FORM NILAI SIAP'!$M235*'CPMK-CPL'!L$11,0)+IFERROR('FORM NILAI SIAP'!$O235*'CPMK-CPL'!L$12,0)+IFERROR('FORM NILAI SIAP'!$Q235*'CPMK-CPL'!L$13,0)+IFERROR('FORM NILAI SIAP'!$S235*'CPMK-CPL'!L$14,0)+IFERROR('FORM NILAI SIAP'!$U235*'CPMK-CPL'!L$15,0)+IFERROR('FORM NILAI SIAP'!$W235*'CPMK-CPL'!L$16,0)+IFERROR('FORM NILAI SIAP'!$Y235*'CPMK-CPL'!L$17,0)+IFERROR('FORM NILAI SIAP'!$AA235*'CPMK-CPL'!L$18,0)+IFERROR('FORM NILAI SIAP'!$AC235*'CPMK-CPL'!L$19,0)+IFERROR('FORM NILAI SIAP'!$AE235*'CPMK-CPL'!L$20,0))/'CPMK-CPL'!L$25,""))</f>
        <v/>
      </c>
      <c r="N235" s="7" t="str">
        <f>IF($C235="","",IFERROR((IFERROR('FORM NILAI SIAP'!$M235*'CPMK-CPL'!M$11,0)+IFERROR('FORM NILAI SIAP'!$O235*'CPMK-CPL'!M$12,0)+IFERROR('FORM NILAI SIAP'!$Q235*'CPMK-CPL'!M$13,0)+IFERROR('FORM NILAI SIAP'!$S235*'CPMK-CPL'!M$14,0)+IFERROR('FORM NILAI SIAP'!$U235*'CPMK-CPL'!M$15,0)+IFERROR('FORM NILAI SIAP'!$W235*'CPMK-CPL'!M$16,0)+IFERROR('FORM NILAI SIAP'!$Y235*'CPMK-CPL'!M$17,0)+IFERROR('FORM NILAI SIAP'!$AA235*'CPMK-CPL'!M$18,0)+IFERROR('FORM NILAI SIAP'!$AC235*'CPMK-CPL'!M$19,0)+IFERROR('FORM NILAI SIAP'!$AE235*'CPMK-CPL'!M$20,0))/'CPMK-CPL'!M$25,""))</f>
        <v/>
      </c>
      <c r="O235" s="7" t="str">
        <f>IF($C235="","",IFERROR((IFERROR('FORM NILAI SIAP'!$M235*'CPMK-CPL'!N$11,0)+IFERROR('FORM NILAI SIAP'!$O235*'CPMK-CPL'!N$12,0)+IFERROR('FORM NILAI SIAP'!$Q235*'CPMK-CPL'!N$13,0)+IFERROR('FORM NILAI SIAP'!$S235*'CPMK-CPL'!N$14,0)+IFERROR('FORM NILAI SIAP'!$U235*'CPMK-CPL'!N$15,0)+IFERROR('FORM NILAI SIAP'!$W235*'CPMK-CPL'!N$16,0)+IFERROR('FORM NILAI SIAP'!$Y235*'CPMK-CPL'!N$17,0)+IFERROR('FORM NILAI SIAP'!$AA235*'CPMK-CPL'!N$18,0)+IFERROR('FORM NILAI SIAP'!$AC235*'CPMK-CPL'!N$19,0)+IFERROR('FORM NILAI SIAP'!$AE235*'CPMK-CPL'!N$20,0))/'CPMK-CPL'!N$25,""))</f>
        <v/>
      </c>
      <c r="P235" s="7" t="str">
        <f>IF($C235="","",IFERROR((IFERROR('FORM NILAI SIAP'!$M235*'CPMK-CPL'!O$11,0)+IFERROR('FORM NILAI SIAP'!$O235*'CPMK-CPL'!O$12,0)+IFERROR('FORM NILAI SIAP'!$Q235*'CPMK-CPL'!O$13,0)+IFERROR('FORM NILAI SIAP'!$S235*'CPMK-CPL'!O$14,0)+IFERROR('FORM NILAI SIAP'!$U235*'CPMK-CPL'!O$15,0)+IFERROR('FORM NILAI SIAP'!$W235*'CPMK-CPL'!O$16,0)+IFERROR('FORM NILAI SIAP'!$Y235*'CPMK-CPL'!O$17,0)+IFERROR('FORM NILAI SIAP'!$AA235*'CPMK-CPL'!O$18,0)+IFERROR('FORM NILAI SIAP'!$AC235*'CPMK-CPL'!O$19,0)+IFERROR('FORM NILAI SIAP'!$AE235*'CPMK-CPL'!O$20,0))/'CPMK-CPL'!O$25,""))</f>
        <v/>
      </c>
      <c r="Q235" s="7" t="str">
        <f>IF($C235="","",IFERROR((IFERROR('FORM NILAI SIAP'!$M235*'CPMK-CPL'!P$11,0)+IFERROR('FORM NILAI SIAP'!$O235*'CPMK-CPL'!P$12,0)+IFERROR('FORM NILAI SIAP'!$Q235*'CPMK-CPL'!P$13,0)+IFERROR('FORM NILAI SIAP'!$S235*'CPMK-CPL'!P$14,0)+IFERROR('FORM NILAI SIAP'!$U235*'CPMK-CPL'!P$15,0)+IFERROR('FORM NILAI SIAP'!$W235*'CPMK-CPL'!P$16,0)+IFERROR('FORM NILAI SIAP'!$Y235*'CPMK-CPL'!P$17,0)+IFERROR('FORM NILAI SIAP'!$AA235*'CPMK-CPL'!P$18,0)+IFERROR('FORM NILAI SIAP'!$AC235*'CPMK-CPL'!P$19,0)+IFERROR('FORM NILAI SIAP'!$AE235*'CPMK-CPL'!P$20,0))/'CPMK-CPL'!P$25,""))</f>
        <v/>
      </c>
      <c r="R235" s="7" t="str">
        <f>IF($C235="","",IFERROR((IFERROR('FORM NILAI SIAP'!$M235*'CPMK-CPL'!Q$11,0)+IFERROR('FORM NILAI SIAP'!$O235*'CPMK-CPL'!Q$12,0)+IFERROR('FORM NILAI SIAP'!$Q235*'CPMK-CPL'!Q$13,0)+IFERROR('FORM NILAI SIAP'!$S235*'CPMK-CPL'!Q$14,0)+IFERROR('FORM NILAI SIAP'!$U235*'CPMK-CPL'!Q$15,0)+IFERROR('FORM NILAI SIAP'!$W235*'CPMK-CPL'!Q$16,0)+IFERROR('FORM NILAI SIAP'!$Y235*'CPMK-CPL'!Q$17,0)+IFERROR('FORM NILAI SIAP'!$AA235*'CPMK-CPL'!Q$18,0)+IFERROR('FORM NILAI SIAP'!$AC235*'CPMK-CPL'!Q$19,0)+IFERROR('FORM NILAI SIAP'!$AE235*'CPMK-CPL'!Q$20,0))/'CPMK-CPL'!Q$25,""))</f>
        <v/>
      </c>
      <c r="S235" s="7" t="str">
        <f>IF($C235="","",IFERROR((IFERROR('FORM NILAI SIAP'!$M235*'CPMK-CPL'!R$11,0)+IFERROR('FORM NILAI SIAP'!$O235*'CPMK-CPL'!R$12,0)+IFERROR('FORM NILAI SIAP'!$Q235*'CPMK-CPL'!R$13,0)+IFERROR('FORM NILAI SIAP'!$S235*'CPMK-CPL'!R$14,0)+IFERROR('FORM NILAI SIAP'!$U235*'CPMK-CPL'!R$15,0)+IFERROR('FORM NILAI SIAP'!$W235*'CPMK-CPL'!R$16,0)+IFERROR('FORM NILAI SIAP'!$Y235*'CPMK-CPL'!R$17,0)+IFERROR('FORM NILAI SIAP'!$AA235*'CPMK-CPL'!R$18,0)+IFERROR('FORM NILAI SIAP'!$AC235*'CPMK-CPL'!R$19,0)+IFERROR('FORM NILAI SIAP'!$AE235*'CPMK-CPL'!R$20,0))/'CPMK-CPL'!R$25,""))</f>
        <v/>
      </c>
      <c r="T235" s="88" t="str">
        <f t="shared" ref="T235:AH235" si="241">IF(E235="","",IF(E235&gt;=80,4,IF(E235&gt;=70,3,IF(E235&gt;=60,2,1))))</f>
        <v/>
      </c>
      <c r="U235" s="88" t="str">
        <f t="shared" si="241"/>
        <v/>
      </c>
      <c r="V235" s="88" t="str">
        <f t="shared" si="207"/>
        <v/>
      </c>
      <c r="W235" s="88" t="str">
        <f t="shared" si="241"/>
        <v/>
      </c>
      <c r="X235" s="88" t="str">
        <f t="shared" si="241"/>
        <v/>
      </c>
      <c r="Y235" s="88" t="str">
        <f t="shared" si="241"/>
        <v/>
      </c>
      <c r="Z235" s="88" t="str">
        <f t="shared" si="241"/>
        <v/>
      </c>
      <c r="AA235" s="88" t="str">
        <f t="shared" si="241"/>
        <v/>
      </c>
      <c r="AB235" s="88" t="str">
        <f t="shared" si="241"/>
        <v/>
      </c>
      <c r="AC235" s="88" t="str">
        <f t="shared" si="241"/>
        <v/>
      </c>
      <c r="AD235" s="88" t="str">
        <f t="shared" si="241"/>
        <v/>
      </c>
      <c r="AE235" s="88" t="str">
        <f t="shared" si="241"/>
        <v/>
      </c>
      <c r="AF235" s="88" t="str">
        <f t="shared" si="241"/>
        <v/>
      </c>
      <c r="AG235" s="88" t="str">
        <f t="shared" si="241"/>
        <v/>
      </c>
      <c r="AH235" s="88" t="str">
        <f t="shared" si="241"/>
        <v/>
      </c>
      <c r="AI235" s="89" t="str">
        <f t="shared" ca="1" si="6"/>
        <v/>
      </c>
      <c r="AJ235" s="89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</row>
    <row r="236" spans="1:90" ht="14.25" customHeight="1">
      <c r="A236" s="103" t="str">
        <f t="shared" si="205"/>
        <v/>
      </c>
      <c r="B236" s="64" t="str">
        <f>IF('FORM NILAI SIAP'!A236=0,"",'FORM NILAI SIAP'!A236)</f>
        <v/>
      </c>
      <c r="C236" s="3" t="str">
        <f>IF('FORM NILAI SIAP'!B236=0,"",'FORM NILAI SIAP'!B236)</f>
        <v/>
      </c>
      <c r="D236" s="3" t="str">
        <f>'FORM NILAI SIAP'!J236</f>
        <v/>
      </c>
      <c r="E236" s="7" t="str">
        <f>IF($C236="","",IFERROR((IFERROR('FORM NILAI SIAP'!$M236*'CPMK-CPL'!D$11,0)+IFERROR('FORM NILAI SIAP'!$O236*'CPMK-CPL'!D$12,0)+IFERROR('FORM NILAI SIAP'!$Q236*'CPMK-CPL'!D$13,0)+IFERROR('FORM NILAI SIAP'!$S236*'CPMK-CPL'!D$14,0)+IFERROR('FORM NILAI SIAP'!$U236*'CPMK-CPL'!D$15,0)+IFERROR('FORM NILAI SIAP'!$W236*'CPMK-CPL'!D$16,0)+IFERROR('FORM NILAI SIAP'!$Y236*'CPMK-CPL'!D$17,0)+IFERROR('FORM NILAI SIAP'!$AA236*'CPMK-CPL'!D$18,0)+IFERROR('FORM NILAI SIAP'!$AC236*'CPMK-CPL'!D$19,0)+IFERROR('FORM NILAI SIAP'!$AE236*'CPMK-CPL'!D$20,0))/'CPMK-CPL'!D$25,""))</f>
        <v/>
      </c>
      <c r="F236" s="7" t="str">
        <f>IF($C236="","",IFERROR((IFERROR('FORM NILAI SIAP'!$M236*'CPMK-CPL'!E$11,0)+IFERROR('FORM NILAI SIAP'!$O236*'CPMK-CPL'!E$12,0)+IFERROR('FORM NILAI SIAP'!$Q236*'CPMK-CPL'!E$13,0)+IFERROR('FORM NILAI SIAP'!$S236*'CPMK-CPL'!E$14,0)+IFERROR('FORM NILAI SIAP'!$U236*'CPMK-CPL'!E$15,0)+IFERROR('FORM NILAI SIAP'!$W236*'CPMK-CPL'!E$16,0)+IFERROR('FORM NILAI SIAP'!$Y236*'CPMK-CPL'!E$17,0)+IFERROR('FORM NILAI SIAP'!$AA236*'CPMK-CPL'!E$18,0)+IFERROR('FORM NILAI SIAP'!$AC236*'CPMK-CPL'!E$19,0)+IFERROR('FORM NILAI SIAP'!$AE236*'CPMK-CPL'!E$20,0))/'CPMK-CPL'!E$25,""))</f>
        <v/>
      </c>
      <c r="G236" s="7" t="str">
        <f>IF($C236="","",IFERROR((IFERROR('FORM NILAI SIAP'!$M236*'CPMK-CPL'!F$11,0)+IFERROR('FORM NILAI SIAP'!$O236*'CPMK-CPL'!F$12,0)+IFERROR('FORM NILAI SIAP'!$Q236*'CPMK-CPL'!F$13,0)+IFERROR('FORM NILAI SIAP'!$S236*'CPMK-CPL'!F$14,0)+IFERROR('FORM NILAI SIAP'!$U236*'CPMK-CPL'!F$15,0)+IFERROR('FORM NILAI SIAP'!$W236*'CPMK-CPL'!F$16,0)+IFERROR('FORM NILAI SIAP'!$Y236*'CPMK-CPL'!F$17,0)+IFERROR('FORM NILAI SIAP'!$AA236*'CPMK-CPL'!F$18,0)+IFERROR('FORM NILAI SIAP'!$AC236*'CPMK-CPL'!F$19,0)+IFERROR('FORM NILAI SIAP'!$AE236*'CPMK-CPL'!F$20,0))/'CPMK-CPL'!F$25,""))</f>
        <v/>
      </c>
      <c r="H236" s="7" t="str">
        <f>IF($C236="","",IFERROR((IFERROR('FORM NILAI SIAP'!$M236*'CPMK-CPL'!G$11,0)+IFERROR('FORM NILAI SIAP'!$O236*'CPMK-CPL'!G$12,0)+IFERROR('FORM NILAI SIAP'!$Q236*'CPMK-CPL'!G$13,0)+IFERROR('FORM NILAI SIAP'!$S236*'CPMK-CPL'!G$14,0)+IFERROR('FORM NILAI SIAP'!$U236*'CPMK-CPL'!G$15,0)+IFERROR('FORM NILAI SIAP'!$W236*'CPMK-CPL'!G$16,0)+IFERROR('FORM NILAI SIAP'!$Y236*'CPMK-CPL'!G$17,0)+IFERROR('FORM NILAI SIAP'!$AA236*'CPMK-CPL'!G$18,0)+IFERROR('FORM NILAI SIAP'!$AC236*'CPMK-CPL'!G$19,0)+IFERROR('FORM NILAI SIAP'!$AE236*'CPMK-CPL'!G$20,0))/'CPMK-CPL'!G$25,""))</f>
        <v/>
      </c>
      <c r="I236" s="7" t="str">
        <f>IF($C236="","",IFERROR((IFERROR('FORM NILAI SIAP'!$M236*'CPMK-CPL'!H$11,0)+IFERROR('FORM NILAI SIAP'!$O236*'CPMK-CPL'!H$12,0)+IFERROR('FORM NILAI SIAP'!$Q236*'CPMK-CPL'!H$13,0)+IFERROR('FORM NILAI SIAP'!$S236*'CPMK-CPL'!H$14,0)+IFERROR('FORM NILAI SIAP'!$U236*'CPMK-CPL'!H$15,0)+IFERROR('FORM NILAI SIAP'!$W236*'CPMK-CPL'!H$16,0)+IFERROR('FORM NILAI SIAP'!$Y236*'CPMK-CPL'!H$17,0)+IFERROR('FORM NILAI SIAP'!$AA236*'CPMK-CPL'!H$18,0)+IFERROR('FORM NILAI SIAP'!$AC236*'CPMK-CPL'!H$19,0)+IFERROR('FORM NILAI SIAP'!$AE236*'CPMK-CPL'!H$20,0))/'CPMK-CPL'!H$25,""))</f>
        <v/>
      </c>
      <c r="J236" s="7" t="str">
        <f>IF($C236="","",IFERROR((IFERROR('FORM NILAI SIAP'!$M236*'CPMK-CPL'!I$11,0)+IFERROR('FORM NILAI SIAP'!$O236*'CPMK-CPL'!I$12,0)+IFERROR('FORM NILAI SIAP'!$Q236*'CPMK-CPL'!I$13,0)+IFERROR('FORM NILAI SIAP'!$S236*'CPMK-CPL'!I$14,0)+IFERROR('FORM NILAI SIAP'!$U236*'CPMK-CPL'!I$15,0)+IFERROR('FORM NILAI SIAP'!$W236*'CPMK-CPL'!I$16,0)+IFERROR('FORM NILAI SIAP'!$Y236*'CPMK-CPL'!I$17,0)+IFERROR('FORM NILAI SIAP'!$AA236*'CPMK-CPL'!I$18,0)+IFERROR('FORM NILAI SIAP'!$AC236*'CPMK-CPL'!I$19,0)+IFERROR('FORM NILAI SIAP'!$AE236*'CPMK-CPL'!I$20,0))/'CPMK-CPL'!I$25,""))</f>
        <v/>
      </c>
      <c r="K236" s="7" t="str">
        <f>IF($C236="","",IFERROR((IFERROR('FORM NILAI SIAP'!$M236*'CPMK-CPL'!J$11,0)+IFERROR('FORM NILAI SIAP'!$O236*'CPMK-CPL'!J$12,0)+IFERROR('FORM NILAI SIAP'!$Q236*'CPMK-CPL'!J$13,0)+IFERROR('FORM NILAI SIAP'!$S236*'CPMK-CPL'!J$14,0)+IFERROR('FORM NILAI SIAP'!$U236*'CPMK-CPL'!J$15,0)+IFERROR('FORM NILAI SIAP'!$W236*'CPMK-CPL'!J$16,0)+IFERROR('FORM NILAI SIAP'!$Y236*'CPMK-CPL'!J$17,0)+IFERROR('FORM NILAI SIAP'!$AA236*'CPMK-CPL'!J$18,0)+IFERROR('FORM NILAI SIAP'!$AC236*'CPMK-CPL'!J$19,0)+IFERROR('FORM NILAI SIAP'!$AE236*'CPMK-CPL'!J$20,0))/'CPMK-CPL'!J$25,""))</f>
        <v/>
      </c>
      <c r="L236" s="7" t="str">
        <f>IF($C236="","",IFERROR((IFERROR('FORM NILAI SIAP'!$M236*'CPMK-CPL'!K$11,0)+IFERROR('FORM NILAI SIAP'!$O236*'CPMK-CPL'!K$12,0)+IFERROR('FORM NILAI SIAP'!$Q236*'CPMK-CPL'!K$13,0)+IFERROR('FORM NILAI SIAP'!$S236*'CPMK-CPL'!K$14,0)+IFERROR('FORM NILAI SIAP'!$U236*'CPMK-CPL'!K$15,0)+IFERROR('FORM NILAI SIAP'!$W236*'CPMK-CPL'!K$16,0)+IFERROR('FORM NILAI SIAP'!$Y236*'CPMK-CPL'!K$17,0)+IFERROR('FORM NILAI SIAP'!$AA236*'CPMK-CPL'!K$18,0)+IFERROR('FORM NILAI SIAP'!$AC236*'CPMK-CPL'!K$19,0)+IFERROR('FORM NILAI SIAP'!$AE236*'CPMK-CPL'!K$20,0))/'CPMK-CPL'!K$25,""))</f>
        <v/>
      </c>
      <c r="M236" s="7" t="str">
        <f>IF($C236="","",IFERROR((IFERROR('FORM NILAI SIAP'!$M236*'CPMK-CPL'!L$11,0)+IFERROR('FORM NILAI SIAP'!$O236*'CPMK-CPL'!L$12,0)+IFERROR('FORM NILAI SIAP'!$Q236*'CPMK-CPL'!L$13,0)+IFERROR('FORM NILAI SIAP'!$S236*'CPMK-CPL'!L$14,0)+IFERROR('FORM NILAI SIAP'!$U236*'CPMK-CPL'!L$15,0)+IFERROR('FORM NILAI SIAP'!$W236*'CPMK-CPL'!L$16,0)+IFERROR('FORM NILAI SIAP'!$Y236*'CPMK-CPL'!L$17,0)+IFERROR('FORM NILAI SIAP'!$AA236*'CPMK-CPL'!L$18,0)+IFERROR('FORM NILAI SIAP'!$AC236*'CPMK-CPL'!L$19,0)+IFERROR('FORM NILAI SIAP'!$AE236*'CPMK-CPL'!L$20,0))/'CPMK-CPL'!L$25,""))</f>
        <v/>
      </c>
      <c r="N236" s="7" t="str">
        <f>IF($C236="","",IFERROR((IFERROR('FORM NILAI SIAP'!$M236*'CPMK-CPL'!M$11,0)+IFERROR('FORM NILAI SIAP'!$O236*'CPMK-CPL'!M$12,0)+IFERROR('FORM NILAI SIAP'!$Q236*'CPMK-CPL'!M$13,0)+IFERROR('FORM NILAI SIAP'!$S236*'CPMK-CPL'!M$14,0)+IFERROR('FORM NILAI SIAP'!$U236*'CPMK-CPL'!M$15,0)+IFERROR('FORM NILAI SIAP'!$W236*'CPMK-CPL'!M$16,0)+IFERROR('FORM NILAI SIAP'!$Y236*'CPMK-CPL'!M$17,0)+IFERROR('FORM NILAI SIAP'!$AA236*'CPMK-CPL'!M$18,0)+IFERROR('FORM NILAI SIAP'!$AC236*'CPMK-CPL'!M$19,0)+IFERROR('FORM NILAI SIAP'!$AE236*'CPMK-CPL'!M$20,0))/'CPMK-CPL'!M$25,""))</f>
        <v/>
      </c>
      <c r="O236" s="7" t="str">
        <f>IF($C236="","",IFERROR((IFERROR('FORM NILAI SIAP'!$M236*'CPMK-CPL'!N$11,0)+IFERROR('FORM NILAI SIAP'!$O236*'CPMK-CPL'!N$12,0)+IFERROR('FORM NILAI SIAP'!$Q236*'CPMK-CPL'!N$13,0)+IFERROR('FORM NILAI SIAP'!$S236*'CPMK-CPL'!N$14,0)+IFERROR('FORM NILAI SIAP'!$U236*'CPMK-CPL'!N$15,0)+IFERROR('FORM NILAI SIAP'!$W236*'CPMK-CPL'!N$16,0)+IFERROR('FORM NILAI SIAP'!$Y236*'CPMK-CPL'!N$17,0)+IFERROR('FORM NILAI SIAP'!$AA236*'CPMK-CPL'!N$18,0)+IFERROR('FORM NILAI SIAP'!$AC236*'CPMK-CPL'!N$19,0)+IFERROR('FORM NILAI SIAP'!$AE236*'CPMK-CPL'!N$20,0))/'CPMK-CPL'!N$25,""))</f>
        <v/>
      </c>
      <c r="P236" s="7" t="str">
        <f>IF($C236="","",IFERROR((IFERROR('FORM NILAI SIAP'!$M236*'CPMK-CPL'!O$11,0)+IFERROR('FORM NILAI SIAP'!$O236*'CPMK-CPL'!O$12,0)+IFERROR('FORM NILAI SIAP'!$Q236*'CPMK-CPL'!O$13,0)+IFERROR('FORM NILAI SIAP'!$S236*'CPMK-CPL'!O$14,0)+IFERROR('FORM NILAI SIAP'!$U236*'CPMK-CPL'!O$15,0)+IFERROR('FORM NILAI SIAP'!$W236*'CPMK-CPL'!O$16,0)+IFERROR('FORM NILAI SIAP'!$Y236*'CPMK-CPL'!O$17,0)+IFERROR('FORM NILAI SIAP'!$AA236*'CPMK-CPL'!O$18,0)+IFERROR('FORM NILAI SIAP'!$AC236*'CPMK-CPL'!O$19,0)+IFERROR('FORM NILAI SIAP'!$AE236*'CPMK-CPL'!O$20,0))/'CPMK-CPL'!O$25,""))</f>
        <v/>
      </c>
      <c r="Q236" s="7" t="str">
        <f>IF($C236="","",IFERROR((IFERROR('FORM NILAI SIAP'!$M236*'CPMK-CPL'!P$11,0)+IFERROR('FORM NILAI SIAP'!$O236*'CPMK-CPL'!P$12,0)+IFERROR('FORM NILAI SIAP'!$Q236*'CPMK-CPL'!P$13,0)+IFERROR('FORM NILAI SIAP'!$S236*'CPMK-CPL'!P$14,0)+IFERROR('FORM NILAI SIAP'!$U236*'CPMK-CPL'!P$15,0)+IFERROR('FORM NILAI SIAP'!$W236*'CPMK-CPL'!P$16,0)+IFERROR('FORM NILAI SIAP'!$Y236*'CPMK-CPL'!P$17,0)+IFERROR('FORM NILAI SIAP'!$AA236*'CPMK-CPL'!P$18,0)+IFERROR('FORM NILAI SIAP'!$AC236*'CPMK-CPL'!P$19,0)+IFERROR('FORM NILAI SIAP'!$AE236*'CPMK-CPL'!P$20,0))/'CPMK-CPL'!P$25,""))</f>
        <v/>
      </c>
      <c r="R236" s="7" t="str">
        <f>IF($C236="","",IFERROR((IFERROR('FORM NILAI SIAP'!$M236*'CPMK-CPL'!Q$11,0)+IFERROR('FORM NILAI SIAP'!$O236*'CPMK-CPL'!Q$12,0)+IFERROR('FORM NILAI SIAP'!$Q236*'CPMK-CPL'!Q$13,0)+IFERROR('FORM NILAI SIAP'!$S236*'CPMK-CPL'!Q$14,0)+IFERROR('FORM NILAI SIAP'!$U236*'CPMK-CPL'!Q$15,0)+IFERROR('FORM NILAI SIAP'!$W236*'CPMK-CPL'!Q$16,0)+IFERROR('FORM NILAI SIAP'!$Y236*'CPMK-CPL'!Q$17,0)+IFERROR('FORM NILAI SIAP'!$AA236*'CPMK-CPL'!Q$18,0)+IFERROR('FORM NILAI SIAP'!$AC236*'CPMK-CPL'!Q$19,0)+IFERROR('FORM NILAI SIAP'!$AE236*'CPMK-CPL'!Q$20,0))/'CPMK-CPL'!Q$25,""))</f>
        <v/>
      </c>
      <c r="S236" s="7" t="str">
        <f>IF($C236="","",IFERROR((IFERROR('FORM NILAI SIAP'!$M236*'CPMK-CPL'!R$11,0)+IFERROR('FORM NILAI SIAP'!$O236*'CPMK-CPL'!R$12,0)+IFERROR('FORM NILAI SIAP'!$Q236*'CPMK-CPL'!R$13,0)+IFERROR('FORM NILAI SIAP'!$S236*'CPMK-CPL'!R$14,0)+IFERROR('FORM NILAI SIAP'!$U236*'CPMK-CPL'!R$15,0)+IFERROR('FORM NILAI SIAP'!$W236*'CPMK-CPL'!R$16,0)+IFERROR('FORM NILAI SIAP'!$Y236*'CPMK-CPL'!R$17,0)+IFERROR('FORM NILAI SIAP'!$AA236*'CPMK-CPL'!R$18,0)+IFERROR('FORM NILAI SIAP'!$AC236*'CPMK-CPL'!R$19,0)+IFERROR('FORM NILAI SIAP'!$AE236*'CPMK-CPL'!R$20,0))/'CPMK-CPL'!R$25,""))</f>
        <v/>
      </c>
      <c r="T236" s="88" t="str">
        <f t="shared" ref="T236:AH236" si="242">IF(E236="","",IF(E236&gt;=80,4,IF(E236&gt;=70,3,IF(E236&gt;=60,2,1))))</f>
        <v/>
      </c>
      <c r="U236" s="88" t="str">
        <f t="shared" si="242"/>
        <v/>
      </c>
      <c r="V236" s="88" t="str">
        <f t="shared" si="207"/>
        <v/>
      </c>
      <c r="W236" s="88" t="str">
        <f t="shared" si="242"/>
        <v/>
      </c>
      <c r="X236" s="88" t="str">
        <f t="shared" si="242"/>
        <v/>
      </c>
      <c r="Y236" s="88" t="str">
        <f t="shared" si="242"/>
        <v/>
      </c>
      <c r="Z236" s="88" t="str">
        <f t="shared" si="242"/>
        <v/>
      </c>
      <c r="AA236" s="88" t="str">
        <f t="shared" si="242"/>
        <v/>
      </c>
      <c r="AB236" s="88" t="str">
        <f t="shared" si="242"/>
        <v/>
      </c>
      <c r="AC236" s="88" t="str">
        <f t="shared" si="242"/>
        <v/>
      </c>
      <c r="AD236" s="88" t="str">
        <f t="shared" si="242"/>
        <v/>
      </c>
      <c r="AE236" s="88" t="str">
        <f t="shared" si="242"/>
        <v/>
      </c>
      <c r="AF236" s="88" t="str">
        <f t="shared" si="242"/>
        <v/>
      </c>
      <c r="AG236" s="88" t="str">
        <f t="shared" si="242"/>
        <v/>
      </c>
      <c r="AH236" s="88" t="str">
        <f t="shared" si="242"/>
        <v/>
      </c>
      <c r="AI236" s="89" t="str">
        <f t="shared" ca="1" si="6"/>
        <v/>
      </c>
      <c r="AJ236" s="89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</row>
    <row r="237" spans="1:90" ht="14.25" customHeight="1">
      <c r="A237" s="103" t="str">
        <f t="shared" si="205"/>
        <v/>
      </c>
      <c r="B237" s="64" t="str">
        <f>IF('FORM NILAI SIAP'!A237=0,"",'FORM NILAI SIAP'!A237)</f>
        <v/>
      </c>
      <c r="C237" s="3" t="str">
        <f>IF('FORM NILAI SIAP'!B237=0,"",'FORM NILAI SIAP'!B237)</f>
        <v/>
      </c>
      <c r="D237" s="3" t="str">
        <f>'FORM NILAI SIAP'!J237</f>
        <v/>
      </c>
      <c r="E237" s="7" t="str">
        <f>IF($C237="","",IFERROR((IFERROR('FORM NILAI SIAP'!$M237*'CPMK-CPL'!D$11,0)+IFERROR('FORM NILAI SIAP'!$O237*'CPMK-CPL'!D$12,0)+IFERROR('FORM NILAI SIAP'!$Q237*'CPMK-CPL'!D$13,0)+IFERROR('FORM NILAI SIAP'!$S237*'CPMK-CPL'!D$14,0)+IFERROR('FORM NILAI SIAP'!$U237*'CPMK-CPL'!D$15,0)+IFERROR('FORM NILAI SIAP'!$W237*'CPMK-CPL'!D$16,0)+IFERROR('FORM NILAI SIAP'!$Y237*'CPMK-CPL'!D$17,0)+IFERROR('FORM NILAI SIAP'!$AA237*'CPMK-CPL'!D$18,0)+IFERROR('FORM NILAI SIAP'!$AC237*'CPMK-CPL'!D$19,0)+IFERROR('FORM NILAI SIAP'!$AE237*'CPMK-CPL'!D$20,0))/'CPMK-CPL'!D$25,""))</f>
        <v/>
      </c>
      <c r="F237" s="7" t="str">
        <f>IF($C237="","",IFERROR((IFERROR('FORM NILAI SIAP'!$M237*'CPMK-CPL'!E$11,0)+IFERROR('FORM NILAI SIAP'!$O237*'CPMK-CPL'!E$12,0)+IFERROR('FORM NILAI SIAP'!$Q237*'CPMK-CPL'!E$13,0)+IFERROR('FORM NILAI SIAP'!$S237*'CPMK-CPL'!E$14,0)+IFERROR('FORM NILAI SIAP'!$U237*'CPMK-CPL'!E$15,0)+IFERROR('FORM NILAI SIAP'!$W237*'CPMK-CPL'!E$16,0)+IFERROR('FORM NILAI SIAP'!$Y237*'CPMK-CPL'!E$17,0)+IFERROR('FORM NILAI SIAP'!$AA237*'CPMK-CPL'!E$18,0)+IFERROR('FORM NILAI SIAP'!$AC237*'CPMK-CPL'!E$19,0)+IFERROR('FORM NILAI SIAP'!$AE237*'CPMK-CPL'!E$20,0))/'CPMK-CPL'!E$25,""))</f>
        <v/>
      </c>
      <c r="G237" s="7" t="str">
        <f>IF($C237="","",IFERROR((IFERROR('FORM NILAI SIAP'!$M237*'CPMK-CPL'!F$11,0)+IFERROR('FORM NILAI SIAP'!$O237*'CPMK-CPL'!F$12,0)+IFERROR('FORM NILAI SIAP'!$Q237*'CPMK-CPL'!F$13,0)+IFERROR('FORM NILAI SIAP'!$S237*'CPMK-CPL'!F$14,0)+IFERROR('FORM NILAI SIAP'!$U237*'CPMK-CPL'!F$15,0)+IFERROR('FORM NILAI SIAP'!$W237*'CPMK-CPL'!F$16,0)+IFERROR('FORM NILAI SIAP'!$Y237*'CPMK-CPL'!F$17,0)+IFERROR('FORM NILAI SIAP'!$AA237*'CPMK-CPL'!F$18,0)+IFERROR('FORM NILAI SIAP'!$AC237*'CPMK-CPL'!F$19,0)+IFERROR('FORM NILAI SIAP'!$AE237*'CPMK-CPL'!F$20,0))/'CPMK-CPL'!F$25,""))</f>
        <v/>
      </c>
      <c r="H237" s="7" t="str">
        <f>IF($C237="","",IFERROR((IFERROR('FORM NILAI SIAP'!$M237*'CPMK-CPL'!G$11,0)+IFERROR('FORM NILAI SIAP'!$O237*'CPMK-CPL'!G$12,0)+IFERROR('FORM NILAI SIAP'!$Q237*'CPMK-CPL'!G$13,0)+IFERROR('FORM NILAI SIAP'!$S237*'CPMK-CPL'!G$14,0)+IFERROR('FORM NILAI SIAP'!$U237*'CPMK-CPL'!G$15,0)+IFERROR('FORM NILAI SIAP'!$W237*'CPMK-CPL'!G$16,0)+IFERROR('FORM NILAI SIAP'!$Y237*'CPMK-CPL'!G$17,0)+IFERROR('FORM NILAI SIAP'!$AA237*'CPMK-CPL'!G$18,0)+IFERROR('FORM NILAI SIAP'!$AC237*'CPMK-CPL'!G$19,0)+IFERROR('FORM NILAI SIAP'!$AE237*'CPMK-CPL'!G$20,0))/'CPMK-CPL'!G$25,""))</f>
        <v/>
      </c>
      <c r="I237" s="7" t="str">
        <f>IF($C237="","",IFERROR((IFERROR('FORM NILAI SIAP'!$M237*'CPMK-CPL'!H$11,0)+IFERROR('FORM NILAI SIAP'!$O237*'CPMK-CPL'!H$12,0)+IFERROR('FORM NILAI SIAP'!$Q237*'CPMK-CPL'!H$13,0)+IFERROR('FORM NILAI SIAP'!$S237*'CPMK-CPL'!H$14,0)+IFERROR('FORM NILAI SIAP'!$U237*'CPMK-CPL'!H$15,0)+IFERROR('FORM NILAI SIAP'!$W237*'CPMK-CPL'!H$16,0)+IFERROR('FORM NILAI SIAP'!$Y237*'CPMK-CPL'!H$17,0)+IFERROR('FORM NILAI SIAP'!$AA237*'CPMK-CPL'!H$18,0)+IFERROR('FORM NILAI SIAP'!$AC237*'CPMK-CPL'!H$19,0)+IFERROR('FORM NILAI SIAP'!$AE237*'CPMK-CPL'!H$20,0))/'CPMK-CPL'!H$25,""))</f>
        <v/>
      </c>
      <c r="J237" s="7" t="str">
        <f>IF($C237="","",IFERROR((IFERROR('FORM NILAI SIAP'!$M237*'CPMK-CPL'!I$11,0)+IFERROR('FORM NILAI SIAP'!$O237*'CPMK-CPL'!I$12,0)+IFERROR('FORM NILAI SIAP'!$Q237*'CPMK-CPL'!I$13,0)+IFERROR('FORM NILAI SIAP'!$S237*'CPMK-CPL'!I$14,0)+IFERROR('FORM NILAI SIAP'!$U237*'CPMK-CPL'!I$15,0)+IFERROR('FORM NILAI SIAP'!$W237*'CPMK-CPL'!I$16,0)+IFERROR('FORM NILAI SIAP'!$Y237*'CPMK-CPL'!I$17,0)+IFERROR('FORM NILAI SIAP'!$AA237*'CPMK-CPL'!I$18,0)+IFERROR('FORM NILAI SIAP'!$AC237*'CPMK-CPL'!I$19,0)+IFERROR('FORM NILAI SIAP'!$AE237*'CPMK-CPL'!I$20,0))/'CPMK-CPL'!I$25,""))</f>
        <v/>
      </c>
      <c r="K237" s="7" t="str">
        <f>IF($C237="","",IFERROR((IFERROR('FORM NILAI SIAP'!$M237*'CPMK-CPL'!J$11,0)+IFERROR('FORM NILAI SIAP'!$O237*'CPMK-CPL'!J$12,0)+IFERROR('FORM NILAI SIAP'!$Q237*'CPMK-CPL'!J$13,0)+IFERROR('FORM NILAI SIAP'!$S237*'CPMK-CPL'!J$14,0)+IFERROR('FORM NILAI SIAP'!$U237*'CPMK-CPL'!J$15,0)+IFERROR('FORM NILAI SIAP'!$W237*'CPMK-CPL'!J$16,0)+IFERROR('FORM NILAI SIAP'!$Y237*'CPMK-CPL'!J$17,0)+IFERROR('FORM NILAI SIAP'!$AA237*'CPMK-CPL'!J$18,0)+IFERROR('FORM NILAI SIAP'!$AC237*'CPMK-CPL'!J$19,0)+IFERROR('FORM NILAI SIAP'!$AE237*'CPMK-CPL'!J$20,0))/'CPMK-CPL'!J$25,""))</f>
        <v/>
      </c>
      <c r="L237" s="7" t="str">
        <f>IF($C237="","",IFERROR((IFERROR('FORM NILAI SIAP'!$M237*'CPMK-CPL'!K$11,0)+IFERROR('FORM NILAI SIAP'!$O237*'CPMK-CPL'!K$12,0)+IFERROR('FORM NILAI SIAP'!$Q237*'CPMK-CPL'!K$13,0)+IFERROR('FORM NILAI SIAP'!$S237*'CPMK-CPL'!K$14,0)+IFERROR('FORM NILAI SIAP'!$U237*'CPMK-CPL'!K$15,0)+IFERROR('FORM NILAI SIAP'!$W237*'CPMK-CPL'!K$16,0)+IFERROR('FORM NILAI SIAP'!$Y237*'CPMK-CPL'!K$17,0)+IFERROR('FORM NILAI SIAP'!$AA237*'CPMK-CPL'!K$18,0)+IFERROR('FORM NILAI SIAP'!$AC237*'CPMK-CPL'!K$19,0)+IFERROR('FORM NILAI SIAP'!$AE237*'CPMK-CPL'!K$20,0))/'CPMK-CPL'!K$25,""))</f>
        <v/>
      </c>
      <c r="M237" s="7" t="str">
        <f>IF($C237="","",IFERROR((IFERROR('FORM NILAI SIAP'!$M237*'CPMK-CPL'!L$11,0)+IFERROR('FORM NILAI SIAP'!$O237*'CPMK-CPL'!L$12,0)+IFERROR('FORM NILAI SIAP'!$Q237*'CPMK-CPL'!L$13,0)+IFERROR('FORM NILAI SIAP'!$S237*'CPMK-CPL'!L$14,0)+IFERROR('FORM NILAI SIAP'!$U237*'CPMK-CPL'!L$15,0)+IFERROR('FORM NILAI SIAP'!$W237*'CPMK-CPL'!L$16,0)+IFERROR('FORM NILAI SIAP'!$Y237*'CPMK-CPL'!L$17,0)+IFERROR('FORM NILAI SIAP'!$AA237*'CPMK-CPL'!L$18,0)+IFERROR('FORM NILAI SIAP'!$AC237*'CPMK-CPL'!L$19,0)+IFERROR('FORM NILAI SIAP'!$AE237*'CPMK-CPL'!L$20,0))/'CPMK-CPL'!L$25,""))</f>
        <v/>
      </c>
      <c r="N237" s="7" t="str">
        <f>IF($C237="","",IFERROR((IFERROR('FORM NILAI SIAP'!$M237*'CPMK-CPL'!M$11,0)+IFERROR('FORM NILAI SIAP'!$O237*'CPMK-CPL'!M$12,0)+IFERROR('FORM NILAI SIAP'!$Q237*'CPMK-CPL'!M$13,0)+IFERROR('FORM NILAI SIAP'!$S237*'CPMK-CPL'!M$14,0)+IFERROR('FORM NILAI SIAP'!$U237*'CPMK-CPL'!M$15,0)+IFERROR('FORM NILAI SIAP'!$W237*'CPMK-CPL'!M$16,0)+IFERROR('FORM NILAI SIAP'!$Y237*'CPMK-CPL'!M$17,0)+IFERROR('FORM NILAI SIAP'!$AA237*'CPMK-CPL'!M$18,0)+IFERROR('FORM NILAI SIAP'!$AC237*'CPMK-CPL'!M$19,0)+IFERROR('FORM NILAI SIAP'!$AE237*'CPMK-CPL'!M$20,0))/'CPMK-CPL'!M$25,""))</f>
        <v/>
      </c>
      <c r="O237" s="7" t="str">
        <f>IF($C237="","",IFERROR((IFERROR('FORM NILAI SIAP'!$M237*'CPMK-CPL'!N$11,0)+IFERROR('FORM NILAI SIAP'!$O237*'CPMK-CPL'!N$12,0)+IFERROR('FORM NILAI SIAP'!$Q237*'CPMK-CPL'!N$13,0)+IFERROR('FORM NILAI SIAP'!$S237*'CPMK-CPL'!N$14,0)+IFERROR('FORM NILAI SIAP'!$U237*'CPMK-CPL'!N$15,0)+IFERROR('FORM NILAI SIAP'!$W237*'CPMK-CPL'!N$16,0)+IFERROR('FORM NILAI SIAP'!$Y237*'CPMK-CPL'!N$17,0)+IFERROR('FORM NILAI SIAP'!$AA237*'CPMK-CPL'!N$18,0)+IFERROR('FORM NILAI SIAP'!$AC237*'CPMK-CPL'!N$19,0)+IFERROR('FORM NILAI SIAP'!$AE237*'CPMK-CPL'!N$20,0))/'CPMK-CPL'!N$25,""))</f>
        <v/>
      </c>
      <c r="P237" s="7" t="str">
        <f>IF($C237="","",IFERROR((IFERROR('FORM NILAI SIAP'!$M237*'CPMK-CPL'!O$11,0)+IFERROR('FORM NILAI SIAP'!$O237*'CPMK-CPL'!O$12,0)+IFERROR('FORM NILAI SIAP'!$Q237*'CPMK-CPL'!O$13,0)+IFERROR('FORM NILAI SIAP'!$S237*'CPMK-CPL'!O$14,0)+IFERROR('FORM NILAI SIAP'!$U237*'CPMK-CPL'!O$15,0)+IFERROR('FORM NILAI SIAP'!$W237*'CPMK-CPL'!O$16,0)+IFERROR('FORM NILAI SIAP'!$Y237*'CPMK-CPL'!O$17,0)+IFERROR('FORM NILAI SIAP'!$AA237*'CPMK-CPL'!O$18,0)+IFERROR('FORM NILAI SIAP'!$AC237*'CPMK-CPL'!O$19,0)+IFERROR('FORM NILAI SIAP'!$AE237*'CPMK-CPL'!O$20,0))/'CPMK-CPL'!O$25,""))</f>
        <v/>
      </c>
      <c r="Q237" s="7" t="str">
        <f>IF($C237="","",IFERROR((IFERROR('FORM NILAI SIAP'!$M237*'CPMK-CPL'!P$11,0)+IFERROR('FORM NILAI SIAP'!$O237*'CPMK-CPL'!P$12,0)+IFERROR('FORM NILAI SIAP'!$Q237*'CPMK-CPL'!P$13,0)+IFERROR('FORM NILAI SIAP'!$S237*'CPMK-CPL'!P$14,0)+IFERROR('FORM NILAI SIAP'!$U237*'CPMK-CPL'!P$15,0)+IFERROR('FORM NILAI SIAP'!$W237*'CPMK-CPL'!P$16,0)+IFERROR('FORM NILAI SIAP'!$Y237*'CPMK-CPL'!P$17,0)+IFERROR('FORM NILAI SIAP'!$AA237*'CPMK-CPL'!P$18,0)+IFERROR('FORM NILAI SIAP'!$AC237*'CPMK-CPL'!P$19,0)+IFERROR('FORM NILAI SIAP'!$AE237*'CPMK-CPL'!P$20,0))/'CPMK-CPL'!P$25,""))</f>
        <v/>
      </c>
      <c r="R237" s="7" t="str">
        <f>IF($C237="","",IFERROR((IFERROR('FORM NILAI SIAP'!$M237*'CPMK-CPL'!Q$11,0)+IFERROR('FORM NILAI SIAP'!$O237*'CPMK-CPL'!Q$12,0)+IFERROR('FORM NILAI SIAP'!$Q237*'CPMK-CPL'!Q$13,0)+IFERROR('FORM NILAI SIAP'!$S237*'CPMK-CPL'!Q$14,0)+IFERROR('FORM NILAI SIAP'!$U237*'CPMK-CPL'!Q$15,0)+IFERROR('FORM NILAI SIAP'!$W237*'CPMK-CPL'!Q$16,0)+IFERROR('FORM NILAI SIAP'!$Y237*'CPMK-CPL'!Q$17,0)+IFERROR('FORM NILAI SIAP'!$AA237*'CPMK-CPL'!Q$18,0)+IFERROR('FORM NILAI SIAP'!$AC237*'CPMK-CPL'!Q$19,0)+IFERROR('FORM NILAI SIAP'!$AE237*'CPMK-CPL'!Q$20,0))/'CPMK-CPL'!Q$25,""))</f>
        <v/>
      </c>
      <c r="S237" s="7" t="str">
        <f>IF($C237="","",IFERROR((IFERROR('FORM NILAI SIAP'!$M237*'CPMK-CPL'!R$11,0)+IFERROR('FORM NILAI SIAP'!$O237*'CPMK-CPL'!R$12,0)+IFERROR('FORM NILAI SIAP'!$Q237*'CPMK-CPL'!R$13,0)+IFERROR('FORM NILAI SIAP'!$S237*'CPMK-CPL'!R$14,0)+IFERROR('FORM NILAI SIAP'!$U237*'CPMK-CPL'!R$15,0)+IFERROR('FORM NILAI SIAP'!$W237*'CPMK-CPL'!R$16,0)+IFERROR('FORM NILAI SIAP'!$Y237*'CPMK-CPL'!R$17,0)+IFERROR('FORM NILAI SIAP'!$AA237*'CPMK-CPL'!R$18,0)+IFERROR('FORM NILAI SIAP'!$AC237*'CPMK-CPL'!R$19,0)+IFERROR('FORM NILAI SIAP'!$AE237*'CPMK-CPL'!R$20,0))/'CPMK-CPL'!R$25,""))</f>
        <v/>
      </c>
      <c r="T237" s="88" t="str">
        <f t="shared" ref="T237:AH237" si="243">IF(E237="","",IF(E237&gt;=80,4,IF(E237&gt;=70,3,IF(E237&gt;=60,2,1))))</f>
        <v/>
      </c>
      <c r="U237" s="88" t="str">
        <f t="shared" si="243"/>
        <v/>
      </c>
      <c r="V237" s="88" t="str">
        <f t="shared" si="207"/>
        <v/>
      </c>
      <c r="W237" s="88" t="str">
        <f t="shared" si="243"/>
        <v/>
      </c>
      <c r="X237" s="88" t="str">
        <f t="shared" si="243"/>
        <v/>
      </c>
      <c r="Y237" s="88" t="str">
        <f t="shared" si="243"/>
        <v/>
      </c>
      <c r="Z237" s="88" t="str">
        <f t="shared" si="243"/>
        <v/>
      </c>
      <c r="AA237" s="88" t="str">
        <f t="shared" si="243"/>
        <v/>
      </c>
      <c r="AB237" s="88" t="str">
        <f t="shared" si="243"/>
        <v/>
      </c>
      <c r="AC237" s="88" t="str">
        <f t="shared" si="243"/>
        <v/>
      </c>
      <c r="AD237" s="88" t="str">
        <f t="shared" si="243"/>
        <v/>
      </c>
      <c r="AE237" s="88" t="str">
        <f t="shared" si="243"/>
        <v/>
      </c>
      <c r="AF237" s="88" t="str">
        <f t="shared" si="243"/>
        <v/>
      </c>
      <c r="AG237" s="88" t="str">
        <f t="shared" si="243"/>
        <v/>
      </c>
      <c r="AH237" s="88" t="str">
        <f t="shared" si="243"/>
        <v/>
      </c>
      <c r="AI237" s="89" t="str">
        <f t="shared" ca="1" si="6"/>
        <v/>
      </c>
      <c r="AJ237" s="89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</row>
    <row r="238" spans="1:90" ht="14.25" customHeight="1">
      <c r="A238" s="103" t="str">
        <f t="shared" si="205"/>
        <v/>
      </c>
      <c r="B238" s="64" t="str">
        <f>IF('FORM NILAI SIAP'!A238=0,"",'FORM NILAI SIAP'!A238)</f>
        <v/>
      </c>
      <c r="C238" s="3" t="str">
        <f>IF('FORM NILAI SIAP'!B238=0,"",'FORM NILAI SIAP'!B238)</f>
        <v/>
      </c>
      <c r="D238" s="3" t="str">
        <f>'FORM NILAI SIAP'!J238</f>
        <v/>
      </c>
      <c r="E238" s="7" t="str">
        <f>IF($C238="","",IFERROR((IFERROR('FORM NILAI SIAP'!$M238*'CPMK-CPL'!D$11,0)+IFERROR('FORM NILAI SIAP'!$O238*'CPMK-CPL'!D$12,0)+IFERROR('FORM NILAI SIAP'!$Q238*'CPMK-CPL'!D$13,0)+IFERROR('FORM NILAI SIAP'!$S238*'CPMK-CPL'!D$14,0)+IFERROR('FORM NILAI SIAP'!$U238*'CPMK-CPL'!D$15,0)+IFERROR('FORM NILAI SIAP'!$W238*'CPMK-CPL'!D$16,0)+IFERROR('FORM NILAI SIAP'!$Y238*'CPMK-CPL'!D$17,0)+IFERROR('FORM NILAI SIAP'!$AA238*'CPMK-CPL'!D$18,0)+IFERROR('FORM NILAI SIAP'!$AC238*'CPMK-CPL'!D$19,0)+IFERROR('FORM NILAI SIAP'!$AE238*'CPMK-CPL'!D$20,0))/'CPMK-CPL'!D$25,""))</f>
        <v/>
      </c>
      <c r="F238" s="7" t="str">
        <f>IF($C238="","",IFERROR((IFERROR('FORM NILAI SIAP'!$M238*'CPMK-CPL'!E$11,0)+IFERROR('FORM NILAI SIAP'!$O238*'CPMK-CPL'!E$12,0)+IFERROR('FORM NILAI SIAP'!$Q238*'CPMK-CPL'!E$13,0)+IFERROR('FORM NILAI SIAP'!$S238*'CPMK-CPL'!E$14,0)+IFERROR('FORM NILAI SIAP'!$U238*'CPMK-CPL'!E$15,0)+IFERROR('FORM NILAI SIAP'!$W238*'CPMK-CPL'!E$16,0)+IFERROR('FORM NILAI SIAP'!$Y238*'CPMK-CPL'!E$17,0)+IFERROR('FORM NILAI SIAP'!$AA238*'CPMK-CPL'!E$18,0)+IFERROR('FORM NILAI SIAP'!$AC238*'CPMK-CPL'!E$19,0)+IFERROR('FORM NILAI SIAP'!$AE238*'CPMK-CPL'!E$20,0))/'CPMK-CPL'!E$25,""))</f>
        <v/>
      </c>
      <c r="G238" s="7" t="str">
        <f>IF($C238="","",IFERROR((IFERROR('FORM NILAI SIAP'!$M238*'CPMK-CPL'!F$11,0)+IFERROR('FORM NILAI SIAP'!$O238*'CPMK-CPL'!F$12,0)+IFERROR('FORM NILAI SIAP'!$Q238*'CPMK-CPL'!F$13,0)+IFERROR('FORM NILAI SIAP'!$S238*'CPMK-CPL'!F$14,0)+IFERROR('FORM NILAI SIAP'!$U238*'CPMK-CPL'!F$15,0)+IFERROR('FORM NILAI SIAP'!$W238*'CPMK-CPL'!F$16,0)+IFERROR('FORM NILAI SIAP'!$Y238*'CPMK-CPL'!F$17,0)+IFERROR('FORM NILAI SIAP'!$AA238*'CPMK-CPL'!F$18,0)+IFERROR('FORM NILAI SIAP'!$AC238*'CPMK-CPL'!F$19,0)+IFERROR('FORM NILAI SIAP'!$AE238*'CPMK-CPL'!F$20,0))/'CPMK-CPL'!F$25,""))</f>
        <v/>
      </c>
      <c r="H238" s="7" t="str">
        <f>IF($C238="","",IFERROR((IFERROR('FORM NILAI SIAP'!$M238*'CPMK-CPL'!G$11,0)+IFERROR('FORM NILAI SIAP'!$O238*'CPMK-CPL'!G$12,0)+IFERROR('FORM NILAI SIAP'!$Q238*'CPMK-CPL'!G$13,0)+IFERROR('FORM NILAI SIAP'!$S238*'CPMK-CPL'!G$14,0)+IFERROR('FORM NILAI SIAP'!$U238*'CPMK-CPL'!G$15,0)+IFERROR('FORM NILAI SIAP'!$W238*'CPMK-CPL'!G$16,0)+IFERROR('FORM NILAI SIAP'!$Y238*'CPMK-CPL'!G$17,0)+IFERROR('FORM NILAI SIAP'!$AA238*'CPMK-CPL'!G$18,0)+IFERROR('FORM NILAI SIAP'!$AC238*'CPMK-CPL'!G$19,0)+IFERROR('FORM NILAI SIAP'!$AE238*'CPMK-CPL'!G$20,0))/'CPMK-CPL'!G$25,""))</f>
        <v/>
      </c>
      <c r="I238" s="7" t="str">
        <f>IF($C238="","",IFERROR((IFERROR('FORM NILAI SIAP'!$M238*'CPMK-CPL'!H$11,0)+IFERROR('FORM NILAI SIAP'!$O238*'CPMK-CPL'!H$12,0)+IFERROR('FORM NILAI SIAP'!$Q238*'CPMK-CPL'!H$13,0)+IFERROR('FORM NILAI SIAP'!$S238*'CPMK-CPL'!H$14,0)+IFERROR('FORM NILAI SIAP'!$U238*'CPMK-CPL'!H$15,0)+IFERROR('FORM NILAI SIAP'!$W238*'CPMK-CPL'!H$16,0)+IFERROR('FORM NILAI SIAP'!$Y238*'CPMK-CPL'!H$17,0)+IFERROR('FORM NILAI SIAP'!$AA238*'CPMK-CPL'!H$18,0)+IFERROR('FORM NILAI SIAP'!$AC238*'CPMK-CPL'!H$19,0)+IFERROR('FORM NILAI SIAP'!$AE238*'CPMK-CPL'!H$20,0))/'CPMK-CPL'!H$25,""))</f>
        <v/>
      </c>
      <c r="J238" s="7" t="str">
        <f>IF($C238="","",IFERROR((IFERROR('FORM NILAI SIAP'!$M238*'CPMK-CPL'!I$11,0)+IFERROR('FORM NILAI SIAP'!$O238*'CPMK-CPL'!I$12,0)+IFERROR('FORM NILAI SIAP'!$Q238*'CPMK-CPL'!I$13,0)+IFERROR('FORM NILAI SIAP'!$S238*'CPMK-CPL'!I$14,0)+IFERROR('FORM NILAI SIAP'!$U238*'CPMK-CPL'!I$15,0)+IFERROR('FORM NILAI SIAP'!$W238*'CPMK-CPL'!I$16,0)+IFERROR('FORM NILAI SIAP'!$Y238*'CPMK-CPL'!I$17,0)+IFERROR('FORM NILAI SIAP'!$AA238*'CPMK-CPL'!I$18,0)+IFERROR('FORM NILAI SIAP'!$AC238*'CPMK-CPL'!I$19,0)+IFERROR('FORM NILAI SIAP'!$AE238*'CPMK-CPL'!I$20,0))/'CPMK-CPL'!I$25,""))</f>
        <v/>
      </c>
      <c r="K238" s="7" t="str">
        <f>IF($C238="","",IFERROR((IFERROR('FORM NILAI SIAP'!$M238*'CPMK-CPL'!J$11,0)+IFERROR('FORM NILAI SIAP'!$O238*'CPMK-CPL'!J$12,0)+IFERROR('FORM NILAI SIAP'!$Q238*'CPMK-CPL'!J$13,0)+IFERROR('FORM NILAI SIAP'!$S238*'CPMK-CPL'!J$14,0)+IFERROR('FORM NILAI SIAP'!$U238*'CPMK-CPL'!J$15,0)+IFERROR('FORM NILAI SIAP'!$W238*'CPMK-CPL'!J$16,0)+IFERROR('FORM NILAI SIAP'!$Y238*'CPMK-CPL'!J$17,0)+IFERROR('FORM NILAI SIAP'!$AA238*'CPMK-CPL'!J$18,0)+IFERROR('FORM NILAI SIAP'!$AC238*'CPMK-CPL'!J$19,0)+IFERROR('FORM NILAI SIAP'!$AE238*'CPMK-CPL'!J$20,0))/'CPMK-CPL'!J$25,""))</f>
        <v/>
      </c>
      <c r="L238" s="7" t="str">
        <f>IF($C238="","",IFERROR((IFERROR('FORM NILAI SIAP'!$M238*'CPMK-CPL'!K$11,0)+IFERROR('FORM NILAI SIAP'!$O238*'CPMK-CPL'!K$12,0)+IFERROR('FORM NILAI SIAP'!$Q238*'CPMK-CPL'!K$13,0)+IFERROR('FORM NILAI SIAP'!$S238*'CPMK-CPL'!K$14,0)+IFERROR('FORM NILAI SIAP'!$U238*'CPMK-CPL'!K$15,0)+IFERROR('FORM NILAI SIAP'!$W238*'CPMK-CPL'!K$16,0)+IFERROR('FORM NILAI SIAP'!$Y238*'CPMK-CPL'!K$17,0)+IFERROR('FORM NILAI SIAP'!$AA238*'CPMK-CPL'!K$18,0)+IFERROR('FORM NILAI SIAP'!$AC238*'CPMK-CPL'!K$19,0)+IFERROR('FORM NILAI SIAP'!$AE238*'CPMK-CPL'!K$20,0))/'CPMK-CPL'!K$25,""))</f>
        <v/>
      </c>
      <c r="M238" s="7" t="str">
        <f>IF($C238="","",IFERROR((IFERROR('FORM NILAI SIAP'!$M238*'CPMK-CPL'!L$11,0)+IFERROR('FORM NILAI SIAP'!$O238*'CPMK-CPL'!L$12,0)+IFERROR('FORM NILAI SIAP'!$Q238*'CPMK-CPL'!L$13,0)+IFERROR('FORM NILAI SIAP'!$S238*'CPMK-CPL'!L$14,0)+IFERROR('FORM NILAI SIAP'!$U238*'CPMK-CPL'!L$15,0)+IFERROR('FORM NILAI SIAP'!$W238*'CPMK-CPL'!L$16,0)+IFERROR('FORM NILAI SIAP'!$Y238*'CPMK-CPL'!L$17,0)+IFERROR('FORM NILAI SIAP'!$AA238*'CPMK-CPL'!L$18,0)+IFERROR('FORM NILAI SIAP'!$AC238*'CPMK-CPL'!L$19,0)+IFERROR('FORM NILAI SIAP'!$AE238*'CPMK-CPL'!L$20,0))/'CPMK-CPL'!L$25,""))</f>
        <v/>
      </c>
      <c r="N238" s="7" t="str">
        <f>IF($C238="","",IFERROR((IFERROR('FORM NILAI SIAP'!$M238*'CPMK-CPL'!M$11,0)+IFERROR('FORM NILAI SIAP'!$O238*'CPMK-CPL'!M$12,0)+IFERROR('FORM NILAI SIAP'!$Q238*'CPMK-CPL'!M$13,0)+IFERROR('FORM NILAI SIAP'!$S238*'CPMK-CPL'!M$14,0)+IFERROR('FORM NILAI SIAP'!$U238*'CPMK-CPL'!M$15,0)+IFERROR('FORM NILAI SIAP'!$W238*'CPMK-CPL'!M$16,0)+IFERROR('FORM NILAI SIAP'!$Y238*'CPMK-CPL'!M$17,0)+IFERROR('FORM NILAI SIAP'!$AA238*'CPMK-CPL'!M$18,0)+IFERROR('FORM NILAI SIAP'!$AC238*'CPMK-CPL'!M$19,0)+IFERROR('FORM NILAI SIAP'!$AE238*'CPMK-CPL'!M$20,0))/'CPMK-CPL'!M$25,""))</f>
        <v/>
      </c>
      <c r="O238" s="7" t="str">
        <f>IF($C238="","",IFERROR((IFERROR('FORM NILAI SIAP'!$M238*'CPMK-CPL'!N$11,0)+IFERROR('FORM NILAI SIAP'!$O238*'CPMK-CPL'!N$12,0)+IFERROR('FORM NILAI SIAP'!$Q238*'CPMK-CPL'!N$13,0)+IFERROR('FORM NILAI SIAP'!$S238*'CPMK-CPL'!N$14,0)+IFERROR('FORM NILAI SIAP'!$U238*'CPMK-CPL'!N$15,0)+IFERROR('FORM NILAI SIAP'!$W238*'CPMK-CPL'!N$16,0)+IFERROR('FORM NILAI SIAP'!$Y238*'CPMK-CPL'!N$17,0)+IFERROR('FORM NILAI SIAP'!$AA238*'CPMK-CPL'!N$18,0)+IFERROR('FORM NILAI SIAP'!$AC238*'CPMK-CPL'!N$19,0)+IFERROR('FORM NILAI SIAP'!$AE238*'CPMK-CPL'!N$20,0))/'CPMK-CPL'!N$25,""))</f>
        <v/>
      </c>
      <c r="P238" s="7" t="str">
        <f>IF($C238="","",IFERROR((IFERROR('FORM NILAI SIAP'!$M238*'CPMK-CPL'!O$11,0)+IFERROR('FORM NILAI SIAP'!$O238*'CPMK-CPL'!O$12,0)+IFERROR('FORM NILAI SIAP'!$Q238*'CPMK-CPL'!O$13,0)+IFERROR('FORM NILAI SIAP'!$S238*'CPMK-CPL'!O$14,0)+IFERROR('FORM NILAI SIAP'!$U238*'CPMK-CPL'!O$15,0)+IFERROR('FORM NILAI SIAP'!$W238*'CPMK-CPL'!O$16,0)+IFERROR('FORM NILAI SIAP'!$Y238*'CPMK-CPL'!O$17,0)+IFERROR('FORM NILAI SIAP'!$AA238*'CPMK-CPL'!O$18,0)+IFERROR('FORM NILAI SIAP'!$AC238*'CPMK-CPL'!O$19,0)+IFERROR('FORM NILAI SIAP'!$AE238*'CPMK-CPL'!O$20,0))/'CPMK-CPL'!O$25,""))</f>
        <v/>
      </c>
      <c r="Q238" s="7" t="str">
        <f>IF($C238="","",IFERROR((IFERROR('FORM NILAI SIAP'!$M238*'CPMK-CPL'!P$11,0)+IFERROR('FORM NILAI SIAP'!$O238*'CPMK-CPL'!P$12,0)+IFERROR('FORM NILAI SIAP'!$Q238*'CPMK-CPL'!P$13,0)+IFERROR('FORM NILAI SIAP'!$S238*'CPMK-CPL'!P$14,0)+IFERROR('FORM NILAI SIAP'!$U238*'CPMK-CPL'!P$15,0)+IFERROR('FORM NILAI SIAP'!$W238*'CPMK-CPL'!P$16,0)+IFERROR('FORM NILAI SIAP'!$Y238*'CPMK-CPL'!P$17,0)+IFERROR('FORM NILAI SIAP'!$AA238*'CPMK-CPL'!P$18,0)+IFERROR('FORM NILAI SIAP'!$AC238*'CPMK-CPL'!P$19,0)+IFERROR('FORM NILAI SIAP'!$AE238*'CPMK-CPL'!P$20,0))/'CPMK-CPL'!P$25,""))</f>
        <v/>
      </c>
      <c r="R238" s="7" t="str">
        <f>IF($C238="","",IFERROR((IFERROR('FORM NILAI SIAP'!$M238*'CPMK-CPL'!Q$11,0)+IFERROR('FORM NILAI SIAP'!$O238*'CPMK-CPL'!Q$12,0)+IFERROR('FORM NILAI SIAP'!$Q238*'CPMK-CPL'!Q$13,0)+IFERROR('FORM NILAI SIAP'!$S238*'CPMK-CPL'!Q$14,0)+IFERROR('FORM NILAI SIAP'!$U238*'CPMK-CPL'!Q$15,0)+IFERROR('FORM NILAI SIAP'!$W238*'CPMK-CPL'!Q$16,0)+IFERROR('FORM NILAI SIAP'!$Y238*'CPMK-CPL'!Q$17,0)+IFERROR('FORM NILAI SIAP'!$AA238*'CPMK-CPL'!Q$18,0)+IFERROR('FORM NILAI SIAP'!$AC238*'CPMK-CPL'!Q$19,0)+IFERROR('FORM NILAI SIAP'!$AE238*'CPMK-CPL'!Q$20,0))/'CPMK-CPL'!Q$25,""))</f>
        <v/>
      </c>
      <c r="S238" s="7" t="str">
        <f>IF($C238="","",IFERROR((IFERROR('FORM NILAI SIAP'!$M238*'CPMK-CPL'!R$11,0)+IFERROR('FORM NILAI SIAP'!$O238*'CPMK-CPL'!R$12,0)+IFERROR('FORM NILAI SIAP'!$Q238*'CPMK-CPL'!R$13,0)+IFERROR('FORM NILAI SIAP'!$S238*'CPMK-CPL'!R$14,0)+IFERROR('FORM NILAI SIAP'!$U238*'CPMK-CPL'!R$15,0)+IFERROR('FORM NILAI SIAP'!$W238*'CPMK-CPL'!R$16,0)+IFERROR('FORM NILAI SIAP'!$Y238*'CPMK-CPL'!R$17,0)+IFERROR('FORM NILAI SIAP'!$AA238*'CPMK-CPL'!R$18,0)+IFERROR('FORM NILAI SIAP'!$AC238*'CPMK-CPL'!R$19,0)+IFERROR('FORM NILAI SIAP'!$AE238*'CPMK-CPL'!R$20,0))/'CPMK-CPL'!R$25,""))</f>
        <v/>
      </c>
      <c r="T238" s="88" t="str">
        <f t="shared" ref="T238:AH238" si="244">IF(E238="","",IF(E238&gt;=80,4,IF(E238&gt;=70,3,IF(E238&gt;=60,2,1))))</f>
        <v/>
      </c>
      <c r="U238" s="88" t="str">
        <f t="shared" si="244"/>
        <v/>
      </c>
      <c r="V238" s="88" t="str">
        <f t="shared" si="207"/>
        <v/>
      </c>
      <c r="W238" s="88" t="str">
        <f t="shared" si="244"/>
        <v/>
      </c>
      <c r="X238" s="88" t="str">
        <f t="shared" si="244"/>
        <v/>
      </c>
      <c r="Y238" s="88" t="str">
        <f t="shared" si="244"/>
        <v/>
      </c>
      <c r="Z238" s="88" t="str">
        <f t="shared" si="244"/>
        <v/>
      </c>
      <c r="AA238" s="88" t="str">
        <f t="shared" si="244"/>
        <v/>
      </c>
      <c r="AB238" s="88" t="str">
        <f t="shared" si="244"/>
        <v/>
      </c>
      <c r="AC238" s="88" t="str">
        <f t="shared" si="244"/>
        <v/>
      </c>
      <c r="AD238" s="88" t="str">
        <f t="shared" si="244"/>
        <v/>
      </c>
      <c r="AE238" s="88" t="str">
        <f t="shared" si="244"/>
        <v/>
      </c>
      <c r="AF238" s="88" t="str">
        <f t="shared" si="244"/>
        <v/>
      </c>
      <c r="AG238" s="88" t="str">
        <f t="shared" si="244"/>
        <v/>
      </c>
      <c r="AH238" s="88" t="str">
        <f t="shared" si="244"/>
        <v/>
      </c>
      <c r="AI238" s="89" t="str">
        <f t="shared" ca="1" si="6"/>
        <v/>
      </c>
      <c r="AJ238" s="89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</row>
    <row r="239" spans="1:90" ht="14.25" customHeight="1">
      <c r="A239" s="103" t="str">
        <f t="shared" si="205"/>
        <v/>
      </c>
      <c r="B239" s="64" t="str">
        <f>IF('FORM NILAI SIAP'!A239=0,"",'FORM NILAI SIAP'!A239)</f>
        <v/>
      </c>
      <c r="C239" s="3" t="str">
        <f>IF('FORM NILAI SIAP'!B239=0,"",'FORM NILAI SIAP'!B239)</f>
        <v/>
      </c>
      <c r="D239" s="3" t="str">
        <f>'FORM NILAI SIAP'!J239</f>
        <v/>
      </c>
      <c r="E239" s="7" t="str">
        <f>IF($C239="","",IFERROR((IFERROR('FORM NILAI SIAP'!$M239*'CPMK-CPL'!D$11,0)+IFERROR('FORM NILAI SIAP'!$O239*'CPMK-CPL'!D$12,0)+IFERROR('FORM NILAI SIAP'!$Q239*'CPMK-CPL'!D$13,0)+IFERROR('FORM NILAI SIAP'!$S239*'CPMK-CPL'!D$14,0)+IFERROR('FORM NILAI SIAP'!$U239*'CPMK-CPL'!D$15,0)+IFERROR('FORM NILAI SIAP'!$W239*'CPMK-CPL'!D$16,0)+IFERROR('FORM NILAI SIAP'!$Y239*'CPMK-CPL'!D$17,0)+IFERROR('FORM NILAI SIAP'!$AA239*'CPMK-CPL'!D$18,0)+IFERROR('FORM NILAI SIAP'!$AC239*'CPMK-CPL'!D$19,0)+IFERROR('FORM NILAI SIAP'!$AE239*'CPMK-CPL'!D$20,0))/'CPMK-CPL'!D$25,""))</f>
        <v/>
      </c>
      <c r="F239" s="7" t="str">
        <f>IF($C239="","",IFERROR((IFERROR('FORM NILAI SIAP'!$M239*'CPMK-CPL'!E$11,0)+IFERROR('FORM NILAI SIAP'!$O239*'CPMK-CPL'!E$12,0)+IFERROR('FORM NILAI SIAP'!$Q239*'CPMK-CPL'!E$13,0)+IFERROR('FORM NILAI SIAP'!$S239*'CPMK-CPL'!E$14,0)+IFERROR('FORM NILAI SIAP'!$U239*'CPMK-CPL'!E$15,0)+IFERROR('FORM NILAI SIAP'!$W239*'CPMK-CPL'!E$16,0)+IFERROR('FORM NILAI SIAP'!$Y239*'CPMK-CPL'!E$17,0)+IFERROR('FORM NILAI SIAP'!$AA239*'CPMK-CPL'!E$18,0)+IFERROR('FORM NILAI SIAP'!$AC239*'CPMK-CPL'!E$19,0)+IFERROR('FORM NILAI SIAP'!$AE239*'CPMK-CPL'!E$20,0))/'CPMK-CPL'!E$25,""))</f>
        <v/>
      </c>
      <c r="G239" s="7" t="str">
        <f>IF($C239="","",IFERROR((IFERROR('FORM NILAI SIAP'!$M239*'CPMK-CPL'!F$11,0)+IFERROR('FORM NILAI SIAP'!$O239*'CPMK-CPL'!F$12,0)+IFERROR('FORM NILAI SIAP'!$Q239*'CPMK-CPL'!F$13,0)+IFERROR('FORM NILAI SIAP'!$S239*'CPMK-CPL'!F$14,0)+IFERROR('FORM NILAI SIAP'!$U239*'CPMK-CPL'!F$15,0)+IFERROR('FORM NILAI SIAP'!$W239*'CPMK-CPL'!F$16,0)+IFERROR('FORM NILAI SIAP'!$Y239*'CPMK-CPL'!F$17,0)+IFERROR('FORM NILAI SIAP'!$AA239*'CPMK-CPL'!F$18,0)+IFERROR('FORM NILAI SIAP'!$AC239*'CPMK-CPL'!F$19,0)+IFERROR('FORM NILAI SIAP'!$AE239*'CPMK-CPL'!F$20,0))/'CPMK-CPL'!F$25,""))</f>
        <v/>
      </c>
      <c r="H239" s="7" t="str">
        <f>IF($C239="","",IFERROR((IFERROR('FORM NILAI SIAP'!$M239*'CPMK-CPL'!G$11,0)+IFERROR('FORM NILAI SIAP'!$O239*'CPMK-CPL'!G$12,0)+IFERROR('FORM NILAI SIAP'!$Q239*'CPMK-CPL'!G$13,0)+IFERROR('FORM NILAI SIAP'!$S239*'CPMK-CPL'!G$14,0)+IFERROR('FORM NILAI SIAP'!$U239*'CPMK-CPL'!G$15,0)+IFERROR('FORM NILAI SIAP'!$W239*'CPMK-CPL'!G$16,0)+IFERROR('FORM NILAI SIAP'!$Y239*'CPMK-CPL'!G$17,0)+IFERROR('FORM NILAI SIAP'!$AA239*'CPMK-CPL'!G$18,0)+IFERROR('FORM NILAI SIAP'!$AC239*'CPMK-CPL'!G$19,0)+IFERROR('FORM NILAI SIAP'!$AE239*'CPMK-CPL'!G$20,0))/'CPMK-CPL'!G$25,""))</f>
        <v/>
      </c>
      <c r="I239" s="7" t="str">
        <f>IF($C239="","",IFERROR((IFERROR('FORM NILAI SIAP'!$M239*'CPMK-CPL'!H$11,0)+IFERROR('FORM NILAI SIAP'!$O239*'CPMK-CPL'!H$12,0)+IFERROR('FORM NILAI SIAP'!$Q239*'CPMK-CPL'!H$13,0)+IFERROR('FORM NILAI SIAP'!$S239*'CPMK-CPL'!H$14,0)+IFERROR('FORM NILAI SIAP'!$U239*'CPMK-CPL'!H$15,0)+IFERROR('FORM NILAI SIAP'!$W239*'CPMK-CPL'!H$16,0)+IFERROR('FORM NILAI SIAP'!$Y239*'CPMK-CPL'!H$17,0)+IFERROR('FORM NILAI SIAP'!$AA239*'CPMK-CPL'!H$18,0)+IFERROR('FORM NILAI SIAP'!$AC239*'CPMK-CPL'!H$19,0)+IFERROR('FORM NILAI SIAP'!$AE239*'CPMK-CPL'!H$20,0))/'CPMK-CPL'!H$25,""))</f>
        <v/>
      </c>
      <c r="J239" s="7" t="str">
        <f>IF($C239="","",IFERROR((IFERROR('FORM NILAI SIAP'!$M239*'CPMK-CPL'!I$11,0)+IFERROR('FORM NILAI SIAP'!$O239*'CPMK-CPL'!I$12,0)+IFERROR('FORM NILAI SIAP'!$Q239*'CPMK-CPL'!I$13,0)+IFERROR('FORM NILAI SIAP'!$S239*'CPMK-CPL'!I$14,0)+IFERROR('FORM NILAI SIAP'!$U239*'CPMK-CPL'!I$15,0)+IFERROR('FORM NILAI SIAP'!$W239*'CPMK-CPL'!I$16,0)+IFERROR('FORM NILAI SIAP'!$Y239*'CPMK-CPL'!I$17,0)+IFERROR('FORM NILAI SIAP'!$AA239*'CPMK-CPL'!I$18,0)+IFERROR('FORM NILAI SIAP'!$AC239*'CPMK-CPL'!I$19,0)+IFERROR('FORM NILAI SIAP'!$AE239*'CPMK-CPL'!I$20,0))/'CPMK-CPL'!I$25,""))</f>
        <v/>
      </c>
      <c r="K239" s="7" t="str">
        <f>IF($C239="","",IFERROR((IFERROR('FORM NILAI SIAP'!$M239*'CPMK-CPL'!J$11,0)+IFERROR('FORM NILAI SIAP'!$O239*'CPMK-CPL'!J$12,0)+IFERROR('FORM NILAI SIAP'!$Q239*'CPMK-CPL'!J$13,0)+IFERROR('FORM NILAI SIAP'!$S239*'CPMK-CPL'!J$14,0)+IFERROR('FORM NILAI SIAP'!$U239*'CPMK-CPL'!J$15,0)+IFERROR('FORM NILAI SIAP'!$W239*'CPMK-CPL'!J$16,0)+IFERROR('FORM NILAI SIAP'!$Y239*'CPMK-CPL'!J$17,0)+IFERROR('FORM NILAI SIAP'!$AA239*'CPMK-CPL'!J$18,0)+IFERROR('FORM NILAI SIAP'!$AC239*'CPMK-CPL'!J$19,0)+IFERROR('FORM NILAI SIAP'!$AE239*'CPMK-CPL'!J$20,0))/'CPMK-CPL'!J$25,""))</f>
        <v/>
      </c>
      <c r="L239" s="7" t="str">
        <f>IF($C239="","",IFERROR((IFERROR('FORM NILAI SIAP'!$M239*'CPMK-CPL'!K$11,0)+IFERROR('FORM NILAI SIAP'!$O239*'CPMK-CPL'!K$12,0)+IFERROR('FORM NILAI SIAP'!$Q239*'CPMK-CPL'!K$13,0)+IFERROR('FORM NILAI SIAP'!$S239*'CPMK-CPL'!K$14,0)+IFERROR('FORM NILAI SIAP'!$U239*'CPMK-CPL'!K$15,0)+IFERROR('FORM NILAI SIAP'!$W239*'CPMK-CPL'!K$16,0)+IFERROR('FORM NILAI SIAP'!$Y239*'CPMK-CPL'!K$17,0)+IFERROR('FORM NILAI SIAP'!$AA239*'CPMK-CPL'!K$18,0)+IFERROR('FORM NILAI SIAP'!$AC239*'CPMK-CPL'!K$19,0)+IFERROR('FORM NILAI SIAP'!$AE239*'CPMK-CPL'!K$20,0))/'CPMK-CPL'!K$25,""))</f>
        <v/>
      </c>
      <c r="M239" s="7" t="str">
        <f>IF($C239="","",IFERROR((IFERROR('FORM NILAI SIAP'!$M239*'CPMK-CPL'!L$11,0)+IFERROR('FORM NILAI SIAP'!$O239*'CPMK-CPL'!L$12,0)+IFERROR('FORM NILAI SIAP'!$Q239*'CPMK-CPL'!L$13,0)+IFERROR('FORM NILAI SIAP'!$S239*'CPMK-CPL'!L$14,0)+IFERROR('FORM NILAI SIAP'!$U239*'CPMK-CPL'!L$15,0)+IFERROR('FORM NILAI SIAP'!$W239*'CPMK-CPL'!L$16,0)+IFERROR('FORM NILAI SIAP'!$Y239*'CPMK-CPL'!L$17,0)+IFERROR('FORM NILAI SIAP'!$AA239*'CPMK-CPL'!L$18,0)+IFERROR('FORM NILAI SIAP'!$AC239*'CPMK-CPL'!L$19,0)+IFERROR('FORM NILAI SIAP'!$AE239*'CPMK-CPL'!L$20,0))/'CPMK-CPL'!L$25,""))</f>
        <v/>
      </c>
      <c r="N239" s="7" t="str">
        <f>IF($C239="","",IFERROR((IFERROR('FORM NILAI SIAP'!$M239*'CPMK-CPL'!M$11,0)+IFERROR('FORM NILAI SIAP'!$O239*'CPMK-CPL'!M$12,0)+IFERROR('FORM NILAI SIAP'!$Q239*'CPMK-CPL'!M$13,0)+IFERROR('FORM NILAI SIAP'!$S239*'CPMK-CPL'!M$14,0)+IFERROR('FORM NILAI SIAP'!$U239*'CPMK-CPL'!M$15,0)+IFERROR('FORM NILAI SIAP'!$W239*'CPMK-CPL'!M$16,0)+IFERROR('FORM NILAI SIAP'!$Y239*'CPMK-CPL'!M$17,0)+IFERROR('FORM NILAI SIAP'!$AA239*'CPMK-CPL'!M$18,0)+IFERROR('FORM NILAI SIAP'!$AC239*'CPMK-CPL'!M$19,0)+IFERROR('FORM NILAI SIAP'!$AE239*'CPMK-CPL'!M$20,0))/'CPMK-CPL'!M$25,""))</f>
        <v/>
      </c>
      <c r="O239" s="7" t="str">
        <f>IF($C239="","",IFERROR((IFERROR('FORM NILAI SIAP'!$M239*'CPMK-CPL'!N$11,0)+IFERROR('FORM NILAI SIAP'!$O239*'CPMK-CPL'!N$12,0)+IFERROR('FORM NILAI SIAP'!$Q239*'CPMK-CPL'!N$13,0)+IFERROR('FORM NILAI SIAP'!$S239*'CPMK-CPL'!N$14,0)+IFERROR('FORM NILAI SIAP'!$U239*'CPMK-CPL'!N$15,0)+IFERROR('FORM NILAI SIAP'!$W239*'CPMK-CPL'!N$16,0)+IFERROR('FORM NILAI SIAP'!$Y239*'CPMK-CPL'!N$17,0)+IFERROR('FORM NILAI SIAP'!$AA239*'CPMK-CPL'!N$18,0)+IFERROR('FORM NILAI SIAP'!$AC239*'CPMK-CPL'!N$19,0)+IFERROR('FORM NILAI SIAP'!$AE239*'CPMK-CPL'!N$20,0))/'CPMK-CPL'!N$25,""))</f>
        <v/>
      </c>
      <c r="P239" s="7" t="str">
        <f>IF($C239="","",IFERROR((IFERROR('FORM NILAI SIAP'!$M239*'CPMK-CPL'!O$11,0)+IFERROR('FORM NILAI SIAP'!$O239*'CPMK-CPL'!O$12,0)+IFERROR('FORM NILAI SIAP'!$Q239*'CPMK-CPL'!O$13,0)+IFERROR('FORM NILAI SIAP'!$S239*'CPMK-CPL'!O$14,0)+IFERROR('FORM NILAI SIAP'!$U239*'CPMK-CPL'!O$15,0)+IFERROR('FORM NILAI SIAP'!$W239*'CPMK-CPL'!O$16,0)+IFERROR('FORM NILAI SIAP'!$Y239*'CPMK-CPL'!O$17,0)+IFERROR('FORM NILAI SIAP'!$AA239*'CPMK-CPL'!O$18,0)+IFERROR('FORM NILAI SIAP'!$AC239*'CPMK-CPL'!O$19,0)+IFERROR('FORM NILAI SIAP'!$AE239*'CPMK-CPL'!O$20,0))/'CPMK-CPL'!O$25,""))</f>
        <v/>
      </c>
      <c r="Q239" s="7" t="str">
        <f>IF($C239="","",IFERROR((IFERROR('FORM NILAI SIAP'!$M239*'CPMK-CPL'!P$11,0)+IFERROR('FORM NILAI SIAP'!$O239*'CPMK-CPL'!P$12,0)+IFERROR('FORM NILAI SIAP'!$Q239*'CPMK-CPL'!P$13,0)+IFERROR('FORM NILAI SIAP'!$S239*'CPMK-CPL'!P$14,0)+IFERROR('FORM NILAI SIAP'!$U239*'CPMK-CPL'!P$15,0)+IFERROR('FORM NILAI SIAP'!$W239*'CPMK-CPL'!P$16,0)+IFERROR('FORM NILAI SIAP'!$Y239*'CPMK-CPL'!P$17,0)+IFERROR('FORM NILAI SIAP'!$AA239*'CPMK-CPL'!P$18,0)+IFERROR('FORM NILAI SIAP'!$AC239*'CPMK-CPL'!P$19,0)+IFERROR('FORM NILAI SIAP'!$AE239*'CPMK-CPL'!P$20,0))/'CPMK-CPL'!P$25,""))</f>
        <v/>
      </c>
      <c r="R239" s="7" t="str">
        <f>IF($C239="","",IFERROR((IFERROR('FORM NILAI SIAP'!$M239*'CPMK-CPL'!Q$11,0)+IFERROR('FORM NILAI SIAP'!$O239*'CPMK-CPL'!Q$12,0)+IFERROR('FORM NILAI SIAP'!$Q239*'CPMK-CPL'!Q$13,0)+IFERROR('FORM NILAI SIAP'!$S239*'CPMK-CPL'!Q$14,0)+IFERROR('FORM NILAI SIAP'!$U239*'CPMK-CPL'!Q$15,0)+IFERROR('FORM NILAI SIAP'!$W239*'CPMK-CPL'!Q$16,0)+IFERROR('FORM NILAI SIAP'!$Y239*'CPMK-CPL'!Q$17,0)+IFERROR('FORM NILAI SIAP'!$AA239*'CPMK-CPL'!Q$18,0)+IFERROR('FORM NILAI SIAP'!$AC239*'CPMK-CPL'!Q$19,0)+IFERROR('FORM NILAI SIAP'!$AE239*'CPMK-CPL'!Q$20,0))/'CPMK-CPL'!Q$25,""))</f>
        <v/>
      </c>
      <c r="S239" s="7" t="str">
        <f>IF($C239="","",IFERROR((IFERROR('FORM NILAI SIAP'!$M239*'CPMK-CPL'!R$11,0)+IFERROR('FORM NILAI SIAP'!$O239*'CPMK-CPL'!R$12,0)+IFERROR('FORM NILAI SIAP'!$Q239*'CPMK-CPL'!R$13,0)+IFERROR('FORM NILAI SIAP'!$S239*'CPMK-CPL'!R$14,0)+IFERROR('FORM NILAI SIAP'!$U239*'CPMK-CPL'!R$15,0)+IFERROR('FORM NILAI SIAP'!$W239*'CPMK-CPL'!R$16,0)+IFERROR('FORM NILAI SIAP'!$Y239*'CPMK-CPL'!R$17,0)+IFERROR('FORM NILAI SIAP'!$AA239*'CPMK-CPL'!R$18,0)+IFERROR('FORM NILAI SIAP'!$AC239*'CPMK-CPL'!R$19,0)+IFERROR('FORM NILAI SIAP'!$AE239*'CPMK-CPL'!R$20,0))/'CPMK-CPL'!R$25,""))</f>
        <v/>
      </c>
      <c r="T239" s="88" t="str">
        <f t="shared" ref="T239:AH239" si="245">IF(E239="","",IF(E239&gt;=80,4,IF(E239&gt;=70,3,IF(E239&gt;=60,2,1))))</f>
        <v/>
      </c>
      <c r="U239" s="88" t="str">
        <f t="shared" si="245"/>
        <v/>
      </c>
      <c r="V239" s="88" t="str">
        <f t="shared" si="207"/>
        <v/>
      </c>
      <c r="W239" s="88" t="str">
        <f t="shared" si="245"/>
        <v/>
      </c>
      <c r="X239" s="88" t="str">
        <f t="shared" si="245"/>
        <v/>
      </c>
      <c r="Y239" s="88" t="str">
        <f t="shared" si="245"/>
        <v/>
      </c>
      <c r="Z239" s="88" t="str">
        <f t="shared" si="245"/>
        <v/>
      </c>
      <c r="AA239" s="88" t="str">
        <f t="shared" si="245"/>
        <v/>
      </c>
      <c r="AB239" s="88" t="str">
        <f t="shared" si="245"/>
        <v/>
      </c>
      <c r="AC239" s="88" t="str">
        <f t="shared" si="245"/>
        <v/>
      </c>
      <c r="AD239" s="88" t="str">
        <f t="shared" si="245"/>
        <v/>
      </c>
      <c r="AE239" s="88" t="str">
        <f t="shared" si="245"/>
        <v/>
      </c>
      <c r="AF239" s="88" t="str">
        <f t="shared" si="245"/>
        <v/>
      </c>
      <c r="AG239" s="88" t="str">
        <f t="shared" si="245"/>
        <v/>
      </c>
      <c r="AH239" s="88" t="str">
        <f t="shared" si="245"/>
        <v/>
      </c>
      <c r="AI239" s="89" t="str">
        <f t="shared" ca="1" si="6"/>
        <v/>
      </c>
      <c r="AJ239" s="89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</row>
    <row r="240" spans="1:90" ht="14.25" customHeight="1">
      <c r="A240" s="103" t="str">
        <f t="shared" si="205"/>
        <v/>
      </c>
      <c r="B240" s="64" t="str">
        <f>IF('FORM NILAI SIAP'!A240=0,"",'FORM NILAI SIAP'!A240)</f>
        <v/>
      </c>
      <c r="C240" s="3" t="str">
        <f>IF('FORM NILAI SIAP'!B240=0,"",'FORM NILAI SIAP'!B240)</f>
        <v/>
      </c>
      <c r="D240" s="3" t="str">
        <f>'FORM NILAI SIAP'!J240</f>
        <v/>
      </c>
      <c r="E240" s="7" t="str">
        <f>IF($C240="","",IFERROR((IFERROR('FORM NILAI SIAP'!$M240*'CPMK-CPL'!D$11,0)+IFERROR('FORM NILAI SIAP'!$O240*'CPMK-CPL'!D$12,0)+IFERROR('FORM NILAI SIAP'!$Q240*'CPMK-CPL'!D$13,0)+IFERROR('FORM NILAI SIAP'!$S240*'CPMK-CPL'!D$14,0)+IFERROR('FORM NILAI SIAP'!$U240*'CPMK-CPL'!D$15,0)+IFERROR('FORM NILAI SIAP'!$W240*'CPMK-CPL'!D$16,0)+IFERROR('FORM NILAI SIAP'!$Y240*'CPMK-CPL'!D$17,0)+IFERROR('FORM NILAI SIAP'!$AA240*'CPMK-CPL'!D$18,0)+IFERROR('FORM NILAI SIAP'!$AC240*'CPMK-CPL'!D$19,0)+IFERROR('FORM NILAI SIAP'!$AE240*'CPMK-CPL'!D$20,0))/'CPMK-CPL'!D$25,""))</f>
        <v/>
      </c>
      <c r="F240" s="7" t="str">
        <f>IF($C240="","",IFERROR((IFERROR('FORM NILAI SIAP'!$M240*'CPMK-CPL'!E$11,0)+IFERROR('FORM NILAI SIAP'!$O240*'CPMK-CPL'!E$12,0)+IFERROR('FORM NILAI SIAP'!$Q240*'CPMK-CPL'!E$13,0)+IFERROR('FORM NILAI SIAP'!$S240*'CPMK-CPL'!E$14,0)+IFERROR('FORM NILAI SIAP'!$U240*'CPMK-CPL'!E$15,0)+IFERROR('FORM NILAI SIAP'!$W240*'CPMK-CPL'!E$16,0)+IFERROR('FORM NILAI SIAP'!$Y240*'CPMK-CPL'!E$17,0)+IFERROR('FORM NILAI SIAP'!$AA240*'CPMK-CPL'!E$18,0)+IFERROR('FORM NILAI SIAP'!$AC240*'CPMK-CPL'!E$19,0)+IFERROR('FORM NILAI SIAP'!$AE240*'CPMK-CPL'!E$20,0))/'CPMK-CPL'!E$25,""))</f>
        <v/>
      </c>
      <c r="G240" s="7" t="str">
        <f>IF($C240="","",IFERROR((IFERROR('FORM NILAI SIAP'!$M240*'CPMK-CPL'!F$11,0)+IFERROR('FORM NILAI SIAP'!$O240*'CPMK-CPL'!F$12,0)+IFERROR('FORM NILAI SIAP'!$Q240*'CPMK-CPL'!F$13,0)+IFERROR('FORM NILAI SIAP'!$S240*'CPMK-CPL'!F$14,0)+IFERROR('FORM NILAI SIAP'!$U240*'CPMK-CPL'!F$15,0)+IFERROR('FORM NILAI SIAP'!$W240*'CPMK-CPL'!F$16,0)+IFERROR('FORM NILAI SIAP'!$Y240*'CPMK-CPL'!F$17,0)+IFERROR('FORM NILAI SIAP'!$AA240*'CPMK-CPL'!F$18,0)+IFERROR('FORM NILAI SIAP'!$AC240*'CPMK-CPL'!F$19,0)+IFERROR('FORM NILAI SIAP'!$AE240*'CPMK-CPL'!F$20,0))/'CPMK-CPL'!F$25,""))</f>
        <v/>
      </c>
      <c r="H240" s="7" t="str">
        <f>IF($C240="","",IFERROR((IFERROR('FORM NILAI SIAP'!$M240*'CPMK-CPL'!G$11,0)+IFERROR('FORM NILAI SIAP'!$O240*'CPMK-CPL'!G$12,0)+IFERROR('FORM NILAI SIAP'!$Q240*'CPMK-CPL'!G$13,0)+IFERROR('FORM NILAI SIAP'!$S240*'CPMK-CPL'!G$14,0)+IFERROR('FORM NILAI SIAP'!$U240*'CPMK-CPL'!G$15,0)+IFERROR('FORM NILAI SIAP'!$W240*'CPMK-CPL'!G$16,0)+IFERROR('FORM NILAI SIAP'!$Y240*'CPMK-CPL'!G$17,0)+IFERROR('FORM NILAI SIAP'!$AA240*'CPMK-CPL'!G$18,0)+IFERROR('FORM NILAI SIAP'!$AC240*'CPMK-CPL'!G$19,0)+IFERROR('FORM NILAI SIAP'!$AE240*'CPMK-CPL'!G$20,0))/'CPMK-CPL'!G$25,""))</f>
        <v/>
      </c>
      <c r="I240" s="7" t="str">
        <f>IF($C240="","",IFERROR((IFERROR('FORM NILAI SIAP'!$M240*'CPMK-CPL'!H$11,0)+IFERROR('FORM NILAI SIAP'!$O240*'CPMK-CPL'!H$12,0)+IFERROR('FORM NILAI SIAP'!$Q240*'CPMK-CPL'!H$13,0)+IFERROR('FORM NILAI SIAP'!$S240*'CPMK-CPL'!H$14,0)+IFERROR('FORM NILAI SIAP'!$U240*'CPMK-CPL'!H$15,0)+IFERROR('FORM NILAI SIAP'!$W240*'CPMK-CPL'!H$16,0)+IFERROR('FORM NILAI SIAP'!$Y240*'CPMK-CPL'!H$17,0)+IFERROR('FORM NILAI SIAP'!$AA240*'CPMK-CPL'!H$18,0)+IFERROR('FORM NILAI SIAP'!$AC240*'CPMK-CPL'!H$19,0)+IFERROR('FORM NILAI SIAP'!$AE240*'CPMK-CPL'!H$20,0))/'CPMK-CPL'!H$25,""))</f>
        <v/>
      </c>
      <c r="J240" s="7" t="str">
        <f>IF($C240="","",IFERROR((IFERROR('FORM NILAI SIAP'!$M240*'CPMK-CPL'!I$11,0)+IFERROR('FORM NILAI SIAP'!$O240*'CPMK-CPL'!I$12,0)+IFERROR('FORM NILAI SIAP'!$Q240*'CPMK-CPL'!I$13,0)+IFERROR('FORM NILAI SIAP'!$S240*'CPMK-CPL'!I$14,0)+IFERROR('FORM NILAI SIAP'!$U240*'CPMK-CPL'!I$15,0)+IFERROR('FORM NILAI SIAP'!$W240*'CPMK-CPL'!I$16,0)+IFERROR('FORM NILAI SIAP'!$Y240*'CPMK-CPL'!I$17,0)+IFERROR('FORM NILAI SIAP'!$AA240*'CPMK-CPL'!I$18,0)+IFERROR('FORM NILAI SIAP'!$AC240*'CPMK-CPL'!I$19,0)+IFERROR('FORM NILAI SIAP'!$AE240*'CPMK-CPL'!I$20,0))/'CPMK-CPL'!I$25,""))</f>
        <v/>
      </c>
      <c r="K240" s="7" t="str">
        <f>IF($C240="","",IFERROR((IFERROR('FORM NILAI SIAP'!$M240*'CPMK-CPL'!J$11,0)+IFERROR('FORM NILAI SIAP'!$O240*'CPMK-CPL'!J$12,0)+IFERROR('FORM NILAI SIAP'!$Q240*'CPMK-CPL'!J$13,0)+IFERROR('FORM NILAI SIAP'!$S240*'CPMK-CPL'!J$14,0)+IFERROR('FORM NILAI SIAP'!$U240*'CPMK-CPL'!J$15,0)+IFERROR('FORM NILAI SIAP'!$W240*'CPMK-CPL'!J$16,0)+IFERROR('FORM NILAI SIAP'!$Y240*'CPMK-CPL'!J$17,0)+IFERROR('FORM NILAI SIAP'!$AA240*'CPMK-CPL'!J$18,0)+IFERROR('FORM NILAI SIAP'!$AC240*'CPMK-CPL'!J$19,0)+IFERROR('FORM NILAI SIAP'!$AE240*'CPMK-CPL'!J$20,0))/'CPMK-CPL'!J$25,""))</f>
        <v/>
      </c>
      <c r="L240" s="7" t="str">
        <f>IF($C240="","",IFERROR((IFERROR('FORM NILAI SIAP'!$M240*'CPMK-CPL'!K$11,0)+IFERROR('FORM NILAI SIAP'!$O240*'CPMK-CPL'!K$12,0)+IFERROR('FORM NILAI SIAP'!$Q240*'CPMK-CPL'!K$13,0)+IFERROR('FORM NILAI SIAP'!$S240*'CPMK-CPL'!K$14,0)+IFERROR('FORM NILAI SIAP'!$U240*'CPMK-CPL'!K$15,0)+IFERROR('FORM NILAI SIAP'!$W240*'CPMK-CPL'!K$16,0)+IFERROR('FORM NILAI SIAP'!$Y240*'CPMK-CPL'!K$17,0)+IFERROR('FORM NILAI SIAP'!$AA240*'CPMK-CPL'!K$18,0)+IFERROR('FORM NILAI SIAP'!$AC240*'CPMK-CPL'!K$19,0)+IFERROR('FORM NILAI SIAP'!$AE240*'CPMK-CPL'!K$20,0))/'CPMK-CPL'!K$25,""))</f>
        <v/>
      </c>
      <c r="M240" s="7" t="str">
        <f>IF($C240="","",IFERROR((IFERROR('FORM NILAI SIAP'!$M240*'CPMK-CPL'!L$11,0)+IFERROR('FORM NILAI SIAP'!$O240*'CPMK-CPL'!L$12,0)+IFERROR('FORM NILAI SIAP'!$Q240*'CPMK-CPL'!L$13,0)+IFERROR('FORM NILAI SIAP'!$S240*'CPMK-CPL'!L$14,0)+IFERROR('FORM NILAI SIAP'!$U240*'CPMK-CPL'!L$15,0)+IFERROR('FORM NILAI SIAP'!$W240*'CPMK-CPL'!L$16,0)+IFERROR('FORM NILAI SIAP'!$Y240*'CPMK-CPL'!L$17,0)+IFERROR('FORM NILAI SIAP'!$AA240*'CPMK-CPL'!L$18,0)+IFERROR('FORM NILAI SIAP'!$AC240*'CPMK-CPL'!L$19,0)+IFERROR('FORM NILAI SIAP'!$AE240*'CPMK-CPL'!L$20,0))/'CPMK-CPL'!L$25,""))</f>
        <v/>
      </c>
      <c r="N240" s="7" t="str">
        <f>IF($C240="","",IFERROR((IFERROR('FORM NILAI SIAP'!$M240*'CPMK-CPL'!M$11,0)+IFERROR('FORM NILAI SIAP'!$O240*'CPMK-CPL'!M$12,0)+IFERROR('FORM NILAI SIAP'!$Q240*'CPMK-CPL'!M$13,0)+IFERROR('FORM NILAI SIAP'!$S240*'CPMK-CPL'!M$14,0)+IFERROR('FORM NILAI SIAP'!$U240*'CPMK-CPL'!M$15,0)+IFERROR('FORM NILAI SIAP'!$W240*'CPMK-CPL'!M$16,0)+IFERROR('FORM NILAI SIAP'!$Y240*'CPMK-CPL'!M$17,0)+IFERROR('FORM NILAI SIAP'!$AA240*'CPMK-CPL'!M$18,0)+IFERROR('FORM NILAI SIAP'!$AC240*'CPMK-CPL'!M$19,0)+IFERROR('FORM NILAI SIAP'!$AE240*'CPMK-CPL'!M$20,0))/'CPMK-CPL'!M$25,""))</f>
        <v/>
      </c>
      <c r="O240" s="7" t="str">
        <f>IF($C240="","",IFERROR((IFERROR('FORM NILAI SIAP'!$M240*'CPMK-CPL'!N$11,0)+IFERROR('FORM NILAI SIAP'!$O240*'CPMK-CPL'!N$12,0)+IFERROR('FORM NILAI SIAP'!$Q240*'CPMK-CPL'!N$13,0)+IFERROR('FORM NILAI SIAP'!$S240*'CPMK-CPL'!N$14,0)+IFERROR('FORM NILAI SIAP'!$U240*'CPMK-CPL'!N$15,0)+IFERROR('FORM NILAI SIAP'!$W240*'CPMK-CPL'!N$16,0)+IFERROR('FORM NILAI SIAP'!$Y240*'CPMK-CPL'!N$17,0)+IFERROR('FORM NILAI SIAP'!$AA240*'CPMK-CPL'!N$18,0)+IFERROR('FORM NILAI SIAP'!$AC240*'CPMK-CPL'!N$19,0)+IFERROR('FORM NILAI SIAP'!$AE240*'CPMK-CPL'!N$20,0))/'CPMK-CPL'!N$25,""))</f>
        <v/>
      </c>
      <c r="P240" s="7" t="str">
        <f>IF($C240="","",IFERROR((IFERROR('FORM NILAI SIAP'!$M240*'CPMK-CPL'!O$11,0)+IFERROR('FORM NILAI SIAP'!$O240*'CPMK-CPL'!O$12,0)+IFERROR('FORM NILAI SIAP'!$Q240*'CPMK-CPL'!O$13,0)+IFERROR('FORM NILAI SIAP'!$S240*'CPMK-CPL'!O$14,0)+IFERROR('FORM NILAI SIAP'!$U240*'CPMK-CPL'!O$15,0)+IFERROR('FORM NILAI SIAP'!$W240*'CPMK-CPL'!O$16,0)+IFERROR('FORM NILAI SIAP'!$Y240*'CPMK-CPL'!O$17,0)+IFERROR('FORM NILAI SIAP'!$AA240*'CPMK-CPL'!O$18,0)+IFERROR('FORM NILAI SIAP'!$AC240*'CPMK-CPL'!O$19,0)+IFERROR('FORM NILAI SIAP'!$AE240*'CPMK-CPL'!O$20,0))/'CPMK-CPL'!O$25,""))</f>
        <v/>
      </c>
      <c r="Q240" s="7" t="str">
        <f>IF($C240="","",IFERROR((IFERROR('FORM NILAI SIAP'!$M240*'CPMK-CPL'!P$11,0)+IFERROR('FORM NILAI SIAP'!$O240*'CPMK-CPL'!P$12,0)+IFERROR('FORM NILAI SIAP'!$Q240*'CPMK-CPL'!P$13,0)+IFERROR('FORM NILAI SIAP'!$S240*'CPMK-CPL'!P$14,0)+IFERROR('FORM NILAI SIAP'!$U240*'CPMK-CPL'!P$15,0)+IFERROR('FORM NILAI SIAP'!$W240*'CPMK-CPL'!P$16,0)+IFERROR('FORM NILAI SIAP'!$Y240*'CPMK-CPL'!P$17,0)+IFERROR('FORM NILAI SIAP'!$AA240*'CPMK-CPL'!P$18,0)+IFERROR('FORM NILAI SIAP'!$AC240*'CPMK-CPL'!P$19,0)+IFERROR('FORM NILAI SIAP'!$AE240*'CPMK-CPL'!P$20,0))/'CPMK-CPL'!P$25,""))</f>
        <v/>
      </c>
      <c r="R240" s="7" t="str">
        <f>IF($C240="","",IFERROR((IFERROR('FORM NILAI SIAP'!$M240*'CPMK-CPL'!Q$11,0)+IFERROR('FORM NILAI SIAP'!$O240*'CPMK-CPL'!Q$12,0)+IFERROR('FORM NILAI SIAP'!$Q240*'CPMK-CPL'!Q$13,0)+IFERROR('FORM NILAI SIAP'!$S240*'CPMK-CPL'!Q$14,0)+IFERROR('FORM NILAI SIAP'!$U240*'CPMK-CPL'!Q$15,0)+IFERROR('FORM NILAI SIAP'!$W240*'CPMK-CPL'!Q$16,0)+IFERROR('FORM NILAI SIAP'!$Y240*'CPMK-CPL'!Q$17,0)+IFERROR('FORM NILAI SIAP'!$AA240*'CPMK-CPL'!Q$18,0)+IFERROR('FORM NILAI SIAP'!$AC240*'CPMK-CPL'!Q$19,0)+IFERROR('FORM NILAI SIAP'!$AE240*'CPMK-CPL'!Q$20,0))/'CPMK-CPL'!Q$25,""))</f>
        <v/>
      </c>
      <c r="S240" s="7" t="str">
        <f>IF($C240="","",IFERROR((IFERROR('FORM NILAI SIAP'!$M240*'CPMK-CPL'!R$11,0)+IFERROR('FORM NILAI SIAP'!$O240*'CPMK-CPL'!R$12,0)+IFERROR('FORM NILAI SIAP'!$Q240*'CPMK-CPL'!R$13,0)+IFERROR('FORM NILAI SIAP'!$S240*'CPMK-CPL'!R$14,0)+IFERROR('FORM NILAI SIAP'!$U240*'CPMK-CPL'!R$15,0)+IFERROR('FORM NILAI SIAP'!$W240*'CPMK-CPL'!R$16,0)+IFERROR('FORM NILAI SIAP'!$Y240*'CPMK-CPL'!R$17,0)+IFERROR('FORM NILAI SIAP'!$AA240*'CPMK-CPL'!R$18,0)+IFERROR('FORM NILAI SIAP'!$AC240*'CPMK-CPL'!R$19,0)+IFERROR('FORM NILAI SIAP'!$AE240*'CPMK-CPL'!R$20,0))/'CPMK-CPL'!R$25,""))</f>
        <v/>
      </c>
      <c r="T240" s="88" t="str">
        <f t="shared" ref="T240:AH240" si="246">IF(E240="","",IF(E240&gt;=80,4,IF(E240&gt;=70,3,IF(E240&gt;=60,2,1))))</f>
        <v/>
      </c>
      <c r="U240" s="88" t="str">
        <f t="shared" si="246"/>
        <v/>
      </c>
      <c r="V240" s="88" t="str">
        <f t="shared" si="207"/>
        <v/>
      </c>
      <c r="W240" s="88" t="str">
        <f t="shared" si="246"/>
        <v/>
      </c>
      <c r="X240" s="88" t="str">
        <f t="shared" si="246"/>
        <v/>
      </c>
      <c r="Y240" s="88" t="str">
        <f t="shared" si="246"/>
        <v/>
      </c>
      <c r="Z240" s="88" t="str">
        <f t="shared" si="246"/>
        <v/>
      </c>
      <c r="AA240" s="88" t="str">
        <f t="shared" si="246"/>
        <v/>
      </c>
      <c r="AB240" s="88" t="str">
        <f t="shared" si="246"/>
        <v/>
      </c>
      <c r="AC240" s="88" t="str">
        <f t="shared" si="246"/>
        <v/>
      </c>
      <c r="AD240" s="88" t="str">
        <f t="shared" si="246"/>
        <v/>
      </c>
      <c r="AE240" s="88" t="str">
        <f t="shared" si="246"/>
        <v/>
      </c>
      <c r="AF240" s="88" t="str">
        <f t="shared" si="246"/>
        <v/>
      </c>
      <c r="AG240" s="88" t="str">
        <f t="shared" si="246"/>
        <v/>
      </c>
      <c r="AH240" s="88" t="str">
        <f t="shared" si="246"/>
        <v/>
      </c>
      <c r="AI240" s="89" t="str">
        <f t="shared" ca="1" si="6"/>
        <v/>
      </c>
      <c r="AJ240" s="89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</row>
    <row r="241" spans="1:90" ht="14.25" customHeight="1">
      <c r="A241" s="103" t="str">
        <f t="shared" si="205"/>
        <v/>
      </c>
      <c r="B241" s="64" t="str">
        <f>IF('FORM NILAI SIAP'!A241=0,"",'FORM NILAI SIAP'!A241)</f>
        <v/>
      </c>
      <c r="C241" s="3" t="str">
        <f>IF('FORM NILAI SIAP'!B241=0,"",'FORM NILAI SIAP'!B241)</f>
        <v/>
      </c>
      <c r="D241" s="3" t="str">
        <f>'FORM NILAI SIAP'!J241</f>
        <v/>
      </c>
      <c r="E241" s="7" t="str">
        <f>IF($C241="","",IFERROR((IFERROR('FORM NILAI SIAP'!$M241*'CPMK-CPL'!D$11,0)+IFERROR('FORM NILAI SIAP'!$O241*'CPMK-CPL'!D$12,0)+IFERROR('FORM NILAI SIAP'!$Q241*'CPMK-CPL'!D$13,0)+IFERROR('FORM NILAI SIAP'!$S241*'CPMK-CPL'!D$14,0)+IFERROR('FORM NILAI SIAP'!$U241*'CPMK-CPL'!D$15,0)+IFERROR('FORM NILAI SIAP'!$W241*'CPMK-CPL'!D$16,0)+IFERROR('FORM NILAI SIAP'!$Y241*'CPMK-CPL'!D$17,0)+IFERROR('FORM NILAI SIAP'!$AA241*'CPMK-CPL'!D$18,0)+IFERROR('FORM NILAI SIAP'!$AC241*'CPMK-CPL'!D$19,0)+IFERROR('FORM NILAI SIAP'!$AE241*'CPMK-CPL'!D$20,0))/'CPMK-CPL'!D$25,""))</f>
        <v/>
      </c>
      <c r="F241" s="7" t="str">
        <f>IF($C241="","",IFERROR((IFERROR('FORM NILAI SIAP'!$M241*'CPMK-CPL'!E$11,0)+IFERROR('FORM NILAI SIAP'!$O241*'CPMK-CPL'!E$12,0)+IFERROR('FORM NILAI SIAP'!$Q241*'CPMK-CPL'!E$13,0)+IFERROR('FORM NILAI SIAP'!$S241*'CPMK-CPL'!E$14,0)+IFERROR('FORM NILAI SIAP'!$U241*'CPMK-CPL'!E$15,0)+IFERROR('FORM NILAI SIAP'!$W241*'CPMK-CPL'!E$16,0)+IFERROR('FORM NILAI SIAP'!$Y241*'CPMK-CPL'!E$17,0)+IFERROR('FORM NILAI SIAP'!$AA241*'CPMK-CPL'!E$18,0)+IFERROR('FORM NILAI SIAP'!$AC241*'CPMK-CPL'!E$19,0)+IFERROR('FORM NILAI SIAP'!$AE241*'CPMK-CPL'!E$20,0))/'CPMK-CPL'!E$25,""))</f>
        <v/>
      </c>
      <c r="G241" s="7" t="str">
        <f>IF($C241="","",IFERROR((IFERROR('FORM NILAI SIAP'!$M241*'CPMK-CPL'!F$11,0)+IFERROR('FORM NILAI SIAP'!$O241*'CPMK-CPL'!F$12,0)+IFERROR('FORM NILAI SIAP'!$Q241*'CPMK-CPL'!F$13,0)+IFERROR('FORM NILAI SIAP'!$S241*'CPMK-CPL'!F$14,0)+IFERROR('FORM NILAI SIAP'!$U241*'CPMK-CPL'!F$15,0)+IFERROR('FORM NILAI SIAP'!$W241*'CPMK-CPL'!F$16,0)+IFERROR('FORM NILAI SIAP'!$Y241*'CPMK-CPL'!F$17,0)+IFERROR('FORM NILAI SIAP'!$AA241*'CPMK-CPL'!F$18,0)+IFERROR('FORM NILAI SIAP'!$AC241*'CPMK-CPL'!F$19,0)+IFERROR('FORM NILAI SIAP'!$AE241*'CPMK-CPL'!F$20,0))/'CPMK-CPL'!F$25,""))</f>
        <v/>
      </c>
      <c r="H241" s="7" t="str">
        <f>IF($C241="","",IFERROR((IFERROR('FORM NILAI SIAP'!$M241*'CPMK-CPL'!G$11,0)+IFERROR('FORM NILAI SIAP'!$O241*'CPMK-CPL'!G$12,0)+IFERROR('FORM NILAI SIAP'!$Q241*'CPMK-CPL'!G$13,0)+IFERROR('FORM NILAI SIAP'!$S241*'CPMK-CPL'!G$14,0)+IFERROR('FORM NILAI SIAP'!$U241*'CPMK-CPL'!G$15,0)+IFERROR('FORM NILAI SIAP'!$W241*'CPMK-CPL'!G$16,0)+IFERROR('FORM NILAI SIAP'!$Y241*'CPMK-CPL'!G$17,0)+IFERROR('FORM NILAI SIAP'!$AA241*'CPMK-CPL'!G$18,0)+IFERROR('FORM NILAI SIAP'!$AC241*'CPMK-CPL'!G$19,0)+IFERROR('FORM NILAI SIAP'!$AE241*'CPMK-CPL'!G$20,0))/'CPMK-CPL'!G$25,""))</f>
        <v/>
      </c>
      <c r="I241" s="7" t="str">
        <f>IF($C241="","",IFERROR((IFERROR('FORM NILAI SIAP'!$M241*'CPMK-CPL'!H$11,0)+IFERROR('FORM NILAI SIAP'!$O241*'CPMK-CPL'!H$12,0)+IFERROR('FORM NILAI SIAP'!$Q241*'CPMK-CPL'!H$13,0)+IFERROR('FORM NILAI SIAP'!$S241*'CPMK-CPL'!H$14,0)+IFERROR('FORM NILAI SIAP'!$U241*'CPMK-CPL'!H$15,0)+IFERROR('FORM NILAI SIAP'!$W241*'CPMK-CPL'!H$16,0)+IFERROR('FORM NILAI SIAP'!$Y241*'CPMK-CPL'!H$17,0)+IFERROR('FORM NILAI SIAP'!$AA241*'CPMK-CPL'!H$18,0)+IFERROR('FORM NILAI SIAP'!$AC241*'CPMK-CPL'!H$19,0)+IFERROR('FORM NILAI SIAP'!$AE241*'CPMK-CPL'!H$20,0))/'CPMK-CPL'!H$25,""))</f>
        <v/>
      </c>
      <c r="J241" s="7" t="str">
        <f>IF($C241="","",IFERROR((IFERROR('FORM NILAI SIAP'!$M241*'CPMK-CPL'!I$11,0)+IFERROR('FORM NILAI SIAP'!$O241*'CPMK-CPL'!I$12,0)+IFERROR('FORM NILAI SIAP'!$Q241*'CPMK-CPL'!I$13,0)+IFERROR('FORM NILAI SIAP'!$S241*'CPMK-CPL'!I$14,0)+IFERROR('FORM NILAI SIAP'!$U241*'CPMK-CPL'!I$15,0)+IFERROR('FORM NILAI SIAP'!$W241*'CPMK-CPL'!I$16,0)+IFERROR('FORM NILAI SIAP'!$Y241*'CPMK-CPL'!I$17,0)+IFERROR('FORM NILAI SIAP'!$AA241*'CPMK-CPL'!I$18,0)+IFERROR('FORM NILAI SIAP'!$AC241*'CPMK-CPL'!I$19,0)+IFERROR('FORM NILAI SIAP'!$AE241*'CPMK-CPL'!I$20,0))/'CPMK-CPL'!I$25,""))</f>
        <v/>
      </c>
      <c r="K241" s="7" t="str">
        <f>IF($C241="","",IFERROR((IFERROR('FORM NILAI SIAP'!$M241*'CPMK-CPL'!J$11,0)+IFERROR('FORM NILAI SIAP'!$O241*'CPMK-CPL'!J$12,0)+IFERROR('FORM NILAI SIAP'!$Q241*'CPMK-CPL'!J$13,0)+IFERROR('FORM NILAI SIAP'!$S241*'CPMK-CPL'!J$14,0)+IFERROR('FORM NILAI SIAP'!$U241*'CPMK-CPL'!J$15,0)+IFERROR('FORM NILAI SIAP'!$W241*'CPMK-CPL'!J$16,0)+IFERROR('FORM NILAI SIAP'!$Y241*'CPMK-CPL'!J$17,0)+IFERROR('FORM NILAI SIAP'!$AA241*'CPMK-CPL'!J$18,0)+IFERROR('FORM NILAI SIAP'!$AC241*'CPMK-CPL'!J$19,0)+IFERROR('FORM NILAI SIAP'!$AE241*'CPMK-CPL'!J$20,0))/'CPMK-CPL'!J$25,""))</f>
        <v/>
      </c>
      <c r="L241" s="7" t="str">
        <f>IF($C241="","",IFERROR((IFERROR('FORM NILAI SIAP'!$M241*'CPMK-CPL'!K$11,0)+IFERROR('FORM NILAI SIAP'!$O241*'CPMK-CPL'!K$12,0)+IFERROR('FORM NILAI SIAP'!$Q241*'CPMK-CPL'!K$13,0)+IFERROR('FORM NILAI SIAP'!$S241*'CPMK-CPL'!K$14,0)+IFERROR('FORM NILAI SIAP'!$U241*'CPMK-CPL'!K$15,0)+IFERROR('FORM NILAI SIAP'!$W241*'CPMK-CPL'!K$16,0)+IFERROR('FORM NILAI SIAP'!$Y241*'CPMK-CPL'!K$17,0)+IFERROR('FORM NILAI SIAP'!$AA241*'CPMK-CPL'!K$18,0)+IFERROR('FORM NILAI SIAP'!$AC241*'CPMK-CPL'!K$19,0)+IFERROR('FORM NILAI SIAP'!$AE241*'CPMK-CPL'!K$20,0))/'CPMK-CPL'!K$25,""))</f>
        <v/>
      </c>
      <c r="M241" s="7" t="str">
        <f>IF($C241="","",IFERROR((IFERROR('FORM NILAI SIAP'!$M241*'CPMK-CPL'!L$11,0)+IFERROR('FORM NILAI SIAP'!$O241*'CPMK-CPL'!L$12,0)+IFERROR('FORM NILAI SIAP'!$Q241*'CPMK-CPL'!L$13,0)+IFERROR('FORM NILAI SIAP'!$S241*'CPMK-CPL'!L$14,0)+IFERROR('FORM NILAI SIAP'!$U241*'CPMK-CPL'!L$15,0)+IFERROR('FORM NILAI SIAP'!$W241*'CPMK-CPL'!L$16,0)+IFERROR('FORM NILAI SIAP'!$Y241*'CPMK-CPL'!L$17,0)+IFERROR('FORM NILAI SIAP'!$AA241*'CPMK-CPL'!L$18,0)+IFERROR('FORM NILAI SIAP'!$AC241*'CPMK-CPL'!L$19,0)+IFERROR('FORM NILAI SIAP'!$AE241*'CPMK-CPL'!L$20,0))/'CPMK-CPL'!L$25,""))</f>
        <v/>
      </c>
      <c r="N241" s="7" t="str">
        <f>IF($C241="","",IFERROR((IFERROR('FORM NILAI SIAP'!$M241*'CPMK-CPL'!M$11,0)+IFERROR('FORM NILAI SIAP'!$O241*'CPMK-CPL'!M$12,0)+IFERROR('FORM NILAI SIAP'!$Q241*'CPMK-CPL'!M$13,0)+IFERROR('FORM NILAI SIAP'!$S241*'CPMK-CPL'!M$14,0)+IFERROR('FORM NILAI SIAP'!$U241*'CPMK-CPL'!M$15,0)+IFERROR('FORM NILAI SIAP'!$W241*'CPMK-CPL'!M$16,0)+IFERROR('FORM NILAI SIAP'!$Y241*'CPMK-CPL'!M$17,0)+IFERROR('FORM NILAI SIAP'!$AA241*'CPMK-CPL'!M$18,0)+IFERROR('FORM NILAI SIAP'!$AC241*'CPMK-CPL'!M$19,0)+IFERROR('FORM NILAI SIAP'!$AE241*'CPMK-CPL'!M$20,0))/'CPMK-CPL'!M$25,""))</f>
        <v/>
      </c>
      <c r="O241" s="7" t="str">
        <f>IF($C241="","",IFERROR((IFERROR('FORM NILAI SIAP'!$M241*'CPMK-CPL'!N$11,0)+IFERROR('FORM NILAI SIAP'!$O241*'CPMK-CPL'!N$12,0)+IFERROR('FORM NILAI SIAP'!$Q241*'CPMK-CPL'!N$13,0)+IFERROR('FORM NILAI SIAP'!$S241*'CPMK-CPL'!N$14,0)+IFERROR('FORM NILAI SIAP'!$U241*'CPMK-CPL'!N$15,0)+IFERROR('FORM NILAI SIAP'!$W241*'CPMK-CPL'!N$16,0)+IFERROR('FORM NILAI SIAP'!$Y241*'CPMK-CPL'!N$17,0)+IFERROR('FORM NILAI SIAP'!$AA241*'CPMK-CPL'!N$18,0)+IFERROR('FORM NILAI SIAP'!$AC241*'CPMK-CPL'!N$19,0)+IFERROR('FORM NILAI SIAP'!$AE241*'CPMK-CPL'!N$20,0))/'CPMK-CPL'!N$25,""))</f>
        <v/>
      </c>
      <c r="P241" s="7" t="str">
        <f>IF($C241="","",IFERROR((IFERROR('FORM NILAI SIAP'!$M241*'CPMK-CPL'!O$11,0)+IFERROR('FORM NILAI SIAP'!$O241*'CPMK-CPL'!O$12,0)+IFERROR('FORM NILAI SIAP'!$Q241*'CPMK-CPL'!O$13,0)+IFERROR('FORM NILAI SIAP'!$S241*'CPMK-CPL'!O$14,0)+IFERROR('FORM NILAI SIAP'!$U241*'CPMK-CPL'!O$15,0)+IFERROR('FORM NILAI SIAP'!$W241*'CPMK-CPL'!O$16,0)+IFERROR('FORM NILAI SIAP'!$Y241*'CPMK-CPL'!O$17,0)+IFERROR('FORM NILAI SIAP'!$AA241*'CPMK-CPL'!O$18,0)+IFERROR('FORM NILAI SIAP'!$AC241*'CPMK-CPL'!O$19,0)+IFERROR('FORM NILAI SIAP'!$AE241*'CPMK-CPL'!O$20,0))/'CPMK-CPL'!O$25,""))</f>
        <v/>
      </c>
      <c r="Q241" s="7" t="str">
        <f>IF($C241="","",IFERROR((IFERROR('FORM NILAI SIAP'!$M241*'CPMK-CPL'!P$11,0)+IFERROR('FORM NILAI SIAP'!$O241*'CPMK-CPL'!P$12,0)+IFERROR('FORM NILAI SIAP'!$Q241*'CPMK-CPL'!P$13,0)+IFERROR('FORM NILAI SIAP'!$S241*'CPMK-CPL'!P$14,0)+IFERROR('FORM NILAI SIAP'!$U241*'CPMK-CPL'!P$15,0)+IFERROR('FORM NILAI SIAP'!$W241*'CPMK-CPL'!P$16,0)+IFERROR('FORM NILAI SIAP'!$Y241*'CPMK-CPL'!P$17,0)+IFERROR('FORM NILAI SIAP'!$AA241*'CPMK-CPL'!P$18,0)+IFERROR('FORM NILAI SIAP'!$AC241*'CPMK-CPL'!P$19,0)+IFERROR('FORM NILAI SIAP'!$AE241*'CPMK-CPL'!P$20,0))/'CPMK-CPL'!P$25,""))</f>
        <v/>
      </c>
      <c r="R241" s="7" t="str">
        <f>IF($C241="","",IFERROR((IFERROR('FORM NILAI SIAP'!$M241*'CPMK-CPL'!Q$11,0)+IFERROR('FORM NILAI SIAP'!$O241*'CPMK-CPL'!Q$12,0)+IFERROR('FORM NILAI SIAP'!$Q241*'CPMK-CPL'!Q$13,0)+IFERROR('FORM NILAI SIAP'!$S241*'CPMK-CPL'!Q$14,0)+IFERROR('FORM NILAI SIAP'!$U241*'CPMK-CPL'!Q$15,0)+IFERROR('FORM NILAI SIAP'!$W241*'CPMK-CPL'!Q$16,0)+IFERROR('FORM NILAI SIAP'!$Y241*'CPMK-CPL'!Q$17,0)+IFERROR('FORM NILAI SIAP'!$AA241*'CPMK-CPL'!Q$18,0)+IFERROR('FORM NILAI SIAP'!$AC241*'CPMK-CPL'!Q$19,0)+IFERROR('FORM NILAI SIAP'!$AE241*'CPMK-CPL'!Q$20,0))/'CPMK-CPL'!Q$25,""))</f>
        <v/>
      </c>
      <c r="S241" s="7" t="str">
        <f>IF($C241="","",IFERROR((IFERROR('FORM NILAI SIAP'!$M241*'CPMK-CPL'!R$11,0)+IFERROR('FORM NILAI SIAP'!$O241*'CPMK-CPL'!R$12,0)+IFERROR('FORM NILAI SIAP'!$Q241*'CPMK-CPL'!R$13,0)+IFERROR('FORM NILAI SIAP'!$S241*'CPMK-CPL'!R$14,0)+IFERROR('FORM NILAI SIAP'!$U241*'CPMK-CPL'!R$15,0)+IFERROR('FORM NILAI SIAP'!$W241*'CPMK-CPL'!R$16,0)+IFERROR('FORM NILAI SIAP'!$Y241*'CPMK-CPL'!R$17,0)+IFERROR('FORM NILAI SIAP'!$AA241*'CPMK-CPL'!R$18,0)+IFERROR('FORM NILAI SIAP'!$AC241*'CPMK-CPL'!R$19,0)+IFERROR('FORM NILAI SIAP'!$AE241*'CPMK-CPL'!R$20,0))/'CPMK-CPL'!R$25,""))</f>
        <v/>
      </c>
      <c r="T241" s="88" t="str">
        <f t="shared" ref="T241:AH241" si="247">IF(E241="","",IF(E241&gt;=80,4,IF(E241&gt;=70,3,IF(E241&gt;=60,2,1))))</f>
        <v/>
      </c>
      <c r="U241" s="88" t="str">
        <f t="shared" si="247"/>
        <v/>
      </c>
      <c r="V241" s="88" t="str">
        <f t="shared" si="207"/>
        <v/>
      </c>
      <c r="W241" s="88" t="str">
        <f t="shared" si="247"/>
        <v/>
      </c>
      <c r="X241" s="88" t="str">
        <f t="shared" si="247"/>
        <v/>
      </c>
      <c r="Y241" s="88" t="str">
        <f t="shared" si="247"/>
        <v/>
      </c>
      <c r="Z241" s="88" t="str">
        <f t="shared" si="247"/>
        <v/>
      </c>
      <c r="AA241" s="88" t="str">
        <f t="shared" si="247"/>
        <v/>
      </c>
      <c r="AB241" s="88" t="str">
        <f t="shared" si="247"/>
        <v/>
      </c>
      <c r="AC241" s="88" t="str">
        <f t="shared" si="247"/>
        <v/>
      </c>
      <c r="AD241" s="88" t="str">
        <f t="shared" si="247"/>
        <v/>
      </c>
      <c r="AE241" s="88" t="str">
        <f t="shared" si="247"/>
        <v/>
      </c>
      <c r="AF241" s="88" t="str">
        <f t="shared" si="247"/>
        <v/>
      </c>
      <c r="AG241" s="88" t="str">
        <f t="shared" si="247"/>
        <v/>
      </c>
      <c r="AH241" s="88" t="str">
        <f t="shared" si="247"/>
        <v/>
      </c>
      <c r="AI241" s="89" t="str">
        <f t="shared" ca="1" si="6"/>
        <v/>
      </c>
      <c r="AJ241" s="89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</row>
    <row r="242" spans="1:90" ht="14.25" customHeight="1">
      <c r="A242" s="103" t="str">
        <f t="shared" si="205"/>
        <v/>
      </c>
      <c r="B242" s="64" t="str">
        <f>IF('FORM NILAI SIAP'!A242=0,"",'FORM NILAI SIAP'!A242)</f>
        <v/>
      </c>
      <c r="C242" s="3" t="str">
        <f>IF('FORM NILAI SIAP'!B242=0,"",'FORM NILAI SIAP'!B242)</f>
        <v/>
      </c>
      <c r="D242" s="3" t="str">
        <f>'FORM NILAI SIAP'!J242</f>
        <v/>
      </c>
      <c r="E242" s="7" t="str">
        <f>IF($C242="","",IFERROR((IFERROR('FORM NILAI SIAP'!$M242*'CPMK-CPL'!D$11,0)+IFERROR('FORM NILAI SIAP'!$O242*'CPMK-CPL'!D$12,0)+IFERROR('FORM NILAI SIAP'!$Q242*'CPMK-CPL'!D$13,0)+IFERROR('FORM NILAI SIAP'!$S242*'CPMK-CPL'!D$14,0)+IFERROR('FORM NILAI SIAP'!$U242*'CPMK-CPL'!D$15,0)+IFERROR('FORM NILAI SIAP'!$W242*'CPMK-CPL'!D$16,0)+IFERROR('FORM NILAI SIAP'!$Y242*'CPMK-CPL'!D$17,0)+IFERROR('FORM NILAI SIAP'!$AA242*'CPMK-CPL'!D$18,0)+IFERROR('FORM NILAI SIAP'!$AC242*'CPMK-CPL'!D$19,0)+IFERROR('FORM NILAI SIAP'!$AE242*'CPMK-CPL'!D$20,0))/'CPMK-CPL'!D$25,""))</f>
        <v/>
      </c>
      <c r="F242" s="7" t="str">
        <f>IF($C242="","",IFERROR((IFERROR('FORM NILAI SIAP'!$M242*'CPMK-CPL'!E$11,0)+IFERROR('FORM NILAI SIAP'!$O242*'CPMK-CPL'!E$12,0)+IFERROR('FORM NILAI SIAP'!$Q242*'CPMK-CPL'!E$13,0)+IFERROR('FORM NILAI SIAP'!$S242*'CPMK-CPL'!E$14,0)+IFERROR('FORM NILAI SIAP'!$U242*'CPMK-CPL'!E$15,0)+IFERROR('FORM NILAI SIAP'!$W242*'CPMK-CPL'!E$16,0)+IFERROR('FORM NILAI SIAP'!$Y242*'CPMK-CPL'!E$17,0)+IFERROR('FORM NILAI SIAP'!$AA242*'CPMK-CPL'!E$18,0)+IFERROR('FORM NILAI SIAP'!$AC242*'CPMK-CPL'!E$19,0)+IFERROR('FORM NILAI SIAP'!$AE242*'CPMK-CPL'!E$20,0))/'CPMK-CPL'!E$25,""))</f>
        <v/>
      </c>
      <c r="G242" s="7" t="str">
        <f>IF($C242="","",IFERROR((IFERROR('FORM NILAI SIAP'!$M242*'CPMK-CPL'!F$11,0)+IFERROR('FORM NILAI SIAP'!$O242*'CPMK-CPL'!F$12,0)+IFERROR('FORM NILAI SIAP'!$Q242*'CPMK-CPL'!F$13,0)+IFERROR('FORM NILAI SIAP'!$S242*'CPMK-CPL'!F$14,0)+IFERROR('FORM NILAI SIAP'!$U242*'CPMK-CPL'!F$15,0)+IFERROR('FORM NILAI SIAP'!$W242*'CPMK-CPL'!F$16,0)+IFERROR('FORM NILAI SIAP'!$Y242*'CPMK-CPL'!F$17,0)+IFERROR('FORM NILAI SIAP'!$AA242*'CPMK-CPL'!F$18,0)+IFERROR('FORM NILAI SIAP'!$AC242*'CPMK-CPL'!F$19,0)+IFERROR('FORM NILAI SIAP'!$AE242*'CPMK-CPL'!F$20,0))/'CPMK-CPL'!F$25,""))</f>
        <v/>
      </c>
      <c r="H242" s="7" t="str">
        <f>IF($C242="","",IFERROR((IFERROR('FORM NILAI SIAP'!$M242*'CPMK-CPL'!G$11,0)+IFERROR('FORM NILAI SIAP'!$O242*'CPMK-CPL'!G$12,0)+IFERROR('FORM NILAI SIAP'!$Q242*'CPMK-CPL'!G$13,0)+IFERROR('FORM NILAI SIAP'!$S242*'CPMK-CPL'!G$14,0)+IFERROR('FORM NILAI SIAP'!$U242*'CPMK-CPL'!G$15,0)+IFERROR('FORM NILAI SIAP'!$W242*'CPMK-CPL'!G$16,0)+IFERROR('FORM NILAI SIAP'!$Y242*'CPMK-CPL'!G$17,0)+IFERROR('FORM NILAI SIAP'!$AA242*'CPMK-CPL'!G$18,0)+IFERROR('FORM NILAI SIAP'!$AC242*'CPMK-CPL'!G$19,0)+IFERROR('FORM NILAI SIAP'!$AE242*'CPMK-CPL'!G$20,0))/'CPMK-CPL'!G$25,""))</f>
        <v/>
      </c>
      <c r="I242" s="7" t="str">
        <f>IF($C242="","",IFERROR((IFERROR('FORM NILAI SIAP'!$M242*'CPMK-CPL'!H$11,0)+IFERROR('FORM NILAI SIAP'!$O242*'CPMK-CPL'!H$12,0)+IFERROR('FORM NILAI SIAP'!$Q242*'CPMK-CPL'!H$13,0)+IFERROR('FORM NILAI SIAP'!$S242*'CPMK-CPL'!H$14,0)+IFERROR('FORM NILAI SIAP'!$U242*'CPMK-CPL'!H$15,0)+IFERROR('FORM NILAI SIAP'!$W242*'CPMK-CPL'!H$16,0)+IFERROR('FORM NILAI SIAP'!$Y242*'CPMK-CPL'!H$17,0)+IFERROR('FORM NILAI SIAP'!$AA242*'CPMK-CPL'!H$18,0)+IFERROR('FORM NILAI SIAP'!$AC242*'CPMK-CPL'!H$19,0)+IFERROR('FORM NILAI SIAP'!$AE242*'CPMK-CPL'!H$20,0))/'CPMK-CPL'!H$25,""))</f>
        <v/>
      </c>
      <c r="J242" s="7" t="str">
        <f>IF($C242="","",IFERROR((IFERROR('FORM NILAI SIAP'!$M242*'CPMK-CPL'!I$11,0)+IFERROR('FORM NILAI SIAP'!$O242*'CPMK-CPL'!I$12,0)+IFERROR('FORM NILAI SIAP'!$Q242*'CPMK-CPL'!I$13,0)+IFERROR('FORM NILAI SIAP'!$S242*'CPMK-CPL'!I$14,0)+IFERROR('FORM NILAI SIAP'!$U242*'CPMK-CPL'!I$15,0)+IFERROR('FORM NILAI SIAP'!$W242*'CPMK-CPL'!I$16,0)+IFERROR('FORM NILAI SIAP'!$Y242*'CPMK-CPL'!I$17,0)+IFERROR('FORM NILAI SIAP'!$AA242*'CPMK-CPL'!I$18,0)+IFERROR('FORM NILAI SIAP'!$AC242*'CPMK-CPL'!I$19,0)+IFERROR('FORM NILAI SIAP'!$AE242*'CPMK-CPL'!I$20,0))/'CPMK-CPL'!I$25,""))</f>
        <v/>
      </c>
      <c r="K242" s="7" t="str">
        <f>IF($C242="","",IFERROR((IFERROR('FORM NILAI SIAP'!$M242*'CPMK-CPL'!J$11,0)+IFERROR('FORM NILAI SIAP'!$O242*'CPMK-CPL'!J$12,0)+IFERROR('FORM NILAI SIAP'!$Q242*'CPMK-CPL'!J$13,0)+IFERROR('FORM NILAI SIAP'!$S242*'CPMK-CPL'!J$14,0)+IFERROR('FORM NILAI SIAP'!$U242*'CPMK-CPL'!J$15,0)+IFERROR('FORM NILAI SIAP'!$W242*'CPMK-CPL'!J$16,0)+IFERROR('FORM NILAI SIAP'!$Y242*'CPMK-CPL'!J$17,0)+IFERROR('FORM NILAI SIAP'!$AA242*'CPMK-CPL'!J$18,0)+IFERROR('FORM NILAI SIAP'!$AC242*'CPMK-CPL'!J$19,0)+IFERROR('FORM NILAI SIAP'!$AE242*'CPMK-CPL'!J$20,0))/'CPMK-CPL'!J$25,""))</f>
        <v/>
      </c>
      <c r="L242" s="7" t="str">
        <f>IF($C242="","",IFERROR((IFERROR('FORM NILAI SIAP'!$M242*'CPMK-CPL'!K$11,0)+IFERROR('FORM NILAI SIAP'!$O242*'CPMK-CPL'!K$12,0)+IFERROR('FORM NILAI SIAP'!$Q242*'CPMK-CPL'!K$13,0)+IFERROR('FORM NILAI SIAP'!$S242*'CPMK-CPL'!K$14,0)+IFERROR('FORM NILAI SIAP'!$U242*'CPMK-CPL'!K$15,0)+IFERROR('FORM NILAI SIAP'!$W242*'CPMK-CPL'!K$16,0)+IFERROR('FORM NILAI SIAP'!$Y242*'CPMK-CPL'!K$17,0)+IFERROR('FORM NILAI SIAP'!$AA242*'CPMK-CPL'!K$18,0)+IFERROR('FORM NILAI SIAP'!$AC242*'CPMK-CPL'!K$19,0)+IFERROR('FORM NILAI SIAP'!$AE242*'CPMK-CPL'!K$20,0))/'CPMK-CPL'!K$25,""))</f>
        <v/>
      </c>
      <c r="M242" s="7" t="str">
        <f>IF($C242="","",IFERROR((IFERROR('FORM NILAI SIAP'!$M242*'CPMK-CPL'!L$11,0)+IFERROR('FORM NILAI SIAP'!$O242*'CPMK-CPL'!L$12,0)+IFERROR('FORM NILAI SIAP'!$Q242*'CPMK-CPL'!L$13,0)+IFERROR('FORM NILAI SIAP'!$S242*'CPMK-CPL'!L$14,0)+IFERROR('FORM NILAI SIAP'!$U242*'CPMK-CPL'!L$15,0)+IFERROR('FORM NILAI SIAP'!$W242*'CPMK-CPL'!L$16,0)+IFERROR('FORM NILAI SIAP'!$Y242*'CPMK-CPL'!L$17,0)+IFERROR('FORM NILAI SIAP'!$AA242*'CPMK-CPL'!L$18,0)+IFERROR('FORM NILAI SIAP'!$AC242*'CPMK-CPL'!L$19,0)+IFERROR('FORM NILAI SIAP'!$AE242*'CPMK-CPL'!L$20,0))/'CPMK-CPL'!L$25,""))</f>
        <v/>
      </c>
      <c r="N242" s="7" t="str">
        <f>IF($C242="","",IFERROR((IFERROR('FORM NILAI SIAP'!$M242*'CPMK-CPL'!M$11,0)+IFERROR('FORM NILAI SIAP'!$O242*'CPMK-CPL'!M$12,0)+IFERROR('FORM NILAI SIAP'!$Q242*'CPMK-CPL'!M$13,0)+IFERROR('FORM NILAI SIAP'!$S242*'CPMK-CPL'!M$14,0)+IFERROR('FORM NILAI SIAP'!$U242*'CPMK-CPL'!M$15,0)+IFERROR('FORM NILAI SIAP'!$W242*'CPMK-CPL'!M$16,0)+IFERROR('FORM NILAI SIAP'!$Y242*'CPMK-CPL'!M$17,0)+IFERROR('FORM NILAI SIAP'!$AA242*'CPMK-CPL'!M$18,0)+IFERROR('FORM NILAI SIAP'!$AC242*'CPMK-CPL'!M$19,0)+IFERROR('FORM NILAI SIAP'!$AE242*'CPMK-CPL'!M$20,0))/'CPMK-CPL'!M$25,""))</f>
        <v/>
      </c>
      <c r="O242" s="7" t="str">
        <f>IF($C242="","",IFERROR((IFERROR('FORM NILAI SIAP'!$M242*'CPMK-CPL'!N$11,0)+IFERROR('FORM NILAI SIAP'!$O242*'CPMK-CPL'!N$12,0)+IFERROR('FORM NILAI SIAP'!$Q242*'CPMK-CPL'!N$13,0)+IFERROR('FORM NILAI SIAP'!$S242*'CPMK-CPL'!N$14,0)+IFERROR('FORM NILAI SIAP'!$U242*'CPMK-CPL'!N$15,0)+IFERROR('FORM NILAI SIAP'!$W242*'CPMK-CPL'!N$16,0)+IFERROR('FORM NILAI SIAP'!$Y242*'CPMK-CPL'!N$17,0)+IFERROR('FORM NILAI SIAP'!$AA242*'CPMK-CPL'!N$18,0)+IFERROR('FORM NILAI SIAP'!$AC242*'CPMK-CPL'!N$19,0)+IFERROR('FORM NILAI SIAP'!$AE242*'CPMK-CPL'!N$20,0))/'CPMK-CPL'!N$25,""))</f>
        <v/>
      </c>
      <c r="P242" s="7" t="str">
        <f>IF($C242="","",IFERROR((IFERROR('FORM NILAI SIAP'!$M242*'CPMK-CPL'!O$11,0)+IFERROR('FORM NILAI SIAP'!$O242*'CPMK-CPL'!O$12,0)+IFERROR('FORM NILAI SIAP'!$Q242*'CPMK-CPL'!O$13,0)+IFERROR('FORM NILAI SIAP'!$S242*'CPMK-CPL'!O$14,0)+IFERROR('FORM NILAI SIAP'!$U242*'CPMK-CPL'!O$15,0)+IFERROR('FORM NILAI SIAP'!$W242*'CPMK-CPL'!O$16,0)+IFERROR('FORM NILAI SIAP'!$Y242*'CPMK-CPL'!O$17,0)+IFERROR('FORM NILAI SIAP'!$AA242*'CPMK-CPL'!O$18,0)+IFERROR('FORM NILAI SIAP'!$AC242*'CPMK-CPL'!O$19,0)+IFERROR('FORM NILAI SIAP'!$AE242*'CPMK-CPL'!O$20,0))/'CPMK-CPL'!O$25,""))</f>
        <v/>
      </c>
      <c r="Q242" s="7" t="str">
        <f>IF($C242="","",IFERROR((IFERROR('FORM NILAI SIAP'!$M242*'CPMK-CPL'!P$11,0)+IFERROR('FORM NILAI SIAP'!$O242*'CPMK-CPL'!P$12,0)+IFERROR('FORM NILAI SIAP'!$Q242*'CPMK-CPL'!P$13,0)+IFERROR('FORM NILAI SIAP'!$S242*'CPMK-CPL'!P$14,0)+IFERROR('FORM NILAI SIAP'!$U242*'CPMK-CPL'!P$15,0)+IFERROR('FORM NILAI SIAP'!$W242*'CPMK-CPL'!P$16,0)+IFERROR('FORM NILAI SIAP'!$Y242*'CPMK-CPL'!P$17,0)+IFERROR('FORM NILAI SIAP'!$AA242*'CPMK-CPL'!P$18,0)+IFERROR('FORM NILAI SIAP'!$AC242*'CPMK-CPL'!P$19,0)+IFERROR('FORM NILAI SIAP'!$AE242*'CPMK-CPL'!P$20,0))/'CPMK-CPL'!P$25,""))</f>
        <v/>
      </c>
      <c r="R242" s="7" t="str">
        <f>IF($C242="","",IFERROR((IFERROR('FORM NILAI SIAP'!$M242*'CPMK-CPL'!Q$11,0)+IFERROR('FORM NILAI SIAP'!$O242*'CPMK-CPL'!Q$12,0)+IFERROR('FORM NILAI SIAP'!$Q242*'CPMK-CPL'!Q$13,0)+IFERROR('FORM NILAI SIAP'!$S242*'CPMK-CPL'!Q$14,0)+IFERROR('FORM NILAI SIAP'!$U242*'CPMK-CPL'!Q$15,0)+IFERROR('FORM NILAI SIAP'!$W242*'CPMK-CPL'!Q$16,0)+IFERROR('FORM NILAI SIAP'!$Y242*'CPMK-CPL'!Q$17,0)+IFERROR('FORM NILAI SIAP'!$AA242*'CPMK-CPL'!Q$18,0)+IFERROR('FORM NILAI SIAP'!$AC242*'CPMK-CPL'!Q$19,0)+IFERROR('FORM NILAI SIAP'!$AE242*'CPMK-CPL'!Q$20,0))/'CPMK-CPL'!Q$25,""))</f>
        <v/>
      </c>
      <c r="S242" s="7" t="str">
        <f>IF($C242="","",IFERROR((IFERROR('FORM NILAI SIAP'!$M242*'CPMK-CPL'!R$11,0)+IFERROR('FORM NILAI SIAP'!$O242*'CPMK-CPL'!R$12,0)+IFERROR('FORM NILAI SIAP'!$Q242*'CPMK-CPL'!R$13,0)+IFERROR('FORM NILAI SIAP'!$S242*'CPMK-CPL'!R$14,0)+IFERROR('FORM NILAI SIAP'!$U242*'CPMK-CPL'!R$15,0)+IFERROR('FORM NILAI SIAP'!$W242*'CPMK-CPL'!R$16,0)+IFERROR('FORM NILAI SIAP'!$Y242*'CPMK-CPL'!R$17,0)+IFERROR('FORM NILAI SIAP'!$AA242*'CPMK-CPL'!R$18,0)+IFERROR('FORM NILAI SIAP'!$AC242*'CPMK-CPL'!R$19,0)+IFERROR('FORM NILAI SIAP'!$AE242*'CPMK-CPL'!R$20,0))/'CPMK-CPL'!R$25,""))</f>
        <v/>
      </c>
      <c r="T242" s="88" t="str">
        <f t="shared" ref="T242:AH242" si="248">IF(E242="","",IF(E242&gt;=80,4,IF(E242&gt;=70,3,IF(E242&gt;=60,2,1))))</f>
        <v/>
      </c>
      <c r="U242" s="88" t="str">
        <f t="shared" si="248"/>
        <v/>
      </c>
      <c r="V242" s="88" t="str">
        <f t="shared" si="207"/>
        <v/>
      </c>
      <c r="W242" s="88" t="str">
        <f t="shared" si="248"/>
        <v/>
      </c>
      <c r="X242" s="88" t="str">
        <f t="shared" si="248"/>
        <v/>
      </c>
      <c r="Y242" s="88" t="str">
        <f t="shared" si="248"/>
        <v/>
      </c>
      <c r="Z242" s="88" t="str">
        <f t="shared" si="248"/>
        <v/>
      </c>
      <c r="AA242" s="88" t="str">
        <f t="shared" si="248"/>
        <v/>
      </c>
      <c r="AB242" s="88" t="str">
        <f t="shared" si="248"/>
        <v/>
      </c>
      <c r="AC242" s="88" t="str">
        <f t="shared" si="248"/>
        <v/>
      </c>
      <c r="AD242" s="88" t="str">
        <f t="shared" si="248"/>
        <v/>
      </c>
      <c r="AE242" s="88" t="str">
        <f t="shared" si="248"/>
        <v/>
      </c>
      <c r="AF242" s="88" t="str">
        <f t="shared" si="248"/>
        <v/>
      </c>
      <c r="AG242" s="88" t="str">
        <f t="shared" si="248"/>
        <v/>
      </c>
      <c r="AH242" s="88" t="str">
        <f t="shared" si="248"/>
        <v/>
      </c>
      <c r="AI242" s="89" t="str">
        <f t="shared" ca="1" si="6"/>
        <v/>
      </c>
      <c r="AJ242" s="89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</row>
    <row r="243" spans="1:90" ht="14.25" customHeight="1">
      <c r="A243" s="103" t="str">
        <f t="shared" si="205"/>
        <v/>
      </c>
      <c r="B243" s="64" t="str">
        <f>IF('FORM NILAI SIAP'!A243=0,"",'FORM NILAI SIAP'!A243)</f>
        <v/>
      </c>
      <c r="C243" s="3" t="str">
        <f>IF('FORM NILAI SIAP'!B243=0,"",'FORM NILAI SIAP'!B243)</f>
        <v/>
      </c>
      <c r="D243" s="3" t="str">
        <f>'FORM NILAI SIAP'!J243</f>
        <v/>
      </c>
      <c r="E243" s="7" t="str">
        <f>IF($C243="","",IFERROR((IFERROR('FORM NILAI SIAP'!$M243*'CPMK-CPL'!D$11,0)+IFERROR('FORM NILAI SIAP'!$O243*'CPMK-CPL'!D$12,0)+IFERROR('FORM NILAI SIAP'!$Q243*'CPMK-CPL'!D$13,0)+IFERROR('FORM NILAI SIAP'!$S243*'CPMK-CPL'!D$14,0)+IFERROR('FORM NILAI SIAP'!$U243*'CPMK-CPL'!D$15,0)+IFERROR('FORM NILAI SIAP'!$W243*'CPMK-CPL'!D$16,0)+IFERROR('FORM NILAI SIAP'!$Y243*'CPMK-CPL'!D$17,0)+IFERROR('FORM NILAI SIAP'!$AA243*'CPMK-CPL'!D$18,0)+IFERROR('FORM NILAI SIAP'!$AC243*'CPMK-CPL'!D$19,0)+IFERROR('FORM NILAI SIAP'!$AE243*'CPMK-CPL'!D$20,0))/'CPMK-CPL'!D$25,""))</f>
        <v/>
      </c>
      <c r="F243" s="7" t="str">
        <f>IF($C243="","",IFERROR((IFERROR('FORM NILAI SIAP'!$M243*'CPMK-CPL'!E$11,0)+IFERROR('FORM NILAI SIAP'!$O243*'CPMK-CPL'!E$12,0)+IFERROR('FORM NILAI SIAP'!$Q243*'CPMK-CPL'!E$13,0)+IFERROR('FORM NILAI SIAP'!$S243*'CPMK-CPL'!E$14,0)+IFERROR('FORM NILAI SIAP'!$U243*'CPMK-CPL'!E$15,0)+IFERROR('FORM NILAI SIAP'!$W243*'CPMK-CPL'!E$16,0)+IFERROR('FORM NILAI SIAP'!$Y243*'CPMK-CPL'!E$17,0)+IFERROR('FORM NILAI SIAP'!$AA243*'CPMK-CPL'!E$18,0)+IFERROR('FORM NILAI SIAP'!$AC243*'CPMK-CPL'!E$19,0)+IFERROR('FORM NILAI SIAP'!$AE243*'CPMK-CPL'!E$20,0))/'CPMK-CPL'!E$25,""))</f>
        <v/>
      </c>
      <c r="G243" s="7" t="str">
        <f>IF($C243="","",IFERROR((IFERROR('FORM NILAI SIAP'!$M243*'CPMK-CPL'!F$11,0)+IFERROR('FORM NILAI SIAP'!$O243*'CPMK-CPL'!F$12,0)+IFERROR('FORM NILAI SIAP'!$Q243*'CPMK-CPL'!F$13,0)+IFERROR('FORM NILAI SIAP'!$S243*'CPMK-CPL'!F$14,0)+IFERROR('FORM NILAI SIAP'!$U243*'CPMK-CPL'!F$15,0)+IFERROR('FORM NILAI SIAP'!$W243*'CPMK-CPL'!F$16,0)+IFERROR('FORM NILAI SIAP'!$Y243*'CPMK-CPL'!F$17,0)+IFERROR('FORM NILAI SIAP'!$AA243*'CPMK-CPL'!F$18,0)+IFERROR('FORM NILAI SIAP'!$AC243*'CPMK-CPL'!F$19,0)+IFERROR('FORM NILAI SIAP'!$AE243*'CPMK-CPL'!F$20,0))/'CPMK-CPL'!F$25,""))</f>
        <v/>
      </c>
      <c r="H243" s="7" t="str">
        <f>IF($C243="","",IFERROR((IFERROR('FORM NILAI SIAP'!$M243*'CPMK-CPL'!G$11,0)+IFERROR('FORM NILAI SIAP'!$O243*'CPMK-CPL'!G$12,0)+IFERROR('FORM NILAI SIAP'!$Q243*'CPMK-CPL'!G$13,0)+IFERROR('FORM NILAI SIAP'!$S243*'CPMK-CPL'!G$14,0)+IFERROR('FORM NILAI SIAP'!$U243*'CPMK-CPL'!G$15,0)+IFERROR('FORM NILAI SIAP'!$W243*'CPMK-CPL'!G$16,0)+IFERROR('FORM NILAI SIAP'!$Y243*'CPMK-CPL'!G$17,0)+IFERROR('FORM NILAI SIAP'!$AA243*'CPMK-CPL'!G$18,0)+IFERROR('FORM NILAI SIAP'!$AC243*'CPMK-CPL'!G$19,0)+IFERROR('FORM NILAI SIAP'!$AE243*'CPMK-CPL'!G$20,0))/'CPMK-CPL'!G$25,""))</f>
        <v/>
      </c>
      <c r="I243" s="7" t="str">
        <f>IF($C243="","",IFERROR((IFERROR('FORM NILAI SIAP'!$M243*'CPMK-CPL'!H$11,0)+IFERROR('FORM NILAI SIAP'!$O243*'CPMK-CPL'!H$12,0)+IFERROR('FORM NILAI SIAP'!$Q243*'CPMK-CPL'!H$13,0)+IFERROR('FORM NILAI SIAP'!$S243*'CPMK-CPL'!H$14,0)+IFERROR('FORM NILAI SIAP'!$U243*'CPMK-CPL'!H$15,0)+IFERROR('FORM NILAI SIAP'!$W243*'CPMK-CPL'!H$16,0)+IFERROR('FORM NILAI SIAP'!$Y243*'CPMK-CPL'!H$17,0)+IFERROR('FORM NILAI SIAP'!$AA243*'CPMK-CPL'!H$18,0)+IFERROR('FORM NILAI SIAP'!$AC243*'CPMK-CPL'!H$19,0)+IFERROR('FORM NILAI SIAP'!$AE243*'CPMK-CPL'!H$20,0))/'CPMK-CPL'!H$25,""))</f>
        <v/>
      </c>
      <c r="J243" s="7" t="str">
        <f>IF($C243="","",IFERROR((IFERROR('FORM NILAI SIAP'!$M243*'CPMK-CPL'!I$11,0)+IFERROR('FORM NILAI SIAP'!$O243*'CPMK-CPL'!I$12,0)+IFERROR('FORM NILAI SIAP'!$Q243*'CPMK-CPL'!I$13,0)+IFERROR('FORM NILAI SIAP'!$S243*'CPMK-CPL'!I$14,0)+IFERROR('FORM NILAI SIAP'!$U243*'CPMK-CPL'!I$15,0)+IFERROR('FORM NILAI SIAP'!$W243*'CPMK-CPL'!I$16,0)+IFERROR('FORM NILAI SIAP'!$Y243*'CPMK-CPL'!I$17,0)+IFERROR('FORM NILAI SIAP'!$AA243*'CPMK-CPL'!I$18,0)+IFERROR('FORM NILAI SIAP'!$AC243*'CPMK-CPL'!I$19,0)+IFERROR('FORM NILAI SIAP'!$AE243*'CPMK-CPL'!I$20,0))/'CPMK-CPL'!I$25,""))</f>
        <v/>
      </c>
      <c r="K243" s="7" t="str">
        <f>IF($C243="","",IFERROR((IFERROR('FORM NILAI SIAP'!$M243*'CPMK-CPL'!J$11,0)+IFERROR('FORM NILAI SIAP'!$O243*'CPMK-CPL'!J$12,0)+IFERROR('FORM NILAI SIAP'!$Q243*'CPMK-CPL'!J$13,0)+IFERROR('FORM NILAI SIAP'!$S243*'CPMK-CPL'!J$14,0)+IFERROR('FORM NILAI SIAP'!$U243*'CPMK-CPL'!J$15,0)+IFERROR('FORM NILAI SIAP'!$W243*'CPMK-CPL'!J$16,0)+IFERROR('FORM NILAI SIAP'!$Y243*'CPMK-CPL'!J$17,0)+IFERROR('FORM NILAI SIAP'!$AA243*'CPMK-CPL'!J$18,0)+IFERROR('FORM NILAI SIAP'!$AC243*'CPMK-CPL'!J$19,0)+IFERROR('FORM NILAI SIAP'!$AE243*'CPMK-CPL'!J$20,0))/'CPMK-CPL'!J$25,""))</f>
        <v/>
      </c>
      <c r="L243" s="7" t="str">
        <f>IF($C243="","",IFERROR((IFERROR('FORM NILAI SIAP'!$M243*'CPMK-CPL'!K$11,0)+IFERROR('FORM NILAI SIAP'!$O243*'CPMK-CPL'!K$12,0)+IFERROR('FORM NILAI SIAP'!$Q243*'CPMK-CPL'!K$13,0)+IFERROR('FORM NILAI SIAP'!$S243*'CPMK-CPL'!K$14,0)+IFERROR('FORM NILAI SIAP'!$U243*'CPMK-CPL'!K$15,0)+IFERROR('FORM NILAI SIAP'!$W243*'CPMK-CPL'!K$16,0)+IFERROR('FORM NILAI SIAP'!$Y243*'CPMK-CPL'!K$17,0)+IFERROR('FORM NILAI SIAP'!$AA243*'CPMK-CPL'!K$18,0)+IFERROR('FORM NILAI SIAP'!$AC243*'CPMK-CPL'!K$19,0)+IFERROR('FORM NILAI SIAP'!$AE243*'CPMK-CPL'!K$20,0))/'CPMK-CPL'!K$25,""))</f>
        <v/>
      </c>
      <c r="M243" s="7" t="str">
        <f>IF($C243="","",IFERROR((IFERROR('FORM NILAI SIAP'!$M243*'CPMK-CPL'!L$11,0)+IFERROR('FORM NILAI SIAP'!$O243*'CPMK-CPL'!L$12,0)+IFERROR('FORM NILAI SIAP'!$Q243*'CPMK-CPL'!L$13,0)+IFERROR('FORM NILAI SIAP'!$S243*'CPMK-CPL'!L$14,0)+IFERROR('FORM NILAI SIAP'!$U243*'CPMK-CPL'!L$15,0)+IFERROR('FORM NILAI SIAP'!$W243*'CPMK-CPL'!L$16,0)+IFERROR('FORM NILAI SIAP'!$Y243*'CPMK-CPL'!L$17,0)+IFERROR('FORM NILAI SIAP'!$AA243*'CPMK-CPL'!L$18,0)+IFERROR('FORM NILAI SIAP'!$AC243*'CPMK-CPL'!L$19,0)+IFERROR('FORM NILAI SIAP'!$AE243*'CPMK-CPL'!L$20,0))/'CPMK-CPL'!L$25,""))</f>
        <v/>
      </c>
      <c r="N243" s="7" t="str">
        <f>IF($C243="","",IFERROR((IFERROR('FORM NILAI SIAP'!$M243*'CPMK-CPL'!M$11,0)+IFERROR('FORM NILAI SIAP'!$O243*'CPMK-CPL'!M$12,0)+IFERROR('FORM NILAI SIAP'!$Q243*'CPMK-CPL'!M$13,0)+IFERROR('FORM NILAI SIAP'!$S243*'CPMK-CPL'!M$14,0)+IFERROR('FORM NILAI SIAP'!$U243*'CPMK-CPL'!M$15,0)+IFERROR('FORM NILAI SIAP'!$W243*'CPMK-CPL'!M$16,0)+IFERROR('FORM NILAI SIAP'!$Y243*'CPMK-CPL'!M$17,0)+IFERROR('FORM NILAI SIAP'!$AA243*'CPMK-CPL'!M$18,0)+IFERROR('FORM NILAI SIAP'!$AC243*'CPMK-CPL'!M$19,0)+IFERROR('FORM NILAI SIAP'!$AE243*'CPMK-CPL'!M$20,0))/'CPMK-CPL'!M$25,""))</f>
        <v/>
      </c>
      <c r="O243" s="7" t="str">
        <f>IF($C243="","",IFERROR((IFERROR('FORM NILAI SIAP'!$M243*'CPMK-CPL'!N$11,0)+IFERROR('FORM NILAI SIAP'!$O243*'CPMK-CPL'!N$12,0)+IFERROR('FORM NILAI SIAP'!$Q243*'CPMK-CPL'!N$13,0)+IFERROR('FORM NILAI SIAP'!$S243*'CPMK-CPL'!N$14,0)+IFERROR('FORM NILAI SIAP'!$U243*'CPMK-CPL'!N$15,0)+IFERROR('FORM NILAI SIAP'!$W243*'CPMK-CPL'!N$16,0)+IFERROR('FORM NILAI SIAP'!$Y243*'CPMK-CPL'!N$17,0)+IFERROR('FORM NILAI SIAP'!$AA243*'CPMK-CPL'!N$18,0)+IFERROR('FORM NILAI SIAP'!$AC243*'CPMK-CPL'!N$19,0)+IFERROR('FORM NILAI SIAP'!$AE243*'CPMK-CPL'!N$20,0))/'CPMK-CPL'!N$25,""))</f>
        <v/>
      </c>
      <c r="P243" s="7" t="str">
        <f>IF($C243="","",IFERROR((IFERROR('FORM NILAI SIAP'!$M243*'CPMK-CPL'!O$11,0)+IFERROR('FORM NILAI SIAP'!$O243*'CPMK-CPL'!O$12,0)+IFERROR('FORM NILAI SIAP'!$Q243*'CPMK-CPL'!O$13,0)+IFERROR('FORM NILAI SIAP'!$S243*'CPMK-CPL'!O$14,0)+IFERROR('FORM NILAI SIAP'!$U243*'CPMK-CPL'!O$15,0)+IFERROR('FORM NILAI SIAP'!$W243*'CPMK-CPL'!O$16,0)+IFERROR('FORM NILAI SIAP'!$Y243*'CPMK-CPL'!O$17,0)+IFERROR('FORM NILAI SIAP'!$AA243*'CPMK-CPL'!O$18,0)+IFERROR('FORM NILAI SIAP'!$AC243*'CPMK-CPL'!O$19,0)+IFERROR('FORM NILAI SIAP'!$AE243*'CPMK-CPL'!O$20,0))/'CPMK-CPL'!O$25,""))</f>
        <v/>
      </c>
      <c r="Q243" s="7" t="str">
        <f>IF($C243="","",IFERROR((IFERROR('FORM NILAI SIAP'!$M243*'CPMK-CPL'!P$11,0)+IFERROR('FORM NILAI SIAP'!$O243*'CPMK-CPL'!P$12,0)+IFERROR('FORM NILAI SIAP'!$Q243*'CPMK-CPL'!P$13,0)+IFERROR('FORM NILAI SIAP'!$S243*'CPMK-CPL'!P$14,0)+IFERROR('FORM NILAI SIAP'!$U243*'CPMK-CPL'!P$15,0)+IFERROR('FORM NILAI SIAP'!$W243*'CPMK-CPL'!P$16,0)+IFERROR('FORM NILAI SIAP'!$Y243*'CPMK-CPL'!P$17,0)+IFERROR('FORM NILAI SIAP'!$AA243*'CPMK-CPL'!P$18,0)+IFERROR('FORM NILAI SIAP'!$AC243*'CPMK-CPL'!P$19,0)+IFERROR('FORM NILAI SIAP'!$AE243*'CPMK-CPL'!P$20,0))/'CPMK-CPL'!P$25,""))</f>
        <v/>
      </c>
      <c r="R243" s="7" t="str">
        <f>IF($C243="","",IFERROR((IFERROR('FORM NILAI SIAP'!$M243*'CPMK-CPL'!Q$11,0)+IFERROR('FORM NILAI SIAP'!$O243*'CPMK-CPL'!Q$12,0)+IFERROR('FORM NILAI SIAP'!$Q243*'CPMK-CPL'!Q$13,0)+IFERROR('FORM NILAI SIAP'!$S243*'CPMK-CPL'!Q$14,0)+IFERROR('FORM NILAI SIAP'!$U243*'CPMK-CPL'!Q$15,0)+IFERROR('FORM NILAI SIAP'!$W243*'CPMK-CPL'!Q$16,0)+IFERROR('FORM NILAI SIAP'!$Y243*'CPMK-CPL'!Q$17,0)+IFERROR('FORM NILAI SIAP'!$AA243*'CPMK-CPL'!Q$18,0)+IFERROR('FORM NILAI SIAP'!$AC243*'CPMK-CPL'!Q$19,0)+IFERROR('FORM NILAI SIAP'!$AE243*'CPMK-CPL'!Q$20,0))/'CPMK-CPL'!Q$25,""))</f>
        <v/>
      </c>
      <c r="S243" s="7" t="str">
        <f>IF($C243="","",IFERROR((IFERROR('FORM NILAI SIAP'!$M243*'CPMK-CPL'!R$11,0)+IFERROR('FORM NILAI SIAP'!$O243*'CPMK-CPL'!R$12,0)+IFERROR('FORM NILAI SIAP'!$Q243*'CPMK-CPL'!R$13,0)+IFERROR('FORM NILAI SIAP'!$S243*'CPMK-CPL'!R$14,0)+IFERROR('FORM NILAI SIAP'!$U243*'CPMK-CPL'!R$15,0)+IFERROR('FORM NILAI SIAP'!$W243*'CPMK-CPL'!R$16,0)+IFERROR('FORM NILAI SIAP'!$Y243*'CPMK-CPL'!R$17,0)+IFERROR('FORM NILAI SIAP'!$AA243*'CPMK-CPL'!R$18,0)+IFERROR('FORM NILAI SIAP'!$AC243*'CPMK-CPL'!R$19,0)+IFERROR('FORM NILAI SIAP'!$AE243*'CPMK-CPL'!R$20,0))/'CPMK-CPL'!R$25,""))</f>
        <v/>
      </c>
      <c r="T243" s="88" t="str">
        <f t="shared" ref="T243:AH243" si="249">IF(E243="","",IF(E243&gt;=80,4,IF(E243&gt;=70,3,IF(E243&gt;=60,2,1))))</f>
        <v/>
      </c>
      <c r="U243" s="88" t="str">
        <f t="shared" si="249"/>
        <v/>
      </c>
      <c r="V243" s="88" t="str">
        <f t="shared" si="207"/>
        <v/>
      </c>
      <c r="W243" s="88" t="str">
        <f t="shared" si="249"/>
        <v/>
      </c>
      <c r="X243" s="88" t="str">
        <f t="shared" si="249"/>
        <v/>
      </c>
      <c r="Y243" s="88" t="str">
        <f t="shared" si="249"/>
        <v/>
      </c>
      <c r="Z243" s="88" t="str">
        <f t="shared" si="249"/>
        <v/>
      </c>
      <c r="AA243" s="88" t="str">
        <f t="shared" si="249"/>
        <v/>
      </c>
      <c r="AB243" s="88" t="str">
        <f t="shared" si="249"/>
        <v/>
      </c>
      <c r="AC243" s="88" t="str">
        <f t="shared" si="249"/>
        <v/>
      </c>
      <c r="AD243" s="88" t="str">
        <f t="shared" si="249"/>
        <v/>
      </c>
      <c r="AE243" s="88" t="str">
        <f t="shared" si="249"/>
        <v/>
      </c>
      <c r="AF243" s="88" t="str">
        <f t="shared" si="249"/>
        <v/>
      </c>
      <c r="AG243" s="88" t="str">
        <f t="shared" si="249"/>
        <v/>
      </c>
      <c r="AH243" s="88" t="str">
        <f t="shared" si="249"/>
        <v/>
      </c>
      <c r="AI243" s="89" t="str">
        <f t="shared" ca="1" si="6"/>
        <v/>
      </c>
      <c r="AJ243" s="89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</row>
    <row r="244" spans="1:90" ht="14.25" customHeight="1">
      <c r="A244" s="103" t="str">
        <f t="shared" si="205"/>
        <v/>
      </c>
      <c r="B244" s="64" t="str">
        <f>IF('FORM NILAI SIAP'!A244=0,"",'FORM NILAI SIAP'!A244)</f>
        <v/>
      </c>
      <c r="C244" s="3" t="str">
        <f>IF('FORM NILAI SIAP'!B244=0,"",'FORM NILAI SIAP'!B244)</f>
        <v/>
      </c>
      <c r="D244" s="3" t="str">
        <f>'FORM NILAI SIAP'!J244</f>
        <v/>
      </c>
      <c r="E244" s="7" t="str">
        <f>IF($C244="","",IFERROR((IFERROR('FORM NILAI SIAP'!$M244*'CPMK-CPL'!D$11,0)+IFERROR('FORM NILAI SIAP'!$O244*'CPMK-CPL'!D$12,0)+IFERROR('FORM NILAI SIAP'!$Q244*'CPMK-CPL'!D$13,0)+IFERROR('FORM NILAI SIAP'!$S244*'CPMK-CPL'!D$14,0)+IFERROR('FORM NILAI SIAP'!$U244*'CPMK-CPL'!D$15,0)+IFERROR('FORM NILAI SIAP'!$W244*'CPMK-CPL'!D$16,0)+IFERROR('FORM NILAI SIAP'!$Y244*'CPMK-CPL'!D$17,0)+IFERROR('FORM NILAI SIAP'!$AA244*'CPMK-CPL'!D$18,0)+IFERROR('FORM NILAI SIAP'!$AC244*'CPMK-CPL'!D$19,0)+IFERROR('FORM NILAI SIAP'!$AE244*'CPMK-CPL'!D$20,0))/'CPMK-CPL'!D$25,""))</f>
        <v/>
      </c>
      <c r="F244" s="7" t="str">
        <f>IF($C244="","",IFERROR((IFERROR('FORM NILAI SIAP'!$M244*'CPMK-CPL'!E$11,0)+IFERROR('FORM NILAI SIAP'!$O244*'CPMK-CPL'!E$12,0)+IFERROR('FORM NILAI SIAP'!$Q244*'CPMK-CPL'!E$13,0)+IFERROR('FORM NILAI SIAP'!$S244*'CPMK-CPL'!E$14,0)+IFERROR('FORM NILAI SIAP'!$U244*'CPMK-CPL'!E$15,0)+IFERROR('FORM NILAI SIAP'!$W244*'CPMK-CPL'!E$16,0)+IFERROR('FORM NILAI SIAP'!$Y244*'CPMK-CPL'!E$17,0)+IFERROR('FORM NILAI SIAP'!$AA244*'CPMK-CPL'!E$18,0)+IFERROR('FORM NILAI SIAP'!$AC244*'CPMK-CPL'!E$19,0)+IFERROR('FORM NILAI SIAP'!$AE244*'CPMK-CPL'!E$20,0))/'CPMK-CPL'!E$25,""))</f>
        <v/>
      </c>
      <c r="G244" s="7" t="str">
        <f>IF($C244="","",IFERROR((IFERROR('FORM NILAI SIAP'!$M244*'CPMK-CPL'!F$11,0)+IFERROR('FORM NILAI SIAP'!$O244*'CPMK-CPL'!F$12,0)+IFERROR('FORM NILAI SIAP'!$Q244*'CPMK-CPL'!F$13,0)+IFERROR('FORM NILAI SIAP'!$S244*'CPMK-CPL'!F$14,0)+IFERROR('FORM NILAI SIAP'!$U244*'CPMK-CPL'!F$15,0)+IFERROR('FORM NILAI SIAP'!$W244*'CPMK-CPL'!F$16,0)+IFERROR('FORM NILAI SIAP'!$Y244*'CPMK-CPL'!F$17,0)+IFERROR('FORM NILAI SIAP'!$AA244*'CPMK-CPL'!F$18,0)+IFERROR('FORM NILAI SIAP'!$AC244*'CPMK-CPL'!F$19,0)+IFERROR('FORM NILAI SIAP'!$AE244*'CPMK-CPL'!F$20,0))/'CPMK-CPL'!F$25,""))</f>
        <v/>
      </c>
      <c r="H244" s="7" t="str">
        <f>IF($C244="","",IFERROR((IFERROR('FORM NILAI SIAP'!$M244*'CPMK-CPL'!G$11,0)+IFERROR('FORM NILAI SIAP'!$O244*'CPMK-CPL'!G$12,0)+IFERROR('FORM NILAI SIAP'!$Q244*'CPMK-CPL'!G$13,0)+IFERROR('FORM NILAI SIAP'!$S244*'CPMK-CPL'!G$14,0)+IFERROR('FORM NILAI SIAP'!$U244*'CPMK-CPL'!G$15,0)+IFERROR('FORM NILAI SIAP'!$W244*'CPMK-CPL'!G$16,0)+IFERROR('FORM NILAI SIAP'!$Y244*'CPMK-CPL'!G$17,0)+IFERROR('FORM NILAI SIAP'!$AA244*'CPMK-CPL'!G$18,0)+IFERROR('FORM NILAI SIAP'!$AC244*'CPMK-CPL'!G$19,0)+IFERROR('FORM NILAI SIAP'!$AE244*'CPMK-CPL'!G$20,0))/'CPMK-CPL'!G$25,""))</f>
        <v/>
      </c>
      <c r="I244" s="7" t="str">
        <f>IF($C244="","",IFERROR((IFERROR('FORM NILAI SIAP'!$M244*'CPMK-CPL'!H$11,0)+IFERROR('FORM NILAI SIAP'!$O244*'CPMK-CPL'!H$12,0)+IFERROR('FORM NILAI SIAP'!$Q244*'CPMK-CPL'!H$13,0)+IFERROR('FORM NILAI SIAP'!$S244*'CPMK-CPL'!H$14,0)+IFERROR('FORM NILAI SIAP'!$U244*'CPMK-CPL'!H$15,0)+IFERROR('FORM NILAI SIAP'!$W244*'CPMK-CPL'!H$16,0)+IFERROR('FORM NILAI SIAP'!$Y244*'CPMK-CPL'!H$17,0)+IFERROR('FORM NILAI SIAP'!$AA244*'CPMK-CPL'!H$18,0)+IFERROR('FORM NILAI SIAP'!$AC244*'CPMK-CPL'!H$19,0)+IFERROR('FORM NILAI SIAP'!$AE244*'CPMK-CPL'!H$20,0))/'CPMK-CPL'!H$25,""))</f>
        <v/>
      </c>
      <c r="J244" s="7" t="str">
        <f>IF($C244="","",IFERROR((IFERROR('FORM NILAI SIAP'!$M244*'CPMK-CPL'!I$11,0)+IFERROR('FORM NILAI SIAP'!$O244*'CPMK-CPL'!I$12,0)+IFERROR('FORM NILAI SIAP'!$Q244*'CPMK-CPL'!I$13,0)+IFERROR('FORM NILAI SIAP'!$S244*'CPMK-CPL'!I$14,0)+IFERROR('FORM NILAI SIAP'!$U244*'CPMK-CPL'!I$15,0)+IFERROR('FORM NILAI SIAP'!$W244*'CPMK-CPL'!I$16,0)+IFERROR('FORM NILAI SIAP'!$Y244*'CPMK-CPL'!I$17,0)+IFERROR('FORM NILAI SIAP'!$AA244*'CPMK-CPL'!I$18,0)+IFERROR('FORM NILAI SIAP'!$AC244*'CPMK-CPL'!I$19,0)+IFERROR('FORM NILAI SIAP'!$AE244*'CPMK-CPL'!I$20,0))/'CPMK-CPL'!I$25,""))</f>
        <v/>
      </c>
      <c r="K244" s="7" t="str">
        <f>IF($C244="","",IFERROR((IFERROR('FORM NILAI SIAP'!$M244*'CPMK-CPL'!J$11,0)+IFERROR('FORM NILAI SIAP'!$O244*'CPMK-CPL'!J$12,0)+IFERROR('FORM NILAI SIAP'!$Q244*'CPMK-CPL'!J$13,0)+IFERROR('FORM NILAI SIAP'!$S244*'CPMK-CPL'!J$14,0)+IFERROR('FORM NILAI SIAP'!$U244*'CPMK-CPL'!J$15,0)+IFERROR('FORM NILAI SIAP'!$W244*'CPMK-CPL'!J$16,0)+IFERROR('FORM NILAI SIAP'!$Y244*'CPMK-CPL'!J$17,0)+IFERROR('FORM NILAI SIAP'!$AA244*'CPMK-CPL'!J$18,0)+IFERROR('FORM NILAI SIAP'!$AC244*'CPMK-CPL'!J$19,0)+IFERROR('FORM NILAI SIAP'!$AE244*'CPMK-CPL'!J$20,0))/'CPMK-CPL'!J$25,""))</f>
        <v/>
      </c>
      <c r="L244" s="7" t="str">
        <f>IF($C244="","",IFERROR((IFERROR('FORM NILAI SIAP'!$M244*'CPMK-CPL'!K$11,0)+IFERROR('FORM NILAI SIAP'!$O244*'CPMK-CPL'!K$12,0)+IFERROR('FORM NILAI SIAP'!$Q244*'CPMK-CPL'!K$13,0)+IFERROR('FORM NILAI SIAP'!$S244*'CPMK-CPL'!K$14,0)+IFERROR('FORM NILAI SIAP'!$U244*'CPMK-CPL'!K$15,0)+IFERROR('FORM NILAI SIAP'!$W244*'CPMK-CPL'!K$16,0)+IFERROR('FORM NILAI SIAP'!$Y244*'CPMK-CPL'!K$17,0)+IFERROR('FORM NILAI SIAP'!$AA244*'CPMK-CPL'!K$18,0)+IFERROR('FORM NILAI SIAP'!$AC244*'CPMK-CPL'!K$19,0)+IFERROR('FORM NILAI SIAP'!$AE244*'CPMK-CPL'!K$20,0))/'CPMK-CPL'!K$25,""))</f>
        <v/>
      </c>
      <c r="M244" s="7" t="str">
        <f>IF($C244="","",IFERROR((IFERROR('FORM NILAI SIAP'!$M244*'CPMK-CPL'!L$11,0)+IFERROR('FORM NILAI SIAP'!$O244*'CPMK-CPL'!L$12,0)+IFERROR('FORM NILAI SIAP'!$Q244*'CPMK-CPL'!L$13,0)+IFERROR('FORM NILAI SIAP'!$S244*'CPMK-CPL'!L$14,0)+IFERROR('FORM NILAI SIAP'!$U244*'CPMK-CPL'!L$15,0)+IFERROR('FORM NILAI SIAP'!$W244*'CPMK-CPL'!L$16,0)+IFERROR('FORM NILAI SIAP'!$Y244*'CPMK-CPL'!L$17,0)+IFERROR('FORM NILAI SIAP'!$AA244*'CPMK-CPL'!L$18,0)+IFERROR('FORM NILAI SIAP'!$AC244*'CPMK-CPL'!L$19,0)+IFERROR('FORM NILAI SIAP'!$AE244*'CPMK-CPL'!L$20,0))/'CPMK-CPL'!L$25,""))</f>
        <v/>
      </c>
      <c r="N244" s="7" t="str">
        <f>IF($C244="","",IFERROR((IFERROR('FORM NILAI SIAP'!$M244*'CPMK-CPL'!M$11,0)+IFERROR('FORM NILAI SIAP'!$O244*'CPMK-CPL'!M$12,0)+IFERROR('FORM NILAI SIAP'!$Q244*'CPMK-CPL'!M$13,0)+IFERROR('FORM NILAI SIAP'!$S244*'CPMK-CPL'!M$14,0)+IFERROR('FORM NILAI SIAP'!$U244*'CPMK-CPL'!M$15,0)+IFERROR('FORM NILAI SIAP'!$W244*'CPMK-CPL'!M$16,0)+IFERROR('FORM NILAI SIAP'!$Y244*'CPMK-CPL'!M$17,0)+IFERROR('FORM NILAI SIAP'!$AA244*'CPMK-CPL'!M$18,0)+IFERROR('FORM NILAI SIAP'!$AC244*'CPMK-CPL'!M$19,0)+IFERROR('FORM NILAI SIAP'!$AE244*'CPMK-CPL'!M$20,0))/'CPMK-CPL'!M$25,""))</f>
        <v/>
      </c>
      <c r="O244" s="7" t="str">
        <f>IF($C244="","",IFERROR((IFERROR('FORM NILAI SIAP'!$M244*'CPMK-CPL'!N$11,0)+IFERROR('FORM NILAI SIAP'!$O244*'CPMK-CPL'!N$12,0)+IFERROR('FORM NILAI SIAP'!$Q244*'CPMK-CPL'!N$13,0)+IFERROR('FORM NILAI SIAP'!$S244*'CPMK-CPL'!N$14,0)+IFERROR('FORM NILAI SIAP'!$U244*'CPMK-CPL'!N$15,0)+IFERROR('FORM NILAI SIAP'!$W244*'CPMK-CPL'!N$16,0)+IFERROR('FORM NILAI SIAP'!$Y244*'CPMK-CPL'!N$17,0)+IFERROR('FORM NILAI SIAP'!$AA244*'CPMK-CPL'!N$18,0)+IFERROR('FORM NILAI SIAP'!$AC244*'CPMK-CPL'!N$19,0)+IFERROR('FORM NILAI SIAP'!$AE244*'CPMK-CPL'!N$20,0))/'CPMK-CPL'!N$25,""))</f>
        <v/>
      </c>
      <c r="P244" s="7" t="str">
        <f>IF($C244="","",IFERROR((IFERROR('FORM NILAI SIAP'!$M244*'CPMK-CPL'!O$11,0)+IFERROR('FORM NILAI SIAP'!$O244*'CPMK-CPL'!O$12,0)+IFERROR('FORM NILAI SIAP'!$Q244*'CPMK-CPL'!O$13,0)+IFERROR('FORM NILAI SIAP'!$S244*'CPMK-CPL'!O$14,0)+IFERROR('FORM NILAI SIAP'!$U244*'CPMK-CPL'!O$15,0)+IFERROR('FORM NILAI SIAP'!$W244*'CPMK-CPL'!O$16,0)+IFERROR('FORM NILAI SIAP'!$Y244*'CPMK-CPL'!O$17,0)+IFERROR('FORM NILAI SIAP'!$AA244*'CPMK-CPL'!O$18,0)+IFERROR('FORM NILAI SIAP'!$AC244*'CPMK-CPL'!O$19,0)+IFERROR('FORM NILAI SIAP'!$AE244*'CPMK-CPL'!O$20,0))/'CPMK-CPL'!O$25,""))</f>
        <v/>
      </c>
      <c r="Q244" s="7" t="str">
        <f>IF($C244="","",IFERROR((IFERROR('FORM NILAI SIAP'!$M244*'CPMK-CPL'!P$11,0)+IFERROR('FORM NILAI SIAP'!$O244*'CPMK-CPL'!P$12,0)+IFERROR('FORM NILAI SIAP'!$Q244*'CPMK-CPL'!P$13,0)+IFERROR('FORM NILAI SIAP'!$S244*'CPMK-CPL'!P$14,0)+IFERROR('FORM NILAI SIAP'!$U244*'CPMK-CPL'!P$15,0)+IFERROR('FORM NILAI SIAP'!$W244*'CPMK-CPL'!P$16,0)+IFERROR('FORM NILAI SIAP'!$Y244*'CPMK-CPL'!P$17,0)+IFERROR('FORM NILAI SIAP'!$AA244*'CPMK-CPL'!P$18,0)+IFERROR('FORM NILAI SIAP'!$AC244*'CPMK-CPL'!P$19,0)+IFERROR('FORM NILAI SIAP'!$AE244*'CPMK-CPL'!P$20,0))/'CPMK-CPL'!P$25,""))</f>
        <v/>
      </c>
      <c r="R244" s="7" t="str">
        <f>IF($C244="","",IFERROR((IFERROR('FORM NILAI SIAP'!$M244*'CPMK-CPL'!Q$11,0)+IFERROR('FORM NILAI SIAP'!$O244*'CPMK-CPL'!Q$12,0)+IFERROR('FORM NILAI SIAP'!$Q244*'CPMK-CPL'!Q$13,0)+IFERROR('FORM NILAI SIAP'!$S244*'CPMK-CPL'!Q$14,0)+IFERROR('FORM NILAI SIAP'!$U244*'CPMK-CPL'!Q$15,0)+IFERROR('FORM NILAI SIAP'!$W244*'CPMK-CPL'!Q$16,0)+IFERROR('FORM NILAI SIAP'!$Y244*'CPMK-CPL'!Q$17,0)+IFERROR('FORM NILAI SIAP'!$AA244*'CPMK-CPL'!Q$18,0)+IFERROR('FORM NILAI SIAP'!$AC244*'CPMK-CPL'!Q$19,0)+IFERROR('FORM NILAI SIAP'!$AE244*'CPMK-CPL'!Q$20,0))/'CPMK-CPL'!Q$25,""))</f>
        <v/>
      </c>
      <c r="S244" s="7" t="str">
        <f>IF($C244="","",IFERROR((IFERROR('FORM NILAI SIAP'!$M244*'CPMK-CPL'!R$11,0)+IFERROR('FORM NILAI SIAP'!$O244*'CPMK-CPL'!R$12,0)+IFERROR('FORM NILAI SIAP'!$Q244*'CPMK-CPL'!R$13,0)+IFERROR('FORM NILAI SIAP'!$S244*'CPMK-CPL'!R$14,0)+IFERROR('FORM NILAI SIAP'!$U244*'CPMK-CPL'!R$15,0)+IFERROR('FORM NILAI SIAP'!$W244*'CPMK-CPL'!R$16,0)+IFERROR('FORM NILAI SIAP'!$Y244*'CPMK-CPL'!R$17,0)+IFERROR('FORM NILAI SIAP'!$AA244*'CPMK-CPL'!R$18,0)+IFERROR('FORM NILAI SIAP'!$AC244*'CPMK-CPL'!R$19,0)+IFERROR('FORM NILAI SIAP'!$AE244*'CPMK-CPL'!R$20,0))/'CPMK-CPL'!R$25,""))</f>
        <v/>
      </c>
      <c r="T244" s="88" t="str">
        <f t="shared" ref="T244:AH244" si="250">IF(E244="","",IF(E244&gt;=80,4,IF(E244&gt;=70,3,IF(E244&gt;=60,2,1))))</f>
        <v/>
      </c>
      <c r="U244" s="88" t="str">
        <f t="shared" si="250"/>
        <v/>
      </c>
      <c r="V244" s="88" t="str">
        <f t="shared" si="207"/>
        <v/>
      </c>
      <c r="W244" s="88" t="str">
        <f t="shared" si="250"/>
        <v/>
      </c>
      <c r="X244" s="88" t="str">
        <f t="shared" si="250"/>
        <v/>
      </c>
      <c r="Y244" s="88" t="str">
        <f t="shared" si="250"/>
        <v/>
      </c>
      <c r="Z244" s="88" t="str">
        <f t="shared" si="250"/>
        <v/>
      </c>
      <c r="AA244" s="88" t="str">
        <f t="shared" si="250"/>
        <v/>
      </c>
      <c r="AB244" s="88" t="str">
        <f t="shared" si="250"/>
        <v/>
      </c>
      <c r="AC244" s="88" t="str">
        <f t="shared" si="250"/>
        <v/>
      </c>
      <c r="AD244" s="88" t="str">
        <f t="shared" si="250"/>
        <v/>
      </c>
      <c r="AE244" s="88" t="str">
        <f t="shared" si="250"/>
        <v/>
      </c>
      <c r="AF244" s="88" t="str">
        <f t="shared" si="250"/>
        <v/>
      </c>
      <c r="AG244" s="88" t="str">
        <f t="shared" si="250"/>
        <v/>
      </c>
      <c r="AH244" s="88" t="str">
        <f t="shared" si="250"/>
        <v/>
      </c>
      <c r="AI244" s="89" t="str">
        <f t="shared" ca="1" si="6"/>
        <v/>
      </c>
      <c r="AJ244" s="89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</row>
    <row r="245" spans="1:90" ht="14.25" customHeight="1">
      <c r="A245" s="103" t="str">
        <f t="shared" si="205"/>
        <v/>
      </c>
      <c r="B245" s="64" t="str">
        <f>IF('FORM NILAI SIAP'!A245=0,"",'FORM NILAI SIAP'!A245)</f>
        <v/>
      </c>
      <c r="C245" s="3" t="str">
        <f>IF('FORM NILAI SIAP'!B245=0,"",'FORM NILAI SIAP'!B245)</f>
        <v/>
      </c>
      <c r="D245" s="3" t="str">
        <f>'FORM NILAI SIAP'!J245</f>
        <v/>
      </c>
      <c r="E245" s="7" t="str">
        <f>IF($C245="","",IFERROR((IFERROR('FORM NILAI SIAP'!$M245*'CPMK-CPL'!D$11,0)+IFERROR('FORM NILAI SIAP'!$O245*'CPMK-CPL'!D$12,0)+IFERROR('FORM NILAI SIAP'!$Q245*'CPMK-CPL'!D$13,0)+IFERROR('FORM NILAI SIAP'!$S245*'CPMK-CPL'!D$14,0)+IFERROR('FORM NILAI SIAP'!$U245*'CPMK-CPL'!D$15,0)+IFERROR('FORM NILAI SIAP'!$W245*'CPMK-CPL'!D$16,0)+IFERROR('FORM NILAI SIAP'!$Y245*'CPMK-CPL'!D$17,0)+IFERROR('FORM NILAI SIAP'!$AA245*'CPMK-CPL'!D$18,0)+IFERROR('FORM NILAI SIAP'!$AC245*'CPMK-CPL'!D$19,0)+IFERROR('FORM NILAI SIAP'!$AE245*'CPMK-CPL'!D$20,0))/'CPMK-CPL'!D$25,""))</f>
        <v/>
      </c>
      <c r="F245" s="7" t="str">
        <f>IF($C245="","",IFERROR((IFERROR('FORM NILAI SIAP'!$M245*'CPMK-CPL'!E$11,0)+IFERROR('FORM NILAI SIAP'!$O245*'CPMK-CPL'!E$12,0)+IFERROR('FORM NILAI SIAP'!$Q245*'CPMK-CPL'!E$13,0)+IFERROR('FORM NILAI SIAP'!$S245*'CPMK-CPL'!E$14,0)+IFERROR('FORM NILAI SIAP'!$U245*'CPMK-CPL'!E$15,0)+IFERROR('FORM NILAI SIAP'!$W245*'CPMK-CPL'!E$16,0)+IFERROR('FORM NILAI SIAP'!$Y245*'CPMK-CPL'!E$17,0)+IFERROR('FORM NILAI SIAP'!$AA245*'CPMK-CPL'!E$18,0)+IFERROR('FORM NILAI SIAP'!$AC245*'CPMK-CPL'!E$19,0)+IFERROR('FORM NILAI SIAP'!$AE245*'CPMK-CPL'!E$20,0))/'CPMK-CPL'!E$25,""))</f>
        <v/>
      </c>
      <c r="G245" s="7" t="str">
        <f>IF($C245="","",IFERROR((IFERROR('FORM NILAI SIAP'!$M245*'CPMK-CPL'!F$11,0)+IFERROR('FORM NILAI SIAP'!$O245*'CPMK-CPL'!F$12,0)+IFERROR('FORM NILAI SIAP'!$Q245*'CPMK-CPL'!F$13,0)+IFERROR('FORM NILAI SIAP'!$S245*'CPMK-CPL'!F$14,0)+IFERROR('FORM NILAI SIAP'!$U245*'CPMK-CPL'!F$15,0)+IFERROR('FORM NILAI SIAP'!$W245*'CPMK-CPL'!F$16,0)+IFERROR('FORM NILAI SIAP'!$Y245*'CPMK-CPL'!F$17,0)+IFERROR('FORM NILAI SIAP'!$AA245*'CPMK-CPL'!F$18,0)+IFERROR('FORM NILAI SIAP'!$AC245*'CPMK-CPL'!F$19,0)+IFERROR('FORM NILAI SIAP'!$AE245*'CPMK-CPL'!F$20,0))/'CPMK-CPL'!F$25,""))</f>
        <v/>
      </c>
      <c r="H245" s="7" t="str">
        <f>IF($C245="","",IFERROR((IFERROR('FORM NILAI SIAP'!$M245*'CPMK-CPL'!G$11,0)+IFERROR('FORM NILAI SIAP'!$O245*'CPMK-CPL'!G$12,0)+IFERROR('FORM NILAI SIAP'!$Q245*'CPMK-CPL'!G$13,0)+IFERROR('FORM NILAI SIAP'!$S245*'CPMK-CPL'!G$14,0)+IFERROR('FORM NILAI SIAP'!$U245*'CPMK-CPL'!G$15,0)+IFERROR('FORM NILAI SIAP'!$W245*'CPMK-CPL'!G$16,0)+IFERROR('FORM NILAI SIAP'!$Y245*'CPMK-CPL'!G$17,0)+IFERROR('FORM NILAI SIAP'!$AA245*'CPMK-CPL'!G$18,0)+IFERROR('FORM NILAI SIAP'!$AC245*'CPMK-CPL'!G$19,0)+IFERROR('FORM NILAI SIAP'!$AE245*'CPMK-CPL'!G$20,0))/'CPMK-CPL'!G$25,""))</f>
        <v/>
      </c>
      <c r="I245" s="7" t="str">
        <f>IF($C245="","",IFERROR((IFERROR('FORM NILAI SIAP'!$M245*'CPMK-CPL'!H$11,0)+IFERROR('FORM NILAI SIAP'!$O245*'CPMK-CPL'!H$12,0)+IFERROR('FORM NILAI SIAP'!$Q245*'CPMK-CPL'!H$13,0)+IFERROR('FORM NILAI SIAP'!$S245*'CPMK-CPL'!H$14,0)+IFERROR('FORM NILAI SIAP'!$U245*'CPMK-CPL'!H$15,0)+IFERROR('FORM NILAI SIAP'!$W245*'CPMK-CPL'!H$16,0)+IFERROR('FORM NILAI SIAP'!$Y245*'CPMK-CPL'!H$17,0)+IFERROR('FORM NILAI SIAP'!$AA245*'CPMK-CPL'!H$18,0)+IFERROR('FORM NILAI SIAP'!$AC245*'CPMK-CPL'!H$19,0)+IFERROR('FORM NILAI SIAP'!$AE245*'CPMK-CPL'!H$20,0))/'CPMK-CPL'!H$25,""))</f>
        <v/>
      </c>
      <c r="J245" s="7" t="str">
        <f>IF($C245="","",IFERROR((IFERROR('FORM NILAI SIAP'!$M245*'CPMK-CPL'!I$11,0)+IFERROR('FORM NILAI SIAP'!$O245*'CPMK-CPL'!I$12,0)+IFERROR('FORM NILAI SIAP'!$Q245*'CPMK-CPL'!I$13,0)+IFERROR('FORM NILAI SIAP'!$S245*'CPMK-CPL'!I$14,0)+IFERROR('FORM NILAI SIAP'!$U245*'CPMK-CPL'!I$15,0)+IFERROR('FORM NILAI SIAP'!$W245*'CPMK-CPL'!I$16,0)+IFERROR('FORM NILAI SIAP'!$Y245*'CPMK-CPL'!I$17,0)+IFERROR('FORM NILAI SIAP'!$AA245*'CPMK-CPL'!I$18,0)+IFERROR('FORM NILAI SIAP'!$AC245*'CPMK-CPL'!I$19,0)+IFERROR('FORM NILAI SIAP'!$AE245*'CPMK-CPL'!I$20,0))/'CPMK-CPL'!I$25,""))</f>
        <v/>
      </c>
      <c r="K245" s="7" t="str">
        <f>IF($C245="","",IFERROR((IFERROR('FORM NILAI SIAP'!$M245*'CPMK-CPL'!J$11,0)+IFERROR('FORM NILAI SIAP'!$O245*'CPMK-CPL'!J$12,0)+IFERROR('FORM NILAI SIAP'!$Q245*'CPMK-CPL'!J$13,0)+IFERROR('FORM NILAI SIAP'!$S245*'CPMK-CPL'!J$14,0)+IFERROR('FORM NILAI SIAP'!$U245*'CPMK-CPL'!J$15,0)+IFERROR('FORM NILAI SIAP'!$W245*'CPMK-CPL'!J$16,0)+IFERROR('FORM NILAI SIAP'!$Y245*'CPMK-CPL'!J$17,0)+IFERROR('FORM NILAI SIAP'!$AA245*'CPMK-CPL'!J$18,0)+IFERROR('FORM NILAI SIAP'!$AC245*'CPMK-CPL'!J$19,0)+IFERROR('FORM NILAI SIAP'!$AE245*'CPMK-CPL'!J$20,0))/'CPMK-CPL'!J$25,""))</f>
        <v/>
      </c>
      <c r="L245" s="7" t="str">
        <f>IF($C245="","",IFERROR((IFERROR('FORM NILAI SIAP'!$M245*'CPMK-CPL'!K$11,0)+IFERROR('FORM NILAI SIAP'!$O245*'CPMK-CPL'!K$12,0)+IFERROR('FORM NILAI SIAP'!$Q245*'CPMK-CPL'!K$13,0)+IFERROR('FORM NILAI SIAP'!$S245*'CPMK-CPL'!K$14,0)+IFERROR('FORM NILAI SIAP'!$U245*'CPMK-CPL'!K$15,0)+IFERROR('FORM NILAI SIAP'!$W245*'CPMK-CPL'!K$16,0)+IFERROR('FORM NILAI SIAP'!$Y245*'CPMK-CPL'!K$17,0)+IFERROR('FORM NILAI SIAP'!$AA245*'CPMK-CPL'!K$18,0)+IFERROR('FORM NILAI SIAP'!$AC245*'CPMK-CPL'!K$19,0)+IFERROR('FORM NILAI SIAP'!$AE245*'CPMK-CPL'!K$20,0))/'CPMK-CPL'!K$25,""))</f>
        <v/>
      </c>
      <c r="M245" s="7" t="str">
        <f>IF($C245="","",IFERROR((IFERROR('FORM NILAI SIAP'!$M245*'CPMK-CPL'!L$11,0)+IFERROR('FORM NILAI SIAP'!$O245*'CPMK-CPL'!L$12,0)+IFERROR('FORM NILAI SIAP'!$Q245*'CPMK-CPL'!L$13,0)+IFERROR('FORM NILAI SIAP'!$S245*'CPMK-CPL'!L$14,0)+IFERROR('FORM NILAI SIAP'!$U245*'CPMK-CPL'!L$15,0)+IFERROR('FORM NILAI SIAP'!$W245*'CPMK-CPL'!L$16,0)+IFERROR('FORM NILAI SIAP'!$Y245*'CPMK-CPL'!L$17,0)+IFERROR('FORM NILAI SIAP'!$AA245*'CPMK-CPL'!L$18,0)+IFERROR('FORM NILAI SIAP'!$AC245*'CPMK-CPL'!L$19,0)+IFERROR('FORM NILAI SIAP'!$AE245*'CPMK-CPL'!L$20,0))/'CPMK-CPL'!L$25,""))</f>
        <v/>
      </c>
      <c r="N245" s="7" t="str">
        <f>IF($C245="","",IFERROR((IFERROR('FORM NILAI SIAP'!$M245*'CPMK-CPL'!M$11,0)+IFERROR('FORM NILAI SIAP'!$O245*'CPMK-CPL'!M$12,0)+IFERROR('FORM NILAI SIAP'!$Q245*'CPMK-CPL'!M$13,0)+IFERROR('FORM NILAI SIAP'!$S245*'CPMK-CPL'!M$14,0)+IFERROR('FORM NILAI SIAP'!$U245*'CPMK-CPL'!M$15,0)+IFERROR('FORM NILAI SIAP'!$W245*'CPMK-CPL'!M$16,0)+IFERROR('FORM NILAI SIAP'!$Y245*'CPMK-CPL'!M$17,0)+IFERROR('FORM NILAI SIAP'!$AA245*'CPMK-CPL'!M$18,0)+IFERROR('FORM NILAI SIAP'!$AC245*'CPMK-CPL'!M$19,0)+IFERROR('FORM NILAI SIAP'!$AE245*'CPMK-CPL'!M$20,0))/'CPMK-CPL'!M$25,""))</f>
        <v/>
      </c>
      <c r="O245" s="7" t="str">
        <f>IF($C245="","",IFERROR((IFERROR('FORM NILAI SIAP'!$M245*'CPMK-CPL'!N$11,0)+IFERROR('FORM NILAI SIAP'!$O245*'CPMK-CPL'!N$12,0)+IFERROR('FORM NILAI SIAP'!$Q245*'CPMK-CPL'!N$13,0)+IFERROR('FORM NILAI SIAP'!$S245*'CPMK-CPL'!N$14,0)+IFERROR('FORM NILAI SIAP'!$U245*'CPMK-CPL'!N$15,0)+IFERROR('FORM NILAI SIAP'!$W245*'CPMK-CPL'!N$16,0)+IFERROR('FORM NILAI SIAP'!$Y245*'CPMK-CPL'!N$17,0)+IFERROR('FORM NILAI SIAP'!$AA245*'CPMK-CPL'!N$18,0)+IFERROR('FORM NILAI SIAP'!$AC245*'CPMK-CPL'!N$19,0)+IFERROR('FORM NILAI SIAP'!$AE245*'CPMK-CPL'!N$20,0))/'CPMK-CPL'!N$25,""))</f>
        <v/>
      </c>
      <c r="P245" s="7" t="str">
        <f>IF($C245="","",IFERROR((IFERROR('FORM NILAI SIAP'!$M245*'CPMK-CPL'!O$11,0)+IFERROR('FORM NILAI SIAP'!$O245*'CPMK-CPL'!O$12,0)+IFERROR('FORM NILAI SIAP'!$Q245*'CPMK-CPL'!O$13,0)+IFERROR('FORM NILAI SIAP'!$S245*'CPMK-CPL'!O$14,0)+IFERROR('FORM NILAI SIAP'!$U245*'CPMK-CPL'!O$15,0)+IFERROR('FORM NILAI SIAP'!$W245*'CPMK-CPL'!O$16,0)+IFERROR('FORM NILAI SIAP'!$Y245*'CPMK-CPL'!O$17,0)+IFERROR('FORM NILAI SIAP'!$AA245*'CPMK-CPL'!O$18,0)+IFERROR('FORM NILAI SIAP'!$AC245*'CPMK-CPL'!O$19,0)+IFERROR('FORM NILAI SIAP'!$AE245*'CPMK-CPL'!O$20,0))/'CPMK-CPL'!O$25,""))</f>
        <v/>
      </c>
      <c r="Q245" s="7" t="str">
        <f>IF($C245="","",IFERROR((IFERROR('FORM NILAI SIAP'!$M245*'CPMK-CPL'!P$11,0)+IFERROR('FORM NILAI SIAP'!$O245*'CPMK-CPL'!P$12,0)+IFERROR('FORM NILAI SIAP'!$Q245*'CPMK-CPL'!P$13,0)+IFERROR('FORM NILAI SIAP'!$S245*'CPMK-CPL'!P$14,0)+IFERROR('FORM NILAI SIAP'!$U245*'CPMK-CPL'!P$15,0)+IFERROR('FORM NILAI SIAP'!$W245*'CPMK-CPL'!P$16,0)+IFERROR('FORM NILAI SIAP'!$Y245*'CPMK-CPL'!P$17,0)+IFERROR('FORM NILAI SIAP'!$AA245*'CPMK-CPL'!P$18,0)+IFERROR('FORM NILAI SIAP'!$AC245*'CPMK-CPL'!P$19,0)+IFERROR('FORM NILAI SIAP'!$AE245*'CPMK-CPL'!P$20,0))/'CPMK-CPL'!P$25,""))</f>
        <v/>
      </c>
      <c r="R245" s="7" t="str">
        <f>IF($C245="","",IFERROR((IFERROR('FORM NILAI SIAP'!$M245*'CPMK-CPL'!Q$11,0)+IFERROR('FORM NILAI SIAP'!$O245*'CPMK-CPL'!Q$12,0)+IFERROR('FORM NILAI SIAP'!$Q245*'CPMK-CPL'!Q$13,0)+IFERROR('FORM NILAI SIAP'!$S245*'CPMK-CPL'!Q$14,0)+IFERROR('FORM NILAI SIAP'!$U245*'CPMK-CPL'!Q$15,0)+IFERROR('FORM NILAI SIAP'!$W245*'CPMK-CPL'!Q$16,0)+IFERROR('FORM NILAI SIAP'!$Y245*'CPMK-CPL'!Q$17,0)+IFERROR('FORM NILAI SIAP'!$AA245*'CPMK-CPL'!Q$18,0)+IFERROR('FORM NILAI SIAP'!$AC245*'CPMK-CPL'!Q$19,0)+IFERROR('FORM NILAI SIAP'!$AE245*'CPMK-CPL'!Q$20,0))/'CPMK-CPL'!Q$25,""))</f>
        <v/>
      </c>
      <c r="S245" s="7" t="str">
        <f>IF($C245="","",IFERROR((IFERROR('FORM NILAI SIAP'!$M245*'CPMK-CPL'!R$11,0)+IFERROR('FORM NILAI SIAP'!$O245*'CPMK-CPL'!R$12,0)+IFERROR('FORM NILAI SIAP'!$Q245*'CPMK-CPL'!R$13,0)+IFERROR('FORM NILAI SIAP'!$S245*'CPMK-CPL'!R$14,0)+IFERROR('FORM NILAI SIAP'!$U245*'CPMK-CPL'!R$15,0)+IFERROR('FORM NILAI SIAP'!$W245*'CPMK-CPL'!R$16,0)+IFERROR('FORM NILAI SIAP'!$Y245*'CPMK-CPL'!R$17,0)+IFERROR('FORM NILAI SIAP'!$AA245*'CPMK-CPL'!R$18,0)+IFERROR('FORM NILAI SIAP'!$AC245*'CPMK-CPL'!R$19,0)+IFERROR('FORM NILAI SIAP'!$AE245*'CPMK-CPL'!R$20,0))/'CPMK-CPL'!R$25,""))</f>
        <v/>
      </c>
      <c r="T245" s="88" t="str">
        <f t="shared" ref="T245:AH245" si="251">IF(E245="","",IF(E245&gt;=80,4,IF(E245&gt;=70,3,IF(E245&gt;=60,2,1))))</f>
        <v/>
      </c>
      <c r="U245" s="88" t="str">
        <f t="shared" si="251"/>
        <v/>
      </c>
      <c r="V245" s="88" t="str">
        <f t="shared" si="207"/>
        <v/>
      </c>
      <c r="W245" s="88" t="str">
        <f t="shared" si="251"/>
        <v/>
      </c>
      <c r="X245" s="88" t="str">
        <f t="shared" si="251"/>
        <v/>
      </c>
      <c r="Y245" s="88" t="str">
        <f t="shared" si="251"/>
        <v/>
      </c>
      <c r="Z245" s="88" t="str">
        <f t="shared" si="251"/>
        <v/>
      </c>
      <c r="AA245" s="88" t="str">
        <f t="shared" si="251"/>
        <v/>
      </c>
      <c r="AB245" s="88" t="str">
        <f t="shared" si="251"/>
        <v/>
      </c>
      <c r="AC245" s="88" t="str">
        <f t="shared" si="251"/>
        <v/>
      </c>
      <c r="AD245" s="88" t="str">
        <f t="shared" si="251"/>
        <v/>
      </c>
      <c r="AE245" s="88" t="str">
        <f t="shared" si="251"/>
        <v/>
      </c>
      <c r="AF245" s="88" t="str">
        <f t="shared" si="251"/>
        <v/>
      </c>
      <c r="AG245" s="88" t="str">
        <f t="shared" si="251"/>
        <v/>
      </c>
      <c r="AH245" s="88" t="str">
        <f t="shared" si="251"/>
        <v/>
      </c>
      <c r="AI245" s="89" t="str">
        <f t="shared" ca="1" si="6"/>
        <v/>
      </c>
      <c r="AJ245" s="89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</row>
    <row r="246" spans="1:90" ht="14.25" customHeight="1">
      <c r="A246" s="103" t="str">
        <f t="shared" si="205"/>
        <v/>
      </c>
      <c r="B246" s="64" t="str">
        <f>IF('FORM NILAI SIAP'!A246=0,"",'FORM NILAI SIAP'!A246)</f>
        <v/>
      </c>
      <c r="C246" s="3" t="str">
        <f>IF('FORM NILAI SIAP'!B246=0,"",'FORM NILAI SIAP'!B246)</f>
        <v/>
      </c>
      <c r="D246" s="3" t="str">
        <f>'FORM NILAI SIAP'!J246</f>
        <v/>
      </c>
      <c r="E246" s="7" t="str">
        <f>IF($C246="","",IFERROR((IFERROR('FORM NILAI SIAP'!$M246*'CPMK-CPL'!D$11,0)+IFERROR('FORM NILAI SIAP'!$O246*'CPMK-CPL'!D$12,0)+IFERROR('FORM NILAI SIAP'!$Q246*'CPMK-CPL'!D$13,0)+IFERROR('FORM NILAI SIAP'!$S246*'CPMK-CPL'!D$14,0)+IFERROR('FORM NILAI SIAP'!$U246*'CPMK-CPL'!D$15,0)+IFERROR('FORM NILAI SIAP'!$W246*'CPMK-CPL'!D$16,0)+IFERROR('FORM NILAI SIAP'!$Y246*'CPMK-CPL'!D$17,0)+IFERROR('FORM NILAI SIAP'!$AA246*'CPMK-CPL'!D$18,0)+IFERROR('FORM NILAI SIAP'!$AC246*'CPMK-CPL'!D$19,0)+IFERROR('FORM NILAI SIAP'!$AE246*'CPMK-CPL'!D$20,0))/'CPMK-CPL'!D$25,""))</f>
        <v/>
      </c>
      <c r="F246" s="7" t="str">
        <f>IF($C246="","",IFERROR((IFERROR('FORM NILAI SIAP'!$M246*'CPMK-CPL'!E$11,0)+IFERROR('FORM NILAI SIAP'!$O246*'CPMK-CPL'!E$12,0)+IFERROR('FORM NILAI SIAP'!$Q246*'CPMK-CPL'!E$13,0)+IFERROR('FORM NILAI SIAP'!$S246*'CPMK-CPL'!E$14,0)+IFERROR('FORM NILAI SIAP'!$U246*'CPMK-CPL'!E$15,0)+IFERROR('FORM NILAI SIAP'!$W246*'CPMK-CPL'!E$16,0)+IFERROR('FORM NILAI SIAP'!$Y246*'CPMK-CPL'!E$17,0)+IFERROR('FORM NILAI SIAP'!$AA246*'CPMK-CPL'!E$18,0)+IFERROR('FORM NILAI SIAP'!$AC246*'CPMK-CPL'!E$19,0)+IFERROR('FORM NILAI SIAP'!$AE246*'CPMK-CPL'!E$20,0))/'CPMK-CPL'!E$25,""))</f>
        <v/>
      </c>
      <c r="G246" s="7" t="str">
        <f>IF($C246="","",IFERROR((IFERROR('FORM NILAI SIAP'!$M246*'CPMK-CPL'!F$11,0)+IFERROR('FORM NILAI SIAP'!$O246*'CPMK-CPL'!F$12,0)+IFERROR('FORM NILAI SIAP'!$Q246*'CPMK-CPL'!F$13,0)+IFERROR('FORM NILAI SIAP'!$S246*'CPMK-CPL'!F$14,0)+IFERROR('FORM NILAI SIAP'!$U246*'CPMK-CPL'!F$15,0)+IFERROR('FORM NILAI SIAP'!$W246*'CPMK-CPL'!F$16,0)+IFERROR('FORM NILAI SIAP'!$Y246*'CPMK-CPL'!F$17,0)+IFERROR('FORM NILAI SIAP'!$AA246*'CPMK-CPL'!F$18,0)+IFERROR('FORM NILAI SIAP'!$AC246*'CPMK-CPL'!F$19,0)+IFERROR('FORM NILAI SIAP'!$AE246*'CPMK-CPL'!F$20,0))/'CPMK-CPL'!F$25,""))</f>
        <v/>
      </c>
      <c r="H246" s="7" t="str">
        <f>IF($C246="","",IFERROR((IFERROR('FORM NILAI SIAP'!$M246*'CPMK-CPL'!G$11,0)+IFERROR('FORM NILAI SIAP'!$O246*'CPMK-CPL'!G$12,0)+IFERROR('FORM NILAI SIAP'!$Q246*'CPMK-CPL'!G$13,0)+IFERROR('FORM NILAI SIAP'!$S246*'CPMK-CPL'!G$14,0)+IFERROR('FORM NILAI SIAP'!$U246*'CPMK-CPL'!G$15,0)+IFERROR('FORM NILAI SIAP'!$W246*'CPMK-CPL'!G$16,0)+IFERROR('FORM NILAI SIAP'!$Y246*'CPMK-CPL'!G$17,0)+IFERROR('FORM NILAI SIAP'!$AA246*'CPMK-CPL'!G$18,0)+IFERROR('FORM NILAI SIAP'!$AC246*'CPMK-CPL'!G$19,0)+IFERROR('FORM NILAI SIAP'!$AE246*'CPMK-CPL'!G$20,0))/'CPMK-CPL'!G$25,""))</f>
        <v/>
      </c>
      <c r="I246" s="7" t="str">
        <f>IF($C246="","",IFERROR((IFERROR('FORM NILAI SIAP'!$M246*'CPMK-CPL'!H$11,0)+IFERROR('FORM NILAI SIAP'!$O246*'CPMK-CPL'!H$12,0)+IFERROR('FORM NILAI SIAP'!$Q246*'CPMK-CPL'!H$13,0)+IFERROR('FORM NILAI SIAP'!$S246*'CPMK-CPL'!H$14,0)+IFERROR('FORM NILAI SIAP'!$U246*'CPMK-CPL'!H$15,0)+IFERROR('FORM NILAI SIAP'!$W246*'CPMK-CPL'!H$16,0)+IFERROR('FORM NILAI SIAP'!$Y246*'CPMK-CPL'!H$17,0)+IFERROR('FORM NILAI SIAP'!$AA246*'CPMK-CPL'!H$18,0)+IFERROR('FORM NILAI SIAP'!$AC246*'CPMK-CPL'!H$19,0)+IFERROR('FORM NILAI SIAP'!$AE246*'CPMK-CPL'!H$20,0))/'CPMK-CPL'!H$25,""))</f>
        <v/>
      </c>
      <c r="J246" s="7" t="str">
        <f>IF($C246="","",IFERROR((IFERROR('FORM NILAI SIAP'!$M246*'CPMK-CPL'!I$11,0)+IFERROR('FORM NILAI SIAP'!$O246*'CPMK-CPL'!I$12,0)+IFERROR('FORM NILAI SIAP'!$Q246*'CPMK-CPL'!I$13,0)+IFERROR('FORM NILAI SIAP'!$S246*'CPMK-CPL'!I$14,0)+IFERROR('FORM NILAI SIAP'!$U246*'CPMK-CPL'!I$15,0)+IFERROR('FORM NILAI SIAP'!$W246*'CPMK-CPL'!I$16,0)+IFERROR('FORM NILAI SIAP'!$Y246*'CPMK-CPL'!I$17,0)+IFERROR('FORM NILAI SIAP'!$AA246*'CPMK-CPL'!I$18,0)+IFERROR('FORM NILAI SIAP'!$AC246*'CPMK-CPL'!I$19,0)+IFERROR('FORM NILAI SIAP'!$AE246*'CPMK-CPL'!I$20,0))/'CPMK-CPL'!I$25,""))</f>
        <v/>
      </c>
      <c r="K246" s="7" t="str">
        <f>IF($C246="","",IFERROR((IFERROR('FORM NILAI SIAP'!$M246*'CPMK-CPL'!J$11,0)+IFERROR('FORM NILAI SIAP'!$O246*'CPMK-CPL'!J$12,0)+IFERROR('FORM NILAI SIAP'!$Q246*'CPMK-CPL'!J$13,0)+IFERROR('FORM NILAI SIAP'!$S246*'CPMK-CPL'!J$14,0)+IFERROR('FORM NILAI SIAP'!$U246*'CPMK-CPL'!J$15,0)+IFERROR('FORM NILAI SIAP'!$W246*'CPMK-CPL'!J$16,0)+IFERROR('FORM NILAI SIAP'!$Y246*'CPMK-CPL'!J$17,0)+IFERROR('FORM NILAI SIAP'!$AA246*'CPMK-CPL'!J$18,0)+IFERROR('FORM NILAI SIAP'!$AC246*'CPMK-CPL'!J$19,0)+IFERROR('FORM NILAI SIAP'!$AE246*'CPMK-CPL'!J$20,0))/'CPMK-CPL'!J$25,""))</f>
        <v/>
      </c>
      <c r="L246" s="7" t="str">
        <f>IF($C246="","",IFERROR((IFERROR('FORM NILAI SIAP'!$M246*'CPMK-CPL'!K$11,0)+IFERROR('FORM NILAI SIAP'!$O246*'CPMK-CPL'!K$12,0)+IFERROR('FORM NILAI SIAP'!$Q246*'CPMK-CPL'!K$13,0)+IFERROR('FORM NILAI SIAP'!$S246*'CPMK-CPL'!K$14,0)+IFERROR('FORM NILAI SIAP'!$U246*'CPMK-CPL'!K$15,0)+IFERROR('FORM NILAI SIAP'!$W246*'CPMK-CPL'!K$16,0)+IFERROR('FORM NILAI SIAP'!$Y246*'CPMK-CPL'!K$17,0)+IFERROR('FORM NILAI SIAP'!$AA246*'CPMK-CPL'!K$18,0)+IFERROR('FORM NILAI SIAP'!$AC246*'CPMK-CPL'!K$19,0)+IFERROR('FORM NILAI SIAP'!$AE246*'CPMK-CPL'!K$20,0))/'CPMK-CPL'!K$25,""))</f>
        <v/>
      </c>
      <c r="M246" s="7" t="str">
        <f>IF($C246="","",IFERROR((IFERROR('FORM NILAI SIAP'!$M246*'CPMK-CPL'!L$11,0)+IFERROR('FORM NILAI SIAP'!$O246*'CPMK-CPL'!L$12,0)+IFERROR('FORM NILAI SIAP'!$Q246*'CPMK-CPL'!L$13,0)+IFERROR('FORM NILAI SIAP'!$S246*'CPMK-CPL'!L$14,0)+IFERROR('FORM NILAI SIAP'!$U246*'CPMK-CPL'!L$15,0)+IFERROR('FORM NILAI SIAP'!$W246*'CPMK-CPL'!L$16,0)+IFERROR('FORM NILAI SIAP'!$Y246*'CPMK-CPL'!L$17,0)+IFERROR('FORM NILAI SIAP'!$AA246*'CPMK-CPL'!L$18,0)+IFERROR('FORM NILAI SIAP'!$AC246*'CPMK-CPL'!L$19,0)+IFERROR('FORM NILAI SIAP'!$AE246*'CPMK-CPL'!L$20,0))/'CPMK-CPL'!L$25,""))</f>
        <v/>
      </c>
      <c r="N246" s="7" t="str">
        <f>IF($C246="","",IFERROR((IFERROR('FORM NILAI SIAP'!$M246*'CPMK-CPL'!M$11,0)+IFERROR('FORM NILAI SIAP'!$O246*'CPMK-CPL'!M$12,0)+IFERROR('FORM NILAI SIAP'!$Q246*'CPMK-CPL'!M$13,0)+IFERROR('FORM NILAI SIAP'!$S246*'CPMK-CPL'!M$14,0)+IFERROR('FORM NILAI SIAP'!$U246*'CPMK-CPL'!M$15,0)+IFERROR('FORM NILAI SIAP'!$W246*'CPMK-CPL'!M$16,0)+IFERROR('FORM NILAI SIAP'!$Y246*'CPMK-CPL'!M$17,0)+IFERROR('FORM NILAI SIAP'!$AA246*'CPMK-CPL'!M$18,0)+IFERROR('FORM NILAI SIAP'!$AC246*'CPMK-CPL'!M$19,0)+IFERROR('FORM NILAI SIAP'!$AE246*'CPMK-CPL'!M$20,0))/'CPMK-CPL'!M$25,""))</f>
        <v/>
      </c>
      <c r="O246" s="7" t="str">
        <f>IF($C246="","",IFERROR((IFERROR('FORM NILAI SIAP'!$M246*'CPMK-CPL'!N$11,0)+IFERROR('FORM NILAI SIAP'!$O246*'CPMK-CPL'!N$12,0)+IFERROR('FORM NILAI SIAP'!$Q246*'CPMK-CPL'!N$13,0)+IFERROR('FORM NILAI SIAP'!$S246*'CPMK-CPL'!N$14,0)+IFERROR('FORM NILAI SIAP'!$U246*'CPMK-CPL'!N$15,0)+IFERROR('FORM NILAI SIAP'!$W246*'CPMK-CPL'!N$16,0)+IFERROR('FORM NILAI SIAP'!$Y246*'CPMK-CPL'!N$17,0)+IFERROR('FORM NILAI SIAP'!$AA246*'CPMK-CPL'!N$18,0)+IFERROR('FORM NILAI SIAP'!$AC246*'CPMK-CPL'!N$19,0)+IFERROR('FORM NILAI SIAP'!$AE246*'CPMK-CPL'!N$20,0))/'CPMK-CPL'!N$25,""))</f>
        <v/>
      </c>
      <c r="P246" s="7" t="str">
        <f>IF($C246="","",IFERROR((IFERROR('FORM NILAI SIAP'!$M246*'CPMK-CPL'!O$11,0)+IFERROR('FORM NILAI SIAP'!$O246*'CPMK-CPL'!O$12,0)+IFERROR('FORM NILAI SIAP'!$Q246*'CPMK-CPL'!O$13,0)+IFERROR('FORM NILAI SIAP'!$S246*'CPMK-CPL'!O$14,0)+IFERROR('FORM NILAI SIAP'!$U246*'CPMK-CPL'!O$15,0)+IFERROR('FORM NILAI SIAP'!$W246*'CPMK-CPL'!O$16,0)+IFERROR('FORM NILAI SIAP'!$Y246*'CPMK-CPL'!O$17,0)+IFERROR('FORM NILAI SIAP'!$AA246*'CPMK-CPL'!O$18,0)+IFERROR('FORM NILAI SIAP'!$AC246*'CPMK-CPL'!O$19,0)+IFERROR('FORM NILAI SIAP'!$AE246*'CPMK-CPL'!O$20,0))/'CPMK-CPL'!O$25,""))</f>
        <v/>
      </c>
      <c r="Q246" s="7" t="str">
        <f>IF($C246="","",IFERROR((IFERROR('FORM NILAI SIAP'!$M246*'CPMK-CPL'!P$11,0)+IFERROR('FORM NILAI SIAP'!$O246*'CPMK-CPL'!P$12,0)+IFERROR('FORM NILAI SIAP'!$Q246*'CPMK-CPL'!P$13,0)+IFERROR('FORM NILAI SIAP'!$S246*'CPMK-CPL'!P$14,0)+IFERROR('FORM NILAI SIAP'!$U246*'CPMK-CPL'!P$15,0)+IFERROR('FORM NILAI SIAP'!$W246*'CPMK-CPL'!P$16,0)+IFERROR('FORM NILAI SIAP'!$Y246*'CPMK-CPL'!P$17,0)+IFERROR('FORM NILAI SIAP'!$AA246*'CPMK-CPL'!P$18,0)+IFERROR('FORM NILAI SIAP'!$AC246*'CPMK-CPL'!P$19,0)+IFERROR('FORM NILAI SIAP'!$AE246*'CPMK-CPL'!P$20,0))/'CPMK-CPL'!P$25,""))</f>
        <v/>
      </c>
      <c r="R246" s="7" t="str">
        <f>IF($C246="","",IFERROR((IFERROR('FORM NILAI SIAP'!$M246*'CPMK-CPL'!Q$11,0)+IFERROR('FORM NILAI SIAP'!$O246*'CPMK-CPL'!Q$12,0)+IFERROR('FORM NILAI SIAP'!$Q246*'CPMK-CPL'!Q$13,0)+IFERROR('FORM NILAI SIAP'!$S246*'CPMK-CPL'!Q$14,0)+IFERROR('FORM NILAI SIAP'!$U246*'CPMK-CPL'!Q$15,0)+IFERROR('FORM NILAI SIAP'!$W246*'CPMK-CPL'!Q$16,0)+IFERROR('FORM NILAI SIAP'!$Y246*'CPMK-CPL'!Q$17,0)+IFERROR('FORM NILAI SIAP'!$AA246*'CPMK-CPL'!Q$18,0)+IFERROR('FORM NILAI SIAP'!$AC246*'CPMK-CPL'!Q$19,0)+IFERROR('FORM NILAI SIAP'!$AE246*'CPMK-CPL'!Q$20,0))/'CPMK-CPL'!Q$25,""))</f>
        <v/>
      </c>
      <c r="S246" s="7" t="str">
        <f>IF($C246="","",IFERROR((IFERROR('FORM NILAI SIAP'!$M246*'CPMK-CPL'!R$11,0)+IFERROR('FORM NILAI SIAP'!$O246*'CPMK-CPL'!R$12,0)+IFERROR('FORM NILAI SIAP'!$Q246*'CPMK-CPL'!R$13,0)+IFERROR('FORM NILAI SIAP'!$S246*'CPMK-CPL'!R$14,0)+IFERROR('FORM NILAI SIAP'!$U246*'CPMK-CPL'!R$15,0)+IFERROR('FORM NILAI SIAP'!$W246*'CPMK-CPL'!R$16,0)+IFERROR('FORM NILAI SIAP'!$Y246*'CPMK-CPL'!R$17,0)+IFERROR('FORM NILAI SIAP'!$AA246*'CPMK-CPL'!R$18,0)+IFERROR('FORM NILAI SIAP'!$AC246*'CPMK-CPL'!R$19,0)+IFERROR('FORM NILAI SIAP'!$AE246*'CPMK-CPL'!R$20,0))/'CPMK-CPL'!R$25,""))</f>
        <v/>
      </c>
      <c r="T246" s="88" t="str">
        <f t="shared" ref="T246:AH246" si="252">IF(E246="","",IF(E246&gt;=80,4,IF(E246&gt;=70,3,IF(E246&gt;=60,2,1))))</f>
        <v/>
      </c>
      <c r="U246" s="88" t="str">
        <f t="shared" si="252"/>
        <v/>
      </c>
      <c r="V246" s="88" t="str">
        <f t="shared" si="207"/>
        <v/>
      </c>
      <c r="W246" s="88" t="str">
        <f t="shared" si="252"/>
        <v/>
      </c>
      <c r="X246" s="88" t="str">
        <f t="shared" si="252"/>
        <v/>
      </c>
      <c r="Y246" s="88" t="str">
        <f t="shared" si="252"/>
        <v/>
      </c>
      <c r="Z246" s="88" t="str">
        <f t="shared" si="252"/>
        <v/>
      </c>
      <c r="AA246" s="88" t="str">
        <f t="shared" si="252"/>
        <v/>
      </c>
      <c r="AB246" s="88" t="str">
        <f t="shared" si="252"/>
        <v/>
      </c>
      <c r="AC246" s="88" t="str">
        <f t="shared" si="252"/>
        <v/>
      </c>
      <c r="AD246" s="88" t="str">
        <f t="shared" si="252"/>
        <v/>
      </c>
      <c r="AE246" s="88" t="str">
        <f t="shared" si="252"/>
        <v/>
      </c>
      <c r="AF246" s="88" t="str">
        <f t="shared" si="252"/>
        <v/>
      </c>
      <c r="AG246" s="88" t="str">
        <f t="shared" si="252"/>
        <v/>
      </c>
      <c r="AH246" s="88" t="str">
        <f t="shared" si="252"/>
        <v/>
      </c>
      <c r="AI246" s="89" t="str">
        <f t="shared" ca="1" si="6"/>
        <v/>
      </c>
      <c r="AJ246" s="89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</row>
    <row r="247" spans="1:90" ht="14.25" customHeight="1">
      <c r="A247" s="103" t="str">
        <f t="shared" si="205"/>
        <v/>
      </c>
      <c r="B247" s="64" t="str">
        <f>IF('FORM NILAI SIAP'!A247=0,"",'FORM NILAI SIAP'!A247)</f>
        <v/>
      </c>
      <c r="C247" s="3" t="str">
        <f>IF('FORM NILAI SIAP'!B247=0,"",'FORM NILAI SIAP'!B247)</f>
        <v/>
      </c>
      <c r="D247" s="3" t="str">
        <f>'FORM NILAI SIAP'!J247</f>
        <v/>
      </c>
      <c r="E247" s="7" t="str">
        <f>IF($C247="","",IFERROR((IFERROR('FORM NILAI SIAP'!$M247*'CPMK-CPL'!D$11,0)+IFERROR('FORM NILAI SIAP'!$O247*'CPMK-CPL'!D$12,0)+IFERROR('FORM NILAI SIAP'!$Q247*'CPMK-CPL'!D$13,0)+IFERROR('FORM NILAI SIAP'!$S247*'CPMK-CPL'!D$14,0)+IFERROR('FORM NILAI SIAP'!$U247*'CPMK-CPL'!D$15,0)+IFERROR('FORM NILAI SIAP'!$W247*'CPMK-CPL'!D$16,0)+IFERROR('FORM NILAI SIAP'!$Y247*'CPMK-CPL'!D$17,0)+IFERROR('FORM NILAI SIAP'!$AA247*'CPMK-CPL'!D$18,0)+IFERROR('FORM NILAI SIAP'!$AC247*'CPMK-CPL'!D$19,0)+IFERROR('FORM NILAI SIAP'!$AE247*'CPMK-CPL'!D$20,0))/'CPMK-CPL'!D$25,""))</f>
        <v/>
      </c>
      <c r="F247" s="7" t="str">
        <f>IF($C247="","",IFERROR((IFERROR('FORM NILAI SIAP'!$M247*'CPMK-CPL'!E$11,0)+IFERROR('FORM NILAI SIAP'!$O247*'CPMK-CPL'!E$12,0)+IFERROR('FORM NILAI SIAP'!$Q247*'CPMK-CPL'!E$13,0)+IFERROR('FORM NILAI SIAP'!$S247*'CPMK-CPL'!E$14,0)+IFERROR('FORM NILAI SIAP'!$U247*'CPMK-CPL'!E$15,0)+IFERROR('FORM NILAI SIAP'!$W247*'CPMK-CPL'!E$16,0)+IFERROR('FORM NILAI SIAP'!$Y247*'CPMK-CPL'!E$17,0)+IFERROR('FORM NILAI SIAP'!$AA247*'CPMK-CPL'!E$18,0)+IFERROR('FORM NILAI SIAP'!$AC247*'CPMK-CPL'!E$19,0)+IFERROR('FORM NILAI SIAP'!$AE247*'CPMK-CPL'!E$20,0))/'CPMK-CPL'!E$25,""))</f>
        <v/>
      </c>
      <c r="G247" s="7" t="str">
        <f>IF($C247="","",IFERROR((IFERROR('FORM NILAI SIAP'!$M247*'CPMK-CPL'!F$11,0)+IFERROR('FORM NILAI SIAP'!$O247*'CPMK-CPL'!F$12,0)+IFERROR('FORM NILAI SIAP'!$Q247*'CPMK-CPL'!F$13,0)+IFERROR('FORM NILAI SIAP'!$S247*'CPMK-CPL'!F$14,0)+IFERROR('FORM NILAI SIAP'!$U247*'CPMK-CPL'!F$15,0)+IFERROR('FORM NILAI SIAP'!$W247*'CPMK-CPL'!F$16,0)+IFERROR('FORM NILAI SIAP'!$Y247*'CPMK-CPL'!F$17,0)+IFERROR('FORM NILAI SIAP'!$AA247*'CPMK-CPL'!F$18,0)+IFERROR('FORM NILAI SIAP'!$AC247*'CPMK-CPL'!F$19,0)+IFERROR('FORM NILAI SIAP'!$AE247*'CPMK-CPL'!F$20,0))/'CPMK-CPL'!F$25,""))</f>
        <v/>
      </c>
      <c r="H247" s="7" t="str">
        <f>IF($C247="","",IFERROR((IFERROR('FORM NILAI SIAP'!$M247*'CPMK-CPL'!G$11,0)+IFERROR('FORM NILAI SIAP'!$O247*'CPMK-CPL'!G$12,0)+IFERROR('FORM NILAI SIAP'!$Q247*'CPMK-CPL'!G$13,0)+IFERROR('FORM NILAI SIAP'!$S247*'CPMK-CPL'!G$14,0)+IFERROR('FORM NILAI SIAP'!$U247*'CPMK-CPL'!G$15,0)+IFERROR('FORM NILAI SIAP'!$W247*'CPMK-CPL'!G$16,0)+IFERROR('FORM NILAI SIAP'!$Y247*'CPMK-CPL'!G$17,0)+IFERROR('FORM NILAI SIAP'!$AA247*'CPMK-CPL'!G$18,0)+IFERROR('FORM NILAI SIAP'!$AC247*'CPMK-CPL'!G$19,0)+IFERROR('FORM NILAI SIAP'!$AE247*'CPMK-CPL'!G$20,0))/'CPMK-CPL'!G$25,""))</f>
        <v/>
      </c>
      <c r="I247" s="7" t="str">
        <f>IF($C247="","",IFERROR((IFERROR('FORM NILAI SIAP'!$M247*'CPMK-CPL'!H$11,0)+IFERROR('FORM NILAI SIAP'!$O247*'CPMK-CPL'!H$12,0)+IFERROR('FORM NILAI SIAP'!$Q247*'CPMK-CPL'!H$13,0)+IFERROR('FORM NILAI SIAP'!$S247*'CPMK-CPL'!H$14,0)+IFERROR('FORM NILAI SIAP'!$U247*'CPMK-CPL'!H$15,0)+IFERROR('FORM NILAI SIAP'!$W247*'CPMK-CPL'!H$16,0)+IFERROR('FORM NILAI SIAP'!$Y247*'CPMK-CPL'!H$17,0)+IFERROR('FORM NILAI SIAP'!$AA247*'CPMK-CPL'!H$18,0)+IFERROR('FORM NILAI SIAP'!$AC247*'CPMK-CPL'!H$19,0)+IFERROR('FORM NILAI SIAP'!$AE247*'CPMK-CPL'!H$20,0))/'CPMK-CPL'!H$25,""))</f>
        <v/>
      </c>
      <c r="J247" s="7" t="str">
        <f>IF($C247="","",IFERROR((IFERROR('FORM NILAI SIAP'!$M247*'CPMK-CPL'!I$11,0)+IFERROR('FORM NILAI SIAP'!$O247*'CPMK-CPL'!I$12,0)+IFERROR('FORM NILAI SIAP'!$Q247*'CPMK-CPL'!I$13,0)+IFERROR('FORM NILAI SIAP'!$S247*'CPMK-CPL'!I$14,0)+IFERROR('FORM NILAI SIAP'!$U247*'CPMK-CPL'!I$15,0)+IFERROR('FORM NILAI SIAP'!$W247*'CPMK-CPL'!I$16,0)+IFERROR('FORM NILAI SIAP'!$Y247*'CPMK-CPL'!I$17,0)+IFERROR('FORM NILAI SIAP'!$AA247*'CPMK-CPL'!I$18,0)+IFERROR('FORM NILAI SIAP'!$AC247*'CPMK-CPL'!I$19,0)+IFERROR('FORM NILAI SIAP'!$AE247*'CPMK-CPL'!I$20,0))/'CPMK-CPL'!I$25,""))</f>
        <v/>
      </c>
      <c r="K247" s="7" t="str">
        <f>IF($C247="","",IFERROR((IFERROR('FORM NILAI SIAP'!$M247*'CPMK-CPL'!J$11,0)+IFERROR('FORM NILAI SIAP'!$O247*'CPMK-CPL'!J$12,0)+IFERROR('FORM NILAI SIAP'!$Q247*'CPMK-CPL'!J$13,0)+IFERROR('FORM NILAI SIAP'!$S247*'CPMK-CPL'!J$14,0)+IFERROR('FORM NILAI SIAP'!$U247*'CPMK-CPL'!J$15,0)+IFERROR('FORM NILAI SIAP'!$W247*'CPMK-CPL'!J$16,0)+IFERROR('FORM NILAI SIAP'!$Y247*'CPMK-CPL'!J$17,0)+IFERROR('FORM NILAI SIAP'!$AA247*'CPMK-CPL'!J$18,0)+IFERROR('FORM NILAI SIAP'!$AC247*'CPMK-CPL'!J$19,0)+IFERROR('FORM NILAI SIAP'!$AE247*'CPMK-CPL'!J$20,0))/'CPMK-CPL'!J$25,""))</f>
        <v/>
      </c>
      <c r="L247" s="7" t="str">
        <f>IF($C247="","",IFERROR((IFERROR('FORM NILAI SIAP'!$M247*'CPMK-CPL'!K$11,0)+IFERROR('FORM NILAI SIAP'!$O247*'CPMK-CPL'!K$12,0)+IFERROR('FORM NILAI SIAP'!$Q247*'CPMK-CPL'!K$13,0)+IFERROR('FORM NILAI SIAP'!$S247*'CPMK-CPL'!K$14,0)+IFERROR('FORM NILAI SIAP'!$U247*'CPMK-CPL'!K$15,0)+IFERROR('FORM NILAI SIAP'!$W247*'CPMK-CPL'!K$16,0)+IFERROR('FORM NILAI SIAP'!$Y247*'CPMK-CPL'!K$17,0)+IFERROR('FORM NILAI SIAP'!$AA247*'CPMK-CPL'!K$18,0)+IFERROR('FORM NILAI SIAP'!$AC247*'CPMK-CPL'!K$19,0)+IFERROR('FORM NILAI SIAP'!$AE247*'CPMK-CPL'!K$20,0))/'CPMK-CPL'!K$25,""))</f>
        <v/>
      </c>
      <c r="M247" s="7" t="str">
        <f>IF($C247="","",IFERROR((IFERROR('FORM NILAI SIAP'!$M247*'CPMK-CPL'!L$11,0)+IFERROR('FORM NILAI SIAP'!$O247*'CPMK-CPL'!L$12,0)+IFERROR('FORM NILAI SIAP'!$Q247*'CPMK-CPL'!L$13,0)+IFERROR('FORM NILAI SIAP'!$S247*'CPMK-CPL'!L$14,0)+IFERROR('FORM NILAI SIAP'!$U247*'CPMK-CPL'!L$15,0)+IFERROR('FORM NILAI SIAP'!$W247*'CPMK-CPL'!L$16,0)+IFERROR('FORM NILAI SIAP'!$Y247*'CPMK-CPL'!L$17,0)+IFERROR('FORM NILAI SIAP'!$AA247*'CPMK-CPL'!L$18,0)+IFERROR('FORM NILAI SIAP'!$AC247*'CPMK-CPL'!L$19,0)+IFERROR('FORM NILAI SIAP'!$AE247*'CPMK-CPL'!L$20,0))/'CPMK-CPL'!L$25,""))</f>
        <v/>
      </c>
      <c r="N247" s="7" t="str">
        <f>IF($C247="","",IFERROR((IFERROR('FORM NILAI SIAP'!$M247*'CPMK-CPL'!M$11,0)+IFERROR('FORM NILAI SIAP'!$O247*'CPMK-CPL'!M$12,0)+IFERROR('FORM NILAI SIAP'!$Q247*'CPMK-CPL'!M$13,0)+IFERROR('FORM NILAI SIAP'!$S247*'CPMK-CPL'!M$14,0)+IFERROR('FORM NILAI SIAP'!$U247*'CPMK-CPL'!M$15,0)+IFERROR('FORM NILAI SIAP'!$W247*'CPMK-CPL'!M$16,0)+IFERROR('FORM NILAI SIAP'!$Y247*'CPMK-CPL'!M$17,0)+IFERROR('FORM NILAI SIAP'!$AA247*'CPMK-CPL'!M$18,0)+IFERROR('FORM NILAI SIAP'!$AC247*'CPMK-CPL'!M$19,0)+IFERROR('FORM NILAI SIAP'!$AE247*'CPMK-CPL'!M$20,0))/'CPMK-CPL'!M$25,""))</f>
        <v/>
      </c>
      <c r="O247" s="7" t="str">
        <f>IF($C247="","",IFERROR((IFERROR('FORM NILAI SIAP'!$M247*'CPMK-CPL'!N$11,0)+IFERROR('FORM NILAI SIAP'!$O247*'CPMK-CPL'!N$12,0)+IFERROR('FORM NILAI SIAP'!$Q247*'CPMK-CPL'!N$13,0)+IFERROR('FORM NILAI SIAP'!$S247*'CPMK-CPL'!N$14,0)+IFERROR('FORM NILAI SIAP'!$U247*'CPMK-CPL'!N$15,0)+IFERROR('FORM NILAI SIAP'!$W247*'CPMK-CPL'!N$16,0)+IFERROR('FORM NILAI SIAP'!$Y247*'CPMK-CPL'!N$17,0)+IFERROR('FORM NILAI SIAP'!$AA247*'CPMK-CPL'!N$18,0)+IFERROR('FORM NILAI SIAP'!$AC247*'CPMK-CPL'!N$19,0)+IFERROR('FORM NILAI SIAP'!$AE247*'CPMK-CPL'!N$20,0))/'CPMK-CPL'!N$25,""))</f>
        <v/>
      </c>
      <c r="P247" s="7" t="str">
        <f>IF($C247="","",IFERROR((IFERROR('FORM NILAI SIAP'!$M247*'CPMK-CPL'!O$11,0)+IFERROR('FORM NILAI SIAP'!$O247*'CPMK-CPL'!O$12,0)+IFERROR('FORM NILAI SIAP'!$Q247*'CPMK-CPL'!O$13,0)+IFERROR('FORM NILAI SIAP'!$S247*'CPMK-CPL'!O$14,0)+IFERROR('FORM NILAI SIAP'!$U247*'CPMK-CPL'!O$15,0)+IFERROR('FORM NILAI SIAP'!$W247*'CPMK-CPL'!O$16,0)+IFERROR('FORM NILAI SIAP'!$Y247*'CPMK-CPL'!O$17,0)+IFERROR('FORM NILAI SIAP'!$AA247*'CPMK-CPL'!O$18,0)+IFERROR('FORM NILAI SIAP'!$AC247*'CPMK-CPL'!O$19,0)+IFERROR('FORM NILAI SIAP'!$AE247*'CPMK-CPL'!O$20,0))/'CPMK-CPL'!O$25,""))</f>
        <v/>
      </c>
      <c r="Q247" s="7" t="str">
        <f>IF($C247="","",IFERROR((IFERROR('FORM NILAI SIAP'!$M247*'CPMK-CPL'!P$11,0)+IFERROR('FORM NILAI SIAP'!$O247*'CPMK-CPL'!P$12,0)+IFERROR('FORM NILAI SIAP'!$Q247*'CPMK-CPL'!P$13,0)+IFERROR('FORM NILAI SIAP'!$S247*'CPMK-CPL'!P$14,0)+IFERROR('FORM NILAI SIAP'!$U247*'CPMK-CPL'!P$15,0)+IFERROR('FORM NILAI SIAP'!$W247*'CPMK-CPL'!P$16,0)+IFERROR('FORM NILAI SIAP'!$Y247*'CPMK-CPL'!P$17,0)+IFERROR('FORM NILAI SIAP'!$AA247*'CPMK-CPL'!P$18,0)+IFERROR('FORM NILAI SIAP'!$AC247*'CPMK-CPL'!P$19,0)+IFERROR('FORM NILAI SIAP'!$AE247*'CPMK-CPL'!P$20,0))/'CPMK-CPL'!P$25,""))</f>
        <v/>
      </c>
      <c r="R247" s="7" t="str">
        <f>IF($C247="","",IFERROR((IFERROR('FORM NILAI SIAP'!$M247*'CPMK-CPL'!Q$11,0)+IFERROR('FORM NILAI SIAP'!$O247*'CPMK-CPL'!Q$12,0)+IFERROR('FORM NILAI SIAP'!$Q247*'CPMK-CPL'!Q$13,0)+IFERROR('FORM NILAI SIAP'!$S247*'CPMK-CPL'!Q$14,0)+IFERROR('FORM NILAI SIAP'!$U247*'CPMK-CPL'!Q$15,0)+IFERROR('FORM NILAI SIAP'!$W247*'CPMK-CPL'!Q$16,0)+IFERROR('FORM NILAI SIAP'!$Y247*'CPMK-CPL'!Q$17,0)+IFERROR('FORM NILAI SIAP'!$AA247*'CPMK-CPL'!Q$18,0)+IFERROR('FORM NILAI SIAP'!$AC247*'CPMK-CPL'!Q$19,0)+IFERROR('FORM NILAI SIAP'!$AE247*'CPMK-CPL'!Q$20,0))/'CPMK-CPL'!Q$25,""))</f>
        <v/>
      </c>
      <c r="S247" s="7" t="str">
        <f>IF($C247="","",IFERROR((IFERROR('FORM NILAI SIAP'!$M247*'CPMK-CPL'!R$11,0)+IFERROR('FORM NILAI SIAP'!$O247*'CPMK-CPL'!R$12,0)+IFERROR('FORM NILAI SIAP'!$Q247*'CPMK-CPL'!R$13,0)+IFERROR('FORM NILAI SIAP'!$S247*'CPMK-CPL'!R$14,0)+IFERROR('FORM NILAI SIAP'!$U247*'CPMK-CPL'!R$15,0)+IFERROR('FORM NILAI SIAP'!$W247*'CPMK-CPL'!R$16,0)+IFERROR('FORM NILAI SIAP'!$Y247*'CPMK-CPL'!R$17,0)+IFERROR('FORM NILAI SIAP'!$AA247*'CPMK-CPL'!R$18,0)+IFERROR('FORM NILAI SIAP'!$AC247*'CPMK-CPL'!R$19,0)+IFERROR('FORM NILAI SIAP'!$AE247*'CPMK-CPL'!R$20,0))/'CPMK-CPL'!R$25,""))</f>
        <v/>
      </c>
      <c r="T247" s="88" t="str">
        <f t="shared" ref="T247:AH247" si="253">IF(E247="","",IF(E247&gt;=80,4,IF(E247&gt;=70,3,IF(E247&gt;=60,2,1))))</f>
        <v/>
      </c>
      <c r="U247" s="88" t="str">
        <f t="shared" si="253"/>
        <v/>
      </c>
      <c r="V247" s="88" t="str">
        <f t="shared" si="207"/>
        <v/>
      </c>
      <c r="W247" s="88" t="str">
        <f t="shared" si="253"/>
        <v/>
      </c>
      <c r="X247" s="88" t="str">
        <f t="shared" si="253"/>
        <v/>
      </c>
      <c r="Y247" s="88" t="str">
        <f t="shared" si="253"/>
        <v/>
      </c>
      <c r="Z247" s="88" t="str">
        <f t="shared" si="253"/>
        <v/>
      </c>
      <c r="AA247" s="88" t="str">
        <f t="shared" si="253"/>
        <v/>
      </c>
      <c r="AB247" s="88" t="str">
        <f t="shared" si="253"/>
        <v/>
      </c>
      <c r="AC247" s="88" t="str">
        <f t="shared" si="253"/>
        <v/>
      </c>
      <c r="AD247" s="88" t="str">
        <f t="shared" si="253"/>
        <v/>
      </c>
      <c r="AE247" s="88" t="str">
        <f t="shared" si="253"/>
        <v/>
      </c>
      <c r="AF247" s="88" t="str">
        <f t="shared" si="253"/>
        <v/>
      </c>
      <c r="AG247" s="88" t="str">
        <f t="shared" si="253"/>
        <v/>
      </c>
      <c r="AH247" s="88" t="str">
        <f t="shared" si="253"/>
        <v/>
      </c>
      <c r="AI247" s="89" t="str">
        <f t="shared" ca="1" si="6"/>
        <v/>
      </c>
      <c r="AJ247" s="89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</row>
    <row r="248" spans="1:90" ht="14.25" customHeight="1">
      <c r="A248" s="103" t="str">
        <f t="shared" si="205"/>
        <v/>
      </c>
      <c r="B248" s="64" t="str">
        <f>IF('FORM NILAI SIAP'!A248=0,"",'FORM NILAI SIAP'!A248)</f>
        <v/>
      </c>
      <c r="C248" s="3" t="str">
        <f>IF('FORM NILAI SIAP'!B248=0,"",'FORM NILAI SIAP'!B248)</f>
        <v/>
      </c>
      <c r="D248" s="3" t="str">
        <f>'FORM NILAI SIAP'!J248</f>
        <v/>
      </c>
      <c r="E248" s="7" t="str">
        <f>IF($C248="","",IFERROR((IFERROR('FORM NILAI SIAP'!$M248*'CPMK-CPL'!D$11,0)+IFERROR('FORM NILAI SIAP'!$O248*'CPMK-CPL'!D$12,0)+IFERROR('FORM NILAI SIAP'!$Q248*'CPMK-CPL'!D$13,0)+IFERROR('FORM NILAI SIAP'!$S248*'CPMK-CPL'!D$14,0)+IFERROR('FORM NILAI SIAP'!$U248*'CPMK-CPL'!D$15,0)+IFERROR('FORM NILAI SIAP'!$W248*'CPMK-CPL'!D$16,0)+IFERROR('FORM NILAI SIAP'!$Y248*'CPMK-CPL'!D$17,0)+IFERROR('FORM NILAI SIAP'!$AA248*'CPMK-CPL'!D$18,0)+IFERROR('FORM NILAI SIAP'!$AC248*'CPMK-CPL'!D$19,0)+IFERROR('FORM NILAI SIAP'!$AE248*'CPMK-CPL'!D$20,0))/'CPMK-CPL'!D$25,""))</f>
        <v/>
      </c>
      <c r="F248" s="7" t="str">
        <f>IF($C248="","",IFERROR((IFERROR('FORM NILAI SIAP'!$M248*'CPMK-CPL'!E$11,0)+IFERROR('FORM NILAI SIAP'!$O248*'CPMK-CPL'!E$12,0)+IFERROR('FORM NILAI SIAP'!$Q248*'CPMK-CPL'!E$13,0)+IFERROR('FORM NILAI SIAP'!$S248*'CPMK-CPL'!E$14,0)+IFERROR('FORM NILAI SIAP'!$U248*'CPMK-CPL'!E$15,0)+IFERROR('FORM NILAI SIAP'!$W248*'CPMK-CPL'!E$16,0)+IFERROR('FORM NILAI SIAP'!$Y248*'CPMK-CPL'!E$17,0)+IFERROR('FORM NILAI SIAP'!$AA248*'CPMK-CPL'!E$18,0)+IFERROR('FORM NILAI SIAP'!$AC248*'CPMK-CPL'!E$19,0)+IFERROR('FORM NILAI SIAP'!$AE248*'CPMK-CPL'!E$20,0))/'CPMK-CPL'!E$25,""))</f>
        <v/>
      </c>
      <c r="G248" s="7" t="str">
        <f>IF($C248="","",IFERROR((IFERROR('FORM NILAI SIAP'!$M248*'CPMK-CPL'!F$11,0)+IFERROR('FORM NILAI SIAP'!$O248*'CPMK-CPL'!F$12,0)+IFERROR('FORM NILAI SIAP'!$Q248*'CPMK-CPL'!F$13,0)+IFERROR('FORM NILAI SIAP'!$S248*'CPMK-CPL'!F$14,0)+IFERROR('FORM NILAI SIAP'!$U248*'CPMK-CPL'!F$15,0)+IFERROR('FORM NILAI SIAP'!$W248*'CPMK-CPL'!F$16,0)+IFERROR('FORM NILAI SIAP'!$Y248*'CPMK-CPL'!F$17,0)+IFERROR('FORM NILAI SIAP'!$AA248*'CPMK-CPL'!F$18,0)+IFERROR('FORM NILAI SIAP'!$AC248*'CPMK-CPL'!F$19,0)+IFERROR('FORM NILAI SIAP'!$AE248*'CPMK-CPL'!F$20,0))/'CPMK-CPL'!F$25,""))</f>
        <v/>
      </c>
      <c r="H248" s="7" t="str">
        <f>IF($C248="","",IFERROR((IFERROR('FORM NILAI SIAP'!$M248*'CPMK-CPL'!G$11,0)+IFERROR('FORM NILAI SIAP'!$O248*'CPMK-CPL'!G$12,0)+IFERROR('FORM NILAI SIAP'!$Q248*'CPMK-CPL'!G$13,0)+IFERROR('FORM NILAI SIAP'!$S248*'CPMK-CPL'!G$14,0)+IFERROR('FORM NILAI SIAP'!$U248*'CPMK-CPL'!G$15,0)+IFERROR('FORM NILAI SIAP'!$W248*'CPMK-CPL'!G$16,0)+IFERROR('FORM NILAI SIAP'!$Y248*'CPMK-CPL'!G$17,0)+IFERROR('FORM NILAI SIAP'!$AA248*'CPMK-CPL'!G$18,0)+IFERROR('FORM NILAI SIAP'!$AC248*'CPMK-CPL'!G$19,0)+IFERROR('FORM NILAI SIAP'!$AE248*'CPMK-CPL'!G$20,0))/'CPMK-CPL'!G$25,""))</f>
        <v/>
      </c>
      <c r="I248" s="7" t="str">
        <f>IF($C248="","",IFERROR((IFERROR('FORM NILAI SIAP'!$M248*'CPMK-CPL'!H$11,0)+IFERROR('FORM NILAI SIAP'!$O248*'CPMK-CPL'!H$12,0)+IFERROR('FORM NILAI SIAP'!$Q248*'CPMK-CPL'!H$13,0)+IFERROR('FORM NILAI SIAP'!$S248*'CPMK-CPL'!H$14,0)+IFERROR('FORM NILAI SIAP'!$U248*'CPMK-CPL'!H$15,0)+IFERROR('FORM NILAI SIAP'!$W248*'CPMK-CPL'!H$16,0)+IFERROR('FORM NILAI SIAP'!$Y248*'CPMK-CPL'!H$17,0)+IFERROR('FORM NILAI SIAP'!$AA248*'CPMK-CPL'!H$18,0)+IFERROR('FORM NILAI SIAP'!$AC248*'CPMK-CPL'!H$19,0)+IFERROR('FORM NILAI SIAP'!$AE248*'CPMK-CPL'!H$20,0))/'CPMK-CPL'!H$25,""))</f>
        <v/>
      </c>
      <c r="J248" s="7" t="str">
        <f>IF($C248="","",IFERROR((IFERROR('FORM NILAI SIAP'!$M248*'CPMK-CPL'!I$11,0)+IFERROR('FORM NILAI SIAP'!$O248*'CPMK-CPL'!I$12,0)+IFERROR('FORM NILAI SIAP'!$Q248*'CPMK-CPL'!I$13,0)+IFERROR('FORM NILAI SIAP'!$S248*'CPMK-CPL'!I$14,0)+IFERROR('FORM NILAI SIAP'!$U248*'CPMK-CPL'!I$15,0)+IFERROR('FORM NILAI SIAP'!$W248*'CPMK-CPL'!I$16,0)+IFERROR('FORM NILAI SIAP'!$Y248*'CPMK-CPL'!I$17,0)+IFERROR('FORM NILAI SIAP'!$AA248*'CPMK-CPL'!I$18,0)+IFERROR('FORM NILAI SIAP'!$AC248*'CPMK-CPL'!I$19,0)+IFERROR('FORM NILAI SIAP'!$AE248*'CPMK-CPL'!I$20,0))/'CPMK-CPL'!I$25,""))</f>
        <v/>
      </c>
      <c r="K248" s="7" t="str">
        <f>IF($C248="","",IFERROR((IFERROR('FORM NILAI SIAP'!$M248*'CPMK-CPL'!J$11,0)+IFERROR('FORM NILAI SIAP'!$O248*'CPMK-CPL'!J$12,0)+IFERROR('FORM NILAI SIAP'!$Q248*'CPMK-CPL'!J$13,0)+IFERROR('FORM NILAI SIAP'!$S248*'CPMK-CPL'!J$14,0)+IFERROR('FORM NILAI SIAP'!$U248*'CPMK-CPL'!J$15,0)+IFERROR('FORM NILAI SIAP'!$W248*'CPMK-CPL'!J$16,0)+IFERROR('FORM NILAI SIAP'!$Y248*'CPMK-CPL'!J$17,0)+IFERROR('FORM NILAI SIAP'!$AA248*'CPMK-CPL'!J$18,0)+IFERROR('FORM NILAI SIAP'!$AC248*'CPMK-CPL'!J$19,0)+IFERROR('FORM NILAI SIAP'!$AE248*'CPMK-CPL'!J$20,0))/'CPMK-CPL'!J$25,""))</f>
        <v/>
      </c>
      <c r="L248" s="7" t="str">
        <f>IF($C248="","",IFERROR((IFERROR('FORM NILAI SIAP'!$M248*'CPMK-CPL'!K$11,0)+IFERROR('FORM NILAI SIAP'!$O248*'CPMK-CPL'!K$12,0)+IFERROR('FORM NILAI SIAP'!$Q248*'CPMK-CPL'!K$13,0)+IFERROR('FORM NILAI SIAP'!$S248*'CPMK-CPL'!K$14,0)+IFERROR('FORM NILAI SIAP'!$U248*'CPMK-CPL'!K$15,0)+IFERROR('FORM NILAI SIAP'!$W248*'CPMK-CPL'!K$16,0)+IFERROR('FORM NILAI SIAP'!$Y248*'CPMK-CPL'!K$17,0)+IFERROR('FORM NILAI SIAP'!$AA248*'CPMK-CPL'!K$18,0)+IFERROR('FORM NILAI SIAP'!$AC248*'CPMK-CPL'!K$19,0)+IFERROR('FORM NILAI SIAP'!$AE248*'CPMK-CPL'!K$20,0))/'CPMK-CPL'!K$25,""))</f>
        <v/>
      </c>
      <c r="M248" s="7" t="str">
        <f>IF($C248="","",IFERROR((IFERROR('FORM NILAI SIAP'!$M248*'CPMK-CPL'!L$11,0)+IFERROR('FORM NILAI SIAP'!$O248*'CPMK-CPL'!L$12,0)+IFERROR('FORM NILAI SIAP'!$Q248*'CPMK-CPL'!L$13,0)+IFERROR('FORM NILAI SIAP'!$S248*'CPMK-CPL'!L$14,0)+IFERROR('FORM NILAI SIAP'!$U248*'CPMK-CPL'!L$15,0)+IFERROR('FORM NILAI SIAP'!$W248*'CPMK-CPL'!L$16,0)+IFERROR('FORM NILAI SIAP'!$Y248*'CPMK-CPL'!L$17,0)+IFERROR('FORM NILAI SIAP'!$AA248*'CPMK-CPL'!L$18,0)+IFERROR('FORM NILAI SIAP'!$AC248*'CPMK-CPL'!L$19,0)+IFERROR('FORM NILAI SIAP'!$AE248*'CPMK-CPL'!L$20,0))/'CPMK-CPL'!L$25,""))</f>
        <v/>
      </c>
      <c r="N248" s="7" t="str">
        <f>IF($C248="","",IFERROR((IFERROR('FORM NILAI SIAP'!$M248*'CPMK-CPL'!M$11,0)+IFERROR('FORM NILAI SIAP'!$O248*'CPMK-CPL'!M$12,0)+IFERROR('FORM NILAI SIAP'!$Q248*'CPMK-CPL'!M$13,0)+IFERROR('FORM NILAI SIAP'!$S248*'CPMK-CPL'!M$14,0)+IFERROR('FORM NILAI SIAP'!$U248*'CPMK-CPL'!M$15,0)+IFERROR('FORM NILAI SIAP'!$W248*'CPMK-CPL'!M$16,0)+IFERROR('FORM NILAI SIAP'!$Y248*'CPMK-CPL'!M$17,0)+IFERROR('FORM NILAI SIAP'!$AA248*'CPMK-CPL'!M$18,0)+IFERROR('FORM NILAI SIAP'!$AC248*'CPMK-CPL'!M$19,0)+IFERROR('FORM NILAI SIAP'!$AE248*'CPMK-CPL'!M$20,0))/'CPMK-CPL'!M$25,""))</f>
        <v/>
      </c>
      <c r="O248" s="7" t="str">
        <f>IF($C248="","",IFERROR((IFERROR('FORM NILAI SIAP'!$M248*'CPMK-CPL'!N$11,0)+IFERROR('FORM NILAI SIAP'!$O248*'CPMK-CPL'!N$12,0)+IFERROR('FORM NILAI SIAP'!$Q248*'CPMK-CPL'!N$13,0)+IFERROR('FORM NILAI SIAP'!$S248*'CPMK-CPL'!N$14,0)+IFERROR('FORM NILAI SIAP'!$U248*'CPMK-CPL'!N$15,0)+IFERROR('FORM NILAI SIAP'!$W248*'CPMK-CPL'!N$16,0)+IFERROR('FORM NILAI SIAP'!$Y248*'CPMK-CPL'!N$17,0)+IFERROR('FORM NILAI SIAP'!$AA248*'CPMK-CPL'!N$18,0)+IFERROR('FORM NILAI SIAP'!$AC248*'CPMK-CPL'!N$19,0)+IFERROR('FORM NILAI SIAP'!$AE248*'CPMK-CPL'!N$20,0))/'CPMK-CPL'!N$25,""))</f>
        <v/>
      </c>
      <c r="P248" s="7" t="str">
        <f>IF($C248="","",IFERROR((IFERROR('FORM NILAI SIAP'!$M248*'CPMK-CPL'!O$11,0)+IFERROR('FORM NILAI SIAP'!$O248*'CPMK-CPL'!O$12,0)+IFERROR('FORM NILAI SIAP'!$Q248*'CPMK-CPL'!O$13,0)+IFERROR('FORM NILAI SIAP'!$S248*'CPMK-CPL'!O$14,0)+IFERROR('FORM NILAI SIAP'!$U248*'CPMK-CPL'!O$15,0)+IFERROR('FORM NILAI SIAP'!$W248*'CPMK-CPL'!O$16,0)+IFERROR('FORM NILAI SIAP'!$Y248*'CPMK-CPL'!O$17,0)+IFERROR('FORM NILAI SIAP'!$AA248*'CPMK-CPL'!O$18,0)+IFERROR('FORM NILAI SIAP'!$AC248*'CPMK-CPL'!O$19,0)+IFERROR('FORM NILAI SIAP'!$AE248*'CPMK-CPL'!O$20,0))/'CPMK-CPL'!O$25,""))</f>
        <v/>
      </c>
      <c r="Q248" s="7" t="str">
        <f>IF($C248="","",IFERROR((IFERROR('FORM NILAI SIAP'!$M248*'CPMK-CPL'!P$11,0)+IFERROR('FORM NILAI SIAP'!$O248*'CPMK-CPL'!P$12,0)+IFERROR('FORM NILAI SIAP'!$Q248*'CPMK-CPL'!P$13,0)+IFERROR('FORM NILAI SIAP'!$S248*'CPMK-CPL'!P$14,0)+IFERROR('FORM NILAI SIAP'!$U248*'CPMK-CPL'!P$15,0)+IFERROR('FORM NILAI SIAP'!$W248*'CPMK-CPL'!P$16,0)+IFERROR('FORM NILAI SIAP'!$Y248*'CPMK-CPL'!P$17,0)+IFERROR('FORM NILAI SIAP'!$AA248*'CPMK-CPL'!P$18,0)+IFERROR('FORM NILAI SIAP'!$AC248*'CPMK-CPL'!P$19,0)+IFERROR('FORM NILAI SIAP'!$AE248*'CPMK-CPL'!P$20,0))/'CPMK-CPL'!P$25,""))</f>
        <v/>
      </c>
      <c r="R248" s="7" t="str">
        <f>IF($C248="","",IFERROR((IFERROR('FORM NILAI SIAP'!$M248*'CPMK-CPL'!Q$11,0)+IFERROR('FORM NILAI SIAP'!$O248*'CPMK-CPL'!Q$12,0)+IFERROR('FORM NILAI SIAP'!$Q248*'CPMK-CPL'!Q$13,0)+IFERROR('FORM NILAI SIAP'!$S248*'CPMK-CPL'!Q$14,0)+IFERROR('FORM NILAI SIAP'!$U248*'CPMK-CPL'!Q$15,0)+IFERROR('FORM NILAI SIAP'!$W248*'CPMK-CPL'!Q$16,0)+IFERROR('FORM NILAI SIAP'!$Y248*'CPMK-CPL'!Q$17,0)+IFERROR('FORM NILAI SIAP'!$AA248*'CPMK-CPL'!Q$18,0)+IFERROR('FORM NILAI SIAP'!$AC248*'CPMK-CPL'!Q$19,0)+IFERROR('FORM NILAI SIAP'!$AE248*'CPMK-CPL'!Q$20,0))/'CPMK-CPL'!Q$25,""))</f>
        <v/>
      </c>
      <c r="S248" s="7" t="str">
        <f>IF($C248="","",IFERROR((IFERROR('FORM NILAI SIAP'!$M248*'CPMK-CPL'!R$11,0)+IFERROR('FORM NILAI SIAP'!$O248*'CPMK-CPL'!R$12,0)+IFERROR('FORM NILAI SIAP'!$Q248*'CPMK-CPL'!R$13,0)+IFERROR('FORM NILAI SIAP'!$S248*'CPMK-CPL'!R$14,0)+IFERROR('FORM NILAI SIAP'!$U248*'CPMK-CPL'!R$15,0)+IFERROR('FORM NILAI SIAP'!$W248*'CPMK-CPL'!R$16,0)+IFERROR('FORM NILAI SIAP'!$Y248*'CPMK-CPL'!R$17,0)+IFERROR('FORM NILAI SIAP'!$AA248*'CPMK-CPL'!R$18,0)+IFERROR('FORM NILAI SIAP'!$AC248*'CPMK-CPL'!R$19,0)+IFERROR('FORM NILAI SIAP'!$AE248*'CPMK-CPL'!R$20,0))/'CPMK-CPL'!R$25,""))</f>
        <v/>
      </c>
      <c r="T248" s="88" t="str">
        <f t="shared" ref="T248:AH248" si="254">IF(E248="","",IF(E248&gt;=80,4,IF(E248&gt;=70,3,IF(E248&gt;=60,2,1))))</f>
        <v/>
      </c>
      <c r="U248" s="88" t="str">
        <f t="shared" si="254"/>
        <v/>
      </c>
      <c r="V248" s="88" t="str">
        <f t="shared" si="207"/>
        <v/>
      </c>
      <c r="W248" s="88" t="str">
        <f t="shared" si="254"/>
        <v/>
      </c>
      <c r="X248" s="88" t="str">
        <f t="shared" si="254"/>
        <v/>
      </c>
      <c r="Y248" s="88" t="str">
        <f t="shared" si="254"/>
        <v/>
      </c>
      <c r="Z248" s="88" t="str">
        <f t="shared" si="254"/>
        <v/>
      </c>
      <c r="AA248" s="88" t="str">
        <f t="shared" si="254"/>
        <v/>
      </c>
      <c r="AB248" s="88" t="str">
        <f t="shared" si="254"/>
        <v/>
      </c>
      <c r="AC248" s="88" t="str">
        <f t="shared" si="254"/>
        <v/>
      </c>
      <c r="AD248" s="88" t="str">
        <f t="shared" si="254"/>
        <v/>
      </c>
      <c r="AE248" s="88" t="str">
        <f t="shared" si="254"/>
        <v/>
      </c>
      <c r="AF248" s="88" t="str">
        <f t="shared" si="254"/>
        <v/>
      </c>
      <c r="AG248" s="88" t="str">
        <f t="shared" si="254"/>
        <v/>
      </c>
      <c r="AH248" s="88" t="str">
        <f t="shared" si="254"/>
        <v/>
      </c>
      <c r="AI248" s="89" t="str">
        <f t="shared" ca="1" si="6"/>
        <v/>
      </c>
      <c r="AJ248" s="89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</row>
    <row r="249" spans="1:90" ht="14.25" customHeight="1">
      <c r="A249" s="103" t="str">
        <f t="shared" si="205"/>
        <v/>
      </c>
      <c r="B249" s="64" t="str">
        <f>IF('FORM NILAI SIAP'!A249=0,"",'FORM NILAI SIAP'!A249)</f>
        <v/>
      </c>
      <c r="C249" s="3" t="str">
        <f>IF('FORM NILAI SIAP'!B249=0,"",'FORM NILAI SIAP'!B249)</f>
        <v/>
      </c>
      <c r="D249" s="3" t="str">
        <f>'FORM NILAI SIAP'!J249</f>
        <v/>
      </c>
      <c r="E249" s="7" t="str">
        <f>IF($C249="","",IFERROR((IFERROR('FORM NILAI SIAP'!$M249*'CPMK-CPL'!D$11,0)+IFERROR('FORM NILAI SIAP'!$O249*'CPMK-CPL'!D$12,0)+IFERROR('FORM NILAI SIAP'!$Q249*'CPMK-CPL'!D$13,0)+IFERROR('FORM NILAI SIAP'!$S249*'CPMK-CPL'!D$14,0)+IFERROR('FORM NILAI SIAP'!$U249*'CPMK-CPL'!D$15,0)+IFERROR('FORM NILAI SIAP'!$W249*'CPMK-CPL'!D$16,0)+IFERROR('FORM NILAI SIAP'!$Y249*'CPMK-CPL'!D$17,0)+IFERROR('FORM NILAI SIAP'!$AA249*'CPMK-CPL'!D$18,0)+IFERROR('FORM NILAI SIAP'!$AC249*'CPMK-CPL'!D$19,0)+IFERROR('FORM NILAI SIAP'!$AE249*'CPMK-CPL'!D$20,0))/'CPMK-CPL'!D$25,""))</f>
        <v/>
      </c>
      <c r="F249" s="7" t="str">
        <f>IF($C249="","",IFERROR((IFERROR('FORM NILAI SIAP'!$M249*'CPMK-CPL'!E$11,0)+IFERROR('FORM NILAI SIAP'!$O249*'CPMK-CPL'!E$12,0)+IFERROR('FORM NILAI SIAP'!$Q249*'CPMK-CPL'!E$13,0)+IFERROR('FORM NILAI SIAP'!$S249*'CPMK-CPL'!E$14,0)+IFERROR('FORM NILAI SIAP'!$U249*'CPMK-CPL'!E$15,0)+IFERROR('FORM NILAI SIAP'!$W249*'CPMK-CPL'!E$16,0)+IFERROR('FORM NILAI SIAP'!$Y249*'CPMK-CPL'!E$17,0)+IFERROR('FORM NILAI SIAP'!$AA249*'CPMK-CPL'!E$18,0)+IFERROR('FORM NILAI SIAP'!$AC249*'CPMK-CPL'!E$19,0)+IFERROR('FORM NILAI SIAP'!$AE249*'CPMK-CPL'!E$20,0))/'CPMK-CPL'!E$25,""))</f>
        <v/>
      </c>
      <c r="G249" s="7" t="str">
        <f>IF($C249="","",IFERROR((IFERROR('FORM NILAI SIAP'!$M249*'CPMK-CPL'!F$11,0)+IFERROR('FORM NILAI SIAP'!$O249*'CPMK-CPL'!F$12,0)+IFERROR('FORM NILAI SIAP'!$Q249*'CPMK-CPL'!F$13,0)+IFERROR('FORM NILAI SIAP'!$S249*'CPMK-CPL'!F$14,0)+IFERROR('FORM NILAI SIAP'!$U249*'CPMK-CPL'!F$15,0)+IFERROR('FORM NILAI SIAP'!$W249*'CPMK-CPL'!F$16,0)+IFERROR('FORM NILAI SIAP'!$Y249*'CPMK-CPL'!F$17,0)+IFERROR('FORM NILAI SIAP'!$AA249*'CPMK-CPL'!F$18,0)+IFERROR('FORM NILAI SIAP'!$AC249*'CPMK-CPL'!F$19,0)+IFERROR('FORM NILAI SIAP'!$AE249*'CPMK-CPL'!F$20,0))/'CPMK-CPL'!F$25,""))</f>
        <v/>
      </c>
      <c r="H249" s="7" t="str">
        <f>IF($C249="","",IFERROR((IFERROR('FORM NILAI SIAP'!$M249*'CPMK-CPL'!G$11,0)+IFERROR('FORM NILAI SIAP'!$O249*'CPMK-CPL'!G$12,0)+IFERROR('FORM NILAI SIAP'!$Q249*'CPMK-CPL'!G$13,0)+IFERROR('FORM NILAI SIAP'!$S249*'CPMK-CPL'!G$14,0)+IFERROR('FORM NILAI SIAP'!$U249*'CPMK-CPL'!G$15,0)+IFERROR('FORM NILAI SIAP'!$W249*'CPMK-CPL'!G$16,0)+IFERROR('FORM NILAI SIAP'!$Y249*'CPMK-CPL'!G$17,0)+IFERROR('FORM NILAI SIAP'!$AA249*'CPMK-CPL'!G$18,0)+IFERROR('FORM NILAI SIAP'!$AC249*'CPMK-CPL'!G$19,0)+IFERROR('FORM NILAI SIAP'!$AE249*'CPMK-CPL'!G$20,0))/'CPMK-CPL'!G$25,""))</f>
        <v/>
      </c>
      <c r="I249" s="7" t="str">
        <f>IF($C249="","",IFERROR((IFERROR('FORM NILAI SIAP'!$M249*'CPMK-CPL'!H$11,0)+IFERROR('FORM NILAI SIAP'!$O249*'CPMK-CPL'!H$12,0)+IFERROR('FORM NILAI SIAP'!$Q249*'CPMK-CPL'!H$13,0)+IFERROR('FORM NILAI SIAP'!$S249*'CPMK-CPL'!H$14,0)+IFERROR('FORM NILAI SIAP'!$U249*'CPMK-CPL'!H$15,0)+IFERROR('FORM NILAI SIAP'!$W249*'CPMK-CPL'!H$16,0)+IFERROR('FORM NILAI SIAP'!$Y249*'CPMK-CPL'!H$17,0)+IFERROR('FORM NILAI SIAP'!$AA249*'CPMK-CPL'!H$18,0)+IFERROR('FORM NILAI SIAP'!$AC249*'CPMK-CPL'!H$19,0)+IFERROR('FORM NILAI SIAP'!$AE249*'CPMK-CPL'!H$20,0))/'CPMK-CPL'!H$25,""))</f>
        <v/>
      </c>
      <c r="J249" s="7" t="str">
        <f>IF($C249="","",IFERROR((IFERROR('FORM NILAI SIAP'!$M249*'CPMK-CPL'!I$11,0)+IFERROR('FORM NILAI SIAP'!$O249*'CPMK-CPL'!I$12,0)+IFERROR('FORM NILAI SIAP'!$Q249*'CPMK-CPL'!I$13,0)+IFERROR('FORM NILAI SIAP'!$S249*'CPMK-CPL'!I$14,0)+IFERROR('FORM NILAI SIAP'!$U249*'CPMK-CPL'!I$15,0)+IFERROR('FORM NILAI SIAP'!$W249*'CPMK-CPL'!I$16,0)+IFERROR('FORM NILAI SIAP'!$Y249*'CPMK-CPL'!I$17,0)+IFERROR('FORM NILAI SIAP'!$AA249*'CPMK-CPL'!I$18,0)+IFERROR('FORM NILAI SIAP'!$AC249*'CPMK-CPL'!I$19,0)+IFERROR('FORM NILAI SIAP'!$AE249*'CPMK-CPL'!I$20,0))/'CPMK-CPL'!I$25,""))</f>
        <v/>
      </c>
      <c r="K249" s="7" t="str">
        <f>IF($C249="","",IFERROR((IFERROR('FORM NILAI SIAP'!$M249*'CPMK-CPL'!J$11,0)+IFERROR('FORM NILAI SIAP'!$O249*'CPMK-CPL'!J$12,0)+IFERROR('FORM NILAI SIAP'!$Q249*'CPMK-CPL'!J$13,0)+IFERROR('FORM NILAI SIAP'!$S249*'CPMK-CPL'!J$14,0)+IFERROR('FORM NILAI SIAP'!$U249*'CPMK-CPL'!J$15,0)+IFERROR('FORM NILAI SIAP'!$W249*'CPMK-CPL'!J$16,0)+IFERROR('FORM NILAI SIAP'!$Y249*'CPMK-CPL'!J$17,0)+IFERROR('FORM NILAI SIAP'!$AA249*'CPMK-CPL'!J$18,0)+IFERROR('FORM NILAI SIAP'!$AC249*'CPMK-CPL'!J$19,0)+IFERROR('FORM NILAI SIAP'!$AE249*'CPMK-CPL'!J$20,0))/'CPMK-CPL'!J$25,""))</f>
        <v/>
      </c>
      <c r="L249" s="7" t="str">
        <f>IF($C249="","",IFERROR((IFERROR('FORM NILAI SIAP'!$M249*'CPMK-CPL'!K$11,0)+IFERROR('FORM NILAI SIAP'!$O249*'CPMK-CPL'!K$12,0)+IFERROR('FORM NILAI SIAP'!$Q249*'CPMK-CPL'!K$13,0)+IFERROR('FORM NILAI SIAP'!$S249*'CPMK-CPL'!K$14,0)+IFERROR('FORM NILAI SIAP'!$U249*'CPMK-CPL'!K$15,0)+IFERROR('FORM NILAI SIAP'!$W249*'CPMK-CPL'!K$16,0)+IFERROR('FORM NILAI SIAP'!$Y249*'CPMK-CPL'!K$17,0)+IFERROR('FORM NILAI SIAP'!$AA249*'CPMK-CPL'!K$18,0)+IFERROR('FORM NILAI SIAP'!$AC249*'CPMK-CPL'!K$19,0)+IFERROR('FORM NILAI SIAP'!$AE249*'CPMK-CPL'!K$20,0))/'CPMK-CPL'!K$25,""))</f>
        <v/>
      </c>
      <c r="M249" s="7" t="str">
        <f>IF($C249="","",IFERROR((IFERROR('FORM NILAI SIAP'!$M249*'CPMK-CPL'!L$11,0)+IFERROR('FORM NILAI SIAP'!$O249*'CPMK-CPL'!L$12,0)+IFERROR('FORM NILAI SIAP'!$Q249*'CPMK-CPL'!L$13,0)+IFERROR('FORM NILAI SIAP'!$S249*'CPMK-CPL'!L$14,0)+IFERROR('FORM NILAI SIAP'!$U249*'CPMK-CPL'!L$15,0)+IFERROR('FORM NILAI SIAP'!$W249*'CPMK-CPL'!L$16,0)+IFERROR('FORM NILAI SIAP'!$Y249*'CPMK-CPL'!L$17,0)+IFERROR('FORM NILAI SIAP'!$AA249*'CPMK-CPL'!L$18,0)+IFERROR('FORM NILAI SIAP'!$AC249*'CPMK-CPL'!L$19,0)+IFERROR('FORM NILAI SIAP'!$AE249*'CPMK-CPL'!L$20,0))/'CPMK-CPL'!L$25,""))</f>
        <v/>
      </c>
      <c r="N249" s="7" t="str">
        <f>IF($C249="","",IFERROR((IFERROR('FORM NILAI SIAP'!$M249*'CPMK-CPL'!M$11,0)+IFERROR('FORM NILAI SIAP'!$O249*'CPMK-CPL'!M$12,0)+IFERROR('FORM NILAI SIAP'!$Q249*'CPMK-CPL'!M$13,0)+IFERROR('FORM NILAI SIAP'!$S249*'CPMK-CPL'!M$14,0)+IFERROR('FORM NILAI SIAP'!$U249*'CPMK-CPL'!M$15,0)+IFERROR('FORM NILAI SIAP'!$W249*'CPMK-CPL'!M$16,0)+IFERROR('FORM NILAI SIAP'!$Y249*'CPMK-CPL'!M$17,0)+IFERROR('FORM NILAI SIAP'!$AA249*'CPMK-CPL'!M$18,0)+IFERROR('FORM NILAI SIAP'!$AC249*'CPMK-CPL'!M$19,0)+IFERROR('FORM NILAI SIAP'!$AE249*'CPMK-CPL'!M$20,0))/'CPMK-CPL'!M$25,""))</f>
        <v/>
      </c>
      <c r="O249" s="7" t="str">
        <f>IF($C249="","",IFERROR((IFERROR('FORM NILAI SIAP'!$M249*'CPMK-CPL'!N$11,0)+IFERROR('FORM NILAI SIAP'!$O249*'CPMK-CPL'!N$12,0)+IFERROR('FORM NILAI SIAP'!$Q249*'CPMK-CPL'!N$13,0)+IFERROR('FORM NILAI SIAP'!$S249*'CPMK-CPL'!N$14,0)+IFERROR('FORM NILAI SIAP'!$U249*'CPMK-CPL'!N$15,0)+IFERROR('FORM NILAI SIAP'!$W249*'CPMK-CPL'!N$16,0)+IFERROR('FORM NILAI SIAP'!$Y249*'CPMK-CPL'!N$17,0)+IFERROR('FORM NILAI SIAP'!$AA249*'CPMK-CPL'!N$18,0)+IFERROR('FORM NILAI SIAP'!$AC249*'CPMK-CPL'!N$19,0)+IFERROR('FORM NILAI SIAP'!$AE249*'CPMK-CPL'!N$20,0))/'CPMK-CPL'!N$25,""))</f>
        <v/>
      </c>
      <c r="P249" s="7" t="str">
        <f>IF($C249="","",IFERROR((IFERROR('FORM NILAI SIAP'!$M249*'CPMK-CPL'!O$11,0)+IFERROR('FORM NILAI SIAP'!$O249*'CPMK-CPL'!O$12,0)+IFERROR('FORM NILAI SIAP'!$Q249*'CPMK-CPL'!O$13,0)+IFERROR('FORM NILAI SIAP'!$S249*'CPMK-CPL'!O$14,0)+IFERROR('FORM NILAI SIAP'!$U249*'CPMK-CPL'!O$15,0)+IFERROR('FORM NILAI SIAP'!$W249*'CPMK-CPL'!O$16,0)+IFERROR('FORM NILAI SIAP'!$Y249*'CPMK-CPL'!O$17,0)+IFERROR('FORM NILAI SIAP'!$AA249*'CPMK-CPL'!O$18,0)+IFERROR('FORM NILAI SIAP'!$AC249*'CPMK-CPL'!O$19,0)+IFERROR('FORM NILAI SIAP'!$AE249*'CPMK-CPL'!O$20,0))/'CPMK-CPL'!O$25,""))</f>
        <v/>
      </c>
      <c r="Q249" s="7" t="str">
        <f>IF($C249="","",IFERROR((IFERROR('FORM NILAI SIAP'!$M249*'CPMK-CPL'!P$11,0)+IFERROR('FORM NILAI SIAP'!$O249*'CPMK-CPL'!P$12,0)+IFERROR('FORM NILAI SIAP'!$Q249*'CPMK-CPL'!P$13,0)+IFERROR('FORM NILAI SIAP'!$S249*'CPMK-CPL'!P$14,0)+IFERROR('FORM NILAI SIAP'!$U249*'CPMK-CPL'!P$15,0)+IFERROR('FORM NILAI SIAP'!$W249*'CPMK-CPL'!P$16,0)+IFERROR('FORM NILAI SIAP'!$Y249*'CPMK-CPL'!P$17,0)+IFERROR('FORM NILAI SIAP'!$AA249*'CPMK-CPL'!P$18,0)+IFERROR('FORM NILAI SIAP'!$AC249*'CPMK-CPL'!P$19,0)+IFERROR('FORM NILAI SIAP'!$AE249*'CPMK-CPL'!P$20,0))/'CPMK-CPL'!P$25,""))</f>
        <v/>
      </c>
      <c r="R249" s="7" t="str">
        <f>IF($C249="","",IFERROR((IFERROR('FORM NILAI SIAP'!$M249*'CPMK-CPL'!Q$11,0)+IFERROR('FORM NILAI SIAP'!$O249*'CPMK-CPL'!Q$12,0)+IFERROR('FORM NILAI SIAP'!$Q249*'CPMK-CPL'!Q$13,0)+IFERROR('FORM NILAI SIAP'!$S249*'CPMK-CPL'!Q$14,0)+IFERROR('FORM NILAI SIAP'!$U249*'CPMK-CPL'!Q$15,0)+IFERROR('FORM NILAI SIAP'!$W249*'CPMK-CPL'!Q$16,0)+IFERROR('FORM NILAI SIAP'!$Y249*'CPMK-CPL'!Q$17,0)+IFERROR('FORM NILAI SIAP'!$AA249*'CPMK-CPL'!Q$18,0)+IFERROR('FORM NILAI SIAP'!$AC249*'CPMK-CPL'!Q$19,0)+IFERROR('FORM NILAI SIAP'!$AE249*'CPMK-CPL'!Q$20,0))/'CPMK-CPL'!Q$25,""))</f>
        <v/>
      </c>
      <c r="S249" s="7" t="str">
        <f>IF($C249="","",IFERROR((IFERROR('FORM NILAI SIAP'!$M249*'CPMK-CPL'!R$11,0)+IFERROR('FORM NILAI SIAP'!$O249*'CPMK-CPL'!R$12,0)+IFERROR('FORM NILAI SIAP'!$Q249*'CPMK-CPL'!R$13,0)+IFERROR('FORM NILAI SIAP'!$S249*'CPMK-CPL'!R$14,0)+IFERROR('FORM NILAI SIAP'!$U249*'CPMK-CPL'!R$15,0)+IFERROR('FORM NILAI SIAP'!$W249*'CPMK-CPL'!R$16,0)+IFERROR('FORM NILAI SIAP'!$Y249*'CPMK-CPL'!R$17,0)+IFERROR('FORM NILAI SIAP'!$AA249*'CPMK-CPL'!R$18,0)+IFERROR('FORM NILAI SIAP'!$AC249*'CPMK-CPL'!R$19,0)+IFERROR('FORM NILAI SIAP'!$AE249*'CPMK-CPL'!R$20,0))/'CPMK-CPL'!R$25,""))</f>
        <v/>
      </c>
      <c r="T249" s="88" t="str">
        <f t="shared" ref="T249:AH249" si="255">IF(E249="","",IF(E249&gt;=80,4,IF(E249&gt;=70,3,IF(E249&gt;=60,2,1))))</f>
        <v/>
      </c>
      <c r="U249" s="88" t="str">
        <f t="shared" si="255"/>
        <v/>
      </c>
      <c r="V249" s="88" t="str">
        <f t="shared" si="207"/>
        <v/>
      </c>
      <c r="W249" s="88" t="str">
        <f t="shared" si="255"/>
        <v/>
      </c>
      <c r="X249" s="88" t="str">
        <f t="shared" si="255"/>
        <v/>
      </c>
      <c r="Y249" s="88" t="str">
        <f t="shared" si="255"/>
        <v/>
      </c>
      <c r="Z249" s="88" t="str">
        <f t="shared" si="255"/>
        <v/>
      </c>
      <c r="AA249" s="88" t="str">
        <f t="shared" si="255"/>
        <v/>
      </c>
      <c r="AB249" s="88" t="str">
        <f t="shared" si="255"/>
        <v/>
      </c>
      <c r="AC249" s="88" t="str">
        <f t="shared" si="255"/>
        <v/>
      </c>
      <c r="AD249" s="88" t="str">
        <f t="shared" si="255"/>
        <v/>
      </c>
      <c r="AE249" s="88" t="str">
        <f t="shared" si="255"/>
        <v/>
      </c>
      <c r="AF249" s="88" t="str">
        <f t="shared" si="255"/>
        <v/>
      </c>
      <c r="AG249" s="88" t="str">
        <f t="shared" si="255"/>
        <v/>
      </c>
      <c r="AH249" s="88" t="str">
        <f t="shared" si="255"/>
        <v/>
      </c>
      <c r="AI249" s="89" t="str">
        <f t="shared" ca="1" si="6"/>
        <v/>
      </c>
      <c r="AJ249" s="89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</row>
    <row r="250" spans="1:90" ht="14.25" customHeight="1">
      <c r="A250" s="103" t="str">
        <f t="shared" si="205"/>
        <v/>
      </c>
      <c r="B250" s="64" t="str">
        <f>IF('FORM NILAI SIAP'!A250=0,"",'FORM NILAI SIAP'!A250)</f>
        <v/>
      </c>
      <c r="C250" s="3" t="str">
        <f>IF('FORM NILAI SIAP'!B250=0,"",'FORM NILAI SIAP'!B250)</f>
        <v/>
      </c>
      <c r="D250" s="3" t="str">
        <f>'FORM NILAI SIAP'!J250</f>
        <v/>
      </c>
      <c r="E250" s="7" t="str">
        <f>IF($C250="","",IFERROR((IFERROR('FORM NILAI SIAP'!$M250*'CPMK-CPL'!D$11,0)+IFERROR('FORM NILAI SIAP'!$O250*'CPMK-CPL'!D$12,0)+IFERROR('FORM NILAI SIAP'!$Q250*'CPMK-CPL'!D$13,0)+IFERROR('FORM NILAI SIAP'!$S250*'CPMK-CPL'!D$14,0)+IFERROR('FORM NILAI SIAP'!$U250*'CPMK-CPL'!D$15,0)+IFERROR('FORM NILAI SIAP'!$W250*'CPMK-CPL'!D$16,0)+IFERROR('FORM NILAI SIAP'!$Y250*'CPMK-CPL'!D$17,0)+IFERROR('FORM NILAI SIAP'!$AA250*'CPMK-CPL'!D$18,0)+IFERROR('FORM NILAI SIAP'!$AC250*'CPMK-CPL'!D$19,0)+IFERROR('FORM NILAI SIAP'!$AE250*'CPMK-CPL'!D$20,0))/'CPMK-CPL'!D$25,""))</f>
        <v/>
      </c>
      <c r="F250" s="7" t="str">
        <f>IF($C250="","",IFERROR((IFERROR('FORM NILAI SIAP'!$M250*'CPMK-CPL'!E$11,0)+IFERROR('FORM NILAI SIAP'!$O250*'CPMK-CPL'!E$12,0)+IFERROR('FORM NILAI SIAP'!$Q250*'CPMK-CPL'!E$13,0)+IFERROR('FORM NILAI SIAP'!$S250*'CPMK-CPL'!E$14,0)+IFERROR('FORM NILAI SIAP'!$U250*'CPMK-CPL'!E$15,0)+IFERROR('FORM NILAI SIAP'!$W250*'CPMK-CPL'!E$16,0)+IFERROR('FORM NILAI SIAP'!$Y250*'CPMK-CPL'!E$17,0)+IFERROR('FORM NILAI SIAP'!$AA250*'CPMK-CPL'!E$18,0)+IFERROR('FORM NILAI SIAP'!$AC250*'CPMK-CPL'!E$19,0)+IFERROR('FORM NILAI SIAP'!$AE250*'CPMK-CPL'!E$20,0))/'CPMK-CPL'!E$25,""))</f>
        <v/>
      </c>
      <c r="G250" s="7" t="str">
        <f>IF($C250="","",IFERROR((IFERROR('FORM NILAI SIAP'!$M250*'CPMK-CPL'!F$11,0)+IFERROR('FORM NILAI SIAP'!$O250*'CPMK-CPL'!F$12,0)+IFERROR('FORM NILAI SIAP'!$Q250*'CPMK-CPL'!F$13,0)+IFERROR('FORM NILAI SIAP'!$S250*'CPMK-CPL'!F$14,0)+IFERROR('FORM NILAI SIAP'!$U250*'CPMK-CPL'!F$15,0)+IFERROR('FORM NILAI SIAP'!$W250*'CPMK-CPL'!F$16,0)+IFERROR('FORM NILAI SIAP'!$Y250*'CPMK-CPL'!F$17,0)+IFERROR('FORM NILAI SIAP'!$AA250*'CPMK-CPL'!F$18,0)+IFERROR('FORM NILAI SIAP'!$AC250*'CPMK-CPL'!F$19,0)+IFERROR('FORM NILAI SIAP'!$AE250*'CPMK-CPL'!F$20,0))/'CPMK-CPL'!F$25,""))</f>
        <v/>
      </c>
      <c r="H250" s="7" t="str">
        <f>IF($C250="","",IFERROR((IFERROR('FORM NILAI SIAP'!$M250*'CPMK-CPL'!G$11,0)+IFERROR('FORM NILAI SIAP'!$O250*'CPMK-CPL'!G$12,0)+IFERROR('FORM NILAI SIAP'!$Q250*'CPMK-CPL'!G$13,0)+IFERROR('FORM NILAI SIAP'!$S250*'CPMK-CPL'!G$14,0)+IFERROR('FORM NILAI SIAP'!$U250*'CPMK-CPL'!G$15,0)+IFERROR('FORM NILAI SIAP'!$W250*'CPMK-CPL'!G$16,0)+IFERROR('FORM NILAI SIAP'!$Y250*'CPMK-CPL'!G$17,0)+IFERROR('FORM NILAI SIAP'!$AA250*'CPMK-CPL'!G$18,0)+IFERROR('FORM NILAI SIAP'!$AC250*'CPMK-CPL'!G$19,0)+IFERROR('FORM NILAI SIAP'!$AE250*'CPMK-CPL'!G$20,0))/'CPMK-CPL'!G$25,""))</f>
        <v/>
      </c>
      <c r="I250" s="7" t="str">
        <f>IF($C250="","",IFERROR((IFERROR('FORM NILAI SIAP'!$M250*'CPMK-CPL'!H$11,0)+IFERROR('FORM NILAI SIAP'!$O250*'CPMK-CPL'!H$12,0)+IFERROR('FORM NILAI SIAP'!$Q250*'CPMK-CPL'!H$13,0)+IFERROR('FORM NILAI SIAP'!$S250*'CPMK-CPL'!H$14,0)+IFERROR('FORM NILAI SIAP'!$U250*'CPMK-CPL'!H$15,0)+IFERROR('FORM NILAI SIAP'!$W250*'CPMK-CPL'!H$16,0)+IFERROR('FORM NILAI SIAP'!$Y250*'CPMK-CPL'!H$17,0)+IFERROR('FORM NILAI SIAP'!$AA250*'CPMK-CPL'!H$18,0)+IFERROR('FORM NILAI SIAP'!$AC250*'CPMK-CPL'!H$19,0)+IFERROR('FORM NILAI SIAP'!$AE250*'CPMK-CPL'!H$20,0))/'CPMK-CPL'!H$25,""))</f>
        <v/>
      </c>
      <c r="J250" s="7" t="str">
        <f>IF($C250="","",IFERROR((IFERROR('FORM NILAI SIAP'!$M250*'CPMK-CPL'!I$11,0)+IFERROR('FORM NILAI SIAP'!$O250*'CPMK-CPL'!I$12,0)+IFERROR('FORM NILAI SIAP'!$Q250*'CPMK-CPL'!I$13,0)+IFERROR('FORM NILAI SIAP'!$S250*'CPMK-CPL'!I$14,0)+IFERROR('FORM NILAI SIAP'!$U250*'CPMK-CPL'!I$15,0)+IFERROR('FORM NILAI SIAP'!$W250*'CPMK-CPL'!I$16,0)+IFERROR('FORM NILAI SIAP'!$Y250*'CPMK-CPL'!I$17,0)+IFERROR('FORM NILAI SIAP'!$AA250*'CPMK-CPL'!I$18,0)+IFERROR('FORM NILAI SIAP'!$AC250*'CPMK-CPL'!I$19,0)+IFERROR('FORM NILAI SIAP'!$AE250*'CPMK-CPL'!I$20,0))/'CPMK-CPL'!I$25,""))</f>
        <v/>
      </c>
      <c r="K250" s="7" t="str">
        <f>IF($C250="","",IFERROR((IFERROR('FORM NILAI SIAP'!$M250*'CPMK-CPL'!J$11,0)+IFERROR('FORM NILAI SIAP'!$O250*'CPMK-CPL'!J$12,0)+IFERROR('FORM NILAI SIAP'!$Q250*'CPMK-CPL'!J$13,0)+IFERROR('FORM NILAI SIAP'!$S250*'CPMK-CPL'!J$14,0)+IFERROR('FORM NILAI SIAP'!$U250*'CPMK-CPL'!J$15,0)+IFERROR('FORM NILAI SIAP'!$W250*'CPMK-CPL'!J$16,0)+IFERROR('FORM NILAI SIAP'!$Y250*'CPMK-CPL'!J$17,0)+IFERROR('FORM NILAI SIAP'!$AA250*'CPMK-CPL'!J$18,0)+IFERROR('FORM NILAI SIAP'!$AC250*'CPMK-CPL'!J$19,0)+IFERROR('FORM NILAI SIAP'!$AE250*'CPMK-CPL'!J$20,0))/'CPMK-CPL'!J$25,""))</f>
        <v/>
      </c>
      <c r="L250" s="7" t="str">
        <f>IF($C250="","",IFERROR((IFERROR('FORM NILAI SIAP'!$M250*'CPMK-CPL'!K$11,0)+IFERROR('FORM NILAI SIAP'!$O250*'CPMK-CPL'!K$12,0)+IFERROR('FORM NILAI SIAP'!$Q250*'CPMK-CPL'!K$13,0)+IFERROR('FORM NILAI SIAP'!$S250*'CPMK-CPL'!K$14,0)+IFERROR('FORM NILAI SIAP'!$U250*'CPMK-CPL'!K$15,0)+IFERROR('FORM NILAI SIAP'!$W250*'CPMK-CPL'!K$16,0)+IFERROR('FORM NILAI SIAP'!$Y250*'CPMK-CPL'!K$17,0)+IFERROR('FORM NILAI SIAP'!$AA250*'CPMK-CPL'!K$18,0)+IFERROR('FORM NILAI SIAP'!$AC250*'CPMK-CPL'!K$19,0)+IFERROR('FORM NILAI SIAP'!$AE250*'CPMK-CPL'!K$20,0))/'CPMK-CPL'!K$25,""))</f>
        <v/>
      </c>
      <c r="M250" s="7" t="str">
        <f>IF($C250="","",IFERROR((IFERROR('FORM NILAI SIAP'!$M250*'CPMK-CPL'!L$11,0)+IFERROR('FORM NILAI SIAP'!$O250*'CPMK-CPL'!L$12,0)+IFERROR('FORM NILAI SIAP'!$Q250*'CPMK-CPL'!L$13,0)+IFERROR('FORM NILAI SIAP'!$S250*'CPMK-CPL'!L$14,0)+IFERROR('FORM NILAI SIAP'!$U250*'CPMK-CPL'!L$15,0)+IFERROR('FORM NILAI SIAP'!$W250*'CPMK-CPL'!L$16,0)+IFERROR('FORM NILAI SIAP'!$Y250*'CPMK-CPL'!L$17,0)+IFERROR('FORM NILAI SIAP'!$AA250*'CPMK-CPL'!L$18,0)+IFERROR('FORM NILAI SIAP'!$AC250*'CPMK-CPL'!L$19,0)+IFERROR('FORM NILAI SIAP'!$AE250*'CPMK-CPL'!L$20,0))/'CPMK-CPL'!L$25,""))</f>
        <v/>
      </c>
      <c r="N250" s="7" t="str">
        <f>IF($C250="","",IFERROR((IFERROR('FORM NILAI SIAP'!$M250*'CPMK-CPL'!M$11,0)+IFERROR('FORM NILAI SIAP'!$O250*'CPMK-CPL'!M$12,0)+IFERROR('FORM NILAI SIAP'!$Q250*'CPMK-CPL'!M$13,0)+IFERROR('FORM NILAI SIAP'!$S250*'CPMK-CPL'!M$14,0)+IFERROR('FORM NILAI SIAP'!$U250*'CPMK-CPL'!M$15,0)+IFERROR('FORM NILAI SIAP'!$W250*'CPMK-CPL'!M$16,0)+IFERROR('FORM NILAI SIAP'!$Y250*'CPMK-CPL'!M$17,0)+IFERROR('FORM NILAI SIAP'!$AA250*'CPMK-CPL'!M$18,0)+IFERROR('FORM NILAI SIAP'!$AC250*'CPMK-CPL'!M$19,0)+IFERROR('FORM NILAI SIAP'!$AE250*'CPMK-CPL'!M$20,0))/'CPMK-CPL'!M$25,""))</f>
        <v/>
      </c>
      <c r="O250" s="7" t="str">
        <f>IF($C250="","",IFERROR((IFERROR('FORM NILAI SIAP'!$M250*'CPMK-CPL'!N$11,0)+IFERROR('FORM NILAI SIAP'!$O250*'CPMK-CPL'!N$12,0)+IFERROR('FORM NILAI SIAP'!$Q250*'CPMK-CPL'!N$13,0)+IFERROR('FORM NILAI SIAP'!$S250*'CPMK-CPL'!N$14,0)+IFERROR('FORM NILAI SIAP'!$U250*'CPMK-CPL'!N$15,0)+IFERROR('FORM NILAI SIAP'!$W250*'CPMK-CPL'!N$16,0)+IFERROR('FORM NILAI SIAP'!$Y250*'CPMK-CPL'!N$17,0)+IFERROR('FORM NILAI SIAP'!$AA250*'CPMK-CPL'!N$18,0)+IFERROR('FORM NILAI SIAP'!$AC250*'CPMK-CPL'!N$19,0)+IFERROR('FORM NILAI SIAP'!$AE250*'CPMK-CPL'!N$20,0))/'CPMK-CPL'!N$25,""))</f>
        <v/>
      </c>
      <c r="P250" s="7" t="str">
        <f>IF($C250="","",IFERROR((IFERROR('FORM NILAI SIAP'!$M250*'CPMK-CPL'!O$11,0)+IFERROR('FORM NILAI SIAP'!$O250*'CPMK-CPL'!O$12,0)+IFERROR('FORM NILAI SIAP'!$Q250*'CPMK-CPL'!O$13,0)+IFERROR('FORM NILAI SIAP'!$S250*'CPMK-CPL'!O$14,0)+IFERROR('FORM NILAI SIAP'!$U250*'CPMK-CPL'!O$15,0)+IFERROR('FORM NILAI SIAP'!$W250*'CPMK-CPL'!O$16,0)+IFERROR('FORM NILAI SIAP'!$Y250*'CPMK-CPL'!O$17,0)+IFERROR('FORM NILAI SIAP'!$AA250*'CPMK-CPL'!O$18,0)+IFERROR('FORM NILAI SIAP'!$AC250*'CPMK-CPL'!O$19,0)+IFERROR('FORM NILAI SIAP'!$AE250*'CPMK-CPL'!O$20,0))/'CPMK-CPL'!O$25,""))</f>
        <v/>
      </c>
      <c r="Q250" s="7" t="str">
        <f>IF($C250="","",IFERROR((IFERROR('FORM NILAI SIAP'!$M250*'CPMK-CPL'!P$11,0)+IFERROR('FORM NILAI SIAP'!$O250*'CPMK-CPL'!P$12,0)+IFERROR('FORM NILAI SIAP'!$Q250*'CPMK-CPL'!P$13,0)+IFERROR('FORM NILAI SIAP'!$S250*'CPMK-CPL'!P$14,0)+IFERROR('FORM NILAI SIAP'!$U250*'CPMK-CPL'!P$15,0)+IFERROR('FORM NILAI SIAP'!$W250*'CPMK-CPL'!P$16,0)+IFERROR('FORM NILAI SIAP'!$Y250*'CPMK-CPL'!P$17,0)+IFERROR('FORM NILAI SIAP'!$AA250*'CPMK-CPL'!P$18,0)+IFERROR('FORM NILAI SIAP'!$AC250*'CPMK-CPL'!P$19,0)+IFERROR('FORM NILAI SIAP'!$AE250*'CPMK-CPL'!P$20,0))/'CPMK-CPL'!P$25,""))</f>
        <v/>
      </c>
      <c r="R250" s="7" t="str">
        <f>IF($C250="","",IFERROR((IFERROR('FORM NILAI SIAP'!$M250*'CPMK-CPL'!Q$11,0)+IFERROR('FORM NILAI SIAP'!$O250*'CPMK-CPL'!Q$12,0)+IFERROR('FORM NILAI SIAP'!$Q250*'CPMK-CPL'!Q$13,0)+IFERROR('FORM NILAI SIAP'!$S250*'CPMK-CPL'!Q$14,0)+IFERROR('FORM NILAI SIAP'!$U250*'CPMK-CPL'!Q$15,0)+IFERROR('FORM NILAI SIAP'!$W250*'CPMK-CPL'!Q$16,0)+IFERROR('FORM NILAI SIAP'!$Y250*'CPMK-CPL'!Q$17,0)+IFERROR('FORM NILAI SIAP'!$AA250*'CPMK-CPL'!Q$18,0)+IFERROR('FORM NILAI SIAP'!$AC250*'CPMK-CPL'!Q$19,0)+IFERROR('FORM NILAI SIAP'!$AE250*'CPMK-CPL'!Q$20,0))/'CPMK-CPL'!Q$25,""))</f>
        <v/>
      </c>
      <c r="S250" s="7" t="str">
        <f>IF($C250="","",IFERROR((IFERROR('FORM NILAI SIAP'!$M250*'CPMK-CPL'!R$11,0)+IFERROR('FORM NILAI SIAP'!$O250*'CPMK-CPL'!R$12,0)+IFERROR('FORM NILAI SIAP'!$Q250*'CPMK-CPL'!R$13,0)+IFERROR('FORM NILAI SIAP'!$S250*'CPMK-CPL'!R$14,0)+IFERROR('FORM NILAI SIAP'!$U250*'CPMK-CPL'!R$15,0)+IFERROR('FORM NILAI SIAP'!$W250*'CPMK-CPL'!R$16,0)+IFERROR('FORM NILAI SIAP'!$Y250*'CPMK-CPL'!R$17,0)+IFERROR('FORM NILAI SIAP'!$AA250*'CPMK-CPL'!R$18,0)+IFERROR('FORM NILAI SIAP'!$AC250*'CPMK-CPL'!R$19,0)+IFERROR('FORM NILAI SIAP'!$AE250*'CPMK-CPL'!R$20,0))/'CPMK-CPL'!R$25,""))</f>
        <v/>
      </c>
      <c r="T250" s="88" t="str">
        <f t="shared" ref="T250:AH250" si="256">IF(E250="","",IF(E250&gt;=80,4,IF(E250&gt;=70,3,IF(E250&gt;=60,2,1))))</f>
        <v/>
      </c>
      <c r="U250" s="88" t="str">
        <f t="shared" si="256"/>
        <v/>
      </c>
      <c r="V250" s="88" t="str">
        <f t="shared" si="207"/>
        <v/>
      </c>
      <c r="W250" s="88" t="str">
        <f t="shared" si="256"/>
        <v/>
      </c>
      <c r="X250" s="88" t="str">
        <f t="shared" si="256"/>
        <v/>
      </c>
      <c r="Y250" s="88" t="str">
        <f t="shared" si="256"/>
        <v/>
      </c>
      <c r="Z250" s="88" t="str">
        <f t="shared" si="256"/>
        <v/>
      </c>
      <c r="AA250" s="88" t="str">
        <f t="shared" si="256"/>
        <v/>
      </c>
      <c r="AB250" s="88" t="str">
        <f t="shared" si="256"/>
        <v/>
      </c>
      <c r="AC250" s="88" t="str">
        <f t="shared" si="256"/>
        <v/>
      </c>
      <c r="AD250" s="88" t="str">
        <f t="shared" si="256"/>
        <v/>
      </c>
      <c r="AE250" s="88" t="str">
        <f t="shared" si="256"/>
        <v/>
      </c>
      <c r="AF250" s="88" t="str">
        <f t="shared" si="256"/>
        <v/>
      </c>
      <c r="AG250" s="88" t="str">
        <f t="shared" si="256"/>
        <v/>
      </c>
      <c r="AH250" s="88" t="str">
        <f t="shared" si="256"/>
        <v/>
      </c>
      <c r="AI250" s="89" t="str">
        <f t="shared" ca="1" si="6"/>
        <v/>
      </c>
      <c r="AJ250" s="89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</row>
    <row r="251" spans="1:90" ht="14.25" customHeight="1">
      <c r="A251" s="103" t="str">
        <f t="shared" si="205"/>
        <v/>
      </c>
      <c r="B251" s="64" t="str">
        <f>IF('FORM NILAI SIAP'!A251=0,"",'FORM NILAI SIAP'!A251)</f>
        <v/>
      </c>
      <c r="C251" s="3" t="str">
        <f>IF('FORM NILAI SIAP'!B251=0,"",'FORM NILAI SIAP'!B251)</f>
        <v/>
      </c>
      <c r="D251" s="3">
        <f>'FORM NILAI SIAP'!J251</f>
        <v>0</v>
      </c>
      <c r="E251" s="7" t="str">
        <f>IF($C251="","",IFERROR((IFERROR('FORM NILAI SIAP'!$M251*'CPMK-CPL'!D$11,0)+IFERROR('FORM NILAI SIAP'!$O251*'CPMK-CPL'!D$12,0)+IFERROR('FORM NILAI SIAP'!$Q251*'CPMK-CPL'!D$13,0)+IFERROR('FORM NILAI SIAP'!$S251*'CPMK-CPL'!D$14,0)+IFERROR('FORM NILAI SIAP'!$U251*'CPMK-CPL'!D$15,0)+IFERROR('FORM NILAI SIAP'!$W251*'CPMK-CPL'!D$16,0)+IFERROR('FORM NILAI SIAP'!$Y251*'CPMK-CPL'!D$17,0)+IFERROR('FORM NILAI SIAP'!$AA251*'CPMK-CPL'!D$18,0)+IFERROR('FORM NILAI SIAP'!$AC251*'CPMK-CPL'!D$19,0)+IFERROR('FORM NILAI SIAP'!$AE251*'CPMK-CPL'!D$20,0))/'CPMK-CPL'!D$25,""))</f>
        <v/>
      </c>
      <c r="F251" s="7" t="str">
        <f>IF($C251="","",IFERROR((IFERROR('FORM NILAI SIAP'!$M251*'CPMK-CPL'!E$11,0)+IFERROR('FORM NILAI SIAP'!$O251*'CPMK-CPL'!E$12,0)+IFERROR('FORM NILAI SIAP'!$Q251*'CPMK-CPL'!E$13,0)+IFERROR('FORM NILAI SIAP'!$S251*'CPMK-CPL'!E$14,0)+IFERROR('FORM NILAI SIAP'!$U251*'CPMK-CPL'!E$15,0)+IFERROR('FORM NILAI SIAP'!$W251*'CPMK-CPL'!E$16,0)+IFERROR('FORM NILAI SIAP'!$Y251*'CPMK-CPL'!E$17,0)+IFERROR('FORM NILAI SIAP'!$AA251*'CPMK-CPL'!E$18,0)+IFERROR('FORM NILAI SIAP'!$AC251*'CPMK-CPL'!E$19,0)+IFERROR('FORM NILAI SIAP'!$AE251*'CPMK-CPL'!E$20,0))/'CPMK-CPL'!E$25,""))</f>
        <v/>
      </c>
      <c r="G251" s="7" t="str">
        <f>IF($C251="","",IFERROR((IFERROR('FORM NILAI SIAP'!$M251*'CPMK-CPL'!F$11,0)+IFERROR('FORM NILAI SIAP'!$O251*'CPMK-CPL'!F$12,0)+IFERROR('FORM NILAI SIAP'!$Q251*'CPMK-CPL'!F$13,0)+IFERROR('FORM NILAI SIAP'!$S251*'CPMK-CPL'!F$14,0)+IFERROR('FORM NILAI SIAP'!$U251*'CPMK-CPL'!F$15,0)+IFERROR('FORM NILAI SIAP'!$W251*'CPMK-CPL'!F$16,0)+IFERROR('FORM NILAI SIAP'!$Y251*'CPMK-CPL'!F$17,0)+IFERROR('FORM NILAI SIAP'!$AA251*'CPMK-CPL'!F$18,0)+IFERROR('FORM NILAI SIAP'!$AC251*'CPMK-CPL'!F$19,0)+IFERROR('FORM NILAI SIAP'!$AE251*'CPMK-CPL'!F$20,0))/'CPMK-CPL'!F$25,""))</f>
        <v/>
      </c>
      <c r="H251" s="7" t="str">
        <f>IF($C251="","",IFERROR((IFERROR('FORM NILAI SIAP'!$M251*'CPMK-CPL'!G$11,0)+IFERROR('FORM NILAI SIAP'!$O251*'CPMK-CPL'!G$12,0)+IFERROR('FORM NILAI SIAP'!$Q251*'CPMK-CPL'!G$13,0)+IFERROR('FORM NILAI SIAP'!$S251*'CPMK-CPL'!G$14,0)+IFERROR('FORM NILAI SIAP'!$U251*'CPMK-CPL'!G$15,0)+IFERROR('FORM NILAI SIAP'!$W251*'CPMK-CPL'!G$16,0)+IFERROR('FORM NILAI SIAP'!$Y251*'CPMK-CPL'!G$17,0)+IFERROR('FORM NILAI SIAP'!$AA251*'CPMK-CPL'!G$18,0)+IFERROR('FORM NILAI SIAP'!$AC251*'CPMK-CPL'!G$19,0)+IFERROR('FORM NILAI SIAP'!$AE251*'CPMK-CPL'!G$20,0))/'CPMK-CPL'!G$25,""))</f>
        <v/>
      </c>
      <c r="I251" s="7" t="str">
        <f>IF($C251="","",IFERROR((IFERROR('FORM NILAI SIAP'!$M251*'CPMK-CPL'!H$11,0)+IFERROR('FORM NILAI SIAP'!$O251*'CPMK-CPL'!H$12,0)+IFERROR('FORM NILAI SIAP'!$Q251*'CPMK-CPL'!H$13,0)+IFERROR('FORM NILAI SIAP'!$S251*'CPMK-CPL'!H$14,0)+IFERROR('FORM NILAI SIAP'!$U251*'CPMK-CPL'!H$15,0)+IFERROR('FORM NILAI SIAP'!$W251*'CPMK-CPL'!H$16,0)+IFERROR('FORM NILAI SIAP'!$Y251*'CPMK-CPL'!H$17,0)+IFERROR('FORM NILAI SIAP'!$AA251*'CPMK-CPL'!H$18,0)+IFERROR('FORM NILAI SIAP'!$AC251*'CPMK-CPL'!H$19,0)+IFERROR('FORM NILAI SIAP'!$AE251*'CPMK-CPL'!H$20,0))/'CPMK-CPL'!H$25,""))</f>
        <v/>
      </c>
      <c r="J251" s="7" t="str">
        <f>IF($C251="","",IFERROR((IFERROR('FORM NILAI SIAP'!$M251*'CPMK-CPL'!I$11,0)+IFERROR('FORM NILAI SIAP'!$O251*'CPMK-CPL'!I$12,0)+IFERROR('FORM NILAI SIAP'!$Q251*'CPMK-CPL'!I$13,0)+IFERROR('FORM NILAI SIAP'!$S251*'CPMK-CPL'!I$14,0)+IFERROR('FORM NILAI SIAP'!$U251*'CPMK-CPL'!I$15,0)+IFERROR('FORM NILAI SIAP'!$W251*'CPMK-CPL'!I$16,0)+IFERROR('FORM NILAI SIAP'!$Y251*'CPMK-CPL'!I$17,0)+IFERROR('FORM NILAI SIAP'!$AA251*'CPMK-CPL'!I$18,0)+IFERROR('FORM NILAI SIAP'!$AC251*'CPMK-CPL'!I$19,0)+IFERROR('FORM NILAI SIAP'!$AE251*'CPMK-CPL'!I$20,0))/'CPMK-CPL'!I$25,""))</f>
        <v/>
      </c>
      <c r="K251" s="7" t="str">
        <f>IF($C251="","",IFERROR((IFERROR('FORM NILAI SIAP'!$M251*'CPMK-CPL'!J$11,0)+IFERROR('FORM NILAI SIAP'!$O251*'CPMK-CPL'!J$12,0)+IFERROR('FORM NILAI SIAP'!$Q251*'CPMK-CPL'!J$13,0)+IFERROR('FORM NILAI SIAP'!$S251*'CPMK-CPL'!J$14,0)+IFERROR('FORM NILAI SIAP'!$U251*'CPMK-CPL'!J$15,0)+IFERROR('FORM NILAI SIAP'!$W251*'CPMK-CPL'!J$16,0)+IFERROR('FORM NILAI SIAP'!$Y251*'CPMK-CPL'!J$17,0)+IFERROR('FORM NILAI SIAP'!$AA251*'CPMK-CPL'!J$18,0)+IFERROR('FORM NILAI SIAP'!$AC251*'CPMK-CPL'!J$19,0)+IFERROR('FORM NILAI SIAP'!$AE251*'CPMK-CPL'!J$20,0))/'CPMK-CPL'!J$25,""))</f>
        <v/>
      </c>
      <c r="L251" s="7" t="str">
        <f>IF($C251="","",IFERROR((IFERROR('FORM NILAI SIAP'!$M251*'CPMK-CPL'!K$11,0)+IFERROR('FORM NILAI SIAP'!$O251*'CPMK-CPL'!K$12,0)+IFERROR('FORM NILAI SIAP'!$Q251*'CPMK-CPL'!K$13,0)+IFERROR('FORM NILAI SIAP'!$S251*'CPMK-CPL'!K$14,0)+IFERROR('FORM NILAI SIAP'!$U251*'CPMK-CPL'!K$15,0)+IFERROR('FORM NILAI SIAP'!$W251*'CPMK-CPL'!K$16,0)+IFERROR('FORM NILAI SIAP'!$Y251*'CPMK-CPL'!K$17,0)+IFERROR('FORM NILAI SIAP'!$AA251*'CPMK-CPL'!K$18,0)+IFERROR('FORM NILAI SIAP'!$AC251*'CPMK-CPL'!K$19,0)+IFERROR('FORM NILAI SIAP'!$AE251*'CPMK-CPL'!K$20,0))/'CPMK-CPL'!K$25,""))</f>
        <v/>
      </c>
      <c r="M251" s="7" t="str">
        <f>IF($C251="","",IFERROR((IFERROR('FORM NILAI SIAP'!$M251*'CPMK-CPL'!L$11,0)+IFERROR('FORM NILAI SIAP'!$O251*'CPMK-CPL'!L$12,0)+IFERROR('FORM NILAI SIAP'!$Q251*'CPMK-CPL'!L$13,0)+IFERROR('FORM NILAI SIAP'!$S251*'CPMK-CPL'!L$14,0)+IFERROR('FORM NILAI SIAP'!$U251*'CPMK-CPL'!L$15,0)+IFERROR('FORM NILAI SIAP'!$W251*'CPMK-CPL'!L$16,0)+IFERROR('FORM NILAI SIAP'!$Y251*'CPMK-CPL'!L$17,0)+IFERROR('FORM NILAI SIAP'!$AA251*'CPMK-CPL'!L$18,0)+IFERROR('FORM NILAI SIAP'!$AC251*'CPMK-CPL'!L$19,0)+IFERROR('FORM NILAI SIAP'!$AE251*'CPMK-CPL'!L$20,0))/'CPMK-CPL'!L$25,""))</f>
        <v/>
      </c>
      <c r="N251" s="7" t="str">
        <f>IF($C251="","",IFERROR((IFERROR('FORM NILAI SIAP'!$M251*'CPMK-CPL'!M$11,0)+IFERROR('FORM NILAI SIAP'!$O251*'CPMK-CPL'!M$12,0)+IFERROR('FORM NILAI SIAP'!$Q251*'CPMK-CPL'!M$13,0)+IFERROR('FORM NILAI SIAP'!$S251*'CPMK-CPL'!M$14,0)+IFERROR('FORM NILAI SIAP'!$U251*'CPMK-CPL'!M$15,0)+IFERROR('FORM NILAI SIAP'!$W251*'CPMK-CPL'!M$16,0)+IFERROR('FORM NILAI SIAP'!$Y251*'CPMK-CPL'!M$17,0)+IFERROR('FORM NILAI SIAP'!$AA251*'CPMK-CPL'!M$18,0)+IFERROR('FORM NILAI SIAP'!$AC251*'CPMK-CPL'!M$19,0)+IFERROR('FORM NILAI SIAP'!$AE251*'CPMK-CPL'!M$20,0))/'CPMK-CPL'!M$25,""))</f>
        <v/>
      </c>
      <c r="O251" s="7" t="str">
        <f>IF($C251="","",IFERROR((IFERROR('FORM NILAI SIAP'!$M251*'CPMK-CPL'!N$11,0)+IFERROR('FORM NILAI SIAP'!$O251*'CPMK-CPL'!N$12,0)+IFERROR('FORM NILAI SIAP'!$Q251*'CPMK-CPL'!N$13,0)+IFERROR('FORM NILAI SIAP'!$S251*'CPMK-CPL'!N$14,0)+IFERROR('FORM NILAI SIAP'!$U251*'CPMK-CPL'!N$15,0)+IFERROR('FORM NILAI SIAP'!$W251*'CPMK-CPL'!N$16,0)+IFERROR('FORM NILAI SIAP'!$Y251*'CPMK-CPL'!N$17,0)+IFERROR('FORM NILAI SIAP'!$AA251*'CPMK-CPL'!N$18,0)+IFERROR('FORM NILAI SIAP'!$AC251*'CPMK-CPL'!N$19,0)+IFERROR('FORM NILAI SIAP'!$AE251*'CPMK-CPL'!N$20,0))/'CPMK-CPL'!N$25,""))</f>
        <v/>
      </c>
      <c r="P251" s="7" t="str">
        <f>IF($C251="","",IFERROR((IFERROR('FORM NILAI SIAP'!$M251*'CPMK-CPL'!O$11,0)+IFERROR('FORM NILAI SIAP'!$O251*'CPMK-CPL'!O$12,0)+IFERROR('FORM NILAI SIAP'!$Q251*'CPMK-CPL'!O$13,0)+IFERROR('FORM NILAI SIAP'!$S251*'CPMK-CPL'!O$14,0)+IFERROR('FORM NILAI SIAP'!$U251*'CPMK-CPL'!O$15,0)+IFERROR('FORM NILAI SIAP'!$W251*'CPMK-CPL'!O$16,0)+IFERROR('FORM NILAI SIAP'!$Y251*'CPMK-CPL'!O$17,0)+IFERROR('FORM NILAI SIAP'!$AA251*'CPMK-CPL'!O$18,0)+IFERROR('FORM NILAI SIAP'!$AC251*'CPMK-CPL'!O$19,0)+IFERROR('FORM NILAI SIAP'!$AE251*'CPMK-CPL'!O$20,0))/'CPMK-CPL'!O$25,""))</f>
        <v/>
      </c>
      <c r="Q251" s="7" t="str">
        <f>IF($C251="","",IFERROR((IFERROR('FORM NILAI SIAP'!$M251*'CPMK-CPL'!P$11,0)+IFERROR('FORM NILAI SIAP'!$O251*'CPMK-CPL'!P$12,0)+IFERROR('FORM NILAI SIAP'!$Q251*'CPMK-CPL'!P$13,0)+IFERROR('FORM NILAI SIAP'!$S251*'CPMK-CPL'!P$14,0)+IFERROR('FORM NILAI SIAP'!$U251*'CPMK-CPL'!P$15,0)+IFERROR('FORM NILAI SIAP'!$W251*'CPMK-CPL'!P$16,0)+IFERROR('FORM NILAI SIAP'!$Y251*'CPMK-CPL'!P$17,0)+IFERROR('FORM NILAI SIAP'!$AA251*'CPMK-CPL'!P$18,0)+IFERROR('FORM NILAI SIAP'!$AC251*'CPMK-CPL'!P$19,0)+IFERROR('FORM NILAI SIAP'!$AE251*'CPMK-CPL'!P$20,0))/'CPMK-CPL'!P$25,""))</f>
        <v/>
      </c>
      <c r="R251" s="7" t="str">
        <f>IF($C251="","",IFERROR((IFERROR('FORM NILAI SIAP'!$M251*'CPMK-CPL'!Q$11,0)+IFERROR('FORM NILAI SIAP'!$O251*'CPMK-CPL'!Q$12,0)+IFERROR('FORM NILAI SIAP'!$Q251*'CPMK-CPL'!Q$13,0)+IFERROR('FORM NILAI SIAP'!$S251*'CPMK-CPL'!Q$14,0)+IFERROR('FORM NILAI SIAP'!$U251*'CPMK-CPL'!Q$15,0)+IFERROR('FORM NILAI SIAP'!$W251*'CPMK-CPL'!Q$16,0)+IFERROR('FORM NILAI SIAP'!$Y251*'CPMK-CPL'!Q$17,0)+IFERROR('FORM NILAI SIAP'!$AA251*'CPMK-CPL'!Q$18,0)+IFERROR('FORM NILAI SIAP'!$AC251*'CPMK-CPL'!Q$19,0)+IFERROR('FORM NILAI SIAP'!$AE251*'CPMK-CPL'!Q$20,0))/'CPMK-CPL'!Q$25,""))</f>
        <v/>
      </c>
      <c r="S251" s="7" t="str">
        <f>IF($C251="","",IFERROR((IFERROR('FORM NILAI SIAP'!$M251*'CPMK-CPL'!R$11,0)+IFERROR('FORM NILAI SIAP'!$O251*'CPMK-CPL'!R$12,0)+IFERROR('FORM NILAI SIAP'!$Q251*'CPMK-CPL'!R$13,0)+IFERROR('FORM NILAI SIAP'!$S251*'CPMK-CPL'!R$14,0)+IFERROR('FORM NILAI SIAP'!$U251*'CPMK-CPL'!R$15,0)+IFERROR('FORM NILAI SIAP'!$W251*'CPMK-CPL'!R$16,0)+IFERROR('FORM NILAI SIAP'!$Y251*'CPMK-CPL'!R$17,0)+IFERROR('FORM NILAI SIAP'!$AA251*'CPMK-CPL'!R$18,0)+IFERROR('FORM NILAI SIAP'!$AC251*'CPMK-CPL'!R$19,0)+IFERROR('FORM NILAI SIAP'!$AE251*'CPMK-CPL'!R$20,0))/'CPMK-CPL'!R$25,""))</f>
        <v/>
      </c>
      <c r="T251" s="88" t="str">
        <f t="shared" ref="T251:AH251" si="257">IF(E251="","",IF(E251&gt;=80,4,IF(E251&gt;=70,3,IF(E251&gt;=60,2,1))))</f>
        <v/>
      </c>
      <c r="U251" s="88" t="str">
        <f t="shared" si="257"/>
        <v/>
      </c>
      <c r="V251" s="88" t="str">
        <f t="shared" si="207"/>
        <v/>
      </c>
      <c r="W251" s="88" t="str">
        <f t="shared" si="257"/>
        <v/>
      </c>
      <c r="X251" s="88" t="str">
        <f t="shared" si="257"/>
        <v/>
      </c>
      <c r="Y251" s="88" t="str">
        <f t="shared" si="257"/>
        <v/>
      </c>
      <c r="Z251" s="88" t="str">
        <f t="shared" si="257"/>
        <v/>
      </c>
      <c r="AA251" s="88" t="str">
        <f t="shared" si="257"/>
        <v/>
      </c>
      <c r="AB251" s="88" t="str">
        <f t="shared" si="257"/>
        <v/>
      </c>
      <c r="AC251" s="88" t="str">
        <f t="shared" si="257"/>
        <v/>
      </c>
      <c r="AD251" s="88" t="str">
        <f t="shared" si="257"/>
        <v/>
      </c>
      <c r="AE251" s="88" t="str">
        <f t="shared" si="257"/>
        <v/>
      </c>
      <c r="AF251" s="88" t="str">
        <f t="shared" si="257"/>
        <v/>
      </c>
      <c r="AG251" s="88" t="str">
        <f t="shared" si="257"/>
        <v/>
      </c>
      <c r="AH251" s="88" t="str">
        <f t="shared" si="257"/>
        <v/>
      </c>
      <c r="AI251" s="89" t="str">
        <f t="shared" ca="1" si="6"/>
        <v/>
      </c>
      <c r="AJ251" s="89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</row>
    <row r="252" spans="1:90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88"/>
      <c r="U252" s="88"/>
      <c r="V252" s="88"/>
      <c r="W252" s="88"/>
      <c r="X252" s="88"/>
      <c r="Y252" s="88"/>
      <c r="Z252" s="88"/>
      <c r="AA252" s="88"/>
      <c r="AB252" s="88"/>
      <c r="AC252" s="88"/>
      <c r="AD252" s="88"/>
      <c r="AE252" s="88"/>
      <c r="AF252" s="88"/>
      <c r="AG252" s="88"/>
      <c r="AH252" s="88"/>
      <c r="AI252" s="88"/>
      <c r="AJ252" s="88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</row>
    <row r="253" spans="1:90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88"/>
      <c r="U253" s="88"/>
      <c r="V253" s="88"/>
      <c r="W253" s="88"/>
      <c r="X253" s="88"/>
      <c r="Y253" s="88"/>
      <c r="Z253" s="88"/>
      <c r="AA253" s="88"/>
      <c r="AB253" s="88"/>
      <c r="AC253" s="88"/>
      <c r="AD253" s="88"/>
      <c r="AE253" s="88"/>
      <c r="AF253" s="88"/>
      <c r="AG253" s="88"/>
      <c r="AH253" s="88"/>
      <c r="AI253" s="88"/>
      <c r="AJ253" s="88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</row>
    <row r="254" spans="1:90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88"/>
      <c r="U254" s="88"/>
      <c r="V254" s="88"/>
      <c r="W254" s="88"/>
      <c r="X254" s="88"/>
      <c r="Y254" s="88"/>
      <c r="Z254" s="88"/>
      <c r="AA254" s="88"/>
      <c r="AB254" s="88"/>
      <c r="AC254" s="88"/>
      <c r="AD254" s="88"/>
      <c r="AE254" s="88"/>
      <c r="AF254" s="88"/>
      <c r="AG254" s="88"/>
      <c r="AH254" s="88"/>
      <c r="AI254" s="88"/>
      <c r="AJ254" s="88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</row>
    <row r="255" spans="1:90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88"/>
      <c r="U255" s="88"/>
      <c r="V255" s="88"/>
      <c r="W255" s="88"/>
      <c r="X255" s="88"/>
      <c r="Y255" s="88"/>
      <c r="Z255" s="88"/>
      <c r="AA255" s="88"/>
      <c r="AB255" s="88"/>
      <c r="AC255" s="88"/>
      <c r="AD255" s="88"/>
      <c r="AE255" s="88"/>
      <c r="AF255" s="88"/>
      <c r="AG255" s="88"/>
      <c r="AH255" s="88"/>
      <c r="AI255" s="88"/>
      <c r="AJ255" s="88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</row>
    <row r="256" spans="1:90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88"/>
      <c r="U256" s="88"/>
      <c r="V256" s="88"/>
      <c r="W256" s="88"/>
      <c r="X256" s="88"/>
      <c r="Y256" s="88"/>
      <c r="Z256" s="88"/>
      <c r="AA256" s="88"/>
      <c r="AB256" s="88"/>
      <c r="AC256" s="88"/>
      <c r="AD256" s="88"/>
      <c r="AE256" s="88"/>
      <c r="AF256" s="88"/>
      <c r="AG256" s="88"/>
      <c r="AH256" s="88"/>
      <c r="AI256" s="88"/>
      <c r="AJ256" s="88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</row>
    <row r="257" spans="1:90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88"/>
      <c r="U257" s="88"/>
      <c r="V257" s="88"/>
      <c r="W257" s="88"/>
      <c r="X257" s="88"/>
      <c r="Y257" s="88"/>
      <c r="Z257" s="88"/>
      <c r="AA257" s="88"/>
      <c r="AB257" s="88"/>
      <c r="AC257" s="88"/>
      <c r="AD257" s="88"/>
      <c r="AE257" s="88"/>
      <c r="AF257" s="88"/>
      <c r="AG257" s="88"/>
      <c r="AH257" s="88"/>
      <c r="AI257" s="88"/>
      <c r="AJ257" s="88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</row>
    <row r="258" spans="1:90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88"/>
      <c r="AF258" s="88"/>
      <c r="AG258" s="88"/>
      <c r="AH258" s="88"/>
      <c r="AI258" s="88"/>
      <c r="AJ258" s="88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</row>
    <row r="259" spans="1:90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</row>
    <row r="260" spans="1:90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88"/>
      <c r="U260" s="88"/>
      <c r="V260" s="88"/>
      <c r="W260" s="88"/>
      <c r="X260" s="88"/>
      <c r="Y260" s="88"/>
      <c r="Z260" s="88"/>
      <c r="AA260" s="88"/>
      <c r="AB260" s="88"/>
      <c r="AC260" s="88"/>
      <c r="AD260" s="88"/>
      <c r="AE260" s="88"/>
      <c r="AF260" s="88"/>
      <c r="AG260" s="88"/>
      <c r="AH260" s="88"/>
      <c r="AI260" s="88"/>
      <c r="AJ260" s="88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</row>
    <row r="261" spans="1:90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88"/>
      <c r="U261" s="88"/>
      <c r="V261" s="88"/>
      <c r="W261" s="88"/>
      <c r="X261" s="88"/>
      <c r="Y261" s="88"/>
      <c r="Z261" s="88"/>
      <c r="AA261" s="88"/>
      <c r="AB261" s="88"/>
      <c r="AC261" s="88"/>
      <c r="AD261" s="88"/>
      <c r="AE261" s="88"/>
      <c r="AF261" s="88"/>
      <c r="AG261" s="88"/>
      <c r="AH261" s="88"/>
      <c r="AI261" s="88"/>
      <c r="AJ261" s="88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</row>
    <row r="262" spans="1:90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88"/>
      <c r="U262" s="88"/>
      <c r="V262" s="88"/>
      <c r="W262" s="88"/>
      <c r="X262" s="88"/>
      <c r="Y262" s="88"/>
      <c r="Z262" s="8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</row>
    <row r="263" spans="1:90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88"/>
      <c r="U263" s="8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</row>
    <row r="264" spans="1:90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88"/>
      <c r="U264" s="88"/>
      <c r="V264" s="88"/>
      <c r="W264" s="88"/>
      <c r="X264" s="88"/>
      <c r="Y264" s="88"/>
      <c r="Z264" s="88"/>
      <c r="AA264" s="88"/>
      <c r="AB264" s="88"/>
      <c r="AC264" s="88"/>
      <c r="AD264" s="88"/>
      <c r="AE264" s="88"/>
      <c r="AF264" s="88"/>
      <c r="AG264" s="88"/>
      <c r="AH264" s="88"/>
      <c r="AI264" s="88"/>
      <c r="AJ264" s="88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</row>
    <row r="265" spans="1:90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88"/>
      <c r="U265" s="88"/>
      <c r="V265" s="88"/>
      <c r="W265" s="88"/>
      <c r="X265" s="88"/>
      <c r="Y265" s="88"/>
      <c r="Z265" s="88"/>
      <c r="AA265" s="88"/>
      <c r="AB265" s="88"/>
      <c r="AC265" s="88"/>
      <c r="AD265" s="88"/>
      <c r="AE265" s="88"/>
      <c r="AF265" s="88"/>
      <c r="AG265" s="88"/>
      <c r="AH265" s="88"/>
      <c r="AI265" s="88"/>
      <c r="AJ265" s="88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</row>
    <row r="266" spans="1:90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88"/>
      <c r="AE266" s="88"/>
      <c r="AF266" s="88"/>
      <c r="AG266" s="88"/>
      <c r="AH266" s="88"/>
      <c r="AI266" s="88"/>
      <c r="AJ266" s="88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</row>
    <row r="267" spans="1:90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8"/>
      <c r="AJ267" s="88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</row>
    <row r="268" spans="1:90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88"/>
      <c r="U268" s="88"/>
      <c r="V268" s="88"/>
      <c r="W268" s="88"/>
      <c r="X268" s="88"/>
      <c r="Y268" s="88"/>
      <c r="Z268" s="88"/>
      <c r="AA268" s="88"/>
      <c r="AB268" s="88"/>
      <c r="AC268" s="88"/>
      <c r="AD268" s="88"/>
      <c r="AE268" s="88"/>
      <c r="AF268" s="88"/>
      <c r="AG268" s="88"/>
      <c r="AH268" s="88"/>
      <c r="AI268" s="88"/>
      <c r="AJ268" s="88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</row>
    <row r="269" spans="1:90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88"/>
      <c r="U269" s="88"/>
      <c r="V269" s="88"/>
      <c r="W269" s="88"/>
      <c r="X269" s="88"/>
      <c r="Y269" s="88"/>
      <c r="Z269" s="88"/>
      <c r="AA269" s="88"/>
      <c r="AB269" s="88"/>
      <c r="AC269" s="88"/>
      <c r="AD269" s="88"/>
      <c r="AE269" s="88"/>
      <c r="AF269" s="88"/>
      <c r="AG269" s="88"/>
      <c r="AH269" s="88"/>
      <c r="AI269" s="88"/>
      <c r="AJ269" s="88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</row>
    <row r="270" spans="1:90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88"/>
      <c r="U270" s="88"/>
      <c r="V270" s="88"/>
      <c r="W270" s="88"/>
      <c r="X270" s="88"/>
      <c r="Y270" s="88"/>
      <c r="Z270" s="88"/>
      <c r="AA270" s="88"/>
      <c r="AB270" s="88"/>
      <c r="AC270" s="88"/>
      <c r="AD270" s="88"/>
      <c r="AE270" s="88"/>
      <c r="AF270" s="88"/>
      <c r="AG270" s="88"/>
      <c r="AH270" s="88"/>
      <c r="AI270" s="88"/>
      <c r="AJ270" s="88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</row>
    <row r="271" spans="1:90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88"/>
      <c r="U271" s="88"/>
      <c r="V271" s="88"/>
      <c r="W271" s="88"/>
      <c r="X271" s="88"/>
      <c r="Y271" s="88"/>
      <c r="Z271" s="88"/>
      <c r="AA271" s="88"/>
      <c r="AB271" s="88"/>
      <c r="AC271" s="88"/>
      <c r="AD271" s="88"/>
      <c r="AE271" s="88"/>
      <c r="AF271" s="88"/>
      <c r="AG271" s="88"/>
      <c r="AH271" s="88"/>
      <c r="AI271" s="88"/>
      <c r="AJ271" s="88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</row>
    <row r="272" spans="1:90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88"/>
      <c r="U272" s="88"/>
      <c r="V272" s="88"/>
      <c r="W272" s="88"/>
      <c r="X272" s="88"/>
      <c r="Y272" s="88"/>
      <c r="Z272" s="88"/>
      <c r="AA272" s="88"/>
      <c r="AB272" s="88"/>
      <c r="AC272" s="88"/>
      <c r="AD272" s="88"/>
      <c r="AE272" s="88"/>
      <c r="AF272" s="88"/>
      <c r="AG272" s="88"/>
      <c r="AH272" s="88"/>
      <c r="AI272" s="88"/>
      <c r="AJ272" s="88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</row>
    <row r="273" spans="1:90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8"/>
      <c r="AI273" s="88"/>
      <c r="AJ273" s="88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</row>
    <row r="274" spans="1:90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88"/>
      <c r="U274" s="88"/>
      <c r="V274" s="88"/>
      <c r="W274" s="88"/>
      <c r="X274" s="88"/>
      <c r="Y274" s="88"/>
      <c r="Z274" s="88"/>
      <c r="AA274" s="88"/>
      <c r="AB274" s="88"/>
      <c r="AC274" s="88"/>
      <c r="AD274" s="88"/>
      <c r="AE274" s="88"/>
      <c r="AF274" s="88"/>
      <c r="AG274" s="88"/>
      <c r="AH274" s="88"/>
      <c r="AI274" s="88"/>
      <c r="AJ274" s="88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</row>
    <row r="275" spans="1:90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88"/>
      <c r="U275" s="88"/>
      <c r="V275" s="88"/>
      <c r="W275" s="88"/>
      <c r="X275" s="88"/>
      <c r="Y275" s="88"/>
      <c r="Z275" s="88"/>
      <c r="AA275" s="88"/>
      <c r="AB275" s="88"/>
      <c r="AC275" s="88"/>
      <c r="AD275" s="88"/>
      <c r="AE275" s="88"/>
      <c r="AF275" s="88"/>
      <c r="AG275" s="88"/>
      <c r="AH275" s="88"/>
      <c r="AI275" s="88"/>
      <c r="AJ275" s="88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</row>
    <row r="276" spans="1:90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88"/>
      <c r="U276" s="88"/>
      <c r="V276" s="88"/>
      <c r="W276" s="88"/>
      <c r="X276" s="88"/>
      <c r="Y276" s="88"/>
      <c r="Z276" s="88"/>
      <c r="AA276" s="88"/>
      <c r="AB276" s="88"/>
      <c r="AC276" s="88"/>
      <c r="AD276" s="88"/>
      <c r="AE276" s="88"/>
      <c r="AF276" s="88"/>
      <c r="AG276" s="88"/>
      <c r="AH276" s="88"/>
      <c r="AI276" s="88"/>
      <c r="AJ276" s="88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</row>
    <row r="277" spans="1:90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88"/>
      <c r="U277" s="88"/>
      <c r="V277" s="88"/>
      <c r="W277" s="88"/>
      <c r="X277" s="88"/>
      <c r="Y277" s="88"/>
      <c r="Z277" s="88"/>
      <c r="AA277" s="88"/>
      <c r="AB277" s="88"/>
      <c r="AC277" s="88"/>
      <c r="AD277" s="88"/>
      <c r="AE277" s="88"/>
      <c r="AF277" s="88"/>
      <c r="AG277" s="88"/>
      <c r="AH277" s="88"/>
      <c r="AI277" s="88"/>
      <c r="AJ277" s="88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</row>
    <row r="278" spans="1:90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88"/>
      <c r="U278" s="88"/>
      <c r="V278" s="88"/>
      <c r="W278" s="88"/>
      <c r="X278" s="88"/>
      <c r="Y278" s="88"/>
      <c r="Z278" s="88"/>
      <c r="AA278" s="88"/>
      <c r="AB278" s="88"/>
      <c r="AC278" s="88"/>
      <c r="AD278" s="88"/>
      <c r="AE278" s="88"/>
      <c r="AF278" s="88"/>
      <c r="AG278" s="88"/>
      <c r="AH278" s="88"/>
      <c r="AI278" s="88"/>
      <c r="AJ278" s="88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</row>
    <row r="279" spans="1:90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88"/>
      <c r="U279" s="88"/>
      <c r="V279" s="88"/>
      <c r="W279" s="88"/>
      <c r="X279" s="88"/>
      <c r="Y279" s="88"/>
      <c r="Z279" s="88"/>
      <c r="AA279" s="88"/>
      <c r="AB279" s="88"/>
      <c r="AC279" s="88"/>
      <c r="AD279" s="88"/>
      <c r="AE279" s="88"/>
      <c r="AF279" s="88"/>
      <c r="AG279" s="88"/>
      <c r="AH279" s="88"/>
      <c r="AI279" s="88"/>
      <c r="AJ279" s="88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</row>
    <row r="280" spans="1:90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88"/>
      <c r="U280" s="88"/>
      <c r="V280" s="88"/>
      <c r="W280" s="88"/>
      <c r="X280" s="88"/>
      <c r="Y280" s="88"/>
      <c r="Z280" s="88"/>
      <c r="AA280" s="88"/>
      <c r="AB280" s="88"/>
      <c r="AC280" s="88"/>
      <c r="AD280" s="88"/>
      <c r="AE280" s="88"/>
      <c r="AF280" s="88"/>
      <c r="AG280" s="88"/>
      <c r="AH280" s="88"/>
      <c r="AI280" s="88"/>
      <c r="AJ280" s="88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</row>
    <row r="281" spans="1:90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8"/>
      <c r="AF281" s="88"/>
      <c r="AG281" s="88"/>
      <c r="AH281" s="88"/>
      <c r="AI281" s="88"/>
      <c r="AJ281" s="88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</row>
    <row r="282" spans="1:90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88"/>
      <c r="AE282" s="88"/>
      <c r="AF282" s="88"/>
      <c r="AG282" s="88"/>
      <c r="AH282" s="88"/>
      <c r="AI282" s="88"/>
      <c r="AJ282" s="88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</row>
    <row r="283" spans="1:90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</row>
    <row r="284" spans="1:90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88"/>
      <c r="U284" s="88"/>
      <c r="V284" s="88"/>
      <c r="W284" s="88"/>
      <c r="X284" s="88"/>
      <c r="Y284" s="88"/>
      <c r="Z284" s="88"/>
      <c r="AA284" s="88"/>
      <c r="AB284" s="88"/>
      <c r="AC284" s="88"/>
      <c r="AD284" s="88"/>
      <c r="AE284" s="88"/>
      <c r="AF284" s="88"/>
      <c r="AG284" s="88"/>
      <c r="AH284" s="88"/>
      <c r="AI284" s="88"/>
      <c r="AJ284" s="88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</row>
    <row r="285" spans="1:90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88"/>
      <c r="U285" s="88"/>
      <c r="V285" s="88"/>
      <c r="W285" s="88"/>
      <c r="X285" s="88"/>
      <c r="Y285" s="88"/>
      <c r="Z285" s="88"/>
      <c r="AA285" s="88"/>
      <c r="AB285" s="88"/>
      <c r="AC285" s="88"/>
      <c r="AD285" s="88"/>
      <c r="AE285" s="88"/>
      <c r="AF285" s="88"/>
      <c r="AG285" s="88"/>
      <c r="AH285" s="88"/>
      <c r="AI285" s="88"/>
      <c r="AJ285" s="88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</row>
    <row r="286" spans="1:90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88"/>
      <c r="U286" s="88"/>
      <c r="V286" s="88"/>
      <c r="W286" s="88"/>
      <c r="X286" s="88"/>
      <c r="Y286" s="88"/>
      <c r="Z286" s="88"/>
      <c r="AA286" s="88"/>
      <c r="AB286" s="88"/>
      <c r="AC286" s="88"/>
      <c r="AD286" s="88"/>
      <c r="AE286" s="88"/>
      <c r="AF286" s="88"/>
      <c r="AG286" s="88"/>
      <c r="AH286" s="88"/>
      <c r="AI286" s="88"/>
      <c r="AJ286" s="88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</row>
    <row r="287" spans="1:90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88"/>
      <c r="U287" s="88"/>
      <c r="V287" s="88"/>
      <c r="W287" s="88"/>
      <c r="X287" s="88"/>
      <c r="Y287" s="88"/>
      <c r="Z287" s="88"/>
      <c r="AA287" s="88"/>
      <c r="AB287" s="88"/>
      <c r="AC287" s="88"/>
      <c r="AD287" s="88"/>
      <c r="AE287" s="88"/>
      <c r="AF287" s="88"/>
      <c r="AG287" s="88"/>
      <c r="AH287" s="88"/>
      <c r="AI287" s="88"/>
      <c r="AJ287" s="88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</row>
    <row r="288" spans="1:90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88"/>
      <c r="U288" s="88"/>
      <c r="V288" s="88"/>
      <c r="W288" s="88"/>
      <c r="X288" s="88"/>
      <c r="Y288" s="88"/>
      <c r="Z288" s="88"/>
      <c r="AA288" s="88"/>
      <c r="AB288" s="88"/>
      <c r="AC288" s="88"/>
      <c r="AD288" s="88"/>
      <c r="AE288" s="88"/>
      <c r="AF288" s="88"/>
      <c r="AG288" s="88"/>
      <c r="AH288" s="88"/>
      <c r="AI288" s="88"/>
      <c r="AJ288" s="88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</row>
    <row r="289" spans="1:90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88"/>
      <c r="U289" s="88"/>
      <c r="V289" s="88"/>
      <c r="W289" s="88"/>
      <c r="X289" s="88"/>
      <c r="Y289" s="88"/>
      <c r="Z289" s="88"/>
      <c r="AA289" s="88"/>
      <c r="AB289" s="88"/>
      <c r="AC289" s="88"/>
      <c r="AD289" s="88"/>
      <c r="AE289" s="88"/>
      <c r="AF289" s="88"/>
      <c r="AG289" s="88"/>
      <c r="AH289" s="88"/>
      <c r="AI289" s="88"/>
      <c r="AJ289" s="88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</row>
    <row r="290" spans="1:90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88"/>
      <c r="U290" s="88"/>
      <c r="V290" s="88"/>
      <c r="W290" s="88"/>
      <c r="X290" s="88"/>
      <c r="Y290" s="88"/>
      <c r="Z290" s="88"/>
      <c r="AA290" s="88"/>
      <c r="AB290" s="88"/>
      <c r="AC290" s="88"/>
      <c r="AD290" s="88"/>
      <c r="AE290" s="88"/>
      <c r="AF290" s="88"/>
      <c r="AG290" s="88"/>
      <c r="AH290" s="88"/>
      <c r="AI290" s="88"/>
      <c r="AJ290" s="88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</row>
    <row r="291" spans="1:90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88"/>
      <c r="U291" s="88"/>
      <c r="V291" s="88"/>
      <c r="W291" s="88"/>
      <c r="X291" s="88"/>
      <c r="Y291" s="88"/>
      <c r="Z291" s="88"/>
      <c r="AA291" s="88"/>
      <c r="AB291" s="88"/>
      <c r="AC291" s="88"/>
      <c r="AD291" s="88"/>
      <c r="AE291" s="88"/>
      <c r="AF291" s="88"/>
      <c r="AG291" s="88"/>
      <c r="AH291" s="88"/>
      <c r="AI291" s="88"/>
      <c r="AJ291" s="88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</row>
    <row r="292" spans="1:90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8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</row>
    <row r="293" spans="1:90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</row>
    <row r="294" spans="1:90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8"/>
      <c r="AG294" s="88"/>
      <c r="AH294" s="88"/>
      <c r="AI294" s="88"/>
      <c r="AJ294" s="88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</row>
    <row r="295" spans="1:90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88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</row>
    <row r="296" spans="1:90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88"/>
      <c r="U296" s="88"/>
      <c r="V296" s="8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</row>
    <row r="297" spans="1:90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8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</row>
    <row r="298" spans="1:90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88"/>
      <c r="U298" s="88"/>
      <c r="V298" s="88"/>
      <c r="W298" s="88"/>
      <c r="X298" s="88"/>
      <c r="Y298" s="88"/>
      <c r="Z298" s="88"/>
      <c r="AA298" s="88"/>
      <c r="AB298" s="88"/>
      <c r="AC298" s="88"/>
      <c r="AD298" s="88"/>
      <c r="AE298" s="88"/>
      <c r="AF298" s="88"/>
      <c r="AG298" s="88"/>
      <c r="AH298" s="88"/>
      <c r="AI298" s="88"/>
      <c r="AJ298" s="88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</row>
    <row r="299" spans="1:90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88"/>
      <c r="U299" s="88"/>
      <c r="V299" s="88"/>
      <c r="W299" s="88"/>
      <c r="X299" s="88"/>
      <c r="Y299" s="88"/>
      <c r="Z299" s="88"/>
      <c r="AA299" s="88"/>
      <c r="AB299" s="88"/>
      <c r="AC299" s="88"/>
      <c r="AD299" s="88"/>
      <c r="AE299" s="88"/>
      <c r="AF299" s="88"/>
      <c r="AG299" s="88"/>
      <c r="AH299" s="88"/>
      <c r="AI299" s="88"/>
      <c r="AJ299" s="88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</row>
    <row r="300" spans="1:90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88"/>
      <c r="U300" s="88"/>
      <c r="V300" s="88"/>
      <c r="W300" s="88"/>
      <c r="X300" s="88"/>
      <c r="Y300" s="88"/>
      <c r="Z300" s="88"/>
      <c r="AA300" s="88"/>
      <c r="AB300" s="88"/>
      <c r="AC300" s="88"/>
      <c r="AD300" s="88"/>
      <c r="AE300" s="88"/>
      <c r="AF300" s="88"/>
      <c r="AG300" s="88"/>
      <c r="AH300" s="88"/>
      <c r="AI300" s="88"/>
      <c r="AJ300" s="88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</row>
    <row r="301" spans="1:90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88"/>
      <c r="U301" s="88"/>
      <c r="V301" s="88"/>
      <c r="W301" s="88"/>
      <c r="X301" s="88"/>
      <c r="Y301" s="88"/>
      <c r="Z301" s="88"/>
      <c r="AA301" s="88"/>
      <c r="AB301" s="88"/>
      <c r="AC301" s="88"/>
      <c r="AD301" s="88"/>
      <c r="AE301" s="88"/>
      <c r="AF301" s="88"/>
      <c r="AG301" s="88"/>
      <c r="AH301" s="88"/>
      <c r="AI301" s="88"/>
      <c r="AJ301" s="88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</row>
    <row r="302" spans="1:90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  <c r="AD302" s="88"/>
      <c r="AE302" s="88"/>
      <c r="AF302" s="88"/>
      <c r="AG302" s="88"/>
      <c r="AH302" s="88"/>
      <c r="AI302" s="88"/>
      <c r="AJ302" s="88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</row>
    <row r="303" spans="1:90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  <c r="AE303" s="88"/>
      <c r="AF303" s="88"/>
      <c r="AG303" s="88"/>
      <c r="AH303" s="88"/>
      <c r="AI303" s="88"/>
      <c r="AJ303" s="88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</row>
    <row r="304" spans="1:90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88"/>
      <c r="U304" s="88"/>
      <c r="V304" s="88"/>
      <c r="W304" s="88"/>
      <c r="X304" s="88"/>
      <c r="Y304" s="88"/>
      <c r="Z304" s="88"/>
      <c r="AA304" s="88"/>
      <c r="AB304" s="88"/>
      <c r="AC304" s="88"/>
      <c r="AD304" s="88"/>
      <c r="AE304" s="88"/>
      <c r="AF304" s="88"/>
      <c r="AG304" s="88"/>
      <c r="AH304" s="88"/>
      <c r="AI304" s="88"/>
      <c r="AJ304" s="88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</row>
    <row r="305" spans="1:90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88"/>
      <c r="U305" s="88"/>
      <c r="V305" s="88"/>
      <c r="W305" s="88"/>
      <c r="X305" s="88"/>
      <c r="Y305" s="88"/>
      <c r="Z305" s="88"/>
      <c r="AA305" s="88"/>
      <c r="AB305" s="88"/>
      <c r="AC305" s="88"/>
      <c r="AD305" s="88"/>
      <c r="AE305" s="88"/>
      <c r="AF305" s="88"/>
      <c r="AG305" s="88"/>
      <c r="AH305" s="88"/>
      <c r="AI305" s="88"/>
      <c r="AJ305" s="88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</row>
    <row r="306" spans="1:90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88"/>
      <c r="U306" s="88"/>
      <c r="V306" s="88"/>
      <c r="W306" s="88"/>
      <c r="X306" s="88"/>
      <c r="Y306" s="88"/>
      <c r="Z306" s="88"/>
      <c r="AA306" s="88"/>
      <c r="AB306" s="88"/>
      <c r="AC306" s="88"/>
      <c r="AD306" s="88"/>
      <c r="AE306" s="88"/>
      <c r="AF306" s="88"/>
      <c r="AG306" s="88"/>
      <c r="AH306" s="88"/>
      <c r="AI306" s="88"/>
      <c r="AJ306" s="88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</row>
    <row r="307" spans="1:90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88"/>
      <c r="U307" s="88"/>
      <c r="V307" s="88"/>
      <c r="W307" s="88"/>
      <c r="X307" s="88"/>
      <c r="Y307" s="88"/>
      <c r="Z307" s="88"/>
      <c r="AA307" s="88"/>
      <c r="AB307" s="88"/>
      <c r="AC307" s="88"/>
      <c r="AD307" s="88"/>
      <c r="AE307" s="88"/>
      <c r="AF307" s="88"/>
      <c r="AG307" s="88"/>
      <c r="AH307" s="88"/>
      <c r="AI307" s="88"/>
      <c r="AJ307" s="88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</row>
    <row r="308" spans="1:90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88"/>
      <c r="U308" s="88"/>
      <c r="V308" s="88"/>
      <c r="W308" s="88"/>
      <c r="X308" s="88"/>
      <c r="Y308" s="88"/>
      <c r="Z308" s="88"/>
      <c r="AA308" s="88"/>
      <c r="AB308" s="88"/>
      <c r="AC308" s="88"/>
      <c r="AD308" s="88"/>
      <c r="AE308" s="88"/>
      <c r="AF308" s="88"/>
      <c r="AG308" s="88"/>
      <c r="AH308" s="88"/>
      <c r="AI308" s="88"/>
      <c r="AJ308" s="88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</row>
    <row r="309" spans="1:90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88"/>
      <c r="U309" s="88"/>
      <c r="V309" s="88"/>
      <c r="W309" s="88"/>
      <c r="X309" s="88"/>
      <c r="Y309" s="88"/>
      <c r="Z309" s="88"/>
      <c r="AA309" s="88"/>
      <c r="AB309" s="88"/>
      <c r="AC309" s="88"/>
      <c r="AD309" s="88"/>
      <c r="AE309" s="88"/>
      <c r="AF309" s="88"/>
      <c r="AG309" s="88"/>
      <c r="AH309" s="88"/>
      <c r="AI309" s="88"/>
      <c r="AJ309" s="88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</row>
    <row r="310" spans="1:90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88"/>
      <c r="U310" s="88"/>
      <c r="V310" s="88"/>
      <c r="W310" s="88"/>
      <c r="X310" s="88"/>
      <c r="Y310" s="88"/>
      <c r="Z310" s="88"/>
      <c r="AA310" s="88"/>
      <c r="AB310" s="88"/>
      <c r="AC310" s="88"/>
      <c r="AD310" s="88"/>
      <c r="AE310" s="88"/>
      <c r="AF310" s="88"/>
      <c r="AG310" s="88"/>
      <c r="AH310" s="88"/>
      <c r="AI310" s="88"/>
      <c r="AJ310" s="88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</row>
    <row r="311" spans="1:90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88"/>
      <c r="U311" s="88"/>
      <c r="V311" s="88"/>
      <c r="W311" s="88"/>
      <c r="X311" s="88"/>
      <c r="Y311" s="88"/>
      <c r="Z311" s="88"/>
      <c r="AA311" s="88"/>
      <c r="AB311" s="88"/>
      <c r="AC311" s="88"/>
      <c r="AD311" s="88"/>
      <c r="AE311" s="88"/>
      <c r="AF311" s="88"/>
      <c r="AG311" s="88"/>
      <c r="AH311" s="88"/>
      <c r="AI311" s="88"/>
      <c r="AJ311" s="88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</row>
    <row r="312" spans="1:90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88"/>
      <c r="U312" s="88"/>
      <c r="V312" s="88"/>
      <c r="W312" s="88"/>
      <c r="X312" s="88"/>
      <c r="Y312" s="88"/>
      <c r="Z312" s="88"/>
      <c r="AA312" s="88"/>
      <c r="AB312" s="88"/>
      <c r="AC312" s="88"/>
      <c r="AD312" s="88"/>
      <c r="AE312" s="88"/>
      <c r="AF312" s="88"/>
      <c r="AG312" s="88"/>
      <c r="AH312" s="88"/>
      <c r="AI312" s="88"/>
      <c r="AJ312" s="88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</row>
    <row r="313" spans="1:90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88"/>
      <c r="U313" s="88"/>
      <c r="V313" s="88"/>
      <c r="W313" s="88"/>
      <c r="X313" s="88"/>
      <c r="Y313" s="88"/>
      <c r="Z313" s="88"/>
      <c r="AA313" s="88"/>
      <c r="AB313" s="88"/>
      <c r="AC313" s="88"/>
      <c r="AD313" s="88"/>
      <c r="AE313" s="88"/>
      <c r="AF313" s="88"/>
      <c r="AG313" s="88"/>
      <c r="AH313" s="88"/>
      <c r="AI313" s="88"/>
      <c r="AJ313" s="88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</row>
    <row r="314" spans="1:90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88"/>
      <c r="U314" s="88"/>
      <c r="V314" s="88"/>
      <c r="W314" s="88"/>
      <c r="X314" s="88"/>
      <c r="Y314" s="88"/>
      <c r="Z314" s="88"/>
      <c r="AA314" s="88"/>
      <c r="AB314" s="88"/>
      <c r="AC314" s="88"/>
      <c r="AD314" s="88"/>
      <c r="AE314" s="88"/>
      <c r="AF314" s="88"/>
      <c r="AG314" s="88"/>
      <c r="AH314" s="88"/>
      <c r="AI314" s="88"/>
      <c r="AJ314" s="88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</row>
    <row r="315" spans="1:90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88"/>
      <c r="U315" s="88"/>
      <c r="V315" s="88"/>
      <c r="W315" s="88"/>
      <c r="X315" s="88"/>
      <c r="Y315" s="88"/>
      <c r="Z315" s="88"/>
      <c r="AA315" s="88"/>
      <c r="AB315" s="88"/>
      <c r="AC315" s="88"/>
      <c r="AD315" s="88"/>
      <c r="AE315" s="88"/>
      <c r="AF315" s="88"/>
      <c r="AG315" s="88"/>
      <c r="AH315" s="88"/>
      <c r="AI315" s="88"/>
      <c r="AJ315" s="88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</row>
    <row r="316" spans="1:90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88"/>
      <c r="U316" s="88"/>
      <c r="V316" s="88"/>
      <c r="W316" s="88"/>
      <c r="X316" s="88"/>
      <c r="Y316" s="88"/>
      <c r="Z316" s="88"/>
      <c r="AA316" s="88"/>
      <c r="AB316" s="88"/>
      <c r="AC316" s="88"/>
      <c r="AD316" s="88"/>
      <c r="AE316" s="88"/>
      <c r="AF316" s="88"/>
      <c r="AG316" s="88"/>
      <c r="AH316" s="88"/>
      <c r="AI316" s="88"/>
      <c r="AJ316" s="88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</row>
    <row r="317" spans="1:90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88"/>
      <c r="U317" s="88"/>
      <c r="V317" s="88"/>
      <c r="W317" s="88"/>
      <c r="X317" s="88"/>
      <c r="Y317" s="88"/>
      <c r="Z317" s="88"/>
      <c r="AA317" s="88"/>
      <c r="AB317" s="88"/>
      <c r="AC317" s="88"/>
      <c r="AD317" s="88"/>
      <c r="AE317" s="88"/>
      <c r="AF317" s="88"/>
      <c r="AG317" s="88"/>
      <c r="AH317" s="88"/>
      <c r="AI317" s="88"/>
      <c r="AJ317" s="88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</row>
    <row r="318" spans="1:90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88"/>
      <c r="U318" s="88"/>
      <c r="V318" s="88"/>
      <c r="W318" s="88"/>
      <c r="X318" s="88"/>
      <c r="Y318" s="88"/>
      <c r="Z318" s="88"/>
      <c r="AA318" s="88"/>
      <c r="AB318" s="88"/>
      <c r="AC318" s="88"/>
      <c r="AD318" s="88"/>
      <c r="AE318" s="88"/>
      <c r="AF318" s="88"/>
      <c r="AG318" s="88"/>
      <c r="AH318" s="88"/>
      <c r="AI318" s="88"/>
      <c r="AJ318" s="88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</row>
    <row r="319" spans="1:90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88"/>
      <c r="U319" s="88"/>
      <c r="V319" s="88"/>
      <c r="W319" s="88"/>
      <c r="X319" s="88"/>
      <c r="Y319" s="88"/>
      <c r="Z319" s="88"/>
      <c r="AA319" s="88"/>
      <c r="AB319" s="88"/>
      <c r="AC319" s="88"/>
      <c r="AD319" s="88"/>
      <c r="AE319" s="88"/>
      <c r="AF319" s="88"/>
      <c r="AG319" s="88"/>
      <c r="AH319" s="88"/>
      <c r="AI319" s="88"/>
      <c r="AJ319" s="88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</row>
    <row r="320" spans="1:90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88"/>
      <c r="U320" s="88"/>
      <c r="V320" s="88"/>
      <c r="W320" s="88"/>
      <c r="X320" s="88"/>
      <c r="Y320" s="88"/>
      <c r="Z320" s="88"/>
      <c r="AA320" s="88"/>
      <c r="AB320" s="88"/>
      <c r="AC320" s="88"/>
      <c r="AD320" s="88"/>
      <c r="AE320" s="88"/>
      <c r="AF320" s="88"/>
      <c r="AG320" s="88"/>
      <c r="AH320" s="88"/>
      <c r="AI320" s="88"/>
      <c r="AJ320" s="88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</row>
    <row r="321" spans="1:90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88"/>
      <c r="U321" s="88"/>
      <c r="V321" s="88"/>
      <c r="W321" s="88"/>
      <c r="X321" s="88"/>
      <c r="Y321" s="88"/>
      <c r="Z321" s="88"/>
      <c r="AA321" s="88"/>
      <c r="AB321" s="88"/>
      <c r="AC321" s="88"/>
      <c r="AD321" s="88"/>
      <c r="AE321" s="88"/>
      <c r="AF321" s="88"/>
      <c r="AG321" s="88"/>
      <c r="AH321" s="88"/>
      <c r="AI321" s="88"/>
      <c r="AJ321" s="88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</row>
    <row r="322" spans="1:90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88"/>
      <c r="U322" s="88"/>
      <c r="V322" s="88"/>
      <c r="W322" s="88"/>
      <c r="X322" s="88"/>
      <c r="Y322" s="88"/>
      <c r="Z322" s="88"/>
      <c r="AA322" s="88"/>
      <c r="AB322" s="88"/>
      <c r="AC322" s="88"/>
      <c r="AD322" s="88"/>
      <c r="AE322" s="88"/>
      <c r="AF322" s="88"/>
      <c r="AG322" s="88"/>
      <c r="AH322" s="88"/>
      <c r="AI322" s="88"/>
      <c r="AJ322" s="88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</row>
    <row r="323" spans="1:90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88"/>
      <c r="U323" s="88"/>
      <c r="V323" s="88"/>
      <c r="W323" s="88"/>
      <c r="X323" s="88"/>
      <c r="Y323" s="88"/>
      <c r="Z323" s="88"/>
      <c r="AA323" s="88"/>
      <c r="AB323" s="88"/>
      <c r="AC323" s="88"/>
      <c r="AD323" s="88"/>
      <c r="AE323" s="88"/>
      <c r="AF323" s="88"/>
      <c r="AG323" s="88"/>
      <c r="AH323" s="88"/>
      <c r="AI323" s="88"/>
      <c r="AJ323" s="88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</row>
    <row r="324" spans="1:90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88"/>
      <c r="U324" s="88"/>
      <c r="V324" s="88"/>
      <c r="W324" s="88"/>
      <c r="X324" s="88"/>
      <c r="Y324" s="88"/>
      <c r="Z324" s="88"/>
      <c r="AA324" s="88"/>
      <c r="AB324" s="88"/>
      <c r="AC324" s="88"/>
      <c r="AD324" s="88"/>
      <c r="AE324" s="88"/>
      <c r="AF324" s="88"/>
      <c r="AG324" s="88"/>
      <c r="AH324" s="88"/>
      <c r="AI324" s="88"/>
      <c r="AJ324" s="88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</row>
    <row r="325" spans="1:90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88"/>
      <c r="U325" s="88"/>
      <c r="V325" s="88"/>
      <c r="W325" s="88"/>
      <c r="X325" s="88"/>
      <c r="Y325" s="88"/>
      <c r="Z325" s="88"/>
      <c r="AA325" s="88"/>
      <c r="AB325" s="88"/>
      <c r="AC325" s="88"/>
      <c r="AD325" s="88"/>
      <c r="AE325" s="88"/>
      <c r="AF325" s="88"/>
      <c r="AG325" s="88"/>
      <c r="AH325" s="88"/>
      <c r="AI325" s="88"/>
      <c r="AJ325" s="88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</row>
    <row r="326" spans="1:90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88"/>
      <c r="U326" s="88"/>
      <c r="V326" s="88"/>
      <c r="W326" s="88"/>
      <c r="X326" s="88"/>
      <c r="Y326" s="88"/>
      <c r="Z326" s="88"/>
      <c r="AA326" s="88"/>
      <c r="AB326" s="88"/>
      <c r="AC326" s="88"/>
      <c r="AD326" s="88"/>
      <c r="AE326" s="88"/>
      <c r="AF326" s="88"/>
      <c r="AG326" s="88"/>
      <c r="AH326" s="88"/>
      <c r="AI326" s="88"/>
      <c r="AJ326" s="88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</row>
    <row r="327" spans="1:90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88"/>
      <c r="U327" s="88"/>
      <c r="V327" s="88"/>
      <c r="W327" s="88"/>
      <c r="X327" s="88"/>
      <c r="Y327" s="88"/>
      <c r="Z327" s="88"/>
      <c r="AA327" s="88"/>
      <c r="AB327" s="88"/>
      <c r="AC327" s="88"/>
      <c r="AD327" s="88"/>
      <c r="AE327" s="88"/>
      <c r="AF327" s="88"/>
      <c r="AG327" s="88"/>
      <c r="AH327" s="88"/>
      <c r="AI327" s="88"/>
      <c r="AJ327" s="88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</row>
    <row r="328" spans="1:90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88"/>
      <c r="U328" s="88"/>
      <c r="V328" s="88"/>
      <c r="W328" s="88"/>
      <c r="X328" s="88"/>
      <c r="Y328" s="88"/>
      <c r="Z328" s="88"/>
      <c r="AA328" s="88"/>
      <c r="AB328" s="88"/>
      <c r="AC328" s="88"/>
      <c r="AD328" s="88"/>
      <c r="AE328" s="88"/>
      <c r="AF328" s="88"/>
      <c r="AG328" s="88"/>
      <c r="AH328" s="88"/>
      <c r="AI328" s="88"/>
      <c r="AJ328" s="88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</row>
    <row r="329" spans="1:90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88"/>
      <c r="U329" s="88"/>
      <c r="V329" s="88"/>
      <c r="W329" s="88"/>
      <c r="X329" s="88"/>
      <c r="Y329" s="88"/>
      <c r="Z329" s="88"/>
      <c r="AA329" s="88"/>
      <c r="AB329" s="88"/>
      <c r="AC329" s="88"/>
      <c r="AD329" s="88"/>
      <c r="AE329" s="88"/>
      <c r="AF329" s="88"/>
      <c r="AG329" s="88"/>
      <c r="AH329" s="88"/>
      <c r="AI329" s="88"/>
      <c r="AJ329" s="88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</row>
    <row r="330" spans="1:90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88"/>
      <c r="U330" s="88"/>
      <c r="V330" s="88"/>
      <c r="W330" s="88"/>
      <c r="X330" s="88"/>
      <c r="Y330" s="88"/>
      <c r="Z330" s="88"/>
      <c r="AA330" s="88"/>
      <c r="AB330" s="88"/>
      <c r="AC330" s="88"/>
      <c r="AD330" s="88"/>
      <c r="AE330" s="88"/>
      <c r="AF330" s="88"/>
      <c r="AG330" s="88"/>
      <c r="AH330" s="88"/>
      <c r="AI330" s="88"/>
      <c r="AJ330" s="88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</row>
    <row r="331" spans="1:90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88"/>
      <c r="U331" s="88"/>
      <c r="V331" s="88"/>
      <c r="W331" s="88"/>
      <c r="X331" s="88"/>
      <c r="Y331" s="88"/>
      <c r="Z331" s="88"/>
      <c r="AA331" s="88"/>
      <c r="AB331" s="88"/>
      <c r="AC331" s="88"/>
      <c r="AD331" s="88"/>
      <c r="AE331" s="88"/>
      <c r="AF331" s="88"/>
      <c r="AG331" s="88"/>
      <c r="AH331" s="88"/>
      <c r="AI331" s="88"/>
      <c r="AJ331" s="88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</row>
    <row r="332" spans="1:90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88"/>
      <c r="U332" s="88"/>
      <c r="V332" s="88"/>
      <c r="W332" s="88"/>
      <c r="X332" s="88"/>
      <c r="Y332" s="88"/>
      <c r="Z332" s="88"/>
      <c r="AA332" s="88"/>
      <c r="AB332" s="88"/>
      <c r="AC332" s="88"/>
      <c r="AD332" s="88"/>
      <c r="AE332" s="88"/>
      <c r="AF332" s="88"/>
      <c r="AG332" s="88"/>
      <c r="AH332" s="88"/>
      <c r="AI332" s="88"/>
      <c r="AJ332" s="88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</row>
    <row r="333" spans="1:90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88"/>
      <c r="U333" s="88"/>
      <c r="V333" s="88"/>
      <c r="W333" s="88"/>
      <c r="X333" s="88"/>
      <c r="Y333" s="88"/>
      <c r="Z333" s="88"/>
      <c r="AA333" s="88"/>
      <c r="AB333" s="88"/>
      <c r="AC333" s="88"/>
      <c r="AD333" s="88"/>
      <c r="AE333" s="88"/>
      <c r="AF333" s="88"/>
      <c r="AG333" s="88"/>
      <c r="AH333" s="88"/>
      <c r="AI333" s="88"/>
      <c r="AJ333" s="88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</row>
    <row r="334" spans="1:90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88"/>
      <c r="U334" s="88"/>
      <c r="V334" s="88"/>
      <c r="W334" s="88"/>
      <c r="X334" s="88"/>
      <c r="Y334" s="88"/>
      <c r="Z334" s="88"/>
      <c r="AA334" s="88"/>
      <c r="AB334" s="88"/>
      <c r="AC334" s="88"/>
      <c r="AD334" s="88"/>
      <c r="AE334" s="88"/>
      <c r="AF334" s="88"/>
      <c r="AG334" s="88"/>
      <c r="AH334" s="88"/>
      <c r="AI334" s="88"/>
      <c r="AJ334" s="88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</row>
    <row r="335" spans="1:90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88"/>
      <c r="U335" s="88"/>
      <c r="V335" s="88"/>
      <c r="W335" s="88"/>
      <c r="X335" s="88"/>
      <c r="Y335" s="88"/>
      <c r="Z335" s="88"/>
      <c r="AA335" s="88"/>
      <c r="AB335" s="88"/>
      <c r="AC335" s="88"/>
      <c r="AD335" s="88"/>
      <c r="AE335" s="88"/>
      <c r="AF335" s="88"/>
      <c r="AG335" s="88"/>
      <c r="AH335" s="88"/>
      <c r="AI335" s="88"/>
      <c r="AJ335" s="88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</row>
    <row r="336" spans="1:90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88"/>
      <c r="U336" s="88"/>
      <c r="V336" s="88"/>
      <c r="W336" s="88"/>
      <c r="X336" s="88"/>
      <c r="Y336" s="88"/>
      <c r="Z336" s="88"/>
      <c r="AA336" s="88"/>
      <c r="AB336" s="88"/>
      <c r="AC336" s="88"/>
      <c r="AD336" s="88"/>
      <c r="AE336" s="88"/>
      <c r="AF336" s="88"/>
      <c r="AG336" s="88"/>
      <c r="AH336" s="88"/>
      <c r="AI336" s="88"/>
      <c r="AJ336" s="88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</row>
    <row r="337" spans="1:90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88"/>
      <c r="U337" s="88"/>
      <c r="V337" s="88"/>
      <c r="W337" s="88"/>
      <c r="X337" s="88"/>
      <c r="Y337" s="88"/>
      <c r="Z337" s="88"/>
      <c r="AA337" s="88"/>
      <c r="AB337" s="88"/>
      <c r="AC337" s="88"/>
      <c r="AD337" s="88"/>
      <c r="AE337" s="88"/>
      <c r="AF337" s="88"/>
      <c r="AG337" s="88"/>
      <c r="AH337" s="88"/>
      <c r="AI337" s="88"/>
      <c r="AJ337" s="88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</row>
    <row r="338" spans="1:90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88"/>
      <c r="U338" s="88"/>
      <c r="V338" s="88"/>
      <c r="W338" s="88"/>
      <c r="X338" s="88"/>
      <c r="Y338" s="88"/>
      <c r="Z338" s="88"/>
      <c r="AA338" s="88"/>
      <c r="AB338" s="88"/>
      <c r="AC338" s="88"/>
      <c r="AD338" s="88"/>
      <c r="AE338" s="88"/>
      <c r="AF338" s="88"/>
      <c r="AG338" s="88"/>
      <c r="AH338" s="88"/>
      <c r="AI338" s="88"/>
      <c r="AJ338" s="88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</row>
    <row r="339" spans="1:90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88"/>
      <c r="U339" s="88"/>
      <c r="V339" s="88"/>
      <c r="W339" s="88"/>
      <c r="X339" s="88"/>
      <c r="Y339" s="88"/>
      <c r="Z339" s="88"/>
      <c r="AA339" s="88"/>
      <c r="AB339" s="88"/>
      <c r="AC339" s="88"/>
      <c r="AD339" s="88"/>
      <c r="AE339" s="88"/>
      <c r="AF339" s="88"/>
      <c r="AG339" s="88"/>
      <c r="AH339" s="88"/>
      <c r="AI339" s="88"/>
      <c r="AJ339" s="88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</row>
    <row r="340" spans="1:90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88"/>
      <c r="U340" s="88"/>
      <c r="V340" s="88"/>
      <c r="W340" s="88"/>
      <c r="X340" s="88"/>
      <c r="Y340" s="88"/>
      <c r="Z340" s="88"/>
      <c r="AA340" s="88"/>
      <c r="AB340" s="88"/>
      <c r="AC340" s="88"/>
      <c r="AD340" s="88"/>
      <c r="AE340" s="88"/>
      <c r="AF340" s="88"/>
      <c r="AG340" s="88"/>
      <c r="AH340" s="88"/>
      <c r="AI340" s="88"/>
      <c r="AJ340" s="88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</row>
    <row r="341" spans="1:90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88"/>
      <c r="U341" s="88"/>
      <c r="V341" s="88"/>
      <c r="W341" s="88"/>
      <c r="X341" s="88"/>
      <c r="Y341" s="88"/>
      <c r="Z341" s="88"/>
      <c r="AA341" s="88"/>
      <c r="AB341" s="88"/>
      <c r="AC341" s="88"/>
      <c r="AD341" s="88"/>
      <c r="AE341" s="88"/>
      <c r="AF341" s="88"/>
      <c r="AG341" s="88"/>
      <c r="AH341" s="88"/>
      <c r="AI341" s="88"/>
      <c r="AJ341" s="88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</row>
    <row r="342" spans="1:90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88"/>
      <c r="U342" s="88"/>
      <c r="V342" s="88"/>
      <c r="W342" s="88"/>
      <c r="X342" s="88"/>
      <c r="Y342" s="88"/>
      <c r="Z342" s="88"/>
      <c r="AA342" s="88"/>
      <c r="AB342" s="88"/>
      <c r="AC342" s="88"/>
      <c r="AD342" s="88"/>
      <c r="AE342" s="88"/>
      <c r="AF342" s="88"/>
      <c r="AG342" s="88"/>
      <c r="AH342" s="88"/>
      <c r="AI342" s="88"/>
      <c r="AJ342" s="88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</row>
    <row r="343" spans="1:90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88"/>
      <c r="U343" s="88"/>
      <c r="V343" s="88"/>
      <c r="W343" s="88"/>
      <c r="X343" s="88"/>
      <c r="Y343" s="88"/>
      <c r="Z343" s="88"/>
      <c r="AA343" s="88"/>
      <c r="AB343" s="88"/>
      <c r="AC343" s="88"/>
      <c r="AD343" s="88"/>
      <c r="AE343" s="88"/>
      <c r="AF343" s="88"/>
      <c r="AG343" s="88"/>
      <c r="AH343" s="88"/>
      <c r="AI343" s="88"/>
      <c r="AJ343" s="88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</row>
    <row r="344" spans="1:90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88"/>
      <c r="U344" s="88"/>
      <c r="V344" s="88"/>
      <c r="W344" s="88"/>
      <c r="X344" s="88"/>
      <c r="Y344" s="88"/>
      <c r="Z344" s="88"/>
      <c r="AA344" s="88"/>
      <c r="AB344" s="88"/>
      <c r="AC344" s="88"/>
      <c r="AD344" s="88"/>
      <c r="AE344" s="88"/>
      <c r="AF344" s="88"/>
      <c r="AG344" s="88"/>
      <c r="AH344" s="88"/>
      <c r="AI344" s="88"/>
      <c r="AJ344" s="88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</row>
    <row r="345" spans="1:90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88"/>
      <c r="U345" s="88"/>
      <c r="V345" s="88"/>
      <c r="W345" s="88"/>
      <c r="X345" s="88"/>
      <c r="Y345" s="88"/>
      <c r="Z345" s="88"/>
      <c r="AA345" s="88"/>
      <c r="AB345" s="88"/>
      <c r="AC345" s="88"/>
      <c r="AD345" s="88"/>
      <c r="AE345" s="88"/>
      <c r="AF345" s="88"/>
      <c r="AG345" s="88"/>
      <c r="AH345" s="88"/>
      <c r="AI345" s="88"/>
      <c r="AJ345" s="88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</row>
    <row r="346" spans="1:90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88"/>
      <c r="U346" s="88"/>
      <c r="V346" s="88"/>
      <c r="W346" s="88"/>
      <c r="X346" s="88"/>
      <c r="Y346" s="88"/>
      <c r="Z346" s="88"/>
      <c r="AA346" s="88"/>
      <c r="AB346" s="88"/>
      <c r="AC346" s="88"/>
      <c r="AD346" s="88"/>
      <c r="AE346" s="88"/>
      <c r="AF346" s="88"/>
      <c r="AG346" s="88"/>
      <c r="AH346" s="88"/>
      <c r="AI346" s="88"/>
      <c r="AJ346" s="88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</row>
    <row r="347" spans="1:90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88"/>
      <c r="U347" s="88"/>
      <c r="V347" s="88"/>
      <c r="W347" s="88"/>
      <c r="X347" s="88"/>
      <c r="Y347" s="88"/>
      <c r="Z347" s="88"/>
      <c r="AA347" s="88"/>
      <c r="AB347" s="88"/>
      <c r="AC347" s="88"/>
      <c r="AD347" s="88"/>
      <c r="AE347" s="88"/>
      <c r="AF347" s="88"/>
      <c r="AG347" s="88"/>
      <c r="AH347" s="88"/>
      <c r="AI347" s="88"/>
      <c r="AJ347" s="88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</row>
    <row r="348" spans="1:90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88"/>
      <c r="U348" s="88"/>
      <c r="V348" s="88"/>
      <c r="W348" s="88"/>
      <c r="X348" s="88"/>
      <c r="Y348" s="88"/>
      <c r="Z348" s="88"/>
      <c r="AA348" s="88"/>
      <c r="AB348" s="88"/>
      <c r="AC348" s="88"/>
      <c r="AD348" s="88"/>
      <c r="AE348" s="88"/>
      <c r="AF348" s="88"/>
      <c r="AG348" s="88"/>
      <c r="AH348" s="88"/>
      <c r="AI348" s="88"/>
      <c r="AJ348" s="88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</row>
    <row r="349" spans="1:90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88"/>
      <c r="U349" s="88"/>
      <c r="V349" s="88"/>
      <c r="W349" s="88"/>
      <c r="X349" s="88"/>
      <c r="Y349" s="88"/>
      <c r="Z349" s="88"/>
      <c r="AA349" s="88"/>
      <c r="AB349" s="88"/>
      <c r="AC349" s="88"/>
      <c r="AD349" s="88"/>
      <c r="AE349" s="88"/>
      <c r="AF349" s="88"/>
      <c r="AG349" s="88"/>
      <c r="AH349" s="88"/>
      <c r="AI349" s="88"/>
      <c r="AJ349" s="88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</row>
    <row r="350" spans="1:90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88"/>
      <c r="U350" s="88"/>
      <c r="V350" s="88"/>
      <c r="W350" s="88"/>
      <c r="X350" s="88"/>
      <c r="Y350" s="88"/>
      <c r="Z350" s="88"/>
      <c r="AA350" s="88"/>
      <c r="AB350" s="88"/>
      <c r="AC350" s="88"/>
      <c r="AD350" s="88"/>
      <c r="AE350" s="88"/>
      <c r="AF350" s="88"/>
      <c r="AG350" s="88"/>
      <c r="AH350" s="88"/>
      <c r="AI350" s="88"/>
      <c r="AJ350" s="88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</row>
    <row r="351" spans="1:90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88"/>
      <c r="U351" s="88"/>
      <c r="V351" s="88"/>
      <c r="W351" s="88"/>
      <c r="X351" s="88"/>
      <c r="Y351" s="88"/>
      <c r="Z351" s="88"/>
      <c r="AA351" s="88"/>
      <c r="AB351" s="88"/>
      <c r="AC351" s="88"/>
      <c r="AD351" s="88"/>
      <c r="AE351" s="88"/>
      <c r="AF351" s="88"/>
      <c r="AG351" s="88"/>
      <c r="AH351" s="88"/>
      <c r="AI351" s="88"/>
      <c r="AJ351" s="88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</row>
    <row r="352" spans="1:90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88"/>
      <c r="U352" s="88"/>
      <c r="V352" s="88"/>
      <c r="W352" s="88"/>
      <c r="X352" s="88"/>
      <c r="Y352" s="88"/>
      <c r="Z352" s="88"/>
      <c r="AA352" s="88"/>
      <c r="AB352" s="88"/>
      <c r="AC352" s="88"/>
      <c r="AD352" s="88"/>
      <c r="AE352" s="88"/>
      <c r="AF352" s="88"/>
      <c r="AG352" s="88"/>
      <c r="AH352" s="88"/>
      <c r="AI352" s="88"/>
      <c r="AJ352" s="88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</row>
    <row r="353" spans="1:90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88"/>
      <c r="U353" s="88"/>
      <c r="V353" s="88"/>
      <c r="W353" s="88"/>
      <c r="X353" s="88"/>
      <c r="Y353" s="88"/>
      <c r="Z353" s="88"/>
      <c r="AA353" s="88"/>
      <c r="AB353" s="88"/>
      <c r="AC353" s="88"/>
      <c r="AD353" s="88"/>
      <c r="AE353" s="88"/>
      <c r="AF353" s="88"/>
      <c r="AG353" s="88"/>
      <c r="AH353" s="88"/>
      <c r="AI353" s="88"/>
      <c r="AJ353" s="88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</row>
    <row r="354" spans="1:90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88"/>
      <c r="U354" s="88"/>
      <c r="V354" s="88"/>
      <c r="W354" s="88"/>
      <c r="X354" s="88"/>
      <c r="Y354" s="88"/>
      <c r="Z354" s="88"/>
      <c r="AA354" s="88"/>
      <c r="AB354" s="88"/>
      <c r="AC354" s="88"/>
      <c r="AD354" s="88"/>
      <c r="AE354" s="88"/>
      <c r="AF354" s="88"/>
      <c r="AG354" s="88"/>
      <c r="AH354" s="88"/>
      <c r="AI354" s="88"/>
      <c r="AJ354" s="88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</row>
    <row r="355" spans="1:90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88"/>
      <c r="U355" s="88"/>
      <c r="V355" s="88"/>
      <c r="W355" s="88"/>
      <c r="X355" s="88"/>
      <c r="Y355" s="88"/>
      <c r="Z355" s="88"/>
      <c r="AA355" s="88"/>
      <c r="AB355" s="88"/>
      <c r="AC355" s="88"/>
      <c r="AD355" s="88"/>
      <c r="AE355" s="88"/>
      <c r="AF355" s="88"/>
      <c r="AG355" s="88"/>
      <c r="AH355" s="88"/>
      <c r="AI355" s="88"/>
      <c r="AJ355" s="88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</row>
    <row r="356" spans="1:90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88"/>
      <c r="U356" s="88"/>
      <c r="V356" s="88"/>
      <c r="W356" s="88"/>
      <c r="X356" s="88"/>
      <c r="Y356" s="88"/>
      <c r="Z356" s="88"/>
      <c r="AA356" s="88"/>
      <c r="AB356" s="88"/>
      <c r="AC356" s="88"/>
      <c r="AD356" s="88"/>
      <c r="AE356" s="88"/>
      <c r="AF356" s="88"/>
      <c r="AG356" s="88"/>
      <c r="AH356" s="88"/>
      <c r="AI356" s="88"/>
      <c r="AJ356" s="88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</row>
    <row r="357" spans="1:90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88"/>
      <c r="U357" s="88"/>
      <c r="V357" s="88"/>
      <c r="W357" s="88"/>
      <c r="X357" s="88"/>
      <c r="Y357" s="88"/>
      <c r="Z357" s="88"/>
      <c r="AA357" s="88"/>
      <c r="AB357" s="88"/>
      <c r="AC357" s="88"/>
      <c r="AD357" s="88"/>
      <c r="AE357" s="88"/>
      <c r="AF357" s="88"/>
      <c r="AG357" s="88"/>
      <c r="AH357" s="88"/>
      <c r="AI357" s="88"/>
      <c r="AJ357" s="88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</row>
    <row r="358" spans="1:90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88"/>
      <c r="U358" s="88"/>
      <c r="V358" s="88"/>
      <c r="W358" s="88"/>
      <c r="X358" s="88"/>
      <c r="Y358" s="88"/>
      <c r="Z358" s="88"/>
      <c r="AA358" s="88"/>
      <c r="AB358" s="88"/>
      <c r="AC358" s="88"/>
      <c r="AD358" s="88"/>
      <c r="AE358" s="88"/>
      <c r="AF358" s="88"/>
      <c r="AG358" s="88"/>
      <c r="AH358" s="88"/>
      <c r="AI358" s="88"/>
      <c r="AJ358" s="88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</row>
    <row r="359" spans="1:90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88"/>
      <c r="U359" s="88"/>
      <c r="V359" s="88"/>
      <c r="W359" s="88"/>
      <c r="X359" s="88"/>
      <c r="Y359" s="88"/>
      <c r="Z359" s="88"/>
      <c r="AA359" s="88"/>
      <c r="AB359" s="88"/>
      <c r="AC359" s="88"/>
      <c r="AD359" s="88"/>
      <c r="AE359" s="88"/>
      <c r="AF359" s="88"/>
      <c r="AG359" s="88"/>
      <c r="AH359" s="88"/>
      <c r="AI359" s="88"/>
      <c r="AJ359" s="88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</row>
    <row r="360" spans="1:90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88"/>
      <c r="U360" s="88"/>
      <c r="V360" s="88"/>
      <c r="W360" s="88"/>
      <c r="X360" s="88"/>
      <c r="Y360" s="88"/>
      <c r="Z360" s="88"/>
      <c r="AA360" s="88"/>
      <c r="AB360" s="88"/>
      <c r="AC360" s="88"/>
      <c r="AD360" s="88"/>
      <c r="AE360" s="88"/>
      <c r="AF360" s="88"/>
      <c r="AG360" s="88"/>
      <c r="AH360" s="88"/>
      <c r="AI360" s="88"/>
      <c r="AJ360" s="88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</row>
    <row r="361" spans="1:90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88"/>
      <c r="U361" s="88"/>
      <c r="V361" s="88"/>
      <c r="W361" s="88"/>
      <c r="X361" s="88"/>
      <c r="Y361" s="88"/>
      <c r="Z361" s="88"/>
      <c r="AA361" s="88"/>
      <c r="AB361" s="88"/>
      <c r="AC361" s="88"/>
      <c r="AD361" s="88"/>
      <c r="AE361" s="88"/>
      <c r="AF361" s="88"/>
      <c r="AG361" s="88"/>
      <c r="AH361" s="88"/>
      <c r="AI361" s="88"/>
      <c r="AJ361" s="88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</row>
    <row r="362" spans="1:90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88"/>
      <c r="U362" s="88"/>
      <c r="V362" s="88"/>
      <c r="W362" s="88"/>
      <c r="X362" s="88"/>
      <c r="Y362" s="88"/>
      <c r="Z362" s="88"/>
      <c r="AA362" s="88"/>
      <c r="AB362" s="88"/>
      <c r="AC362" s="88"/>
      <c r="AD362" s="88"/>
      <c r="AE362" s="88"/>
      <c r="AF362" s="88"/>
      <c r="AG362" s="88"/>
      <c r="AH362" s="88"/>
      <c r="AI362" s="88"/>
      <c r="AJ362" s="88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</row>
    <row r="363" spans="1:90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88"/>
      <c r="U363" s="88"/>
      <c r="V363" s="88"/>
      <c r="W363" s="88"/>
      <c r="X363" s="88"/>
      <c r="Y363" s="88"/>
      <c r="Z363" s="88"/>
      <c r="AA363" s="88"/>
      <c r="AB363" s="88"/>
      <c r="AC363" s="88"/>
      <c r="AD363" s="88"/>
      <c r="AE363" s="88"/>
      <c r="AF363" s="88"/>
      <c r="AG363" s="88"/>
      <c r="AH363" s="88"/>
      <c r="AI363" s="88"/>
      <c r="AJ363" s="88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</row>
    <row r="364" spans="1:90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88"/>
      <c r="U364" s="88"/>
      <c r="V364" s="88"/>
      <c r="W364" s="88"/>
      <c r="X364" s="88"/>
      <c r="Y364" s="88"/>
      <c r="Z364" s="88"/>
      <c r="AA364" s="88"/>
      <c r="AB364" s="88"/>
      <c r="AC364" s="88"/>
      <c r="AD364" s="88"/>
      <c r="AE364" s="88"/>
      <c r="AF364" s="88"/>
      <c r="AG364" s="88"/>
      <c r="AH364" s="88"/>
      <c r="AI364" s="88"/>
      <c r="AJ364" s="88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</row>
    <row r="365" spans="1:90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88"/>
      <c r="U365" s="88"/>
      <c r="V365" s="88"/>
      <c r="W365" s="88"/>
      <c r="X365" s="88"/>
      <c r="Y365" s="88"/>
      <c r="Z365" s="88"/>
      <c r="AA365" s="88"/>
      <c r="AB365" s="88"/>
      <c r="AC365" s="88"/>
      <c r="AD365" s="88"/>
      <c r="AE365" s="88"/>
      <c r="AF365" s="88"/>
      <c r="AG365" s="88"/>
      <c r="AH365" s="88"/>
      <c r="AI365" s="88"/>
      <c r="AJ365" s="88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</row>
    <row r="366" spans="1:90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88"/>
      <c r="U366" s="88"/>
      <c r="V366" s="88"/>
      <c r="W366" s="88"/>
      <c r="X366" s="88"/>
      <c r="Y366" s="88"/>
      <c r="Z366" s="88"/>
      <c r="AA366" s="88"/>
      <c r="AB366" s="88"/>
      <c r="AC366" s="88"/>
      <c r="AD366" s="88"/>
      <c r="AE366" s="88"/>
      <c r="AF366" s="88"/>
      <c r="AG366" s="88"/>
      <c r="AH366" s="88"/>
      <c r="AI366" s="88"/>
      <c r="AJ366" s="88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</row>
    <row r="367" spans="1:90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88"/>
      <c r="U367" s="88"/>
      <c r="V367" s="88"/>
      <c r="W367" s="88"/>
      <c r="X367" s="88"/>
      <c r="Y367" s="88"/>
      <c r="Z367" s="88"/>
      <c r="AA367" s="88"/>
      <c r="AB367" s="88"/>
      <c r="AC367" s="88"/>
      <c r="AD367" s="88"/>
      <c r="AE367" s="88"/>
      <c r="AF367" s="88"/>
      <c r="AG367" s="88"/>
      <c r="AH367" s="88"/>
      <c r="AI367" s="88"/>
      <c r="AJ367" s="88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</row>
    <row r="368" spans="1:90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88"/>
      <c r="U368" s="88"/>
      <c r="V368" s="88"/>
      <c r="W368" s="88"/>
      <c r="X368" s="88"/>
      <c r="Y368" s="88"/>
      <c r="Z368" s="88"/>
      <c r="AA368" s="88"/>
      <c r="AB368" s="88"/>
      <c r="AC368" s="88"/>
      <c r="AD368" s="88"/>
      <c r="AE368" s="88"/>
      <c r="AF368" s="88"/>
      <c r="AG368" s="88"/>
      <c r="AH368" s="88"/>
      <c r="AI368" s="88"/>
      <c r="AJ368" s="88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</row>
    <row r="369" spans="1:90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88"/>
      <c r="U369" s="88"/>
      <c r="V369" s="88"/>
      <c r="W369" s="88"/>
      <c r="X369" s="88"/>
      <c r="Y369" s="88"/>
      <c r="Z369" s="88"/>
      <c r="AA369" s="88"/>
      <c r="AB369" s="88"/>
      <c r="AC369" s="88"/>
      <c r="AD369" s="88"/>
      <c r="AE369" s="88"/>
      <c r="AF369" s="88"/>
      <c r="AG369" s="88"/>
      <c r="AH369" s="88"/>
      <c r="AI369" s="88"/>
      <c r="AJ369" s="88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</row>
    <row r="370" spans="1:90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88"/>
      <c r="U370" s="88"/>
      <c r="V370" s="88"/>
      <c r="W370" s="88"/>
      <c r="X370" s="88"/>
      <c r="Y370" s="88"/>
      <c r="Z370" s="88"/>
      <c r="AA370" s="88"/>
      <c r="AB370" s="88"/>
      <c r="AC370" s="88"/>
      <c r="AD370" s="88"/>
      <c r="AE370" s="88"/>
      <c r="AF370" s="88"/>
      <c r="AG370" s="88"/>
      <c r="AH370" s="88"/>
      <c r="AI370" s="88"/>
      <c r="AJ370" s="88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</row>
    <row r="371" spans="1:90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88"/>
      <c r="U371" s="88"/>
      <c r="V371" s="88"/>
      <c r="W371" s="88"/>
      <c r="X371" s="88"/>
      <c r="Y371" s="88"/>
      <c r="Z371" s="88"/>
      <c r="AA371" s="88"/>
      <c r="AB371" s="88"/>
      <c r="AC371" s="88"/>
      <c r="AD371" s="88"/>
      <c r="AE371" s="88"/>
      <c r="AF371" s="88"/>
      <c r="AG371" s="88"/>
      <c r="AH371" s="88"/>
      <c r="AI371" s="88"/>
      <c r="AJ371" s="88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</row>
    <row r="372" spans="1:90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88"/>
      <c r="U372" s="88"/>
      <c r="V372" s="88"/>
      <c r="W372" s="88"/>
      <c r="X372" s="88"/>
      <c r="Y372" s="88"/>
      <c r="Z372" s="88"/>
      <c r="AA372" s="88"/>
      <c r="AB372" s="88"/>
      <c r="AC372" s="88"/>
      <c r="AD372" s="88"/>
      <c r="AE372" s="88"/>
      <c r="AF372" s="88"/>
      <c r="AG372" s="88"/>
      <c r="AH372" s="88"/>
      <c r="AI372" s="88"/>
      <c r="AJ372" s="88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</row>
    <row r="373" spans="1:90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88"/>
      <c r="U373" s="88"/>
      <c r="V373" s="88"/>
      <c r="W373" s="88"/>
      <c r="X373" s="88"/>
      <c r="Y373" s="88"/>
      <c r="Z373" s="88"/>
      <c r="AA373" s="88"/>
      <c r="AB373" s="88"/>
      <c r="AC373" s="88"/>
      <c r="AD373" s="88"/>
      <c r="AE373" s="88"/>
      <c r="AF373" s="88"/>
      <c r="AG373" s="88"/>
      <c r="AH373" s="88"/>
      <c r="AI373" s="88"/>
      <c r="AJ373" s="88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</row>
    <row r="374" spans="1:90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88"/>
      <c r="U374" s="88"/>
      <c r="V374" s="88"/>
      <c r="W374" s="88"/>
      <c r="X374" s="88"/>
      <c r="Y374" s="88"/>
      <c r="Z374" s="88"/>
      <c r="AA374" s="88"/>
      <c r="AB374" s="88"/>
      <c r="AC374" s="88"/>
      <c r="AD374" s="88"/>
      <c r="AE374" s="88"/>
      <c r="AF374" s="88"/>
      <c r="AG374" s="88"/>
      <c r="AH374" s="88"/>
      <c r="AI374" s="88"/>
      <c r="AJ374" s="88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</row>
    <row r="375" spans="1:90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  <c r="AD375" s="88"/>
      <c r="AE375" s="88"/>
      <c r="AF375" s="88"/>
      <c r="AG375" s="88"/>
      <c r="AH375" s="88"/>
      <c r="AI375" s="88"/>
      <c r="AJ375" s="88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</row>
    <row r="376" spans="1:90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88"/>
      <c r="U376" s="88"/>
      <c r="V376" s="88"/>
      <c r="W376" s="88"/>
      <c r="X376" s="88"/>
      <c r="Y376" s="88"/>
      <c r="Z376" s="88"/>
      <c r="AA376" s="88"/>
      <c r="AB376" s="88"/>
      <c r="AC376" s="88"/>
      <c r="AD376" s="88"/>
      <c r="AE376" s="88"/>
      <c r="AF376" s="88"/>
      <c r="AG376" s="88"/>
      <c r="AH376" s="88"/>
      <c r="AI376" s="88"/>
      <c r="AJ376" s="88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</row>
    <row r="377" spans="1:90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88"/>
      <c r="U377" s="88"/>
      <c r="V377" s="88"/>
      <c r="W377" s="88"/>
      <c r="X377" s="88"/>
      <c r="Y377" s="88"/>
      <c r="Z377" s="88"/>
      <c r="AA377" s="88"/>
      <c r="AB377" s="88"/>
      <c r="AC377" s="88"/>
      <c r="AD377" s="88"/>
      <c r="AE377" s="88"/>
      <c r="AF377" s="88"/>
      <c r="AG377" s="88"/>
      <c r="AH377" s="88"/>
      <c r="AI377" s="88"/>
      <c r="AJ377" s="88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</row>
    <row r="378" spans="1:90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88"/>
      <c r="U378" s="88"/>
      <c r="V378" s="88"/>
      <c r="W378" s="88"/>
      <c r="X378" s="88"/>
      <c r="Y378" s="88"/>
      <c r="Z378" s="88"/>
      <c r="AA378" s="88"/>
      <c r="AB378" s="88"/>
      <c r="AC378" s="88"/>
      <c r="AD378" s="88"/>
      <c r="AE378" s="88"/>
      <c r="AF378" s="88"/>
      <c r="AG378" s="88"/>
      <c r="AH378" s="88"/>
      <c r="AI378" s="88"/>
      <c r="AJ378" s="88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</row>
    <row r="379" spans="1:90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88"/>
      <c r="U379" s="88"/>
      <c r="V379" s="88"/>
      <c r="W379" s="88"/>
      <c r="X379" s="88"/>
      <c r="Y379" s="88"/>
      <c r="Z379" s="88"/>
      <c r="AA379" s="88"/>
      <c r="AB379" s="88"/>
      <c r="AC379" s="88"/>
      <c r="AD379" s="88"/>
      <c r="AE379" s="88"/>
      <c r="AF379" s="88"/>
      <c r="AG379" s="88"/>
      <c r="AH379" s="88"/>
      <c r="AI379" s="88"/>
      <c r="AJ379" s="88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</row>
    <row r="380" spans="1:90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88"/>
      <c r="U380" s="88"/>
      <c r="V380" s="88"/>
      <c r="W380" s="88"/>
      <c r="X380" s="88"/>
      <c r="Y380" s="88"/>
      <c r="Z380" s="88"/>
      <c r="AA380" s="88"/>
      <c r="AB380" s="88"/>
      <c r="AC380" s="88"/>
      <c r="AD380" s="88"/>
      <c r="AE380" s="88"/>
      <c r="AF380" s="88"/>
      <c r="AG380" s="88"/>
      <c r="AH380" s="88"/>
      <c r="AI380" s="88"/>
      <c r="AJ380" s="88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</row>
    <row r="381" spans="1:90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88"/>
      <c r="U381" s="88"/>
      <c r="V381" s="88"/>
      <c r="W381" s="88"/>
      <c r="X381" s="88"/>
      <c r="Y381" s="88"/>
      <c r="Z381" s="88"/>
      <c r="AA381" s="88"/>
      <c r="AB381" s="88"/>
      <c r="AC381" s="88"/>
      <c r="AD381" s="88"/>
      <c r="AE381" s="88"/>
      <c r="AF381" s="88"/>
      <c r="AG381" s="88"/>
      <c r="AH381" s="88"/>
      <c r="AI381" s="88"/>
      <c r="AJ381" s="88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</row>
    <row r="382" spans="1:90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88"/>
      <c r="U382" s="88"/>
      <c r="V382" s="88"/>
      <c r="W382" s="88"/>
      <c r="X382" s="88"/>
      <c r="Y382" s="88"/>
      <c r="Z382" s="88"/>
      <c r="AA382" s="88"/>
      <c r="AB382" s="88"/>
      <c r="AC382" s="88"/>
      <c r="AD382" s="88"/>
      <c r="AE382" s="88"/>
      <c r="AF382" s="88"/>
      <c r="AG382" s="88"/>
      <c r="AH382" s="88"/>
      <c r="AI382" s="88"/>
      <c r="AJ382" s="88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</row>
    <row r="383" spans="1:90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88"/>
      <c r="U383" s="88"/>
      <c r="V383" s="88"/>
      <c r="W383" s="88"/>
      <c r="X383" s="88"/>
      <c r="Y383" s="88"/>
      <c r="Z383" s="88"/>
      <c r="AA383" s="88"/>
      <c r="AB383" s="88"/>
      <c r="AC383" s="88"/>
      <c r="AD383" s="88"/>
      <c r="AE383" s="88"/>
      <c r="AF383" s="88"/>
      <c r="AG383" s="88"/>
      <c r="AH383" s="88"/>
      <c r="AI383" s="88"/>
      <c r="AJ383" s="88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</row>
    <row r="384" spans="1:90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88"/>
      <c r="U384" s="88"/>
      <c r="V384" s="88"/>
      <c r="W384" s="88"/>
      <c r="X384" s="88"/>
      <c r="Y384" s="88"/>
      <c r="Z384" s="88"/>
      <c r="AA384" s="88"/>
      <c r="AB384" s="88"/>
      <c r="AC384" s="88"/>
      <c r="AD384" s="88"/>
      <c r="AE384" s="88"/>
      <c r="AF384" s="88"/>
      <c r="AG384" s="88"/>
      <c r="AH384" s="88"/>
      <c r="AI384" s="88"/>
      <c r="AJ384" s="88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</row>
    <row r="385" spans="1:90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88"/>
      <c r="U385" s="88"/>
      <c r="V385" s="88"/>
      <c r="W385" s="88"/>
      <c r="X385" s="88"/>
      <c r="Y385" s="88"/>
      <c r="Z385" s="88"/>
      <c r="AA385" s="88"/>
      <c r="AB385" s="88"/>
      <c r="AC385" s="88"/>
      <c r="AD385" s="88"/>
      <c r="AE385" s="88"/>
      <c r="AF385" s="88"/>
      <c r="AG385" s="88"/>
      <c r="AH385" s="88"/>
      <c r="AI385" s="88"/>
      <c r="AJ385" s="88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</row>
    <row r="386" spans="1:90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88"/>
      <c r="U386" s="88"/>
      <c r="V386" s="88"/>
      <c r="W386" s="88"/>
      <c r="X386" s="88"/>
      <c r="Y386" s="88"/>
      <c r="Z386" s="88"/>
      <c r="AA386" s="88"/>
      <c r="AB386" s="88"/>
      <c r="AC386" s="88"/>
      <c r="AD386" s="88"/>
      <c r="AE386" s="88"/>
      <c r="AF386" s="88"/>
      <c r="AG386" s="88"/>
      <c r="AH386" s="88"/>
      <c r="AI386" s="88"/>
      <c r="AJ386" s="88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</row>
    <row r="387" spans="1:90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88"/>
      <c r="U387" s="88"/>
      <c r="V387" s="88"/>
      <c r="W387" s="88"/>
      <c r="X387" s="88"/>
      <c r="Y387" s="88"/>
      <c r="Z387" s="88"/>
      <c r="AA387" s="88"/>
      <c r="AB387" s="88"/>
      <c r="AC387" s="88"/>
      <c r="AD387" s="88"/>
      <c r="AE387" s="88"/>
      <c r="AF387" s="88"/>
      <c r="AG387" s="88"/>
      <c r="AH387" s="88"/>
      <c r="AI387" s="88"/>
      <c r="AJ387" s="88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</row>
    <row r="388" spans="1:90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88"/>
      <c r="U388" s="88"/>
      <c r="V388" s="88"/>
      <c r="W388" s="88"/>
      <c r="X388" s="88"/>
      <c r="Y388" s="88"/>
      <c r="Z388" s="88"/>
      <c r="AA388" s="88"/>
      <c r="AB388" s="88"/>
      <c r="AC388" s="88"/>
      <c r="AD388" s="88"/>
      <c r="AE388" s="88"/>
      <c r="AF388" s="88"/>
      <c r="AG388" s="88"/>
      <c r="AH388" s="88"/>
      <c r="AI388" s="88"/>
      <c r="AJ388" s="88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</row>
    <row r="389" spans="1:90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88"/>
      <c r="U389" s="88"/>
      <c r="V389" s="88"/>
      <c r="W389" s="88"/>
      <c r="X389" s="88"/>
      <c r="Y389" s="88"/>
      <c r="Z389" s="88"/>
      <c r="AA389" s="88"/>
      <c r="AB389" s="88"/>
      <c r="AC389" s="88"/>
      <c r="AD389" s="88"/>
      <c r="AE389" s="88"/>
      <c r="AF389" s="88"/>
      <c r="AG389" s="88"/>
      <c r="AH389" s="88"/>
      <c r="AI389" s="88"/>
      <c r="AJ389" s="88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</row>
    <row r="390" spans="1:90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88"/>
      <c r="U390" s="88"/>
      <c r="V390" s="88"/>
      <c r="W390" s="88"/>
      <c r="X390" s="88"/>
      <c r="Y390" s="88"/>
      <c r="Z390" s="88"/>
      <c r="AA390" s="88"/>
      <c r="AB390" s="88"/>
      <c r="AC390" s="88"/>
      <c r="AD390" s="88"/>
      <c r="AE390" s="88"/>
      <c r="AF390" s="88"/>
      <c r="AG390" s="88"/>
      <c r="AH390" s="88"/>
      <c r="AI390" s="88"/>
      <c r="AJ390" s="88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</row>
    <row r="391" spans="1:90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88"/>
      <c r="U391" s="88"/>
      <c r="V391" s="88"/>
      <c r="W391" s="88"/>
      <c r="X391" s="88"/>
      <c r="Y391" s="88"/>
      <c r="Z391" s="88"/>
      <c r="AA391" s="88"/>
      <c r="AB391" s="88"/>
      <c r="AC391" s="88"/>
      <c r="AD391" s="88"/>
      <c r="AE391" s="88"/>
      <c r="AF391" s="88"/>
      <c r="AG391" s="88"/>
      <c r="AH391" s="88"/>
      <c r="AI391" s="88"/>
      <c r="AJ391" s="88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</row>
    <row r="392" spans="1:90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88"/>
      <c r="U392" s="88"/>
      <c r="V392" s="88"/>
      <c r="W392" s="88"/>
      <c r="X392" s="88"/>
      <c r="Y392" s="88"/>
      <c r="Z392" s="88"/>
      <c r="AA392" s="88"/>
      <c r="AB392" s="88"/>
      <c r="AC392" s="88"/>
      <c r="AD392" s="88"/>
      <c r="AE392" s="88"/>
      <c r="AF392" s="88"/>
      <c r="AG392" s="88"/>
      <c r="AH392" s="88"/>
      <c r="AI392" s="88"/>
      <c r="AJ392" s="88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</row>
    <row r="393" spans="1:90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88"/>
      <c r="U393" s="88"/>
      <c r="V393" s="88"/>
      <c r="W393" s="88"/>
      <c r="X393" s="88"/>
      <c r="Y393" s="88"/>
      <c r="Z393" s="88"/>
      <c r="AA393" s="88"/>
      <c r="AB393" s="88"/>
      <c r="AC393" s="88"/>
      <c r="AD393" s="88"/>
      <c r="AE393" s="88"/>
      <c r="AF393" s="88"/>
      <c r="AG393" s="88"/>
      <c r="AH393" s="88"/>
      <c r="AI393" s="88"/>
      <c r="AJ393" s="88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</row>
    <row r="394" spans="1:90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88"/>
      <c r="U394" s="88"/>
      <c r="V394" s="88"/>
      <c r="W394" s="88"/>
      <c r="X394" s="88"/>
      <c r="Y394" s="88"/>
      <c r="Z394" s="88"/>
      <c r="AA394" s="88"/>
      <c r="AB394" s="88"/>
      <c r="AC394" s="88"/>
      <c r="AD394" s="88"/>
      <c r="AE394" s="88"/>
      <c r="AF394" s="88"/>
      <c r="AG394" s="88"/>
      <c r="AH394" s="88"/>
      <c r="AI394" s="88"/>
      <c r="AJ394" s="88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</row>
    <row r="395" spans="1:90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88"/>
      <c r="U395" s="88"/>
      <c r="V395" s="88"/>
      <c r="W395" s="88"/>
      <c r="X395" s="88"/>
      <c r="Y395" s="88"/>
      <c r="Z395" s="88"/>
      <c r="AA395" s="88"/>
      <c r="AB395" s="88"/>
      <c r="AC395" s="88"/>
      <c r="AD395" s="88"/>
      <c r="AE395" s="88"/>
      <c r="AF395" s="88"/>
      <c r="AG395" s="88"/>
      <c r="AH395" s="88"/>
      <c r="AI395" s="88"/>
      <c r="AJ395" s="88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</row>
    <row r="396" spans="1:90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88"/>
      <c r="U396" s="88"/>
      <c r="V396" s="88"/>
      <c r="W396" s="88"/>
      <c r="X396" s="88"/>
      <c r="Y396" s="88"/>
      <c r="Z396" s="88"/>
      <c r="AA396" s="88"/>
      <c r="AB396" s="88"/>
      <c r="AC396" s="88"/>
      <c r="AD396" s="88"/>
      <c r="AE396" s="88"/>
      <c r="AF396" s="88"/>
      <c r="AG396" s="88"/>
      <c r="AH396" s="88"/>
      <c r="AI396" s="88"/>
      <c r="AJ396" s="88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</row>
    <row r="397" spans="1:90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88"/>
      <c r="U397" s="88"/>
      <c r="V397" s="88"/>
      <c r="W397" s="88"/>
      <c r="X397" s="88"/>
      <c r="Y397" s="88"/>
      <c r="Z397" s="88"/>
      <c r="AA397" s="88"/>
      <c r="AB397" s="88"/>
      <c r="AC397" s="88"/>
      <c r="AD397" s="88"/>
      <c r="AE397" s="88"/>
      <c r="AF397" s="88"/>
      <c r="AG397" s="88"/>
      <c r="AH397" s="88"/>
      <c r="AI397" s="88"/>
      <c r="AJ397" s="88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</row>
    <row r="398" spans="1:90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88"/>
      <c r="U398" s="88"/>
      <c r="V398" s="88"/>
      <c r="W398" s="88"/>
      <c r="X398" s="88"/>
      <c r="Y398" s="88"/>
      <c r="Z398" s="88"/>
      <c r="AA398" s="88"/>
      <c r="AB398" s="88"/>
      <c r="AC398" s="88"/>
      <c r="AD398" s="88"/>
      <c r="AE398" s="88"/>
      <c r="AF398" s="88"/>
      <c r="AG398" s="88"/>
      <c r="AH398" s="88"/>
      <c r="AI398" s="88"/>
      <c r="AJ398" s="88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</row>
    <row r="399" spans="1:90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88"/>
      <c r="U399" s="88"/>
      <c r="V399" s="88"/>
      <c r="W399" s="88"/>
      <c r="X399" s="88"/>
      <c r="Y399" s="88"/>
      <c r="Z399" s="88"/>
      <c r="AA399" s="88"/>
      <c r="AB399" s="88"/>
      <c r="AC399" s="88"/>
      <c r="AD399" s="88"/>
      <c r="AE399" s="88"/>
      <c r="AF399" s="88"/>
      <c r="AG399" s="88"/>
      <c r="AH399" s="88"/>
      <c r="AI399" s="88"/>
      <c r="AJ399" s="88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</row>
    <row r="400" spans="1:90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88"/>
      <c r="U400" s="88"/>
      <c r="V400" s="88"/>
      <c r="W400" s="88"/>
      <c r="X400" s="88"/>
      <c r="Y400" s="88"/>
      <c r="Z400" s="88"/>
      <c r="AA400" s="88"/>
      <c r="AB400" s="88"/>
      <c r="AC400" s="88"/>
      <c r="AD400" s="88"/>
      <c r="AE400" s="88"/>
      <c r="AF400" s="88"/>
      <c r="AG400" s="88"/>
      <c r="AH400" s="88"/>
      <c r="AI400" s="88"/>
      <c r="AJ400" s="88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</row>
    <row r="401" spans="1:90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88"/>
      <c r="U401" s="88"/>
      <c r="V401" s="88"/>
      <c r="W401" s="88"/>
      <c r="X401" s="88"/>
      <c r="Y401" s="88"/>
      <c r="Z401" s="88"/>
      <c r="AA401" s="88"/>
      <c r="AB401" s="88"/>
      <c r="AC401" s="88"/>
      <c r="AD401" s="88"/>
      <c r="AE401" s="88"/>
      <c r="AF401" s="88"/>
      <c r="AG401" s="88"/>
      <c r="AH401" s="88"/>
      <c r="AI401" s="88"/>
      <c r="AJ401" s="88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</row>
    <row r="402" spans="1:90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88"/>
      <c r="U402" s="88"/>
      <c r="V402" s="88"/>
      <c r="W402" s="88"/>
      <c r="X402" s="88"/>
      <c r="Y402" s="88"/>
      <c r="Z402" s="88"/>
      <c r="AA402" s="88"/>
      <c r="AB402" s="88"/>
      <c r="AC402" s="88"/>
      <c r="AD402" s="88"/>
      <c r="AE402" s="88"/>
      <c r="AF402" s="88"/>
      <c r="AG402" s="88"/>
      <c r="AH402" s="88"/>
      <c r="AI402" s="88"/>
      <c r="AJ402" s="88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</row>
    <row r="403" spans="1:90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88"/>
      <c r="U403" s="88"/>
      <c r="V403" s="88"/>
      <c r="W403" s="88"/>
      <c r="X403" s="88"/>
      <c r="Y403" s="88"/>
      <c r="Z403" s="88"/>
      <c r="AA403" s="88"/>
      <c r="AB403" s="88"/>
      <c r="AC403" s="88"/>
      <c r="AD403" s="88"/>
      <c r="AE403" s="88"/>
      <c r="AF403" s="88"/>
      <c r="AG403" s="88"/>
      <c r="AH403" s="88"/>
      <c r="AI403" s="88"/>
      <c r="AJ403" s="88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</row>
    <row r="404" spans="1:90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88"/>
      <c r="U404" s="88"/>
      <c r="V404" s="88"/>
      <c r="W404" s="88"/>
      <c r="X404" s="88"/>
      <c r="Y404" s="88"/>
      <c r="Z404" s="88"/>
      <c r="AA404" s="88"/>
      <c r="AB404" s="88"/>
      <c r="AC404" s="88"/>
      <c r="AD404" s="88"/>
      <c r="AE404" s="88"/>
      <c r="AF404" s="88"/>
      <c r="AG404" s="88"/>
      <c r="AH404" s="88"/>
      <c r="AI404" s="88"/>
      <c r="AJ404" s="88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</row>
    <row r="405" spans="1:90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88"/>
      <c r="U405" s="88"/>
      <c r="V405" s="88"/>
      <c r="W405" s="88"/>
      <c r="X405" s="88"/>
      <c r="Y405" s="88"/>
      <c r="Z405" s="88"/>
      <c r="AA405" s="88"/>
      <c r="AB405" s="88"/>
      <c r="AC405" s="88"/>
      <c r="AD405" s="88"/>
      <c r="AE405" s="88"/>
      <c r="AF405" s="88"/>
      <c r="AG405" s="88"/>
      <c r="AH405" s="88"/>
      <c r="AI405" s="88"/>
      <c r="AJ405" s="88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</row>
    <row r="406" spans="1:90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88"/>
      <c r="U406" s="88"/>
      <c r="V406" s="88"/>
      <c r="W406" s="88"/>
      <c r="X406" s="88"/>
      <c r="Y406" s="88"/>
      <c r="Z406" s="88"/>
      <c r="AA406" s="88"/>
      <c r="AB406" s="88"/>
      <c r="AC406" s="88"/>
      <c r="AD406" s="88"/>
      <c r="AE406" s="88"/>
      <c r="AF406" s="88"/>
      <c r="AG406" s="88"/>
      <c r="AH406" s="88"/>
      <c r="AI406" s="88"/>
      <c r="AJ406" s="88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</row>
    <row r="407" spans="1:90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88"/>
      <c r="U407" s="88"/>
      <c r="V407" s="88"/>
      <c r="W407" s="88"/>
      <c r="X407" s="88"/>
      <c r="Y407" s="88"/>
      <c r="Z407" s="88"/>
      <c r="AA407" s="88"/>
      <c r="AB407" s="88"/>
      <c r="AC407" s="88"/>
      <c r="AD407" s="88"/>
      <c r="AE407" s="88"/>
      <c r="AF407" s="88"/>
      <c r="AG407" s="88"/>
      <c r="AH407" s="88"/>
      <c r="AI407" s="88"/>
      <c r="AJ407" s="88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</row>
    <row r="408" spans="1:90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88"/>
      <c r="U408" s="88"/>
      <c r="V408" s="88"/>
      <c r="W408" s="88"/>
      <c r="X408" s="88"/>
      <c r="Y408" s="88"/>
      <c r="Z408" s="88"/>
      <c r="AA408" s="88"/>
      <c r="AB408" s="88"/>
      <c r="AC408" s="88"/>
      <c r="AD408" s="88"/>
      <c r="AE408" s="88"/>
      <c r="AF408" s="88"/>
      <c r="AG408" s="88"/>
      <c r="AH408" s="88"/>
      <c r="AI408" s="88"/>
      <c r="AJ408" s="88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</row>
    <row r="409" spans="1:90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88"/>
      <c r="U409" s="88"/>
      <c r="V409" s="88"/>
      <c r="W409" s="88"/>
      <c r="X409" s="88"/>
      <c r="Y409" s="88"/>
      <c r="Z409" s="88"/>
      <c r="AA409" s="88"/>
      <c r="AB409" s="88"/>
      <c r="AC409" s="88"/>
      <c r="AD409" s="88"/>
      <c r="AE409" s="88"/>
      <c r="AF409" s="88"/>
      <c r="AG409" s="88"/>
      <c r="AH409" s="88"/>
      <c r="AI409" s="88"/>
      <c r="AJ409" s="88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</row>
    <row r="410" spans="1:90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88"/>
      <c r="U410" s="88"/>
      <c r="V410" s="88"/>
      <c r="W410" s="88"/>
      <c r="X410" s="88"/>
      <c r="Y410" s="88"/>
      <c r="Z410" s="88"/>
      <c r="AA410" s="88"/>
      <c r="AB410" s="88"/>
      <c r="AC410" s="88"/>
      <c r="AD410" s="88"/>
      <c r="AE410" s="88"/>
      <c r="AF410" s="88"/>
      <c r="AG410" s="88"/>
      <c r="AH410" s="88"/>
      <c r="AI410" s="88"/>
      <c r="AJ410" s="88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</row>
    <row r="411" spans="1:90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88"/>
      <c r="U411" s="88"/>
      <c r="V411" s="88"/>
      <c r="W411" s="88"/>
      <c r="X411" s="88"/>
      <c r="Y411" s="88"/>
      <c r="Z411" s="88"/>
      <c r="AA411" s="88"/>
      <c r="AB411" s="88"/>
      <c r="AC411" s="88"/>
      <c r="AD411" s="88"/>
      <c r="AE411" s="88"/>
      <c r="AF411" s="88"/>
      <c r="AG411" s="88"/>
      <c r="AH411" s="88"/>
      <c r="AI411" s="88"/>
      <c r="AJ411" s="88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</row>
    <row r="412" spans="1:90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88"/>
      <c r="U412" s="88"/>
      <c r="V412" s="88"/>
      <c r="W412" s="88"/>
      <c r="X412" s="88"/>
      <c r="Y412" s="88"/>
      <c r="Z412" s="88"/>
      <c r="AA412" s="88"/>
      <c r="AB412" s="88"/>
      <c r="AC412" s="88"/>
      <c r="AD412" s="88"/>
      <c r="AE412" s="88"/>
      <c r="AF412" s="88"/>
      <c r="AG412" s="88"/>
      <c r="AH412" s="88"/>
      <c r="AI412" s="88"/>
      <c r="AJ412" s="88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</row>
    <row r="413" spans="1:90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88"/>
      <c r="U413" s="88"/>
      <c r="V413" s="88"/>
      <c r="W413" s="88"/>
      <c r="X413" s="88"/>
      <c r="Y413" s="88"/>
      <c r="Z413" s="88"/>
      <c r="AA413" s="88"/>
      <c r="AB413" s="88"/>
      <c r="AC413" s="88"/>
      <c r="AD413" s="88"/>
      <c r="AE413" s="88"/>
      <c r="AF413" s="88"/>
      <c r="AG413" s="88"/>
      <c r="AH413" s="88"/>
      <c r="AI413" s="88"/>
      <c r="AJ413" s="88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</row>
    <row r="414" spans="1:90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88"/>
      <c r="U414" s="88"/>
      <c r="V414" s="88"/>
      <c r="W414" s="88"/>
      <c r="X414" s="88"/>
      <c r="Y414" s="88"/>
      <c r="Z414" s="88"/>
      <c r="AA414" s="88"/>
      <c r="AB414" s="88"/>
      <c r="AC414" s="88"/>
      <c r="AD414" s="88"/>
      <c r="AE414" s="88"/>
      <c r="AF414" s="88"/>
      <c r="AG414" s="88"/>
      <c r="AH414" s="88"/>
      <c r="AI414" s="88"/>
      <c r="AJ414" s="88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</row>
    <row r="415" spans="1:90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88"/>
      <c r="U415" s="88"/>
      <c r="V415" s="88"/>
      <c r="W415" s="88"/>
      <c r="X415" s="88"/>
      <c r="Y415" s="88"/>
      <c r="Z415" s="88"/>
      <c r="AA415" s="88"/>
      <c r="AB415" s="88"/>
      <c r="AC415" s="88"/>
      <c r="AD415" s="88"/>
      <c r="AE415" s="88"/>
      <c r="AF415" s="88"/>
      <c r="AG415" s="88"/>
      <c r="AH415" s="88"/>
      <c r="AI415" s="88"/>
      <c r="AJ415" s="88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</row>
    <row r="416" spans="1:90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88"/>
      <c r="U416" s="88"/>
      <c r="V416" s="88"/>
      <c r="W416" s="88"/>
      <c r="X416" s="88"/>
      <c r="Y416" s="88"/>
      <c r="Z416" s="88"/>
      <c r="AA416" s="88"/>
      <c r="AB416" s="88"/>
      <c r="AC416" s="88"/>
      <c r="AD416" s="88"/>
      <c r="AE416" s="88"/>
      <c r="AF416" s="88"/>
      <c r="AG416" s="88"/>
      <c r="AH416" s="88"/>
      <c r="AI416" s="88"/>
      <c r="AJ416" s="88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</row>
    <row r="417" spans="1:90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88"/>
      <c r="U417" s="88"/>
      <c r="V417" s="88"/>
      <c r="W417" s="88"/>
      <c r="X417" s="88"/>
      <c r="Y417" s="88"/>
      <c r="Z417" s="88"/>
      <c r="AA417" s="88"/>
      <c r="AB417" s="88"/>
      <c r="AC417" s="88"/>
      <c r="AD417" s="88"/>
      <c r="AE417" s="88"/>
      <c r="AF417" s="88"/>
      <c r="AG417" s="88"/>
      <c r="AH417" s="88"/>
      <c r="AI417" s="88"/>
      <c r="AJ417" s="88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</row>
    <row r="418" spans="1:90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88"/>
      <c r="U418" s="88"/>
      <c r="V418" s="88"/>
      <c r="W418" s="88"/>
      <c r="X418" s="88"/>
      <c r="Y418" s="88"/>
      <c r="Z418" s="88"/>
      <c r="AA418" s="88"/>
      <c r="AB418" s="88"/>
      <c r="AC418" s="88"/>
      <c r="AD418" s="88"/>
      <c r="AE418" s="88"/>
      <c r="AF418" s="88"/>
      <c r="AG418" s="88"/>
      <c r="AH418" s="88"/>
      <c r="AI418" s="88"/>
      <c r="AJ418" s="88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</row>
    <row r="419" spans="1:90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88"/>
      <c r="U419" s="88"/>
      <c r="V419" s="88"/>
      <c r="W419" s="88"/>
      <c r="X419" s="88"/>
      <c r="Y419" s="88"/>
      <c r="Z419" s="88"/>
      <c r="AA419" s="88"/>
      <c r="AB419" s="88"/>
      <c r="AC419" s="88"/>
      <c r="AD419" s="88"/>
      <c r="AE419" s="88"/>
      <c r="AF419" s="88"/>
      <c r="AG419" s="88"/>
      <c r="AH419" s="88"/>
      <c r="AI419" s="88"/>
      <c r="AJ419" s="88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</row>
    <row r="420" spans="1:90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88"/>
      <c r="U420" s="88"/>
      <c r="V420" s="88"/>
      <c r="W420" s="88"/>
      <c r="X420" s="88"/>
      <c r="Y420" s="88"/>
      <c r="Z420" s="88"/>
      <c r="AA420" s="88"/>
      <c r="AB420" s="88"/>
      <c r="AC420" s="88"/>
      <c r="AD420" s="88"/>
      <c r="AE420" s="88"/>
      <c r="AF420" s="88"/>
      <c r="AG420" s="88"/>
      <c r="AH420" s="88"/>
      <c r="AI420" s="88"/>
      <c r="AJ420" s="88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</row>
    <row r="421" spans="1:90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88"/>
      <c r="U421" s="88"/>
      <c r="V421" s="88"/>
      <c r="W421" s="88"/>
      <c r="X421" s="88"/>
      <c r="Y421" s="88"/>
      <c r="Z421" s="88"/>
      <c r="AA421" s="88"/>
      <c r="AB421" s="88"/>
      <c r="AC421" s="88"/>
      <c r="AD421" s="88"/>
      <c r="AE421" s="88"/>
      <c r="AF421" s="88"/>
      <c r="AG421" s="88"/>
      <c r="AH421" s="88"/>
      <c r="AI421" s="88"/>
      <c r="AJ421" s="88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</row>
    <row r="422" spans="1:90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88"/>
      <c r="U422" s="88"/>
      <c r="V422" s="88"/>
      <c r="W422" s="88"/>
      <c r="X422" s="88"/>
      <c r="Y422" s="88"/>
      <c r="Z422" s="88"/>
      <c r="AA422" s="88"/>
      <c r="AB422" s="88"/>
      <c r="AC422" s="88"/>
      <c r="AD422" s="88"/>
      <c r="AE422" s="88"/>
      <c r="AF422" s="88"/>
      <c r="AG422" s="88"/>
      <c r="AH422" s="88"/>
      <c r="AI422" s="88"/>
      <c r="AJ422" s="88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</row>
    <row r="423" spans="1:90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88"/>
      <c r="U423" s="88"/>
      <c r="V423" s="88"/>
      <c r="W423" s="88"/>
      <c r="X423" s="88"/>
      <c r="Y423" s="88"/>
      <c r="Z423" s="88"/>
      <c r="AA423" s="88"/>
      <c r="AB423" s="88"/>
      <c r="AC423" s="88"/>
      <c r="AD423" s="88"/>
      <c r="AE423" s="88"/>
      <c r="AF423" s="88"/>
      <c r="AG423" s="88"/>
      <c r="AH423" s="88"/>
      <c r="AI423" s="88"/>
      <c r="AJ423" s="88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</row>
    <row r="424" spans="1:90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88"/>
      <c r="U424" s="88"/>
      <c r="V424" s="88"/>
      <c r="W424" s="88"/>
      <c r="X424" s="88"/>
      <c r="Y424" s="88"/>
      <c r="Z424" s="88"/>
      <c r="AA424" s="88"/>
      <c r="AB424" s="88"/>
      <c r="AC424" s="88"/>
      <c r="AD424" s="88"/>
      <c r="AE424" s="88"/>
      <c r="AF424" s="88"/>
      <c r="AG424" s="88"/>
      <c r="AH424" s="88"/>
      <c r="AI424" s="88"/>
      <c r="AJ424" s="88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</row>
    <row r="425" spans="1:90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88"/>
      <c r="U425" s="88"/>
      <c r="V425" s="88"/>
      <c r="W425" s="88"/>
      <c r="X425" s="88"/>
      <c r="Y425" s="88"/>
      <c r="Z425" s="88"/>
      <c r="AA425" s="88"/>
      <c r="AB425" s="88"/>
      <c r="AC425" s="88"/>
      <c r="AD425" s="88"/>
      <c r="AE425" s="88"/>
      <c r="AF425" s="88"/>
      <c r="AG425" s="88"/>
      <c r="AH425" s="88"/>
      <c r="AI425" s="88"/>
      <c r="AJ425" s="88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</row>
    <row r="426" spans="1:90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88"/>
      <c r="U426" s="88"/>
      <c r="V426" s="88"/>
      <c r="W426" s="88"/>
      <c r="X426" s="88"/>
      <c r="Y426" s="88"/>
      <c r="Z426" s="88"/>
      <c r="AA426" s="88"/>
      <c r="AB426" s="88"/>
      <c r="AC426" s="88"/>
      <c r="AD426" s="88"/>
      <c r="AE426" s="88"/>
      <c r="AF426" s="88"/>
      <c r="AG426" s="88"/>
      <c r="AH426" s="88"/>
      <c r="AI426" s="88"/>
      <c r="AJ426" s="88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</row>
    <row r="427" spans="1:90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88"/>
      <c r="U427" s="88"/>
      <c r="V427" s="88"/>
      <c r="W427" s="88"/>
      <c r="X427" s="88"/>
      <c r="Y427" s="88"/>
      <c r="Z427" s="88"/>
      <c r="AA427" s="88"/>
      <c r="AB427" s="88"/>
      <c r="AC427" s="88"/>
      <c r="AD427" s="88"/>
      <c r="AE427" s="88"/>
      <c r="AF427" s="88"/>
      <c r="AG427" s="88"/>
      <c r="AH427" s="88"/>
      <c r="AI427" s="88"/>
      <c r="AJ427" s="88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</row>
    <row r="428" spans="1:90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88"/>
      <c r="U428" s="88"/>
      <c r="V428" s="88"/>
      <c r="W428" s="88"/>
      <c r="X428" s="88"/>
      <c r="Y428" s="88"/>
      <c r="Z428" s="88"/>
      <c r="AA428" s="88"/>
      <c r="AB428" s="88"/>
      <c r="AC428" s="88"/>
      <c r="AD428" s="88"/>
      <c r="AE428" s="88"/>
      <c r="AF428" s="88"/>
      <c r="AG428" s="88"/>
      <c r="AH428" s="88"/>
      <c r="AI428" s="88"/>
      <c r="AJ428" s="88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</row>
    <row r="429" spans="1:90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88"/>
      <c r="U429" s="88"/>
      <c r="V429" s="88"/>
      <c r="W429" s="88"/>
      <c r="X429" s="88"/>
      <c r="Y429" s="88"/>
      <c r="Z429" s="88"/>
      <c r="AA429" s="88"/>
      <c r="AB429" s="88"/>
      <c r="AC429" s="88"/>
      <c r="AD429" s="88"/>
      <c r="AE429" s="88"/>
      <c r="AF429" s="88"/>
      <c r="AG429" s="88"/>
      <c r="AH429" s="88"/>
      <c r="AI429" s="88"/>
      <c r="AJ429" s="88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</row>
    <row r="430" spans="1:90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88"/>
      <c r="U430" s="88"/>
      <c r="V430" s="88"/>
      <c r="W430" s="88"/>
      <c r="X430" s="88"/>
      <c r="Y430" s="88"/>
      <c r="Z430" s="88"/>
      <c r="AA430" s="88"/>
      <c r="AB430" s="88"/>
      <c r="AC430" s="88"/>
      <c r="AD430" s="88"/>
      <c r="AE430" s="88"/>
      <c r="AF430" s="88"/>
      <c r="AG430" s="88"/>
      <c r="AH430" s="88"/>
      <c r="AI430" s="88"/>
      <c r="AJ430" s="88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</row>
    <row r="431" spans="1:90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88"/>
      <c r="U431" s="88"/>
      <c r="V431" s="88"/>
      <c r="W431" s="88"/>
      <c r="X431" s="88"/>
      <c r="Y431" s="88"/>
      <c r="Z431" s="88"/>
      <c r="AA431" s="88"/>
      <c r="AB431" s="88"/>
      <c r="AC431" s="88"/>
      <c r="AD431" s="88"/>
      <c r="AE431" s="88"/>
      <c r="AF431" s="88"/>
      <c r="AG431" s="88"/>
      <c r="AH431" s="88"/>
      <c r="AI431" s="88"/>
      <c r="AJ431" s="88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</row>
    <row r="432" spans="1:90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88"/>
      <c r="U432" s="88"/>
      <c r="V432" s="88"/>
      <c r="W432" s="88"/>
      <c r="X432" s="88"/>
      <c r="Y432" s="88"/>
      <c r="Z432" s="88"/>
      <c r="AA432" s="88"/>
      <c r="AB432" s="88"/>
      <c r="AC432" s="88"/>
      <c r="AD432" s="88"/>
      <c r="AE432" s="88"/>
      <c r="AF432" s="88"/>
      <c r="AG432" s="88"/>
      <c r="AH432" s="88"/>
      <c r="AI432" s="88"/>
      <c r="AJ432" s="88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</row>
    <row r="433" spans="1:90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88"/>
      <c r="U433" s="88"/>
      <c r="V433" s="88"/>
      <c r="W433" s="88"/>
      <c r="X433" s="88"/>
      <c r="Y433" s="88"/>
      <c r="Z433" s="88"/>
      <c r="AA433" s="88"/>
      <c r="AB433" s="88"/>
      <c r="AC433" s="88"/>
      <c r="AD433" s="88"/>
      <c r="AE433" s="88"/>
      <c r="AF433" s="88"/>
      <c r="AG433" s="88"/>
      <c r="AH433" s="88"/>
      <c r="AI433" s="88"/>
      <c r="AJ433" s="88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</row>
    <row r="434" spans="1:90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88"/>
      <c r="U434" s="88"/>
      <c r="V434" s="88"/>
      <c r="W434" s="88"/>
      <c r="X434" s="88"/>
      <c r="Y434" s="88"/>
      <c r="Z434" s="88"/>
      <c r="AA434" s="88"/>
      <c r="AB434" s="88"/>
      <c r="AC434" s="88"/>
      <c r="AD434" s="88"/>
      <c r="AE434" s="88"/>
      <c r="AF434" s="88"/>
      <c r="AG434" s="88"/>
      <c r="AH434" s="88"/>
      <c r="AI434" s="88"/>
      <c r="AJ434" s="88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</row>
    <row r="435" spans="1:90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88"/>
      <c r="U435" s="88"/>
      <c r="V435" s="88"/>
      <c r="W435" s="88"/>
      <c r="X435" s="88"/>
      <c r="Y435" s="88"/>
      <c r="Z435" s="88"/>
      <c r="AA435" s="88"/>
      <c r="AB435" s="88"/>
      <c r="AC435" s="88"/>
      <c r="AD435" s="88"/>
      <c r="AE435" s="88"/>
      <c r="AF435" s="88"/>
      <c r="AG435" s="88"/>
      <c r="AH435" s="88"/>
      <c r="AI435" s="88"/>
      <c r="AJ435" s="88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</row>
    <row r="436" spans="1:90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88"/>
      <c r="U436" s="88"/>
      <c r="V436" s="88"/>
      <c r="W436" s="88"/>
      <c r="X436" s="88"/>
      <c r="Y436" s="88"/>
      <c r="Z436" s="88"/>
      <c r="AA436" s="88"/>
      <c r="AB436" s="88"/>
      <c r="AC436" s="88"/>
      <c r="AD436" s="88"/>
      <c r="AE436" s="88"/>
      <c r="AF436" s="88"/>
      <c r="AG436" s="88"/>
      <c r="AH436" s="88"/>
      <c r="AI436" s="88"/>
      <c r="AJ436" s="88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</row>
    <row r="437" spans="1:90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88"/>
      <c r="U437" s="88"/>
      <c r="V437" s="88"/>
      <c r="W437" s="88"/>
      <c r="X437" s="88"/>
      <c r="Y437" s="88"/>
      <c r="Z437" s="88"/>
      <c r="AA437" s="88"/>
      <c r="AB437" s="88"/>
      <c r="AC437" s="88"/>
      <c r="AD437" s="88"/>
      <c r="AE437" s="88"/>
      <c r="AF437" s="88"/>
      <c r="AG437" s="88"/>
      <c r="AH437" s="88"/>
      <c r="AI437" s="88"/>
      <c r="AJ437" s="88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</row>
    <row r="438" spans="1:90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88"/>
      <c r="U438" s="88"/>
      <c r="V438" s="88"/>
      <c r="W438" s="88"/>
      <c r="X438" s="88"/>
      <c r="Y438" s="88"/>
      <c r="Z438" s="88"/>
      <c r="AA438" s="88"/>
      <c r="AB438" s="88"/>
      <c r="AC438" s="88"/>
      <c r="AD438" s="88"/>
      <c r="AE438" s="88"/>
      <c r="AF438" s="88"/>
      <c r="AG438" s="88"/>
      <c r="AH438" s="88"/>
      <c r="AI438" s="88"/>
      <c r="AJ438" s="88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</row>
    <row r="439" spans="1:90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88"/>
      <c r="U439" s="88"/>
      <c r="V439" s="88"/>
      <c r="W439" s="88"/>
      <c r="X439" s="88"/>
      <c r="Y439" s="88"/>
      <c r="Z439" s="88"/>
      <c r="AA439" s="88"/>
      <c r="AB439" s="88"/>
      <c r="AC439" s="88"/>
      <c r="AD439" s="88"/>
      <c r="AE439" s="88"/>
      <c r="AF439" s="88"/>
      <c r="AG439" s="88"/>
      <c r="AH439" s="88"/>
      <c r="AI439" s="88"/>
      <c r="AJ439" s="88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</row>
    <row r="440" spans="1:90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88"/>
      <c r="U440" s="88"/>
      <c r="V440" s="88"/>
      <c r="W440" s="88"/>
      <c r="X440" s="88"/>
      <c r="Y440" s="88"/>
      <c r="Z440" s="88"/>
      <c r="AA440" s="88"/>
      <c r="AB440" s="88"/>
      <c r="AC440" s="88"/>
      <c r="AD440" s="88"/>
      <c r="AE440" s="88"/>
      <c r="AF440" s="88"/>
      <c r="AG440" s="88"/>
      <c r="AH440" s="88"/>
      <c r="AI440" s="88"/>
      <c r="AJ440" s="88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</row>
    <row r="441" spans="1:90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88"/>
      <c r="U441" s="88"/>
      <c r="V441" s="88"/>
      <c r="W441" s="88"/>
      <c r="X441" s="88"/>
      <c r="Y441" s="88"/>
      <c r="Z441" s="88"/>
      <c r="AA441" s="88"/>
      <c r="AB441" s="88"/>
      <c r="AC441" s="88"/>
      <c r="AD441" s="88"/>
      <c r="AE441" s="88"/>
      <c r="AF441" s="88"/>
      <c r="AG441" s="88"/>
      <c r="AH441" s="88"/>
      <c r="AI441" s="88"/>
      <c r="AJ441" s="88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</row>
    <row r="442" spans="1:90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88"/>
      <c r="U442" s="88"/>
      <c r="V442" s="88"/>
      <c r="W442" s="88"/>
      <c r="X442" s="88"/>
      <c r="Y442" s="88"/>
      <c r="Z442" s="88"/>
      <c r="AA442" s="88"/>
      <c r="AB442" s="88"/>
      <c r="AC442" s="88"/>
      <c r="AD442" s="88"/>
      <c r="AE442" s="88"/>
      <c r="AF442" s="88"/>
      <c r="AG442" s="88"/>
      <c r="AH442" s="88"/>
      <c r="AI442" s="88"/>
      <c r="AJ442" s="88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</row>
    <row r="443" spans="1:90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88"/>
      <c r="U443" s="88"/>
      <c r="V443" s="88"/>
      <c r="W443" s="88"/>
      <c r="X443" s="88"/>
      <c r="Y443" s="88"/>
      <c r="Z443" s="88"/>
      <c r="AA443" s="88"/>
      <c r="AB443" s="88"/>
      <c r="AC443" s="88"/>
      <c r="AD443" s="88"/>
      <c r="AE443" s="88"/>
      <c r="AF443" s="88"/>
      <c r="AG443" s="88"/>
      <c r="AH443" s="88"/>
      <c r="AI443" s="88"/>
      <c r="AJ443" s="88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</row>
    <row r="444" spans="1:90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88"/>
      <c r="U444" s="88"/>
      <c r="V444" s="88"/>
      <c r="W444" s="88"/>
      <c r="X444" s="88"/>
      <c r="Y444" s="88"/>
      <c r="Z444" s="88"/>
      <c r="AA444" s="88"/>
      <c r="AB444" s="88"/>
      <c r="AC444" s="88"/>
      <c r="AD444" s="88"/>
      <c r="AE444" s="88"/>
      <c r="AF444" s="88"/>
      <c r="AG444" s="88"/>
      <c r="AH444" s="88"/>
      <c r="AI444" s="88"/>
      <c r="AJ444" s="88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</row>
    <row r="445" spans="1:90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88"/>
      <c r="U445" s="88"/>
      <c r="V445" s="88"/>
      <c r="W445" s="88"/>
      <c r="X445" s="88"/>
      <c r="Y445" s="88"/>
      <c r="Z445" s="88"/>
      <c r="AA445" s="88"/>
      <c r="AB445" s="88"/>
      <c r="AC445" s="88"/>
      <c r="AD445" s="88"/>
      <c r="AE445" s="88"/>
      <c r="AF445" s="88"/>
      <c r="AG445" s="88"/>
      <c r="AH445" s="88"/>
      <c r="AI445" s="88"/>
      <c r="AJ445" s="88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</row>
    <row r="446" spans="1:90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88"/>
      <c r="U446" s="88"/>
      <c r="V446" s="88"/>
      <c r="W446" s="88"/>
      <c r="X446" s="88"/>
      <c r="Y446" s="88"/>
      <c r="Z446" s="88"/>
      <c r="AA446" s="88"/>
      <c r="AB446" s="88"/>
      <c r="AC446" s="88"/>
      <c r="AD446" s="88"/>
      <c r="AE446" s="88"/>
      <c r="AF446" s="88"/>
      <c r="AG446" s="88"/>
      <c r="AH446" s="88"/>
      <c r="AI446" s="88"/>
      <c r="AJ446" s="88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</row>
    <row r="447" spans="1:90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88"/>
      <c r="U447" s="88"/>
      <c r="V447" s="88"/>
      <c r="W447" s="88"/>
      <c r="X447" s="88"/>
      <c r="Y447" s="88"/>
      <c r="Z447" s="88"/>
      <c r="AA447" s="88"/>
      <c r="AB447" s="88"/>
      <c r="AC447" s="88"/>
      <c r="AD447" s="88"/>
      <c r="AE447" s="88"/>
      <c r="AF447" s="88"/>
      <c r="AG447" s="88"/>
      <c r="AH447" s="88"/>
      <c r="AI447" s="88"/>
      <c r="AJ447" s="88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</row>
    <row r="448" spans="1:90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88"/>
      <c r="U448" s="88"/>
      <c r="V448" s="88"/>
      <c r="W448" s="88"/>
      <c r="X448" s="88"/>
      <c r="Y448" s="88"/>
      <c r="Z448" s="88"/>
      <c r="AA448" s="88"/>
      <c r="AB448" s="88"/>
      <c r="AC448" s="88"/>
      <c r="AD448" s="88"/>
      <c r="AE448" s="88"/>
      <c r="AF448" s="88"/>
      <c r="AG448" s="88"/>
      <c r="AH448" s="88"/>
      <c r="AI448" s="88"/>
      <c r="AJ448" s="88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</row>
    <row r="449" spans="1:90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88"/>
      <c r="U449" s="88"/>
      <c r="V449" s="88"/>
      <c r="W449" s="88"/>
      <c r="X449" s="88"/>
      <c r="Y449" s="88"/>
      <c r="Z449" s="88"/>
      <c r="AA449" s="88"/>
      <c r="AB449" s="88"/>
      <c r="AC449" s="88"/>
      <c r="AD449" s="88"/>
      <c r="AE449" s="88"/>
      <c r="AF449" s="88"/>
      <c r="AG449" s="88"/>
      <c r="AH449" s="88"/>
      <c r="AI449" s="88"/>
      <c r="AJ449" s="88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</row>
    <row r="450" spans="1:90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88"/>
      <c r="U450" s="88"/>
      <c r="V450" s="88"/>
      <c r="W450" s="88"/>
      <c r="X450" s="88"/>
      <c r="Y450" s="88"/>
      <c r="Z450" s="88"/>
      <c r="AA450" s="88"/>
      <c r="AB450" s="88"/>
      <c r="AC450" s="88"/>
      <c r="AD450" s="88"/>
      <c r="AE450" s="88"/>
      <c r="AF450" s="88"/>
      <c r="AG450" s="88"/>
      <c r="AH450" s="88"/>
      <c r="AI450" s="88"/>
      <c r="AJ450" s="88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</row>
    <row r="451" spans="1:90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88"/>
      <c r="U451" s="88"/>
      <c r="V451" s="88"/>
      <c r="W451" s="88"/>
      <c r="X451" s="88"/>
      <c r="Y451" s="88"/>
      <c r="Z451" s="88"/>
      <c r="AA451" s="88"/>
      <c r="AB451" s="88"/>
      <c r="AC451" s="88"/>
      <c r="AD451" s="88"/>
      <c r="AE451" s="88"/>
      <c r="AF451" s="88"/>
      <c r="AG451" s="88"/>
      <c r="AH451" s="88"/>
      <c r="AI451" s="88"/>
      <c r="AJ451" s="88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</row>
    <row r="452" spans="1:90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88"/>
      <c r="U452" s="88"/>
      <c r="V452" s="88"/>
      <c r="W452" s="88"/>
      <c r="X452" s="88"/>
      <c r="Y452" s="88"/>
      <c r="Z452" s="88"/>
      <c r="AA452" s="88"/>
      <c r="AB452" s="88"/>
      <c r="AC452" s="88"/>
      <c r="AD452" s="88"/>
      <c r="AE452" s="88"/>
      <c r="AF452" s="88"/>
      <c r="AG452" s="88"/>
      <c r="AH452" s="88"/>
      <c r="AI452" s="88"/>
      <c r="AJ452" s="88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</row>
    <row r="453" spans="1:90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88"/>
      <c r="U453" s="88"/>
      <c r="V453" s="88"/>
      <c r="W453" s="88"/>
      <c r="X453" s="88"/>
      <c r="Y453" s="88"/>
      <c r="Z453" s="88"/>
      <c r="AA453" s="88"/>
      <c r="AB453" s="88"/>
      <c r="AC453" s="88"/>
      <c r="AD453" s="88"/>
      <c r="AE453" s="88"/>
      <c r="AF453" s="88"/>
      <c r="AG453" s="88"/>
      <c r="AH453" s="88"/>
      <c r="AI453" s="88"/>
      <c r="AJ453" s="88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</row>
    <row r="454" spans="1:90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88"/>
      <c r="U454" s="88"/>
      <c r="V454" s="88"/>
      <c r="W454" s="88"/>
      <c r="X454" s="88"/>
      <c r="Y454" s="88"/>
      <c r="Z454" s="88"/>
      <c r="AA454" s="88"/>
      <c r="AB454" s="88"/>
      <c r="AC454" s="88"/>
      <c r="AD454" s="88"/>
      <c r="AE454" s="88"/>
      <c r="AF454" s="88"/>
      <c r="AG454" s="88"/>
      <c r="AH454" s="88"/>
      <c r="AI454" s="88"/>
      <c r="AJ454" s="88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</row>
    <row r="455" spans="1:90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88"/>
      <c r="U455" s="88"/>
      <c r="V455" s="88"/>
      <c r="W455" s="88"/>
      <c r="X455" s="88"/>
      <c r="Y455" s="88"/>
      <c r="Z455" s="88"/>
      <c r="AA455" s="88"/>
      <c r="AB455" s="88"/>
      <c r="AC455" s="88"/>
      <c r="AD455" s="88"/>
      <c r="AE455" s="88"/>
      <c r="AF455" s="88"/>
      <c r="AG455" s="88"/>
      <c r="AH455" s="88"/>
      <c r="AI455" s="88"/>
      <c r="AJ455" s="88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</row>
    <row r="456" spans="1:90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88"/>
      <c r="U456" s="88"/>
      <c r="V456" s="88"/>
      <c r="W456" s="88"/>
      <c r="X456" s="88"/>
      <c r="Y456" s="88"/>
      <c r="Z456" s="88"/>
      <c r="AA456" s="88"/>
      <c r="AB456" s="88"/>
      <c r="AC456" s="88"/>
      <c r="AD456" s="88"/>
      <c r="AE456" s="88"/>
      <c r="AF456" s="88"/>
      <c r="AG456" s="88"/>
      <c r="AH456" s="88"/>
      <c r="AI456" s="88"/>
      <c r="AJ456" s="88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</row>
    <row r="457" spans="1:90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88"/>
      <c r="U457" s="88"/>
      <c r="V457" s="88"/>
      <c r="W457" s="88"/>
      <c r="X457" s="88"/>
      <c r="Y457" s="88"/>
      <c r="Z457" s="88"/>
      <c r="AA457" s="88"/>
      <c r="AB457" s="88"/>
      <c r="AC457" s="88"/>
      <c r="AD457" s="88"/>
      <c r="AE457" s="88"/>
      <c r="AF457" s="88"/>
      <c r="AG457" s="88"/>
      <c r="AH457" s="88"/>
      <c r="AI457" s="88"/>
      <c r="AJ457" s="88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</row>
    <row r="458" spans="1:90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88"/>
      <c r="U458" s="88"/>
      <c r="V458" s="88"/>
      <c r="W458" s="88"/>
      <c r="X458" s="88"/>
      <c r="Y458" s="88"/>
      <c r="Z458" s="88"/>
      <c r="AA458" s="88"/>
      <c r="AB458" s="88"/>
      <c r="AC458" s="88"/>
      <c r="AD458" s="88"/>
      <c r="AE458" s="88"/>
      <c r="AF458" s="88"/>
      <c r="AG458" s="88"/>
      <c r="AH458" s="88"/>
      <c r="AI458" s="88"/>
      <c r="AJ458" s="88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</row>
    <row r="459" spans="1:90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88"/>
      <c r="U459" s="88"/>
      <c r="V459" s="88"/>
      <c r="W459" s="88"/>
      <c r="X459" s="88"/>
      <c r="Y459" s="88"/>
      <c r="Z459" s="88"/>
      <c r="AA459" s="88"/>
      <c r="AB459" s="88"/>
      <c r="AC459" s="88"/>
      <c r="AD459" s="88"/>
      <c r="AE459" s="88"/>
      <c r="AF459" s="88"/>
      <c r="AG459" s="88"/>
      <c r="AH459" s="88"/>
      <c r="AI459" s="88"/>
      <c r="AJ459" s="88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</row>
    <row r="460" spans="1:90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88"/>
      <c r="U460" s="88"/>
      <c r="V460" s="88"/>
      <c r="W460" s="88"/>
      <c r="X460" s="88"/>
      <c r="Y460" s="88"/>
      <c r="Z460" s="88"/>
      <c r="AA460" s="88"/>
      <c r="AB460" s="88"/>
      <c r="AC460" s="88"/>
      <c r="AD460" s="88"/>
      <c r="AE460" s="88"/>
      <c r="AF460" s="88"/>
      <c r="AG460" s="88"/>
      <c r="AH460" s="88"/>
      <c r="AI460" s="88"/>
      <c r="AJ460" s="88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</row>
    <row r="461" spans="1:90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88"/>
      <c r="U461" s="88"/>
      <c r="V461" s="88"/>
      <c r="W461" s="88"/>
      <c r="X461" s="88"/>
      <c r="Y461" s="88"/>
      <c r="Z461" s="88"/>
      <c r="AA461" s="88"/>
      <c r="AB461" s="88"/>
      <c r="AC461" s="88"/>
      <c r="AD461" s="88"/>
      <c r="AE461" s="88"/>
      <c r="AF461" s="88"/>
      <c r="AG461" s="88"/>
      <c r="AH461" s="88"/>
      <c r="AI461" s="88"/>
      <c r="AJ461" s="88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</row>
    <row r="462" spans="1:90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88"/>
      <c r="U462" s="88"/>
      <c r="V462" s="88"/>
      <c r="W462" s="88"/>
      <c r="X462" s="88"/>
      <c r="Y462" s="88"/>
      <c r="Z462" s="88"/>
      <c r="AA462" s="88"/>
      <c r="AB462" s="88"/>
      <c r="AC462" s="88"/>
      <c r="AD462" s="88"/>
      <c r="AE462" s="88"/>
      <c r="AF462" s="88"/>
      <c r="AG462" s="88"/>
      <c r="AH462" s="88"/>
      <c r="AI462" s="88"/>
      <c r="AJ462" s="88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</row>
    <row r="463" spans="1:90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88"/>
      <c r="U463" s="88"/>
      <c r="V463" s="88"/>
      <c r="W463" s="88"/>
      <c r="X463" s="88"/>
      <c r="Y463" s="88"/>
      <c r="Z463" s="88"/>
      <c r="AA463" s="88"/>
      <c r="AB463" s="88"/>
      <c r="AC463" s="88"/>
      <c r="AD463" s="88"/>
      <c r="AE463" s="88"/>
      <c r="AF463" s="88"/>
      <c r="AG463" s="88"/>
      <c r="AH463" s="88"/>
      <c r="AI463" s="88"/>
      <c r="AJ463" s="88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</row>
    <row r="464" spans="1:90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88"/>
      <c r="U464" s="88"/>
      <c r="V464" s="88"/>
      <c r="W464" s="88"/>
      <c r="X464" s="88"/>
      <c r="Y464" s="88"/>
      <c r="Z464" s="88"/>
      <c r="AA464" s="88"/>
      <c r="AB464" s="88"/>
      <c r="AC464" s="88"/>
      <c r="AD464" s="88"/>
      <c r="AE464" s="88"/>
      <c r="AF464" s="88"/>
      <c r="AG464" s="88"/>
      <c r="AH464" s="88"/>
      <c r="AI464" s="88"/>
      <c r="AJ464" s="88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</row>
    <row r="465" spans="1:90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88"/>
      <c r="U465" s="88"/>
      <c r="V465" s="88"/>
      <c r="W465" s="88"/>
      <c r="X465" s="88"/>
      <c r="Y465" s="88"/>
      <c r="Z465" s="88"/>
      <c r="AA465" s="88"/>
      <c r="AB465" s="88"/>
      <c r="AC465" s="88"/>
      <c r="AD465" s="88"/>
      <c r="AE465" s="88"/>
      <c r="AF465" s="88"/>
      <c r="AG465" s="88"/>
      <c r="AH465" s="88"/>
      <c r="AI465" s="88"/>
      <c r="AJ465" s="88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</row>
    <row r="466" spans="1:90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88"/>
      <c r="U466" s="88"/>
      <c r="V466" s="88"/>
      <c r="W466" s="88"/>
      <c r="X466" s="88"/>
      <c r="Y466" s="88"/>
      <c r="Z466" s="88"/>
      <c r="AA466" s="88"/>
      <c r="AB466" s="88"/>
      <c r="AC466" s="88"/>
      <c r="AD466" s="88"/>
      <c r="AE466" s="88"/>
      <c r="AF466" s="88"/>
      <c r="AG466" s="88"/>
      <c r="AH466" s="88"/>
      <c r="AI466" s="88"/>
      <c r="AJ466" s="88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</row>
    <row r="467" spans="1:90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88"/>
      <c r="U467" s="88"/>
      <c r="V467" s="88"/>
      <c r="W467" s="88"/>
      <c r="X467" s="88"/>
      <c r="Y467" s="88"/>
      <c r="Z467" s="88"/>
      <c r="AA467" s="88"/>
      <c r="AB467" s="88"/>
      <c r="AC467" s="88"/>
      <c r="AD467" s="88"/>
      <c r="AE467" s="88"/>
      <c r="AF467" s="88"/>
      <c r="AG467" s="88"/>
      <c r="AH467" s="88"/>
      <c r="AI467" s="88"/>
      <c r="AJ467" s="88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</row>
    <row r="468" spans="1:90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88"/>
      <c r="U468" s="88"/>
      <c r="V468" s="88"/>
      <c r="W468" s="88"/>
      <c r="X468" s="88"/>
      <c r="Y468" s="88"/>
      <c r="Z468" s="88"/>
      <c r="AA468" s="88"/>
      <c r="AB468" s="88"/>
      <c r="AC468" s="88"/>
      <c r="AD468" s="88"/>
      <c r="AE468" s="88"/>
      <c r="AF468" s="88"/>
      <c r="AG468" s="88"/>
      <c r="AH468" s="88"/>
      <c r="AI468" s="88"/>
      <c r="AJ468" s="88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</row>
    <row r="469" spans="1:90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88"/>
      <c r="U469" s="88"/>
      <c r="V469" s="88"/>
      <c r="W469" s="88"/>
      <c r="X469" s="88"/>
      <c r="Y469" s="88"/>
      <c r="Z469" s="88"/>
      <c r="AA469" s="88"/>
      <c r="AB469" s="88"/>
      <c r="AC469" s="88"/>
      <c r="AD469" s="88"/>
      <c r="AE469" s="88"/>
      <c r="AF469" s="88"/>
      <c r="AG469" s="88"/>
      <c r="AH469" s="88"/>
      <c r="AI469" s="88"/>
      <c r="AJ469" s="88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</row>
    <row r="470" spans="1:90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88"/>
      <c r="U470" s="88"/>
      <c r="V470" s="88"/>
      <c r="W470" s="88"/>
      <c r="X470" s="88"/>
      <c r="Y470" s="88"/>
      <c r="Z470" s="88"/>
      <c r="AA470" s="88"/>
      <c r="AB470" s="88"/>
      <c r="AC470" s="88"/>
      <c r="AD470" s="88"/>
      <c r="AE470" s="88"/>
      <c r="AF470" s="88"/>
      <c r="AG470" s="88"/>
      <c r="AH470" s="88"/>
      <c r="AI470" s="88"/>
      <c r="AJ470" s="88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</row>
    <row r="471" spans="1:90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88"/>
      <c r="U471" s="88"/>
      <c r="V471" s="88"/>
      <c r="W471" s="88"/>
      <c r="X471" s="88"/>
      <c r="Y471" s="88"/>
      <c r="Z471" s="88"/>
      <c r="AA471" s="88"/>
      <c r="AB471" s="88"/>
      <c r="AC471" s="88"/>
      <c r="AD471" s="88"/>
      <c r="AE471" s="88"/>
      <c r="AF471" s="88"/>
      <c r="AG471" s="88"/>
      <c r="AH471" s="88"/>
      <c r="AI471" s="88"/>
      <c r="AJ471" s="88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</row>
    <row r="472" spans="1:90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88"/>
      <c r="U472" s="88"/>
      <c r="V472" s="88"/>
      <c r="W472" s="88"/>
      <c r="X472" s="88"/>
      <c r="Y472" s="88"/>
      <c r="Z472" s="88"/>
      <c r="AA472" s="88"/>
      <c r="AB472" s="88"/>
      <c r="AC472" s="88"/>
      <c r="AD472" s="88"/>
      <c r="AE472" s="88"/>
      <c r="AF472" s="88"/>
      <c r="AG472" s="88"/>
      <c r="AH472" s="88"/>
      <c r="AI472" s="88"/>
      <c r="AJ472" s="88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</row>
    <row r="473" spans="1:90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88"/>
      <c r="U473" s="88"/>
      <c r="V473" s="88"/>
      <c r="W473" s="88"/>
      <c r="X473" s="88"/>
      <c r="Y473" s="88"/>
      <c r="Z473" s="88"/>
      <c r="AA473" s="88"/>
      <c r="AB473" s="88"/>
      <c r="AC473" s="88"/>
      <c r="AD473" s="88"/>
      <c r="AE473" s="88"/>
      <c r="AF473" s="88"/>
      <c r="AG473" s="88"/>
      <c r="AH473" s="88"/>
      <c r="AI473" s="88"/>
      <c r="AJ473" s="88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</row>
    <row r="474" spans="1:90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88"/>
      <c r="U474" s="88"/>
      <c r="V474" s="88"/>
      <c r="W474" s="88"/>
      <c r="X474" s="88"/>
      <c r="Y474" s="88"/>
      <c r="Z474" s="88"/>
      <c r="AA474" s="88"/>
      <c r="AB474" s="88"/>
      <c r="AC474" s="88"/>
      <c r="AD474" s="88"/>
      <c r="AE474" s="88"/>
      <c r="AF474" s="88"/>
      <c r="AG474" s="88"/>
      <c r="AH474" s="88"/>
      <c r="AI474" s="88"/>
      <c r="AJ474" s="88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</row>
    <row r="475" spans="1:90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88"/>
      <c r="U475" s="88"/>
      <c r="V475" s="88"/>
      <c r="W475" s="88"/>
      <c r="X475" s="88"/>
      <c r="Y475" s="88"/>
      <c r="Z475" s="88"/>
      <c r="AA475" s="88"/>
      <c r="AB475" s="88"/>
      <c r="AC475" s="88"/>
      <c r="AD475" s="88"/>
      <c r="AE475" s="88"/>
      <c r="AF475" s="88"/>
      <c r="AG475" s="88"/>
      <c r="AH475" s="88"/>
      <c r="AI475" s="88"/>
      <c r="AJ475" s="88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</row>
    <row r="476" spans="1:90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88"/>
      <c r="U476" s="88"/>
      <c r="V476" s="88"/>
      <c r="W476" s="88"/>
      <c r="X476" s="88"/>
      <c r="Y476" s="88"/>
      <c r="Z476" s="88"/>
      <c r="AA476" s="88"/>
      <c r="AB476" s="88"/>
      <c r="AC476" s="88"/>
      <c r="AD476" s="88"/>
      <c r="AE476" s="88"/>
      <c r="AF476" s="88"/>
      <c r="AG476" s="88"/>
      <c r="AH476" s="88"/>
      <c r="AI476" s="88"/>
      <c r="AJ476" s="88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</row>
    <row r="477" spans="1:90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88"/>
      <c r="U477" s="88"/>
      <c r="V477" s="88"/>
      <c r="W477" s="88"/>
      <c r="X477" s="88"/>
      <c r="Y477" s="88"/>
      <c r="Z477" s="88"/>
      <c r="AA477" s="88"/>
      <c r="AB477" s="88"/>
      <c r="AC477" s="88"/>
      <c r="AD477" s="88"/>
      <c r="AE477" s="88"/>
      <c r="AF477" s="88"/>
      <c r="AG477" s="88"/>
      <c r="AH477" s="88"/>
      <c r="AI477" s="88"/>
      <c r="AJ477" s="88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</row>
    <row r="478" spans="1:90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88"/>
      <c r="U478" s="88"/>
      <c r="V478" s="88"/>
      <c r="W478" s="88"/>
      <c r="X478" s="88"/>
      <c r="Y478" s="88"/>
      <c r="Z478" s="88"/>
      <c r="AA478" s="88"/>
      <c r="AB478" s="88"/>
      <c r="AC478" s="88"/>
      <c r="AD478" s="88"/>
      <c r="AE478" s="88"/>
      <c r="AF478" s="88"/>
      <c r="AG478" s="88"/>
      <c r="AH478" s="88"/>
      <c r="AI478" s="88"/>
      <c r="AJ478" s="88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</row>
    <row r="479" spans="1:90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88"/>
      <c r="U479" s="88"/>
      <c r="V479" s="88"/>
      <c r="W479" s="88"/>
      <c r="X479" s="88"/>
      <c r="Y479" s="88"/>
      <c r="Z479" s="88"/>
      <c r="AA479" s="88"/>
      <c r="AB479" s="88"/>
      <c r="AC479" s="88"/>
      <c r="AD479" s="88"/>
      <c r="AE479" s="88"/>
      <c r="AF479" s="88"/>
      <c r="AG479" s="88"/>
      <c r="AH479" s="88"/>
      <c r="AI479" s="88"/>
      <c r="AJ479" s="88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</row>
    <row r="480" spans="1:90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88"/>
      <c r="U480" s="88"/>
      <c r="V480" s="88"/>
      <c r="W480" s="88"/>
      <c r="X480" s="88"/>
      <c r="Y480" s="88"/>
      <c r="Z480" s="88"/>
      <c r="AA480" s="88"/>
      <c r="AB480" s="88"/>
      <c r="AC480" s="88"/>
      <c r="AD480" s="88"/>
      <c r="AE480" s="88"/>
      <c r="AF480" s="88"/>
      <c r="AG480" s="88"/>
      <c r="AH480" s="88"/>
      <c r="AI480" s="88"/>
      <c r="AJ480" s="88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</row>
    <row r="481" spans="1:90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88"/>
      <c r="U481" s="88"/>
      <c r="V481" s="88"/>
      <c r="W481" s="88"/>
      <c r="X481" s="88"/>
      <c r="Y481" s="88"/>
      <c r="Z481" s="88"/>
      <c r="AA481" s="88"/>
      <c r="AB481" s="88"/>
      <c r="AC481" s="88"/>
      <c r="AD481" s="88"/>
      <c r="AE481" s="88"/>
      <c r="AF481" s="88"/>
      <c r="AG481" s="88"/>
      <c r="AH481" s="88"/>
      <c r="AI481" s="88"/>
      <c r="AJ481" s="88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</row>
    <row r="482" spans="1:90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88"/>
      <c r="U482" s="88"/>
      <c r="V482" s="88"/>
      <c r="W482" s="88"/>
      <c r="X482" s="88"/>
      <c r="Y482" s="88"/>
      <c r="Z482" s="88"/>
      <c r="AA482" s="88"/>
      <c r="AB482" s="88"/>
      <c r="AC482" s="88"/>
      <c r="AD482" s="88"/>
      <c r="AE482" s="88"/>
      <c r="AF482" s="88"/>
      <c r="AG482" s="88"/>
      <c r="AH482" s="88"/>
      <c r="AI482" s="88"/>
      <c r="AJ482" s="88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</row>
    <row r="483" spans="1:90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88"/>
      <c r="U483" s="88"/>
      <c r="V483" s="88"/>
      <c r="W483" s="88"/>
      <c r="X483" s="88"/>
      <c r="Y483" s="88"/>
      <c r="Z483" s="88"/>
      <c r="AA483" s="88"/>
      <c r="AB483" s="88"/>
      <c r="AC483" s="88"/>
      <c r="AD483" s="88"/>
      <c r="AE483" s="88"/>
      <c r="AF483" s="88"/>
      <c r="AG483" s="88"/>
      <c r="AH483" s="88"/>
      <c r="AI483" s="88"/>
      <c r="AJ483" s="88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</row>
    <row r="484" spans="1:90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88"/>
      <c r="U484" s="88"/>
      <c r="V484" s="88"/>
      <c r="W484" s="88"/>
      <c r="X484" s="88"/>
      <c r="Y484" s="88"/>
      <c r="Z484" s="88"/>
      <c r="AA484" s="88"/>
      <c r="AB484" s="88"/>
      <c r="AC484" s="88"/>
      <c r="AD484" s="88"/>
      <c r="AE484" s="88"/>
      <c r="AF484" s="88"/>
      <c r="AG484" s="88"/>
      <c r="AH484" s="88"/>
      <c r="AI484" s="88"/>
      <c r="AJ484" s="88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</row>
    <row r="485" spans="1:90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88"/>
      <c r="U485" s="88"/>
      <c r="V485" s="88"/>
      <c r="W485" s="88"/>
      <c r="X485" s="88"/>
      <c r="Y485" s="88"/>
      <c r="Z485" s="88"/>
      <c r="AA485" s="88"/>
      <c r="AB485" s="88"/>
      <c r="AC485" s="88"/>
      <c r="AD485" s="88"/>
      <c r="AE485" s="88"/>
      <c r="AF485" s="88"/>
      <c r="AG485" s="88"/>
      <c r="AH485" s="88"/>
      <c r="AI485" s="88"/>
      <c r="AJ485" s="88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</row>
    <row r="486" spans="1:90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88"/>
      <c r="U486" s="88"/>
      <c r="V486" s="88"/>
      <c r="W486" s="88"/>
      <c r="X486" s="88"/>
      <c r="Y486" s="88"/>
      <c r="Z486" s="88"/>
      <c r="AA486" s="88"/>
      <c r="AB486" s="88"/>
      <c r="AC486" s="88"/>
      <c r="AD486" s="88"/>
      <c r="AE486" s="88"/>
      <c r="AF486" s="88"/>
      <c r="AG486" s="88"/>
      <c r="AH486" s="88"/>
      <c r="AI486" s="88"/>
      <c r="AJ486" s="88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</row>
    <row r="487" spans="1:90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88"/>
      <c r="U487" s="88"/>
      <c r="V487" s="88"/>
      <c r="W487" s="88"/>
      <c r="X487" s="88"/>
      <c r="Y487" s="88"/>
      <c r="Z487" s="88"/>
      <c r="AA487" s="88"/>
      <c r="AB487" s="88"/>
      <c r="AC487" s="88"/>
      <c r="AD487" s="88"/>
      <c r="AE487" s="88"/>
      <c r="AF487" s="88"/>
      <c r="AG487" s="88"/>
      <c r="AH487" s="88"/>
      <c r="AI487" s="88"/>
      <c r="AJ487" s="88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</row>
    <row r="488" spans="1:90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88"/>
      <c r="U488" s="88"/>
      <c r="V488" s="88"/>
      <c r="W488" s="88"/>
      <c r="X488" s="88"/>
      <c r="Y488" s="88"/>
      <c r="Z488" s="88"/>
      <c r="AA488" s="88"/>
      <c r="AB488" s="88"/>
      <c r="AC488" s="88"/>
      <c r="AD488" s="88"/>
      <c r="AE488" s="88"/>
      <c r="AF488" s="88"/>
      <c r="AG488" s="88"/>
      <c r="AH488" s="88"/>
      <c r="AI488" s="88"/>
      <c r="AJ488" s="88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</row>
    <row r="489" spans="1:90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88"/>
      <c r="U489" s="88"/>
      <c r="V489" s="88"/>
      <c r="W489" s="88"/>
      <c r="X489" s="88"/>
      <c r="Y489" s="88"/>
      <c r="Z489" s="88"/>
      <c r="AA489" s="88"/>
      <c r="AB489" s="88"/>
      <c r="AC489" s="88"/>
      <c r="AD489" s="88"/>
      <c r="AE489" s="88"/>
      <c r="AF489" s="88"/>
      <c r="AG489" s="88"/>
      <c r="AH489" s="88"/>
      <c r="AI489" s="88"/>
      <c r="AJ489" s="88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</row>
    <row r="490" spans="1:90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88"/>
      <c r="U490" s="88"/>
      <c r="V490" s="88"/>
      <c r="W490" s="88"/>
      <c r="X490" s="88"/>
      <c r="Y490" s="88"/>
      <c r="Z490" s="88"/>
      <c r="AA490" s="88"/>
      <c r="AB490" s="88"/>
      <c r="AC490" s="88"/>
      <c r="AD490" s="88"/>
      <c r="AE490" s="88"/>
      <c r="AF490" s="88"/>
      <c r="AG490" s="88"/>
      <c r="AH490" s="88"/>
      <c r="AI490" s="88"/>
      <c r="AJ490" s="88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</row>
    <row r="491" spans="1:90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88"/>
      <c r="U491" s="88"/>
      <c r="V491" s="88"/>
      <c r="W491" s="88"/>
      <c r="X491" s="88"/>
      <c r="Y491" s="88"/>
      <c r="Z491" s="88"/>
      <c r="AA491" s="88"/>
      <c r="AB491" s="88"/>
      <c r="AC491" s="88"/>
      <c r="AD491" s="88"/>
      <c r="AE491" s="88"/>
      <c r="AF491" s="88"/>
      <c r="AG491" s="88"/>
      <c r="AH491" s="88"/>
      <c r="AI491" s="88"/>
      <c r="AJ491" s="88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</row>
    <row r="492" spans="1:90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88"/>
      <c r="U492" s="88"/>
      <c r="V492" s="88"/>
      <c r="W492" s="88"/>
      <c r="X492" s="88"/>
      <c r="Y492" s="88"/>
      <c r="Z492" s="88"/>
      <c r="AA492" s="88"/>
      <c r="AB492" s="88"/>
      <c r="AC492" s="88"/>
      <c r="AD492" s="88"/>
      <c r="AE492" s="88"/>
      <c r="AF492" s="88"/>
      <c r="AG492" s="88"/>
      <c r="AH492" s="88"/>
      <c r="AI492" s="88"/>
      <c r="AJ492" s="88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</row>
    <row r="493" spans="1:90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88"/>
      <c r="U493" s="88"/>
      <c r="V493" s="88"/>
      <c r="W493" s="88"/>
      <c r="X493" s="88"/>
      <c r="Y493" s="88"/>
      <c r="Z493" s="88"/>
      <c r="AA493" s="88"/>
      <c r="AB493" s="88"/>
      <c r="AC493" s="88"/>
      <c r="AD493" s="88"/>
      <c r="AE493" s="88"/>
      <c r="AF493" s="88"/>
      <c r="AG493" s="88"/>
      <c r="AH493" s="88"/>
      <c r="AI493" s="88"/>
      <c r="AJ493" s="88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</row>
    <row r="494" spans="1:90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88"/>
      <c r="U494" s="88"/>
      <c r="V494" s="88"/>
      <c r="W494" s="88"/>
      <c r="X494" s="88"/>
      <c r="Y494" s="88"/>
      <c r="Z494" s="88"/>
      <c r="AA494" s="88"/>
      <c r="AB494" s="88"/>
      <c r="AC494" s="88"/>
      <c r="AD494" s="88"/>
      <c r="AE494" s="88"/>
      <c r="AF494" s="88"/>
      <c r="AG494" s="88"/>
      <c r="AH494" s="88"/>
      <c r="AI494" s="88"/>
      <c r="AJ494" s="88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</row>
    <row r="495" spans="1:90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88"/>
      <c r="U495" s="88"/>
      <c r="V495" s="88"/>
      <c r="W495" s="88"/>
      <c r="X495" s="88"/>
      <c r="Y495" s="88"/>
      <c r="Z495" s="88"/>
      <c r="AA495" s="88"/>
      <c r="AB495" s="88"/>
      <c r="AC495" s="88"/>
      <c r="AD495" s="88"/>
      <c r="AE495" s="88"/>
      <c r="AF495" s="88"/>
      <c r="AG495" s="88"/>
      <c r="AH495" s="88"/>
      <c r="AI495" s="88"/>
      <c r="AJ495" s="88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</row>
    <row r="496" spans="1:90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88"/>
      <c r="U496" s="88"/>
      <c r="V496" s="88"/>
      <c r="W496" s="88"/>
      <c r="X496" s="88"/>
      <c r="Y496" s="88"/>
      <c r="Z496" s="88"/>
      <c r="AA496" s="88"/>
      <c r="AB496" s="88"/>
      <c r="AC496" s="88"/>
      <c r="AD496" s="88"/>
      <c r="AE496" s="88"/>
      <c r="AF496" s="88"/>
      <c r="AG496" s="88"/>
      <c r="AH496" s="88"/>
      <c r="AI496" s="88"/>
      <c r="AJ496" s="88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</row>
    <row r="497" spans="1:90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88"/>
      <c r="U497" s="88"/>
      <c r="V497" s="88"/>
      <c r="W497" s="88"/>
      <c r="X497" s="88"/>
      <c r="Y497" s="88"/>
      <c r="Z497" s="88"/>
      <c r="AA497" s="88"/>
      <c r="AB497" s="88"/>
      <c r="AC497" s="88"/>
      <c r="AD497" s="88"/>
      <c r="AE497" s="88"/>
      <c r="AF497" s="88"/>
      <c r="AG497" s="88"/>
      <c r="AH497" s="88"/>
      <c r="AI497" s="88"/>
      <c r="AJ497" s="88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</row>
    <row r="498" spans="1:90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88"/>
      <c r="U498" s="88"/>
      <c r="V498" s="88"/>
      <c r="W498" s="88"/>
      <c r="X498" s="88"/>
      <c r="Y498" s="88"/>
      <c r="Z498" s="88"/>
      <c r="AA498" s="88"/>
      <c r="AB498" s="88"/>
      <c r="AC498" s="88"/>
      <c r="AD498" s="88"/>
      <c r="AE498" s="88"/>
      <c r="AF498" s="88"/>
      <c r="AG498" s="88"/>
      <c r="AH498" s="88"/>
      <c r="AI498" s="88"/>
      <c r="AJ498" s="88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</row>
    <row r="499" spans="1:90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88"/>
      <c r="U499" s="88"/>
      <c r="V499" s="88"/>
      <c r="W499" s="88"/>
      <c r="X499" s="88"/>
      <c r="Y499" s="88"/>
      <c r="Z499" s="88"/>
      <c r="AA499" s="88"/>
      <c r="AB499" s="88"/>
      <c r="AC499" s="88"/>
      <c r="AD499" s="88"/>
      <c r="AE499" s="88"/>
      <c r="AF499" s="88"/>
      <c r="AG499" s="88"/>
      <c r="AH499" s="88"/>
      <c r="AI499" s="88"/>
      <c r="AJ499" s="88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</row>
    <row r="500" spans="1:9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88"/>
      <c r="U500" s="88"/>
      <c r="V500" s="88"/>
      <c r="W500" s="88"/>
      <c r="X500" s="88"/>
      <c r="Y500" s="88"/>
      <c r="Z500" s="88"/>
      <c r="AA500" s="88"/>
      <c r="AB500" s="88"/>
      <c r="AC500" s="88"/>
      <c r="AD500" s="88"/>
      <c r="AE500" s="88"/>
      <c r="AF500" s="88"/>
      <c r="AG500" s="88"/>
      <c r="AH500" s="88"/>
      <c r="AI500" s="88"/>
      <c r="AJ500" s="88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</row>
    <row r="501" spans="1:90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88"/>
      <c r="U501" s="88"/>
      <c r="V501" s="88"/>
      <c r="W501" s="88"/>
      <c r="X501" s="88"/>
      <c r="Y501" s="88"/>
      <c r="Z501" s="88"/>
      <c r="AA501" s="88"/>
      <c r="AB501" s="88"/>
      <c r="AC501" s="88"/>
      <c r="AD501" s="88"/>
      <c r="AE501" s="88"/>
      <c r="AF501" s="88"/>
      <c r="AG501" s="88"/>
      <c r="AH501" s="88"/>
      <c r="AI501" s="88"/>
      <c r="AJ501" s="88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</row>
    <row r="502" spans="1:90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88"/>
      <c r="U502" s="88"/>
      <c r="V502" s="88"/>
      <c r="W502" s="88"/>
      <c r="X502" s="88"/>
      <c r="Y502" s="88"/>
      <c r="Z502" s="88"/>
      <c r="AA502" s="88"/>
      <c r="AB502" s="88"/>
      <c r="AC502" s="88"/>
      <c r="AD502" s="88"/>
      <c r="AE502" s="88"/>
      <c r="AF502" s="88"/>
      <c r="AG502" s="88"/>
      <c r="AH502" s="88"/>
      <c r="AI502" s="88"/>
      <c r="AJ502" s="88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</row>
    <row r="503" spans="1:90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88"/>
      <c r="U503" s="88"/>
      <c r="V503" s="88"/>
      <c r="W503" s="88"/>
      <c r="X503" s="88"/>
      <c r="Y503" s="88"/>
      <c r="Z503" s="88"/>
      <c r="AA503" s="88"/>
      <c r="AB503" s="88"/>
      <c r="AC503" s="88"/>
      <c r="AD503" s="88"/>
      <c r="AE503" s="88"/>
      <c r="AF503" s="88"/>
      <c r="AG503" s="88"/>
      <c r="AH503" s="88"/>
      <c r="AI503" s="88"/>
      <c r="AJ503" s="88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</row>
    <row r="504" spans="1:90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88"/>
      <c r="U504" s="88"/>
      <c r="V504" s="88"/>
      <c r="W504" s="88"/>
      <c r="X504" s="88"/>
      <c r="Y504" s="88"/>
      <c r="Z504" s="88"/>
      <c r="AA504" s="88"/>
      <c r="AB504" s="88"/>
      <c r="AC504" s="88"/>
      <c r="AD504" s="88"/>
      <c r="AE504" s="88"/>
      <c r="AF504" s="88"/>
      <c r="AG504" s="88"/>
      <c r="AH504" s="88"/>
      <c r="AI504" s="88"/>
      <c r="AJ504" s="88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</row>
    <row r="505" spans="1:90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88"/>
      <c r="U505" s="88"/>
      <c r="V505" s="88"/>
      <c r="W505" s="88"/>
      <c r="X505" s="88"/>
      <c r="Y505" s="88"/>
      <c r="Z505" s="88"/>
      <c r="AA505" s="88"/>
      <c r="AB505" s="88"/>
      <c r="AC505" s="88"/>
      <c r="AD505" s="88"/>
      <c r="AE505" s="88"/>
      <c r="AF505" s="88"/>
      <c r="AG505" s="88"/>
      <c r="AH505" s="88"/>
      <c r="AI505" s="88"/>
      <c r="AJ505" s="88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</row>
    <row r="506" spans="1:90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88"/>
      <c r="U506" s="88"/>
      <c r="V506" s="88"/>
      <c r="W506" s="88"/>
      <c r="X506" s="88"/>
      <c r="Y506" s="88"/>
      <c r="Z506" s="88"/>
      <c r="AA506" s="88"/>
      <c r="AB506" s="88"/>
      <c r="AC506" s="88"/>
      <c r="AD506" s="88"/>
      <c r="AE506" s="88"/>
      <c r="AF506" s="88"/>
      <c r="AG506" s="88"/>
      <c r="AH506" s="88"/>
      <c r="AI506" s="88"/>
      <c r="AJ506" s="88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</row>
    <row r="507" spans="1:90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88"/>
      <c r="U507" s="88"/>
      <c r="V507" s="88"/>
      <c r="W507" s="88"/>
      <c r="X507" s="88"/>
      <c r="Y507" s="88"/>
      <c r="Z507" s="88"/>
      <c r="AA507" s="88"/>
      <c r="AB507" s="88"/>
      <c r="AC507" s="88"/>
      <c r="AD507" s="88"/>
      <c r="AE507" s="88"/>
      <c r="AF507" s="88"/>
      <c r="AG507" s="88"/>
      <c r="AH507" s="88"/>
      <c r="AI507" s="88"/>
      <c r="AJ507" s="88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</row>
    <row r="508" spans="1:90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88"/>
      <c r="U508" s="88"/>
      <c r="V508" s="88"/>
      <c r="W508" s="88"/>
      <c r="X508" s="88"/>
      <c r="Y508" s="88"/>
      <c r="Z508" s="88"/>
      <c r="AA508" s="88"/>
      <c r="AB508" s="88"/>
      <c r="AC508" s="88"/>
      <c r="AD508" s="88"/>
      <c r="AE508" s="88"/>
      <c r="AF508" s="88"/>
      <c r="AG508" s="88"/>
      <c r="AH508" s="88"/>
      <c r="AI508" s="88"/>
      <c r="AJ508" s="88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</row>
    <row r="509" spans="1:90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88"/>
      <c r="U509" s="88"/>
      <c r="V509" s="88"/>
      <c r="W509" s="88"/>
      <c r="X509" s="88"/>
      <c r="Y509" s="88"/>
      <c r="Z509" s="88"/>
      <c r="AA509" s="88"/>
      <c r="AB509" s="88"/>
      <c r="AC509" s="88"/>
      <c r="AD509" s="88"/>
      <c r="AE509" s="88"/>
      <c r="AF509" s="88"/>
      <c r="AG509" s="88"/>
      <c r="AH509" s="88"/>
      <c r="AI509" s="88"/>
      <c r="AJ509" s="88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</row>
    <row r="510" spans="1:9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88"/>
      <c r="U510" s="88"/>
      <c r="V510" s="88"/>
      <c r="W510" s="88"/>
      <c r="X510" s="88"/>
      <c r="Y510" s="88"/>
      <c r="Z510" s="88"/>
      <c r="AA510" s="88"/>
      <c r="AB510" s="88"/>
      <c r="AC510" s="88"/>
      <c r="AD510" s="88"/>
      <c r="AE510" s="88"/>
      <c r="AF510" s="88"/>
      <c r="AG510" s="88"/>
      <c r="AH510" s="88"/>
      <c r="AI510" s="88"/>
      <c r="AJ510" s="88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</row>
    <row r="511" spans="1:90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88"/>
      <c r="U511" s="88"/>
      <c r="V511" s="88"/>
      <c r="W511" s="88"/>
      <c r="X511" s="88"/>
      <c r="Y511" s="88"/>
      <c r="Z511" s="88"/>
      <c r="AA511" s="88"/>
      <c r="AB511" s="88"/>
      <c r="AC511" s="88"/>
      <c r="AD511" s="88"/>
      <c r="AE511" s="88"/>
      <c r="AF511" s="88"/>
      <c r="AG511" s="88"/>
      <c r="AH511" s="88"/>
      <c r="AI511" s="88"/>
      <c r="AJ511" s="88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</row>
    <row r="512" spans="1:90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88"/>
      <c r="U512" s="88"/>
      <c r="V512" s="88"/>
      <c r="W512" s="88"/>
      <c r="X512" s="88"/>
      <c r="Y512" s="88"/>
      <c r="Z512" s="88"/>
      <c r="AA512" s="88"/>
      <c r="AB512" s="88"/>
      <c r="AC512" s="88"/>
      <c r="AD512" s="88"/>
      <c r="AE512" s="88"/>
      <c r="AF512" s="88"/>
      <c r="AG512" s="88"/>
      <c r="AH512" s="88"/>
      <c r="AI512" s="88"/>
      <c r="AJ512" s="88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</row>
    <row r="513" spans="1:90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88"/>
      <c r="U513" s="88"/>
      <c r="V513" s="88"/>
      <c r="W513" s="88"/>
      <c r="X513" s="88"/>
      <c r="Y513" s="88"/>
      <c r="Z513" s="88"/>
      <c r="AA513" s="88"/>
      <c r="AB513" s="88"/>
      <c r="AC513" s="88"/>
      <c r="AD513" s="88"/>
      <c r="AE513" s="88"/>
      <c r="AF513" s="88"/>
      <c r="AG513" s="88"/>
      <c r="AH513" s="88"/>
      <c r="AI513" s="88"/>
      <c r="AJ513" s="88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</row>
    <row r="514" spans="1:90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88"/>
      <c r="U514" s="88"/>
      <c r="V514" s="88"/>
      <c r="W514" s="88"/>
      <c r="X514" s="88"/>
      <c r="Y514" s="88"/>
      <c r="Z514" s="88"/>
      <c r="AA514" s="88"/>
      <c r="AB514" s="88"/>
      <c r="AC514" s="88"/>
      <c r="AD514" s="88"/>
      <c r="AE514" s="88"/>
      <c r="AF514" s="88"/>
      <c r="AG514" s="88"/>
      <c r="AH514" s="88"/>
      <c r="AI514" s="88"/>
      <c r="AJ514" s="88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</row>
    <row r="515" spans="1:90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88"/>
      <c r="U515" s="88"/>
      <c r="V515" s="88"/>
      <c r="W515" s="88"/>
      <c r="X515" s="88"/>
      <c r="Y515" s="88"/>
      <c r="Z515" s="88"/>
      <c r="AA515" s="88"/>
      <c r="AB515" s="88"/>
      <c r="AC515" s="88"/>
      <c r="AD515" s="88"/>
      <c r="AE515" s="88"/>
      <c r="AF515" s="88"/>
      <c r="AG515" s="88"/>
      <c r="AH515" s="88"/>
      <c r="AI515" s="88"/>
      <c r="AJ515" s="88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</row>
    <row r="516" spans="1:90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88"/>
      <c r="U516" s="88"/>
      <c r="V516" s="88"/>
      <c r="W516" s="88"/>
      <c r="X516" s="88"/>
      <c r="Y516" s="88"/>
      <c r="Z516" s="88"/>
      <c r="AA516" s="88"/>
      <c r="AB516" s="88"/>
      <c r="AC516" s="88"/>
      <c r="AD516" s="88"/>
      <c r="AE516" s="88"/>
      <c r="AF516" s="88"/>
      <c r="AG516" s="88"/>
      <c r="AH516" s="88"/>
      <c r="AI516" s="88"/>
      <c r="AJ516" s="88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</row>
    <row r="517" spans="1:90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88"/>
      <c r="U517" s="88"/>
      <c r="V517" s="88"/>
      <c r="W517" s="88"/>
      <c r="X517" s="88"/>
      <c r="Y517" s="88"/>
      <c r="Z517" s="88"/>
      <c r="AA517" s="88"/>
      <c r="AB517" s="88"/>
      <c r="AC517" s="88"/>
      <c r="AD517" s="88"/>
      <c r="AE517" s="88"/>
      <c r="AF517" s="88"/>
      <c r="AG517" s="88"/>
      <c r="AH517" s="88"/>
      <c r="AI517" s="88"/>
      <c r="AJ517" s="88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</row>
    <row r="518" spans="1:90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88"/>
      <c r="U518" s="88"/>
      <c r="V518" s="88"/>
      <c r="W518" s="88"/>
      <c r="X518" s="88"/>
      <c r="Y518" s="88"/>
      <c r="Z518" s="88"/>
      <c r="AA518" s="88"/>
      <c r="AB518" s="88"/>
      <c r="AC518" s="88"/>
      <c r="AD518" s="88"/>
      <c r="AE518" s="88"/>
      <c r="AF518" s="88"/>
      <c r="AG518" s="88"/>
      <c r="AH518" s="88"/>
      <c r="AI518" s="88"/>
      <c r="AJ518" s="88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</row>
    <row r="519" spans="1:90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88"/>
      <c r="U519" s="88"/>
      <c r="V519" s="88"/>
      <c r="W519" s="88"/>
      <c r="X519" s="88"/>
      <c r="Y519" s="88"/>
      <c r="Z519" s="88"/>
      <c r="AA519" s="88"/>
      <c r="AB519" s="88"/>
      <c r="AC519" s="88"/>
      <c r="AD519" s="88"/>
      <c r="AE519" s="88"/>
      <c r="AF519" s="88"/>
      <c r="AG519" s="88"/>
      <c r="AH519" s="88"/>
      <c r="AI519" s="88"/>
      <c r="AJ519" s="88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</row>
    <row r="520" spans="1:9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88"/>
      <c r="U520" s="88"/>
      <c r="V520" s="88"/>
      <c r="W520" s="88"/>
      <c r="X520" s="88"/>
      <c r="Y520" s="88"/>
      <c r="Z520" s="88"/>
      <c r="AA520" s="88"/>
      <c r="AB520" s="88"/>
      <c r="AC520" s="88"/>
      <c r="AD520" s="88"/>
      <c r="AE520" s="88"/>
      <c r="AF520" s="88"/>
      <c r="AG520" s="88"/>
      <c r="AH520" s="88"/>
      <c r="AI520" s="88"/>
      <c r="AJ520" s="88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</row>
    <row r="521" spans="1:90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88"/>
      <c r="U521" s="88"/>
      <c r="V521" s="88"/>
      <c r="W521" s="88"/>
      <c r="X521" s="88"/>
      <c r="Y521" s="88"/>
      <c r="Z521" s="88"/>
      <c r="AA521" s="88"/>
      <c r="AB521" s="88"/>
      <c r="AC521" s="88"/>
      <c r="AD521" s="88"/>
      <c r="AE521" s="88"/>
      <c r="AF521" s="88"/>
      <c r="AG521" s="88"/>
      <c r="AH521" s="88"/>
      <c r="AI521" s="88"/>
      <c r="AJ521" s="88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</row>
    <row r="522" spans="1:90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88"/>
      <c r="U522" s="88"/>
      <c r="V522" s="88"/>
      <c r="W522" s="88"/>
      <c r="X522" s="88"/>
      <c r="Y522" s="88"/>
      <c r="Z522" s="88"/>
      <c r="AA522" s="88"/>
      <c r="AB522" s="88"/>
      <c r="AC522" s="88"/>
      <c r="AD522" s="88"/>
      <c r="AE522" s="88"/>
      <c r="AF522" s="88"/>
      <c r="AG522" s="88"/>
      <c r="AH522" s="88"/>
      <c r="AI522" s="88"/>
      <c r="AJ522" s="88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</row>
    <row r="523" spans="1:90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88"/>
      <c r="U523" s="88"/>
      <c r="V523" s="88"/>
      <c r="W523" s="88"/>
      <c r="X523" s="88"/>
      <c r="Y523" s="88"/>
      <c r="Z523" s="88"/>
      <c r="AA523" s="88"/>
      <c r="AB523" s="88"/>
      <c r="AC523" s="88"/>
      <c r="AD523" s="88"/>
      <c r="AE523" s="88"/>
      <c r="AF523" s="88"/>
      <c r="AG523" s="88"/>
      <c r="AH523" s="88"/>
      <c r="AI523" s="88"/>
      <c r="AJ523" s="88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</row>
    <row r="524" spans="1:90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88"/>
      <c r="U524" s="88"/>
      <c r="V524" s="88"/>
      <c r="W524" s="88"/>
      <c r="X524" s="88"/>
      <c r="Y524" s="88"/>
      <c r="Z524" s="88"/>
      <c r="AA524" s="88"/>
      <c r="AB524" s="88"/>
      <c r="AC524" s="88"/>
      <c r="AD524" s="88"/>
      <c r="AE524" s="88"/>
      <c r="AF524" s="88"/>
      <c r="AG524" s="88"/>
      <c r="AH524" s="88"/>
      <c r="AI524" s="88"/>
      <c r="AJ524" s="88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</row>
    <row r="525" spans="1:90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88"/>
      <c r="U525" s="88"/>
      <c r="V525" s="88"/>
      <c r="W525" s="88"/>
      <c r="X525" s="88"/>
      <c r="Y525" s="88"/>
      <c r="Z525" s="88"/>
      <c r="AA525" s="88"/>
      <c r="AB525" s="88"/>
      <c r="AC525" s="88"/>
      <c r="AD525" s="88"/>
      <c r="AE525" s="88"/>
      <c r="AF525" s="88"/>
      <c r="AG525" s="88"/>
      <c r="AH525" s="88"/>
      <c r="AI525" s="88"/>
      <c r="AJ525" s="88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</row>
    <row r="526" spans="1:90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88"/>
      <c r="U526" s="88"/>
      <c r="V526" s="88"/>
      <c r="W526" s="88"/>
      <c r="X526" s="88"/>
      <c r="Y526" s="88"/>
      <c r="Z526" s="88"/>
      <c r="AA526" s="88"/>
      <c r="AB526" s="88"/>
      <c r="AC526" s="88"/>
      <c r="AD526" s="88"/>
      <c r="AE526" s="88"/>
      <c r="AF526" s="88"/>
      <c r="AG526" s="88"/>
      <c r="AH526" s="88"/>
      <c r="AI526" s="88"/>
      <c r="AJ526" s="88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</row>
    <row r="527" spans="1:90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88"/>
      <c r="U527" s="88"/>
      <c r="V527" s="88"/>
      <c r="W527" s="88"/>
      <c r="X527" s="88"/>
      <c r="Y527" s="88"/>
      <c r="Z527" s="88"/>
      <c r="AA527" s="88"/>
      <c r="AB527" s="88"/>
      <c r="AC527" s="88"/>
      <c r="AD527" s="88"/>
      <c r="AE527" s="88"/>
      <c r="AF527" s="88"/>
      <c r="AG527" s="88"/>
      <c r="AH527" s="88"/>
      <c r="AI527" s="88"/>
      <c r="AJ527" s="88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</row>
    <row r="528" spans="1:90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88"/>
      <c r="U528" s="88"/>
      <c r="V528" s="88"/>
      <c r="W528" s="88"/>
      <c r="X528" s="88"/>
      <c r="Y528" s="88"/>
      <c r="Z528" s="88"/>
      <c r="AA528" s="88"/>
      <c r="AB528" s="88"/>
      <c r="AC528" s="88"/>
      <c r="AD528" s="88"/>
      <c r="AE528" s="88"/>
      <c r="AF528" s="88"/>
      <c r="AG528" s="88"/>
      <c r="AH528" s="88"/>
      <c r="AI528" s="88"/>
      <c r="AJ528" s="88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</row>
    <row r="529" spans="1:90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88"/>
      <c r="U529" s="88"/>
      <c r="V529" s="88"/>
      <c r="W529" s="88"/>
      <c r="X529" s="88"/>
      <c r="Y529" s="88"/>
      <c r="Z529" s="88"/>
      <c r="AA529" s="88"/>
      <c r="AB529" s="88"/>
      <c r="AC529" s="88"/>
      <c r="AD529" s="88"/>
      <c r="AE529" s="88"/>
      <c r="AF529" s="88"/>
      <c r="AG529" s="88"/>
      <c r="AH529" s="88"/>
      <c r="AI529" s="88"/>
      <c r="AJ529" s="88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</row>
    <row r="530" spans="1:9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88"/>
      <c r="U530" s="88"/>
      <c r="V530" s="88"/>
      <c r="W530" s="88"/>
      <c r="X530" s="88"/>
      <c r="Y530" s="88"/>
      <c r="Z530" s="88"/>
      <c r="AA530" s="88"/>
      <c r="AB530" s="88"/>
      <c r="AC530" s="88"/>
      <c r="AD530" s="88"/>
      <c r="AE530" s="88"/>
      <c r="AF530" s="88"/>
      <c r="AG530" s="88"/>
      <c r="AH530" s="88"/>
      <c r="AI530" s="88"/>
      <c r="AJ530" s="88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</row>
    <row r="531" spans="1:90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88"/>
      <c r="U531" s="88"/>
      <c r="V531" s="88"/>
      <c r="W531" s="88"/>
      <c r="X531" s="88"/>
      <c r="Y531" s="88"/>
      <c r="Z531" s="88"/>
      <c r="AA531" s="88"/>
      <c r="AB531" s="88"/>
      <c r="AC531" s="88"/>
      <c r="AD531" s="88"/>
      <c r="AE531" s="88"/>
      <c r="AF531" s="88"/>
      <c r="AG531" s="88"/>
      <c r="AH531" s="88"/>
      <c r="AI531" s="88"/>
      <c r="AJ531" s="88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</row>
    <row r="532" spans="1:90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88"/>
      <c r="U532" s="88"/>
      <c r="V532" s="88"/>
      <c r="W532" s="88"/>
      <c r="X532" s="88"/>
      <c r="Y532" s="88"/>
      <c r="Z532" s="88"/>
      <c r="AA532" s="88"/>
      <c r="AB532" s="88"/>
      <c r="AC532" s="88"/>
      <c r="AD532" s="88"/>
      <c r="AE532" s="88"/>
      <c r="AF532" s="88"/>
      <c r="AG532" s="88"/>
      <c r="AH532" s="88"/>
      <c r="AI532" s="88"/>
      <c r="AJ532" s="88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</row>
    <row r="533" spans="1:90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88"/>
      <c r="U533" s="88"/>
      <c r="V533" s="88"/>
      <c r="W533" s="88"/>
      <c r="X533" s="88"/>
      <c r="Y533" s="88"/>
      <c r="Z533" s="88"/>
      <c r="AA533" s="88"/>
      <c r="AB533" s="88"/>
      <c r="AC533" s="88"/>
      <c r="AD533" s="88"/>
      <c r="AE533" s="88"/>
      <c r="AF533" s="88"/>
      <c r="AG533" s="88"/>
      <c r="AH533" s="88"/>
      <c r="AI533" s="88"/>
      <c r="AJ533" s="88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</row>
    <row r="534" spans="1:90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88"/>
      <c r="U534" s="88"/>
      <c r="V534" s="88"/>
      <c r="W534" s="88"/>
      <c r="X534" s="88"/>
      <c r="Y534" s="88"/>
      <c r="Z534" s="88"/>
      <c r="AA534" s="88"/>
      <c r="AB534" s="88"/>
      <c r="AC534" s="88"/>
      <c r="AD534" s="88"/>
      <c r="AE534" s="88"/>
      <c r="AF534" s="88"/>
      <c r="AG534" s="88"/>
      <c r="AH534" s="88"/>
      <c r="AI534" s="88"/>
      <c r="AJ534" s="88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</row>
    <row r="535" spans="1:90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88"/>
      <c r="U535" s="88"/>
      <c r="V535" s="88"/>
      <c r="W535" s="88"/>
      <c r="X535" s="88"/>
      <c r="Y535" s="88"/>
      <c r="Z535" s="88"/>
      <c r="AA535" s="88"/>
      <c r="AB535" s="88"/>
      <c r="AC535" s="88"/>
      <c r="AD535" s="88"/>
      <c r="AE535" s="88"/>
      <c r="AF535" s="88"/>
      <c r="AG535" s="88"/>
      <c r="AH535" s="88"/>
      <c r="AI535" s="88"/>
      <c r="AJ535" s="88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</row>
    <row r="536" spans="1:90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88"/>
      <c r="U536" s="88"/>
      <c r="V536" s="88"/>
      <c r="W536" s="88"/>
      <c r="X536" s="88"/>
      <c r="Y536" s="88"/>
      <c r="Z536" s="88"/>
      <c r="AA536" s="88"/>
      <c r="AB536" s="88"/>
      <c r="AC536" s="88"/>
      <c r="AD536" s="88"/>
      <c r="AE536" s="88"/>
      <c r="AF536" s="88"/>
      <c r="AG536" s="88"/>
      <c r="AH536" s="88"/>
      <c r="AI536" s="88"/>
      <c r="AJ536" s="88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</row>
    <row r="537" spans="1:90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88"/>
      <c r="U537" s="88"/>
      <c r="V537" s="88"/>
      <c r="W537" s="88"/>
      <c r="X537" s="88"/>
      <c r="Y537" s="88"/>
      <c r="Z537" s="88"/>
      <c r="AA537" s="88"/>
      <c r="AB537" s="88"/>
      <c r="AC537" s="88"/>
      <c r="AD537" s="88"/>
      <c r="AE537" s="88"/>
      <c r="AF537" s="88"/>
      <c r="AG537" s="88"/>
      <c r="AH537" s="88"/>
      <c r="AI537" s="88"/>
      <c r="AJ537" s="88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</row>
    <row r="538" spans="1:90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88"/>
      <c r="U538" s="88"/>
      <c r="V538" s="88"/>
      <c r="W538" s="88"/>
      <c r="X538" s="88"/>
      <c r="Y538" s="88"/>
      <c r="Z538" s="88"/>
      <c r="AA538" s="88"/>
      <c r="AB538" s="88"/>
      <c r="AC538" s="88"/>
      <c r="AD538" s="88"/>
      <c r="AE538" s="88"/>
      <c r="AF538" s="88"/>
      <c r="AG538" s="88"/>
      <c r="AH538" s="88"/>
      <c r="AI538" s="88"/>
      <c r="AJ538" s="88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</row>
    <row r="539" spans="1:90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88"/>
      <c r="U539" s="88"/>
      <c r="V539" s="88"/>
      <c r="W539" s="88"/>
      <c r="X539" s="88"/>
      <c r="Y539" s="88"/>
      <c r="Z539" s="88"/>
      <c r="AA539" s="88"/>
      <c r="AB539" s="88"/>
      <c r="AC539" s="88"/>
      <c r="AD539" s="88"/>
      <c r="AE539" s="88"/>
      <c r="AF539" s="88"/>
      <c r="AG539" s="88"/>
      <c r="AH539" s="88"/>
      <c r="AI539" s="88"/>
      <c r="AJ539" s="88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</row>
    <row r="540" spans="1:9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88"/>
      <c r="U540" s="88"/>
      <c r="V540" s="88"/>
      <c r="W540" s="88"/>
      <c r="X540" s="88"/>
      <c r="Y540" s="88"/>
      <c r="Z540" s="88"/>
      <c r="AA540" s="88"/>
      <c r="AB540" s="88"/>
      <c r="AC540" s="88"/>
      <c r="AD540" s="88"/>
      <c r="AE540" s="88"/>
      <c r="AF540" s="88"/>
      <c r="AG540" s="88"/>
      <c r="AH540" s="88"/>
      <c r="AI540" s="88"/>
      <c r="AJ540" s="88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</row>
    <row r="541" spans="1:90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88"/>
      <c r="U541" s="88"/>
      <c r="V541" s="88"/>
      <c r="W541" s="88"/>
      <c r="X541" s="88"/>
      <c r="Y541" s="88"/>
      <c r="Z541" s="88"/>
      <c r="AA541" s="88"/>
      <c r="AB541" s="88"/>
      <c r="AC541" s="88"/>
      <c r="AD541" s="88"/>
      <c r="AE541" s="88"/>
      <c r="AF541" s="88"/>
      <c r="AG541" s="88"/>
      <c r="AH541" s="88"/>
      <c r="AI541" s="88"/>
      <c r="AJ541" s="88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</row>
    <row r="542" spans="1:90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88"/>
      <c r="U542" s="88"/>
      <c r="V542" s="88"/>
      <c r="W542" s="88"/>
      <c r="X542" s="88"/>
      <c r="Y542" s="88"/>
      <c r="Z542" s="88"/>
      <c r="AA542" s="88"/>
      <c r="AB542" s="88"/>
      <c r="AC542" s="88"/>
      <c r="AD542" s="88"/>
      <c r="AE542" s="88"/>
      <c r="AF542" s="88"/>
      <c r="AG542" s="88"/>
      <c r="AH542" s="88"/>
      <c r="AI542" s="88"/>
      <c r="AJ542" s="88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</row>
    <row r="543" spans="1:90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88"/>
      <c r="U543" s="88"/>
      <c r="V543" s="88"/>
      <c r="W543" s="88"/>
      <c r="X543" s="88"/>
      <c r="Y543" s="88"/>
      <c r="Z543" s="88"/>
      <c r="AA543" s="88"/>
      <c r="AB543" s="88"/>
      <c r="AC543" s="88"/>
      <c r="AD543" s="88"/>
      <c r="AE543" s="88"/>
      <c r="AF543" s="88"/>
      <c r="AG543" s="88"/>
      <c r="AH543" s="88"/>
      <c r="AI543" s="88"/>
      <c r="AJ543" s="88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</row>
    <row r="544" spans="1:90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88"/>
      <c r="U544" s="88"/>
      <c r="V544" s="88"/>
      <c r="W544" s="88"/>
      <c r="X544" s="88"/>
      <c r="Y544" s="88"/>
      <c r="Z544" s="88"/>
      <c r="AA544" s="88"/>
      <c r="AB544" s="88"/>
      <c r="AC544" s="88"/>
      <c r="AD544" s="88"/>
      <c r="AE544" s="88"/>
      <c r="AF544" s="88"/>
      <c r="AG544" s="88"/>
      <c r="AH544" s="88"/>
      <c r="AI544" s="88"/>
      <c r="AJ544" s="88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</row>
    <row r="545" spans="1:90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88"/>
      <c r="U545" s="88"/>
      <c r="V545" s="88"/>
      <c r="W545" s="88"/>
      <c r="X545" s="88"/>
      <c r="Y545" s="88"/>
      <c r="Z545" s="88"/>
      <c r="AA545" s="88"/>
      <c r="AB545" s="88"/>
      <c r="AC545" s="88"/>
      <c r="AD545" s="88"/>
      <c r="AE545" s="88"/>
      <c r="AF545" s="88"/>
      <c r="AG545" s="88"/>
      <c r="AH545" s="88"/>
      <c r="AI545" s="88"/>
      <c r="AJ545" s="88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</row>
    <row r="546" spans="1:90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88"/>
      <c r="U546" s="88"/>
      <c r="V546" s="88"/>
      <c r="W546" s="88"/>
      <c r="X546" s="88"/>
      <c r="Y546" s="88"/>
      <c r="Z546" s="88"/>
      <c r="AA546" s="88"/>
      <c r="AB546" s="88"/>
      <c r="AC546" s="88"/>
      <c r="AD546" s="88"/>
      <c r="AE546" s="88"/>
      <c r="AF546" s="88"/>
      <c r="AG546" s="88"/>
      <c r="AH546" s="88"/>
      <c r="AI546" s="88"/>
      <c r="AJ546" s="88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</row>
    <row r="547" spans="1:90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88"/>
      <c r="U547" s="88"/>
      <c r="V547" s="88"/>
      <c r="W547" s="88"/>
      <c r="X547" s="88"/>
      <c r="Y547" s="88"/>
      <c r="Z547" s="88"/>
      <c r="AA547" s="88"/>
      <c r="AB547" s="88"/>
      <c r="AC547" s="88"/>
      <c r="AD547" s="88"/>
      <c r="AE547" s="88"/>
      <c r="AF547" s="88"/>
      <c r="AG547" s="88"/>
      <c r="AH547" s="88"/>
      <c r="AI547" s="88"/>
      <c r="AJ547" s="88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</row>
    <row r="548" spans="1:90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88"/>
      <c r="U548" s="88"/>
      <c r="V548" s="88"/>
      <c r="W548" s="88"/>
      <c r="X548" s="88"/>
      <c r="Y548" s="88"/>
      <c r="Z548" s="88"/>
      <c r="AA548" s="88"/>
      <c r="AB548" s="88"/>
      <c r="AC548" s="88"/>
      <c r="AD548" s="88"/>
      <c r="AE548" s="88"/>
      <c r="AF548" s="88"/>
      <c r="AG548" s="88"/>
      <c r="AH548" s="88"/>
      <c r="AI548" s="88"/>
      <c r="AJ548" s="88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</row>
    <row r="549" spans="1:90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88"/>
      <c r="U549" s="88"/>
      <c r="V549" s="88"/>
      <c r="W549" s="88"/>
      <c r="X549" s="88"/>
      <c r="Y549" s="88"/>
      <c r="Z549" s="88"/>
      <c r="AA549" s="88"/>
      <c r="AB549" s="88"/>
      <c r="AC549" s="88"/>
      <c r="AD549" s="88"/>
      <c r="AE549" s="88"/>
      <c r="AF549" s="88"/>
      <c r="AG549" s="88"/>
      <c r="AH549" s="88"/>
      <c r="AI549" s="88"/>
      <c r="AJ549" s="88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</row>
    <row r="550" spans="1:9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88"/>
      <c r="U550" s="88"/>
      <c r="V550" s="88"/>
      <c r="W550" s="88"/>
      <c r="X550" s="88"/>
      <c r="Y550" s="88"/>
      <c r="Z550" s="88"/>
      <c r="AA550" s="88"/>
      <c r="AB550" s="88"/>
      <c r="AC550" s="88"/>
      <c r="AD550" s="88"/>
      <c r="AE550" s="88"/>
      <c r="AF550" s="88"/>
      <c r="AG550" s="88"/>
      <c r="AH550" s="88"/>
      <c r="AI550" s="88"/>
      <c r="AJ550" s="88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</row>
    <row r="551" spans="1:90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88"/>
      <c r="U551" s="88"/>
      <c r="V551" s="88"/>
      <c r="W551" s="88"/>
      <c r="X551" s="88"/>
      <c r="Y551" s="88"/>
      <c r="Z551" s="88"/>
      <c r="AA551" s="88"/>
      <c r="AB551" s="88"/>
      <c r="AC551" s="88"/>
      <c r="AD551" s="88"/>
      <c r="AE551" s="88"/>
      <c r="AF551" s="88"/>
      <c r="AG551" s="88"/>
      <c r="AH551" s="88"/>
      <c r="AI551" s="88"/>
      <c r="AJ551" s="88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</row>
    <row r="552" spans="1:90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88"/>
      <c r="U552" s="88"/>
      <c r="V552" s="88"/>
      <c r="W552" s="88"/>
      <c r="X552" s="88"/>
      <c r="Y552" s="88"/>
      <c r="Z552" s="88"/>
      <c r="AA552" s="88"/>
      <c r="AB552" s="88"/>
      <c r="AC552" s="88"/>
      <c r="AD552" s="88"/>
      <c r="AE552" s="88"/>
      <c r="AF552" s="88"/>
      <c r="AG552" s="88"/>
      <c r="AH552" s="88"/>
      <c r="AI552" s="88"/>
      <c r="AJ552" s="88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</row>
    <row r="553" spans="1:90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88"/>
      <c r="U553" s="88"/>
      <c r="V553" s="88"/>
      <c r="W553" s="88"/>
      <c r="X553" s="88"/>
      <c r="Y553" s="88"/>
      <c r="Z553" s="88"/>
      <c r="AA553" s="88"/>
      <c r="AB553" s="88"/>
      <c r="AC553" s="88"/>
      <c r="AD553" s="88"/>
      <c r="AE553" s="88"/>
      <c r="AF553" s="88"/>
      <c r="AG553" s="88"/>
      <c r="AH553" s="88"/>
      <c r="AI553" s="88"/>
      <c r="AJ553" s="88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</row>
    <row r="554" spans="1:90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88"/>
      <c r="U554" s="88"/>
      <c r="V554" s="88"/>
      <c r="W554" s="88"/>
      <c r="X554" s="88"/>
      <c r="Y554" s="88"/>
      <c r="Z554" s="88"/>
      <c r="AA554" s="88"/>
      <c r="AB554" s="88"/>
      <c r="AC554" s="88"/>
      <c r="AD554" s="88"/>
      <c r="AE554" s="88"/>
      <c r="AF554" s="88"/>
      <c r="AG554" s="88"/>
      <c r="AH554" s="88"/>
      <c r="AI554" s="88"/>
      <c r="AJ554" s="88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</row>
    <row r="555" spans="1:90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88"/>
      <c r="U555" s="88"/>
      <c r="V555" s="88"/>
      <c r="W555" s="88"/>
      <c r="X555" s="88"/>
      <c r="Y555" s="88"/>
      <c r="Z555" s="88"/>
      <c r="AA555" s="88"/>
      <c r="AB555" s="88"/>
      <c r="AC555" s="88"/>
      <c r="AD555" s="88"/>
      <c r="AE555" s="88"/>
      <c r="AF555" s="88"/>
      <c r="AG555" s="88"/>
      <c r="AH555" s="88"/>
      <c r="AI555" s="88"/>
      <c r="AJ555" s="88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</row>
    <row r="556" spans="1:90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88"/>
      <c r="U556" s="88"/>
      <c r="V556" s="88"/>
      <c r="W556" s="88"/>
      <c r="X556" s="88"/>
      <c r="Y556" s="88"/>
      <c r="Z556" s="88"/>
      <c r="AA556" s="88"/>
      <c r="AB556" s="88"/>
      <c r="AC556" s="88"/>
      <c r="AD556" s="88"/>
      <c r="AE556" s="88"/>
      <c r="AF556" s="88"/>
      <c r="AG556" s="88"/>
      <c r="AH556" s="88"/>
      <c r="AI556" s="88"/>
      <c r="AJ556" s="88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</row>
    <row r="557" spans="1:90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88"/>
      <c r="U557" s="88"/>
      <c r="V557" s="88"/>
      <c r="W557" s="88"/>
      <c r="X557" s="88"/>
      <c r="Y557" s="88"/>
      <c r="Z557" s="88"/>
      <c r="AA557" s="88"/>
      <c r="AB557" s="88"/>
      <c r="AC557" s="88"/>
      <c r="AD557" s="88"/>
      <c r="AE557" s="88"/>
      <c r="AF557" s="88"/>
      <c r="AG557" s="88"/>
      <c r="AH557" s="88"/>
      <c r="AI557" s="88"/>
      <c r="AJ557" s="88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</row>
    <row r="558" spans="1:90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88"/>
      <c r="U558" s="88"/>
      <c r="V558" s="88"/>
      <c r="W558" s="88"/>
      <c r="X558" s="88"/>
      <c r="Y558" s="88"/>
      <c r="Z558" s="88"/>
      <c r="AA558" s="88"/>
      <c r="AB558" s="88"/>
      <c r="AC558" s="88"/>
      <c r="AD558" s="88"/>
      <c r="AE558" s="88"/>
      <c r="AF558" s="88"/>
      <c r="AG558" s="88"/>
      <c r="AH558" s="88"/>
      <c r="AI558" s="88"/>
      <c r="AJ558" s="88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</row>
    <row r="559" spans="1:90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88"/>
      <c r="U559" s="88"/>
      <c r="V559" s="88"/>
      <c r="W559" s="88"/>
      <c r="X559" s="88"/>
      <c r="Y559" s="88"/>
      <c r="Z559" s="88"/>
      <c r="AA559" s="88"/>
      <c r="AB559" s="88"/>
      <c r="AC559" s="88"/>
      <c r="AD559" s="88"/>
      <c r="AE559" s="88"/>
      <c r="AF559" s="88"/>
      <c r="AG559" s="88"/>
      <c r="AH559" s="88"/>
      <c r="AI559" s="88"/>
      <c r="AJ559" s="88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</row>
    <row r="560" spans="1:9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88"/>
      <c r="U560" s="88"/>
      <c r="V560" s="88"/>
      <c r="W560" s="88"/>
      <c r="X560" s="88"/>
      <c r="Y560" s="88"/>
      <c r="Z560" s="88"/>
      <c r="AA560" s="88"/>
      <c r="AB560" s="88"/>
      <c r="AC560" s="88"/>
      <c r="AD560" s="88"/>
      <c r="AE560" s="88"/>
      <c r="AF560" s="88"/>
      <c r="AG560" s="88"/>
      <c r="AH560" s="88"/>
      <c r="AI560" s="88"/>
      <c r="AJ560" s="88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</row>
    <row r="561" spans="1:90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88"/>
      <c r="U561" s="88"/>
      <c r="V561" s="88"/>
      <c r="W561" s="88"/>
      <c r="X561" s="88"/>
      <c r="Y561" s="88"/>
      <c r="Z561" s="88"/>
      <c r="AA561" s="88"/>
      <c r="AB561" s="88"/>
      <c r="AC561" s="88"/>
      <c r="AD561" s="88"/>
      <c r="AE561" s="88"/>
      <c r="AF561" s="88"/>
      <c r="AG561" s="88"/>
      <c r="AH561" s="88"/>
      <c r="AI561" s="88"/>
      <c r="AJ561" s="88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</row>
    <row r="562" spans="1:90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88"/>
      <c r="U562" s="88"/>
      <c r="V562" s="88"/>
      <c r="W562" s="88"/>
      <c r="X562" s="88"/>
      <c r="Y562" s="88"/>
      <c r="Z562" s="88"/>
      <c r="AA562" s="88"/>
      <c r="AB562" s="88"/>
      <c r="AC562" s="88"/>
      <c r="AD562" s="88"/>
      <c r="AE562" s="88"/>
      <c r="AF562" s="88"/>
      <c r="AG562" s="88"/>
      <c r="AH562" s="88"/>
      <c r="AI562" s="88"/>
      <c r="AJ562" s="88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</row>
    <row r="563" spans="1:90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88"/>
      <c r="U563" s="88"/>
      <c r="V563" s="88"/>
      <c r="W563" s="88"/>
      <c r="X563" s="88"/>
      <c r="Y563" s="88"/>
      <c r="Z563" s="88"/>
      <c r="AA563" s="88"/>
      <c r="AB563" s="88"/>
      <c r="AC563" s="88"/>
      <c r="AD563" s="88"/>
      <c r="AE563" s="88"/>
      <c r="AF563" s="88"/>
      <c r="AG563" s="88"/>
      <c r="AH563" s="88"/>
      <c r="AI563" s="88"/>
      <c r="AJ563" s="88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</row>
    <row r="564" spans="1:90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88"/>
      <c r="U564" s="88"/>
      <c r="V564" s="88"/>
      <c r="W564" s="88"/>
      <c r="X564" s="88"/>
      <c r="Y564" s="88"/>
      <c r="Z564" s="88"/>
      <c r="AA564" s="88"/>
      <c r="AB564" s="88"/>
      <c r="AC564" s="88"/>
      <c r="AD564" s="88"/>
      <c r="AE564" s="88"/>
      <c r="AF564" s="88"/>
      <c r="AG564" s="88"/>
      <c r="AH564" s="88"/>
      <c r="AI564" s="88"/>
      <c r="AJ564" s="88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</row>
    <row r="565" spans="1:90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88"/>
      <c r="U565" s="88"/>
      <c r="V565" s="88"/>
      <c r="W565" s="88"/>
      <c r="X565" s="88"/>
      <c r="Y565" s="88"/>
      <c r="Z565" s="88"/>
      <c r="AA565" s="88"/>
      <c r="AB565" s="88"/>
      <c r="AC565" s="88"/>
      <c r="AD565" s="88"/>
      <c r="AE565" s="88"/>
      <c r="AF565" s="88"/>
      <c r="AG565" s="88"/>
      <c r="AH565" s="88"/>
      <c r="AI565" s="88"/>
      <c r="AJ565" s="88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</row>
    <row r="566" spans="1:90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88"/>
      <c r="U566" s="88"/>
      <c r="V566" s="88"/>
      <c r="W566" s="88"/>
      <c r="X566" s="88"/>
      <c r="Y566" s="88"/>
      <c r="Z566" s="88"/>
      <c r="AA566" s="88"/>
      <c r="AB566" s="88"/>
      <c r="AC566" s="88"/>
      <c r="AD566" s="88"/>
      <c r="AE566" s="88"/>
      <c r="AF566" s="88"/>
      <c r="AG566" s="88"/>
      <c r="AH566" s="88"/>
      <c r="AI566" s="88"/>
      <c r="AJ566" s="88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</row>
    <row r="567" spans="1:90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88"/>
      <c r="U567" s="88"/>
      <c r="V567" s="88"/>
      <c r="W567" s="88"/>
      <c r="X567" s="88"/>
      <c r="Y567" s="88"/>
      <c r="Z567" s="88"/>
      <c r="AA567" s="88"/>
      <c r="AB567" s="88"/>
      <c r="AC567" s="88"/>
      <c r="AD567" s="88"/>
      <c r="AE567" s="88"/>
      <c r="AF567" s="88"/>
      <c r="AG567" s="88"/>
      <c r="AH567" s="88"/>
      <c r="AI567" s="88"/>
      <c r="AJ567" s="88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</row>
    <row r="568" spans="1:90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88"/>
      <c r="U568" s="88"/>
      <c r="V568" s="88"/>
      <c r="W568" s="88"/>
      <c r="X568" s="88"/>
      <c r="Y568" s="88"/>
      <c r="Z568" s="88"/>
      <c r="AA568" s="88"/>
      <c r="AB568" s="88"/>
      <c r="AC568" s="88"/>
      <c r="AD568" s="88"/>
      <c r="AE568" s="88"/>
      <c r="AF568" s="88"/>
      <c r="AG568" s="88"/>
      <c r="AH568" s="88"/>
      <c r="AI568" s="88"/>
      <c r="AJ568" s="88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</row>
    <row r="569" spans="1:90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88"/>
      <c r="U569" s="88"/>
      <c r="V569" s="88"/>
      <c r="W569" s="88"/>
      <c r="X569" s="88"/>
      <c r="Y569" s="88"/>
      <c r="Z569" s="88"/>
      <c r="AA569" s="88"/>
      <c r="AB569" s="88"/>
      <c r="AC569" s="88"/>
      <c r="AD569" s="88"/>
      <c r="AE569" s="88"/>
      <c r="AF569" s="88"/>
      <c r="AG569" s="88"/>
      <c r="AH569" s="88"/>
      <c r="AI569" s="88"/>
      <c r="AJ569" s="88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</row>
    <row r="570" spans="1:9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88"/>
      <c r="U570" s="88"/>
      <c r="V570" s="88"/>
      <c r="W570" s="88"/>
      <c r="X570" s="88"/>
      <c r="Y570" s="88"/>
      <c r="Z570" s="88"/>
      <c r="AA570" s="88"/>
      <c r="AB570" s="88"/>
      <c r="AC570" s="88"/>
      <c r="AD570" s="88"/>
      <c r="AE570" s="88"/>
      <c r="AF570" s="88"/>
      <c r="AG570" s="88"/>
      <c r="AH570" s="88"/>
      <c r="AI570" s="88"/>
      <c r="AJ570" s="88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</row>
    <row r="571" spans="1:90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88"/>
      <c r="U571" s="88"/>
      <c r="V571" s="88"/>
      <c r="W571" s="88"/>
      <c r="X571" s="88"/>
      <c r="Y571" s="88"/>
      <c r="Z571" s="88"/>
      <c r="AA571" s="88"/>
      <c r="AB571" s="88"/>
      <c r="AC571" s="88"/>
      <c r="AD571" s="88"/>
      <c r="AE571" s="88"/>
      <c r="AF571" s="88"/>
      <c r="AG571" s="88"/>
      <c r="AH571" s="88"/>
      <c r="AI571" s="88"/>
      <c r="AJ571" s="88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</row>
    <row r="572" spans="1:90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88"/>
      <c r="U572" s="88"/>
      <c r="V572" s="88"/>
      <c r="W572" s="88"/>
      <c r="X572" s="88"/>
      <c r="Y572" s="88"/>
      <c r="Z572" s="88"/>
      <c r="AA572" s="88"/>
      <c r="AB572" s="88"/>
      <c r="AC572" s="88"/>
      <c r="AD572" s="88"/>
      <c r="AE572" s="88"/>
      <c r="AF572" s="88"/>
      <c r="AG572" s="88"/>
      <c r="AH572" s="88"/>
      <c r="AI572" s="88"/>
      <c r="AJ572" s="88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</row>
    <row r="573" spans="1:90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88"/>
      <c r="U573" s="88"/>
      <c r="V573" s="88"/>
      <c r="W573" s="88"/>
      <c r="X573" s="88"/>
      <c r="Y573" s="88"/>
      <c r="Z573" s="88"/>
      <c r="AA573" s="88"/>
      <c r="AB573" s="88"/>
      <c r="AC573" s="88"/>
      <c r="AD573" s="88"/>
      <c r="AE573" s="88"/>
      <c r="AF573" s="88"/>
      <c r="AG573" s="88"/>
      <c r="AH573" s="88"/>
      <c r="AI573" s="88"/>
      <c r="AJ573" s="88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</row>
    <row r="574" spans="1:90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88"/>
      <c r="U574" s="88"/>
      <c r="V574" s="88"/>
      <c r="W574" s="88"/>
      <c r="X574" s="88"/>
      <c r="Y574" s="88"/>
      <c r="Z574" s="88"/>
      <c r="AA574" s="88"/>
      <c r="AB574" s="88"/>
      <c r="AC574" s="88"/>
      <c r="AD574" s="88"/>
      <c r="AE574" s="88"/>
      <c r="AF574" s="88"/>
      <c r="AG574" s="88"/>
      <c r="AH574" s="88"/>
      <c r="AI574" s="88"/>
      <c r="AJ574" s="88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</row>
    <row r="575" spans="1:90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88"/>
      <c r="U575" s="88"/>
      <c r="V575" s="88"/>
      <c r="W575" s="88"/>
      <c r="X575" s="88"/>
      <c r="Y575" s="88"/>
      <c r="Z575" s="88"/>
      <c r="AA575" s="88"/>
      <c r="AB575" s="88"/>
      <c r="AC575" s="88"/>
      <c r="AD575" s="88"/>
      <c r="AE575" s="88"/>
      <c r="AF575" s="88"/>
      <c r="AG575" s="88"/>
      <c r="AH575" s="88"/>
      <c r="AI575" s="88"/>
      <c r="AJ575" s="88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</row>
    <row r="576" spans="1:90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88"/>
      <c r="U576" s="88"/>
      <c r="V576" s="88"/>
      <c r="W576" s="88"/>
      <c r="X576" s="88"/>
      <c r="Y576" s="88"/>
      <c r="Z576" s="88"/>
      <c r="AA576" s="88"/>
      <c r="AB576" s="88"/>
      <c r="AC576" s="88"/>
      <c r="AD576" s="88"/>
      <c r="AE576" s="88"/>
      <c r="AF576" s="88"/>
      <c r="AG576" s="88"/>
      <c r="AH576" s="88"/>
      <c r="AI576" s="88"/>
      <c r="AJ576" s="88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</row>
    <row r="577" spans="1:90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88"/>
      <c r="U577" s="88"/>
      <c r="V577" s="88"/>
      <c r="W577" s="88"/>
      <c r="X577" s="88"/>
      <c r="Y577" s="88"/>
      <c r="Z577" s="88"/>
      <c r="AA577" s="88"/>
      <c r="AB577" s="88"/>
      <c r="AC577" s="88"/>
      <c r="AD577" s="88"/>
      <c r="AE577" s="88"/>
      <c r="AF577" s="88"/>
      <c r="AG577" s="88"/>
      <c r="AH577" s="88"/>
      <c r="AI577" s="88"/>
      <c r="AJ577" s="88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</row>
    <row r="578" spans="1:90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88"/>
      <c r="U578" s="88"/>
      <c r="V578" s="88"/>
      <c r="W578" s="88"/>
      <c r="X578" s="88"/>
      <c r="Y578" s="88"/>
      <c r="Z578" s="88"/>
      <c r="AA578" s="88"/>
      <c r="AB578" s="88"/>
      <c r="AC578" s="88"/>
      <c r="AD578" s="88"/>
      <c r="AE578" s="88"/>
      <c r="AF578" s="88"/>
      <c r="AG578" s="88"/>
      <c r="AH578" s="88"/>
      <c r="AI578" s="88"/>
      <c r="AJ578" s="88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</row>
    <row r="579" spans="1:90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88"/>
      <c r="U579" s="88"/>
      <c r="V579" s="88"/>
      <c r="W579" s="88"/>
      <c r="X579" s="88"/>
      <c r="Y579" s="88"/>
      <c r="Z579" s="88"/>
      <c r="AA579" s="88"/>
      <c r="AB579" s="88"/>
      <c r="AC579" s="88"/>
      <c r="AD579" s="88"/>
      <c r="AE579" s="88"/>
      <c r="AF579" s="88"/>
      <c r="AG579" s="88"/>
      <c r="AH579" s="88"/>
      <c r="AI579" s="88"/>
      <c r="AJ579" s="88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</row>
    <row r="580" spans="1:9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88"/>
      <c r="U580" s="88"/>
      <c r="V580" s="88"/>
      <c r="W580" s="88"/>
      <c r="X580" s="88"/>
      <c r="Y580" s="88"/>
      <c r="Z580" s="88"/>
      <c r="AA580" s="88"/>
      <c r="AB580" s="88"/>
      <c r="AC580" s="88"/>
      <c r="AD580" s="88"/>
      <c r="AE580" s="88"/>
      <c r="AF580" s="88"/>
      <c r="AG580" s="88"/>
      <c r="AH580" s="88"/>
      <c r="AI580" s="88"/>
      <c r="AJ580" s="88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</row>
    <row r="581" spans="1:90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88"/>
      <c r="U581" s="88"/>
      <c r="V581" s="88"/>
      <c r="W581" s="88"/>
      <c r="X581" s="88"/>
      <c r="Y581" s="88"/>
      <c r="Z581" s="88"/>
      <c r="AA581" s="88"/>
      <c r="AB581" s="88"/>
      <c r="AC581" s="88"/>
      <c r="AD581" s="88"/>
      <c r="AE581" s="88"/>
      <c r="AF581" s="88"/>
      <c r="AG581" s="88"/>
      <c r="AH581" s="88"/>
      <c r="AI581" s="88"/>
      <c r="AJ581" s="88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</row>
    <row r="582" spans="1:90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88"/>
      <c r="U582" s="88"/>
      <c r="V582" s="88"/>
      <c r="W582" s="88"/>
      <c r="X582" s="88"/>
      <c r="Y582" s="88"/>
      <c r="Z582" s="88"/>
      <c r="AA582" s="88"/>
      <c r="AB582" s="88"/>
      <c r="AC582" s="88"/>
      <c r="AD582" s="88"/>
      <c r="AE582" s="88"/>
      <c r="AF582" s="88"/>
      <c r="AG582" s="88"/>
      <c r="AH582" s="88"/>
      <c r="AI582" s="88"/>
      <c r="AJ582" s="88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</row>
    <row r="583" spans="1:90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88"/>
      <c r="U583" s="88"/>
      <c r="V583" s="88"/>
      <c r="W583" s="88"/>
      <c r="X583" s="88"/>
      <c r="Y583" s="88"/>
      <c r="Z583" s="88"/>
      <c r="AA583" s="88"/>
      <c r="AB583" s="88"/>
      <c r="AC583" s="88"/>
      <c r="AD583" s="88"/>
      <c r="AE583" s="88"/>
      <c r="AF583" s="88"/>
      <c r="AG583" s="88"/>
      <c r="AH583" s="88"/>
      <c r="AI583" s="88"/>
      <c r="AJ583" s="88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</row>
    <row r="584" spans="1:90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88"/>
      <c r="U584" s="88"/>
      <c r="V584" s="88"/>
      <c r="W584" s="88"/>
      <c r="X584" s="88"/>
      <c r="Y584" s="88"/>
      <c r="Z584" s="88"/>
      <c r="AA584" s="88"/>
      <c r="AB584" s="88"/>
      <c r="AC584" s="88"/>
      <c r="AD584" s="88"/>
      <c r="AE584" s="88"/>
      <c r="AF584" s="88"/>
      <c r="AG584" s="88"/>
      <c r="AH584" s="88"/>
      <c r="AI584" s="88"/>
      <c r="AJ584" s="88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</row>
    <row r="585" spans="1:90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88"/>
      <c r="U585" s="88"/>
      <c r="V585" s="88"/>
      <c r="W585" s="88"/>
      <c r="X585" s="88"/>
      <c r="Y585" s="88"/>
      <c r="Z585" s="88"/>
      <c r="AA585" s="88"/>
      <c r="AB585" s="88"/>
      <c r="AC585" s="88"/>
      <c r="AD585" s="88"/>
      <c r="AE585" s="88"/>
      <c r="AF585" s="88"/>
      <c r="AG585" s="88"/>
      <c r="AH585" s="88"/>
      <c r="AI585" s="88"/>
      <c r="AJ585" s="88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</row>
    <row r="586" spans="1:90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88"/>
      <c r="U586" s="88"/>
      <c r="V586" s="88"/>
      <c r="W586" s="88"/>
      <c r="X586" s="88"/>
      <c r="Y586" s="88"/>
      <c r="Z586" s="88"/>
      <c r="AA586" s="88"/>
      <c r="AB586" s="88"/>
      <c r="AC586" s="88"/>
      <c r="AD586" s="88"/>
      <c r="AE586" s="88"/>
      <c r="AF586" s="88"/>
      <c r="AG586" s="88"/>
      <c r="AH586" s="88"/>
      <c r="AI586" s="88"/>
      <c r="AJ586" s="88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</row>
    <row r="587" spans="1:90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88"/>
      <c r="U587" s="88"/>
      <c r="V587" s="88"/>
      <c r="W587" s="88"/>
      <c r="X587" s="88"/>
      <c r="Y587" s="88"/>
      <c r="Z587" s="88"/>
      <c r="AA587" s="88"/>
      <c r="AB587" s="88"/>
      <c r="AC587" s="88"/>
      <c r="AD587" s="88"/>
      <c r="AE587" s="88"/>
      <c r="AF587" s="88"/>
      <c r="AG587" s="88"/>
      <c r="AH587" s="88"/>
      <c r="AI587" s="88"/>
      <c r="AJ587" s="88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</row>
    <row r="588" spans="1:90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88"/>
      <c r="U588" s="88"/>
      <c r="V588" s="88"/>
      <c r="W588" s="88"/>
      <c r="X588" s="88"/>
      <c r="Y588" s="88"/>
      <c r="Z588" s="88"/>
      <c r="AA588" s="88"/>
      <c r="AB588" s="88"/>
      <c r="AC588" s="88"/>
      <c r="AD588" s="88"/>
      <c r="AE588" s="88"/>
      <c r="AF588" s="88"/>
      <c r="AG588" s="88"/>
      <c r="AH588" s="88"/>
      <c r="AI588" s="88"/>
      <c r="AJ588" s="88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</row>
    <row r="589" spans="1:90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88"/>
      <c r="U589" s="88"/>
      <c r="V589" s="88"/>
      <c r="W589" s="88"/>
      <c r="X589" s="88"/>
      <c r="Y589" s="88"/>
      <c r="Z589" s="88"/>
      <c r="AA589" s="88"/>
      <c r="AB589" s="88"/>
      <c r="AC589" s="88"/>
      <c r="AD589" s="88"/>
      <c r="AE589" s="88"/>
      <c r="AF589" s="88"/>
      <c r="AG589" s="88"/>
      <c r="AH589" s="88"/>
      <c r="AI589" s="88"/>
      <c r="AJ589" s="88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</row>
    <row r="590" spans="1:9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88"/>
      <c r="U590" s="88"/>
      <c r="V590" s="88"/>
      <c r="W590" s="88"/>
      <c r="X590" s="88"/>
      <c r="Y590" s="88"/>
      <c r="Z590" s="88"/>
      <c r="AA590" s="88"/>
      <c r="AB590" s="88"/>
      <c r="AC590" s="88"/>
      <c r="AD590" s="88"/>
      <c r="AE590" s="88"/>
      <c r="AF590" s="88"/>
      <c r="AG590" s="88"/>
      <c r="AH590" s="88"/>
      <c r="AI590" s="88"/>
      <c r="AJ590" s="88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</row>
    <row r="591" spans="1:90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88"/>
      <c r="U591" s="88"/>
      <c r="V591" s="88"/>
      <c r="W591" s="88"/>
      <c r="X591" s="88"/>
      <c r="Y591" s="88"/>
      <c r="Z591" s="88"/>
      <c r="AA591" s="88"/>
      <c r="AB591" s="88"/>
      <c r="AC591" s="88"/>
      <c r="AD591" s="88"/>
      <c r="AE591" s="88"/>
      <c r="AF591" s="88"/>
      <c r="AG591" s="88"/>
      <c r="AH591" s="88"/>
      <c r="AI591" s="88"/>
      <c r="AJ591" s="88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</row>
    <row r="592" spans="1:90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88"/>
      <c r="U592" s="88"/>
      <c r="V592" s="88"/>
      <c r="W592" s="88"/>
      <c r="X592" s="88"/>
      <c r="Y592" s="88"/>
      <c r="Z592" s="88"/>
      <c r="AA592" s="88"/>
      <c r="AB592" s="88"/>
      <c r="AC592" s="88"/>
      <c r="AD592" s="88"/>
      <c r="AE592" s="88"/>
      <c r="AF592" s="88"/>
      <c r="AG592" s="88"/>
      <c r="AH592" s="88"/>
      <c r="AI592" s="88"/>
      <c r="AJ592" s="88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</row>
    <row r="593" spans="1:90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88"/>
      <c r="U593" s="88"/>
      <c r="V593" s="88"/>
      <c r="W593" s="88"/>
      <c r="X593" s="88"/>
      <c r="Y593" s="88"/>
      <c r="Z593" s="88"/>
      <c r="AA593" s="88"/>
      <c r="AB593" s="88"/>
      <c r="AC593" s="88"/>
      <c r="AD593" s="88"/>
      <c r="AE593" s="88"/>
      <c r="AF593" s="88"/>
      <c r="AG593" s="88"/>
      <c r="AH593" s="88"/>
      <c r="AI593" s="88"/>
      <c r="AJ593" s="88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</row>
    <row r="594" spans="1:90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88"/>
      <c r="U594" s="88"/>
      <c r="V594" s="88"/>
      <c r="W594" s="88"/>
      <c r="X594" s="88"/>
      <c r="Y594" s="88"/>
      <c r="Z594" s="88"/>
      <c r="AA594" s="88"/>
      <c r="AB594" s="88"/>
      <c r="AC594" s="88"/>
      <c r="AD594" s="88"/>
      <c r="AE594" s="88"/>
      <c r="AF594" s="88"/>
      <c r="AG594" s="88"/>
      <c r="AH594" s="88"/>
      <c r="AI594" s="88"/>
      <c r="AJ594" s="88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</row>
    <row r="595" spans="1:90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88"/>
      <c r="U595" s="88"/>
      <c r="V595" s="88"/>
      <c r="W595" s="88"/>
      <c r="X595" s="88"/>
      <c r="Y595" s="88"/>
      <c r="Z595" s="88"/>
      <c r="AA595" s="88"/>
      <c r="AB595" s="88"/>
      <c r="AC595" s="88"/>
      <c r="AD595" s="88"/>
      <c r="AE595" s="88"/>
      <c r="AF595" s="88"/>
      <c r="AG595" s="88"/>
      <c r="AH595" s="88"/>
      <c r="AI595" s="88"/>
      <c r="AJ595" s="88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</row>
    <row r="596" spans="1:90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88"/>
      <c r="U596" s="88"/>
      <c r="V596" s="88"/>
      <c r="W596" s="88"/>
      <c r="X596" s="88"/>
      <c r="Y596" s="88"/>
      <c r="Z596" s="88"/>
      <c r="AA596" s="88"/>
      <c r="AB596" s="88"/>
      <c r="AC596" s="88"/>
      <c r="AD596" s="88"/>
      <c r="AE596" s="88"/>
      <c r="AF596" s="88"/>
      <c r="AG596" s="88"/>
      <c r="AH596" s="88"/>
      <c r="AI596" s="88"/>
      <c r="AJ596" s="88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</row>
    <row r="597" spans="1:90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88"/>
      <c r="U597" s="88"/>
      <c r="V597" s="88"/>
      <c r="W597" s="88"/>
      <c r="X597" s="88"/>
      <c r="Y597" s="88"/>
      <c r="Z597" s="88"/>
      <c r="AA597" s="88"/>
      <c r="AB597" s="88"/>
      <c r="AC597" s="88"/>
      <c r="AD597" s="88"/>
      <c r="AE597" s="88"/>
      <c r="AF597" s="88"/>
      <c r="AG597" s="88"/>
      <c r="AH597" s="88"/>
      <c r="AI597" s="88"/>
      <c r="AJ597" s="88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</row>
    <row r="598" spans="1:90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88"/>
      <c r="U598" s="88"/>
      <c r="V598" s="88"/>
      <c r="W598" s="88"/>
      <c r="X598" s="88"/>
      <c r="Y598" s="88"/>
      <c r="Z598" s="88"/>
      <c r="AA598" s="88"/>
      <c r="AB598" s="88"/>
      <c r="AC598" s="88"/>
      <c r="AD598" s="88"/>
      <c r="AE598" s="88"/>
      <c r="AF598" s="88"/>
      <c r="AG598" s="88"/>
      <c r="AH598" s="88"/>
      <c r="AI598" s="88"/>
      <c r="AJ598" s="88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</row>
    <row r="599" spans="1:90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88"/>
      <c r="U599" s="88"/>
      <c r="V599" s="88"/>
      <c r="W599" s="88"/>
      <c r="X599" s="88"/>
      <c r="Y599" s="88"/>
      <c r="Z599" s="88"/>
      <c r="AA599" s="88"/>
      <c r="AB599" s="88"/>
      <c r="AC599" s="88"/>
      <c r="AD599" s="88"/>
      <c r="AE599" s="88"/>
      <c r="AF599" s="88"/>
      <c r="AG599" s="88"/>
      <c r="AH599" s="88"/>
      <c r="AI599" s="88"/>
      <c r="AJ599" s="88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</row>
    <row r="600" spans="1:9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88"/>
      <c r="U600" s="88"/>
      <c r="V600" s="88"/>
      <c r="W600" s="88"/>
      <c r="X600" s="88"/>
      <c r="Y600" s="88"/>
      <c r="Z600" s="88"/>
      <c r="AA600" s="88"/>
      <c r="AB600" s="88"/>
      <c r="AC600" s="88"/>
      <c r="AD600" s="88"/>
      <c r="AE600" s="88"/>
      <c r="AF600" s="88"/>
      <c r="AG600" s="88"/>
      <c r="AH600" s="88"/>
      <c r="AI600" s="88"/>
      <c r="AJ600" s="88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</row>
    <row r="601" spans="1:90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88"/>
      <c r="U601" s="88"/>
      <c r="V601" s="88"/>
      <c r="W601" s="88"/>
      <c r="X601" s="88"/>
      <c r="Y601" s="88"/>
      <c r="Z601" s="88"/>
      <c r="AA601" s="88"/>
      <c r="AB601" s="88"/>
      <c r="AC601" s="88"/>
      <c r="AD601" s="88"/>
      <c r="AE601" s="88"/>
      <c r="AF601" s="88"/>
      <c r="AG601" s="88"/>
      <c r="AH601" s="88"/>
      <c r="AI601" s="88"/>
      <c r="AJ601" s="88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</row>
    <row r="602" spans="1:90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88"/>
      <c r="U602" s="88"/>
      <c r="V602" s="88"/>
      <c r="W602" s="88"/>
      <c r="X602" s="88"/>
      <c r="Y602" s="88"/>
      <c r="Z602" s="88"/>
      <c r="AA602" s="88"/>
      <c r="AB602" s="88"/>
      <c r="AC602" s="88"/>
      <c r="AD602" s="88"/>
      <c r="AE602" s="88"/>
      <c r="AF602" s="88"/>
      <c r="AG602" s="88"/>
      <c r="AH602" s="88"/>
      <c r="AI602" s="88"/>
      <c r="AJ602" s="88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</row>
    <row r="603" spans="1:90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88"/>
      <c r="U603" s="88"/>
      <c r="V603" s="88"/>
      <c r="W603" s="88"/>
      <c r="X603" s="88"/>
      <c r="Y603" s="88"/>
      <c r="Z603" s="88"/>
      <c r="AA603" s="88"/>
      <c r="AB603" s="88"/>
      <c r="AC603" s="88"/>
      <c r="AD603" s="88"/>
      <c r="AE603" s="88"/>
      <c r="AF603" s="88"/>
      <c r="AG603" s="88"/>
      <c r="AH603" s="88"/>
      <c r="AI603" s="88"/>
      <c r="AJ603" s="88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</row>
    <row r="604" spans="1:90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88"/>
      <c r="U604" s="88"/>
      <c r="V604" s="88"/>
      <c r="W604" s="88"/>
      <c r="X604" s="88"/>
      <c r="Y604" s="88"/>
      <c r="Z604" s="88"/>
      <c r="AA604" s="88"/>
      <c r="AB604" s="88"/>
      <c r="AC604" s="88"/>
      <c r="AD604" s="88"/>
      <c r="AE604" s="88"/>
      <c r="AF604" s="88"/>
      <c r="AG604" s="88"/>
      <c r="AH604" s="88"/>
      <c r="AI604" s="88"/>
      <c r="AJ604" s="88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</row>
    <row r="605" spans="1:90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88"/>
      <c r="U605" s="88"/>
      <c r="V605" s="88"/>
      <c r="W605" s="88"/>
      <c r="X605" s="88"/>
      <c r="Y605" s="88"/>
      <c r="Z605" s="88"/>
      <c r="AA605" s="88"/>
      <c r="AB605" s="88"/>
      <c r="AC605" s="88"/>
      <c r="AD605" s="88"/>
      <c r="AE605" s="88"/>
      <c r="AF605" s="88"/>
      <c r="AG605" s="88"/>
      <c r="AH605" s="88"/>
      <c r="AI605" s="88"/>
      <c r="AJ605" s="88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</row>
    <row r="606" spans="1:90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88"/>
      <c r="U606" s="88"/>
      <c r="V606" s="88"/>
      <c r="W606" s="88"/>
      <c r="X606" s="88"/>
      <c r="Y606" s="88"/>
      <c r="Z606" s="88"/>
      <c r="AA606" s="88"/>
      <c r="AB606" s="88"/>
      <c r="AC606" s="88"/>
      <c r="AD606" s="88"/>
      <c r="AE606" s="88"/>
      <c r="AF606" s="88"/>
      <c r="AG606" s="88"/>
      <c r="AH606" s="88"/>
      <c r="AI606" s="88"/>
      <c r="AJ606" s="88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</row>
    <row r="607" spans="1:90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88"/>
      <c r="U607" s="88"/>
      <c r="V607" s="88"/>
      <c r="W607" s="88"/>
      <c r="X607" s="88"/>
      <c r="Y607" s="88"/>
      <c r="Z607" s="88"/>
      <c r="AA607" s="88"/>
      <c r="AB607" s="88"/>
      <c r="AC607" s="88"/>
      <c r="AD607" s="88"/>
      <c r="AE607" s="88"/>
      <c r="AF607" s="88"/>
      <c r="AG607" s="88"/>
      <c r="AH607" s="88"/>
      <c r="AI607" s="88"/>
      <c r="AJ607" s="88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</row>
    <row r="608" spans="1:90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88"/>
      <c r="U608" s="88"/>
      <c r="V608" s="88"/>
      <c r="W608" s="88"/>
      <c r="X608" s="88"/>
      <c r="Y608" s="88"/>
      <c r="Z608" s="88"/>
      <c r="AA608" s="88"/>
      <c r="AB608" s="88"/>
      <c r="AC608" s="88"/>
      <c r="AD608" s="88"/>
      <c r="AE608" s="88"/>
      <c r="AF608" s="88"/>
      <c r="AG608" s="88"/>
      <c r="AH608" s="88"/>
      <c r="AI608" s="88"/>
      <c r="AJ608" s="88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</row>
    <row r="609" spans="1:90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88"/>
      <c r="U609" s="88"/>
      <c r="V609" s="88"/>
      <c r="W609" s="88"/>
      <c r="X609" s="88"/>
      <c r="Y609" s="88"/>
      <c r="Z609" s="88"/>
      <c r="AA609" s="88"/>
      <c r="AB609" s="88"/>
      <c r="AC609" s="88"/>
      <c r="AD609" s="88"/>
      <c r="AE609" s="88"/>
      <c r="AF609" s="88"/>
      <c r="AG609" s="88"/>
      <c r="AH609" s="88"/>
      <c r="AI609" s="88"/>
      <c r="AJ609" s="88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</row>
    <row r="610" spans="1:9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88"/>
      <c r="U610" s="88"/>
      <c r="V610" s="88"/>
      <c r="W610" s="88"/>
      <c r="X610" s="88"/>
      <c r="Y610" s="88"/>
      <c r="Z610" s="88"/>
      <c r="AA610" s="88"/>
      <c r="AB610" s="88"/>
      <c r="AC610" s="88"/>
      <c r="AD610" s="88"/>
      <c r="AE610" s="88"/>
      <c r="AF610" s="88"/>
      <c r="AG610" s="88"/>
      <c r="AH610" s="88"/>
      <c r="AI610" s="88"/>
      <c r="AJ610" s="88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</row>
    <row r="611" spans="1:90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88"/>
      <c r="U611" s="88"/>
      <c r="V611" s="88"/>
      <c r="W611" s="88"/>
      <c r="X611" s="88"/>
      <c r="Y611" s="88"/>
      <c r="Z611" s="88"/>
      <c r="AA611" s="88"/>
      <c r="AB611" s="88"/>
      <c r="AC611" s="88"/>
      <c r="AD611" s="88"/>
      <c r="AE611" s="88"/>
      <c r="AF611" s="88"/>
      <c r="AG611" s="88"/>
      <c r="AH611" s="88"/>
      <c r="AI611" s="88"/>
      <c r="AJ611" s="88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</row>
    <row r="612" spans="1:90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88"/>
      <c r="U612" s="88"/>
      <c r="V612" s="88"/>
      <c r="W612" s="88"/>
      <c r="X612" s="88"/>
      <c r="Y612" s="88"/>
      <c r="Z612" s="88"/>
      <c r="AA612" s="88"/>
      <c r="AB612" s="88"/>
      <c r="AC612" s="88"/>
      <c r="AD612" s="88"/>
      <c r="AE612" s="88"/>
      <c r="AF612" s="88"/>
      <c r="AG612" s="88"/>
      <c r="AH612" s="88"/>
      <c r="AI612" s="88"/>
      <c r="AJ612" s="88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</row>
    <row r="613" spans="1:90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88"/>
      <c r="U613" s="88"/>
      <c r="V613" s="88"/>
      <c r="W613" s="88"/>
      <c r="X613" s="88"/>
      <c r="Y613" s="88"/>
      <c r="Z613" s="88"/>
      <c r="AA613" s="88"/>
      <c r="AB613" s="88"/>
      <c r="AC613" s="88"/>
      <c r="AD613" s="88"/>
      <c r="AE613" s="88"/>
      <c r="AF613" s="88"/>
      <c r="AG613" s="88"/>
      <c r="AH613" s="88"/>
      <c r="AI613" s="88"/>
      <c r="AJ613" s="88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</row>
    <row r="614" spans="1:90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88"/>
      <c r="U614" s="88"/>
      <c r="V614" s="88"/>
      <c r="W614" s="88"/>
      <c r="X614" s="88"/>
      <c r="Y614" s="88"/>
      <c r="Z614" s="88"/>
      <c r="AA614" s="88"/>
      <c r="AB614" s="88"/>
      <c r="AC614" s="88"/>
      <c r="AD614" s="88"/>
      <c r="AE614" s="88"/>
      <c r="AF614" s="88"/>
      <c r="AG614" s="88"/>
      <c r="AH614" s="88"/>
      <c r="AI614" s="88"/>
      <c r="AJ614" s="88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</row>
    <row r="615" spans="1:90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88"/>
      <c r="U615" s="88"/>
      <c r="V615" s="88"/>
      <c r="W615" s="88"/>
      <c r="X615" s="88"/>
      <c r="Y615" s="88"/>
      <c r="Z615" s="88"/>
      <c r="AA615" s="88"/>
      <c r="AB615" s="88"/>
      <c r="AC615" s="88"/>
      <c r="AD615" s="88"/>
      <c r="AE615" s="88"/>
      <c r="AF615" s="88"/>
      <c r="AG615" s="88"/>
      <c r="AH615" s="88"/>
      <c r="AI615" s="88"/>
      <c r="AJ615" s="88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</row>
    <row r="616" spans="1:90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88"/>
      <c r="U616" s="88"/>
      <c r="V616" s="88"/>
      <c r="W616" s="88"/>
      <c r="X616" s="88"/>
      <c r="Y616" s="88"/>
      <c r="Z616" s="88"/>
      <c r="AA616" s="88"/>
      <c r="AB616" s="88"/>
      <c r="AC616" s="88"/>
      <c r="AD616" s="88"/>
      <c r="AE616" s="88"/>
      <c r="AF616" s="88"/>
      <c r="AG616" s="88"/>
      <c r="AH616" s="88"/>
      <c r="AI616" s="88"/>
      <c r="AJ616" s="88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</row>
    <row r="617" spans="1:90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88"/>
      <c r="U617" s="88"/>
      <c r="V617" s="88"/>
      <c r="W617" s="88"/>
      <c r="X617" s="88"/>
      <c r="Y617" s="88"/>
      <c r="Z617" s="88"/>
      <c r="AA617" s="88"/>
      <c r="AB617" s="88"/>
      <c r="AC617" s="88"/>
      <c r="AD617" s="88"/>
      <c r="AE617" s="88"/>
      <c r="AF617" s="88"/>
      <c r="AG617" s="88"/>
      <c r="AH617" s="88"/>
      <c r="AI617" s="88"/>
      <c r="AJ617" s="88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</row>
    <row r="618" spans="1:90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88"/>
      <c r="U618" s="88"/>
      <c r="V618" s="88"/>
      <c r="W618" s="88"/>
      <c r="X618" s="88"/>
      <c r="Y618" s="88"/>
      <c r="Z618" s="88"/>
      <c r="AA618" s="88"/>
      <c r="AB618" s="88"/>
      <c r="AC618" s="88"/>
      <c r="AD618" s="88"/>
      <c r="AE618" s="88"/>
      <c r="AF618" s="88"/>
      <c r="AG618" s="88"/>
      <c r="AH618" s="88"/>
      <c r="AI618" s="88"/>
      <c r="AJ618" s="88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</row>
    <row r="619" spans="1:90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88"/>
      <c r="U619" s="88"/>
      <c r="V619" s="88"/>
      <c r="W619" s="88"/>
      <c r="X619" s="88"/>
      <c r="Y619" s="88"/>
      <c r="Z619" s="88"/>
      <c r="AA619" s="88"/>
      <c r="AB619" s="88"/>
      <c r="AC619" s="88"/>
      <c r="AD619" s="88"/>
      <c r="AE619" s="88"/>
      <c r="AF619" s="88"/>
      <c r="AG619" s="88"/>
      <c r="AH619" s="88"/>
      <c r="AI619" s="88"/>
      <c r="AJ619" s="88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</row>
    <row r="620" spans="1:9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88"/>
      <c r="U620" s="88"/>
      <c r="V620" s="88"/>
      <c r="W620" s="88"/>
      <c r="X620" s="88"/>
      <c r="Y620" s="88"/>
      <c r="Z620" s="88"/>
      <c r="AA620" s="88"/>
      <c r="AB620" s="88"/>
      <c r="AC620" s="88"/>
      <c r="AD620" s="88"/>
      <c r="AE620" s="88"/>
      <c r="AF620" s="88"/>
      <c r="AG620" s="88"/>
      <c r="AH620" s="88"/>
      <c r="AI620" s="88"/>
      <c r="AJ620" s="88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</row>
    <row r="621" spans="1:90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88"/>
      <c r="U621" s="88"/>
      <c r="V621" s="88"/>
      <c r="W621" s="88"/>
      <c r="X621" s="88"/>
      <c r="Y621" s="88"/>
      <c r="Z621" s="88"/>
      <c r="AA621" s="88"/>
      <c r="AB621" s="88"/>
      <c r="AC621" s="88"/>
      <c r="AD621" s="88"/>
      <c r="AE621" s="88"/>
      <c r="AF621" s="88"/>
      <c r="AG621" s="88"/>
      <c r="AH621" s="88"/>
      <c r="AI621" s="88"/>
      <c r="AJ621" s="88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</row>
    <row r="622" spans="1:90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88"/>
      <c r="U622" s="88"/>
      <c r="V622" s="88"/>
      <c r="W622" s="88"/>
      <c r="X622" s="88"/>
      <c r="Y622" s="88"/>
      <c r="Z622" s="88"/>
      <c r="AA622" s="88"/>
      <c r="AB622" s="88"/>
      <c r="AC622" s="88"/>
      <c r="AD622" s="88"/>
      <c r="AE622" s="88"/>
      <c r="AF622" s="88"/>
      <c r="AG622" s="88"/>
      <c r="AH622" s="88"/>
      <c r="AI622" s="88"/>
      <c r="AJ622" s="88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</row>
    <row r="623" spans="1:90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88"/>
      <c r="U623" s="88"/>
      <c r="V623" s="88"/>
      <c r="W623" s="88"/>
      <c r="X623" s="88"/>
      <c r="Y623" s="88"/>
      <c r="Z623" s="88"/>
      <c r="AA623" s="88"/>
      <c r="AB623" s="88"/>
      <c r="AC623" s="88"/>
      <c r="AD623" s="88"/>
      <c r="AE623" s="88"/>
      <c r="AF623" s="88"/>
      <c r="AG623" s="88"/>
      <c r="AH623" s="88"/>
      <c r="AI623" s="88"/>
      <c r="AJ623" s="88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</row>
    <row r="624" spans="1:90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88"/>
      <c r="U624" s="88"/>
      <c r="V624" s="88"/>
      <c r="W624" s="88"/>
      <c r="X624" s="88"/>
      <c r="Y624" s="88"/>
      <c r="Z624" s="88"/>
      <c r="AA624" s="88"/>
      <c r="AB624" s="88"/>
      <c r="AC624" s="88"/>
      <c r="AD624" s="88"/>
      <c r="AE624" s="88"/>
      <c r="AF624" s="88"/>
      <c r="AG624" s="88"/>
      <c r="AH624" s="88"/>
      <c r="AI624" s="88"/>
      <c r="AJ624" s="88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</row>
    <row r="625" spans="1:90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88"/>
      <c r="U625" s="88"/>
      <c r="V625" s="88"/>
      <c r="W625" s="88"/>
      <c r="X625" s="88"/>
      <c r="Y625" s="88"/>
      <c r="Z625" s="88"/>
      <c r="AA625" s="88"/>
      <c r="AB625" s="88"/>
      <c r="AC625" s="88"/>
      <c r="AD625" s="88"/>
      <c r="AE625" s="88"/>
      <c r="AF625" s="88"/>
      <c r="AG625" s="88"/>
      <c r="AH625" s="88"/>
      <c r="AI625" s="88"/>
      <c r="AJ625" s="88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</row>
    <row r="626" spans="1:90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88"/>
      <c r="U626" s="88"/>
      <c r="V626" s="88"/>
      <c r="W626" s="88"/>
      <c r="X626" s="88"/>
      <c r="Y626" s="88"/>
      <c r="Z626" s="88"/>
      <c r="AA626" s="88"/>
      <c r="AB626" s="88"/>
      <c r="AC626" s="88"/>
      <c r="AD626" s="88"/>
      <c r="AE626" s="88"/>
      <c r="AF626" s="88"/>
      <c r="AG626" s="88"/>
      <c r="AH626" s="88"/>
      <c r="AI626" s="88"/>
      <c r="AJ626" s="88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</row>
    <row r="627" spans="1:90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88"/>
      <c r="U627" s="88"/>
      <c r="V627" s="88"/>
      <c r="W627" s="88"/>
      <c r="X627" s="88"/>
      <c r="Y627" s="88"/>
      <c r="Z627" s="88"/>
      <c r="AA627" s="88"/>
      <c r="AB627" s="88"/>
      <c r="AC627" s="88"/>
      <c r="AD627" s="88"/>
      <c r="AE627" s="88"/>
      <c r="AF627" s="88"/>
      <c r="AG627" s="88"/>
      <c r="AH627" s="88"/>
      <c r="AI627" s="88"/>
      <c r="AJ627" s="88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</row>
    <row r="628" spans="1:90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88"/>
      <c r="U628" s="88"/>
      <c r="V628" s="88"/>
      <c r="W628" s="88"/>
      <c r="X628" s="88"/>
      <c r="Y628" s="88"/>
      <c r="Z628" s="88"/>
      <c r="AA628" s="88"/>
      <c r="AB628" s="88"/>
      <c r="AC628" s="88"/>
      <c r="AD628" s="88"/>
      <c r="AE628" s="88"/>
      <c r="AF628" s="88"/>
      <c r="AG628" s="88"/>
      <c r="AH628" s="88"/>
      <c r="AI628" s="88"/>
      <c r="AJ628" s="88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</row>
    <row r="629" spans="1:90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88"/>
      <c r="U629" s="88"/>
      <c r="V629" s="88"/>
      <c r="W629" s="88"/>
      <c r="X629" s="88"/>
      <c r="Y629" s="88"/>
      <c r="Z629" s="88"/>
      <c r="AA629" s="88"/>
      <c r="AB629" s="88"/>
      <c r="AC629" s="88"/>
      <c r="AD629" s="88"/>
      <c r="AE629" s="88"/>
      <c r="AF629" s="88"/>
      <c r="AG629" s="88"/>
      <c r="AH629" s="88"/>
      <c r="AI629" s="88"/>
      <c r="AJ629" s="88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</row>
    <row r="630" spans="1:9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88"/>
      <c r="U630" s="88"/>
      <c r="V630" s="88"/>
      <c r="W630" s="88"/>
      <c r="X630" s="88"/>
      <c r="Y630" s="88"/>
      <c r="Z630" s="88"/>
      <c r="AA630" s="88"/>
      <c r="AB630" s="88"/>
      <c r="AC630" s="88"/>
      <c r="AD630" s="88"/>
      <c r="AE630" s="88"/>
      <c r="AF630" s="88"/>
      <c r="AG630" s="88"/>
      <c r="AH630" s="88"/>
      <c r="AI630" s="88"/>
      <c r="AJ630" s="88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</row>
    <row r="631" spans="1:90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88"/>
      <c r="U631" s="88"/>
      <c r="V631" s="88"/>
      <c r="W631" s="88"/>
      <c r="X631" s="88"/>
      <c r="Y631" s="88"/>
      <c r="Z631" s="88"/>
      <c r="AA631" s="88"/>
      <c r="AB631" s="88"/>
      <c r="AC631" s="88"/>
      <c r="AD631" s="88"/>
      <c r="AE631" s="88"/>
      <c r="AF631" s="88"/>
      <c r="AG631" s="88"/>
      <c r="AH631" s="88"/>
      <c r="AI631" s="88"/>
      <c r="AJ631" s="88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</row>
    <row r="632" spans="1:90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88"/>
      <c r="U632" s="88"/>
      <c r="V632" s="88"/>
      <c r="W632" s="88"/>
      <c r="X632" s="88"/>
      <c r="Y632" s="88"/>
      <c r="Z632" s="88"/>
      <c r="AA632" s="88"/>
      <c r="AB632" s="88"/>
      <c r="AC632" s="88"/>
      <c r="AD632" s="88"/>
      <c r="AE632" s="88"/>
      <c r="AF632" s="88"/>
      <c r="AG632" s="88"/>
      <c r="AH632" s="88"/>
      <c r="AI632" s="88"/>
      <c r="AJ632" s="88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</row>
    <row r="633" spans="1:90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88"/>
      <c r="U633" s="88"/>
      <c r="V633" s="88"/>
      <c r="W633" s="88"/>
      <c r="X633" s="88"/>
      <c r="Y633" s="88"/>
      <c r="Z633" s="88"/>
      <c r="AA633" s="88"/>
      <c r="AB633" s="88"/>
      <c r="AC633" s="88"/>
      <c r="AD633" s="88"/>
      <c r="AE633" s="88"/>
      <c r="AF633" s="88"/>
      <c r="AG633" s="88"/>
      <c r="AH633" s="88"/>
      <c r="AI633" s="88"/>
      <c r="AJ633" s="88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</row>
    <row r="634" spans="1:90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88"/>
      <c r="U634" s="88"/>
      <c r="V634" s="88"/>
      <c r="W634" s="88"/>
      <c r="X634" s="88"/>
      <c r="Y634" s="88"/>
      <c r="Z634" s="88"/>
      <c r="AA634" s="88"/>
      <c r="AB634" s="88"/>
      <c r="AC634" s="88"/>
      <c r="AD634" s="88"/>
      <c r="AE634" s="88"/>
      <c r="AF634" s="88"/>
      <c r="AG634" s="88"/>
      <c r="AH634" s="88"/>
      <c r="AI634" s="88"/>
      <c r="AJ634" s="88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</row>
    <row r="635" spans="1:90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88"/>
      <c r="U635" s="88"/>
      <c r="V635" s="88"/>
      <c r="W635" s="88"/>
      <c r="X635" s="88"/>
      <c r="Y635" s="88"/>
      <c r="Z635" s="88"/>
      <c r="AA635" s="88"/>
      <c r="AB635" s="88"/>
      <c r="AC635" s="88"/>
      <c r="AD635" s="88"/>
      <c r="AE635" s="88"/>
      <c r="AF635" s="88"/>
      <c r="AG635" s="88"/>
      <c r="AH635" s="88"/>
      <c r="AI635" s="88"/>
      <c r="AJ635" s="88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</row>
    <row r="636" spans="1:90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88"/>
      <c r="U636" s="88"/>
      <c r="V636" s="88"/>
      <c r="W636" s="88"/>
      <c r="X636" s="88"/>
      <c r="Y636" s="88"/>
      <c r="Z636" s="88"/>
      <c r="AA636" s="88"/>
      <c r="AB636" s="88"/>
      <c r="AC636" s="88"/>
      <c r="AD636" s="88"/>
      <c r="AE636" s="88"/>
      <c r="AF636" s="88"/>
      <c r="AG636" s="88"/>
      <c r="AH636" s="88"/>
      <c r="AI636" s="88"/>
      <c r="AJ636" s="88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</row>
    <row r="637" spans="1:90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88"/>
      <c r="U637" s="88"/>
      <c r="V637" s="88"/>
      <c r="W637" s="88"/>
      <c r="X637" s="88"/>
      <c r="Y637" s="88"/>
      <c r="Z637" s="88"/>
      <c r="AA637" s="88"/>
      <c r="AB637" s="88"/>
      <c r="AC637" s="88"/>
      <c r="AD637" s="88"/>
      <c r="AE637" s="88"/>
      <c r="AF637" s="88"/>
      <c r="AG637" s="88"/>
      <c r="AH637" s="88"/>
      <c r="AI637" s="88"/>
      <c r="AJ637" s="88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</row>
    <row r="638" spans="1:90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88"/>
      <c r="U638" s="88"/>
      <c r="V638" s="88"/>
      <c r="W638" s="88"/>
      <c r="X638" s="88"/>
      <c r="Y638" s="88"/>
      <c r="Z638" s="88"/>
      <c r="AA638" s="88"/>
      <c r="AB638" s="88"/>
      <c r="AC638" s="88"/>
      <c r="AD638" s="88"/>
      <c r="AE638" s="88"/>
      <c r="AF638" s="88"/>
      <c r="AG638" s="88"/>
      <c r="AH638" s="88"/>
      <c r="AI638" s="88"/>
      <c r="AJ638" s="88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</row>
    <row r="639" spans="1:90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88"/>
      <c r="U639" s="88"/>
      <c r="V639" s="88"/>
      <c r="W639" s="88"/>
      <c r="X639" s="88"/>
      <c r="Y639" s="88"/>
      <c r="Z639" s="88"/>
      <c r="AA639" s="88"/>
      <c r="AB639" s="88"/>
      <c r="AC639" s="88"/>
      <c r="AD639" s="88"/>
      <c r="AE639" s="88"/>
      <c r="AF639" s="88"/>
      <c r="AG639" s="88"/>
      <c r="AH639" s="88"/>
      <c r="AI639" s="88"/>
      <c r="AJ639" s="88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</row>
    <row r="640" spans="1:9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88"/>
      <c r="U640" s="88"/>
      <c r="V640" s="88"/>
      <c r="W640" s="88"/>
      <c r="X640" s="88"/>
      <c r="Y640" s="88"/>
      <c r="Z640" s="88"/>
      <c r="AA640" s="88"/>
      <c r="AB640" s="88"/>
      <c r="AC640" s="88"/>
      <c r="AD640" s="88"/>
      <c r="AE640" s="88"/>
      <c r="AF640" s="88"/>
      <c r="AG640" s="88"/>
      <c r="AH640" s="88"/>
      <c r="AI640" s="88"/>
      <c r="AJ640" s="88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</row>
    <row r="641" spans="1:90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88"/>
      <c r="U641" s="88"/>
      <c r="V641" s="88"/>
      <c r="W641" s="88"/>
      <c r="X641" s="88"/>
      <c r="Y641" s="88"/>
      <c r="Z641" s="88"/>
      <c r="AA641" s="88"/>
      <c r="AB641" s="88"/>
      <c r="AC641" s="88"/>
      <c r="AD641" s="88"/>
      <c r="AE641" s="88"/>
      <c r="AF641" s="88"/>
      <c r="AG641" s="88"/>
      <c r="AH641" s="88"/>
      <c r="AI641" s="88"/>
      <c r="AJ641" s="88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</row>
    <row r="642" spans="1:90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88"/>
      <c r="U642" s="88"/>
      <c r="V642" s="88"/>
      <c r="W642" s="88"/>
      <c r="X642" s="88"/>
      <c r="Y642" s="88"/>
      <c r="Z642" s="88"/>
      <c r="AA642" s="88"/>
      <c r="AB642" s="88"/>
      <c r="AC642" s="88"/>
      <c r="AD642" s="88"/>
      <c r="AE642" s="88"/>
      <c r="AF642" s="88"/>
      <c r="AG642" s="88"/>
      <c r="AH642" s="88"/>
      <c r="AI642" s="88"/>
      <c r="AJ642" s="88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</row>
    <row r="643" spans="1:90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88"/>
      <c r="U643" s="88"/>
      <c r="V643" s="88"/>
      <c r="W643" s="88"/>
      <c r="X643" s="88"/>
      <c r="Y643" s="88"/>
      <c r="Z643" s="88"/>
      <c r="AA643" s="88"/>
      <c r="AB643" s="88"/>
      <c r="AC643" s="88"/>
      <c r="AD643" s="88"/>
      <c r="AE643" s="88"/>
      <c r="AF643" s="88"/>
      <c r="AG643" s="88"/>
      <c r="AH643" s="88"/>
      <c r="AI643" s="88"/>
      <c r="AJ643" s="88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</row>
    <row r="644" spans="1:90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88"/>
      <c r="U644" s="88"/>
      <c r="V644" s="88"/>
      <c r="W644" s="88"/>
      <c r="X644" s="88"/>
      <c r="Y644" s="88"/>
      <c r="Z644" s="88"/>
      <c r="AA644" s="88"/>
      <c r="AB644" s="88"/>
      <c r="AC644" s="88"/>
      <c r="AD644" s="88"/>
      <c r="AE644" s="88"/>
      <c r="AF644" s="88"/>
      <c r="AG644" s="88"/>
      <c r="AH644" s="88"/>
      <c r="AI644" s="88"/>
      <c r="AJ644" s="88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</row>
    <row r="645" spans="1:90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88"/>
      <c r="U645" s="88"/>
      <c r="V645" s="88"/>
      <c r="W645" s="88"/>
      <c r="X645" s="88"/>
      <c r="Y645" s="88"/>
      <c r="Z645" s="88"/>
      <c r="AA645" s="88"/>
      <c r="AB645" s="88"/>
      <c r="AC645" s="88"/>
      <c r="AD645" s="88"/>
      <c r="AE645" s="88"/>
      <c r="AF645" s="88"/>
      <c r="AG645" s="88"/>
      <c r="AH645" s="88"/>
      <c r="AI645" s="88"/>
      <c r="AJ645" s="88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</row>
    <row r="646" spans="1:90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88"/>
      <c r="U646" s="88"/>
      <c r="V646" s="88"/>
      <c r="W646" s="88"/>
      <c r="X646" s="88"/>
      <c r="Y646" s="88"/>
      <c r="Z646" s="88"/>
      <c r="AA646" s="88"/>
      <c r="AB646" s="88"/>
      <c r="AC646" s="88"/>
      <c r="AD646" s="88"/>
      <c r="AE646" s="88"/>
      <c r="AF646" s="88"/>
      <c r="AG646" s="88"/>
      <c r="AH646" s="88"/>
      <c r="AI646" s="88"/>
      <c r="AJ646" s="88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</row>
    <row r="647" spans="1:90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88"/>
      <c r="U647" s="88"/>
      <c r="V647" s="88"/>
      <c r="W647" s="88"/>
      <c r="X647" s="88"/>
      <c r="Y647" s="88"/>
      <c r="Z647" s="88"/>
      <c r="AA647" s="88"/>
      <c r="AB647" s="88"/>
      <c r="AC647" s="88"/>
      <c r="AD647" s="88"/>
      <c r="AE647" s="88"/>
      <c r="AF647" s="88"/>
      <c r="AG647" s="88"/>
      <c r="AH647" s="88"/>
      <c r="AI647" s="88"/>
      <c r="AJ647" s="88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</row>
    <row r="648" spans="1:90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88"/>
      <c r="U648" s="88"/>
      <c r="V648" s="88"/>
      <c r="W648" s="88"/>
      <c r="X648" s="88"/>
      <c r="Y648" s="88"/>
      <c r="Z648" s="88"/>
      <c r="AA648" s="88"/>
      <c r="AB648" s="88"/>
      <c r="AC648" s="88"/>
      <c r="AD648" s="88"/>
      <c r="AE648" s="88"/>
      <c r="AF648" s="88"/>
      <c r="AG648" s="88"/>
      <c r="AH648" s="88"/>
      <c r="AI648" s="88"/>
      <c r="AJ648" s="88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</row>
    <row r="649" spans="1:90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88"/>
      <c r="U649" s="88"/>
      <c r="V649" s="88"/>
      <c r="W649" s="88"/>
      <c r="X649" s="88"/>
      <c r="Y649" s="88"/>
      <c r="Z649" s="88"/>
      <c r="AA649" s="88"/>
      <c r="AB649" s="88"/>
      <c r="AC649" s="88"/>
      <c r="AD649" s="88"/>
      <c r="AE649" s="88"/>
      <c r="AF649" s="88"/>
      <c r="AG649" s="88"/>
      <c r="AH649" s="88"/>
      <c r="AI649" s="88"/>
      <c r="AJ649" s="88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</row>
    <row r="650" spans="1:9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88"/>
      <c r="U650" s="88"/>
      <c r="V650" s="88"/>
      <c r="W650" s="88"/>
      <c r="X650" s="88"/>
      <c r="Y650" s="88"/>
      <c r="Z650" s="88"/>
      <c r="AA650" s="88"/>
      <c r="AB650" s="88"/>
      <c r="AC650" s="88"/>
      <c r="AD650" s="88"/>
      <c r="AE650" s="88"/>
      <c r="AF650" s="88"/>
      <c r="AG650" s="88"/>
      <c r="AH650" s="88"/>
      <c r="AI650" s="88"/>
      <c r="AJ650" s="88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</row>
    <row r="651" spans="1:90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88"/>
      <c r="U651" s="88"/>
      <c r="V651" s="88"/>
      <c r="W651" s="88"/>
      <c r="X651" s="88"/>
      <c r="Y651" s="88"/>
      <c r="Z651" s="88"/>
      <c r="AA651" s="88"/>
      <c r="AB651" s="88"/>
      <c r="AC651" s="88"/>
      <c r="AD651" s="88"/>
      <c r="AE651" s="88"/>
      <c r="AF651" s="88"/>
      <c r="AG651" s="88"/>
      <c r="AH651" s="88"/>
      <c r="AI651" s="88"/>
      <c r="AJ651" s="88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</row>
    <row r="652" spans="1:90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88"/>
      <c r="U652" s="88"/>
      <c r="V652" s="88"/>
      <c r="W652" s="88"/>
      <c r="X652" s="88"/>
      <c r="Y652" s="88"/>
      <c r="Z652" s="88"/>
      <c r="AA652" s="88"/>
      <c r="AB652" s="88"/>
      <c r="AC652" s="88"/>
      <c r="AD652" s="88"/>
      <c r="AE652" s="88"/>
      <c r="AF652" s="88"/>
      <c r="AG652" s="88"/>
      <c r="AH652" s="88"/>
      <c r="AI652" s="88"/>
      <c r="AJ652" s="88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</row>
    <row r="653" spans="1:90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88"/>
      <c r="U653" s="88"/>
      <c r="V653" s="88"/>
      <c r="W653" s="88"/>
      <c r="X653" s="88"/>
      <c r="Y653" s="88"/>
      <c r="Z653" s="88"/>
      <c r="AA653" s="88"/>
      <c r="AB653" s="88"/>
      <c r="AC653" s="88"/>
      <c r="AD653" s="88"/>
      <c r="AE653" s="88"/>
      <c r="AF653" s="88"/>
      <c r="AG653" s="88"/>
      <c r="AH653" s="88"/>
      <c r="AI653" s="88"/>
      <c r="AJ653" s="88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</row>
    <row r="654" spans="1:90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88"/>
      <c r="U654" s="88"/>
      <c r="V654" s="88"/>
      <c r="W654" s="88"/>
      <c r="X654" s="88"/>
      <c r="Y654" s="88"/>
      <c r="Z654" s="88"/>
      <c r="AA654" s="88"/>
      <c r="AB654" s="88"/>
      <c r="AC654" s="88"/>
      <c r="AD654" s="88"/>
      <c r="AE654" s="88"/>
      <c r="AF654" s="88"/>
      <c r="AG654" s="88"/>
      <c r="AH654" s="88"/>
      <c r="AI654" s="88"/>
      <c r="AJ654" s="88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</row>
    <row r="655" spans="1:90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88"/>
      <c r="U655" s="88"/>
      <c r="V655" s="88"/>
      <c r="W655" s="88"/>
      <c r="X655" s="88"/>
      <c r="Y655" s="88"/>
      <c r="Z655" s="88"/>
      <c r="AA655" s="88"/>
      <c r="AB655" s="88"/>
      <c r="AC655" s="88"/>
      <c r="AD655" s="88"/>
      <c r="AE655" s="88"/>
      <c r="AF655" s="88"/>
      <c r="AG655" s="88"/>
      <c r="AH655" s="88"/>
      <c r="AI655" s="88"/>
      <c r="AJ655" s="88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</row>
    <row r="656" spans="1:90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88"/>
      <c r="U656" s="88"/>
      <c r="V656" s="88"/>
      <c r="W656" s="88"/>
      <c r="X656" s="88"/>
      <c r="Y656" s="88"/>
      <c r="Z656" s="88"/>
      <c r="AA656" s="88"/>
      <c r="AB656" s="88"/>
      <c r="AC656" s="88"/>
      <c r="AD656" s="88"/>
      <c r="AE656" s="88"/>
      <c r="AF656" s="88"/>
      <c r="AG656" s="88"/>
      <c r="AH656" s="88"/>
      <c r="AI656" s="88"/>
      <c r="AJ656" s="88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</row>
    <row r="657" spans="1:90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88"/>
      <c r="U657" s="88"/>
      <c r="V657" s="88"/>
      <c r="W657" s="88"/>
      <c r="X657" s="88"/>
      <c r="Y657" s="88"/>
      <c r="Z657" s="88"/>
      <c r="AA657" s="88"/>
      <c r="AB657" s="88"/>
      <c r="AC657" s="88"/>
      <c r="AD657" s="88"/>
      <c r="AE657" s="88"/>
      <c r="AF657" s="88"/>
      <c r="AG657" s="88"/>
      <c r="AH657" s="88"/>
      <c r="AI657" s="88"/>
      <c r="AJ657" s="88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</row>
    <row r="658" spans="1:90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88"/>
      <c r="U658" s="88"/>
      <c r="V658" s="88"/>
      <c r="W658" s="88"/>
      <c r="X658" s="88"/>
      <c r="Y658" s="88"/>
      <c r="Z658" s="88"/>
      <c r="AA658" s="88"/>
      <c r="AB658" s="88"/>
      <c r="AC658" s="88"/>
      <c r="AD658" s="88"/>
      <c r="AE658" s="88"/>
      <c r="AF658" s="88"/>
      <c r="AG658" s="88"/>
      <c r="AH658" s="88"/>
      <c r="AI658" s="88"/>
      <c r="AJ658" s="88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</row>
    <row r="659" spans="1:90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88"/>
      <c r="U659" s="88"/>
      <c r="V659" s="88"/>
      <c r="W659" s="88"/>
      <c r="X659" s="88"/>
      <c r="Y659" s="88"/>
      <c r="Z659" s="88"/>
      <c r="AA659" s="88"/>
      <c r="AB659" s="88"/>
      <c r="AC659" s="88"/>
      <c r="AD659" s="88"/>
      <c r="AE659" s="88"/>
      <c r="AF659" s="88"/>
      <c r="AG659" s="88"/>
      <c r="AH659" s="88"/>
      <c r="AI659" s="88"/>
      <c r="AJ659" s="88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</row>
    <row r="660" spans="1:9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88"/>
      <c r="U660" s="88"/>
      <c r="V660" s="88"/>
      <c r="W660" s="88"/>
      <c r="X660" s="88"/>
      <c r="Y660" s="88"/>
      <c r="Z660" s="88"/>
      <c r="AA660" s="88"/>
      <c r="AB660" s="88"/>
      <c r="AC660" s="88"/>
      <c r="AD660" s="88"/>
      <c r="AE660" s="88"/>
      <c r="AF660" s="88"/>
      <c r="AG660" s="88"/>
      <c r="AH660" s="88"/>
      <c r="AI660" s="88"/>
      <c r="AJ660" s="88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</row>
    <row r="661" spans="1:90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88"/>
      <c r="U661" s="88"/>
      <c r="V661" s="88"/>
      <c r="W661" s="88"/>
      <c r="X661" s="88"/>
      <c r="Y661" s="88"/>
      <c r="Z661" s="88"/>
      <c r="AA661" s="88"/>
      <c r="AB661" s="88"/>
      <c r="AC661" s="88"/>
      <c r="AD661" s="88"/>
      <c r="AE661" s="88"/>
      <c r="AF661" s="88"/>
      <c r="AG661" s="88"/>
      <c r="AH661" s="88"/>
      <c r="AI661" s="88"/>
      <c r="AJ661" s="88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</row>
    <row r="662" spans="1:90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88"/>
      <c r="U662" s="88"/>
      <c r="V662" s="88"/>
      <c r="W662" s="88"/>
      <c r="X662" s="88"/>
      <c r="Y662" s="88"/>
      <c r="Z662" s="88"/>
      <c r="AA662" s="88"/>
      <c r="AB662" s="88"/>
      <c r="AC662" s="88"/>
      <c r="AD662" s="88"/>
      <c r="AE662" s="88"/>
      <c r="AF662" s="88"/>
      <c r="AG662" s="88"/>
      <c r="AH662" s="88"/>
      <c r="AI662" s="88"/>
      <c r="AJ662" s="88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</row>
    <row r="663" spans="1:90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88"/>
      <c r="U663" s="88"/>
      <c r="V663" s="88"/>
      <c r="W663" s="88"/>
      <c r="X663" s="88"/>
      <c r="Y663" s="88"/>
      <c r="Z663" s="88"/>
      <c r="AA663" s="88"/>
      <c r="AB663" s="88"/>
      <c r="AC663" s="88"/>
      <c r="AD663" s="88"/>
      <c r="AE663" s="88"/>
      <c r="AF663" s="88"/>
      <c r="AG663" s="88"/>
      <c r="AH663" s="88"/>
      <c r="AI663" s="88"/>
      <c r="AJ663" s="88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</row>
    <row r="664" spans="1:90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88"/>
      <c r="U664" s="88"/>
      <c r="V664" s="88"/>
      <c r="W664" s="88"/>
      <c r="X664" s="88"/>
      <c r="Y664" s="88"/>
      <c r="Z664" s="88"/>
      <c r="AA664" s="88"/>
      <c r="AB664" s="88"/>
      <c r="AC664" s="88"/>
      <c r="AD664" s="88"/>
      <c r="AE664" s="88"/>
      <c r="AF664" s="88"/>
      <c r="AG664" s="88"/>
      <c r="AH664" s="88"/>
      <c r="AI664" s="88"/>
      <c r="AJ664" s="88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</row>
    <row r="665" spans="1:90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88"/>
      <c r="U665" s="88"/>
      <c r="V665" s="88"/>
      <c r="W665" s="88"/>
      <c r="X665" s="88"/>
      <c r="Y665" s="88"/>
      <c r="Z665" s="88"/>
      <c r="AA665" s="88"/>
      <c r="AB665" s="88"/>
      <c r="AC665" s="88"/>
      <c r="AD665" s="88"/>
      <c r="AE665" s="88"/>
      <c r="AF665" s="88"/>
      <c r="AG665" s="88"/>
      <c r="AH665" s="88"/>
      <c r="AI665" s="88"/>
      <c r="AJ665" s="88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</row>
    <row r="666" spans="1:90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88"/>
      <c r="U666" s="88"/>
      <c r="V666" s="88"/>
      <c r="W666" s="88"/>
      <c r="X666" s="88"/>
      <c r="Y666" s="88"/>
      <c r="Z666" s="88"/>
      <c r="AA666" s="88"/>
      <c r="AB666" s="88"/>
      <c r="AC666" s="88"/>
      <c r="AD666" s="88"/>
      <c r="AE666" s="88"/>
      <c r="AF666" s="88"/>
      <c r="AG666" s="88"/>
      <c r="AH666" s="88"/>
      <c r="AI666" s="88"/>
      <c r="AJ666" s="88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</row>
    <row r="667" spans="1:90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88"/>
      <c r="U667" s="88"/>
      <c r="V667" s="88"/>
      <c r="W667" s="88"/>
      <c r="X667" s="88"/>
      <c r="Y667" s="88"/>
      <c r="Z667" s="88"/>
      <c r="AA667" s="88"/>
      <c r="AB667" s="88"/>
      <c r="AC667" s="88"/>
      <c r="AD667" s="88"/>
      <c r="AE667" s="88"/>
      <c r="AF667" s="88"/>
      <c r="AG667" s="88"/>
      <c r="AH667" s="88"/>
      <c r="AI667" s="88"/>
      <c r="AJ667" s="88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</row>
    <row r="668" spans="1:90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88"/>
      <c r="U668" s="88"/>
      <c r="V668" s="88"/>
      <c r="W668" s="88"/>
      <c r="X668" s="88"/>
      <c r="Y668" s="88"/>
      <c r="Z668" s="88"/>
      <c r="AA668" s="88"/>
      <c r="AB668" s="88"/>
      <c r="AC668" s="88"/>
      <c r="AD668" s="88"/>
      <c r="AE668" s="88"/>
      <c r="AF668" s="88"/>
      <c r="AG668" s="88"/>
      <c r="AH668" s="88"/>
      <c r="AI668" s="88"/>
      <c r="AJ668" s="88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</row>
    <row r="669" spans="1:90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88"/>
      <c r="U669" s="88"/>
      <c r="V669" s="88"/>
      <c r="W669" s="88"/>
      <c r="X669" s="88"/>
      <c r="Y669" s="88"/>
      <c r="Z669" s="88"/>
      <c r="AA669" s="88"/>
      <c r="AB669" s="88"/>
      <c r="AC669" s="88"/>
      <c r="AD669" s="88"/>
      <c r="AE669" s="88"/>
      <c r="AF669" s="88"/>
      <c r="AG669" s="88"/>
      <c r="AH669" s="88"/>
      <c r="AI669" s="88"/>
      <c r="AJ669" s="88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</row>
    <row r="670" spans="1:9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88"/>
      <c r="U670" s="88"/>
      <c r="V670" s="88"/>
      <c r="W670" s="88"/>
      <c r="X670" s="88"/>
      <c r="Y670" s="88"/>
      <c r="Z670" s="88"/>
      <c r="AA670" s="88"/>
      <c r="AB670" s="88"/>
      <c r="AC670" s="88"/>
      <c r="AD670" s="88"/>
      <c r="AE670" s="88"/>
      <c r="AF670" s="88"/>
      <c r="AG670" s="88"/>
      <c r="AH670" s="88"/>
      <c r="AI670" s="88"/>
      <c r="AJ670" s="88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</row>
    <row r="671" spans="1:90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88"/>
      <c r="U671" s="88"/>
      <c r="V671" s="88"/>
      <c r="W671" s="88"/>
      <c r="X671" s="88"/>
      <c r="Y671" s="88"/>
      <c r="Z671" s="88"/>
      <c r="AA671" s="88"/>
      <c r="AB671" s="88"/>
      <c r="AC671" s="88"/>
      <c r="AD671" s="88"/>
      <c r="AE671" s="88"/>
      <c r="AF671" s="88"/>
      <c r="AG671" s="88"/>
      <c r="AH671" s="88"/>
      <c r="AI671" s="88"/>
      <c r="AJ671" s="88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</row>
    <row r="672" spans="1:90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88"/>
      <c r="U672" s="88"/>
      <c r="V672" s="88"/>
      <c r="W672" s="88"/>
      <c r="X672" s="88"/>
      <c r="Y672" s="88"/>
      <c r="Z672" s="88"/>
      <c r="AA672" s="88"/>
      <c r="AB672" s="88"/>
      <c r="AC672" s="88"/>
      <c r="AD672" s="88"/>
      <c r="AE672" s="88"/>
      <c r="AF672" s="88"/>
      <c r="AG672" s="88"/>
      <c r="AH672" s="88"/>
      <c r="AI672" s="88"/>
      <c r="AJ672" s="88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</row>
    <row r="673" spans="1:90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88"/>
      <c r="U673" s="88"/>
      <c r="V673" s="88"/>
      <c r="W673" s="88"/>
      <c r="X673" s="88"/>
      <c r="Y673" s="88"/>
      <c r="Z673" s="88"/>
      <c r="AA673" s="88"/>
      <c r="AB673" s="88"/>
      <c r="AC673" s="88"/>
      <c r="AD673" s="88"/>
      <c r="AE673" s="88"/>
      <c r="AF673" s="88"/>
      <c r="AG673" s="88"/>
      <c r="AH673" s="88"/>
      <c r="AI673" s="88"/>
      <c r="AJ673" s="88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</row>
    <row r="674" spans="1:90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88"/>
      <c r="U674" s="88"/>
      <c r="V674" s="88"/>
      <c r="W674" s="88"/>
      <c r="X674" s="88"/>
      <c r="Y674" s="88"/>
      <c r="Z674" s="88"/>
      <c r="AA674" s="88"/>
      <c r="AB674" s="88"/>
      <c r="AC674" s="88"/>
      <c r="AD674" s="88"/>
      <c r="AE674" s="88"/>
      <c r="AF674" s="88"/>
      <c r="AG674" s="88"/>
      <c r="AH674" s="88"/>
      <c r="AI674" s="88"/>
      <c r="AJ674" s="88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</row>
    <row r="675" spans="1:90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88"/>
      <c r="U675" s="88"/>
      <c r="V675" s="88"/>
      <c r="W675" s="88"/>
      <c r="X675" s="88"/>
      <c r="Y675" s="88"/>
      <c r="Z675" s="88"/>
      <c r="AA675" s="88"/>
      <c r="AB675" s="88"/>
      <c r="AC675" s="88"/>
      <c r="AD675" s="88"/>
      <c r="AE675" s="88"/>
      <c r="AF675" s="88"/>
      <c r="AG675" s="88"/>
      <c r="AH675" s="88"/>
      <c r="AI675" s="88"/>
      <c r="AJ675" s="88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</row>
    <row r="676" spans="1:90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88"/>
      <c r="U676" s="88"/>
      <c r="V676" s="88"/>
      <c r="W676" s="88"/>
      <c r="X676" s="88"/>
      <c r="Y676" s="88"/>
      <c r="Z676" s="88"/>
      <c r="AA676" s="88"/>
      <c r="AB676" s="88"/>
      <c r="AC676" s="88"/>
      <c r="AD676" s="88"/>
      <c r="AE676" s="88"/>
      <c r="AF676" s="88"/>
      <c r="AG676" s="88"/>
      <c r="AH676" s="88"/>
      <c r="AI676" s="88"/>
      <c r="AJ676" s="88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</row>
    <row r="677" spans="1:90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88"/>
      <c r="U677" s="88"/>
      <c r="V677" s="88"/>
      <c r="W677" s="88"/>
      <c r="X677" s="88"/>
      <c r="Y677" s="88"/>
      <c r="Z677" s="88"/>
      <c r="AA677" s="88"/>
      <c r="AB677" s="88"/>
      <c r="AC677" s="88"/>
      <c r="AD677" s="88"/>
      <c r="AE677" s="88"/>
      <c r="AF677" s="88"/>
      <c r="AG677" s="88"/>
      <c r="AH677" s="88"/>
      <c r="AI677" s="88"/>
      <c r="AJ677" s="88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</row>
    <row r="678" spans="1:90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88"/>
      <c r="U678" s="88"/>
      <c r="V678" s="88"/>
      <c r="W678" s="88"/>
      <c r="X678" s="88"/>
      <c r="Y678" s="88"/>
      <c r="Z678" s="88"/>
      <c r="AA678" s="88"/>
      <c r="AB678" s="88"/>
      <c r="AC678" s="88"/>
      <c r="AD678" s="88"/>
      <c r="AE678" s="88"/>
      <c r="AF678" s="88"/>
      <c r="AG678" s="88"/>
      <c r="AH678" s="88"/>
      <c r="AI678" s="88"/>
      <c r="AJ678" s="88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</row>
    <row r="679" spans="1:90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88"/>
      <c r="U679" s="88"/>
      <c r="V679" s="88"/>
      <c r="W679" s="88"/>
      <c r="X679" s="88"/>
      <c r="Y679" s="88"/>
      <c r="Z679" s="88"/>
      <c r="AA679" s="88"/>
      <c r="AB679" s="88"/>
      <c r="AC679" s="88"/>
      <c r="AD679" s="88"/>
      <c r="AE679" s="88"/>
      <c r="AF679" s="88"/>
      <c r="AG679" s="88"/>
      <c r="AH679" s="88"/>
      <c r="AI679" s="88"/>
      <c r="AJ679" s="88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</row>
    <row r="680" spans="1:9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88"/>
      <c r="U680" s="88"/>
      <c r="V680" s="88"/>
      <c r="W680" s="88"/>
      <c r="X680" s="88"/>
      <c r="Y680" s="88"/>
      <c r="Z680" s="88"/>
      <c r="AA680" s="88"/>
      <c r="AB680" s="88"/>
      <c r="AC680" s="88"/>
      <c r="AD680" s="88"/>
      <c r="AE680" s="88"/>
      <c r="AF680" s="88"/>
      <c r="AG680" s="88"/>
      <c r="AH680" s="88"/>
      <c r="AI680" s="88"/>
      <c r="AJ680" s="88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</row>
    <row r="681" spans="1:90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88"/>
      <c r="U681" s="88"/>
      <c r="V681" s="88"/>
      <c r="W681" s="88"/>
      <c r="X681" s="88"/>
      <c r="Y681" s="88"/>
      <c r="Z681" s="88"/>
      <c r="AA681" s="88"/>
      <c r="AB681" s="88"/>
      <c r="AC681" s="88"/>
      <c r="AD681" s="88"/>
      <c r="AE681" s="88"/>
      <c r="AF681" s="88"/>
      <c r="AG681" s="88"/>
      <c r="AH681" s="88"/>
      <c r="AI681" s="88"/>
      <c r="AJ681" s="88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</row>
    <row r="682" spans="1:90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88"/>
      <c r="U682" s="88"/>
      <c r="V682" s="88"/>
      <c r="W682" s="88"/>
      <c r="X682" s="88"/>
      <c r="Y682" s="88"/>
      <c r="Z682" s="88"/>
      <c r="AA682" s="88"/>
      <c r="AB682" s="88"/>
      <c r="AC682" s="88"/>
      <c r="AD682" s="88"/>
      <c r="AE682" s="88"/>
      <c r="AF682" s="88"/>
      <c r="AG682" s="88"/>
      <c r="AH682" s="88"/>
      <c r="AI682" s="88"/>
      <c r="AJ682" s="88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</row>
    <row r="683" spans="1:90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88"/>
      <c r="U683" s="88"/>
      <c r="V683" s="88"/>
      <c r="W683" s="88"/>
      <c r="X683" s="88"/>
      <c r="Y683" s="88"/>
      <c r="Z683" s="88"/>
      <c r="AA683" s="88"/>
      <c r="AB683" s="88"/>
      <c r="AC683" s="88"/>
      <c r="AD683" s="88"/>
      <c r="AE683" s="88"/>
      <c r="AF683" s="88"/>
      <c r="AG683" s="88"/>
      <c r="AH683" s="88"/>
      <c r="AI683" s="88"/>
      <c r="AJ683" s="88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</row>
    <row r="684" spans="1:90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88"/>
      <c r="U684" s="88"/>
      <c r="V684" s="88"/>
      <c r="W684" s="88"/>
      <c r="X684" s="88"/>
      <c r="Y684" s="88"/>
      <c r="Z684" s="88"/>
      <c r="AA684" s="88"/>
      <c r="AB684" s="88"/>
      <c r="AC684" s="88"/>
      <c r="AD684" s="88"/>
      <c r="AE684" s="88"/>
      <c r="AF684" s="88"/>
      <c r="AG684" s="88"/>
      <c r="AH684" s="88"/>
      <c r="AI684" s="88"/>
      <c r="AJ684" s="88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</row>
    <row r="685" spans="1:90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88"/>
      <c r="U685" s="88"/>
      <c r="V685" s="88"/>
      <c r="W685" s="88"/>
      <c r="X685" s="88"/>
      <c r="Y685" s="88"/>
      <c r="Z685" s="88"/>
      <c r="AA685" s="88"/>
      <c r="AB685" s="88"/>
      <c r="AC685" s="88"/>
      <c r="AD685" s="88"/>
      <c r="AE685" s="88"/>
      <c r="AF685" s="88"/>
      <c r="AG685" s="88"/>
      <c r="AH685" s="88"/>
      <c r="AI685" s="88"/>
      <c r="AJ685" s="88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</row>
    <row r="686" spans="1:90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88"/>
      <c r="U686" s="88"/>
      <c r="V686" s="88"/>
      <c r="W686" s="88"/>
      <c r="X686" s="88"/>
      <c r="Y686" s="88"/>
      <c r="Z686" s="88"/>
      <c r="AA686" s="88"/>
      <c r="AB686" s="88"/>
      <c r="AC686" s="88"/>
      <c r="AD686" s="88"/>
      <c r="AE686" s="88"/>
      <c r="AF686" s="88"/>
      <c r="AG686" s="88"/>
      <c r="AH686" s="88"/>
      <c r="AI686" s="88"/>
      <c r="AJ686" s="88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</row>
    <row r="687" spans="1:90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88"/>
      <c r="U687" s="88"/>
      <c r="V687" s="88"/>
      <c r="W687" s="88"/>
      <c r="X687" s="88"/>
      <c r="Y687" s="88"/>
      <c r="Z687" s="88"/>
      <c r="AA687" s="88"/>
      <c r="AB687" s="88"/>
      <c r="AC687" s="88"/>
      <c r="AD687" s="88"/>
      <c r="AE687" s="88"/>
      <c r="AF687" s="88"/>
      <c r="AG687" s="88"/>
      <c r="AH687" s="88"/>
      <c r="AI687" s="88"/>
      <c r="AJ687" s="88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</row>
    <row r="688" spans="1:90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88"/>
      <c r="U688" s="88"/>
      <c r="V688" s="88"/>
      <c r="W688" s="88"/>
      <c r="X688" s="88"/>
      <c r="Y688" s="88"/>
      <c r="Z688" s="88"/>
      <c r="AA688" s="88"/>
      <c r="AB688" s="88"/>
      <c r="AC688" s="88"/>
      <c r="AD688" s="88"/>
      <c r="AE688" s="88"/>
      <c r="AF688" s="88"/>
      <c r="AG688" s="88"/>
      <c r="AH688" s="88"/>
      <c r="AI688" s="88"/>
      <c r="AJ688" s="88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</row>
    <row r="689" spans="1:90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88"/>
      <c r="U689" s="88"/>
      <c r="V689" s="88"/>
      <c r="W689" s="88"/>
      <c r="X689" s="88"/>
      <c r="Y689" s="88"/>
      <c r="Z689" s="88"/>
      <c r="AA689" s="88"/>
      <c r="AB689" s="88"/>
      <c r="AC689" s="88"/>
      <c r="AD689" s="88"/>
      <c r="AE689" s="88"/>
      <c r="AF689" s="88"/>
      <c r="AG689" s="88"/>
      <c r="AH689" s="88"/>
      <c r="AI689" s="88"/>
      <c r="AJ689" s="88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</row>
    <row r="690" spans="1:9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88"/>
      <c r="U690" s="88"/>
      <c r="V690" s="88"/>
      <c r="W690" s="88"/>
      <c r="X690" s="88"/>
      <c r="Y690" s="88"/>
      <c r="Z690" s="88"/>
      <c r="AA690" s="88"/>
      <c r="AB690" s="88"/>
      <c r="AC690" s="88"/>
      <c r="AD690" s="88"/>
      <c r="AE690" s="88"/>
      <c r="AF690" s="88"/>
      <c r="AG690" s="88"/>
      <c r="AH690" s="88"/>
      <c r="AI690" s="88"/>
      <c r="AJ690" s="88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</row>
    <row r="691" spans="1:90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88"/>
      <c r="U691" s="88"/>
      <c r="V691" s="88"/>
      <c r="W691" s="88"/>
      <c r="X691" s="88"/>
      <c r="Y691" s="88"/>
      <c r="Z691" s="88"/>
      <c r="AA691" s="88"/>
      <c r="AB691" s="88"/>
      <c r="AC691" s="88"/>
      <c r="AD691" s="88"/>
      <c r="AE691" s="88"/>
      <c r="AF691" s="88"/>
      <c r="AG691" s="88"/>
      <c r="AH691" s="88"/>
      <c r="AI691" s="88"/>
      <c r="AJ691" s="88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</row>
    <row r="692" spans="1:90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88"/>
      <c r="U692" s="88"/>
      <c r="V692" s="88"/>
      <c r="W692" s="88"/>
      <c r="X692" s="88"/>
      <c r="Y692" s="88"/>
      <c r="Z692" s="88"/>
      <c r="AA692" s="88"/>
      <c r="AB692" s="88"/>
      <c r="AC692" s="88"/>
      <c r="AD692" s="88"/>
      <c r="AE692" s="88"/>
      <c r="AF692" s="88"/>
      <c r="AG692" s="88"/>
      <c r="AH692" s="88"/>
      <c r="AI692" s="88"/>
      <c r="AJ692" s="88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</row>
    <row r="693" spans="1:90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88"/>
      <c r="U693" s="88"/>
      <c r="V693" s="88"/>
      <c r="W693" s="88"/>
      <c r="X693" s="88"/>
      <c r="Y693" s="88"/>
      <c r="Z693" s="88"/>
      <c r="AA693" s="88"/>
      <c r="AB693" s="88"/>
      <c r="AC693" s="88"/>
      <c r="AD693" s="88"/>
      <c r="AE693" s="88"/>
      <c r="AF693" s="88"/>
      <c r="AG693" s="88"/>
      <c r="AH693" s="88"/>
      <c r="AI693" s="88"/>
      <c r="AJ693" s="88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</row>
    <row r="694" spans="1:90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88"/>
      <c r="U694" s="88"/>
      <c r="V694" s="88"/>
      <c r="W694" s="88"/>
      <c r="X694" s="88"/>
      <c r="Y694" s="88"/>
      <c r="Z694" s="88"/>
      <c r="AA694" s="88"/>
      <c r="AB694" s="88"/>
      <c r="AC694" s="88"/>
      <c r="AD694" s="88"/>
      <c r="AE694" s="88"/>
      <c r="AF694" s="88"/>
      <c r="AG694" s="88"/>
      <c r="AH694" s="88"/>
      <c r="AI694" s="88"/>
      <c r="AJ694" s="88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</row>
    <row r="695" spans="1:90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88"/>
      <c r="U695" s="88"/>
      <c r="V695" s="88"/>
      <c r="W695" s="88"/>
      <c r="X695" s="88"/>
      <c r="Y695" s="88"/>
      <c r="Z695" s="88"/>
      <c r="AA695" s="88"/>
      <c r="AB695" s="88"/>
      <c r="AC695" s="88"/>
      <c r="AD695" s="88"/>
      <c r="AE695" s="88"/>
      <c r="AF695" s="88"/>
      <c r="AG695" s="88"/>
      <c r="AH695" s="88"/>
      <c r="AI695" s="88"/>
      <c r="AJ695" s="88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</row>
    <row r="696" spans="1:90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88"/>
      <c r="U696" s="88"/>
      <c r="V696" s="88"/>
      <c r="W696" s="88"/>
      <c r="X696" s="88"/>
      <c r="Y696" s="88"/>
      <c r="Z696" s="88"/>
      <c r="AA696" s="88"/>
      <c r="AB696" s="88"/>
      <c r="AC696" s="88"/>
      <c r="AD696" s="88"/>
      <c r="AE696" s="88"/>
      <c r="AF696" s="88"/>
      <c r="AG696" s="88"/>
      <c r="AH696" s="88"/>
      <c r="AI696" s="88"/>
      <c r="AJ696" s="88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</row>
    <row r="697" spans="1:90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88"/>
      <c r="U697" s="88"/>
      <c r="V697" s="88"/>
      <c r="W697" s="88"/>
      <c r="X697" s="88"/>
      <c r="Y697" s="88"/>
      <c r="Z697" s="88"/>
      <c r="AA697" s="88"/>
      <c r="AB697" s="88"/>
      <c r="AC697" s="88"/>
      <c r="AD697" s="88"/>
      <c r="AE697" s="88"/>
      <c r="AF697" s="88"/>
      <c r="AG697" s="88"/>
      <c r="AH697" s="88"/>
      <c r="AI697" s="88"/>
      <c r="AJ697" s="88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</row>
    <row r="698" spans="1:90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88"/>
      <c r="U698" s="88"/>
      <c r="V698" s="88"/>
      <c r="W698" s="88"/>
      <c r="X698" s="88"/>
      <c r="Y698" s="88"/>
      <c r="Z698" s="88"/>
      <c r="AA698" s="88"/>
      <c r="AB698" s="88"/>
      <c r="AC698" s="88"/>
      <c r="AD698" s="88"/>
      <c r="AE698" s="88"/>
      <c r="AF698" s="88"/>
      <c r="AG698" s="88"/>
      <c r="AH698" s="88"/>
      <c r="AI698" s="88"/>
      <c r="AJ698" s="88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</row>
    <row r="699" spans="1:90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88"/>
      <c r="U699" s="88"/>
      <c r="V699" s="88"/>
      <c r="W699" s="88"/>
      <c r="X699" s="88"/>
      <c r="Y699" s="88"/>
      <c r="Z699" s="88"/>
      <c r="AA699" s="88"/>
      <c r="AB699" s="88"/>
      <c r="AC699" s="88"/>
      <c r="AD699" s="88"/>
      <c r="AE699" s="88"/>
      <c r="AF699" s="88"/>
      <c r="AG699" s="88"/>
      <c r="AH699" s="88"/>
      <c r="AI699" s="88"/>
      <c r="AJ699" s="88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</row>
    <row r="700" spans="1:9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88"/>
      <c r="U700" s="88"/>
      <c r="V700" s="88"/>
      <c r="W700" s="88"/>
      <c r="X700" s="88"/>
      <c r="Y700" s="88"/>
      <c r="Z700" s="88"/>
      <c r="AA700" s="88"/>
      <c r="AB700" s="88"/>
      <c r="AC700" s="88"/>
      <c r="AD700" s="88"/>
      <c r="AE700" s="88"/>
      <c r="AF700" s="88"/>
      <c r="AG700" s="88"/>
      <c r="AH700" s="88"/>
      <c r="AI700" s="88"/>
      <c r="AJ700" s="88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</row>
    <row r="701" spans="1:90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88"/>
      <c r="U701" s="88"/>
      <c r="V701" s="88"/>
      <c r="W701" s="88"/>
      <c r="X701" s="88"/>
      <c r="Y701" s="88"/>
      <c r="Z701" s="88"/>
      <c r="AA701" s="88"/>
      <c r="AB701" s="88"/>
      <c r="AC701" s="88"/>
      <c r="AD701" s="88"/>
      <c r="AE701" s="88"/>
      <c r="AF701" s="88"/>
      <c r="AG701" s="88"/>
      <c r="AH701" s="88"/>
      <c r="AI701" s="88"/>
      <c r="AJ701" s="88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</row>
    <row r="702" spans="1:90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88"/>
      <c r="U702" s="88"/>
      <c r="V702" s="88"/>
      <c r="W702" s="88"/>
      <c r="X702" s="88"/>
      <c r="Y702" s="88"/>
      <c r="Z702" s="88"/>
      <c r="AA702" s="88"/>
      <c r="AB702" s="88"/>
      <c r="AC702" s="88"/>
      <c r="AD702" s="88"/>
      <c r="AE702" s="88"/>
      <c r="AF702" s="88"/>
      <c r="AG702" s="88"/>
      <c r="AH702" s="88"/>
      <c r="AI702" s="88"/>
      <c r="AJ702" s="88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</row>
    <row r="703" spans="1:90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88"/>
      <c r="U703" s="88"/>
      <c r="V703" s="88"/>
      <c r="W703" s="88"/>
      <c r="X703" s="88"/>
      <c r="Y703" s="88"/>
      <c r="Z703" s="88"/>
      <c r="AA703" s="88"/>
      <c r="AB703" s="88"/>
      <c r="AC703" s="88"/>
      <c r="AD703" s="88"/>
      <c r="AE703" s="88"/>
      <c r="AF703" s="88"/>
      <c r="AG703" s="88"/>
      <c r="AH703" s="88"/>
      <c r="AI703" s="88"/>
      <c r="AJ703" s="88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</row>
    <row r="704" spans="1:90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88"/>
      <c r="U704" s="88"/>
      <c r="V704" s="88"/>
      <c r="W704" s="88"/>
      <c r="X704" s="88"/>
      <c r="Y704" s="88"/>
      <c r="Z704" s="88"/>
      <c r="AA704" s="88"/>
      <c r="AB704" s="88"/>
      <c r="AC704" s="88"/>
      <c r="AD704" s="88"/>
      <c r="AE704" s="88"/>
      <c r="AF704" s="88"/>
      <c r="AG704" s="88"/>
      <c r="AH704" s="88"/>
      <c r="AI704" s="88"/>
      <c r="AJ704" s="88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</row>
    <row r="705" spans="1:90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88"/>
      <c r="U705" s="88"/>
      <c r="V705" s="88"/>
      <c r="W705" s="88"/>
      <c r="X705" s="88"/>
      <c r="Y705" s="88"/>
      <c r="Z705" s="88"/>
      <c r="AA705" s="88"/>
      <c r="AB705" s="88"/>
      <c r="AC705" s="88"/>
      <c r="AD705" s="88"/>
      <c r="AE705" s="88"/>
      <c r="AF705" s="88"/>
      <c r="AG705" s="88"/>
      <c r="AH705" s="88"/>
      <c r="AI705" s="88"/>
      <c r="AJ705" s="88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</row>
    <row r="706" spans="1:90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88"/>
      <c r="U706" s="88"/>
      <c r="V706" s="88"/>
      <c r="W706" s="88"/>
      <c r="X706" s="88"/>
      <c r="Y706" s="88"/>
      <c r="Z706" s="88"/>
      <c r="AA706" s="88"/>
      <c r="AB706" s="88"/>
      <c r="AC706" s="88"/>
      <c r="AD706" s="88"/>
      <c r="AE706" s="88"/>
      <c r="AF706" s="88"/>
      <c r="AG706" s="88"/>
      <c r="AH706" s="88"/>
      <c r="AI706" s="88"/>
      <c r="AJ706" s="88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</row>
    <row r="707" spans="1:90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88"/>
      <c r="U707" s="88"/>
      <c r="V707" s="88"/>
      <c r="W707" s="88"/>
      <c r="X707" s="88"/>
      <c r="Y707" s="88"/>
      <c r="Z707" s="88"/>
      <c r="AA707" s="88"/>
      <c r="AB707" s="88"/>
      <c r="AC707" s="88"/>
      <c r="AD707" s="88"/>
      <c r="AE707" s="88"/>
      <c r="AF707" s="88"/>
      <c r="AG707" s="88"/>
      <c r="AH707" s="88"/>
      <c r="AI707" s="88"/>
      <c r="AJ707" s="88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</row>
    <row r="708" spans="1:90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88"/>
      <c r="U708" s="88"/>
      <c r="V708" s="88"/>
      <c r="W708" s="88"/>
      <c r="X708" s="88"/>
      <c r="Y708" s="88"/>
      <c r="Z708" s="88"/>
      <c r="AA708" s="88"/>
      <c r="AB708" s="88"/>
      <c r="AC708" s="88"/>
      <c r="AD708" s="88"/>
      <c r="AE708" s="88"/>
      <c r="AF708" s="88"/>
      <c r="AG708" s="88"/>
      <c r="AH708" s="88"/>
      <c r="AI708" s="88"/>
      <c r="AJ708" s="88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</row>
    <row r="709" spans="1:90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88"/>
      <c r="U709" s="88"/>
      <c r="V709" s="88"/>
      <c r="W709" s="88"/>
      <c r="X709" s="88"/>
      <c r="Y709" s="88"/>
      <c r="Z709" s="88"/>
      <c r="AA709" s="88"/>
      <c r="AB709" s="88"/>
      <c r="AC709" s="88"/>
      <c r="AD709" s="88"/>
      <c r="AE709" s="88"/>
      <c r="AF709" s="88"/>
      <c r="AG709" s="88"/>
      <c r="AH709" s="88"/>
      <c r="AI709" s="88"/>
      <c r="AJ709" s="88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</row>
    <row r="710" spans="1:9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88"/>
      <c r="U710" s="88"/>
      <c r="V710" s="88"/>
      <c r="W710" s="88"/>
      <c r="X710" s="88"/>
      <c r="Y710" s="88"/>
      <c r="Z710" s="88"/>
      <c r="AA710" s="88"/>
      <c r="AB710" s="88"/>
      <c r="AC710" s="88"/>
      <c r="AD710" s="88"/>
      <c r="AE710" s="88"/>
      <c r="AF710" s="88"/>
      <c r="AG710" s="88"/>
      <c r="AH710" s="88"/>
      <c r="AI710" s="88"/>
      <c r="AJ710" s="88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</row>
    <row r="711" spans="1:90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88"/>
      <c r="U711" s="88"/>
      <c r="V711" s="88"/>
      <c r="W711" s="88"/>
      <c r="X711" s="88"/>
      <c r="Y711" s="88"/>
      <c r="Z711" s="88"/>
      <c r="AA711" s="88"/>
      <c r="AB711" s="88"/>
      <c r="AC711" s="88"/>
      <c r="AD711" s="88"/>
      <c r="AE711" s="88"/>
      <c r="AF711" s="88"/>
      <c r="AG711" s="88"/>
      <c r="AH711" s="88"/>
      <c r="AI711" s="88"/>
      <c r="AJ711" s="88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</row>
    <row r="712" spans="1:90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88"/>
      <c r="U712" s="88"/>
      <c r="V712" s="88"/>
      <c r="W712" s="88"/>
      <c r="X712" s="88"/>
      <c r="Y712" s="88"/>
      <c r="Z712" s="88"/>
      <c r="AA712" s="88"/>
      <c r="AB712" s="88"/>
      <c r="AC712" s="88"/>
      <c r="AD712" s="88"/>
      <c r="AE712" s="88"/>
      <c r="AF712" s="88"/>
      <c r="AG712" s="88"/>
      <c r="AH712" s="88"/>
      <c r="AI712" s="88"/>
      <c r="AJ712" s="88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</row>
    <row r="713" spans="1:90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88"/>
      <c r="U713" s="88"/>
      <c r="V713" s="88"/>
      <c r="W713" s="88"/>
      <c r="X713" s="88"/>
      <c r="Y713" s="88"/>
      <c r="Z713" s="88"/>
      <c r="AA713" s="88"/>
      <c r="AB713" s="88"/>
      <c r="AC713" s="88"/>
      <c r="AD713" s="88"/>
      <c r="AE713" s="88"/>
      <c r="AF713" s="88"/>
      <c r="AG713" s="88"/>
      <c r="AH713" s="88"/>
      <c r="AI713" s="88"/>
      <c r="AJ713" s="88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</row>
    <row r="714" spans="1:90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88"/>
      <c r="U714" s="88"/>
      <c r="V714" s="88"/>
      <c r="W714" s="88"/>
      <c r="X714" s="88"/>
      <c r="Y714" s="88"/>
      <c r="Z714" s="88"/>
      <c r="AA714" s="88"/>
      <c r="AB714" s="88"/>
      <c r="AC714" s="88"/>
      <c r="AD714" s="88"/>
      <c r="AE714" s="88"/>
      <c r="AF714" s="88"/>
      <c r="AG714" s="88"/>
      <c r="AH714" s="88"/>
      <c r="AI714" s="88"/>
      <c r="AJ714" s="88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</row>
    <row r="715" spans="1:90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88"/>
      <c r="U715" s="88"/>
      <c r="V715" s="88"/>
      <c r="W715" s="88"/>
      <c r="X715" s="88"/>
      <c r="Y715" s="88"/>
      <c r="Z715" s="88"/>
      <c r="AA715" s="88"/>
      <c r="AB715" s="88"/>
      <c r="AC715" s="88"/>
      <c r="AD715" s="88"/>
      <c r="AE715" s="88"/>
      <c r="AF715" s="88"/>
      <c r="AG715" s="88"/>
      <c r="AH715" s="88"/>
      <c r="AI715" s="88"/>
      <c r="AJ715" s="88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</row>
    <row r="716" spans="1:90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88"/>
      <c r="U716" s="88"/>
      <c r="V716" s="88"/>
      <c r="W716" s="88"/>
      <c r="X716" s="88"/>
      <c r="Y716" s="88"/>
      <c r="Z716" s="88"/>
      <c r="AA716" s="88"/>
      <c r="AB716" s="88"/>
      <c r="AC716" s="88"/>
      <c r="AD716" s="88"/>
      <c r="AE716" s="88"/>
      <c r="AF716" s="88"/>
      <c r="AG716" s="88"/>
      <c r="AH716" s="88"/>
      <c r="AI716" s="88"/>
      <c r="AJ716" s="88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</row>
    <row r="717" spans="1:90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88"/>
      <c r="U717" s="88"/>
      <c r="V717" s="88"/>
      <c r="W717" s="88"/>
      <c r="X717" s="88"/>
      <c r="Y717" s="88"/>
      <c r="Z717" s="88"/>
      <c r="AA717" s="88"/>
      <c r="AB717" s="88"/>
      <c r="AC717" s="88"/>
      <c r="AD717" s="88"/>
      <c r="AE717" s="88"/>
      <c r="AF717" s="88"/>
      <c r="AG717" s="88"/>
      <c r="AH717" s="88"/>
      <c r="AI717" s="88"/>
      <c r="AJ717" s="88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</row>
    <row r="718" spans="1:90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88"/>
      <c r="U718" s="88"/>
      <c r="V718" s="88"/>
      <c r="W718" s="88"/>
      <c r="X718" s="88"/>
      <c r="Y718" s="88"/>
      <c r="Z718" s="88"/>
      <c r="AA718" s="88"/>
      <c r="AB718" s="88"/>
      <c r="AC718" s="88"/>
      <c r="AD718" s="88"/>
      <c r="AE718" s="88"/>
      <c r="AF718" s="88"/>
      <c r="AG718" s="88"/>
      <c r="AH718" s="88"/>
      <c r="AI718" s="88"/>
      <c r="AJ718" s="88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</row>
    <row r="719" spans="1:90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88"/>
      <c r="U719" s="88"/>
      <c r="V719" s="88"/>
      <c r="W719" s="88"/>
      <c r="X719" s="88"/>
      <c r="Y719" s="88"/>
      <c r="Z719" s="88"/>
      <c r="AA719" s="88"/>
      <c r="AB719" s="88"/>
      <c r="AC719" s="88"/>
      <c r="AD719" s="88"/>
      <c r="AE719" s="88"/>
      <c r="AF719" s="88"/>
      <c r="AG719" s="88"/>
      <c r="AH719" s="88"/>
      <c r="AI719" s="88"/>
      <c r="AJ719" s="88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</row>
    <row r="720" spans="1:9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88"/>
      <c r="U720" s="88"/>
      <c r="V720" s="88"/>
      <c r="W720" s="88"/>
      <c r="X720" s="88"/>
      <c r="Y720" s="88"/>
      <c r="Z720" s="88"/>
      <c r="AA720" s="88"/>
      <c r="AB720" s="88"/>
      <c r="AC720" s="88"/>
      <c r="AD720" s="88"/>
      <c r="AE720" s="88"/>
      <c r="AF720" s="88"/>
      <c r="AG720" s="88"/>
      <c r="AH720" s="88"/>
      <c r="AI720" s="88"/>
      <c r="AJ720" s="88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</row>
    <row r="721" spans="1:90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88"/>
      <c r="U721" s="88"/>
      <c r="V721" s="88"/>
      <c r="W721" s="88"/>
      <c r="X721" s="88"/>
      <c r="Y721" s="88"/>
      <c r="Z721" s="88"/>
      <c r="AA721" s="88"/>
      <c r="AB721" s="88"/>
      <c r="AC721" s="88"/>
      <c r="AD721" s="88"/>
      <c r="AE721" s="88"/>
      <c r="AF721" s="88"/>
      <c r="AG721" s="88"/>
      <c r="AH721" s="88"/>
      <c r="AI721" s="88"/>
      <c r="AJ721" s="88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</row>
    <row r="722" spans="1:90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88"/>
      <c r="U722" s="88"/>
      <c r="V722" s="88"/>
      <c r="W722" s="88"/>
      <c r="X722" s="88"/>
      <c r="Y722" s="88"/>
      <c r="Z722" s="88"/>
      <c r="AA722" s="88"/>
      <c r="AB722" s="88"/>
      <c r="AC722" s="88"/>
      <c r="AD722" s="88"/>
      <c r="AE722" s="88"/>
      <c r="AF722" s="88"/>
      <c r="AG722" s="88"/>
      <c r="AH722" s="88"/>
      <c r="AI722" s="88"/>
      <c r="AJ722" s="88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</row>
    <row r="723" spans="1:90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88"/>
      <c r="U723" s="88"/>
      <c r="V723" s="88"/>
      <c r="W723" s="88"/>
      <c r="X723" s="88"/>
      <c r="Y723" s="88"/>
      <c r="Z723" s="88"/>
      <c r="AA723" s="88"/>
      <c r="AB723" s="88"/>
      <c r="AC723" s="88"/>
      <c r="AD723" s="88"/>
      <c r="AE723" s="88"/>
      <c r="AF723" s="88"/>
      <c r="AG723" s="88"/>
      <c r="AH723" s="88"/>
      <c r="AI723" s="88"/>
      <c r="AJ723" s="88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</row>
    <row r="724" spans="1:90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88"/>
      <c r="U724" s="88"/>
      <c r="V724" s="88"/>
      <c r="W724" s="88"/>
      <c r="X724" s="88"/>
      <c r="Y724" s="88"/>
      <c r="Z724" s="88"/>
      <c r="AA724" s="88"/>
      <c r="AB724" s="88"/>
      <c r="AC724" s="88"/>
      <c r="AD724" s="88"/>
      <c r="AE724" s="88"/>
      <c r="AF724" s="88"/>
      <c r="AG724" s="88"/>
      <c r="AH724" s="88"/>
      <c r="AI724" s="88"/>
      <c r="AJ724" s="88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</row>
    <row r="725" spans="1:90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88"/>
      <c r="U725" s="88"/>
      <c r="V725" s="88"/>
      <c r="W725" s="88"/>
      <c r="X725" s="88"/>
      <c r="Y725" s="88"/>
      <c r="Z725" s="88"/>
      <c r="AA725" s="88"/>
      <c r="AB725" s="88"/>
      <c r="AC725" s="88"/>
      <c r="AD725" s="88"/>
      <c r="AE725" s="88"/>
      <c r="AF725" s="88"/>
      <c r="AG725" s="88"/>
      <c r="AH725" s="88"/>
      <c r="AI725" s="88"/>
      <c r="AJ725" s="88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</row>
    <row r="726" spans="1:90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88"/>
      <c r="U726" s="88"/>
      <c r="V726" s="88"/>
      <c r="W726" s="88"/>
      <c r="X726" s="88"/>
      <c r="Y726" s="88"/>
      <c r="Z726" s="88"/>
      <c r="AA726" s="88"/>
      <c r="AB726" s="88"/>
      <c r="AC726" s="88"/>
      <c r="AD726" s="88"/>
      <c r="AE726" s="88"/>
      <c r="AF726" s="88"/>
      <c r="AG726" s="88"/>
      <c r="AH726" s="88"/>
      <c r="AI726" s="88"/>
      <c r="AJ726" s="88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</row>
    <row r="727" spans="1:90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88"/>
      <c r="U727" s="88"/>
      <c r="V727" s="88"/>
      <c r="W727" s="88"/>
      <c r="X727" s="88"/>
      <c r="Y727" s="88"/>
      <c r="Z727" s="88"/>
      <c r="AA727" s="88"/>
      <c r="AB727" s="88"/>
      <c r="AC727" s="88"/>
      <c r="AD727" s="88"/>
      <c r="AE727" s="88"/>
      <c r="AF727" s="88"/>
      <c r="AG727" s="88"/>
      <c r="AH727" s="88"/>
      <c r="AI727" s="88"/>
      <c r="AJ727" s="88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</row>
    <row r="728" spans="1:90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88"/>
      <c r="U728" s="88"/>
      <c r="V728" s="88"/>
      <c r="W728" s="88"/>
      <c r="X728" s="88"/>
      <c r="Y728" s="88"/>
      <c r="Z728" s="88"/>
      <c r="AA728" s="88"/>
      <c r="AB728" s="88"/>
      <c r="AC728" s="88"/>
      <c r="AD728" s="88"/>
      <c r="AE728" s="88"/>
      <c r="AF728" s="88"/>
      <c r="AG728" s="88"/>
      <c r="AH728" s="88"/>
      <c r="AI728" s="88"/>
      <c r="AJ728" s="88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</row>
    <row r="729" spans="1:90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88"/>
      <c r="U729" s="88"/>
      <c r="V729" s="88"/>
      <c r="W729" s="88"/>
      <c r="X729" s="88"/>
      <c r="Y729" s="88"/>
      <c r="Z729" s="88"/>
      <c r="AA729" s="88"/>
      <c r="AB729" s="88"/>
      <c r="AC729" s="88"/>
      <c r="AD729" s="88"/>
      <c r="AE729" s="88"/>
      <c r="AF729" s="88"/>
      <c r="AG729" s="88"/>
      <c r="AH729" s="88"/>
      <c r="AI729" s="88"/>
      <c r="AJ729" s="88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</row>
    <row r="730" spans="1:9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88"/>
      <c r="U730" s="88"/>
      <c r="V730" s="88"/>
      <c r="W730" s="88"/>
      <c r="X730" s="88"/>
      <c r="Y730" s="88"/>
      <c r="Z730" s="88"/>
      <c r="AA730" s="88"/>
      <c r="AB730" s="88"/>
      <c r="AC730" s="88"/>
      <c r="AD730" s="88"/>
      <c r="AE730" s="88"/>
      <c r="AF730" s="88"/>
      <c r="AG730" s="88"/>
      <c r="AH730" s="88"/>
      <c r="AI730" s="88"/>
      <c r="AJ730" s="88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</row>
    <row r="731" spans="1:90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88"/>
      <c r="U731" s="88"/>
      <c r="V731" s="88"/>
      <c r="W731" s="88"/>
      <c r="X731" s="88"/>
      <c r="Y731" s="88"/>
      <c r="Z731" s="88"/>
      <c r="AA731" s="88"/>
      <c r="AB731" s="88"/>
      <c r="AC731" s="88"/>
      <c r="AD731" s="88"/>
      <c r="AE731" s="88"/>
      <c r="AF731" s="88"/>
      <c r="AG731" s="88"/>
      <c r="AH731" s="88"/>
      <c r="AI731" s="88"/>
      <c r="AJ731" s="88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</row>
    <row r="732" spans="1:90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88"/>
      <c r="U732" s="88"/>
      <c r="V732" s="88"/>
      <c r="W732" s="88"/>
      <c r="X732" s="88"/>
      <c r="Y732" s="88"/>
      <c r="Z732" s="88"/>
      <c r="AA732" s="88"/>
      <c r="AB732" s="88"/>
      <c r="AC732" s="88"/>
      <c r="AD732" s="88"/>
      <c r="AE732" s="88"/>
      <c r="AF732" s="88"/>
      <c r="AG732" s="88"/>
      <c r="AH732" s="88"/>
      <c r="AI732" s="88"/>
      <c r="AJ732" s="88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</row>
    <row r="733" spans="1:90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88"/>
      <c r="U733" s="88"/>
      <c r="V733" s="88"/>
      <c r="W733" s="88"/>
      <c r="X733" s="88"/>
      <c r="Y733" s="88"/>
      <c r="Z733" s="88"/>
      <c r="AA733" s="88"/>
      <c r="AB733" s="88"/>
      <c r="AC733" s="88"/>
      <c r="AD733" s="88"/>
      <c r="AE733" s="88"/>
      <c r="AF733" s="88"/>
      <c r="AG733" s="88"/>
      <c r="AH733" s="88"/>
      <c r="AI733" s="88"/>
      <c r="AJ733" s="88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</row>
    <row r="734" spans="1:90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88"/>
      <c r="U734" s="88"/>
      <c r="V734" s="88"/>
      <c r="W734" s="88"/>
      <c r="X734" s="88"/>
      <c r="Y734" s="88"/>
      <c r="Z734" s="88"/>
      <c r="AA734" s="88"/>
      <c r="AB734" s="88"/>
      <c r="AC734" s="88"/>
      <c r="AD734" s="88"/>
      <c r="AE734" s="88"/>
      <c r="AF734" s="88"/>
      <c r="AG734" s="88"/>
      <c r="AH734" s="88"/>
      <c r="AI734" s="88"/>
      <c r="AJ734" s="88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</row>
    <row r="735" spans="1:90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88"/>
      <c r="U735" s="88"/>
      <c r="V735" s="88"/>
      <c r="W735" s="88"/>
      <c r="X735" s="88"/>
      <c r="Y735" s="88"/>
      <c r="Z735" s="88"/>
      <c r="AA735" s="88"/>
      <c r="AB735" s="88"/>
      <c r="AC735" s="88"/>
      <c r="AD735" s="88"/>
      <c r="AE735" s="88"/>
      <c r="AF735" s="88"/>
      <c r="AG735" s="88"/>
      <c r="AH735" s="88"/>
      <c r="AI735" s="88"/>
      <c r="AJ735" s="88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</row>
    <row r="736" spans="1:90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88"/>
      <c r="U736" s="88"/>
      <c r="V736" s="88"/>
      <c r="W736" s="88"/>
      <c r="X736" s="88"/>
      <c r="Y736" s="88"/>
      <c r="Z736" s="88"/>
      <c r="AA736" s="88"/>
      <c r="AB736" s="88"/>
      <c r="AC736" s="88"/>
      <c r="AD736" s="88"/>
      <c r="AE736" s="88"/>
      <c r="AF736" s="88"/>
      <c r="AG736" s="88"/>
      <c r="AH736" s="88"/>
      <c r="AI736" s="88"/>
      <c r="AJ736" s="88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</row>
    <row r="737" spans="1:90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88"/>
      <c r="U737" s="88"/>
      <c r="V737" s="88"/>
      <c r="W737" s="88"/>
      <c r="X737" s="88"/>
      <c r="Y737" s="88"/>
      <c r="Z737" s="88"/>
      <c r="AA737" s="88"/>
      <c r="AB737" s="88"/>
      <c r="AC737" s="88"/>
      <c r="AD737" s="88"/>
      <c r="AE737" s="88"/>
      <c r="AF737" s="88"/>
      <c r="AG737" s="88"/>
      <c r="AH737" s="88"/>
      <c r="AI737" s="88"/>
      <c r="AJ737" s="88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</row>
    <row r="738" spans="1:90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88"/>
      <c r="U738" s="88"/>
      <c r="V738" s="88"/>
      <c r="W738" s="88"/>
      <c r="X738" s="88"/>
      <c r="Y738" s="88"/>
      <c r="Z738" s="88"/>
      <c r="AA738" s="88"/>
      <c r="AB738" s="88"/>
      <c r="AC738" s="88"/>
      <c r="AD738" s="88"/>
      <c r="AE738" s="88"/>
      <c r="AF738" s="88"/>
      <c r="AG738" s="88"/>
      <c r="AH738" s="88"/>
      <c r="AI738" s="88"/>
      <c r="AJ738" s="88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</row>
    <row r="739" spans="1:90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88"/>
      <c r="U739" s="88"/>
      <c r="V739" s="88"/>
      <c r="W739" s="88"/>
      <c r="X739" s="88"/>
      <c r="Y739" s="88"/>
      <c r="Z739" s="88"/>
      <c r="AA739" s="88"/>
      <c r="AB739" s="88"/>
      <c r="AC739" s="88"/>
      <c r="AD739" s="88"/>
      <c r="AE739" s="88"/>
      <c r="AF739" s="88"/>
      <c r="AG739" s="88"/>
      <c r="AH739" s="88"/>
      <c r="AI739" s="88"/>
      <c r="AJ739" s="88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</row>
    <row r="740" spans="1:9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88"/>
      <c r="U740" s="88"/>
      <c r="V740" s="88"/>
      <c r="W740" s="88"/>
      <c r="X740" s="88"/>
      <c r="Y740" s="88"/>
      <c r="Z740" s="88"/>
      <c r="AA740" s="88"/>
      <c r="AB740" s="88"/>
      <c r="AC740" s="88"/>
      <c r="AD740" s="88"/>
      <c r="AE740" s="88"/>
      <c r="AF740" s="88"/>
      <c r="AG740" s="88"/>
      <c r="AH740" s="88"/>
      <c r="AI740" s="88"/>
      <c r="AJ740" s="88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</row>
    <row r="741" spans="1:90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88"/>
      <c r="U741" s="88"/>
      <c r="V741" s="88"/>
      <c r="W741" s="88"/>
      <c r="X741" s="88"/>
      <c r="Y741" s="88"/>
      <c r="Z741" s="88"/>
      <c r="AA741" s="88"/>
      <c r="AB741" s="88"/>
      <c r="AC741" s="88"/>
      <c r="AD741" s="88"/>
      <c r="AE741" s="88"/>
      <c r="AF741" s="88"/>
      <c r="AG741" s="88"/>
      <c r="AH741" s="88"/>
      <c r="AI741" s="88"/>
      <c r="AJ741" s="88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</row>
    <row r="742" spans="1:90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88"/>
      <c r="U742" s="88"/>
      <c r="V742" s="88"/>
      <c r="W742" s="88"/>
      <c r="X742" s="88"/>
      <c r="Y742" s="88"/>
      <c r="Z742" s="88"/>
      <c r="AA742" s="88"/>
      <c r="AB742" s="88"/>
      <c r="AC742" s="88"/>
      <c r="AD742" s="88"/>
      <c r="AE742" s="88"/>
      <c r="AF742" s="88"/>
      <c r="AG742" s="88"/>
      <c r="AH742" s="88"/>
      <c r="AI742" s="88"/>
      <c r="AJ742" s="88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</row>
    <row r="743" spans="1:90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88"/>
      <c r="U743" s="88"/>
      <c r="V743" s="88"/>
      <c r="W743" s="88"/>
      <c r="X743" s="88"/>
      <c r="Y743" s="88"/>
      <c r="Z743" s="88"/>
      <c r="AA743" s="88"/>
      <c r="AB743" s="88"/>
      <c r="AC743" s="88"/>
      <c r="AD743" s="88"/>
      <c r="AE743" s="88"/>
      <c r="AF743" s="88"/>
      <c r="AG743" s="88"/>
      <c r="AH743" s="88"/>
      <c r="AI743" s="88"/>
      <c r="AJ743" s="88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</row>
    <row r="744" spans="1:90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88"/>
      <c r="U744" s="88"/>
      <c r="V744" s="88"/>
      <c r="W744" s="88"/>
      <c r="X744" s="88"/>
      <c r="Y744" s="88"/>
      <c r="Z744" s="88"/>
      <c r="AA744" s="88"/>
      <c r="AB744" s="88"/>
      <c r="AC744" s="88"/>
      <c r="AD744" s="88"/>
      <c r="AE744" s="88"/>
      <c r="AF744" s="88"/>
      <c r="AG744" s="88"/>
      <c r="AH744" s="88"/>
      <c r="AI744" s="88"/>
      <c r="AJ744" s="88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</row>
    <row r="745" spans="1:90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88"/>
      <c r="U745" s="88"/>
      <c r="V745" s="88"/>
      <c r="W745" s="88"/>
      <c r="X745" s="88"/>
      <c r="Y745" s="88"/>
      <c r="Z745" s="88"/>
      <c r="AA745" s="88"/>
      <c r="AB745" s="88"/>
      <c r="AC745" s="88"/>
      <c r="AD745" s="88"/>
      <c r="AE745" s="88"/>
      <c r="AF745" s="88"/>
      <c r="AG745" s="88"/>
      <c r="AH745" s="88"/>
      <c r="AI745" s="88"/>
      <c r="AJ745" s="88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</row>
    <row r="746" spans="1:90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88"/>
      <c r="U746" s="88"/>
      <c r="V746" s="88"/>
      <c r="W746" s="88"/>
      <c r="X746" s="88"/>
      <c r="Y746" s="88"/>
      <c r="Z746" s="88"/>
      <c r="AA746" s="88"/>
      <c r="AB746" s="88"/>
      <c r="AC746" s="88"/>
      <c r="AD746" s="88"/>
      <c r="AE746" s="88"/>
      <c r="AF746" s="88"/>
      <c r="AG746" s="88"/>
      <c r="AH746" s="88"/>
      <c r="AI746" s="88"/>
      <c r="AJ746" s="88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</row>
    <row r="747" spans="1:90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88"/>
      <c r="U747" s="88"/>
      <c r="V747" s="88"/>
      <c r="W747" s="88"/>
      <c r="X747" s="88"/>
      <c r="Y747" s="88"/>
      <c r="Z747" s="88"/>
      <c r="AA747" s="88"/>
      <c r="AB747" s="88"/>
      <c r="AC747" s="88"/>
      <c r="AD747" s="88"/>
      <c r="AE747" s="88"/>
      <c r="AF747" s="88"/>
      <c r="AG747" s="88"/>
      <c r="AH747" s="88"/>
      <c r="AI747" s="88"/>
      <c r="AJ747" s="88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</row>
    <row r="748" spans="1:90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88"/>
      <c r="U748" s="88"/>
      <c r="V748" s="88"/>
      <c r="W748" s="88"/>
      <c r="X748" s="88"/>
      <c r="Y748" s="88"/>
      <c r="Z748" s="88"/>
      <c r="AA748" s="88"/>
      <c r="AB748" s="88"/>
      <c r="AC748" s="88"/>
      <c r="AD748" s="88"/>
      <c r="AE748" s="88"/>
      <c r="AF748" s="88"/>
      <c r="AG748" s="88"/>
      <c r="AH748" s="88"/>
      <c r="AI748" s="88"/>
      <c r="AJ748" s="88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</row>
    <row r="749" spans="1:90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88"/>
      <c r="U749" s="88"/>
      <c r="V749" s="88"/>
      <c r="W749" s="88"/>
      <c r="X749" s="88"/>
      <c r="Y749" s="88"/>
      <c r="Z749" s="88"/>
      <c r="AA749" s="88"/>
      <c r="AB749" s="88"/>
      <c r="AC749" s="88"/>
      <c r="AD749" s="88"/>
      <c r="AE749" s="88"/>
      <c r="AF749" s="88"/>
      <c r="AG749" s="88"/>
      <c r="AH749" s="88"/>
      <c r="AI749" s="88"/>
      <c r="AJ749" s="88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</row>
    <row r="750" spans="1:9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88"/>
      <c r="U750" s="88"/>
      <c r="V750" s="88"/>
      <c r="W750" s="88"/>
      <c r="X750" s="88"/>
      <c r="Y750" s="88"/>
      <c r="Z750" s="88"/>
      <c r="AA750" s="88"/>
      <c r="AB750" s="88"/>
      <c r="AC750" s="88"/>
      <c r="AD750" s="88"/>
      <c r="AE750" s="88"/>
      <c r="AF750" s="88"/>
      <c r="AG750" s="88"/>
      <c r="AH750" s="88"/>
      <c r="AI750" s="88"/>
      <c r="AJ750" s="88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</row>
    <row r="751" spans="1:90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88"/>
      <c r="U751" s="88"/>
      <c r="V751" s="88"/>
      <c r="W751" s="88"/>
      <c r="X751" s="88"/>
      <c r="Y751" s="88"/>
      <c r="Z751" s="88"/>
      <c r="AA751" s="88"/>
      <c r="AB751" s="88"/>
      <c r="AC751" s="88"/>
      <c r="AD751" s="88"/>
      <c r="AE751" s="88"/>
      <c r="AF751" s="88"/>
      <c r="AG751" s="88"/>
      <c r="AH751" s="88"/>
      <c r="AI751" s="88"/>
      <c r="AJ751" s="88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</row>
    <row r="752" spans="1:90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88"/>
      <c r="U752" s="88"/>
      <c r="V752" s="88"/>
      <c r="W752" s="88"/>
      <c r="X752" s="88"/>
      <c r="Y752" s="88"/>
      <c r="Z752" s="88"/>
      <c r="AA752" s="88"/>
      <c r="AB752" s="88"/>
      <c r="AC752" s="88"/>
      <c r="AD752" s="88"/>
      <c r="AE752" s="88"/>
      <c r="AF752" s="88"/>
      <c r="AG752" s="88"/>
      <c r="AH752" s="88"/>
      <c r="AI752" s="88"/>
      <c r="AJ752" s="88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</row>
    <row r="753" spans="1:90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88"/>
      <c r="U753" s="88"/>
      <c r="V753" s="88"/>
      <c r="W753" s="88"/>
      <c r="X753" s="88"/>
      <c r="Y753" s="88"/>
      <c r="Z753" s="88"/>
      <c r="AA753" s="88"/>
      <c r="AB753" s="88"/>
      <c r="AC753" s="88"/>
      <c r="AD753" s="88"/>
      <c r="AE753" s="88"/>
      <c r="AF753" s="88"/>
      <c r="AG753" s="88"/>
      <c r="AH753" s="88"/>
      <c r="AI753" s="88"/>
      <c r="AJ753" s="88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</row>
    <row r="754" spans="1:90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88"/>
      <c r="U754" s="88"/>
      <c r="V754" s="88"/>
      <c r="W754" s="88"/>
      <c r="X754" s="88"/>
      <c r="Y754" s="88"/>
      <c r="Z754" s="88"/>
      <c r="AA754" s="88"/>
      <c r="AB754" s="88"/>
      <c r="AC754" s="88"/>
      <c r="AD754" s="88"/>
      <c r="AE754" s="88"/>
      <c r="AF754" s="88"/>
      <c r="AG754" s="88"/>
      <c r="AH754" s="88"/>
      <c r="AI754" s="88"/>
      <c r="AJ754" s="88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</row>
    <row r="755" spans="1:90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88"/>
      <c r="U755" s="88"/>
      <c r="V755" s="88"/>
      <c r="W755" s="88"/>
      <c r="X755" s="88"/>
      <c r="Y755" s="88"/>
      <c r="Z755" s="88"/>
      <c r="AA755" s="88"/>
      <c r="AB755" s="88"/>
      <c r="AC755" s="88"/>
      <c r="AD755" s="88"/>
      <c r="AE755" s="88"/>
      <c r="AF755" s="88"/>
      <c r="AG755" s="88"/>
      <c r="AH755" s="88"/>
      <c r="AI755" s="88"/>
      <c r="AJ755" s="88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</row>
    <row r="756" spans="1:90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88"/>
      <c r="U756" s="88"/>
      <c r="V756" s="88"/>
      <c r="W756" s="88"/>
      <c r="X756" s="88"/>
      <c r="Y756" s="88"/>
      <c r="Z756" s="88"/>
      <c r="AA756" s="88"/>
      <c r="AB756" s="88"/>
      <c r="AC756" s="88"/>
      <c r="AD756" s="88"/>
      <c r="AE756" s="88"/>
      <c r="AF756" s="88"/>
      <c r="AG756" s="88"/>
      <c r="AH756" s="88"/>
      <c r="AI756" s="88"/>
      <c r="AJ756" s="88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</row>
    <row r="757" spans="1:90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88"/>
      <c r="U757" s="88"/>
      <c r="V757" s="88"/>
      <c r="W757" s="88"/>
      <c r="X757" s="88"/>
      <c r="Y757" s="88"/>
      <c r="Z757" s="88"/>
      <c r="AA757" s="88"/>
      <c r="AB757" s="88"/>
      <c r="AC757" s="88"/>
      <c r="AD757" s="88"/>
      <c r="AE757" s="88"/>
      <c r="AF757" s="88"/>
      <c r="AG757" s="88"/>
      <c r="AH757" s="88"/>
      <c r="AI757" s="88"/>
      <c r="AJ757" s="88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</row>
    <row r="758" spans="1:90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88"/>
      <c r="U758" s="88"/>
      <c r="V758" s="88"/>
      <c r="W758" s="88"/>
      <c r="X758" s="88"/>
      <c r="Y758" s="88"/>
      <c r="Z758" s="88"/>
      <c r="AA758" s="88"/>
      <c r="AB758" s="88"/>
      <c r="AC758" s="88"/>
      <c r="AD758" s="88"/>
      <c r="AE758" s="88"/>
      <c r="AF758" s="88"/>
      <c r="AG758" s="88"/>
      <c r="AH758" s="88"/>
      <c r="AI758" s="88"/>
      <c r="AJ758" s="88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</row>
    <row r="759" spans="1:90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88"/>
      <c r="U759" s="88"/>
      <c r="V759" s="88"/>
      <c r="W759" s="88"/>
      <c r="X759" s="88"/>
      <c r="Y759" s="88"/>
      <c r="Z759" s="88"/>
      <c r="AA759" s="88"/>
      <c r="AB759" s="88"/>
      <c r="AC759" s="88"/>
      <c r="AD759" s="88"/>
      <c r="AE759" s="88"/>
      <c r="AF759" s="88"/>
      <c r="AG759" s="88"/>
      <c r="AH759" s="88"/>
      <c r="AI759" s="88"/>
      <c r="AJ759" s="88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</row>
    <row r="760" spans="1:9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88"/>
      <c r="U760" s="88"/>
      <c r="V760" s="88"/>
      <c r="W760" s="88"/>
      <c r="X760" s="88"/>
      <c r="Y760" s="88"/>
      <c r="Z760" s="88"/>
      <c r="AA760" s="88"/>
      <c r="AB760" s="88"/>
      <c r="AC760" s="88"/>
      <c r="AD760" s="88"/>
      <c r="AE760" s="88"/>
      <c r="AF760" s="88"/>
      <c r="AG760" s="88"/>
      <c r="AH760" s="88"/>
      <c r="AI760" s="88"/>
      <c r="AJ760" s="88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</row>
    <row r="761" spans="1:90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88"/>
      <c r="U761" s="88"/>
      <c r="V761" s="88"/>
      <c r="W761" s="88"/>
      <c r="X761" s="88"/>
      <c r="Y761" s="88"/>
      <c r="Z761" s="88"/>
      <c r="AA761" s="88"/>
      <c r="AB761" s="88"/>
      <c r="AC761" s="88"/>
      <c r="AD761" s="88"/>
      <c r="AE761" s="88"/>
      <c r="AF761" s="88"/>
      <c r="AG761" s="88"/>
      <c r="AH761" s="88"/>
      <c r="AI761" s="88"/>
      <c r="AJ761" s="88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</row>
    <row r="762" spans="1:90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88"/>
      <c r="U762" s="88"/>
      <c r="V762" s="88"/>
      <c r="W762" s="88"/>
      <c r="X762" s="88"/>
      <c r="Y762" s="88"/>
      <c r="Z762" s="88"/>
      <c r="AA762" s="88"/>
      <c r="AB762" s="88"/>
      <c r="AC762" s="88"/>
      <c r="AD762" s="88"/>
      <c r="AE762" s="88"/>
      <c r="AF762" s="88"/>
      <c r="AG762" s="88"/>
      <c r="AH762" s="88"/>
      <c r="AI762" s="88"/>
      <c r="AJ762" s="88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</row>
    <row r="763" spans="1:90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88"/>
      <c r="U763" s="88"/>
      <c r="V763" s="88"/>
      <c r="W763" s="88"/>
      <c r="X763" s="88"/>
      <c r="Y763" s="88"/>
      <c r="Z763" s="88"/>
      <c r="AA763" s="88"/>
      <c r="AB763" s="88"/>
      <c r="AC763" s="88"/>
      <c r="AD763" s="88"/>
      <c r="AE763" s="88"/>
      <c r="AF763" s="88"/>
      <c r="AG763" s="88"/>
      <c r="AH763" s="88"/>
      <c r="AI763" s="88"/>
      <c r="AJ763" s="88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</row>
    <row r="764" spans="1:90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88"/>
      <c r="U764" s="88"/>
      <c r="V764" s="88"/>
      <c r="W764" s="88"/>
      <c r="X764" s="88"/>
      <c r="Y764" s="88"/>
      <c r="Z764" s="88"/>
      <c r="AA764" s="88"/>
      <c r="AB764" s="88"/>
      <c r="AC764" s="88"/>
      <c r="AD764" s="88"/>
      <c r="AE764" s="88"/>
      <c r="AF764" s="88"/>
      <c r="AG764" s="88"/>
      <c r="AH764" s="88"/>
      <c r="AI764" s="88"/>
      <c r="AJ764" s="88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</row>
    <row r="765" spans="1:90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88"/>
      <c r="U765" s="88"/>
      <c r="V765" s="88"/>
      <c r="W765" s="88"/>
      <c r="X765" s="88"/>
      <c r="Y765" s="88"/>
      <c r="Z765" s="88"/>
      <c r="AA765" s="88"/>
      <c r="AB765" s="88"/>
      <c r="AC765" s="88"/>
      <c r="AD765" s="88"/>
      <c r="AE765" s="88"/>
      <c r="AF765" s="88"/>
      <c r="AG765" s="88"/>
      <c r="AH765" s="88"/>
      <c r="AI765" s="88"/>
      <c r="AJ765" s="88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</row>
    <row r="766" spans="1:90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88"/>
      <c r="U766" s="88"/>
      <c r="V766" s="88"/>
      <c r="W766" s="88"/>
      <c r="X766" s="88"/>
      <c r="Y766" s="88"/>
      <c r="Z766" s="88"/>
      <c r="AA766" s="88"/>
      <c r="AB766" s="88"/>
      <c r="AC766" s="88"/>
      <c r="AD766" s="88"/>
      <c r="AE766" s="88"/>
      <c r="AF766" s="88"/>
      <c r="AG766" s="88"/>
      <c r="AH766" s="88"/>
      <c r="AI766" s="88"/>
      <c r="AJ766" s="88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</row>
    <row r="767" spans="1:90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88"/>
      <c r="U767" s="88"/>
      <c r="V767" s="88"/>
      <c r="W767" s="88"/>
      <c r="X767" s="88"/>
      <c r="Y767" s="88"/>
      <c r="Z767" s="88"/>
      <c r="AA767" s="88"/>
      <c r="AB767" s="88"/>
      <c r="AC767" s="88"/>
      <c r="AD767" s="88"/>
      <c r="AE767" s="88"/>
      <c r="AF767" s="88"/>
      <c r="AG767" s="88"/>
      <c r="AH767" s="88"/>
      <c r="AI767" s="88"/>
      <c r="AJ767" s="88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</row>
    <row r="768" spans="1:90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88"/>
      <c r="U768" s="88"/>
      <c r="V768" s="88"/>
      <c r="W768" s="88"/>
      <c r="X768" s="88"/>
      <c r="Y768" s="88"/>
      <c r="Z768" s="88"/>
      <c r="AA768" s="88"/>
      <c r="AB768" s="88"/>
      <c r="AC768" s="88"/>
      <c r="AD768" s="88"/>
      <c r="AE768" s="88"/>
      <c r="AF768" s="88"/>
      <c r="AG768" s="88"/>
      <c r="AH768" s="88"/>
      <c r="AI768" s="88"/>
      <c r="AJ768" s="88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</row>
    <row r="769" spans="1:90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88"/>
      <c r="U769" s="88"/>
      <c r="V769" s="88"/>
      <c r="W769" s="88"/>
      <c r="X769" s="88"/>
      <c r="Y769" s="88"/>
      <c r="Z769" s="88"/>
      <c r="AA769" s="88"/>
      <c r="AB769" s="88"/>
      <c r="AC769" s="88"/>
      <c r="AD769" s="88"/>
      <c r="AE769" s="88"/>
      <c r="AF769" s="88"/>
      <c r="AG769" s="88"/>
      <c r="AH769" s="88"/>
      <c r="AI769" s="88"/>
      <c r="AJ769" s="88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</row>
    <row r="770" spans="1:9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88"/>
      <c r="U770" s="88"/>
      <c r="V770" s="88"/>
      <c r="W770" s="88"/>
      <c r="X770" s="88"/>
      <c r="Y770" s="88"/>
      <c r="Z770" s="88"/>
      <c r="AA770" s="88"/>
      <c r="AB770" s="88"/>
      <c r="AC770" s="88"/>
      <c r="AD770" s="88"/>
      <c r="AE770" s="88"/>
      <c r="AF770" s="88"/>
      <c r="AG770" s="88"/>
      <c r="AH770" s="88"/>
      <c r="AI770" s="88"/>
      <c r="AJ770" s="88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</row>
    <row r="771" spans="1:90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88"/>
      <c r="U771" s="88"/>
      <c r="V771" s="88"/>
      <c r="W771" s="88"/>
      <c r="X771" s="88"/>
      <c r="Y771" s="88"/>
      <c r="Z771" s="88"/>
      <c r="AA771" s="88"/>
      <c r="AB771" s="88"/>
      <c r="AC771" s="88"/>
      <c r="AD771" s="88"/>
      <c r="AE771" s="88"/>
      <c r="AF771" s="88"/>
      <c r="AG771" s="88"/>
      <c r="AH771" s="88"/>
      <c r="AI771" s="88"/>
      <c r="AJ771" s="88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</row>
    <row r="772" spans="1:90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88"/>
      <c r="U772" s="88"/>
      <c r="V772" s="88"/>
      <c r="W772" s="88"/>
      <c r="X772" s="88"/>
      <c r="Y772" s="88"/>
      <c r="Z772" s="88"/>
      <c r="AA772" s="88"/>
      <c r="AB772" s="88"/>
      <c r="AC772" s="88"/>
      <c r="AD772" s="88"/>
      <c r="AE772" s="88"/>
      <c r="AF772" s="88"/>
      <c r="AG772" s="88"/>
      <c r="AH772" s="88"/>
      <c r="AI772" s="88"/>
      <c r="AJ772" s="88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</row>
    <row r="773" spans="1:90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88"/>
      <c r="U773" s="88"/>
      <c r="V773" s="88"/>
      <c r="W773" s="88"/>
      <c r="X773" s="88"/>
      <c r="Y773" s="88"/>
      <c r="Z773" s="88"/>
      <c r="AA773" s="88"/>
      <c r="AB773" s="88"/>
      <c r="AC773" s="88"/>
      <c r="AD773" s="88"/>
      <c r="AE773" s="88"/>
      <c r="AF773" s="88"/>
      <c r="AG773" s="88"/>
      <c r="AH773" s="88"/>
      <c r="AI773" s="88"/>
      <c r="AJ773" s="88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</row>
    <row r="774" spans="1:90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88"/>
      <c r="U774" s="88"/>
      <c r="V774" s="88"/>
      <c r="W774" s="88"/>
      <c r="X774" s="88"/>
      <c r="Y774" s="88"/>
      <c r="Z774" s="88"/>
      <c r="AA774" s="88"/>
      <c r="AB774" s="88"/>
      <c r="AC774" s="88"/>
      <c r="AD774" s="88"/>
      <c r="AE774" s="88"/>
      <c r="AF774" s="88"/>
      <c r="AG774" s="88"/>
      <c r="AH774" s="88"/>
      <c r="AI774" s="88"/>
      <c r="AJ774" s="88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</row>
    <row r="775" spans="1:90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88"/>
      <c r="U775" s="88"/>
      <c r="V775" s="88"/>
      <c r="W775" s="88"/>
      <c r="X775" s="88"/>
      <c r="Y775" s="88"/>
      <c r="Z775" s="88"/>
      <c r="AA775" s="88"/>
      <c r="AB775" s="88"/>
      <c r="AC775" s="88"/>
      <c r="AD775" s="88"/>
      <c r="AE775" s="88"/>
      <c r="AF775" s="88"/>
      <c r="AG775" s="88"/>
      <c r="AH775" s="88"/>
      <c r="AI775" s="88"/>
      <c r="AJ775" s="88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</row>
    <row r="776" spans="1:90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88"/>
      <c r="U776" s="88"/>
      <c r="V776" s="88"/>
      <c r="W776" s="88"/>
      <c r="X776" s="88"/>
      <c r="Y776" s="88"/>
      <c r="Z776" s="88"/>
      <c r="AA776" s="88"/>
      <c r="AB776" s="88"/>
      <c r="AC776" s="88"/>
      <c r="AD776" s="88"/>
      <c r="AE776" s="88"/>
      <c r="AF776" s="88"/>
      <c r="AG776" s="88"/>
      <c r="AH776" s="88"/>
      <c r="AI776" s="88"/>
      <c r="AJ776" s="88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</row>
    <row r="777" spans="1:90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88"/>
      <c r="U777" s="88"/>
      <c r="V777" s="88"/>
      <c r="W777" s="88"/>
      <c r="X777" s="88"/>
      <c r="Y777" s="88"/>
      <c r="Z777" s="88"/>
      <c r="AA777" s="88"/>
      <c r="AB777" s="88"/>
      <c r="AC777" s="88"/>
      <c r="AD777" s="88"/>
      <c r="AE777" s="88"/>
      <c r="AF777" s="88"/>
      <c r="AG777" s="88"/>
      <c r="AH777" s="88"/>
      <c r="AI777" s="88"/>
      <c r="AJ777" s="88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</row>
    <row r="778" spans="1:90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88"/>
      <c r="U778" s="88"/>
      <c r="V778" s="88"/>
      <c r="W778" s="88"/>
      <c r="X778" s="88"/>
      <c r="Y778" s="88"/>
      <c r="Z778" s="88"/>
      <c r="AA778" s="88"/>
      <c r="AB778" s="88"/>
      <c r="AC778" s="88"/>
      <c r="AD778" s="88"/>
      <c r="AE778" s="88"/>
      <c r="AF778" s="88"/>
      <c r="AG778" s="88"/>
      <c r="AH778" s="88"/>
      <c r="AI778" s="88"/>
      <c r="AJ778" s="88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</row>
    <row r="779" spans="1:90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88"/>
      <c r="U779" s="88"/>
      <c r="V779" s="88"/>
      <c r="W779" s="88"/>
      <c r="X779" s="88"/>
      <c r="Y779" s="88"/>
      <c r="Z779" s="88"/>
      <c r="AA779" s="88"/>
      <c r="AB779" s="88"/>
      <c r="AC779" s="88"/>
      <c r="AD779" s="88"/>
      <c r="AE779" s="88"/>
      <c r="AF779" s="88"/>
      <c r="AG779" s="88"/>
      <c r="AH779" s="88"/>
      <c r="AI779" s="88"/>
      <c r="AJ779" s="88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</row>
    <row r="780" spans="1:9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88"/>
      <c r="U780" s="88"/>
      <c r="V780" s="88"/>
      <c r="W780" s="88"/>
      <c r="X780" s="88"/>
      <c r="Y780" s="88"/>
      <c r="Z780" s="88"/>
      <c r="AA780" s="88"/>
      <c r="AB780" s="88"/>
      <c r="AC780" s="88"/>
      <c r="AD780" s="88"/>
      <c r="AE780" s="88"/>
      <c r="AF780" s="88"/>
      <c r="AG780" s="88"/>
      <c r="AH780" s="88"/>
      <c r="AI780" s="88"/>
      <c r="AJ780" s="88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</row>
    <row r="781" spans="1:90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88"/>
      <c r="U781" s="88"/>
      <c r="V781" s="88"/>
      <c r="W781" s="88"/>
      <c r="X781" s="88"/>
      <c r="Y781" s="88"/>
      <c r="Z781" s="88"/>
      <c r="AA781" s="88"/>
      <c r="AB781" s="88"/>
      <c r="AC781" s="88"/>
      <c r="AD781" s="88"/>
      <c r="AE781" s="88"/>
      <c r="AF781" s="88"/>
      <c r="AG781" s="88"/>
      <c r="AH781" s="88"/>
      <c r="AI781" s="88"/>
      <c r="AJ781" s="88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</row>
    <row r="782" spans="1:90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88"/>
      <c r="U782" s="88"/>
      <c r="V782" s="88"/>
      <c r="W782" s="88"/>
      <c r="X782" s="88"/>
      <c r="Y782" s="88"/>
      <c r="Z782" s="88"/>
      <c r="AA782" s="88"/>
      <c r="AB782" s="88"/>
      <c r="AC782" s="88"/>
      <c r="AD782" s="88"/>
      <c r="AE782" s="88"/>
      <c r="AF782" s="88"/>
      <c r="AG782" s="88"/>
      <c r="AH782" s="88"/>
      <c r="AI782" s="88"/>
      <c r="AJ782" s="88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</row>
    <row r="783" spans="1:90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88"/>
      <c r="U783" s="88"/>
      <c r="V783" s="88"/>
      <c r="W783" s="88"/>
      <c r="X783" s="88"/>
      <c r="Y783" s="88"/>
      <c r="Z783" s="88"/>
      <c r="AA783" s="88"/>
      <c r="AB783" s="88"/>
      <c r="AC783" s="88"/>
      <c r="AD783" s="88"/>
      <c r="AE783" s="88"/>
      <c r="AF783" s="88"/>
      <c r="AG783" s="88"/>
      <c r="AH783" s="88"/>
      <c r="AI783" s="88"/>
      <c r="AJ783" s="88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</row>
    <row r="784" spans="1:90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88"/>
      <c r="U784" s="88"/>
      <c r="V784" s="88"/>
      <c r="W784" s="88"/>
      <c r="X784" s="88"/>
      <c r="Y784" s="88"/>
      <c r="Z784" s="88"/>
      <c r="AA784" s="88"/>
      <c r="AB784" s="88"/>
      <c r="AC784" s="88"/>
      <c r="AD784" s="88"/>
      <c r="AE784" s="88"/>
      <c r="AF784" s="88"/>
      <c r="AG784" s="88"/>
      <c r="AH784" s="88"/>
      <c r="AI784" s="88"/>
      <c r="AJ784" s="88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</row>
    <row r="785" spans="1:90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88"/>
      <c r="U785" s="88"/>
      <c r="V785" s="88"/>
      <c r="W785" s="88"/>
      <c r="X785" s="88"/>
      <c r="Y785" s="88"/>
      <c r="Z785" s="88"/>
      <c r="AA785" s="88"/>
      <c r="AB785" s="88"/>
      <c r="AC785" s="88"/>
      <c r="AD785" s="88"/>
      <c r="AE785" s="88"/>
      <c r="AF785" s="88"/>
      <c r="AG785" s="88"/>
      <c r="AH785" s="88"/>
      <c r="AI785" s="88"/>
      <c r="AJ785" s="88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</row>
    <row r="786" spans="1:90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88"/>
      <c r="U786" s="88"/>
      <c r="V786" s="88"/>
      <c r="W786" s="88"/>
      <c r="X786" s="88"/>
      <c r="Y786" s="88"/>
      <c r="Z786" s="88"/>
      <c r="AA786" s="88"/>
      <c r="AB786" s="88"/>
      <c r="AC786" s="88"/>
      <c r="AD786" s="88"/>
      <c r="AE786" s="88"/>
      <c r="AF786" s="88"/>
      <c r="AG786" s="88"/>
      <c r="AH786" s="88"/>
      <c r="AI786" s="88"/>
      <c r="AJ786" s="88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</row>
    <row r="787" spans="1:90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88"/>
      <c r="U787" s="88"/>
      <c r="V787" s="88"/>
      <c r="W787" s="88"/>
      <c r="X787" s="88"/>
      <c r="Y787" s="88"/>
      <c r="Z787" s="88"/>
      <c r="AA787" s="88"/>
      <c r="AB787" s="88"/>
      <c r="AC787" s="88"/>
      <c r="AD787" s="88"/>
      <c r="AE787" s="88"/>
      <c r="AF787" s="88"/>
      <c r="AG787" s="88"/>
      <c r="AH787" s="88"/>
      <c r="AI787" s="88"/>
      <c r="AJ787" s="88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</row>
    <row r="788" spans="1:90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88"/>
      <c r="U788" s="88"/>
      <c r="V788" s="88"/>
      <c r="W788" s="88"/>
      <c r="X788" s="88"/>
      <c r="Y788" s="88"/>
      <c r="Z788" s="88"/>
      <c r="AA788" s="88"/>
      <c r="AB788" s="88"/>
      <c r="AC788" s="88"/>
      <c r="AD788" s="88"/>
      <c r="AE788" s="88"/>
      <c r="AF788" s="88"/>
      <c r="AG788" s="88"/>
      <c r="AH788" s="88"/>
      <c r="AI788" s="88"/>
      <c r="AJ788" s="88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</row>
    <row r="789" spans="1:90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88"/>
      <c r="U789" s="88"/>
      <c r="V789" s="88"/>
      <c r="W789" s="88"/>
      <c r="X789" s="88"/>
      <c r="Y789" s="88"/>
      <c r="Z789" s="88"/>
      <c r="AA789" s="88"/>
      <c r="AB789" s="88"/>
      <c r="AC789" s="88"/>
      <c r="AD789" s="88"/>
      <c r="AE789" s="88"/>
      <c r="AF789" s="88"/>
      <c r="AG789" s="88"/>
      <c r="AH789" s="88"/>
      <c r="AI789" s="88"/>
      <c r="AJ789" s="88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</row>
    <row r="790" spans="1:9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88"/>
      <c r="U790" s="88"/>
      <c r="V790" s="88"/>
      <c r="W790" s="88"/>
      <c r="X790" s="88"/>
      <c r="Y790" s="88"/>
      <c r="Z790" s="88"/>
      <c r="AA790" s="88"/>
      <c r="AB790" s="88"/>
      <c r="AC790" s="88"/>
      <c r="AD790" s="88"/>
      <c r="AE790" s="88"/>
      <c r="AF790" s="88"/>
      <c r="AG790" s="88"/>
      <c r="AH790" s="88"/>
      <c r="AI790" s="88"/>
      <c r="AJ790" s="88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</row>
    <row r="791" spans="1:90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88"/>
      <c r="U791" s="88"/>
      <c r="V791" s="88"/>
      <c r="W791" s="88"/>
      <c r="X791" s="88"/>
      <c r="Y791" s="88"/>
      <c r="Z791" s="88"/>
      <c r="AA791" s="88"/>
      <c r="AB791" s="88"/>
      <c r="AC791" s="88"/>
      <c r="AD791" s="88"/>
      <c r="AE791" s="88"/>
      <c r="AF791" s="88"/>
      <c r="AG791" s="88"/>
      <c r="AH791" s="88"/>
      <c r="AI791" s="88"/>
      <c r="AJ791" s="88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</row>
    <row r="792" spans="1:90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88"/>
      <c r="U792" s="88"/>
      <c r="V792" s="88"/>
      <c r="W792" s="88"/>
      <c r="X792" s="88"/>
      <c r="Y792" s="88"/>
      <c r="Z792" s="88"/>
      <c r="AA792" s="88"/>
      <c r="AB792" s="88"/>
      <c r="AC792" s="88"/>
      <c r="AD792" s="88"/>
      <c r="AE792" s="88"/>
      <c r="AF792" s="88"/>
      <c r="AG792" s="88"/>
      <c r="AH792" s="88"/>
      <c r="AI792" s="88"/>
      <c r="AJ792" s="88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</row>
    <row r="793" spans="1:90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88"/>
      <c r="U793" s="88"/>
      <c r="V793" s="88"/>
      <c r="W793" s="88"/>
      <c r="X793" s="88"/>
      <c r="Y793" s="88"/>
      <c r="Z793" s="88"/>
      <c r="AA793" s="88"/>
      <c r="AB793" s="88"/>
      <c r="AC793" s="88"/>
      <c r="AD793" s="88"/>
      <c r="AE793" s="88"/>
      <c r="AF793" s="88"/>
      <c r="AG793" s="88"/>
      <c r="AH793" s="88"/>
      <c r="AI793" s="88"/>
      <c r="AJ793" s="88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</row>
    <row r="794" spans="1:90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88"/>
      <c r="U794" s="88"/>
      <c r="V794" s="88"/>
      <c r="W794" s="88"/>
      <c r="X794" s="88"/>
      <c r="Y794" s="88"/>
      <c r="Z794" s="88"/>
      <c r="AA794" s="88"/>
      <c r="AB794" s="88"/>
      <c r="AC794" s="88"/>
      <c r="AD794" s="88"/>
      <c r="AE794" s="88"/>
      <c r="AF794" s="88"/>
      <c r="AG794" s="88"/>
      <c r="AH794" s="88"/>
      <c r="AI794" s="88"/>
      <c r="AJ794" s="88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</row>
    <row r="795" spans="1:90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88"/>
      <c r="U795" s="88"/>
      <c r="V795" s="88"/>
      <c r="W795" s="88"/>
      <c r="X795" s="88"/>
      <c r="Y795" s="88"/>
      <c r="Z795" s="88"/>
      <c r="AA795" s="88"/>
      <c r="AB795" s="88"/>
      <c r="AC795" s="88"/>
      <c r="AD795" s="88"/>
      <c r="AE795" s="88"/>
      <c r="AF795" s="88"/>
      <c r="AG795" s="88"/>
      <c r="AH795" s="88"/>
      <c r="AI795" s="88"/>
      <c r="AJ795" s="88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</row>
    <row r="796" spans="1:90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88"/>
      <c r="U796" s="88"/>
      <c r="V796" s="88"/>
      <c r="W796" s="88"/>
      <c r="X796" s="88"/>
      <c r="Y796" s="88"/>
      <c r="Z796" s="88"/>
      <c r="AA796" s="88"/>
      <c r="AB796" s="88"/>
      <c r="AC796" s="88"/>
      <c r="AD796" s="88"/>
      <c r="AE796" s="88"/>
      <c r="AF796" s="88"/>
      <c r="AG796" s="88"/>
      <c r="AH796" s="88"/>
      <c r="AI796" s="88"/>
      <c r="AJ796" s="88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</row>
    <row r="797" spans="1:90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88"/>
      <c r="U797" s="88"/>
      <c r="V797" s="88"/>
      <c r="W797" s="88"/>
      <c r="X797" s="88"/>
      <c r="Y797" s="88"/>
      <c r="Z797" s="88"/>
      <c r="AA797" s="88"/>
      <c r="AB797" s="88"/>
      <c r="AC797" s="88"/>
      <c r="AD797" s="88"/>
      <c r="AE797" s="88"/>
      <c r="AF797" s="88"/>
      <c r="AG797" s="88"/>
      <c r="AH797" s="88"/>
      <c r="AI797" s="88"/>
      <c r="AJ797" s="88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</row>
    <row r="798" spans="1:90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88"/>
      <c r="U798" s="88"/>
      <c r="V798" s="88"/>
      <c r="W798" s="88"/>
      <c r="X798" s="88"/>
      <c r="Y798" s="88"/>
      <c r="Z798" s="88"/>
      <c r="AA798" s="88"/>
      <c r="AB798" s="88"/>
      <c r="AC798" s="88"/>
      <c r="AD798" s="88"/>
      <c r="AE798" s="88"/>
      <c r="AF798" s="88"/>
      <c r="AG798" s="88"/>
      <c r="AH798" s="88"/>
      <c r="AI798" s="88"/>
      <c r="AJ798" s="88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</row>
    <row r="799" spans="1:90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88"/>
      <c r="U799" s="88"/>
      <c r="V799" s="88"/>
      <c r="W799" s="88"/>
      <c r="X799" s="88"/>
      <c r="Y799" s="88"/>
      <c r="Z799" s="88"/>
      <c r="AA799" s="88"/>
      <c r="AB799" s="88"/>
      <c r="AC799" s="88"/>
      <c r="AD799" s="88"/>
      <c r="AE799" s="88"/>
      <c r="AF799" s="88"/>
      <c r="AG799" s="88"/>
      <c r="AH799" s="88"/>
      <c r="AI799" s="88"/>
      <c r="AJ799" s="88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</row>
    <row r="800" spans="1:9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88"/>
      <c r="U800" s="88"/>
      <c r="V800" s="88"/>
      <c r="W800" s="88"/>
      <c r="X800" s="88"/>
      <c r="Y800" s="88"/>
      <c r="Z800" s="88"/>
      <c r="AA800" s="88"/>
      <c r="AB800" s="88"/>
      <c r="AC800" s="88"/>
      <c r="AD800" s="88"/>
      <c r="AE800" s="88"/>
      <c r="AF800" s="88"/>
      <c r="AG800" s="88"/>
      <c r="AH800" s="88"/>
      <c r="AI800" s="88"/>
      <c r="AJ800" s="88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</row>
    <row r="801" spans="1:90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88"/>
      <c r="U801" s="88"/>
      <c r="V801" s="88"/>
      <c r="W801" s="88"/>
      <c r="X801" s="88"/>
      <c r="Y801" s="88"/>
      <c r="Z801" s="88"/>
      <c r="AA801" s="88"/>
      <c r="AB801" s="88"/>
      <c r="AC801" s="88"/>
      <c r="AD801" s="88"/>
      <c r="AE801" s="88"/>
      <c r="AF801" s="88"/>
      <c r="AG801" s="88"/>
      <c r="AH801" s="88"/>
      <c r="AI801" s="88"/>
      <c r="AJ801" s="88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</row>
    <row r="802" spans="1:90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88"/>
      <c r="U802" s="88"/>
      <c r="V802" s="88"/>
      <c r="W802" s="88"/>
      <c r="X802" s="88"/>
      <c r="Y802" s="88"/>
      <c r="Z802" s="88"/>
      <c r="AA802" s="88"/>
      <c r="AB802" s="88"/>
      <c r="AC802" s="88"/>
      <c r="AD802" s="88"/>
      <c r="AE802" s="88"/>
      <c r="AF802" s="88"/>
      <c r="AG802" s="88"/>
      <c r="AH802" s="88"/>
      <c r="AI802" s="88"/>
      <c r="AJ802" s="88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</row>
    <row r="803" spans="1:90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88"/>
      <c r="U803" s="88"/>
      <c r="V803" s="88"/>
      <c r="W803" s="88"/>
      <c r="X803" s="88"/>
      <c r="Y803" s="88"/>
      <c r="Z803" s="88"/>
      <c r="AA803" s="88"/>
      <c r="AB803" s="88"/>
      <c r="AC803" s="88"/>
      <c r="AD803" s="88"/>
      <c r="AE803" s="88"/>
      <c r="AF803" s="88"/>
      <c r="AG803" s="88"/>
      <c r="AH803" s="88"/>
      <c r="AI803" s="88"/>
      <c r="AJ803" s="88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</row>
    <row r="804" spans="1:90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88"/>
      <c r="U804" s="88"/>
      <c r="V804" s="88"/>
      <c r="W804" s="88"/>
      <c r="X804" s="88"/>
      <c r="Y804" s="88"/>
      <c r="Z804" s="88"/>
      <c r="AA804" s="88"/>
      <c r="AB804" s="88"/>
      <c r="AC804" s="88"/>
      <c r="AD804" s="88"/>
      <c r="AE804" s="88"/>
      <c r="AF804" s="88"/>
      <c r="AG804" s="88"/>
      <c r="AH804" s="88"/>
      <c r="AI804" s="88"/>
      <c r="AJ804" s="88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</row>
    <row r="805" spans="1:90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88"/>
      <c r="U805" s="88"/>
      <c r="V805" s="88"/>
      <c r="W805" s="88"/>
      <c r="X805" s="88"/>
      <c r="Y805" s="88"/>
      <c r="Z805" s="88"/>
      <c r="AA805" s="88"/>
      <c r="AB805" s="88"/>
      <c r="AC805" s="88"/>
      <c r="AD805" s="88"/>
      <c r="AE805" s="88"/>
      <c r="AF805" s="88"/>
      <c r="AG805" s="88"/>
      <c r="AH805" s="88"/>
      <c r="AI805" s="88"/>
      <c r="AJ805" s="88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</row>
    <row r="806" spans="1:90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88"/>
      <c r="U806" s="88"/>
      <c r="V806" s="88"/>
      <c r="W806" s="88"/>
      <c r="X806" s="88"/>
      <c r="Y806" s="88"/>
      <c r="Z806" s="88"/>
      <c r="AA806" s="88"/>
      <c r="AB806" s="88"/>
      <c r="AC806" s="88"/>
      <c r="AD806" s="88"/>
      <c r="AE806" s="88"/>
      <c r="AF806" s="88"/>
      <c r="AG806" s="88"/>
      <c r="AH806" s="88"/>
      <c r="AI806" s="88"/>
      <c r="AJ806" s="88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</row>
    <row r="807" spans="1:90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88"/>
      <c r="U807" s="88"/>
      <c r="V807" s="88"/>
      <c r="W807" s="88"/>
      <c r="X807" s="88"/>
      <c r="Y807" s="88"/>
      <c r="Z807" s="88"/>
      <c r="AA807" s="88"/>
      <c r="AB807" s="88"/>
      <c r="AC807" s="88"/>
      <c r="AD807" s="88"/>
      <c r="AE807" s="88"/>
      <c r="AF807" s="88"/>
      <c r="AG807" s="88"/>
      <c r="AH807" s="88"/>
      <c r="AI807" s="88"/>
      <c r="AJ807" s="88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</row>
    <row r="808" spans="1:90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88"/>
      <c r="U808" s="88"/>
      <c r="V808" s="88"/>
      <c r="W808" s="88"/>
      <c r="X808" s="88"/>
      <c r="Y808" s="88"/>
      <c r="Z808" s="88"/>
      <c r="AA808" s="88"/>
      <c r="AB808" s="88"/>
      <c r="AC808" s="88"/>
      <c r="AD808" s="88"/>
      <c r="AE808" s="88"/>
      <c r="AF808" s="88"/>
      <c r="AG808" s="88"/>
      <c r="AH808" s="88"/>
      <c r="AI808" s="88"/>
      <c r="AJ808" s="88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</row>
    <row r="809" spans="1:90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88"/>
      <c r="U809" s="88"/>
      <c r="V809" s="88"/>
      <c r="W809" s="88"/>
      <c r="X809" s="88"/>
      <c r="Y809" s="88"/>
      <c r="Z809" s="88"/>
      <c r="AA809" s="88"/>
      <c r="AB809" s="88"/>
      <c r="AC809" s="88"/>
      <c r="AD809" s="88"/>
      <c r="AE809" s="88"/>
      <c r="AF809" s="88"/>
      <c r="AG809" s="88"/>
      <c r="AH809" s="88"/>
      <c r="AI809" s="88"/>
      <c r="AJ809" s="88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</row>
    <row r="810" spans="1:9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88"/>
      <c r="U810" s="88"/>
      <c r="V810" s="88"/>
      <c r="W810" s="88"/>
      <c r="X810" s="88"/>
      <c r="Y810" s="88"/>
      <c r="Z810" s="88"/>
      <c r="AA810" s="88"/>
      <c r="AB810" s="88"/>
      <c r="AC810" s="88"/>
      <c r="AD810" s="88"/>
      <c r="AE810" s="88"/>
      <c r="AF810" s="88"/>
      <c r="AG810" s="88"/>
      <c r="AH810" s="88"/>
      <c r="AI810" s="88"/>
      <c r="AJ810" s="88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</row>
    <row r="811" spans="1:90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88"/>
      <c r="U811" s="88"/>
      <c r="V811" s="88"/>
      <c r="W811" s="88"/>
      <c r="X811" s="88"/>
      <c r="Y811" s="88"/>
      <c r="Z811" s="88"/>
      <c r="AA811" s="88"/>
      <c r="AB811" s="88"/>
      <c r="AC811" s="88"/>
      <c r="AD811" s="88"/>
      <c r="AE811" s="88"/>
      <c r="AF811" s="88"/>
      <c r="AG811" s="88"/>
      <c r="AH811" s="88"/>
      <c r="AI811" s="88"/>
      <c r="AJ811" s="88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</row>
    <row r="812" spans="1:90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88"/>
      <c r="U812" s="88"/>
      <c r="V812" s="88"/>
      <c r="W812" s="88"/>
      <c r="X812" s="88"/>
      <c r="Y812" s="88"/>
      <c r="Z812" s="88"/>
      <c r="AA812" s="88"/>
      <c r="AB812" s="88"/>
      <c r="AC812" s="88"/>
      <c r="AD812" s="88"/>
      <c r="AE812" s="88"/>
      <c r="AF812" s="88"/>
      <c r="AG812" s="88"/>
      <c r="AH812" s="88"/>
      <c r="AI812" s="88"/>
      <c r="AJ812" s="88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</row>
    <row r="813" spans="1:90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88"/>
      <c r="U813" s="88"/>
      <c r="V813" s="88"/>
      <c r="W813" s="88"/>
      <c r="X813" s="88"/>
      <c r="Y813" s="88"/>
      <c r="Z813" s="88"/>
      <c r="AA813" s="88"/>
      <c r="AB813" s="88"/>
      <c r="AC813" s="88"/>
      <c r="AD813" s="88"/>
      <c r="AE813" s="88"/>
      <c r="AF813" s="88"/>
      <c r="AG813" s="88"/>
      <c r="AH813" s="88"/>
      <c r="AI813" s="88"/>
      <c r="AJ813" s="88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</row>
    <row r="814" spans="1:90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88"/>
      <c r="U814" s="88"/>
      <c r="V814" s="88"/>
      <c r="W814" s="88"/>
      <c r="X814" s="88"/>
      <c r="Y814" s="88"/>
      <c r="Z814" s="88"/>
      <c r="AA814" s="88"/>
      <c r="AB814" s="88"/>
      <c r="AC814" s="88"/>
      <c r="AD814" s="88"/>
      <c r="AE814" s="88"/>
      <c r="AF814" s="88"/>
      <c r="AG814" s="88"/>
      <c r="AH814" s="88"/>
      <c r="AI814" s="88"/>
      <c r="AJ814" s="88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</row>
    <row r="815" spans="1:90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88"/>
      <c r="U815" s="88"/>
      <c r="V815" s="88"/>
      <c r="W815" s="88"/>
      <c r="X815" s="88"/>
      <c r="Y815" s="88"/>
      <c r="Z815" s="88"/>
      <c r="AA815" s="88"/>
      <c r="AB815" s="88"/>
      <c r="AC815" s="88"/>
      <c r="AD815" s="88"/>
      <c r="AE815" s="88"/>
      <c r="AF815" s="88"/>
      <c r="AG815" s="88"/>
      <c r="AH815" s="88"/>
      <c r="AI815" s="88"/>
      <c r="AJ815" s="88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</row>
    <row r="816" spans="1:90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88"/>
      <c r="U816" s="88"/>
      <c r="V816" s="88"/>
      <c r="W816" s="88"/>
      <c r="X816" s="88"/>
      <c r="Y816" s="88"/>
      <c r="Z816" s="88"/>
      <c r="AA816" s="88"/>
      <c r="AB816" s="88"/>
      <c r="AC816" s="88"/>
      <c r="AD816" s="88"/>
      <c r="AE816" s="88"/>
      <c r="AF816" s="88"/>
      <c r="AG816" s="88"/>
      <c r="AH816" s="88"/>
      <c r="AI816" s="88"/>
      <c r="AJ816" s="88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</row>
    <row r="817" spans="1:90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88"/>
      <c r="U817" s="88"/>
      <c r="V817" s="88"/>
      <c r="W817" s="88"/>
      <c r="X817" s="88"/>
      <c r="Y817" s="88"/>
      <c r="Z817" s="88"/>
      <c r="AA817" s="88"/>
      <c r="AB817" s="88"/>
      <c r="AC817" s="88"/>
      <c r="AD817" s="88"/>
      <c r="AE817" s="88"/>
      <c r="AF817" s="88"/>
      <c r="AG817" s="88"/>
      <c r="AH817" s="88"/>
      <c r="AI817" s="88"/>
      <c r="AJ817" s="88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</row>
    <row r="818" spans="1:90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88"/>
      <c r="U818" s="88"/>
      <c r="V818" s="88"/>
      <c r="W818" s="88"/>
      <c r="X818" s="88"/>
      <c r="Y818" s="88"/>
      <c r="Z818" s="88"/>
      <c r="AA818" s="88"/>
      <c r="AB818" s="88"/>
      <c r="AC818" s="88"/>
      <c r="AD818" s="88"/>
      <c r="AE818" s="88"/>
      <c r="AF818" s="88"/>
      <c r="AG818" s="88"/>
      <c r="AH818" s="88"/>
      <c r="AI818" s="88"/>
      <c r="AJ818" s="88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</row>
    <row r="819" spans="1:90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88"/>
      <c r="U819" s="88"/>
      <c r="V819" s="88"/>
      <c r="W819" s="88"/>
      <c r="X819" s="88"/>
      <c r="Y819" s="88"/>
      <c r="Z819" s="88"/>
      <c r="AA819" s="88"/>
      <c r="AB819" s="88"/>
      <c r="AC819" s="88"/>
      <c r="AD819" s="88"/>
      <c r="AE819" s="88"/>
      <c r="AF819" s="88"/>
      <c r="AG819" s="88"/>
      <c r="AH819" s="88"/>
      <c r="AI819" s="88"/>
      <c r="AJ819" s="88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</row>
    <row r="820" spans="1:9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88"/>
      <c r="U820" s="88"/>
      <c r="V820" s="88"/>
      <c r="W820" s="88"/>
      <c r="X820" s="88"/>
      <c r="Y820" s="88"/>
      <c r="Z820" s="88"/>
      <c r="AA820" s="88"/>
      <c r="AB820" s="88"/>
      <c r="AC820" s="88"/>
      <c r="AD820" s="88"/>
      <c r="AE820" s="88"/>
      <c r="AF820" s="88"/>
      <c r="AG820" s="88"/>
      <c r="AH820" s="88"/>
      <c r="AI820" s="88"/>
      <c r="AJ820" s="88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</row>
    <row r="821" spans="1:90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88"/>
      <c r="U821" s="88"/>
      <c r="V821" s="88"/>
      <c r="W821" s="88"/>
      <c r="X821" s="88"/>
      <c r="Y821" s="88"/>
      <c r="Z821" s="88"/>
      <c r="AA821" s="88"/>
      <c r="AB821" s="88"/>
      <c r="AC821" s="88"/>
      <c r="AD821" s="88"/>
      <c r="AE821" s="88"/>
      <c r="AF821" s="88"/>
      <c r="AG821" s="88"/>
      <c r="AH821" s="88"/>
      <c r="AI821" s="88"/>
      <c r="AJ821" s="88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</row>
    <row r="822" spans="1:90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88"/>
      <c r="U822" s="88"/>
      <c r="V822" s="88"/>
      <c r="W822" s="88"/>
      <c r="X822" s="88"/>
      <c r="Y822" s="88"/>
      <c r="Z822" s="88"/>
      <c r="AA822" s="88"/>
      <c r="AB822" s="88"/>
      <c r="AC822" s="88"/>
      <c r="AD822" s="88"/>
      <c r="AE822" s="88"/>
      <c r="AF822" s="88"/>
      <c r="AG822" s="88"/>
      <c r="AH822" s="88"/>
      <c r="AI822" s="88"/>
      <c r="AJ822" s="88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</row>
    <row r="823" spans="1:90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88"/>
      <c r="U823" s="88"/>
      <c r="V823" s="88"/>
      <c r="W823" s="88"/>
      <c r="X823" s="88"/>
      <c r="Y823" s="88"/>
      <c r="Z823" s="88"/>
      <c r="AA823" s="88"/>
      <c r="AB823" s="88"/>
      <c r="AC823" s="88"/>
      <c r="AD823" s="88"/>
      <c r="AE823" s="88"/>
      <c r="AF823" s="88"/>
      <c r="AG823" s="88"/>
      <c r="AH823" s="88"/>
      <c r="AI823" s="88"/>
      <c r="AJ823" s="88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</row>
    <row r="824" spans="1:90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88"/>
      <c r="U824" s="88"/>
      <c r="V824" s="88"/>
      <c r="W824" s="88"/>
      <c r="X824" s="88"/>
      <c r="Y824" s="88"/>
      <c r="Z824" s="88"/>
      <c r="AA824" s="88"/>
      <c r="AB824" s="88"/>
      <c r="AC824" s="88"/>
      <c r="AD824" s="88"/>
      <c r="AE824" s="88"/>
      <c r="AF824" s="88"/>
      <c r="AG824" s="88"/>
      <c r="AH824" s="88"/>
      <c r="AI824" s="88"/>
      <c r="AJ824" s="88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</row>
    <row r="825" spans="1:90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88"/>
      <c r="U825" s="88"/>
      <c r="V825" s="88"/>
      <c r="W825" s="88"/>
      <c r="X825" s="88"/>
      <c r="Y825" s="88"/>
      <c r="Z825" s="88"/>
      <c r="AA825" s="88"/>
      <c r="AB825" s="88"/>
      <c r="AC825" s="88"/>
      <c r="AD825" s="88"/>
      <c r="AE825" s="88"/>
      <c r="AF825" s="88"/>
      <c r="AG825" s="88"/>
      <c r="AH825" s="88"/>
      <c r="AI825" s="88"/>
      <c r="AJ825" s="88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</row>
    <row r="826" spans="1:90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88"/>
      <c r="U826" s="88"/>
      <c r="V826" s="88"/>
      <c r="W826" s="88"/>
      <c r="X826" s="88"/>
      <c r="Y826" s="88"/>
      <c r="Z826" s="88"/>
      <c r="AA826" s="88"/>
      <c r="AB826" s="88"/>
      <c r="AC826" s="88"/>
      <c r="AD826" s="88"/>
      <c r="AE826" s="88"/>
      <c r="AF826" s="88"/>
      <c r="AG826" s="88"/>
      <c r="AH826" s="88"/>
      <c r="AI826" s="88"/>
      <c r="AJ826" s="88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</row>
    <row r="827" spans="1:90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88"/>
      <c r="U827" s="88"/>
      <c r="V827" s="88"/>
      <c r="W827" s="88"/>
      <c r="X827" s="88"/>
      <c r="Y827" s="88"/>
      <c r="Z827" s="88"/>
      <c r="AA827" s="88"/>
      <c r="AB827" s="88"/>
      <c r="AC827" s="88"/>
      <c r="AD827" s="88"/>
      <c r="AE827" s="88"/>
      <c r="AF827" s="88"/>
      <c r="AG827" s="88"/>
      <c r="AH827" s="88"/>
      <c r="AI827" s="88"/>
      <c r="AJ827" s="88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</row>
    <row r="828" spans="1:90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88"/>
      <c r="U828" s="88"/>
      <c r="V828" s="88"/>
      <c r="W828" s="88"/>
      <c r="X828" s="88"/>
      <c r="Y828" s="88"/>
      <c r="Z828" s="88"/>
      <c r="AA828" s="88"/>
      <c r="AB828" s="88"/>
      <c r="AC828" s="88"/>
      <c r="AD828" s="88"/>
      <c r="AE828" s="88"/>
      <c r="AF828" s="88"/>
      <c r="AG828" s="88"/>
      <c r="AH828" s="88"/>
      <c r="AI828" s="88"/>
      <c r="AJ828" s="88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</row>
    <row r="829" spans="1:90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88"/>
      <c r="U829" s="88"/>
      <c r="V829" s="88"/>
      <c r="W829" s="88"/>
      <c r="X829" s="88"/>
      <c r="Y829" s="88"/>
      <c r="Z829" s="88"/>
      <c r="AA829" s="88"/>
      <c r="AB829" s="88"/>
      <c r="AC829" s="88"/>
      <c r="AD829" s="88"/>
      <c r="AE829" s="88"/>
      <c r="AF829" s="88"/>
      <c r="AG829" s="88"/>
      <c r="AH829" s="88"/>
      <c r="AI829" s="88"/>
      <c r="AJ829" s="88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</row>
    <row r="830" spans="1:9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88"/>
      <c r="U830" s="88"/>
      <c r="V830" s="88"/>
      <c r="W830" s="88"/>
      <c r="X830" s="88"/>
      <c r="Y830" s="88"/>
      <c r="Z830" s="88"/>
      <c r="AA830" s="88"/>
      <c r="AB830" s="88"/>
      <c r="AC830" s="88"/>
      <c r="AD830" s="88"/>
      <c r="AE830" s="88"/>
      <c r="AF830" s="88"/>
      <c r="AG830" s="88"/>
      <c r="AH830" s="88"/>
      <c r="AI830" s="88"/>
      <c r="AJ830" s="88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</row>
    <row r="831" spans="1:90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88"/>
      <c r="U831" s="88"/>
      <c r="V831" s="88"/>
      <c r="W831" s="88"/>
      <c r="X831" s="88"/>
      <c r="Y831" s="88"/>
      <c r="Z831" s="88"/>
      <c r="AA831" s="88"/>
      <c r="AB831" s="88"/>
      <c r="AC831" s="88"/>
      <c r="AD831" s="88"/>
      <c r="AE831" s="88"/>
      <c r="AF831" s="88"/>
      <c r="AG831" s="88"/>
      <c r="AH831" s="88"/>
      <c r="AI831" s="88"/>
      <c r="AJ831" s="88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</row>
    <row r="832" spans="1:90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88"/>
      <c r="U832" s="88"/>
      <c r="V832" s="88"/>
      <c r="W832" s="88"/>
      <c r="X832" s="88"/>
      <c r="Y832" s="88"/>
      <c r="Z832" s="88"/>
      <c r="AA832" s="88"/>
      <c r="AB832" s="88"/>
      <c r="AC832" s="88"/>
      <c r="AD832" s="88"/>
      <c r="AE832" s="88"/>
      <c r="AF832" s="88"/>
      <c r="AG832" s="88"/>
      <c r="AH832" s="88"/>
      <c r="AI832" s="88"/>
      <c r="AJ832" s="88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</row>
    <row r="833" spans="1:90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88"/>
      <c r="U833" s="88"/>
      <c r="V833" s="88"/>
      <c r="W833" s="88"/>
      <c r="X833" s="88"/>
      <c r="Y833" s="88"/>
      <c r="Z833" s="88"/>
      <c r="AA833" s="88"/>
      <c r="AB833" s="88"/>
      <c r="AC833" s="88"/>
      <c r="AD833" s="88"/>
      <c r="AE833" s="88"/>
      <c r="AF833" s="88"/>
      <c r="AG833" s="88"/>
      <c r="AH833" s="88"/>
      <c r="AI833" s="88"/>
      <c r="AJ833" s="88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</row>
    <row r="834" spans="1:90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88"/>
      <c r="U834" s="88"/>
      <c r="V834" s="88"/>
      <c r="W834" s="88"/>
      <c r="X834" s="88"/>
      <c r="Y834" s="88"/>
      <c r="Z834" s="88"/>
      <c r="AA834" s="88"/>
      <c r="AB834" s="88"/>
      <c r="AC834" s="88"/>
      <c r="AD834" s="88"/>
      <c r="AE834" s="88"/>
      <c r="AF834" s="88"/>
      <c r="AG834" s="88"/>
      <c r="AH834" s="88"/>
      <c r="AI834" s="88"/>
      <c r="AJ834" s="88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</row>
    <row r="835" spans="1:90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88"/>
      <c r="U835" s="88"/>
      <c r="V835" s="88"/>
      <c r="W835" s="88"/>
      <c r="X835" s="88"/>
      <c r="Y835" s="88"/>
      <c r="Z835" s="88"/>
      <c r="AA835" s="88"/>
      <c r="AB835" s="88"/>
      <c r="AC835" s="88"/>
      <c r="AD835" s="88"/>
      <c r="AE835" s="88"/>
      <c r="AF835" s="88"/>
      <c r="AG835" s="88"/>
      <c r="AH835" s="88"/>
      <c r="AI835" s="88"/>
      <c r="AJ835" s="88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</row>
    <row r="836" spans="1:90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88"/>
      <c r="U836" s="88"/>
      <c r="V836" s="88"/>
      <c r="W836" s="88"/>
      <c r="X836" s="88"/>
      <c r="Y836" s="88"/>
      <c r="Z836" s="88"/>
      <c r="AA836" s="88"/>
      <c r="AB836" s="88"/>
      <c r="AC836" s="88"/>
      <c r="AD836" s="88"/>
      <c r="AE836" s="88"/>
      <c r="AF836" s="88"/>
      <c r="AG836" s="88"/>
      <c r="AH836" s="88"/>
      <c r="AI836" s="88"/>
      <c r="AJ836" s="88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</row>
    <row r="837" spans="1:90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88"/>
      <c r="U837" s="88"/>
      <c r="V837" s="88"/>
      <c r="W837" s="88"/>
      <c r="X837" s="88"/>
      <c r="Y837" s="88"/>
      <c r="Z837" s="88"/>
      <c r="AA837" s="88"/>
      <c r="AB837" s="88"/>
      <c r="AC837" s="88"/>
      <c r="AD837" s="88"/>
      <c r="AE837" s="88"/>
      <c r="AF837" s="88"/>
      <c r="AG837" s="88"/>
      <c r="AH837" s="88"/>
      <c r="AI837" s="88"/>
      <c r="AJ837" s="88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</row>
    <row r="838" spans="1:90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88"/>
      <c r="U838" s="88"/>
      <c r="V838" s="88"/>
      <c r="W838" s="88"/>
      <c r="X838" s="88"/>
      <c r="Y838" s="88"/>
      <c r="Z838" s="88"/>
      <c r="AA838" s="88"/>
      <c r="AB838" s="88"/>
      <c r="AC838" s="88"/>
      <c r="AD838" s="88"/>
      <c r="AE838" s="88"/>
      <c r="AF838" s="88"/>
      <c r="AG838" s="88"/>
      <c r="AH838" s="88"/>
      <c r="AI838" s="88"/>
      <c r="AJ838" s="88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</row>
    <row r="839" spans="1:90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88"/>
      <c r="U839" s="88"/>
      <c r="V839" s="88"/>
      <c r="W839" s="88"/>
      <c r="X839" s="88"/>
      <c r="Y839" s="88"/>
      <c r="Z839" s="88"/>
      <c r="AA839" s="88"/>
      <c r="AB839" s="88"/>
      <c r="AC839" s="88"/>
      <c r="AD839" s="88"/>
      <c r="AE839" s="88"/>
      <c r="AF839" s="88"/>
      <c r="AG839" s="88"/>
      <c r="AH839" s="88"/>
      <c r="AI839" s="88"/>
      <c r="AJ839" s="88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</row>
    <row r="840" spans="1:9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88"/>
      <c r="U840" s="88"/>
      <c r="V840" s="88"/>
      <c r="W840" s="88"/>
      <c r="X840" s="88"/>
      <c r="Y840" s="88"/>
      <c r="Z840" s="88"/>
      <c r="AA840" s="88"/>
      <c r="AB840" s="88"/>
      <c r="AC840" s="88"/>
      <c r="AD840" s="88"/>
      <c r="AE840" s="88"/>
      <c r="AF840" s="88"/>
      <c r="AG840" s="88"/>
      <c r="AH840" s="88"/>
      <c r="AI840" s="88"/>
      <c r="AJ840" s="88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</row>
    <row r="841" spans="1:90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88"/>
      <c r="U841" s="88"/>
      <c r="V841" s="88"/>
      <c r="W841" s="88"/>
      <c r="X841" s="88"/>
      <c r="Y841" s="88"/>
      <c r="Z841" s="88"/>
      <c r="AA841" s="88"/>
      <c r="AB841" s="88"/>
      <c r="AC841" s="88"/>
      <c r="AD841" s="88"/>
      <c r="AE841" s="88"/>
      <c r="AF841" s="88"/>
      <c r="AG841" s="88"/>
      <c r="AH841" s="88"/>
      <c r="AI841" s="88"/>
      <c r="AJ841" s="88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</row>
    <row r="842" spans="1:90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88"/>
      <c r="U842" s="88"/>
      <c r="V842" s="88"/>
      <c r="W842" s="88"/>
      <c r="X842" s="88"/>
      <c r="Y842" s="88"/>
      <c r="Z842" s="88"/>
      <c r="AA842" s="88"/>
      <c r="AB842" s="88"/>
      <c r="AC842" s="88"/>
      <c r="AD842" s="88"/>
      <c r="AE842" s="88"/>
      <c r="AF842" s="88"/>
      <c r="AG842" s="88"/>
      <c r="AH842" s="88"/>
      <c r="AI842" s="88"/>
      <c r="AJ842" s="88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</row>
    <row r="843" spans="1:90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88"/>
      <c r="U843" s="88"/>
      <c r="V843" s="88"/>
      <c r="W843" s="88"/>
      <c r="X843" s="88"/>
      <c r="Y843" s="88"/>
      <c r="Z843" s="88"/>
      <c r="AA843" s="88"/>
      <c r="AB843" s="88"/>
      <c r="AC843" s="88"/>
      <c r="AD843" s="88"/>
      <c r="AE843" s="88"/>
      <c r="AF843" s="88"/>
      <c r="AG843" s="88"/>
      <c r="AH843" s="88"/>
      <c r="AI843" s="88"/>
      <c r="AJ843" s="88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</row>
    <row r="844" spans="1:90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88"/>
      <c r="U844" s="88"/>
      <c r="V844" s="88"/>
      <c r="W844" s="88"/>
      <c r="X844" s="88"/>
      <c r="Y844" s="88"/>
      <c r="Z844" s="88"/>
      <c r="AA844" s="88"/>
      <c r="AB844" s="88"/>
      <c r="AC844" s="88"/>
      <c r="AD844" s="88"/>
      <c r="AE844" s="88"/>
      <c r="AF844" s="88"/>
      <c r="AG844" s="88"/>
      <c r="AH844" s="88"/>
      <c r="AI844" s="88"/>
      <c r="AJ844" s="88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</row>
    <row r="845" spans="1:90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88"/>
      <c r="U845" s="88"/>
      <c r="V845" s="88"/>
      <c r="W845" s="88"/>
      <c r="X845" s="88"/>
      <c r="Y845" s="88"/>
      <c r="Z845" s="88"/>
      <c r="AA845" s="88"/>
      <c r="AB845" s="88"/>
      <c r="AC845" s="88"/>
      <c r="AD845" s="88"/>
      <c r="AE845" s="88"/>
      <c r="AF845" s="88"/>
      <c r="AG845" s="88"/>
      <c r="AH845" s="88"/>
      <c r="AI845" s="88"/>
      <c r="AJ845" s="88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</row>
    <row r="846" spans="1:90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88"/>
      <c r="U846" s="88"/>
      <c r="V846" s="88"/>
      <c r="W846" s="88"/>
      <c r="X846" s="88"/>
      <c r="Y846" s="88"/>
      <c r="Z846" s="88"/>
      <c r="AA846" s="88"/>
      <c r="AB846" s="88"/>
      <c r="AC846" s="88"/>
      <c r="AD846" s="88"/>
      <c r="AE846" s="88"/>
      <c r="AF846" s="88"/>
      <c r="AG846" s="88"/>
      <c r="AH846" s="88"/>
      <c r="AI846" s="88"/>
      <c r="AJ846" s="88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</row>
    <row r="847" spans="1:90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88"/>
      <c r="U847" s="88"/>
      <c r="V847" s="88"/>
      <c r="W847" s="88"/>
      <c r="X847" s="88"/>
      <c r="Y847" s="88"/>
      <c r="Z847" s="88"/>
      <c r="AA847" s="88"/>
      <c r="AB847" s="88"/>
      <c r="AC847" s="88"/>
      <c r="AD847" s="88"/>
      <c r="AE847" s="88"/>
      <c r="AF847" s="88"/>
      <c r="AG847" s="88"/>
      <c r="AH847" s="88"/>
      <c r="AI847" s="88"/>
      <c r="AJ847" s="88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</row>
    <row r="848" spans="1:90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88"/>
      <c r="U848" s="88"/>
      <c r="V848" s="88"/>
      <c r="W848" s="88"/>
      <c r="X848" s="88"/>
      <c r="Y848" s="88"/>
      <c r="Z848" s="88"/>
      <c r="AA848" s="88"/>
      <c r="AB848" s="88"/>
      <c r="AC848" s="88"/>
      <c r="AD848" s="88"/>
      <c r="AE848" s="88"/>
      <c r="AF848" s="88"/>
      <c r="AG848" s="88"/>
      <c r="AH848" s="88"/>
      <c r="AI848" s="88"/>
      <c r="AJ848" s="88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</row>
    <row r="849" spans="1:90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88"/>
      <c r="U849" s="88"/>
      <c r="V849" s="88"/>
      <c r="W849" s="88"/>
      <c r="X849" s="88"/>
      <c r="Y849" s="88"/>
      <c r="Z849" s="88"/>
      <c r="AA849" s="88"/>
      <c r="AB849" s="88"/>
      <c r="AC849" s="88"/>
      <c r="AD849" s="88"/>
      <c r="AE849" s="88"/>
      <c r="AF849" s="88"/>
      <c r="AG849" s="88"/>
      <c r="AH849" s="88"/>
      <c r="AI849" s="88"/>
      <c r="AJ849" s="88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</row>
    <row r="850" spans="1:9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88"/>
      <c r="U850" s="88"/>
      <c r="V850" s="88"/>
      <c r="W850" s="88"/>
      <c r="X850" s="88"/>
      <c r="Y850" s="88"/>
      <c r="Z850" s="88"/>
      <c r="AA850" s="88"/>
      <c r="AB850" s="88"/>
      <c r="AC850" s="88"/>
      <c r="AD850" s="88"/>
      <c r="AE850" s="88"/>
      <c r="AF850" s="88"/>
      <c r="AG850" s="88"/>
      <c r="AH850" s="88"/>
      <c r="AI850" s="88"/>
      <c r="AJ850" s="88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</row>
    <row r="851" spans="1:90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88"/>
      <c r="U851" s="88"/>
      <c r="V851" s="88"/>
      <c r="W851" s="88"/>
      <c r="X851" s="88"/>
      <c r="Y851" s="88"/>
      <c r="Z851" s="88"/>
      <c r="AA851" s="88"/>
      <c r="AB851" s="88"/>
      <c r="AC851" s="88"/>
      <c r="AD851" s="88"/>
      <c r="AE851" s="88"/>
      <c r="AF851" s="88"/>
      <c r="AG851" s="88"/>
      <c r="AH851" s="88"/>
      <c r="AI851" s="88"/>
      <c r="AJ851" s="88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</row>
    <row r="852" spans="1:90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88"/>
      <c r="U852" s="88"/>
      <c r="V852" s="88"/>
      <c r="W852" s="88"/>
      <c r="X852" s="88"/>
      <c r="Y852" s="88"/>
      <c r="Z852" s="88"/>
      <c r="AA852" s="88"/>
      <c r="AB852" s="88"/>
      <c r="AC852" s="88"/>
      <c r="AD852" s="88"/>
      <c r="AE852" s="88"/>
      <c r="AF852" s="88"/>
      <c r="AG852" s="88"/>
      <c r="AH852" s="88"/>
      <c r="AI852" s="88"/>
      <c r="AJ852" s="88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</row>
    <row r="853" spans="1:90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88"/>
      <c r="U853" s="88"/>
      <c r="V853" s="88"/>
      <c r="W853" s="88"/>
      <c r="X853" s="88"/>
      <c r="Y853" s="88"/>
      <c r="Z853" s="88"/>
      <c r="AA853" s="88"/>
      <c r="AB853" s="88"/>
      <c r="AC853" s="88"/>
      <c r="AD853" s="88"/>
      <c r="AE853" s="88"/>
      <c r="AF853" s="88"/>
      <c r="AG853" s="88"/>
      <c r="AH853" s="88"/>
      <c r="AI853" s="88"/>
      <c r="AJ853" s="88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</row>
    <row r="854" spans="1:90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88"/>
      <c r="U854" s="88"/>
      <c r="V854" s="88"/>
      <c r="W854" s="88"/>
      <c r="X854" s="88"/>
      <c r="Y854" s="88"/>
      <c r="Z854" s="88"/>
      <c r="AA854" s="88"/>
      <c r="AB854" s="88"/>
      <c r="AC854" s="88"/>
      <c r="AD854" s="88"/>
      <c r="AE854" s="88"/>
      <c r="AF854" s="88"/>
      <c r="AG854" s="88"/>
      <c r="AH854" s="88"/>
      <c r="AI854" s="88"/>
      <c r="AJ854" s="88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</row>
    <row r="855" spans="1:90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88"/>
      <c r="U855" s="88"/>
      <c r="V855" s="88"/>
      <c r="W855" s="88"/>
      <c r="X855" s="88"/>
      <c r="Y855" s="88"/>
      <c r="Z855" s="88"/>
      <c r="AA855" s="88"/>
      <c r="AB855" s="88"/>
      <c r="AC855" s="88"/>
      <c r="AD855" s="88"/>
      <c r="AE855" s="88"/>
      <c r="AF855" s="88"/>
      <c r="AG855" s="88"/>
      <c r="AH855" s="88"/>
      <c r="AI855" s="88"/>
      <c r="AJ855" s="88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</row>
    <row r="856" spans="1:90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88"/>
      <c r="U856" s="88"/>
      <c r="V856" s="88"/>
      <c r="W856" s="88"/>
      <c r="X856" s="88"/>
      <c r="Y856" s="88"/>
      <c r="Z856" s="88"/>
      <c r="AA856" s="88"/>
      <c r="AB856" s="88"/>
      <c r="AC856" s="88"/>
      <c r="AD856" s="88"/>
      <c r="AE856" s="88"/>
      <c r="AF856" s="88"/>
      <c r="AG856" s="88"/>
      <c r="AH856" s="88"/>
      <c r="AI856" s="88"/>
      <c r="AJ856" s="88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</row>
    <row r="857" spans="1:90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88"/>
      <c r="U857" s="88"/>
      <c r="V857" s="88"/>
      <c r="W857" s="88"/>
      <c r="X857" s="88"/>
      <c r="Y857" s="88"/>
      <c r="Z857" s="88"/>
      <c r="AA857" s="88"/>
      <c r="AB857" s="88"/>
      <c r="AC857" s="88"/>
      <c r="AD857" s="88"/>
      <c r="AE857" s="88"/>
      <c r="AF857" s="88"/>
      <c r="AG857" s="88"/>
      <c r="AH857" s="88"/>
      <c r="AI857" s="88"/>
      <c r="AJ857" s="88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</row>
    <row r="858" spans="1:90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88"/>
      <c r="U858" s="88"/>
      <c r="V858" s="88"/>
      <c r="W858" s="88"/>
      <c r="X858" s="88"/>
      <c r="Y858" s="88"/>
      <c r="Z858" s="88"/>
      <c r="AA858" s="88"/>
      <c r="AB858" s="88"/>
      <c r="AC858" s="88"/>
      <c r="AD858" s="88"/>
      <c r="AE858" s="88"/>
      <c r="AF858" s="88"/>
      <c r="AG858" s="88"/>
      <c r="AH858" s="88"/>
      <c r="AI858" s="88"/>
      <c r="AJ858" s="88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</row>
    <row r="859" spans="1:90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88"/>
      <c r="U859" s="88"/>
      <c r="V859" s="88"/>
      <c r="W859" s="88"/>
      <c r="X859" s="88"/>
      <c r="Y859" s="88"/>
      <c r="Z859" s="88"/>
      <c r="AA859" s="88"/>
      <c r="AB859" s="88"/>
      <c r="AC859" s="88"/>
      <c r="AD859" s="88"/>
      <c r="AE859" s="88"/>
      <c r="AF859" s="88"/>
      <c r="AG859" s="88"/>
      <c r="AH859" s="88"/>
      <c r="AI859" s="88"/>
      <c r="AJ859" s="88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</row>
    <row r="860" spans="1:9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88"/>
      <c r="U860" s="88"/>
      <c r="V860" s="88"/>
      <c r="W860" s="88"/>
      <c r="X860" s="88"/>
      <c r="Y860" s="88"/>
      <c r="Z860" s="88"/>
      <c r="AA860" s="88"/>
      <c r="AB860" s="88"/>
      <c r="AC860" s="88"/>
      <c r="AD860" s="88"/>
      <c r="AE860" s="88"/>
      <c r="AF860" s="88"/>
      <c r="AG860" s="88"/>
      <c r="AH860" s="88"/>
      <c r="AI860" s="88"/>
      <c r="AJ860" s="88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</row>
    <row r="861" spans="1:90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88"/>
      <c r="U861" s="88"/>
      <c r="V861" s="88"/>
      <c r="W861" s="88"/>
      <c r="X861" s="88"/>
      <c r="Y861" s="88"/>
      <c r="Z861" s="88"/>
      <c r="AA861" s="88"/>
      <c r="AB861" s="88"/>
      <c r="AC861" s="88"/>
      <c r="AD861" s="88"/>
      <c r="AE861" s="88"/>
      <c r="AF861" s="88"/>
      <c r="AG861" s="88"/>
      <c r="AH861" s="88"/>
      <c r="AI861" s="88"/>
      <c r="AJ861" s="88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</row>
    <row r="862" spans="1:90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88"/>
      <c r="U862" s="88"/>
      <c r="V862" s="88"/>
      <c r="W862" s="88"/>
      <c r="X862" s="88"/>
      <c r="Y862" s="88"/>
      <c r="Z862" s="88"/>
      <c r="AA862" s="88"/>
      <c r="AB862" s="88"/>
      <c r="AC862" s="88"/>
      <c r="AD862" s="88"/>
      <c r="AE862" s="88"/>
      <c r="AF862" s="88"/>
      <c r="AG862" s="88"/>
      <c r="AH862" s="88"/>
      <c r="AI862" s="88"/>
      <c r="AJ862" s="88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</row>
    <row r="863" spans="1:90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88"/>
      <c r="U863" s="88"/>
      <c r="V863" s="88"/>
      <c r="W863" s="88"/>
      <c r="X863" s="88"/>
      <c r="Y863" s="88"/>
      <c r="Z863" s="88"/>
      <c r="AA863" s="88"/>
      <c r="AB863" s="88"/>
      <c r="AC863" s="88"/>
      <c r="AD863" s="88"/>
      <c r="AE863" s="88"/>
      <c r="AF863" s="88"/>
      <c r="AG863" s="88"/>
      <c r="AH863" s="88"/>
      <c r="AI863" s="88"/>
      <c r="AJ863" s="88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</row>
    <row r="864" spans="1:90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88"/>
      <c r="U864" s="88"/>
      <c r="V864" s="88"/>
      <c r="W864" s="88"/>
      <c r="X864" s="88"/>
      <c r="Y864" s="88"/>
      <c r="Z864" s="88"/>
      <c r="AA864" s="88"/>
      <c r="AB864" s="88"/>
      <c r="AC864" s="88"/>
      <c r="AD864" s="88"/>
      <c r="AE864" s="88"/>
      <c r="AF864" s="88"/>
      <c r="AG864" s="88"/>
      <c r="AH864" s="88"/>
      <c r="AI864" s="88"/>
      <c r="AJ864" s="88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</row>
    <row r="865" spans="1:90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88"/>
      <c r="U865" s="88"/>
      <c r="V865" s="88"/>
      <c r="W865" s="88"/>
      <c r="X865" s="88"/>
      <c r="Y865" s="88"/>
      <c r="Z865" s="88"/>
      <c r="AA865" s="88"/>
      <c r="AB865" s="88"/>
      <c r="AC865" s="88"/>
      <c r="AD865" s="88"/>
      <c r="AE865" s="88"/>
      <c r="AF865" s="88"/>
      <c r="AG865" s="88"/>
      <c r="AH865" s="88"/>
      <c r="AI865" s="88"/>
      <c r="AJ865" s="88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</row>
    <row r="866" spans="1:90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88"/>
      <c r="U866" s="88"/>
      <c r="V866" s="88"/>
      <c r="W866" s="88"/>
      <c r="X866" s="88"/>
      <c r="Y866" s="88"/>
      <c r="Z866" s="88"/>
      <c r="AA866" s="88"/>
      <c r="AB866" s="88"/>
      <c r="AC866" s="88"/>
      <c r="AD866" s="88"/>
      <c r="AE866" s="88"/>
      <c r="AF866" s="88"/>
      <c r="AG866" s="88"/>
      <c r="AH866" s="88"/>
      <c r="AI866" s="88"/>
      <c r="AJ866" s="88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</row>
    <row r="867" spans="1:90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88"/>
      <c r="U867" s="88"/>
      <c r="V867" s="88"/>
      <c r="W867" s="88"/>
      <c r="X867" s="88"/>
      <c r="Y867" s="88"/>
      <c r="Z867" s="88"/>
      <c r="AA867" s="88"/>
      <c r="AB867" s="88"/>
      <c r="AC867" s="88"/>
      <c r="AD867" s="88"/>
      <c r="AE867" s="88"/>
      <c r="AF867" s="88"/>
      <c r="AG867" s="88"/>
      <c r="AH867" s="88"/>
      <c r="AI867" s="88"/>
      <c r="AJ867" s="88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</row>
    <row r="868" spans="1:90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88"/>
      <c r="U868" s="88"/>
      <c r="V868" s="88"/>
      <c r="W868" s="88"/>
      <c r="X868" s="88"/>
      <c r="Y868" s="88"/>
      <c r="Z868" s="88"/>
      <c r="AA868" s="88"/>
      <c r="AB868" s="88"/>
      <c r="AC868" s="88"/>
      <c r="AD868" s="88"/>
      <c r="AE868" s="88"/>
      <c r="AF868" s="88"/>
      <c r="AG868" s="88"/>
      <c r="AH868" s="88"/>
      <c r="AI868" s="88"/>
      <c r="AJ868" s="88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</row>
    <row r="869" spans="1:90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88"/>
      <c r="U869" s="88"/>
      <c r="V869" s="88"/>
      <c r="W869" s="88"/>
      <c r="X869" s="88"/>
      <c r="Y869" s="88"/>
      <c r="Z869" s="88"/>
      <c r="AA869" s="88"/>
      <c r="AB869" s="88"/>
      <c r="AC869" s="88"/>
      <c r="AD869" s="88"/>
      <c r="AE869" s="88"/>
      <c r="AF869" s="88"/>
      <c r="AG869" s="88"/>
      <c r="AH869" s="88"/>
      <c r="AI869" s="88"/>
      <c r="AJ869" s="88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</row>
    <row r="870" spans="1:9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88"/>
      <c r="U870" s="88"/>
      <c r="V870" s="88"/>
      <c r="W870" s="88"/>
      <c r="X870" s="88"/>
      <c r="Y870" s="88"/>
      <c r="Z870" s="88"/>
      <c r="AA870" s="88"/>
      <c r="AB870" s="88"/>
      <c r="AC870" s="88"/>
      <c r="AD870" s="88"/>
      <c r="AE870" s="88"/>
      <c r="AF870" s="88"/>
      <c r="AG870" s="88"/>
      <c r="AH870" s="88"/>
      <c r="AI870" s="88"/>
      <c r="AJ870" s="88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</row>
    <row r="871" spans="1:90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88"/>
      <c r="U871" s="88"/>
      <c r="V871" s="88"/>
      <c r="W871" s="88"/>
      <c r="X871" s="88"/>
      <c r="Y871" s="88"/>
      <c r="Z871" s="88"/>
      <c r="AA871" s="88"/>
      <c r="AB871" s="88"/>
      <c r="AC871" s="88"/>
      <c r="AD871" s="88"/>
      <c r="AE871" s="88"/>
      <c r="AF871" s="88"/>
      <c r="AG871" s="88"/>
      <c r="AH871" s="88"/>
      <c r="AI871" s="88"/>
      <c r="AJ871" s="88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</row>
    <row r="872" spans="1:90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88"/>
      <c r="U872" s="88"/>
      <c r="V872" s="88"/>
      <c r="W872" s="88"/>
      <c r="X872" s="88"/>
      <c r="Y872" s="88"/>
      <c r="Z872" s="88"/>
      <c r="AA872" s="88"/>
      <c r="AB872" s="88"/>
      <c r="AC872" s="88"/>
      <c r="AD872" s="88"/>
      <c r="AE872" s="88"/>
      <c r="AF872" s="88"/>
      <c r="AG872" s="88"/>
      <c r="AH872" s="88"/>
      <c r="AI872" s="88"/>
      <c r="AJ872" s="88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</row>
    <row r="873" spans="1:90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88"/>
      <c r="U873" s="88"/>
      <c r="V873" s="88"/>
      <c r="W873" s="88"/>
      <c r="X873" s="88"/>
      <c r="Y873" s="88"/>
      <c r="Z873" s="88"/>
      <c r="AA873" s="88"/>
      <c r="AB873" s="88"/>
      <c r="AC873" s="88"/>
      <c r="AD873" s="88"/>
      <c r="AE873" s="88"/>
      <c r="AF873" s="88"/>
      <c r="AG873" s="88"/>
      <c r="AH873" s="88"/>
      <c r="AI873" s="88"/>
      <c r="AJ873" s="88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</row>
    <row r="874" spans="1:90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88"/>
      <c r="U874" s="88"/>
      <c r="V874" s="88"/>
      <c r="W874" s="88"/>
      <c r="X874" s="88"/>
      <c r="Y874" s="88"/>
      <c r="Z874" s="88"/>
      <c r="AA874" s="88"/>
      <c r="AB874" s="88"/>
      <c r="AC874" s="88"/>
      <c r="AD874" s="88"/>
      <c r="AE874" s="88"/>
      <c r="AF874" s="88"/>
      <c r="AG874" s="88"/>
      <c r="AH874" s="88"/>
      <c r="AI874" s="88"/>
      <c r="AJ874" s="88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</row>
    <row r="875" spans="1:90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88"/>
      <c r="U875" s="88"/>
      <c r="V875" s="88"/>
      <c r="W875" s="88"/>
      <c r="X875" s="88"/>
      <c r="Y875" s="88"/>
      <c r="Z875" s="88"/>
      <c r="AA875" s="88"/>
      <c r="AB875" s="88"/>
      <c r="AC875" s="88"/>
      <c r="AD875" s="88"/>
      <c r="AE875" s="88"/>
      <c r="AF875" s="88"/>
      <c r="AG875" s="88"/>
      <c r="AH875" s="88"/>
      <c r="AI875" s="88"/>
      <c r="AJ875" s="88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</row>
    <row r="876" spans="1:90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88"/>
      <c r="U876" s="88"/>
      <c r="V876" s="88"/>
      <c r="W876" s="88"/>
      <c r="X876" s="88"/>
      <c r="Y876" s="88"/>
      <c r="Z876" s="88"/>
      <c r="AA876" s="88"/>
      <c r="AB876" s="88"/>
      <c r="AC876" s="88"/>
      <c r="AD876" s="88"/>
      <c r="AE876" s="88"/>
      <c r="AF876" s="88"/>
      <c r="AG876" s="88"/>
      <c r="AH876" s="88"/>
      <c r="AI876" s="88"/>
      <c r="AJ876" s="88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</row>
    <row r="877" spans="1:90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88"/>
      <c r="U877" s="88"/>
      <c r="V877" s="88"/>
      <c r="W877" s="88"/>
      <c r="X877" s="88"/>
      <c r="Y877" s="88"/>
      <c r="Z877" s="88"/>
      <c r="AA877" s="88"/>
      <c r="AB877" s="88"/>
      <c r="AC877" s="88"/>
      <c r="AD877" s="88"/>
      <c r="AE877" s="88"/>
      <c r="AF877" s="88"/>
      <c r="AG877" s="88"/>
      <c r="AH877" s="88"/>
      <c r="AI877" s="88"/>
      <c r="AJ877" s="88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</row>
    <row r="878" spans="1:90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88"/>
      <c r="U878" s="88"/>
      <c r="V878" s="88"/>
      <c r="W878" s="88"/>
      <c r="X878" s="88"/>
      <c r="Y878" s="88"/>
      <c r="Z878" s="88"/>
      <c r="AA878" s="88"/>
      <c r="AB878" s="88"/>
      <c r="AC878" s="88"/>
      <c r="AD878" s="88"/>
      <c r="AE878" s="88"/>
      <c r="AF878" s="88"/>
      <c r="AG878" s="88"/>
      <c r="AH878" s="88"/>
      <c r="AI878" s="88"/>
      <c r="AJ878" s="88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</row>
    <row r="879" spans="1:90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88"/>
      <c r="U879" s="88"/>
      <c r="V879" s="88"/>
      <c r="W879" s="88"/>
      <c r="X879" s="88"/>
      <c r="Y879" s="88"/>
      <c r="Z879" s="88"/>
      <c r="AA879" s="88"/>
      <c r="AB879" s="88"/>
      <c r="AC879" s="88"/>
      <c r="AD879" s="88"/>
      <c r="AE879" s="88"/>
      <c r="AF879" s="88"/>
      <c r="AG879" s="88"/>
      <c r="AH879" s="88"/>
      <c r="AI879" s="88"/>
      <c r="AJ879" s="88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</row>
    <row r="880" spans="1:9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88"/>
      <c r="U880" s="88"/>
      <c r="V880" s="88"/>
      <c r="W880" s="88"/>
      <c r="X880" s="88"/>
      <c r="Y880" s="88"/>
      <c r="Z880" s="88"/>
      <c r="AA880" s="88"/>
      <c r="AB880" s="88"/>
      <c r="AC880" s="88"/>
      <c r="AD880" s="88"/>
      <c r="AE880" s="88"/>
      <c r="AF880" s="88"/>
      <c r="AG880" s="88"/>
      <c r="AH880" s="88"/>
      <c r="AI880" s="88"/>
      <c r="AJ880" s="88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</row>
    <row r="881" spans="1:90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88"/>
      <c r="U881" s="88"/>
      <c r="V881" s="88"/>
      <c r="W881" s="88"/>
      <c r="X881" s="88"/>
      <c r="Y881" s="88"/>
      <c r="Z881" s="88"/>
      <c r="AA881" s="88"/>
      <c r="AB881" s="88"/>
      <c r="AC881" s="88"/>
      <c r="AD881" s="88"/>
      <c r="AE881" s="88"/>
      <c r="AF881" s="88"/>
      <c r="AG881" s="88"/>
      <c r="AH881" s="88"/>
      <c r="AI881" s="88"/>
      <c r="AJ881" s="88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</row>
    <row r="882" spans="1:90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88"/>
      <c r="U882" s="88"/>
      <c r="V882" s="88"/>
      <c r="W882" s="88"/>
      <c r="X882" s="88"/>
      <c r="Y882" s="88"/>
      <c r="Z882" s="88"/>
      <c r="AA882" s="88"/>
      <c r="AB882" s="88"/>
      <c r="AC882" s="88"/>
      <c r="AD882" s="88"/>
      <c r="AE882" s="88"/>
      <c r="AF882" s="88"/>
      <c r="AG882" s="88"/>
      <c r="AH882" s="88"/>
      <c r="AI882" s="88"/>
      <c r="AJ882" s="88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</row>
    <row r="883" spans="1:90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88"/>
      <c r="U883" s="88"/>
      <c r="V883" s="88"/>
      <c r="W883" s="88"/>
      <c r="X883" s="88"/>
      <c r="Y883" s="88"/>
      <c r="Z883" s="88"/>
      <c r="AA883" s="88"/>
      <c r="AB883" s="88"/>
      <c r="AC883" s="88"/>
      <c r="AD883" s="88"/>
      <c r="AE883" s="88"/>
      <c r="AF883" s="88"/>
      <c r="AG883" s="88"/>
      <c r="AH883" s="88"/>
      <c r="AI883" s="88"/>
      <c r="AJ883" s="88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</row>
    <row r="884" spans="1:90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88"/>
      <c r="U884" s="88"/>
      <c r="V884" s="88"/>
      <c r="W884" s="88"/>
      <c r="X884" s="88"/>
      <c r="Y884" s="88"/>
      <c r="Z884" s="88"/>
      <c r="AA884" s="88"/>
      <c r="AB884" s="88"/>
      <c r="AC884" s="88"/>
      <c r="AD884" s="88"/>
      <c r="AE884" s="88"/>
      <c r="AF884" s="88"/>
      <c r="AG884" s="88"/>
      <c r="AH884" s="88"/>
      <c r="AI884" s="88"/>
      <c r="AJ884" s="88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</row>
    <row r="885" spans="1:90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88"/>
      <c r="U885" s="88"/>
      <c r="V885" s="88"/>
      <c r="W885" s="88"/>
      <c r="X885" s="88"/>
      <c r="Y885" s="88"/>
      <c r="Z885" s="88"/>
      <c r="AA885" s="88"/>
      <c r="AB885" s="88"/>
      <c r="AC885" s="88"/>
      <c r="AD885" s="88"/>
      <c r="AE885" s="88"/>
      <c r="AF885" s="88"/>
      <c r="AG885" s="88"/>
      <c r="AH885" s="88"/>
      <c r="AI885" s="88"/>
      <c r="AJ885" s="88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</row>
    <row r="886" spans="1:90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88"/>
      <c r="U886" s="88"/>
      <c r="V886" s="88"/>
      <c r="W886" s="88"/>
      <c r="X886" s="88"/>
      <c r="Y886" s="88"/>
      <c r="Z886" s="88"/>
      <c r="AA886" s="88"/>
      <c r="AB886" s="88"/>
      <c r="AC886" s="88"/>
      <c r="AD886" s="88"/>
      <c r="AE886" s="88"/>
      <c r="AF886" s="88"/>
      <c r="AG886" s="88"/>
      <c r="AH886" s="88"/>
      <c r="AI886" s="88"/>
      <c r="AJ886" s="88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</row>
    <row r="887" spans="1:90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88"/>
      <c r="U887" s="88"/>
      <c r="V887" s="88"/>
      <c r="W887" s="88"/>
      <c r="X887" s="88"/>
      <c r="Y887" s="88"/>
      <c r="Z887" s="88"/>
      <c r="AA887" s="88"/>
      <c r="AB887" s="88"/>
      <c r="AC887" s="88"/>
      <c r="AD887" s="88"/>
      <c r="AE887" s="88"/>
      <c r="AF887" s="88"/>
      <c r="AG887" s="88"/>
      <c r="AH887" s="88"/>
      <c r="AI887" s="88"/>
      <c r="AJ887" s="88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</row>
    <row r="888" spans="1:90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88"/>
      <c r="U888" s="88"/>
      <c r="V888" s="88"/>
      <c r="W888" s="88"/>
      <c r="X888" s="88"/>
      <c r="Y888" s="88"/>
      <c r="Z888" s="88"/>
      <c r="AA888" s="88"/>
      <c r="AB888" s="88"/>
      <c r="AC888" s="88"/>
      <c r="AD888" s="88"/>
      <c r="AE888" s="88"/>
      <c r="AF888" s="88"/>
      <c r="AG888" s="88"/>
      <c r="AH888" s="88"/>
      <c r="AI888" s="88"/>
      <c r="AJ888" s="88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</row>
    <row r="889" spans="1:90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88"/>
      <c r="U889" s="88"/>
      <c r="V889" s="88"/>
      <c r="W889" s="88"/>
      <c r="X889" s="88"/>
      <c r="Y889" s="88"/>
      <c r="Z889" s="88"/>
      <c r="AA889" s="88"/>
      <c r="AB889" s="88"/>
      <c r="AC889" s="88"/>
      <c r="AD889" s="88"/>
      <c r="AE889" s="88"/>
      <c r="AF889" s="88"/>
      <c r="AG889" s="88"/>
      <c r="AH889" s="88"/>
      <c r="AI889" s="88"/>
      <c r="AJ889" s="88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</row>
    <row r="890" spans="1:9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88"/>
      <c r="U890" s="88"/>
      <c r="V890" s="88"/>
      <c r="W890" s="88"/>
      <c r="X890" s="88"/>
      <c r="Y890" s="88"/>
      <c r="Z890" s="88"/>
      <c r="AA890" s="88"/>
      <c r="AB890" s="88"/>
      <c r="AC890" s="88"/>
      <c r="AD890" s="88"/>
      <c r="AE890" s="88"/>
      <c r="AF890" s="88"/>
      <c r="AG890" s="88"/>
      <c r="AH890" s="88"/>
      <c r="AI890" s="88"/>
      <c r="AJ890" s="88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</row>
    <row r="891" spans="1:90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88"/>
      <c r="U891" s="88"/>
      <c r="V891" s="88"/>
      <c r="W891" s="88"/>
      <c r="X891" s="88"/>
      <c r="Y891" s="88"/>
      <c r="Z891" s="88"/>
      <c r="AA891" s="88"/>
      <c r="AB891" s="88"/>
      <c r="AC891" s="88"/>
      <c r="AD891" s="88"/>
      <c r="AE891" s="88"/>
      <c r="AF891" s="88"/>
      <c r="AG891" s="88"/>
      <c r="AH891" s="88"/>
      <c r="AI891" s="88"/>
      <c r="AJ891" s="88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</row>
    <row r="892" spans="1:90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88"/>
      <c r="U892" s="88"/>
      <c r="V892" s="88"/>
      <c r="W892" s="88"/>
      <c r="X892" s="88"/>
      <c r="Y892" s="88"/>
      <c r="Z892" s="88"/>
      <c r="AA892" s="88"/>
      <c r="AB892" s="88"/>
      <c r="AC892" s="88"/>
      <c r="AD892" s="88"/>
      <c r="AE892" s="88"/>
      <c r="AF892" s="88"/>
      <c r="AG892" s="88"/>
      <c r="AH892" s="88"/>
      <c r="AI892" s="88"/>
      <c r="AJ892" s="88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</row>
    <row r="893" spans="1:90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88"/>
      <c r="U893" s="88"/>
      <c r="V893" s="88"/>
      <c r="W893" s="88"/>
      <c r="X893" s="88"/>
      <c r="Y893" s="88"/>
      <c r="Z893" s="88"/>
      <c r="AA893" s="88"/>
      <c r="AB893" s="88"/>
      <c r="AC893" s="88"/>
      <c r="AD893" s="88"/>
      <c r="AE893" s="88"/>
      <c r="AF893" s="88"/>
      <c r="AG893" s="88"/>
      <c r="AH893" s="88"/>
      <c r="AI893" s="88"/>
      <c r="AJ893" s="88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</row>
    <row r="894" spans="1:90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88"/>
      <c r="U894" s="88"/>
      <c r="V894" s="88"/>
      <c r="W894" s="88"/>
      <c r="X894" s="88"/>
      <c r="Y894" s="88"/>
      <c r="Z894" s="88"/>
      <c r="AA894" s="88"/>
      <c r="AB894" s="88"/>
      <c r="AC894" s="88"/>
      <c r="AD894" s="88"/>
      <c r="AE894" s="88"/>
      <c r="AF894" s="88"/>
      <c r="AG894" s="88"/>
      <c r="AH894" s="88"/>
      <c r="AI894" s="88"/>
      <c r="AJ894" s="88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</row>
    <row r="895" spans="1:90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88"/>
      <c r="U895" s="88"/>
      <c r="V895" s="88"/>
      <c r="W895" s="88"/>
      <c r="X895" s="88"/>
      <c r="Y895" s="88"/>
      <c r="Z895" s="88"/>
      <c r="AA895" s="88"/>
      <c r="AB895" s="88"/>
      <c r="AC895" s="88"/>
      <c r="AD895" s="88"/>
      <c r="AE895" s="88"/>
      <c r="AF895" s="88"/>
      <c r="AG895" s="88"/>
      <c r="AH895" s="88"/>
      <c r="AI895" s="88"/>
      <c r="AJ895" s="88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</row>
    <row r="896" spans="1:90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88"/>
      <c r="U896" s="88"/>
      <c r="V896" s="88"/>
      <c r="W896" s="88"/>
      <c r="X896" s="88"/>
      <c r="Y896" s="88"/>
      <c r="Z896" s="88"/>
      <c r="AA896" s="88"/>
      <c r="AB896" s="88"/>
      <c r="AC896" s="88"/>
      <c r="AD896" s="88"/>
      <c r="AE896" s="88"/>
      <c r="AF896" s="88"/>
      <c r="AG896" s="88"/>
      <c r="AH896" s="88"/>
      <c r="AI896" s="88"/>
      <c r="AJ896" s="88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</row>
    <row r="897" spans="1:90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88"/>
      <c r="U897" s="88"/>
      <c r="V897" s="88"/>
      <c r="W897" s="88"/>
      <c r="X897" s="88"/>
      <c r="Y897" s="88"/>
      <c r="Z897" s="88"/>
      <c r="AA897" s="88"/>
      <c r="AB897" s="88"/>
      <c r="AC897" s="88"/>
      <c r="AD897" s="88"/>
      <c r="AE897" s="88"/>
      <c r="AF897" s="88"/>
      <c r="AG897" s="88"/>
      <c r="AH897" s="88"/>
      <c r="AI897" s="88"/>
      <c r="AJ897" s="88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</row>
    <row r="898" spans="1:90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88"/>
      <c r="U898" s="88"/>
      <c r="V898" s="88"/>
      <c r="W898" s="88"/>
      <c r="X898" s="88"/>
      <c r="Y898" s="88"/>
      <c r="Z898" s="88"/>
      <c r="AA898" s="88"/>
      <c r="AB898" s="88"/>
      <c r="AC898" s="88"/>
      <c r="AD898" s="88"/>
      <c r="AE898" s="88"/>
      <c r="AF898" s="88"/>
      <c r="AG898" s="88"/>
      <c r="AH898" s="88"/>
      <c r="AI898" s="88"/>
      <c r="AJ898" s="88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</row>
    <row r="899" spans="1:90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88"/>
      <c r="U899" s="88"/>
      <c r="V899" s="88"/>
      <c r="W899" s="88"/>
      <c r="X899" s="88"/>
      <c r="Y899" s="88"/>
      <c r="Z899" s="88"/>
      <c r="AA899" s="88"/>
      <c r="AB899" s="88"/>
      <c r="AC899" s="88"/>
      <c r="AD899" s="88"/>
      <c r="AE899" s="88"/>
      <c r="AF899" s="88"/>
      <c r="AG899" s="88"/>
      <c r="AH899" s="88"/>
      <c r="AI899" s="88"/>
      <c r="AJ899" s="88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</row>
    <row r="900" spans="1:9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88"/>
      <c r="U900" s="88"/>
      <c r="V900" s="88"/>
      <c r="W900" s="88"/>
      <c r="X900" s="88"/>
      <c r="Y900" s="88"/>
      <c r="Z900" s="88"/>
      <c r="AA900" s="88"/>
      <c r="AB900" s="88"/>
      <c r="AC900" s="88"/>
      <c r="AD900" s="88"/>
      <c r="AE900" s="88"/>
      <c r="AF900" s="88"/>
      <c r="AG900" s="88"/>
      <c r="AH900" s="88"/>
      <c r="AI900" s="88"/>
      <c r="AJ900" s="88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</row>
    <row r="901" spans="1:90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88"/>
      <c r="U901" s="88"/>
      <c r="V901" s="88"/>
      <c r="W901" s="88"/>
      <c r="X901" s="88"/>
      <c r="Y901" s="88"/>
      <c r="Z901" s="88"/>
      <c r="AA901" s="88"/>
      <c r="AB901" s="88"/>
      <c r="AC901" s="88"/>
      <c r="AD901" s="88"/>
      <c r="AE901" s="88"/>
      <c r="AF901" s="88"/>
      <c r="AG901" s="88"/>
      <c r="AH901" s="88"/>
      <c r="AI901" s="88"/>
      <c r="AJ901" s="88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</row>
    <row r="902" spans="1:90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88"/>
      <c r="U902" s="88"/>
      <c r="V902" s="88"/>
      <c r="W902" s="88"/>
      <c r="X902" s="88"/>
      <c r="Y902" s="88"/>
      <c r="Z902" s="88"/>
      <c r="AA902" s="88"/>
      <c r="AB902" s="88"/>
      <c r="AC902" s="88"/>
      <c r="AD902" s="88"/>
      <c r="AE902" s="88"/>
      <c r="AF902" s="88"/>
      <c r="AG902" s="88"/>
      <c r="AH902" s="88"/>
      <c r="AI902" s="88"/>
      <c r="AJ902" s="88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</row>
    <row r="903" spans="1:90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88"/>
      <c r="U903" s="88"/>
      <c r="V903" s="88"/>
      <c r="W903" s="88"/>
      <c r="X903" s="88"/>
      <c r="Y903" s="88"/>
      <c r="Z903" s="88"/>
      <c r="AA903" s="88"/>
      <c r="AB903" s="88"/>
      <c r="AC903" s="88"/>
      <c r="AD903" s="88"/>
      <c r="AE903" s="88"/>
      <c r="AF903" s="88"/>
      <c r="AG903" s="88"/>
      <c r="AH903" s="88"/>
      <c r="AI903" s="88"/>
      <c r="AJ903" s="88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</row>
    <row r="904" spans="1:90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88"/>
      <c r="U904" s="88"/>
      <c r="V904" s="88"/>
      <c r="W904" s="88"/>
      <c r="X904" s="88"/>
      <c r="Y904" s="88"/>
      <c r="Z904" s="88"/>
      <c r="AA904" s="88"/>
      <c r="AB904" s="88"/>
      <c r="AC904" s="88"/>
      <c r="AD904" s="88"/>
      <c r="AE904" s="88"/>
      <c r="AF904" s="88"/>
      <c r="AG904" s="88"/>
      <c r="AH904" s="88"/>
      <c r="AI904" s="88"/>
      <c r="AJ904" s="88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</row>
    <row r="905" spans="1:90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88"/>
      <c r="U905" s="88"/>
      <c r="V905" s="88"/>
      <c r="W905" s="88"/>
      <c r="X905" s="88"/>
      <c r="Y905" s="88"/>
      <c r="Z905" s="88"/>
      <c r="AA905" s="88"/>
      <c r="AB905" s="88"/>
      <c r="AC905" s="88"/>
      <c r="AD905" s="88"/>
      <c r="AE905" s="88"/>
      <c r="AF905" s="88"/>
      <c r="AG905" s="88"/>
      <c r="AH905" s="88"/>
      <c r="AI905" s="88"/>
      <c r="AJ905" s="88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</row>
    <row r="906" spans="1:90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88"/>
      <c r="U906" s="88"/>
      <c r="V906" s="88"/>
      <c r="W906" s="88"/>
      <c r="X906" s="88"/>
      <c r="Y906" s="88"/>
      <c r="Z906" s="88"/>
      <c r="AA906" s="88"/>
      <c r="AB906" s="88"/>
      <c r="AC906" s="88"/>
      <c r="AD906" s="88"/>
      <c r="AE906" s="88"/>
      <c r="AF906" s="88"/>
      <c r="AG906" s="88"/>
      <c r="AH906" s="88"/>
      <c r="AI906" s="88"/>
      <c r="AJ906" s="88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</row>
    <row r="907" spans="1:90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88"/>
      <c r="U907" s="88"/>
      <c r="V907" s="88"/>
      <c r="W907" s="88"/>
      <c r="X907" s="88"/>
      <c r="Y907" s="88"/>
      <c r="Z907" s="88"/>
      <c r="AA907" s="88"/>
      <c r="AB907" s="88"/>
      <c r="AC907" s="88"/>
      <c r="AD907" s="88"/>
      <c r="AE907" s="88"/>
      <c r="AF907" s="88"/>
      <c r="AG907" s="88"/>
      <c r="AH907" s="88"/>
      <c r="AI907" s="88"/>
      <c r="AJ907" s="88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</row>
    <row r="908" spans="1:90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88"/>
      <c r="U908" s="88"/>
      <c r="V908" s="88"/>
      <c r="W908" s="88"/>
      <c r="X908" s="88"/>
      <c r="Y908" s="88"/>
      <c r="Z908" s="88"/>
      <c r="AA908" s="88"/>
      <c r="AB908" s="88"/>
      <c r="AC908" s="88"/>
      <c r="AD908" s="88"/>
      <c r="AE908" s="88"/>
      <c r="AF908" s="88"/>
      <c r="AG908" s="88"/>
      <c r="AH908" s="88"/>
      <c r="AI908" s="88"/>
      <c r="AJ908" s="88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</row>
    <row r="909" spans="1:90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88"/>
      <c r="U909" s="88"/>
      <c r="V909" s="88"/>
      <c r="W909" s="88"/>
      <c r="X909" s="88"/>
      <c r="Y909" s="88"/>
      <c r="Z909" s="88"/>
      <c r="AA909" s="88"/>
      <c r="AB909" s="88"/>
      <c r="AC909" s="88"/>
      <c r="AD909" s="88"/>
      <c r="AE909" s="88"/>
      <c r="AF909" s="88"/>
      <c r="AG909" s="88"/>
      <c r="AH909" s="88"/>
      <c r="AI909" s="88"/>
      <c r="AJ909" s="88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</row>
    <row r="910" spans="1:9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88"/>
      <c r="U910" s="88"/>
      <c r="V910" s="88"/>
      <c r="W910" s="88"/>
      <c r="X910" s="88"/>
      <c r="Y910" s="88"/>
      <c r="Z910" s="88"/>
      <c r="AA910" s="88"/>
      <c r="AB910" s="88"/>
      <c r="AC910" s="88"/>
      <c r="AD910" s="88"/>
      <c r="AE910" s="88"/>
      <c r="AF910" s="88"/>
      <c r="AG910" s="88"/>
      <c r="AH910" s="88"/>
      <c r="AI910" s="88"/>
      <c r="AJ910" s="88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</row>
    <row r="911" spans="1:90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88"/>
      <c r="U911" s="88"/>
      <c r="V911" s="88"/>
      <c r="W911" s="88"/>
      <c r="X911" s="88"/>
      <c r="Y911" s="88"/>
      <c r="Z911" s="88"/>
      <c r="AA911" s="88"/>
      <c r="AB911" s="88"/>
      <c r="AC911" s="88"/>
      <c r="AD911" s="88"/>
      <c r="AE911" s="88"/>
      <c r="AF911" s="88"/>
      <c r="AG911" s="88"/>
      <c r="AH911" s="88"/>
      <c r="AI911" s="88"/>
      <c r="AJ911" s="88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</row>
    <row r="912" spans="1:90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88"/>
      <c r="U912" s="88"/>
      <c r="V912" s="88"/>
      <c r="W912" s="88"/>
      <c r="X912" s="88"/>
      <c r="Y912" s="88"/>
      <c r="Z912" s="88"/>
      <c r="AA912" s="88"/>
      <c r="AB912" s="88"/>
      <c r="AC912" s="88"/>
      <c r="AD912" s="88"/>
      <c r="AE912" s="88"/>
      <c r="AF912" s="88"/>
      <c r="AG912" s="88"/>
      <c r="AH912" s="88"/>
      <c r="AI912" s="88"/>
      <c r="AJ912" s="88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</row>
    <row r="913" spans="1:90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88"/>
      <c r="U913" s="88"/>
      <c r="V913" s="88"/>
      <c r="W913" s="88"/>
      <c r="X913" s="88"/>
      <c r="Y913" s="88"/>
      <c r="Z913" s="88"/>
      <c r="AA913" s="88"/>
      <c r="AB913" s="88"/>
      <c r="AC913" s="88"/>
      <c r="AD913" s="88"/>
      <c r="AE913" s="88"/>
      <c r="AF913" s="88"/>
      <c r="AG913" s="88"/>
      <c r="AH913" s="88"/>
      <c r="AI913" s="88"/>
      <c r="AJ913" s="88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</row>
    <row r="914" spans="1:90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88"/>
      <c r="U914" s="88"/>
      <c r="V914" s="88"/>
      <c r="W914" s="88"/>
      <c r="X914" s="88"/>
      <c r="Y914" s="88"/>
      <c r="Z914" s="88"/>
      <c r="AA914" s="88"/>
      <c r="AB914" s="88"/>
      <c r="AC914" s="88"/>
      <c r="AD914" s="88"/>
      <c r="AE914" s="88"/>
      <c r="AF914" s="88"/>
      <c r="AG914" s="88"/>
      <c r="AH914" s="88"/>
      <c r="AI914" s="88"/>
      <c r="AJ914" s="88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</row>
    <row r="915" spans="1:90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88"/>
      <c r="U915" s="88"/>
      <c r="V915" s="88"/>
      <c r="W915" s="88"/>
      <c r="X915" s="88"/>
      <c r="Y915" s="88"/>
      <c r="Z915" s="88"/>
      <c r="AA915" s="88"/>
      <c r="AB915" s="88"/>
      <c r="AC915" s="88"/>
      <c r="AD915" s="88"/>
      <c r="AE915" s="88"/>
      <c r="AF915" s="88"/>
      <c r="AG915" s="88"/>
      <c r="AH915" s="88"/>
      <c r="AI915" s="88"/>
      <c r="AJ915" s="88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</row>
    <row r="916" spans="1:90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88"/>
      <c r="U916" s="88"/>
      <c r="V916" s="88"/>
      <c r="W916" s="88"/>
      <c r="X916" s="88"/>
      <c r="Y916" s="88"/>
      <c r="Z916" s="88"/>
      <c r="AA916" s="88"/>
      <c r="AB916" s="88"/>
      <c r="AC916" s="88"/>
      <c r="AD916" s="88"/>
      <c r="AE916" s="88"/>
      <c r="AF916" s="88"/>
      <c r="AG916" s="88"/>
      <c r="AH916" s="88"/>
      <c r="AI916" s="88"/>
      <c r="AJ916" s="88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</row>
    <row r="917" spans="1:90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88"/>
      <c r="U917" s="88"/>
      <c r="V917" s="88"/>
      <c r="W917" s="88"/>
      <c r="X917" s="88"/>
      <c r="Y917" s="88"/>
      <c r="Z917" s="88"/>
      <c r="AA917" s="88"/>
      <c r="AB917" s="88"/>
      <c r="AC917" s="88"/>
      <c r="AD917" s="88"/>
      <c r="AE917" s="88"/>
      <c r="AF917" s="88"/>
      <c r="AG917" s="88"/>
      <c r="AH917" s="88"/>
      <c r="AI917" s="88"/>
      <c r="AJ917" s="88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</row>
    <row r="918" spans="1:90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88"/>
      <c r="U918" s="88"/>
      <c r="V918" s="88"/>
      <c r="W918" s="88"/>
      <c r="X918" s="88"/>
      <c r="Y918" s="88"/>
      <c r="Z918" s="88"/>
      <c r="AA918" s="88"/>
      <c r="AB918" s="88"/>
      <c r="AC918" s="88"/>
      <c r="AD918" s="88"/>
      <c r="AE918" s="88"/>
      <c r="AF918" s="88"/>
      <c r="AG918" s="88"/>
      <c r="AH918" s="88"/>
      <c r="AI918" s="88"/>
      <c r="AJ918" s="88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</row>
    <row r="919" spans="1:90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88"/>
      <c r="U919" s="88"/>
      <c r="V919" s="88"/>
      <c r="W919" s="88"/>
      <c r="X919" s="88"/>
      <c r="Y919" s="88"/>
      <c r="Z919" s="88"/>
      <c r="AA919" s="88"/>
      <c r="AB919" s="88"/>
      <c r="AC919" s="88"/>
      <c r="AD919" s="88"/>
      <c r="AE919" s="88"/>
      <c r="AF919" s="88"/>
      <c r="AG919" s="88"/>
      <c r="AH919" s="88"/>
      <c r="AI919" s="88"/>
      <c r="AJ919" s="88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</row>
    <row r="920" spans="1:9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88"/>
      <c r="U920" s="88"/>
      <c r="V920" s="88"/>
      <c r="W920" s="88"/>
      <c r="X920" s="88"/>
      <c r="Y920" s="88"/>
      <c r="Z920" s="88"/>
      <c r="AA920" s="88"/>
      <c r="AB920" s="88"/>
      <c r="AC920" s="88"/>
      <c r="AD920" s="88"/>
      <c r="AE920" s="88"/>
      <c r="AF920" s="88"/>
      <c r="AG920" s="88"/>
      <c r="AH920" s="88"/>
      <c r="AI920" s="88"/>
      <c r="AJ920" s="88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</row>
    <row r="921" spans="1:90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88"/>
      <c r="U921" s="88"/>
      <c r="V921" s="88"/>
      <c r="W921" s="88"/>
      <c r="X921" s="88"/>
      <c r="Y921" s="88"/>
      <c r="Z921" s="88"/>
      <c r="AA921" s="88"/>
      <c r="AB921" s="88"/>
      <c r="AC921" s="88"/>
      <c r="AD921" s="88"/>
      <c r="AE921" s="88"/>
      <c r="AF921" s="88"/>
      <c r="AG921" s="88"/>
      <c r="AH921" s="88"/>
      <c r="AI921" s="88"/>
      <c r="AJ921" s="88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</row>
    <row r="922" spans="1:90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88"/>
      <c r="U922" s="88"/>
      <c r="V922" s="88"/>
      <c r="W922" s="88"/>
      <c r="X922" s="88"/>
      <c r="Y922" s="88"/>
      <c r="Z922" s="88"/>
      <c r="AA922" s="88"/>
      <c r="AB922" s="88"/>
      <c r="AC922" s="88"/>
      <c r="AD922" s="88"/>
      <c r="AE922" s="88"/>
      <c r="AF922" s="88"/>
      <c r="AG922" s="88"/>
      <c r="AH922" s="88"/>
      <c r="AI922" s="88"/>
      <c r="AJ922" s="88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</row>
    <row r="923" spans="1:90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88"/>
      <c r="U923" s="88"/>
      <c r="V923" s="88"/>
      <c r="W923" s="88"/>
      <c r="X923" s="88"/>
      <c r="Y923" s="88"/>
      <c r="Z923" s="88"/>
      <c r="AA923" s="88"/>
      <c r="AB923" s="88"/>
      <c r="AC923" s="88"/>
      <c r="AD923" s="88"/>
      <c r="AE923" s="88"/>
      <c r="AF923" s="88"/>
      <c r="AG923" s="88"/>
      <c r="AH923" s="88"/>
      <c r="AI923" s="88"/>
      <c r="AJ923" s="88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</row>
    <row r="924" spans="1:90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88"/>
      <c r="U924" s="88"/>
      <c r="V924" s="88"/>
      <c r="W924" s="88"/>
      <c r="X924" s="88"/>
      <c r="Y924" s="88"/>
      <c r="Z924" s="88"/>
      <c r="AA924" s="88"/>
      <c r="AB924" s="88"/>
      <c r="AC924" s="88"/>
      <c r="AD924" s="88"/>
      <c r="AE924" s="88"/>
      <c r="AF924" s="88"/>
      <c r="AG924" s="88"/>
      <c r="AH924" s="88"/>
      <c r="AI924" s="88"/>
      <c r="AJ924" s="88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</row>
    <row r="925" spans="1:90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88"/>
      <c r="U925" s="88"/>
      <c r="V925" s="88"/>
      <c r="W925" s="88"/>
      <c r="X925" s="88"/>
      <c r="Y925" s="88"/>
      <c r="Z925" s="88"/>
      <c r="AA925" s="88"/>
      <c r="AB925" s="88"/>
      <c r="AC925" s="88"/>
      <c r="AD925" s="88"/>
      <c r="AE925" s="88"/>
      <c r="AF925" s="88"/>
      <c r="AG925" s="88"/>
      <c r="AH925" s="88"/>
      <c r="AI925" s="88"/>
      <c r="AJ925" s="88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</row>
    <row r="926" spans="1:90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88"/>
      <c r="U926" s="88"/>
      <c r="V926" s="88"/>
      <c r="W926" s="88"/>
      <c r="X926" s="88"/>
      <c r="Y926" s="88"/>
      <c r="Z926" s="88"/>
      <c r="AA926" s="88"/>
      <c r="AB926" s="88"/>
      <c r="AC926" s="88"/>
      <c r="AD926" s="88"/>
      <c r="AE926" s="88"/>
      <c r="AF926" s="88"/>
      <c r="AG926" s="88"/>
      <c r="AH926" s="88"/>
      <c r="AI926" s="88"/>
      <c r="AJ926" s="88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</row>
    <row r="927" spans="1:90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88"/>
      <c r="U927" s="88"/>
      <c r="V927" s="88"/>
      <c r="W927" s="88"/>
      <c r="X927" s="88"/>
      <c r="Y927" s="88"/>
      <c r="Z927" s="88"/>
      <c r="AA927" s="88"/>
      <c r="AB927" s="88"/>
      <c r="AC927" s="88"/>
      <c r="AD927" s="88"/>
      <c r="AE927" s="88"/>
      <c r="AF927" s="88"/>
      <c r="AG927" s="88"/>
      <c r="AH927" s="88"/>
      <c r="AI927" s="88"/>
      <c r="AJ927" s="88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</row>
    <row r="928" spans="1:90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88"/>
      <c r="U928" s="88"/>
      <c r="V928" s="88"/>
      <c r="W928" s="88"/>
      <c r="X928" s="88"/>
      <c r="Y928" s="88"/>
      <c r="Z928" s="88"/>
      <c r="AA928" s="88"/>
      <c r="AB928" s="88"/>
      <c r="AC928" s="88"/>
      <c r="AD928" s="88"/>
      <c r="AE928" s="88"/>
      <c r="AF928" s="88"/>
      <c r="AG928" s="88"/>
      <c r="AH928" s="88"/>
      <c r="AI928" s="88"/>
      <c r="AJ928" s="88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</row>
    <row r="929" spans="1:90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88"/>
      <c r="U929" s="88"/>
      <c r="V929" s="88"/>
      <c r="W929" s="88"/>
      <c r="X929" s="88"/>
      <c r="Y929" s="88"/>
      <c r="Z929" s="88"/>
      <c r="AA929" s="88"/>
      <c r="AB929" s="88"/>
      <c r="AC929" s="88"/>
      <c r="AD929" s="88"/>
      <c r="AE929" s="88"/>
      <c r="AF929" s="88"/>
      <c r="AG929" s="88"/>
      <c r="AH929" s="88"/>
      <c r="AI929" s="88"/>
      <c r="AJ929" s="88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</row>
    <row r="930" spans="1:9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88"/>
      <c r="U930" s="88"/>
      <c r="V930" s="88"/>
      <c r="W930" s="88"/>
      <c r="X930" s="88"/>
      <c r="Y930" s="88"/>
      <c r="Z930" s="88"/>
      <c r="AA930" s="88"/>
      <c r="AB930" s="88"/>
      <c r="AC930" s="88"/>
      <c r="AD930" s="88"/>
      <c r="AE930" s="88"/>
      <c r="AF930" s="88"/>
      <c r="AG930" s="88"/>
      <c r="AH930" s="88"/>
      <c r="AI930" s="88"/>
      <c r="AJ930" s="88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</row>
    <row r="931" spans="1:90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88"/>
      <c r="U931" s="88"/>
      <c r="V931" s="88"/>
      <c r="W931" s="88"/>
      <c r="X931" s="88"/>
      <c r="Y931" s="88"/>
      <c r="Z931" s="88"/>
      <c r="AA931" s="88"/>
      <c r="AB931" s="88"/>
      <c r="AC931" s="88"/>
      <c r="AD931" s="88"/>
      <c r="AE931" s="88"/>
      <c r="AF931" s="88"/>
      <c r="AG931" s="88"/>
      <c r="AH931" s="88"/>
      <c r="AI931" s="88"/>
      <c r="AJ931" s="88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</row>
    <row r="932" spans="1:90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88"/>
      <c r="U932" s="88"/>
      <c r="V932" s="88"/>
      <c r="W932" s="88"/>
      <c r="X932" s="88"/>
      <c r="Y932" s="88"/>
      <c r="Z932" s="88"/>
      <c r="AA932" s="88"/>
      <c r="AB932" s="88"/>
      <c r="AC932" s="88"/>
      <c r="AD932" s="88"/>
      <c r="AE932" s="88"/>
      <c r="AF932" s="88"/>
      <c r="AG932" s="88"/>
      <c r="AH932" s="88"/>
      <c r="AI932" s="88"/>
      <c r="AJ932" s="88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</row>
    <row r="933" spans="1:90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88"/>
      <c r="U933" s="88"/>
      <c r="V933" s="88"/>
      <c r="W933" s="88"/>
      <c r="X933" s="88"/>
      <c r="Y933" s="88"/>
      <c r="Z933" s="88"/>
      <c r="AA933" s="88"/>
      <c r="AB933" s="88"/>
      <c r="AC933" s="88"/>
      <c r="AD933" s="88"/>
      <c r="AE933" s="88"/>
      <c r="AF933" s="88"/>
      <c r="AG933" s="88"/>
      <c r="AH933" s="88"/>
      <c r="AI933" s="88"/>
      <c r="AJ933" s="88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</row>
    <row r="934" spans="1:90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88"/>
      <c r="U934" s="88"/>
      <c r="V934" s="88"/>
      <c r="W934" s="88"/>
      <c r="X934" s="88"/>
      <c r="Y934" s="88"/>
      <c r="Z934" s="88"/>
      <c r="AA934" s="88"/>
      <c r="AB934" s="88"/>
      <c r="AC934" s="88"/>
      <c r="AD934" s="88"/>
      <c r="AE934" s="88"/>
      <c r="AF934" s="88"/>
      <c r="AG934" s="88"/>
      <c r="AH934" s="88"/>
      <c r="AI934" s="88"/>
      <c r="AJ934" s="88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</row>
    <row r="935" spans="1:90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88"/>
      <c r="U935" s="88"/>
      <c r="V935" s="88"/>
      <c r="W935" s="88"/>
      <c r="X935" s="88"/>
      <c r="Y935" s="88"/>
      <c r="Z935" s="88"/>
      <c r="AA935" s="88"/>
      <c r="AB935" s="88"/>
      <c r="AC935" s="88"/>
      <c r="AD935" s="88"/>
      <c r="AE935" s="88"/>
      <c r="AF935" s="88"/>
      <c r="AG935" s="88"/>
      <c r="AH935" s="88"/>
      <c r="AI935" s="88"/>
      <c r="AJ935" s="88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</row>
    <row r="936" spans="1:90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88"/>
      <c r="U936" s="88"/>
      <c r="V936" s="88"/>
      <c r="W936" s="88"/>
      <c r="X936" s="88"/>
      <c r="Y936" s="88"/>
      <c r="Z936" s="88"/>
      <c r="AA936" s="88"/>
      <c r="AB936" s="88"/>
      <c r="AC936" s="88"/>
      <c r="AD936" s="88"/>
      <c r="AE936" s="88"/>
      <c r="AF936" s="88"/>
      <c r="AG936" s="88"/>
      <c r="AH936" s="88"/>
      <c r="AI936" s="88"/>
      <c r="AJ936" s="88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</row>
    <row r="937" spans="1:90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88"/>
      <c r="U937" s="88"/>
      <c r="V937" s="88"/>
      <c r="W937" s="88"/>
      <c r="X937" s="88"/>
      <c r="Y937" s="88"/>
      <c r="Z937" s="88"/>
      <c r="AA937" s="88"/>
      <c r="AB937" s="88"/>
      <c r="AC937" s="88"/>
      <c r="AD937" s="88"/>
      <c r="AE937" s="88"/>
      <c r="AF937" s="88"/>
      <c r="AG937" s="88"/>
      <c r="AH937" s="88"/>
      <c r="AI937" s="88"/>
      <c r="AJ937" s="88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</row>
    <row r="938" spans="1:90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88"/>
      <c r="U938" s="88"/>
      <c r="V938" s="88"/>
      <c r="W938" s="88"/>
      <c r="X938" s="88"/>
      <c r="Y938" s="88"/>
      <c r="Z938" s="88"/>
      <c r="AA938" s="88"/>
      <c r="AB938" s="88"/>
      <c r="AC938" s="88"/>
      <c r="AD938" s="88"/>
      <c r="AE938" s="88"/>
      <c r="AF938" s="88"/>
      <c r="AG938" s="88"/>
      <c r="AH938" s="88"/>
      <c r="AI938" s="88"/>
      <c r="AJ938" s="88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</row>
    <row r="939" spans="1:90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88"/>
      <c r="U939" s="88"/>
      <c r="V939" s="88"/>
      <c r="W939" s="88"/>
      <c r="X939" s="88"/>
      <c r="Y939" s="88"/>
      <c r="Z939" s="88"/>
      <c r="AA939" s="88"/>
      <c r="AB939" s="88"/>
      <c r="AC939" s="88"/>
      <c r="AD939" s="88"/>
      <c r="AE939" s="88"/>
      <c r="AF939" s="88"/>
      <c r="AG939" s="88"/>
      <c r="AH939" s="88"/>
      <c r="AI939" s="88"/>
      <c r="AJ939" s="88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</row>
    <row r="940" spans="1:9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88"/>
      <c r="U940" s="88"/>
      <c r="V940" s="88"/>
      <c r="W940" s="88"/>
      <c r="X940" s="88"/>
      <c r="Y940" s="88"/>
      <c r="Z940" s="88"/>
      <c r="AA940" s="88"/>
      <c r="AB940" s="88"/>
      <c r="AC940" s="88"/>
      <c r="AD940" s="88"/>
      <c r="AE940" s="88"/>
      <c r="AF940" s="88"/>
      <c r="AG940" s="88"/>
      <c r="AH940" s="88"/>
      <c r="AI940" s="88"/>
      <c r="AJ940" s="88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</row>
    <row r="941" spans="1:90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88"/>
      <c r="U941" s="88"/>
      <c r="V941" s="88"/>
      <c r="W941" s="88"/>
      <c r="X941" s="88"/>
      <c r="Y941" s="88"/>
      <c r="Z941" s="88"/>
      <c r="AA941" s="88"/>
      <c r="AB941" s="88"/>
      <c r="AC941" s="88"/>
      <c r="AD941" s="88"/>
      <c r="AE941" s="88"/>
      <c r="AF941" s="88"/>
      <c r="AG941" s="88"/>
      <c r="AH941" s="88"/>
      <c r="AI941" s="88"/>
      <c r="AJ941" s="88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</row>
    <row r="942" spans="1:90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88"/>
      <c r="U942" s="88"/>
      <c r="V942" s="88"/>
      <c r="W942" s="88"/>
      <c r="X942" s="88"/>
      <c r="Y942" s="88"/>
      <c r="Z942" s="88"/>
      <c r="AA942" s="88"/>
      <c r="AB942" s="88"/>
      <c r="AC942" s="88"/>
      <c r="AD942" s="88"/>
      <c r="AE942" s="88"/>
      <c r="AF942" s="88"/>
      <c r="AG942" s="88"/>
      <c r="AH942" s="88"/>
      <c r="AI942" s="88"/>
      <c r="AJ942" s="88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</row>
    <row r="943" spans="1:90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88"/>
      <c r="U943" s="88"/>
      <c r="V943" s="88"/>
      <c r="W943" s="88"/>
      <c r="X943" s="88"/>
      <c r="Y943" s="88"/>
      <c r="Z943" s="88"/>
      <c r="AA943" s="88"/>
      <c r="AB943" s="88"/>
      <c r="AC943" s="88"/>
      <c r="AD943" s="88"/>
      <c r="AE943" s="88"/>
      <c r="AF943" s="88"/>
      <c r="AG943" s="88"/>
      <c r="AH943" s="88"/>
      <c r="AI943" s="88"/>
      <c r="AJ943" s="88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</row>
    <row r="944" spans="1:90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88"/>
      <c r="U944" s="88"/>
      <c r="V944" s="88"/>
      <c r="W944" s="88"/>
      <c r="X944" s="88"/>
      <c r="Y944" s="88"/>
      <c r="Z944" s="88"/>
      <c r="AA944" s="88"/>
      <c r="AB944" s="88"/>
      <c r="AC944" s="88"/>
      <c r="AD944" s="88"/>
      <c r="AE944" s="88"/>
      <c r="AF944" s="88"/>
      <c r="AG944" s="88"/>
      <c r="AH944" s="88"/>
      <c r="AI944" s="88"/>
      <c r="AJ944" s="88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</row>
    <row r="945" spans="1:90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88"/>
      <c r="U945" s="88"/>
      <c r="V945" s="88"/>
      <c r="W945" s="88"/>
      <c r="X945" s="88"/>
      <c r="Y945" s="88"/>
      <c r="Z945" s="88"/>
      <c r="AA945" s="88"/>
      <c r="AB945" s="88"/>
      <c r="AC945" s="88"/>
      <c r="AD945" s="88"/>
      <c r="AE945" s="88"/>
      <c r="AF945" s="88"/>
      <c r="AG945" s="88"/>
      <c r="AH945" s="88"/>
      <c r="AI945" s="88"/>
      <c r="AJ945" s="88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</row>
    <row r="946" spans="1:90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88"/>
      <c r="U946" s="88"/>
      <c r="V946" s="88"/>
      <c r="W946" s="88"/>
      <c r="X946" s="88"/>
      <c r="Y946" s="88"/>
      <c r="Z946" s="88"/>
      <c r="AA946" s="88"/>
      <c r="AB946" s="88"/>
      <c r="AC946" s="88"/>
      <c r="AD946" s="88"/>
      <c r="AE946" s="88"/>
      <c r="AF946" s="88"/>
      <c r="AG946" s="88"/>
      <c r="AH946" s="88"/>
      <c r="AI946" s="88"/>
      <c r="AJ946" s="88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</row>
    <row r="947" spans="1:90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88"/>
      <c r="U947" s="88"/>
      <c r="V947" s="88"/>
      <c r="W947" s="88"/>
      <c r="X947" s="88"/>
      <c r="Y947" s="88"/>
      <c r="Z947" s="88"/>
      <c r="AA947" s="88"/>
      <c r="AB947" s="88"/>
      <c r="AC947" s="88"/>
      <c r="AD947" s="88"/>
      <c r="AE947" s="88"/>
      <c r="AF947" s="88"/>
      <c r="AG947" s="88"/>
      <c r="AH947" s="88"/>
      <c r="AI947" s="88"/>
      <c r="AJ947" s="88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</row>
    <row r="948" spans="1:90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88"/>
      <c r="U948" s="88"/>
      <c r="V948" s="88"/>
      <c r="W948" s="88"/>
      <c r="X948" s="88"/>
      <c r="Y948" s="88"/>
      <c r="Z948" s="88"/>
      <c r="AA948" s="88"/>
      <c r="AB948" s="88"/>
      <c r="AC948" s="88"/>
      <c r="AD948" s="88"/>
      <c r="AE948" s="88"/>
      <c r="AF948" s="88"/>
      <c r="AG948" s="88"/>
      <c r="AH948" s="88"/>
      <c r="AI948" s="88"/>
      <c r="AJ948" s="88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</row>
    <row r="949" spans="1:90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88"/>
      <c r="U949" s="88"/>
      <c r="V949" s="88"/>
      <c r="W949" s="88"/>
      <c r="X949" s="88"/>
      <c r="Y949" s="88"/>
      <c r="Z949" s="88"/>
      <c r="AA949" s="88"/>
      <c r="AB949" s="88"/>
      <c r="AC949" s="88"/>
      <c r="AD949" s="88"/>
      <c r="AE949" s="88"/>
      <c r="AF949" s="88"/>
      <c r="AG949" s="88"/>
      <c r="AH949" s="88"/>
      <c r="AI949" s="88"/>
      <c r="AJ949" s="88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</row>
    <row r="950" spans="1:9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88"/>
      <c r="U950" s="88"/>
      <c r="V950" s="88"/>
      <c r="W950" s="88"/>
      <c r="X950" s="88"/>
      <c r="Y950" s="88"/>
      <c r="Z950" s="88"/>
      <c r="AA950" s="88"/>
      <c r="AB950" s="88"/>
      <c r="AC950" s="88"/>
      <c r="AD950" s="88"/>
      <c r="AE950" s="88"/>
      <c r="AF950" s="88"/>
      <c r="AG950" s="88"/>
      <c r="AH950" s="88"/>
      <c r="AI950" s="88"/>
      <c r="AJ950" s="88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</row>
    <row r="951" spans="1:90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88"/>
      <c r="U951" s="88"/>
      <c r="V951" s="88"/>
      <c r="W951" s="88"/>
      <c r="X951" s="88"/>
      <c r="Y951" s="88"/>
      <c r="Z951" s="88"/>
      <c r="AA951" s="88"/>
      <c r="AB951" s="88"/>
      <c r="AC951" s="88"/>
      <c r="AD951" s="88"/>
      <c r="AE951" s="88"/>
      <c r="AF951" s="88"/>
      <c r="AG951" s="88"/>
      <c r="AH951" s="88"/>
      <c r="AI951" s="88"/>
      <c r="AJ951" s="88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</row>
    <row r="952" spans="1:90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88"/>
      <c r="U952" s="88"/>
      <c r="V952" s="88"/>
      <c r="W952" s="88"/>
      <c r="X952" s="88"/>
      <c r="Y952" s="88"/>
      <c r="Z952" s="88"/>
      <c r="AA952" s="88"/>
      <c r="AB952" s="88"/>
      <c r="AC952" s="88"/>
      <c r="AD952" s="88"/>
      <c r="AE952" s="88"/>
      <c r="AF952" s="88"/>
      <c r="AG952" s="88"/>
      <c r="AH952" s="88"/>
      <c r="AI952" s="88"/>
      <c r="AJ952" s="88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</row>
    <row r="953" spans="1:90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88"/>
      <c r="U953" s="88"/>
      <c r="V953" s="88"/>
      <c r="W953" s="88"/>
      <c r="X953" s="88"/>
      <c r="Y953" s="88"/>
      <c r="Z953" s="88"/>
      <c r="AA953" s="88"/>
      <c r="AB953" s="88"/>
      <c r="AC953" s="88"/>
      <c r="AD953" s="88"/>
      <c r="AE953" s="88"/>
      <c r="AF953" s="88"/>
      <c r="AG953" s="88"/>
      <c r="AH953" s="88"/>
      <c r="AI953" s="88"/>
      <c r="AJ953" s="88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</row>
    <row r="954" spans="1:90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88"/>
      <c r="U954" s="88"/>
      <c r="V954" s="88"/>
      <c r="W954" s="88"/>
      <c r="X954" s="88"/>
      <c r="Y954" s="88"/>
      <c r="Z954" s="88"/>
      <c r="AA954" s="88"/>
      <c r="AB954" s="88"/>
      <c r="AC954" s="88"/>
      <c r="AD954" s="88"/>
      <c r="AE954" s="88"/>
      <c r="AF954" s="88"/>
      <c r="AG954" s="88"/>
      <c r="AH954" s="88"/>
      <c r="AI954" s="88"/>
      <c r="AJ954" s="88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</row>
    <row r="955" spans="1:90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88"/>
      <c r="U955" s="88"/>
      <c r="V955" s="88"/>
      <c r="W955" s="88"/>
      <c r="X955" s="88"/>
      <c r="Y955" s="88"/>
      <c r="Z955" s="88"/>
      <c r="AA955" s="88"/>
      <c r="AB955" s="88"/>
      <c r="AC955" s="88"/>
      <c r="AD955" s="88"/>
      <c r="AE955" s="88"/>
      <c r="AF955" s="88"/>
      <c r="AG955" s="88"/>
      <c r="AH955" s="88"/>
      <c r="AI955" s="88"/>
      <c r="AJ955" s="88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</row>
    <row r="956" spans="1:90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88"/>
      <c r="U956" s="88"/>
      <c r="V956" s="88"/>
      <c r="W956" s="88"/>
      <c r="X956" s="88"/>
      <c r="Y956" s="88"/>
      <c r="Z956" s="88"/>
      <c r="AA956" s="88"/>
      <c r="AB956" s="88"/>
      <c r="AC956" s="88"/>
      <c r="AD956" s="88"/>
      <c r="AE956" s="88"/>
      <c r="AF956" s="88"/>
      <c r="AG956" s="88"/>
      <c r="AH956" s="88"/>
      <c r="AI956" s="88"/>
      <c r="AJ956" s="88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</row>
    <row r="957" spans="1:90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88"/>
      <c r="U957" s="88"/>
      <c r="V957" s="88"/>
      <c r="W957" s="88"/>
      <c r="X957" s="88"/>
      <c r="Y957" s="88"/>
      <c r="Z957" s="88"/>
      <c r="AA957" s="88"/>
      <c r="AB957" s="88"/>
      <c r="AC957" s="88"/>
      <c r="AD957" s="88"/>
      <c r="AE957" s="88"/>
      <c r="AF957" s="88"/>
      <c r="AG957" s="88"/>
      <c r="AH957" s="88"/>
      <c r="AI957" s="88"/>
      <c r="AJ957" s="88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</row>
    <row r="958" spans="1:90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88"/>
      <c r="U958" s="88"/>
      <c r="V958" s="88"/>
      <c r="W958" s="88"/>
      <c r="X958" s="88"/>
      <c r="Y958" s="88"/>
      <c r="Z958" s="88"/>
      <c r="AA958" s="88"/>
      <c r="AB958" s="88"/>
      <c r="AC958" s="88"/>
      <c r="AD958" s="88"/>
      <c r="AE958" s="88"/>
      <c r="AF958" s="88"/>
      <c r="AG958" s="88"/>
      <c r="AH958" s="88"/>
      <c r="AI958" s="88"/>
      <c r="AJ958" s="88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</row>
    <row r="959" spans="1:90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88"/>
      <c r="U959" s="88"/>
      <c r="V959" s="88"/>
      <c r="W959" s="88"/>
      <c r="X959" s="88"/>
      <c r="Y959" s="88"/>
      <c r="Z959" s="88"/>
      <c r="AA959" s="88"/>
      <c r="AB959" s="88"/>
      <c r="AC959" s="88"/>
      <c r="AD959" s="88"/>
      <c r="AE959" s="88"/>
      <c r="AF959" s="88"/>
      <c r="AG959" s="88"/>
      <c r="AH959" s="88"/>
      <c r="AI959" s="88"/>
      <c r="AJ959" s="88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</row>
    <row r="960" spans="1:9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88"/>
      <c r="U960" s="88"/>
      <c r="V960" s="88"/>
      <c r="W960" s="88"/>
      <c r="X960" s="88"/>
      <c r="Y960" s="88"/>
      <c r="Z960" s="88"/>
      <c r="AA960" s="88"/>
      <c r="AB960" s="88"/>
      <c r="AC960" s="88"/>
      <c r="AD960" s="88"/>
      <c r="AE960" s="88"/>
      <c r="AF960" s="88"/>
      <c r="AG960" s="88"/>
      <c r="AH960" s="88"/>
      <c r="AI960" s="88"/>
      <c r="AJ960" s="88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</row>
    <row r="961" spans="1:90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88"/>
      <c r="U961" s="88"/>
      <c r="V961" s="88"/>
      <c r="W961" s="88"/>
      <c r="X961" s="88"/>
      <c r="Y961" s="88"/>
      <c r="Z961" s="88"/>
      <c r="AA961" s="88"/>
      <c r="AB961" s="88"/>
      <c r="AC961" s="88"/>
      <c r="AD961" s="88"/>
      <c r="AE961" s="88"/>
      <c r="AF961" s="88"/>
      <c r="AG961" s="88"/>
      <c r="AH961" s="88"/>
      <c r="AI961" s="88"/>
      <c r="AJ961" s="88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</row>
    <row r="962" spans="1:90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88"/>
      <c r="U962" s="88"/>
      <c r="V962" s="88"/>
      <c r="W962" s="88"/>
      <c r="X962" s="88"/>
      <c r="Y962" s="88"/>
      <c r="Z962" s="88"/>
      <c r="AA962" s="88"/>
      <c r="AB962" s="88"/>
      <c r="AC962" s="88"/>
      <c r="AD962" s="88"/>
      <c r="AE962" s="88"/>
      <c r="AF962" s="88"/>
      <c r="AG962" s="88"/>
      <c r="AH962" s="88"/>
      <c r="AI962" s="88"/>
      <c r="AJ962" s="88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</row>
    <row r="963" spans="1:90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88"/>
      <c r="U963" s="88"/>
      <c r="V963" s="88"/>
      <c r="W963" s="88"/>
      <c r="X963" s="88"/>
      <c r="Y963" s="88"/>
      <c r="Z963" s="88"/>
      <c r="AA963" s="88"/>
      <c r="AB963" s="88"/>
      <c r="AC963" s="88"/>
      <c r="AD963" s="88"/>
      <c r="AE963" s="88"/>
      <c r="AF963" s="88"/>
      <c r="AG963" s="88"/>
      <c r="AH963" s="88"/>
      <c r="AI963" s="88"/>
      <c r="AJ963" s="88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</row>
    <row r="964" spans="1:90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88"/>
      <c r="U964" s="88"/>
      <c r="V964" s="88"/>
      <c r="W964" s="88"/>
      <c r="X964" s="88"/>
      <c r="Y964" s="88"/>
      <c r="Z964" s="88"/>
      <c r="AA964" s="88"/>
      <c r="AB964" s="88"/>
      <c r="AC964" s="88"/>
      <c r="AD964" s="88"/>
      <c r="AE964" s="88"/>
      <c r="AF964" s="88"/>
      <c r="AG964" s="88"/>
      <c r="AH964" s="88"/>
      <c r="AI964" s="88"/>
      <c r="AJ964" s="88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</row>
    <row r="965" spans="1:90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88"/>
      <c r="U965" s="88"/>
      <c r="V965" s="88"/>
      <c r="W965" s="88"/>
      <c r="X965" s="88"/>
      <c r="Y965" s="88"/>
      <c r="Z965" s="88"/>
      <c r="AA965" s="88"/>
      <c r="AB965" s="88"/>
      <c r="AC965" s="88"/>
      <c r="AD965" s="88"/>
      <c r="AE965" s="88"/>
      <c r="AF965" s="88"/>
      <c r="AG965" s="88"/>
      <c r="AH965" s="88"/>
      <c r="AI965" s="88"/>
      <c r="AJ965" s="88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</row>
    <row r="966" spans="1:90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88"/>
      <c r="U966" s="88"/>
      <c r="V966" s="88"/>
      <c r="W966" s="88"/>
      <c r="X966" s="88"/>
      <c r="Y966" s="88"/>
      <c r="Z966" s="88"/>
      <c r="AA966" s="88"/>
      <c r="AB966" s="88"/>
      <c r="AC966" s="88"/>
      <c r="AD966" s="88"/>
      <c r="AE966" s="88"/>
      <c r="AF966" s="88"/>
      <c r="AG966" s="88"/>
      <c r="AH966" s="88"/>
      <c r="AI966" s="88"/>
      <c r="AJ966" s="88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</row>
    <row r="967" spans="1:90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88"/>
      <c r="U967" s="88"/>
      <c r="V967" s="88"/>
      <c r="W967" s="88"/>
      <c r="X967" s="88"/>
      <c r="Y967" s="88"/>
      <c r="Z967" s="88"/>
      <c r="AA967" s="88"/>
      <c r="AB967" s="88"/>
      <c r="AC967" s="88"/>
      <c r="AD967" s="88"/>
      <c r="AE967" s="88"/>
      <c r="AF967" s="88"/>
      <c r="AG967" s="88"/>
      <c r="AH967" s="88"/>
      <c r="AI967" s="88"/>
      <c r="AJ967" s="88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</row>
    <row r="968" spans="1:90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88"/>
      <c r="U968" s="88"/>
      <c r="V968" s="88"/>
      <c r="W968" s="88"/>
      <c r="X968" s="88"/>
      <c r="Y968" s="88"/>
      <c r="Z968" s="88"/>
      <c r="AA968" s="88"/>
      <c r="AB968" s="88"/>
      <c r="AC968" s="88"/>
      <c r="AD968" s="88"/>
      <c r="AE968" s="88"/>
      <c r="AF968" s="88"/>
      <c r="AG968" s="88"/>
      <c r="AH968" s="88"/>
      <c r="AI968" s="88"/>
      <c r="AJ968" s="88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</row>
    <row r="969" spans="1:90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88"/>
      <c r="U969" s="88"/>
      <c r="V969" s="88"/>
      <c r="W969" s="88"/>
      <c r="X969" s="88"/>
      <c r="Y969" s="88"/>
      <c r="Z969" s="88"/>
      <c r="AA969" s="88"/>
      <c r="AB969" s="88"/>
      <c r="AC969" s="88"/>
      <c r="AD969" s="88"/>
      <c r="AE969" s="88"/>
      <c r="AF969" s="88"/>
      <c r="AG969" s="88"/>
      <c r="AH969" s="88"/>
      <c r="AI969" s="88"/>
      <c r="AJ969" s="88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</row>
    <row r="970" spans="1:9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88"/>
      <c r="U970" s="88"/>
      <c r="V970" s="88"/>
      <c r="W970" s="88"/>
      <c r="X970" s="88"/>
      <c r="Y970" s="88"/>
      <c r="Z970" s="88"/>
      <c r="AA970" s="88"/>
      <c r="AB970" s="88"/>
      <c r="AC970" s="88"/>
      <c r="AD970" s="88"/>
      <c r="AE970" s="88"/>
      <c r="AF970" s="88"/>
      <c r="AG970" s="88"/>
      <c r="AH970" s="88"/>
      <c r="AI970" s="88"/>
      <c r="AJ970" s="88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</row>
    <row r="971" spans="1:90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88"/>
      <c r="U971" s="88"/>
      <c r="V971" s="88"/>
      <c r="W971" s="88"/>
      <c r="X971" s="88"/>
      <c r="Y971" s="88"/>
      <c r="Z971" s="88"/>
      <c r="AA971" s="88"/>
      <c r="AB971" s="88"/>
      <c r="AC971" s="88"/>
      <c r="AD971" s="88"/>
      <c r="AE971" s="88"/>
      <c r="AF971" s="88"/>
      <c r="AG971" s="88"/>
      <c r="AH971" s="88"/>
      <c r="AI971" s="88"/>
      <c r="AJ971" s="88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</row>
    <row r="972" spans="1:90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88"/>
      <c r="U972" s="88"/>
      <c r="V972" s="88"/>
      <c r="W972" s="88"/>
      <c r="X972" s="88"/>
      <c r="Y972" s="88"/>
      <c r="Z972" s="88"/>
      <c r="AA972" s="88"/>
      <c r="AB972" s="88"/>
      <c r="AC972" s="88"/>
      <c r="AD972" s="88"/>
      <c r="AE972" s="88"/>
      <c r="AF972" s="88"/>
      <c r="AG972" s="88"/>
      <c r="AH972" s="88"/>
      <c r="AI972" s="88"/>
      <c r="AJ972" s="88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</row>
    <row r="973" spans="1:90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88"/>
      <c r="U973" s="88"/>
      <c r="V973" s="88"/>
      <c r="W973" s="88"/>
      <c r="X973" s="88"/>
      <c r="Y973" s="88"/>
      <c r="Z973" s="88"/>
      <c r="AA973" s="88"/>
      <c r="AB973" s="88"/>
      <c r="AC973" s="88"/>
      <c r="AD973" s="88"/>
      <c r="AE973" s="88"/>
      <c r="AF973" s="88"/>
      <c r="AG973" s="88"/>
      <c r="AH973" s="88"/>
      <c r="AI973" s="88"/>
      <c r="AJ973" s="88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</row>
    <row r="974" spans="1:90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88"/>
      <c r="U974" s="88"/>
      <c r="V974" s="88"/>
      <c r="W974" s="88"/>
      <c r="X974" s="88"/>
      <c r="Y974" s="88"/>
      <c r="Z974" s="88"/>
      <c r="AA974" s="88"/>
      <c r="AB974" s="88"/>
      <c r="AC974" s="88"/>
      <c r="AD974" s="88"/>
      <c r="AE974" s="88"/>
      <c r="AF974" s="88"/>
      <c r="AG974" s="88"/>
      <c r="AH974" s="88"/>
      <c r="AI974" s="88"/>
      <c r="AJ974" s="88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</row>
    <row r="975" spans="1:90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88"/>
      <c r="U975" s="88"/>
      <c r="V975" s="88"/>
      <c r="W975" s="88"/>
      <c r="X975" s="88"/>
      <c r="Y975" s="88"/>
      <c r="Z975" s="88"/>
      <c r="AA975" s="88"/>
      <c r="AB975" s="88"/>
      <c r="AC975" s="88"/>
      <c r="AD975" s="88"/>
      <c r="AE975" s="88"/>
      <c r="AF975" s="88"/>
      <c r="AG975" s="88"/>
      <c r="AH975" s="88"/>
      <c r="AI975" s="88"/>
      <c r="AJ975" s="88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</row>
    <row r="976" spans="1:90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88"/>
      <c r="U976" s="88"/>
      <c r="V976" s="88"/>
      <c r="W976" s="88"/>
      <c r="X976" s="88"/>
      <c r="Y976" s="88"/>
      <c r="Z976" s="88"/>
      <c r="AA976" s="88"/>
      <c r="AB976" s="88"/>
      <c r="AC976" s="88"/>
      <c r="AD976" s="88"/>
      <c r="AE976" s="88"/>
      <c r="AF976" s="88"/>
      <c r="AG976" s="88"/>
      <c r="AH976" s="88"/>
      <c r="AI976" s="88"/>
      <c r="AJ976" s="88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</row>
    <row r="977" spans="1:90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88"/>
      <c r="U977" s="88"/>
      <c r="V977" s="88"/>
      <c r="W977" s="88"/>
      <c r="X977" s="88"/>
      <c r="Y977" s="88"/>
      <c r="Z977" s="88"/>
      <c r="AA977" s="88"/>
      <c r="AB977" s="88"/>
      <c r="AC977" s="88"/>
      <c r="AD977" s="88"/>
      <c r="AE977" s="88"/>
      <c r="AF977" s="88"/>
      <c r="AG977" s="88"/>
      <c r="AH977" s="88"/>
      <c r="AI977" s="88"/>
      <c r="AJ977" s="88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</row>
    <row r="978" spans="1:90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88"/>
      <c r="U978" s="88"/>
      <c r="V978" s="88"/>
      <c r="W978" s="88"/>
      <c r="X978" s="88"/>
      <c r="Y978" s="88"/>
      <c r="Z978" s="88"/>
      <c r="AA978" s="88"/>
      <c r="AB978" s="88"/>
      <c r="AC978" s="88"/>
      <c r="AD978" s="88"/>
      <c r="AE978" s="88"/>
      <c r="AF978" s="88"/>
      <c r="AG978" s="88"/>
      <c r="AH978" s="88"/>
      <c r="AI978" s="88"/>
      <c r="AJ978" s="88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</row>
    <row r="979" spans="1:90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88"/>
      <c r="U979" s="88"/>
      <c r="V979" s="88"/>
      <c r="W979" s="88"/>
      <c r="X979" s="88"/>
      <c r="Y979" s="88"/>
      <c r="Z979" s="88"/>
      <c r="AA979" s="88"/>
      <c r="AB979" s="88"/>
      <c r="AC979" s="88"/>
      <c r="AD979" s="88"/>
      <c r="AE979" s="88"/>
      <c r="AF979" s="88"/>
      <c r="AG979" s="88"/>
      <c r="AH979" s="88"/>
      <c r="AI979" s="88"/>
      <c r="AJ979" s="88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</row>
    <row r="980" spans="1:9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88"/>
      <c r="U980" s="88"/>
      <c r="V980" s="88"/>
      <c r="W980" s="88"/>
      <c r="X980" s="88"/>
      <c r="Y980" s="88"/>
      <c r="Z980" s="88"/>
      <c r="AA980" s="88"/>
      <c r="AB980" s="88"/>
      <c r="AC980" s="88"/>
      <c r="AD980" s="88"/>
      <c r="AE980" s="88"/>
      <c r="AF980" s="88"/>
      <c r="AG980" s="88"/>
      <c r="AH980" s="88"/>
      <c r="AI980" s="88"/>
      <c r="AJ980" s="88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</row>
    <row r="981" spans="1:90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88"/>
      <c r="U981" s="88"/>
      <c r="V981" s="88"/>
      <c r="W981" s="88"/>
      <c r="X981" s="88"/>
      <c r="Y981" s="88"/>
      <c r="Z981" s="88"/>
      <c r="AA981" s="88"/>
      <c r="AB981" s="88"/>
      <c r="AC981" s="88"/>
      <c r="AD981" s="88"/>
      <c r="AE981" s="88"/>
      <c r="AF981" s="88"/>
      <c r="AG981" s="88"/>
      <c r="AH981" s="88"/>
      <c r="AI981" s="88"/>
      <c r="AJ981" s="88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</row>
    <row r="982" spans="1:90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88"/>
      <c r="U982" s="88"/>
      <c r="V982" s="88"/>
      <c r="W982" s="88"/>
      <c r="X982" s="88"/>
      <c r="Y982" s="88"/>
      <c r="Z982" s="88"/>
      <c r="AA982" s="88"/>
      <c r="AB982" s="88"/>
      <c r="AC982" s="88"/>
      <c r="AD982" s="88"/>
      <c r="AE982" s="88"/>
      <c r="AF982" s="88"/>
      <c r="AG982" s="88"/>
      <c r="AH982" s="88"/>
      <c r="AI982" s="88"/>
      <c r="AJ982" s="88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</row>
    <row r="983" spans="1:90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88"/>
      <c r="U983" s="88"/>
      <c r="V983" s="88"/>
      <c r="W983" s="88"/>
      <c r="X983" s="88"/>
      <c r="Y983" s="88"/>
      <c r="Z983" s="88"/>
      <c r="AA983" s="88"/>
      <c r="AB983" s="88"/>
      <c r="AC983" s="88"/>
      <c r="AD983" s="88"/>
      <c r="AE983" s="88"/>
      <c r="AF983" s="88"/>
      <c r="AG983" s="88"/>
      <c r="AH983" s="88"/>
      <c r="AI983" s="88"/>
      <c r="AJ983" s="88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</row>
    <row r="984" spans="1:90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88"/>
      <c r="U984" s="88"/>
      <c r="V984" s="88"/>
      <c r="W984" s="88"/>
      <c r="X984" s="88"/>
      <c r="Y984" s="88"/>
      <c r="Z984" s="88"/>
      <c r="AA984" s="88"/>
      <c r="AB984" s="88"/>
      <c r="AC984" s="88"/>
      <c r="AD984" s="88"/>
      <c r="AE984" s="88"/>
      <c r="AF984" s="88"/>
      <c r="AG984" s="88"/>
      <c r="AH984" s="88"/>
      <c r="AI984" s="88"/>
      <c r="AJ984" s="88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</row>
    <row r="985" spans="1:90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88"/>
      <c r="U985" s="88"/>
      <c r="V985" s="88"/>
      <c r="W985" s="88"/>
      <c r="X985" s="88"/>
      <c r="Y985" s="88"/>
      <c r="Z985" s="88"/>
      <c r="AA985" s="88"/>
      <c r="AB985" s="88"/>
      <c r="AC985" s="88"/>
      <c r="AD985" s="88"/>
      <c r="AE985" s="88"/>
      <c r="AF985" s="88"/>
      <c r="AG985" s="88"/>
      <c r="AH985" s="88"/>
      <c r="AI985" s="88"/>
      <c r="AJ985" s="88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</row>
    <row r="986" spans="1:90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88"/>
      <c r="U986" s="88"/>
      <c r="V986" s="88"/>
      <c r="W986" s="88"/>
      <c r="X986" s="88"/>
      <c r="Y986" s="88"/>
      <c r="Z986" s="88"/>
      <c r="AA986" s="88"/>
      <c r="AB986" s="88"/>
      <c r="AC986" s="88"/>
      <c r="AD986" s="88"/>
      <c r="AE986" s="88"/>
      <c r="AF986" s="88"/>
      <c r="AG986" s="88"/>
      <c r="AH986" s="88"/>
      <c r="AI986" s="88"/>
      <c r="AJ986" s="88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</row>
    <row r="987" spans="1:90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88"/>
      <c r="U987" s="88"/>
      <c r="V987" s="88"/>
      <c r="W987" s="88"/>
      <c r="X987" s="88"/>
      <c r="Y987" s="88"/>
      <c r="Z987" s="88"/>
      <c r="AA987" s="88"/>
      <c r="AB987" s="88"/>
      <c r="AC987" s="88"/>
      <c r="AD987" s="88"/>
      <c r="AE987" s="88"/>
      <c r="AF987" s="88"/>
      <c r="AG987" s="88"/>
      <c r="AH987" s="88"/>
      <c r="AI987" s="88"/>
      <c r="AJ987" s="88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</row>
    <row r="988" spans="1:90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88"/>
      <c r="U988" s="88"/>
      <c r="V988" s="88"/>
      <c r="W988" s="88"/>
      <c r="X988" s="88"/>
      <c r="Y988" s="88"/>
      <c r="Z988" s="88"/>
      <c r="AA988" s="88"/>
      <c r="AB988" s="88"/>
      <c r="AC988" s="88"/>
      <c r="AD988" s="88"/>
      <c r="AE988" s="88"/>
      <c r="AF988" s="88"/>
      <c r="AG988" s="88"/>
      <c r="AH988" s="88"/>
      <c r="AI988" s="88"/>
      <c r="AJ988" s="88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</row>
    <row r="989" spans="1:90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88"/>
      <c r="U989" s="88"/>
      <c r="V989" s="88"/>
      <c r="W989" s="88"/>
      <c r="X989" s="88"/>
      <c r="Y989" s="88"/>
      <c r="Z989" s="88"/>
      <c r="AA989" s="88"/>
      <c r="AB989" s="88"/>
      <c r="AC989" s="88"/>
      <c r="AD989" s="88"/>
      <c r="AE989" s="88"/>
      <c r="AF989" s="88"/>
      <c r="AG989" s="88"/>
      <c r="AH989" s="88"/>
      <c r="AI989" s="88"/>
      <c r="AJ989" s="88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</row>
    <row r="990" spans="1:9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88"/>
      <c r="U990" s="88"/>
      <c r="V990" s="88"/>
      <c r="W990" s="88"/>
      <c r="X990" s="88"/>
      <c r="Y990" s="88"/>
      <c r="Z990" s="88"/>
      <c r="AA990" s="88"/>
      <c r="AB990" s="88"/>
      <c r="AC990" s="88"/>
      <c r="AD990" s="88"/>
      <c r="AE990" s="88"/>
      <c r="AF990" s="88"/>
      <c r="AG990" s="88"/>
      <c r="AH990" s="88"/>
      <c r="AI990" s="88"/>
      <c r="AJ990" s="88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</row>
    <row r="991" spans="1:90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88"/>
      <c r="U991" s="88"/>
      <c r="V991" s="88"/>
      <c r="W991" s="88"/>
      <c r="X991" s="88"/>
      <c r="Y991" s="88"/>
      <c r="Z991" s="88"/>
      <c r="AA991" s="88"/>
      <c r="AB991" s="88"/>
      <c r="AC991" s="88"/>
      <c r="AD991" s="88"/>
      <c r="AE991" s="88"/>
      <c r="AF991" s="88"/>
      <c r="AG991" s="88"/>
      <c r="AH991" s="88"/>
      <c r="AI991" s="88"/>
      <c r="AJ991" s="88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</row>
    <row r="992" spans="1:90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88"/>
      <c r="U992" s="88"/>
      <c r="V992" s="88"/>
      <c r="W992" s="88"/>
      <c r="X992" s="88"/>
      <c r="Y992" s="88"/>
      <c r="Z992" s="88"/>
      <c r="AA992" s="88"/>
      <c r="AB992" s="88"/>
      <c r="AC992" s="88"/>
      <c r="AD992" s="88"/>
      <c r="AE992" s="88"/>
      <c r="AF992" s="88"/>
      <c r="AG992" s="88"/>
      <c r="AH992" s="88"/>
      <c r="AI992" s="88"/>
      <c r="AJ992" s="88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</row>
    <row r="993" spans="1:90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88"/>
      <c r="U993" s="88"/>
      <c r="V993" s="88"/>
      <c r="W993" s="88"/>
      <c r="X993" s="88"/>
      <c r="Y993" s="88"/>
      <c r="Z993" s="88"/>
      <c r="AA993" s="88"/>
      <c r="AB993" s="88"/>
      <c r="AC993" s="88"/>
      <c r="AD993" s="88"/>
      <c r="AE993" s="88"/>
      <c r="AF993" s="88"/>
      <c r="AG993" s="88"/>
      <c r="AH993" s="88"/>
      <c r="AI993" s="88"/>
      <c r="AJ993" s="88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</row>
    <row r="994" spans="1:90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88"/>
      <c r="U994" s="88"/>
      <c r="V994" s="88"/>
      <c r="W994" s="88"/>
      <c r="X994" s="88"/>
      <c r="Y994" s="88"/>
      <c r="Z994" s="88"/>
      <c r="AA994" s="88"/>
      <c r="AB994" s="88"/>
      <c r="AC994" s="88"/>
      <c r="AD994" s="88"/>
      <c r="AE994" s="88"/>
      <c r="AF994" s="88"/>
      <c r="AG994" s="88"/>
      <c r="AH994" s="88"/>
      <c r="AI994" s="88"/>
      <c r="AJ994" s="88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</row>
    <row r="995" spans="1:90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88"/>
      <c r="U995" s="88"/>
      <c r="V995" s="88"/>
      <c r="W995" s="88"/>
      <c r="X995" s="88"/>
      <c r="Y995" s="88"/>
      <c r="Z995" s="88"/>
      <c r="AA995" s="88"/>
      <c r="AB995" s="88"/>
      <c r="AC995" s="88"/>
      <c r="AD995" s="88"/>
      <c r="AE995" s="88"/>
      <c r="AF995" s="88"/>
      <c r="AG995" s="88"/>
      <c r="AH995" s="88"/>
      <c r="AI995" s="88"/>
      <c r="AJ995" s="88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</row>
    <row r="996" spans="1:90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88"/>
      <c r="U996" s="88"/>
      <c r="V996" s="88"/>
      <c r="W996" s="88"/>
      <c r="X996" s="88"/>
      <c r="Y996" s="88"/>
      <c r="Z996" s="88"/>
      <c r="AA996" s="88"/>
      <c r="AB996" s="88"/>
      <c r="AC996" s="88"/>
      <c r="AD996" s="88"/>
      <c r="AE996" s="88"/>
      <c r="AF996" s="88"/>
      <c r="AG996" s="88"/>
      <c r="AH996" s="88"/>
      <c r="AI996" s="88"/>
      <c r="AJ996" s="88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</row>
    <row r="997" spans="1:90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88"/>
      <c r="U997" s="88"/>
      <c r="V997" s="88"/>
      <c r="W997" s="88"/>
      <c r="X997" s="88"/>
      <c r="Y997" s="88"/>
      <c r="Z997" s="88"/>
      <c r="AA997" s="88"/>
      <c r="AB997" s="88"/>
      <c r="AC997" s="88"/>
      <c r="AD997" s="88"/>
      <c r="AE997" s="88"/>
      <c r="AF997" s="88"/>
      <c r="AG997" s="88"/>
      <c r="AH997" s="88"/>
      <c r="AI997" s="88"/>
      <c r="AJ997" s="88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</row>
    <row r="998" spans="1:90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88"/>
      <c r="U998" s="88"/>
      <c r="V998" s="88"/>
      <c r="W998" s="88"/>
      <c r="X998" s="88"/>
      <c r="Y998" s="88"/>
      <c r="Z998" s="88"/>
      <c r="AA998" s="88"/>
      <c r="AB998" s="88"/>
      <c r="AC998" s="88"/>
      <c r="AD998" s="88"/>
      <c r="AE998" s="88"/>
      <c r="AF998" s="88"/>
      <c r="AG998" s="88"/>
      <c r="AH998" s="88"/>
      <c r="AI998" s="88"/>
      <c r="AJ998" s="88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</row>
    <row r="999" spans="1:90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88"/>
      <c r="U999" s="88"/>
      <c r="V999" s="88"/>
      <c r="W999" s="88"/>
      <c r="X999" s="88"/>
      <c r="Y999" s="88"/>
      <c r="Z999" s="88"/>
      <c r="AA999" s="88"/>
      <c r="AB999" s="88"/>
      <c r="AC999" s="88"/>
      <c r="AD999" s="88"/>
      <c r="AE999" s="88"/>
      <c r="AF999" s="88"/>
      <c r="AG999" s="88"/>
      <c r="AH999" s="88"/>
      <c r="AI999" s="88"/>
      <c r="AJ999" s="88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</row>
    <row r="1000" spans="1:9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88"/>
      <c r="U1000" s="88"/>
      <c r="V1000" s="88"/>
      <c r="W1000" s="88"/>
      <c r="X1000" s="88"/>
      <c r="Y1000" s="88"/>
      <c r="Z1000" s="88"/>
      <c r="AA1000" s="88"/>
      <c r="AB1000" s="88"/>
      <c r="AC1000" s="88"/>
      <c r="AD1000" s="88"/>
      <c r="AE1000" s="88"/>
      <c r="AF1000" s="88"/>
      <c r="AG1000" s="88"/>
      <c r="AH1000" s="88"/>
      <c r="AI1000" s="88"/>
      <c r="AJ1000" s="88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</row>
  </sheetData>
  <conditionalFormatting sqref="D8:D251">
    <cfRule type="containsText" dxfId="7" priority="3" operator="containsText" text="D">
      <formula>NOT(ISERROR(SEARCH(("D"),(D8))))</formula>
    </cfRule>
  </conditionalFormatting>
  <conditionalFormatting sqref="E8:S251">
    <cfRule type="cellIs" dxfId="6" priority="1" operator="between">
      <formula>59.99</formula>
      <formula>100</formula>
    </cfRule>
    <cfRule type="cellIs" dxfId="5" priority="2" operator="lessThan">
      <formula>60</formula>
    </cfRule>
  </conditionalFormatting>
  <conditionalFormatting sqref="T8:AH25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ErrorMessage="1" sqref="AN1" xr:uid="{00000000-0002-0000-0700-000000000000}">
      <formula1>$T$6:$AH$6</formula1>
    </dataValidation>
  </dataValidations>
  <pageMargins left="0.7" right="0.7" top="0.75" bottom="0.75" header="0" footer="0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workbookViewId="0">
      <selection activeCell="T39" sqref="T39"/>
    </sheetView>
  </sheetViews>
  <sheetFormatPr defaultColWidth="14.42578125" defaultRowHeight="15" customHeight="1"/>
  <cols>
    <col min="1" max="16" width="0.42578125" customWidth="1"/>
    <col min="17" max="17" width="2.42578125" customWidth="1"/>
    <col min="18" max="18" width="15" customWidth="1"/>
    <col min="19" max="19" width="21" customWidth="1"/>
    <col min="20" max="20" width="14" customWidth="1"/>
    <col min="21" max="29" width="8.7109375" customWidth="1"/>
  </cols>
  <sheetData>
    <row r="1" spans="1:26" ht="14.25" customHeight="1">
      <c r="A1" s="5">
        <f>COUNTA('CPMK-CPL'!C11:C24)</f>
        <v>4</v>
      </c>
      <c r="O1" s="5">
        <v>1</v>
      </c>
      <c r="P1" s="5">
        <f t="shared" ref="P1:P4" ca="1" si="0">COUNTIF($P$8:$P$251,O1)</f>
        <v>23</v>
      </c>
      <c r="R1" s="3" t="s">
        <v>447</v>
      </c>
      <c r="T1" s="4" t="s">
        <v>113</v>
      </c>
      <c r="U1" s="3" t="s">
        <v>448</v>
      </c>
      <c r="W1" s="104">
        <v>2.5</v>
      </c>
      <c r="X1" s="3" t="s">
        <v>449</v>
      </c>
      <c r="Z1" s="74">
        <f>A1-0.5</f>
        <v>3.5</v>
      </c>
    </row>
    <row r="2" spans="1:26" ht="14.25" customHeight="1">
      <c r="A2" s="5" t="e">
        <f ca="1">OFFSET(A7,0,1,1,jmlcpmk)</f>
        <v>#VALUE!</v>
      </c>
      <c r="B2" s="5" t="s">
        <v>109</v>
      </c>
      <c r="C2" s="5" t="s">
        <v>113</v>
      </c>
      <c r="O2" s="5">
        <v>2</v>
      </c>
      <c r="P2" s="5">
        <f t="shared" ca="1" si="0"/>
        <v>17</v>
      </c>
    </row>
    <row r="3" spans="1:26" ht="14.25" customHeight="1">
      <c r="O3" s="5">
        <v>3</v>
      </c>
      <c r="P3" s="5">
        <f t="shared" ca="1" si="0"/>
        <v>20</v>
      </c>
      <c r="R3" s="5" t="str">
        <f>"Sebaran pencapaian "&amp;T1</f>
        <v>Sebaran pencapaian CPMK3</v>
      </c>
    </row>
    <row r="4" spans="1:26" ht="14.25" customHeight="1">
      <c r="O4" s="5">
        <v>4</v>
      </c>
      <c r="P4" s="5">
        <f t="shared" ca="1" si="0"/>
        <v>88</v>
      </c>
    </row>
    <row r="5" spans="1:26" ht="14.25" customHeight="1">
      <c r="A5" s="5">
        <f>jmlmhs</f>
        <v>186</v>
      </c>
    </row>
    <row r="6" spans="1:26" ht="14.25" customHeight="1">
      <c r="A6" s="105">
        <f ca="1">OFFSET(A8,0,0,1,jmlmhs)</f>
        <v>1</v>
      </c>
      <c r="B6" s="7">
        <f t="shared" ref="B6:O6" si="1">IFERROR(AVERAGE(B8:B151),"")</f>
        <v>3.7013888888888888</v>
      </c>
      <c r="C6" s="7">
        <f t="shared" si="1"/>
        <v>3.7013888888888888</v>
      </c>
      <c r="D6" s="7">
        <f t="shared" si="1"/>
        <v>3.1666666666666665</v>
      </c>
      <c r="E6" s="7">
        <f t="shared" si="1"/>
        <v>3.1666666666666665</v>
      </c>
      <c r="F6" s="7" t="str">
        <f t="shared" si="1"/>
        <v/>
      </c>
      <c r="G6" s="7" t="str">
        <f t="shared" si="1"/>
        <v/>
      </c>
      <c r="H6" s="7" t="str">
        <f t="shared" si="1"/>
        <v/>
      </c>
      <c r="I6" s="7" t="str">
        <f t="shared" si="1"/>
        <v/>
      </c>
      <c r="J6" s="7" t="str">
        <f t="shared" si="1"/>
        <v/>
      </c>
      <c r="K6" s="7" t="str">
        <f t="shared" si="1"/>
        <v/>
      </c>
      <c r="L6" s="7" t="str">
        <f t="shared" si="1"/>
        <v/>
      </c>
      <c r="M6" s="7" t="str">
        <f t="shared" si="1"/>
        <v/>
      </c>
      <c r="N6" s="7" t="str">
        <f t="shared" si="1"/>
        <v/>
      </c>
      <c r="O6" s="7" t="str">
        <f t="shared" si="1"/>
        <v/>
      </c>
    </row>
    <row r="7" spans="1:26" ht="14.25" customHeight="1">
      <c r="A7" s="105" t="s">
        <v>450</v>
      </c>
      <c r="B7" s="3" t="s">
        <v>106</v>
      </c>
      <c r="C7" s="3" t="s">
        <v>109</v>
      </c>
      <c r="D7" s="3" t="s">
        <v>113</v>
      </c>
      <c r="E7" s="3" t="s">
        <v>117</v>
      </c>
      <c r="F7" s="3" t="s">
        <v>121</v>
      </c>
      <c r="G7" s="3" t="s">
        <v>124</v>
      </c>
      <c r="H7" s="3" t="s">
        <v>127</v>
      </c>
      <c r="I7" s="3" t="s">
        <v>130</v>
      </c>
      <c r="J7" s="3" t="s">
        <v>133</v>
      </c>
      <c r="K7" s="3" t="s">
        <v>135</v>
      </c>
      <c r="L7" s="3" t="s">
        <v>137</v>
      </c>
      <c r="M7" s="3" t="s">
        <v>139</v>
      </c>
      <c r="N7" s="3" t="s">
        <v>141</v>
      </c>
      <c r="O7" s="3" t="s">
        <v>143</v>
      </c>
      <c r="P7" s="74" t="str">
        <f>T1</f>
        <v>CPMK3</v>
      </c>
      <c r="Q7" s="74"/>
    </row>
    <row r="8" spans="1:26" ht="14.25" customHeight="1">
      <c r="A8" s="103">
        <v>1</v>
      </c>
      <c r="B8" s="64">
        <f>'FORM NILAI SIAP'!N8</f>
        <v>4</v>
      </c>
      <c r="C8" s="64">
        <f>'FORM NILAI SIAP'!P8</f>
        <v>4</v>
      </c>
      <c r="D8" s="64">
        <f>'FORM NILAI SIAP'!R8</f>
        <v>4</v>
      </c>
      <c r="E8" s="64">
        <f>'FORM NILAI SIAP'!T8</f>
        <v>4</v>
      </c>
      <c r="F8" s="64" t="str">
        <f>'FORM NILAI SIAP'!V8</f>
        <v/>
      </c>
      <c r="G8" s="64" t="str">
        <f>'FORM NILAI SIAP'!X8</f>
        <v/>
      </c>
      <c r="H8" s="64" t="str">
        <f>'FORM NILAI SIAP'!Z8</f>
        <v/>
      </c>
      <c r="I8" s="64" t="str">
        <f>'FORM NILAI SIAP'!AB8</f>
        <v/>
      </c>
      <c r="J8" s="64" t="str">
        <f>'FORM NILAI SIAP'!AD8</f>
        <v/>
      </c>
      <c r="K8" s="64" t="str">
        <f>'FORM NILAI SIAP'!AF8</f>
        <v/>
      </c>
      <c r="L8" s="64" t="str">
        <f>'FORM NILAI SIAP'!AH8</f>
        <v/>
      </c>
      <c r="M8" s="64" t="str">
        <f>'FORM NILAI SIAP'!AJ8</f>
        <v/>
      </c>
      <c r="N8" s="64" t="str">
        <f>'FORM NILAI SIAP'!AL8</f>
        <v/>
      </c>
      <c r="O8" s="64" t="str">
        <f>'FORM NILAI SIAP'!AN8</f>
        <v/>
      </c>
      <c r="P8" s="106">
        <f t="shared" ref="P8:P251" ca="1" si="2">OFFSET(A8,,MATCH($T$1,$B$7:$O$7,0))</f>
        <v>4</v>
      </c>
    </row>
    <row r="9" spans="1:26" ht="14.25" customHeight="1">
      <c r="A9" s="103">
        <f t="shared" ref="A9:A72" si="3">IF(A8="","",IF(A8=jmlmhs,"",A8+1))</f>
        <v>2</v>
      </c>
      <c r="B9" s="64">
        <f>'FORM NILAI SIAP'!N9</f>
        <v>4</v>
      </c>
      <c r="C9" s="64">
        <f>'FORM NILAI SIAP'!P9</f>
        <v>4</v>
      </c>
      <c r="D9" s="64">
        <f>'FORM NILAI SIAP'!R9</f>
        <v>4</v>
      </c>
      <c r="E9" s="64">
        <f>'FORM NILAI SIAP'!T9</f>
        <v>4</v>
      </c>
      <c r="F9" s="64" t="str">
        <f>'FORM NILAI SIAP'!V9</f>
        <v/>
      </c>
      <c r="G9" s="64" t="str">
        <f>'FORM NILAI SIAP'!X9</f>
        <v/>
      </c>
      <c r="H9" s="64" t="str">
        <f>'FORM NILAI SIAP'!Z9</f>
        <v/>
      </c>
      <c r="I9" s="64" t="str">
        <f>'FORM NILAI SIAP'!AB9</f>
        <v/>
      </c>
      <c r="J9" s="64" t="str">
        <f>'FORM NILAI SIAP'!AD9</f>
        <v/>
      </c>
      <c r="K9" s="64" t="str">
        <f>'FORM NILAI SIAP'!AF9</f>
        <v/>
      </c>
      <c r="L9" s="64" t="str">
        <f>'FORM NILAI SIAP'!AH9</f>
        <v/>
      </c>
      <c r="M9" s="64" t="str">
        <f>'FORM NILAI SIAP'!AJ9</f>
        <v/>
      </c>
      <c r="N9" s="64" t="str">
        <f>'FORM NILAI SIAP'!AL9</f>
        <v/>
      </c>
      <c r="O9" s="64" t="str">
        <f>'FORM NILAI SIAP'!AN9</f>
        <v/>
      </c>
      <c r="P9" s="106">
        <f t="shared" ca="1" si="2"/>
        <v>4</v>
      </c>
    </row>
    <row r="10" spans="1:26" ht="14.25" customHeight="1">
      <c r="A10" s="103">
        <f t="shared" si="3"/>
        <v>3</v>
      </c>
      <c r="B10" s="64">
        <f>'FORM NILAI SIAP'!N10</f>
        <v>4</v>
      </c>
      <c r="C10" s="64">
        <f>'FORM NILAI SIAP'!P10</f>
        <v>4</v>
      </c>
      <c r="D10" s="64">
        <f>'FORM NILAI SIAP'!R10</f>
        <v>2</v>
      </c>
      <c r="E10" s="64">
        <f>'FORM NILAI SIAP'!T10</f>
        <v>2</v>
      </c>
      <c r="F10" s="64" t="str">
        <f>'FORM NILAI SIAP'!V10</f>
        <v/>
      </c>
      <c r="G10" s="64" t="str">
        <f>'FORM NILAI SIAP'!X10</f>
        <v/>
      </c>
      <c r="H10" s="64" t="str">
        <f>'FORM NILAI SIAP'!Z10</f>
        <v/>
      </c>
      <c r="I10" s="64" t="str">
        <f>'FORM NILAI SIAP'!AB10</f>
        <v/>
      </c>
      <c r="J10" s="64" t="str">
        <f>'FORM NILAI SIAP'!AD10</f>
        <v/>
      </c>
      <c r="K10" s="64" t="str">
        <f>'FORM NILAI SIAP'!AF10</f>
        <v/>
      </c>
      <c r="L10" s="64" t="str">
        <f>'FORM NILAI SIAP'!AH10</f>
        <v/>
      </c>
      <c r="M10" s="64" t="str">
        <f>'FORM NILAI SIAP'!AJ10</f>
        <v/>
      </c>
      <c r="N10" s="64" t="str">
        <f>'FORM NILAI SIAP'!AL10</f>
        <v/>
      </c>
      <c r="O10" s="64" t="str">
        <f>'FORM NILAI SIAP'!AN10</f>
        <v/>
      </c>
      <c r="P10" s="106">
        <f t="shared" ca="1" si="2"/>
        <v>2</v>
      </c>
    </row>
    <row r="11" spans="1:26" ht="14.25" customHeight="1">
      <c r="A11" s="103">
        <f t="shared" si="3"/>
        <v>4</v>
      </c>
      <c r="B11" s="64">
        <f>'FORM NILAI SIAP'!N11</f>
        <v>4</v>
      </c>
      <c r="C11" s="64">
        <f>'FORM NILAI SIAP'!P11</f>
        <v>4</v>
      </c>
      <c r="D11" s="64">
        <f>'FORM NILAI SIAP'!R11</f>
        <v>4</v>
      </c>
      <c r="E11" s="64">
        <f>'FORM NILAI SIAP'!T11</f>
        <v>4</v>
      </c>
      <c r="F11" s="64" t="str">
        <f>'FORM NILAI SIAP'!V11</f>
        <v/>
      </c>
      <c r="G11" s="64" t="str">
        <f>'FORM NILAI SIAP'!X11</f>
        <v/>
      </c>
      <c r="H11" s="64" t="str">
        <f>'FORM NILAI SIAP'!Z11</f>
        <v/>
      </c>
      <c r="I11" s="64" t="str">
        <f>'FORM NILAI SIAP'!AB11</f>
        <v/>
      </c>
      <c r="J11" s="64" t="str">
        <f>'FORM NILAI SIAP'!AD11</f>
        <v/>
      </c>
      <c r="K11" s="64" t="str">
        <f>'FORM NILAI SIAP'!AF11</f>
        <v/>
      </c>
      <c r="L11" s="64" t="str">
        <f>'FORM NILAI SIAP'!AH11</f>
        <v/>
      </c>
      <c r="M11" s="64" t="str">
        <f>'FORM NILAI SIAP'!AJ11</f>
        <v/>
      </c>
      <c r="N11" s="64" t="str">
        <f>'FORM NILAI SIAP'!AL11</f>
        <v/>
      </c>
      <c r="O11" s="64" t="str">
        <f>'FORM NILAI SIAP'!AN11</f>
        <v/>
      </c>
      <c r="P11" s="106">
        <f t="shared" ca="1" si="2"/>
        <v>4</v>
      </c>
    </row>
    <row r="12" spans="1:26" ht="14.25" customHeight="1">
      <c r="A12" s="103">
        <f t="shared" si="3"/>
        <v>5</v>
      </c>
      <c r="B12" s="64">
        <f>'FORM NILAI SIAP'!N12</f>
        <v>4</v>
      </c>
      <c r="C12" s="64">
        <f>'FORM NILAI SIAP'!P12</f>
        <v>4</v>
      </c>
      <c r="D12" s="64">
        <f>'FORM NILAI SIAP'!R12</f>
        <v>4</v>
      </c>
      <c r="E12" s="64">
        <f>'FORM NILAI SIAP'!T12</f>
        <v>4</v>
      </c>
      <c r="F12" s="64" t="str">
        <f>'FORM NILAI SIAP'!V12</f>
        <v/>
      </c>
      <c r="G12" s="64" t="str">
        <f>'FORM NILAI SIAP'!X12</f>
        <v/>
      </c>
      <c r="H12" s="64" t="str">
        <f>'FORM NILAI SIAP'!Z12</f>
        <v/>
      </c>
      <c r="I12" s="64" t="str">
        <f>'FORM NILAI SIAP'!AB12</f>
        <v/>
      </c>
      <c r="J12" s="64" t="str">
        <f>'FORM NILAI SIAP'!AD12</f>
        <v/>
      </c>
      <c r="K12" s="64" t="str">
        <f>'FORM NILAI SIAP'!AF12</f>
        <v/>
      </c>
      <c r="L12" s="64" t="str">
        <f>'FORM NILAI SIAP'!AH12</f>
        <v/>
      </c>
      <c r="M12" s="64" t="str">
        <f>'FORM NILAI SIAP'!AJ12</f>
        <v/>
      </c>
      <c r="N12" s="64" t="str">
        <f>'FORM NILAI SIAP'!AL12</f>
        <v/>
      </c>
      <c r="O12" s="64" t="str">
        <f>'FORM NILAI SIAP'!AN12</f>
        <v/>
      </c>
      <c r="P12" s="106">
        <f t="shared" ca="1" si="2"/>
        <v>4</v>
      </c>
    </row>
    <row r="13" spans="1:26" ht="14.25" customHeight="1">
      <c r="A13" s="103">
        <f t="shared" si="3"/>
        <v>6</v>
      </c>
      <c r="B13" s="64">
        <f>'FORM NILAI SIAP'!N13</f>
        <v>4</v>
      </c>
      <c r="C13" s="64">
        <f>'FORM NILAI SIAP'!P13</f>
        <v>4</v>
      </c>
      <c r="D13" s="64">
        <f>'FORM NILAI SIAP'!R13</f>
        <v>2</v>
      </c>
      <c r="E13" s="64">
        <f>'FORM NILAI SIAP'!T13</f>
        <v>2</v>
      </c>
      <c r="F13" s="64" t="str">
        <f>'FORM NILAI SIAP'!V13</f>
        <v/>
      </c>
      <c r="G13" s="64" t="str">
        <f>'FORM NILAI SIAP'!X13</f>
        <v/>
      </c>
      <c r="H13" s="64" t="str">
        <f>'FORM NILAI SIAP'!Z13</f>
        <v/>
      </c>
      <c r="I13" s="64" t="str">
        <f>'FORM NILAI SIAP'!AB13</f>
        <v/>
      </c>
      <c r="J13" s="64" t="str">
        <f>'FORM NILAI SIAP'!AD13</f>
        <v/>
      </c>
      <c r="K13" s="64" t="str">
        <f>'FORM NILAI SIAP'!AF13</f>
        <v/>
      </c>
      <c r="L13" s="64" t="str">
        <f>'FORM NILAI SIAP'!AH13</f>
        <v/>
      </c>
      <c r="M13" s="64" t="str">
        <f>'FORM NILAI SIAP'!AJ13</f>
        <v/>
      </c>
      <c r="N13" s="64" t="str">
        <f>'FORM NILAI SIAP'!AL13</f>
        <v/>
      </c>
      <c r="O13" s="64" t="str">
        <f>'FORM NILAI SIAP'!AN13</f>
        <v/>
      </c>
      <c r="P13" s="106">
        <f t="shared" ca="1" si="2"/>
        <v>2</v>
      </c>
    </row>
    <row r="14" spans="1:26" ht="14.25" customHeight="1">
      <c r="A14" s="103">
        <f t="shared" si="3"/>
        <v>7</v>
      </c>
      <c r="B14" s="64">
        <f>'FORM NILAI SIAP'!N14</f>
        <v>4</v>
      </c>
      <c r="C14" s="64">
        <f>'FORM NILAI SIAP'!P14</f>
        <v>4</v>
      </c>
      <c r="D14" s="64">
        <f>'FORM NILAI SIAP'!R14</f>
        <v>3</v>
      </c>
      <c r="E14" s="64">
        <f>'FORM NILAI SIAP'!T14</f>
        <v>3</v>
      </c>
      <c r="F14" s="64" t="str">
        <f>'FORM NILAI SIAP'!V14</f>
        <v/>
      </c>
      <c r="G14" s="64" t="str">
        <f>'FORM NILAI SIAP'!X14</f>
        <v/>
      </c>
      <c r="H14" s="64" t="str">
        <f>'FORM NILAI SIAP'!Z14</f>
        <v/>
      </c>
      <c r="I14" s="64" t="str">
        <f>'FORM NILAI SIAP'!AB14</f>
        <v/>
      </c>
      <c r="J14" s="64" t="str">
        <f>'FORM NILAI SIAP'!AD14</f>
        <v/>
      </c>
      <c r="K14" s="64" t="str">
        <f>'FORM NILAI SIAP'!AF14</f>
        <v/>
      </c>
      <c r="L14" s="64" t="str">
        <f>'FORM NILAI SIAP'!AH14</f>
        <v/>
      </c>
      <c r="M14" s="64" t="str">
        <f>'FORM NILAI SIAP'!AJ14</f>
        <v/>
      </c>
      <c r="N14" s="64" t="str">
        <f>'FORM NILAI SIAP'!AL14</f>
        <v/>
      </c>
      <c r="O14" s="64" t="str">
        <f>'FORM NILAI SIAP'!AN14</f>
        <v/>
      </c>
      <c r="P14" s="106">
        <f t="shared" ca="1" si="2"/>
        <v>3</v>
      </c>
    </row>
    <row r="15" spans="1:26" ht="14.25" customHeight="1">
      <c r="A15" s="103">
        <f t="shared" si="3"/>
        <v>8</v>
      </c>
      <c r="B15" s="64">
        <f>'FORM NILAI SIAP'!N15</f>
        <v>4</v>
      </c>
      <c r="C15" s="64">
        <f>'FORM NILAI SIAP'!P15</f>
        <v>4</v>
      </c>
      <c r="D15" s="64">
        <f>'FORM NILAI SIAP'!R15</f>
        <v>2</v>
      </c>
      <c r="E15" s="64">
        <f>'FORM NILAI SIAP'!T15</f>
        <v>2</v>
      </c>
      <c r="F15" s="64" t="str">
        <f>'FORM NILAI SIAP'!V15</f>
        <v/>
      </c>
      <c r="G15" s="64" t="str">
        <f>'FORM NILAI SIAP'!X15</f>
        <v/>
      </c>
      <c r="H15" s="64" t="str">
        <f>'FORM NILAI SIAP'!Z15</f>
        <v/>
      </c>
      <c r="I15" s="64" t="str">
        <f>'FORM NILAI SIAP'!AB15</f>
        <v/>
      </c>
      <c r="J15" s="64" t="str">
        <f>'FORM NILAI SIAP'!AD15</f>
        <v/>
      </c>
      <c r="K15" s="64" t="str">
        <f>'FORM NILAI SIAP'!AF15</f>
        <v/>
      </c>
      <c r="L15" s="64" t="str">
        <f>'FORM NILAI SIAP'!AH15</f>
        <v/>
      </c>
      <c r="M15" s="64" t="str">
        <f>'FORM NILAI SIAP'!AJ15</f>
        <v/>
      </c>
      <c r="N15" s="64" t="str">
        <f>'FORM NILAI SIAP'!AL15</f>
        <v/>
      </c>
      <c r="O15" s="64" t="str">
        <f>'FORM NILAI SIAP'!AN15</f>
        <v/>
      </c>
      <c r="P15" s="106">
        <f t="shared" ca="1" si="2"/>
        <v>2</v>
      </c>
    </row>
    <row r="16" spans="1:26" ht="14.25" customHeight="1">
      <c r="A16" s="103">
        <f t="shared" si="3"/>
        <v>9</v>
      </c>
      <c r="B16" s="64">
        <f>'FORM NILAI SIAP'!N16</f>
        <v>2</v>
      </c>
      <c r="C16" s="64">
        <f>'FORM NILAI SIAP'!P16</f>
        <v>2</v>
      </c>
      <c r="D16" s="64">
        <f>'FORM NILAI SIAP'!R16</f>
        <v>1</v>
      </c>
      <c r="E16" s="64">
        <f>'FORM NILAI SIAP'!T16</f>
        <v>1</v>
      </c>
      <c r="F16" s="64" t="str">
        <f>'FORM NILAI SIAP'!V16</f>
        <v/>
      </c>
      <c r="G16" s="64" t="str">
        <f>'FORM NILAI SIAP'!X16</f>
        <v/>
      </c>
      <c r="H16" s="64" t="str">
        <f>'FORM NILAI SIAP'!Z16</f>
        <v/>
      </c>
      <c r="I16" s="64" t="str">
        <f>'FORM NILAI SIAP'!AB16</f>
        <v/>
      </c>
      <c r="J16" s="64" t="str">
        <f>'FORM NILAI SIAP'!AD16</f>
        <v/>
      </c>
      <c r="K16" s="64" t="str">
        <f>'FORM NILAI SIAP'!AF16</f>
        <v/>
      </c>
      <c r="L16" s="64" t="str">
        <f>'FORM NILAI SIAP'!AH16</f>
        <v/>
      </c>
      <c r="M16" s="64" t="str">
        <f>'FORM NILAI SIAP'!AJ16</f>
        <v/>
      </c>
      <c r="N16" s="64" t="str">
        <f>'FORM NILAI SIAP'!AL16</f>
        <v/>
      </c>
      <c r="O16" s="64" t="str">
        <f>'FORM NILAI SIAP'!AN16</f>
        <v/>
      </c>
      <c r="P16" s="106">
        <f t="shared" ca="1" si="2"/>
        <v>1</v>
      </c>
    </row>
    <row r="17" spans="1:18" ht="14.25" customHeight="1">
      <c r="A17" s="103">
        <f t="shared" si="3"/>
        <v>10</v>
      </c>
      <c r="B17" s="64">
        <f>'FORM NILAI SIAP'!N17</f>
        <v>4</v>
      </c>
      <c r="C17" s="64">
        <f>'FORM NILAI SIAP'!P17</f>
        <v>4</v>
      </c>
      <c r="D17" s="64">
        <f>'FORM NILAI SIAP'!R17</f>
        <v>4</v>
      </c>
      <c r="E17" s="64">
        <f>'FORM NILAI SIAP'!T17</f>
        <v>4</v>
      </c>
      <c r="F17" s="64" t="str">
        <f>'FORM NILAI SIAP'!V17</f>
        <v/>
      </c>
      <c r="G17" s="64" t="str">
        <f>'FORM NILAI SIAP'!X17</f>
        <v/>
      </c>
      <c r="H17" s="64" t="str">
        <f>'FORM NILAI SIAP'!Z17</f>
        <v/>
      </c>
      <c r="I17" s="64" t="str">
        <f>'FORM NILAI SIAP'!AB17</f>
        <v/>
      </c>
      <c r="J17" s="64" t="str">
        <f>'FORM NILAI SIAP'!AD17</f>
        <v/>
      </c>
      <c r="K17" s="64" t="str">
        <f>'FORM NILAI SIAP'!AF17</f>
        <v/>
      </c>
      <c r="L17" s="64" t="str">
        <f>'FORM NILAI SIAP'!AH17</f>
        <v/>
      </c>
      <c r="M17" s="64" t="str">
        <f>'FORM NILAI SIAP'!AJ17</f>
        <v/>
      </c>
      <c r="N17" s="64" t="str">
        <f>'FORM NILAI SIAP'!AL17</f>
        <v/>
      </c>
      <c r="O17" s="64" t="str">
        <f>'FORM NILAI SIAP'!AN17</f>
        <v/>
      </c>
      <c r="P17" s="106">
        <f t="shared" ca="1" si="2"/>
        <v>4</v>
      </c>
    </row>
    <row r="18" spans="1:18" ht="14.25" customHeight="1">
      <c r="A18" s="103">
        <f t="shared" si="3"/>
        <v>11</v>
      </c>
      <c r="B18" s="64">
        <f>'FORM NILAI SIAP'!N18</f>
        <v>4</v>
      </c>
      <c r="C18" s="64">
        <f>'FORM NILAI SIAP'!P18</f>
        <v>4</v>
      </c>
      <c r="D18" s="64">
        <f>'FORM NILAI SIAP'!R18</f>
        <v>4</v>
      </c>
      <c r="E18" s="64">
        <f>'FORM NILAI SIAP'!T18</f>
        <v>4</v>
      </c>
      <c r="F18" s="64" t="str">
        <f>'FORM NILAI SIAP'!V18</f>
        <v/>
      </c>
      <c r="G18" s="64" t="str">
        <f>'FORM NILAI SIAP'!X18</f>
        <v/>
      </c>
      <c r="H18" s="64" t="str">
        <f>'FORM NILAI SIAP'!Z18</f>
        <v/>
      </c>
      <c r="I18" s="64" t="str">
        <f>'FORM NILAI SIAP'!AB18</f>
        <v/>
      </c>
      <c r="J18" s="64" t="str">
        <f>'FORM NILAI SIAP'!AD18</f>
        <v/>
      </c>
      <c r="K18" s="64" t="str">
        <f>'FORM NILAI SIAP'!AF18</f>
        <v/>
      </c>
      <c r="L18" s="64" t="str">
        <f>'FORM NILAI SIAP'!AH18</f>
        <v/>
      </c>
      <c r="M18" s="64" t="str">
        <f>'FORM NILAI SIAP'!AJ18</f>
        <v/>
      </c>
      <c r="N18" s="64" t="str">
        <f>'FORM NILAI SIAP'!AL18</f>
        <v/>
      </c>
      <c r="O18" s="64" t="str">
        <f>'FORM NILAI SIAP'!AN18</f>
        <v/>
      </c>
      <c r="P18" s="106">
        <f t="shared" ca="1" si="2"/>
        <v>4</v>
      </c>
    </row>
    <row r="19" spans="1:18" ht="14.25" customHeight="1">
      <c r="A19" s="103">
        <f t="shared" si="3"/>
        <v>12</v>
      </c>
      <c r="B19" s="64">
        <f>'FORM NILAI SIAP'!N19</f>
        <v>4</v>
      </c>
      <c r="C19" s="64">
        <f>'FORM NILAI SIAP'!P19</f>
        <v>4</v>
      </c>
      <c r="D19" s="64">
        <f>'FORM NILAI SIAP'!R19</f>
        <v>4</v>
      </c>
      <c r="E19" s="64">
        <f>'FORM NILAI SIAP'!T19</f>
        <v>4</v>
      </c>
      <c r="F19" s="64" t="str">
        <f>'FORM NILAI SIAP'!V19</f>
        <v/>
      </c>
      <c r="G19" s="64" t="str">
        <f>'FORM NILAI SIAP'!X19</f>
        <v/>
      </c>
      <c r="H19" s="64" t="str">
        <f>'FORM NILAI SIAP'!Z19</f>
        <v/>
      </c>
      <c r="I19" s="64" t="str">
        <f>'FORM NILAI SIAP'!AB19</f>
        <v/>
      </c>
      <c r="J19" s="64" t="str">
        <f>'FORM NILAI SIAP'!AD19</f>
        <v/>
      </c>
      <c r="K19" s="64" t="str">
        <f>'FORM NILAI SIAP'!AF19</f>
        <v/>
      </c>
      <c r="L19" s="64" t="str">
        <f>'FORM NILAI SIAP'!AH19</f>
        <v/>
      </c>
      <c r="M19" s="64" t="str">
        <f>'FORM NILAI SIAP'!AJ19</f>
        <v/>
      </c>
      <c r="N19" s="64" t="str">
        <f>'FORM NILAI SIAP'!AL19</f>
        <v/>
      </c>
      <c r="O19" s="64" t="str">
        <f>'FORM NILAI SIAP'!AN19</f>
        <v/>
      </c>
      <c r="P19" s="106">
        <f t="shared" ca="1" si="2"/>
        <v>4</v>
      </c>
      <c r="R19" s="5" t="str">
        <f>"Distribusi nilai "&amp;T1</f>
        <v>Distribusi nilai CPMK3</v>
      </c>
    </row>
    <row r="20" spans="1:18" ht="14.25" customHeight="1">
      <c r="A20" s="103">
        <f t="shared" si="3"/>
        <v>13</v>
      </c>
      <c r="B20" s="64">
        <f>'FORM NILAI SIAP'!N20</f>
        <v>4</v>
      </c>
      <c r="C20" s="64">
        <f>'FORM NILAI SIAP'!P20</f>
        <v>4</v>
      </c>
      <c r="D20" s="64">
        <f>'FORM NILAI SIAP'!R20</f>
        <v>2</v>
      </c>
      <c r="E20" s="64">
        <f>'FORM NILAI SIAP'!T20</f>
        <v>2</v>
      </c>
      <c r="F20" s="64" t="str">
        <f>'FORM NILAI SIAP'!V20</f>
        <v/>
      </c>
      <c r="G20" s="64" t="str">
        <f>'FORM NILAI SIAP'!X20</f>
        <v/>
      </c>
      <c r="H20" s="64" t="str">
        <f>'FORM NILAI SIAP'!Z20</f>
        <v/>
      </c>
      <c r="I20" s="64" t="str">
        <f>'FORM NILAI SIAP'!AB20</f>
        <v/>
      </c>
      <c r="J20" s="64" t="str">
        <f>'FORM NILAI SIAP'!AD20</f>
        <v/>
      </c>
      <c r="K20" s="64" t="str">
        <f>'FORM NILAI SIAP'!AF20</f>
        <v/>
      </c>
      <c r="L20" s="64" t="str">
        <f>'FORM NILAI SIAP'!AH20</f>
        <v/>
      </c>
      <c r="M20" s="64" t="str">
        <f>'FORM NILAI SIAP'!AJ20</f>
        <v/>
      </c>
      <c r="N20" s="64" t="str">
        <f>'FORM NILAI SIAP'!AL20</f>
        <v/>
      </c>
      <c r="O20" s="64" t="str">
        <f>'FORM NILAI SIAP'!AN20</f>
        <v/>
      </c>
      <c r="P20" s="106">
        <f t="shared" ca="1" si="2"/>
        <v>2</v>
      </c>
    </row>
    <row r="21" spans="1:18" ht="14.25" customHeight="1">
      <c r="A21" s="103">
        <f t="shared" si="3"/>
        <v>14</v>
      </c>
      <c r="B21" s="64">
        <f>'FORM NILAI SIAP'!N21</f>
        <v>4</v>
      </c>
      <c r="C21" s="64">
        <f>'FORM NILAI SIAP'!P21</f>
        <v>4</v>
      </c>
      <c r="D21" s="64">
        <f>'FORM NILAI SIAP'!R21</f>
        <v>4</v>
      </c>
      <c r="E21" s="64">
        <f>'FORM NILAI SIAP'!T21</f>
        <v>4</v>
      </c>
      <c r="F21" s="64" t="str">
        <f>'FORM NILAI SIAP'!V21</f>
        <v/>
      </c>
      <c r="G21" s="64" t="str">
        <f>'FORM NILAI SIAP'!X21</f>
        <v/>
      </c>
      <c r="H21" s="64" t="str">
        <f>'FORM NILAI SIAP'!Z21</f>
        <v/>
      </c>
      <c r="I21" s="64" t="str">
        <f>'FORM NILAI SIAP'!AB21</f>
        <v/>
      </c>
      <c r="J21" s="64" t="str">
        <f>'FORM NILAI SIAP'!AD21</f>
        <v/>
      </c>
      <c r="K21" s="64" t="str">
        <f>'FORM NILAI SIAP'!AF21</f>
        <v/>
      </c>
      <c r="L21" s="64" t="str">
        <f>'FORM NILAI SIAP'!AH21</f>
        <v/>
      </c>
      <c r="M21" s="64" t="str">
        <f>'FORM NILAI SIAP'!AJ21</f>
        <v/>
      </c>
      <c r="N21" s="64" t="str">
        <f>'FORM NILAI SIAP'!AL21</f>
        <v/>
      </c>
      <c r="O21" s="64" t="str">
        <f>'FORM NILAI SIAP'!AN21</f>
        <v/>
      </c>
      <c r="P21" s="106">
        <f t="shared" ca="1" si="2"/>
        <v>4</v>
      </c>
    </row>
    <row r="22" spans="1:18" ht="14.25" customHeight="1">
      <c r="A22" s="103">
        <f t="shared" si="3"/>
        <v>15</v>
      </c>
      <c r="B22" s="64">
        <f>'FORM NILAI SIAP'!N22</f>
        <v>4</v>
      </c>
      <c r="C22" s="64">
        <f>'FORM NILAI SIAP'!P22</f>
        <v>4</v>
      </c>
      <c r="D22" s="64">
        <f>'FORM NILAI SIAP'!R22</f>
        <v>4</v>
      </c>
      <c r="E22" s="64">
        <f>'FORM NILAI SIAP'!T22</f>
        <v>4</v>
      </c>
      <c r="F22" s="64" t="str">
        <f>'FORM NILAI SIAP'!V22</f>
        <v/>
      </c>
      <c r="G22" s="64" t="str">
        <f>'FORM NILAI SIAP'!X22</f>
        <v/>
      </c>
      <c r="H22" s="64" t="str">
        <f>'FORM NILAI SIAP'!Z22</f>
        <v/>
      </c>
      <c r="I22" s="64" t="str">
        <f>'FORM NILAI SIAP'!AB22</f>
        <v/>
      </c>
      <c r="J22" s="64" t="str">
        <f>'FORM NILAI SIAP'!AD22</f>
        <v/>
      </c>
      <c r="K22" s="64" t="str">
        <f>'FORM NILAI SIAP'!AF22</f>
        <v/>
      </c>
      <c r="L22" s="64" t="str">
        <f>'FORM NILAI SIAP'!AH22</f>
        <v/>
      </c>
      <c r="M22" s="64" t="str">
        <f>'FORM NILAI SIAP'!AJ22</f>
        <v/>
      </c>
      <c r="N22" s="64" t="str">
        <f>'FORM NILAI SIAP'!AL22</f>
        <v/>
      </c>
      <c r="O22" s="64" t="str">
        <f>'FORM NILAI SIAP'!AN22</f>
        <v/>
      </c>
      <c r="P22" s="106">
        <f t="shared" ca="1" si="2"/>
        <v>4</v>
      </c>
    </row>
    <row r="23" spans="1:18" ht="14.25" customHeight="1">
      <c r="A23" s="103">
        <f t="shared" si="3"/>
        <v>16</v>
      </c>
      <c r="B23" s="64">
        <f>'FORM NILAI SIAP'!N23</f>
        <v>4</v>
      </c>
      <c r="C23" s="64">
        <f>'FORM NILAI SIAP'!P23</f>
        <v>4</v>
      </c>
      <c r="D23" s="64">
        <f>'FORM NILAI SIAP'!R23</f>
        <v>4</v>
      </c>
      <c r="E23" s="64">
        <f>'FORM NILAI SIAP'!T23</f>
        <v>4</v>
      </c>
      <c r="F23" s="64" t="str">
        <f>'FORM NILAI SIAP'!V23</f>
        <v/>
      </c>
      <c r="G23" s="64" t="str">
        <f>'FORM NILAI SIAP'!X23</f>
        <v/>
      </c>
      <c r="H23" s="64" t="str">
        <f>'FORM NILAI SIAP'!Z23</f>
        <v/>
      </c>
      <c r="I23" s="64" t="str">
        <f>'FORM NILAI SIAP'!AB23</f>
        <v/>
      </c>
      <c r="J23" s="64" t="str">
        <f>'FORM NILAI SIAP'!AD23</f>
        <v/>
      </c>
      <c r="K23" s="64" t="str">
        <f>'FORM NILAI SIAP'!AF23</f>
        <v/>
      </c>
      <c r="L23" s="64" t="str">
        <f>'FORM NILAI SIAP'!AH23</f>
        <v/>
      </c>
      <c r="M23" s="64" t="str">
        <f>'FORM NILAI SIAP'!AJ23</f>
        <v/>
      </c>
      <c r="N23" s="64" t="str">
        <f>'FORM NILAI SIAP'!AL23</f>
        <v/>
      </c>
      <c r="O23" s="64" t="str">
        <f>'FORM NILAI SIAP'!AN23</f>
        <v/>
      </c>
      <c r="P23" s="106">
        <f t="shared" ca="1" si="2"/>
        <v>4</v>
      </c>
    </row>
    <row r="24" spans="1:18" ht="14.25" customHeight="1">
      <c r="A24" s="103">
        <f t="shared" si="3"/>
        <v>17</v>
      </c>
      <c r="B24" s="64">
        <f>'FORM NILAI SIAP'!N24</f>
        <v>4</v>
      </c>
      <c r="C24" s="64">
        <f>'FORM NILAI SIAP'!P24</f>
        <v>4</v>
      </c>
      <c r="D24" s="64">
        <f>'FORM NILAI SIAP'!R24</f>
        <v>4</v>
      </c>
      <c r="E24" s="64">
        <f>'FORM NILAI SIAP'!T24</f>
        <v>4</v>
      </c>
      <c r="F24" s="64" t="str">
        <f>'FORM NILAI SIAP'!V24</f>
        <v/>
      </c>
      <c r="G24" s="64" t="str">
        <f>'FORM NILAI SIAP'!X24</f>
        <v/>
      </c>
      <c r="H24" s="64" t="str">
        <f>'FORM NILAI SIAP'!Z24</f>
        <v/>
      </c>
      <c r="I24" s="64" t="str">
        <f>'FORM NILAI SIAP'!AB24</f>
        <v/>
      </c>
      <c r="J24" s="64" t="str">
        <f>'FORM NILAI SIAP'!AD24</f>
        <v/>
      </c>
      <c r="K24" s="64" t="str">
        <f>'FORM NILAI SIAP'!AF24</f>
        <v/>
      </c>
      <c r="L24" s="64" t="str">
        <f>'FORM NILAI SIAP'!AH24</f>
        <v/>
      </c>
      <c r="M24" s="64" t="str">
        <f>'FORM NILAI SIAP'!AJ24</f>
        <v/>
      </c>
      <c r="N24" s="64" t="str">
        <f>'FORM NILAI SIAP'!AL24</f>
        <v/>
      </c>
      <c r="O24" s="64" t="str">
        <f>'FORM NILAI SIAP'!AN24</f>
        <v/>
      </c>
      <c r="P24" s="106">
        <f t="shared" ca="1" si="2"/>
        <v>4</v>
      </c>
    </row>
    <row r="25" spans="1:18" ht="14.25" customHeight="1">
      <c r="A25" s="103">
        <f t="shared" si="3"/>
        <v>18</v>
      </c>
      <c r="B25" s="64">
        <f>'FORM NILAI SIAP'!N25</f>
        <v>4</v>
      </c>
      <c r="C25" s="64">
        <f>'FORM NILAI SIAP'!P25</f>
        <v>4</v>
      </c>
      <c r="D25" s="64">
        <f>'FORM NILAI SIAP'!R25</f>
        <v>4</v>
      </c>
      <c r="E25" s="64">
        <f>'FORM NILAI SIAP'!T25</f>
        <v>4</v>
      </c>
      <c r="F25" s="64" t="str">
        <f>'FORM NILAI SIAP'!V25</f>
        <v/>
      </c>
      <c r="G25" s="64" t="str">
        <f>'FORM NILAI SIAP'!X25</f>
        <v/>
      </c>
      <c r="H25" s="64" t="str">
        <f>'FORM NILAI SIAP'!Z25</f>
        <v/>
      </c>
      <c r="I25" s="64" t="str">
        <f>'FORM NILAI SIAP'!AB25</f>
        <v/>
      </c>
      <c r="J25" s="64" t="str">
        <f>'FORM NILAI SIAP'!AD25</f>
        <v/>
      </c>
      <c r="K25" s="64" t="str">
        <f>'FORM NILAI SIAP'!AF25</f>
        <v/>
      </c>
      <c r="L25" s="64" t="str">
        <f>'FORM NILAI SIAP'!AH25</f>
        <v/>
      </c>
      <c r="M25" s="64" t="str">
        <f>'FORM NILAI SIAP'!AJ25</f>
        <v/>
      </c>
      <c r="N25" s="64" t="str">
        <f>'FORM NILAI SIAP'!AL25</f>
        <v/>
      </c>
      <c r="O25" s="64" t="str">
        <f>'FORM NILAI SIAP'!AN25</f>
        <v/>
      </c>
      <c r="P25" s="106">
        <f t="shared" ca="1" si="2"/>
        <v>4</v>
      </c>
    </row>
    <row r="26" spans="1:18" ht="14.25" customHeight="1">
      <c r="A26" s="103">
        <f t="shared" si="3"/>
        <v>19</v>
      </c>
      <c r="B26" s="64">
        <f>'FORM NILAI SIAP'!N26</f>
        <v>1</v>
      </c>
      <c r="C26" s="64">
        <f>'FORM NILAI SIAP'!P26</f>
        <v>1</v>
      </c>
      <c r="D26" s="64">
        <f>'FORM NILAI SIAP'!R26</f>
        <v>1</v>
      </c>
      <c r="E26" s="64">
        <f>'FORM NILAI SIAP'!T26</f>
        <v>1</v>
      </c>
      <c r="F26" s="64" t="str">
        <f>'FORM NILAI SIAP'!V26</f>
        <v/>
      </c>
      <c r="G26" s="64" t="str">
        <f>'FORM NILAI SIAP'!X26</f>
        <v/>
      </c>
      <c r="H26" s="64" t="str">
        <f>'FORM NILAI SIAP'!Z26</f>
        <v/>
      </c>
      <c r="I26" s="64" t="str">
        <f>'FORM NILAI SIAP'!AB26</f>
        <v/>
      </c>
      <c r="J26" s="64" t="str">
        <f>'FORM NILAI SIAP'!AD26</f>
        <v/>
      </c>
      <c r="K26" s="64" t="str">
        <f>'FORM NILAI SIAP'!AF26</f>
        <v/>
      </c>
      <c r="L26" s="64" t="str">
        <f>'FORM NILAI SIAP'!AH26</f>
        <v/>
      </c>
      <c r="M26" s="64" t="str">
        <f>'FORM NILAI SIAP'!AJ26</f>
        <v/>
      </c>
      <c r="N26" s="64" t="str">
        <f>'FORM NILAI SIAP'!AL26</f>
        <v/>
      </c>
      <c r="O26" s="64" t="str">
        <f>'FORM NILAI SIAP'!AN26</f>
        <v/>
      </c>
      <c r="P26" s="106">
        <f t="shared" ca="1" si="2"/>
        <v>1</v>
      </c>
    </row>
    <row r="27" spans="1:18" ht="14.25" customHeight="1">
      <c r="A27" s="103">
        <f t="shared" si="3"/>
        <v>20</v>
      </c>
      <c r="B27" s="64">
        <f>'FORM NILAI SIAP'!N27</f>
        <v>4</v>
      </c>
      <c r="C27" s="64">
        <f>'FORM NILAI SIAP'!P27</f>
        <v>4</v>
      </c>
      <c r="D27" s="64">
        <f>'FORM NILAI SIAP'!R27</f>
        <v>4</v>
      </c>
      <c r="E27" s="64">
        <f>'FORM NILAI SIAP'!T27</f>
        <v>4</v>
      </c>
      <c r="F27" s="64" t="str">
        <f>'FORM NILAI SIAP'!V27</f>
        <v/>
      </c>
      <c r="G27" s="64" t="str">
        <f>'FORM NILAI SIAP'!X27</f>
        <v/>
      </c>
      <c r="H27" s="64" t="str">
        <f>'FORM NILAI SIAP'!Z27</f>
        <v/>
      </c>
      <c r="I27" s="64" t="str">
        <f>'FORM NILAI SIAP'!AB27</f>
        <v/>
      </c>
      <c r="J27" s="64" t="str">
        <f>'FORM NILAI SIAP'!AD27</f>
        <v/>
      </c>
      <c r="K27" s="64" t="str">
        <f>'FORM NILAI SIAP'!AF27</f>
        <v/>
      </c>
      <c r="L27" s="64" t="str">
        <f>'FORM NILAI SIAP'!AH27</f>
        <v/>
      </c>
      <c r="M27" s="64" t="str">
        <f>'FORM NILAI SIAP'!AJ27</f>
        <v/>
      </c>
      <c r="N27" s="64" t="str">
        <f>'FORM NILAI SIAP'!AL27</f>
        <v/>
      </c>
      <c r="O27" s="64" t="str">
        <f>'FORM NILAI SIAP'!AN27</f>
        <v/>
      </c>
      <c r="P27" s="106">
        <f t="shared" ca="1" si="2"/>
        <v>4</v>
      </c>
    </row>
    <row r="28" spans="1:18" ht="14.25" customHeight="1">
      <c r="A28" s="103">
        <f t="shared" si="3"/>
        <v>21</v>
      </c>
      <c r="B28" s="64">
        <f>'FORM NILAI SIAP'!N28</f>
        <v>4</v>
      </c>
      <c r="C28" s="64">
        <f>'FORM NILAI SIAP'!P28</f>
        <v>4</v>
      </c>
      <c r="D28" s="64">
        <f>'FORM NILAI SIAP'!R28</f>
        <v>4</v>
      </c>
      <c r="E28" s="64">
        <f>'FORM NILAI SIAP'!T28</f>
        <v>4</v>
      </c>
      <c r="F28" s="64" t="str">
        <f>'FORM NILAI SIAP'!V28</f>
        <v/>
      </c>
      <c r="G28" s="64" t="str">
        <f>'FORM NILAI SIAP'!X28</f>
        <v/>
      </c>
      <c r="H28" s="64" t="str">
        <f>'FORM NILAI SIAP'!Z28</f>
        <v/>
      </c>
      <c r="I28" s="64" t="str">
        <f>'FORM NILAI SIAP'!AB28</f>
        <v/>
      </c>
      <c r="J28" s="64" t="str">
        <f>'FORM NILAI SIAP'!AD28</f>
        <v/>
      </c>
      <c r="K28" s="64" t="str">
        <f>'FORM NILAI SIAP'!AF28</f>
        <v/>
      </c>
      <c r="L28" s="64" t="str">
        <f>'FORM NILAI SIAP'!AH28</f>
        <v/>
      </c>
      <c r="M28" s="64" t="str">
        <f>'FORM NILAI SIAP'!AJ28</f>
        <v/>
      </c>
      <c r="N28" s="64" t="str">
        <f>'FORM NILAI SIAP'!AL28</f>
        <v/>
      </c>
      <c r="O28" s="64" t="str">
        <f>'FORM NILAI SIAP'!AN28</f>
        <v/>
      </c>
      <c r="P28" s="106">
        <f t="shared" ca="1" si="2"/>
        <v>4</v>
      </c>
    </row>
    <row r="29" spans="1:18" ht="14.25" customHeight="1">
      <c r="A29" s="103">
        <f t="shared" si="3"/>
        <v>22</v>
      </c>
      <c r="B29" s="64">
        <f>'FORM NILAI SIAP'!N29</f>
        <v>4</v>
      </c>
      <c r="C29" s="64">
        <f>'FORM NILAI SIAP'!P29</f>
        <v>4</v>
      </c>
      <c r="D29" s="64">
        <f>'FORM NILAI SIAP'!R29</f>
        <v>2</v>
      </c>
      <c r="E29" s="64">
        <f>'FORM NILAI SIAP'!T29</f>
        <v>2</v>
      </c>
      <c r="F29" s="64" t="str">
        <f>'FORM NILAI SIAP'!V29</f>
        <v/>
      </c>
      <c r="G29" s="64" t="str">
        <f>'FORM NILAI SIAP'!X29</f>
        <v/>
      </c>
      <c r="H29" s="64" t="str">
        <f>'FORM NILAI SIAP'!Z29</f>
        <v/>
      </c>
      <c r="I29" s="64" t="str">
        <f>'FORM NILAI SIAP'!AB29</f>
        <v/>
      </c>
      <c r="J29" s="64" t="str">
        <f>'FORM NILAI SIAP'!AD29</f>
        <v/>
      </c>
      <c r="K29" s="64" t="str">
        <f>'FORM NILAI SIAP'!AF29</f>
        <v/>
      </c>
      <c r="L29" s="64" t="str">
        <f>'FORM NILAI SIAP'!AH29</f>
        <v/>
      </c>
      <c r="M29" s="64" t="str">
        <f>'FORM NILAI SIAP'!AJ29</f>
        <v/>
      </c>
      <c r="N29" s="64" t="str">
        <f>'FORM NILAI SIAP'!AL29</f>
        <v/>
      </c>
      <c r="O29" s="64" t="str">
        <f>'FORM NILAI SIAP'!AN29</f>
        <v/>
      </c>
      <c r="P29" s="106">
        <f t="shared" ca="1" si="2"/>
        <v>2</v>
      </c>
    </row>
    <row r="30" spans="1:18" ht="14.25" customHeight="1">
      <c r="A30" s="103">
        <f t="shared" si="3"/>
        <v>23</v>
      </c>
      <c r="B30" s="64">
        <f>'FORM NILAI SIAP'!N30</f>
        <v>4</v>
      </c>
      <c r="C30" s="64">
        <f>'FORM NILAI SIAP'!P30</f>
        <v>4</v>
      </c>
      <c r="D30" s="64">
        <f>'FORM NILAI SIAP'!R30</f>
        <v>4</v>
      </c>
      <c r="E30" s="64">
        <f>'FORM NILAI SIAP'!T30</f>
        <v>4</v>
      </c>
      <c r="F30" s="64" t="str">
        <f>'FORM NILAI SIAP'!V30</f>
        <v/>
      </c>
      <c r="G30" s="64" t="str">
        <f>'FORM NILAI SIAP'!X30</f>
        <v/>
      </c>
      <c r="H30" s="64" t="str">
        <f>'FORM NILAI SIAP'!Z30</f>
        <v/>
      </c>
      <c r="I30" s="64" t="str">
        <f>'FORM NILAI SIAP'!AB30</f>
        <v/>
      </c>
      <c r="J30" s="64" t="str">
        <f>'FORM NILAI SIAP'!AD30</f>
        <v/>
      </c>
      <c r="K30" s="64" t="str">
        <f>'FORM NILAI SIAP'!AF30</f>
        <v/>
      </c>
      <c r="L30" s="64" t="str">
        <f>'FORM NILAI SIAP'!AH30</f>
        <v/>
      </c>
      <c r="M30" s="64" t="str">
        <f>'FORM NILAI SIAP'!AJ30</f>
        <v/>
      </c>
      <c r="N30" s="64" t="str">
        <f>'FORM NILAI SIAP'!AL30</f>
        <v/>
      </c>
      <c r="O30" s="64" t="str">
        <f>'FORM NILAI SIAP'!AN30</f>
        <v/>
      </c>
      <c r="P30" s="106">
        <f t="shared" ca="1" si="2"/>
        <v>4</v>
      </c>
    </row>
    <row r="31" spans="1:18" ht="14.25" customHeight="1">
      <c r="A31" s="103">
        <f t="shared" si="3"/>
        <v>24</v>
      </c>
      <c r="B31" s="64">
        <f>'FORM NILAI SIAP'!N31</f>
        <v>4</v>
      </c>
      <c r="C31" s="64">
        <f>'FORM NILAI SIAP'!P31</f>
        <v>4</v>
      </c>
      <c r="D31" s="64">
        <f>'FORM NILAI SIAP'!R31</f>
        <v>4</v>
      </c>
      <c r="E31" s="64">
        <f>'FORM NILAI SIAP'!T31</f>
        <v>4</v>
      </c>
      <c r="F31" s="64" t="str">
        <f>'FORM NILAI SIAP'!V31</f>
        <v/>
      </c>
      <c r="G31" s="64" t="str">
        <f>'FORM NILAI SIAP'!X31</f>
        <v/>
      </c>
      <c r="H31" s="64" t="str">
        <f>'FORM NILAI SIAP'!Z31</f>
        <v/>
      </c>
      <c r="I31" s="64" t="str">
        <f>'FORM NILAI SIAP'!AB31</f>
        <v/>
      </c>
      <c r="J31" s="64" t="str">
        <f>'FORM NILAI SIAP'!AD31</f>
        <v/>
      </c>
      <c r="K31" s="64" t="str">
        <f>'FORM NILAI SIAP'!AF31</f>
        <v/>
      </c>
      <c r="L31" s="64" t="str">
        <f>'FORM NILAI SIAP'!AH31</f>
        <v/>
      </c>
      <c r="M31" s="64" t="str">
        <f>'FORM NILAI SIAP'!AJ31</f>
        <v/>
      </c>
      <c r="N31" s="64" t="str">
        <f>'FORM NILAI SIAP'!AL31</f>
        <v/>
      </c>
      <c r="O31" s="64" t="str">
        <f>'FORM NILAI SIAP'!AN31</f>
        <v/>
      </c>
      <c r="P31" s="106">
        <f t="shared" ca="1" si="2"/>
        <v>4</v>
      </c>
    </row>
    <row r="32" spans="1:18" ht="14.25" customHeight="1">
      <c r="A32" s="103">
        <f t="shared" si="3"/>
        <v>25</v>
      </c>
      <c r="B32" s="64">
        <f>'FORM NILAI SIAP'!N32</f>
        <v>4</v>
      </c>
      <c r="C32" s="64">
        <f>'FORM NILAI SIAP'!P32</f>
        <v>4</v>
      </c>
      <c r="D32" s="64">
        <f>'FORM NILAI SIAP'!R32</f>
        <v>4</v>
      </c>
      <c r="E32" s="64">
        <f>'FORM NILAI SIAP'!T32</f>
        <v>4</v>
      </c>
      <c r="F32" s="64" t="str">
        <f>'FORM NILAI SIAP'!V32</f>
        <v/>
      </c>
      <c r="G32" s="64" t="str">
        <f>'FORM NILAI SIAP'!X32</f>
        <v/>
      </c>
      <c r="H32" s="64" t="str">
        <f>'FORM NILAI SIAP'!Z32</f>
        <v/>
      </c>
      <c r="I32" s="64" t="str">
        <f>'FORM NILAI SIAP'!AB32</f>
        <v/>
      </c>
      <c r="J32" s="64" t="str">
        <f>'FORM NILAI SIAP'!AD32</f>
        <v/>
      </c>
      <c r="K32" s="64" t="str">
        <f>'FORM NILAI SIAP'!AF32</f>
        <v/>
      </c>
      <c r="L32" s="64" t="str">
        <f>'FORM NILAI SIAP'!AH32</f>
        <v/>
      </c>
      <c r="M32" s="64" t="str">
        <f>'FORM NILAI SIAP'!AJ32</f>
        <v/>
      </c>
      <c r="N32" s="64" t="str">
        <f>'FORM NILAI SIAP'!AL32</f>
        <v/>
      </c>
      <c r="O32" s="64" t="str">
        <f>'FORM NILAI SIAP'!AN32</f>
        <v/>
      </c>
      <c r="P32" s="106">
        <f t="shared" ca="1" si="2"/>
        <v>4</v>
      </c>
    </row>
    <row r="33" spans="1:16" ht="14.25" customHeight="1">
      <c r="A33" s="103">
        <f t="shared" si="3"/>
        <v>26</v>
      </c>
      <c r="B33" s="64">
        <f>'FORM NILAI SIAP'!N33</f>
        <v>4</v>
      </c>
      <c r="C33" s="64">
        <f>'FORM NILAI SIAP'!P33</f>
        <v>4</v>
      </c>
      <c r="D33" s="64">
        <f>'FORM NILAI SIAP'!R33</f>
        <v>4</v>
      </c>
      <c r="E33" s="64">
        <f>'FORM NILAI SIAP'!T33</f>
        <v>4</v>
      </c>
      <c r="F33" s="64" t="str">
        <f>'FORM NILAI SIAP'!V33</f>
        <v/>
      </c>
      <c r="G33" s="64" t="str">
        <f>'FORM NILAI SIAP'!X33</f>
        <v/>
      </c>
      <c r="H33" s="64" t="str">
        <f>'FORM NILAI SIAP'!Z33</f>
        <v/>
      </c>
      <c r="I33" s="64" t="str">
        <f>'FORM NILAI SIAP'!AB33</f>
        <v/>
      </c>
      <c r="J33" s="64" t="str">
        <f>'FORM NILAI SIAP'!AD33</f>
        <v/>
      </c>
      <c r="K33" s="64" t="str">
        <f>'FORM NILAI SIAP'!AF33</f>
        <v/>
      </c>
      <c r="L33" s="64" t="str">
        <f>'FORM NILAI SIAP'!AH33</f>
        <v/>
      </c>
      <c r="M33" s="64" t="str">
        <f>'FORM NILAI SIAP'!AJ33</f>
        <v/>
      </c>
      <c r="N33" s="64" t="str">
        <f>'FORM NILAI SIAP'!AL33</f>
        <v/>
      </c>
      <c r="O33" s="64" t="str">
        <f>'FORM NILAI SIAP'!AN33</f>
        <v/>
      </c>
      <c r="P33" s="106">
        <f t="shared" ca="1" si="2"/>
        <v>4</v>
      </c>
    </row>
    <row r="34" spans="1:16" ht="14.25" customHeight="1">
      <c r="A34" s="103">
        <f t="shared" si="3"/>
        <v>27</v>
      </c>
      <c r="B34" s="64">
        <f>'FORM NILAI SIAP'!N34</f>
        <v>4</v>
      </c>
      <c r="C34" s="64">
        <f>'FORM NILAI SIAP'!P34</f>
        <v>4</v>
      </c>
      <c r="D34" s="64">
        <f>'FORM NILAI SIAP'!R34</f>
        <v>4</v>
      </c>
      <c r="E34" s="64">
        <f>'FORM NILAI SIAP'!T34</f>
        <v>4</v>
      </c>
      <c r="F34" s="64" t="str">
        <f>'FORM NILAI SIAP'!V34</f>
        <v/>
      </c>
      <c r="G34" s="64" t="str">
        <f>'FORM NILAI SIAP'!X34</f>
        <v/>
      </c>
      <c r="H34" s="64" t="str">
        <f>'FORM NILAI SIAP'!Z34</f>
        <v/>
      </c>
      <c r="I34" s="64" t="str">
        <f>'FORM NILAI SIAP'!AB34</f>
        <v/>
      </c>
      <c r="J34" s="64" t="str">
        <f>'FORM NILAI SIAP'!AD34</f>
        <v/>
      </c>
      <c r="K34" s="64" t="str">
        <f>'FORM NILAI SIAP'!AF34</f>
        <v/>
      </c>
      <c r="L34" s="64" t="str">
        <f>'FORM NILAI SIAP'!AH34</f>
        <v/>
      </c>
      <c r="M34" s="64" t="str">
        <f>'FORM NILAI SIAP'!AJ34</f>
        <v/>
      </c>
      <c r="N34" s="64" t="str">
        <f>'FORM NILAI SIAP'!AL34</f>
        <v/>
      </c>
      <c r="O34" s="64" t="str">
        <f>'FORM NILAI SIAP'!AN34</f>
        <v/>
      </c>
      <c r="P34" s="106">
        <f t="shared" ca="1" si="2"/>
        <v>4</v>
      </c>
    </row>
    <row r="35" spans="1:16" ht="14.25" customHeight="1">
      <c r="A35" s="103">
        <f t="shared" si="3"/>
        <v>28</v>
      </c>
      <c r="B35" s="64">
        <f>'FORM NILAI SIAP'!N35</f>
        <v>4</v>
      </c>
      <c r="C35" s="64">
        <f>'FORM NILAI SIAP'!P35</f>
        <v>4</v>
      </c>
      <c r="D35" s="64">
        <f>'FORM NILAI SIAP'!R35</f>
        <v>3</v>
      </c>
      <c r="E35" s="64">
        <f>'FORM NILAI SIAP'!T35</f>
        <v>3</v>
      </c>
      <c r="F35" s="64" t="str">
        <f>'FORM NILAI SIAP'!V35</f>
        <v/>
      </c>
      <c r="G35" s="64" t="str">
        <f>'FORM NILAI SIAP'!X35</f>
        <v/>
      </c>
      <c r="H35" s="64" t="str">
        <f>'FORM NILAI SIAP'!Z35</f>
        <v/>
      </c>
      <c r="I35" s="64" t="str">
        <f>'FORM NILAI SIAP'!AB35</f>
        <v/>
      </c>
      <c r="J35" s="64" t="str">
        <f>'FORM NILAI SIAP'!AD35</f>
        <v/>
      </c>
      <c r="K35" s="64" t="str">
        <f>'FORM NILAI SIAP'!AF35</f>
        <v/>
      </c>
      <c r="L35" s="64" t="str">
        <f>'FORM NILAI SIAP'!AH35</f>
        <v/>
      </c>
      <c r="M35" s="64" t="str">
        <f>'FORM NILAI SIAP'!AJ35</f>
        <v/>
      </c>
      <c r="N35" s="64" t="str">
        <f>'FORM NILAI SIAP'!AL35</f>
        <v/>
      </c>
      <c r="O35" s="64" t="str">
        <f>'FORM NILAI SIAP'!AN35</f>
        <v/>
      </c>
      <c r="P35" s="106">
        <f t="shared" ca="1" si="2"/>
        <v>3</v>
      </c>
    </row>
    <row r="36" spans="1:16" ht="14.25" customHeight="1">
      <c r="A36" s="103">
        <f t="shared" si="3"/>
        <v>29</v>
      </c>
      <c r="B36" s="64">
        <f>'FORM NILAI SIAP'!N36</f>
        <v>4</v>
      </c>
      <c r="C36" s="64">
        <f>'FORM NILAI SIAP'!P36</f>
        <v>4</v>
      </c>
      <c r="D36" s="64">
        <f>'FORM NILAI SIAP'!R36</f>
        <v>4</v>
      </c>
      <c r="E36" s="64">
        <f>'FORM NILAI SIAP'!T36</f>
        <v>4</v>
      </c>
      <c r="F36" s="64" t="str">
        <f>'FORM NILAI SIAP'!V36</f>
        <v/>
      </c>
      <c r="G36" s="64" t="str">
        <f>'FORM NILAI SIAP'!X36</f>
        <v/>
      </c>
      <c r="H36" s="64" t="str">
        <f>'FORM NILAI SIAP'!Z36</f>
        <v/>
      </c>
      <c r="I36" s="64" t="str">
        <f>'FORM NILAI SIAP'!AB36</f>
        <v/>
      </c>
      <c r="J36" s="64" t="str">
        <f>'FORM NILAI SIAP'!AD36</f>
        <v/>
      </c>
      <c r="K36" s="64" t="str">
        <f>'FORM NILAI SIAP'!AF36</f>
        <v/>
      </c>
      <c r="L36" s="64" t="str">
        <f>'FORM NILAI SIAP'!AH36</f>
        <v/>
      </c>
      <c r="M36" s="64" t="str">
        <f>'FORM NILAI SIAP'!AJ36</f>
        <v/>
      </c>
      <c r="N36" s="64" t="str">
        <f>'FORM NILAI SIAP'!AL36</f>
        <v/>
      </c>
      <c r="O36" s="64" t="str">
        <f>'FORM NILAI SIAP'!AN36</f>
        <v/>
      </c>
      <c r="P36" s="106">
        <f t="shared" ca="1" si="2"/>
        <v>4</v>
      </c>
    </row>
    <row r="37" spans="1:16" ht="14.25" customHeight="1">
      <c r="A37" s="103">
        <f t="shared" si="3"/>
        <v>30</v>
      </c>
      <c r="B37" s="64">
        <f>'FORM NILAI SIAP'!N37</f>
        <v>4</v>
      </c>
      <c r="C37" s="64">
        <f>'FORM NILAI SIAP'!P37</f>
        <v>4</v>
      </c>
      <c r="D37" s="64">
        <f>'FORM NILAI SIAP'!R37</f>
        <v>3</v>
      </c>
      <c r="E37" s="64">
        <f>'FORM NILAI SIAP'!T37</f>
        <v>3</v>
      </c>
      <c r="F37" s="64" t="str">
        <f>'FORM NILAI SIAP'!V37</f>
        <v/>
      </c>
      <c r="G37" s="64" t="str">
        <f>'FORM NILAI SIAP'!X37</f>
        <v/>
      </c>
      <c r="H37" s="64" t="str">
        <f>'FORM NILAI SIAP'!Z37</f>
        <v/>
      </c>
      <c r="I37" s="64" t="str">
        <f>'FORM NILAI SIAP'!AB37</f>
        <v/>
      </c>
      <c r="J37" s="64" t="str">
        <f>'FORM NILAI SIAP'!AD37</f>
        <v/>
      </c>
      <c r="K37" s="64" t="str">
        <f>'FORM NILAI SIAP'!AF37</f>
        <v/>
      </c>
      <c r="L37" s="64" t="str">
        <f>'FORM NILAI SIAP'!AH37</f>
        <v/>
      </c>
      <c r="M37" s="64" t="str">
        <f>'FORM NILAI SIAP'!AJ37</f>
        <v/>
      </c>
      <c r="N37" s="64" t="str">
        <f>'FORM NILAI SIAP'!AL37</f>
        <v/>
      </c>
      <c r="O37" s="64" t="str">
        <f>'FORM NILAI SIAP'!AN37</f>
        <v/>
      </c>
      <c r="P37" s="106">
        <f t="shared" ca="1" si="2"/>
        <v>3</v>
      </c>
    </row>
    <row r="38" spans="1:16" ht="14.25" customHeight="1">
      <c r="A38" s="103">
        <f t="shared" si="3"/>
        <v>31</v>
      </c>
      <c r="B38" s="64">
        <f>'FORM NILAI SIAP'!N38</f>
        <v>4</v>
      </c>
      <c r="C38" s="64">
        <f>'FORM NILAI SIAP'!P38</f>
        <v>4</v>
      </c>
      <c r="D38" s="64">
        <f>'FORM NILAI SIAP'!R38</f>
        <v>4</v>
      </c>
      <c r="E38" s="64">
        <f>'FORM NILAI SIAP'!T38</f>
        <v>4</v>
      </c>
      <c r="F38" s="64" t="str">
        <f>'FORM NILAI SIAP'!V38</f>
        <v/>
      </c>
      <c r="G38" s="64" t="str">
        <f>'FORM NILAI SIAP'!X38</f>
        <v/>
      </c>
      <c r="H38" s="64" t="str">
        <f>'FORM NILAI SIAP'!Z38</f>
        <v/>
      </c>
      <c r="I38" s="64" t="str">
        <f>'FORM NILAI SIAP'!AB38</f>
        <v/>
      </c>
      <c r="J38" s="64" t="str">
        <f>'FORM NILAI SIAP'!AD38</f>
        <v/>
      </c>
      <c r="K38" s="64" t="str">
        <f>'FORM NILAI SIAP'!AF38</f>
        <v/>
      </c>
      <c r="L38" s="64" t="str">
        <f>'FORM NILAI SIAP'!AH38</f>
        <v/>
      </c>
      <c r="M38" s="64" t="str">
        <f>'FORM NILAI SIAP'!AJ38</f>
        <v/>
      </c>
      <c r="N38" s="64" t="str">
        <f>'FORM NILAI SIAP'!AL38</f>
        <v/>
      </c>
      <c r="O38" s="64" t="str">
        <f>'FORM NILAI SIAP'!AN38</f>
        <v/>
      </c>
      <c r="P38" s="106">
        <f t="shared" ca="1" si="2"/>
        <v>4</v>
      </c>
    </row>
    <row r="39" spans="1:16" ht="14.25" customHeight="1">
      <c r="A39" s="103">
        <f t="shared" si="3"/>
        <v>32</v>
      </c>
      <c r="B39" s="64">
        <f>'FORM NILAI SIAP'!N39</f>
        <v>4</v>
      </c>
      <c r="C39" s="64">
        <f>'FORM NILAI SIAP'!P39</f>
        <v>4</v>
      </c>
      <c r="D39" s="64">
        <f>'FORM NILAI SIAP'!R39</f>
        <v>4</v>
      </c>
      <c r="E39" s="64">
        <f>'FORM NILAI SIAP'!T39</f>
        <v>4</v>
      </c>
      <c r="F39" s="64" t="str">
        <f>'FORM NILAI SIAP'!V39</f>
        <v/>
      </c>
      <c r="G39" s="64" t="str">
        <f>'FORM NILAI SIAP'!X39</f>
        <v/>
      </c>
      <c r="H39" s="64" t="str">
        <f>'FORM NILAI SIAP'!Z39</f>
        <v/>
      </c>
      <c r="I39" s="64" t="str">
        <f>'FORM NILAI SIAP'!AB39</f>
        <v/>
      </c>
      <c r="J39" s="64" t="str">
        <f>'FORM NILAI SIAP'!AD39</f>
        <v/>
      </c>
      <c r="K39" s="64" t="str">
        <f>'FORM NILAI SIAP'!AF39</f>
        <v/>
      </c>
      <c r="L39" s="64" t="str">
        <f>'FORM NILAI SIAP'!AH39</f>
        <v/>
      </c>
      <c r="M39" s="64" t="str">
        <f>'FORM NILAI SIAP'!AJ39</f>
        <v/>
      </c>
      <c r="N39" s="64" t="str">
        <f>'FORM NILAI SIAP'!AL39</f>
        <v/>
      </c>
      <c r="O39" s="64" t="str">
        <f>'FORM NILAI SIAP'!AN39</f>
        <v/>
      </c>
      <c r="P39" s="106">
        <f t="shared" ca="1" si="2"/>
        <v>4</v>
      </c>
    </row>
    <row r="40" spans="1:16" ht="14.25" customHeight="1">
      <c r="A40" s="103">
        <f t="shared" si="3"/>
        <v>33</v>
      </c>
      <c r="B40" s="64">
        <f>'FORM NILAI SIAP'!N40</f>
        <v>4</v>
      </c>
      <c r="C40" s="64">
        <f>'FORM NILAI SIAP'!P40</f>
        <v>4</v>
      </c>
      <c r="D40" s="64">
        <f>'FORM NILAI SIAP'!R40</f>
        <v>4</v>
      </c>
      <c r="E40" s="64">
        <f>'FORM NILAI SIAP'!T40</f>
        <v>4</v>
      </c>
      <c r="F40" s="64" t="str">
        <f>'FORM NILAI SIAP'!V40</f>
        <v/>
      </c>
      <c r="G40" s="64" t="str">
        <f>'FORM NILAI SIAP'!X40</f>
        <v/>
      </c>
      <c r="H40" s="64" t="str">
        <f>'FORM NILAI SIAP'!Z40</f>
        <v/>
      </c>
      <c r="I40" s="64" t="str">
        <f>'FORM NILAI SIAP'!AB40</f>
        <v/>
      </c>
      <c r="J40" s="64" t="str">
        <f>'FORM NILAI SIAP'!AD40</f>
        <v/>
      </c>
      <c r="K40" s="64" t="str">
        <f>'FORM NILAI SIAP'!AF40</f>
        <v/>
      </c>
      <c r="L40" s="64" t="str">
        <f>'FORM NILAI SIAP'!AH40</f>
        <v/>
      </c>
      <c r="M40" s="64" t="str">
        <f>'FORM NILAI SIAP'!AJ40</f>
        <v/>
      </c>
      <c r="N40" s="64" t="str">
        <f>'FORM NILAI SIAP'!AL40</f>
        <v/>
      </c>
      <c r="O40" s="64" t="str">
        <f>'FORM NILAI SIAP'!AN40</f>
        <v/>
      </c>
      <c r="P40" s="106">
        <f t="shared" ca="1" si="2"/>
        <v>4</v>
      </c>
    </row>
    <row r="41" spans="1:16" ht="14.25" customHeight="1">
      <c r="A41" s="103">
        <f t="shared" si="3"/>
        <v>34</v>
      </c>
      <c r="B41" s="64">
        <f>'FORM NILAI SIAP'!N41</f>
        <v>3</v>
      </c>
      <c r="C41" s="64">
        <f>'FORM NILAI SIAP'!P41</f>
        <v>3</v>
      </c>
      <c r="D41" s="64">
        <f>'FORM NILAI SIAP'!R41</f>
        <v>1</v>
      </c>
      <c r="E41" s="64">
        <f>'FORM NILAI SIAP'!T41</f>
        <v>1</v>
      </c>
      <c r="F41" s="64" t="str">
        <f>'FORM NILAI SIAP'!V41</f>
        <v/>
      </c>
      <c r="G41" s="64" t="str">
        <f>'FORM NILAI SIAP'!X41</f>
        <v/>
      </c>
      <c r="H41" s="64" t="str">
        <f>'FORM NILAI SIAP'!Z41</f>
        <v/>
      </c>
      <c r="I41" s="64" t="str">
        <f>'FORM NILAI SIAP'!AB41</f>
        <v/>
      </c>
      <c r="J41" s="64" t="str">
        <f>'FORM NILAI SIAP'!AD41</f>
        <v/>
      </c>
      <c r="K41" s="64" t="str">
        <f>'FORM NILAI SIAP'!AF41</f>
        <v/>
      </c>
      <c r="L41" s="64" t="str">
        <f>'FORM NILAI SIAP'!AH41</f>
        <v/>
      </c>
      <c r="M41" s="64" t="str">
        <f>'FORM NILAI SIAP'!AJ41</f>
        <v/>
      </c>
      <c r="N41" s="64" t="str">
        <f>'FORM NILAI SIAP'!AL41</f>
        <v/>
      </c>
      <c r="O41" s="64" t="str">
        <f>'FORM NILAI SIAP'!AN41</f>
        <v/>
      </c>
      <c r="P41" s="106">
        <f t="shared" ca="1" si="2"/>
        <v>1</v>
      </c>
    </row>
    <row r="42" spans="1:16" ht="14.25" customHeight="1">
      <c r="A42" s="103">
        <f t="shared" si="3"/>
        <v>35</v>
      </c>
      <c r="B42" s="64">
        <f>'FORM NILAI SIAP'!N42</f>
        <v>2</v>
      </c>
      <c r="C42" s="64">
        <f>'FORM NILAI SIAP'!P42</f>
        <v>2</v>
      </c>
      <c r="D42" s="64">
        <f>'FORM NILAI SIAP'!R42</f>
        <v>1</v>
      </c>
      <c r="E42" s="64">
        <f>'FORM NILAI SIAP'!T42</f>
        <v>1</v>
      </c>
      <c r="F42" s="64" t="str">
        <f>'FORM NILAI SIAP'!V42</f>
        <v/>
      </c>
      <c r="G42" s="64" t="str">
        <f>'FORM NILAI SIAP'!X42</f>
        <v/>
      </c>
      <c r="H42" s="64" t="str">
        <f>'FORM NILAI SIAP'!Z42</f>
        <v/>
      </c>
      <c r="I42" s="64" t="str">
        <f>'FORM NILAI SIAP'!AB42</f>
        <v/>
      </c>
      <c r="J42" s="64" t="str">
        <f>'FORM NILAI SIAP'!AD42</f>
        <v/>
      </c>
      <c r="K42" s="64" t="str">
        <f>'FORM NILAI SIAP'!AF42</f>
        <v/>
      </c>
      <c r="L42" s="64" t="str">
        <f>'FORM NILAI SIAP'!AH42</f>
        <v/>
      </c>
      <c r="M42" s="64" t="str">
        <f>'FORM NILAI SIAP'!AJ42</f>
        <v/>
      </c>
      <c r="N42" s="64" t="str">
        <f>'FORM NILAI SIAP'!AL42</f>
        <v/>
      </c>
      <c r="O42" s="64" t="str">
        <f>'FORM NILAI SIAP'!AN42</f>
        <v/>
      </c>
      <c r="P42" s="106">
        <f t="shared" ca="1" si="2"/>
        <v>1</v>
      </c>
    </row>
    <row r="43" spans="1:16" ht="14.25" customHeight="1">
      <c r="A43" s="103">
        <f t="shared" si="3"/>
        <v>36</v>
      </c>
      <c r="B43" s="64">
        <f>'FORM NILAI SIAP'!N43</f>
        <v>4</v>
      </c>
      <c r="C43" s="64">
        <f>'FORM NILAI SIAP'!P43</f>
        <v>4</v>
      </c>
      <c r="D43" s="64">
        <f>'FORM NILAI SIAP'!R43</f>
        <v>4</v>
      </c>
      <c r="E43" s="64">
        <f>'FORM NILAI SIAP'!T43</f>
        <v>4</v>
      </c>
      <c r="F43" s="64" t="str">
        <f>'FORM NILAI SIAP'!V43</f>
        <v/>
      </c>
      <c r="G43" s="64" t="str">
        <f>'FORM NILAI SIAP'!X43</f>
        <v/>
      </c>
      <c r="H43" s="64" t="str">
        <f>'FORM NILAI SIAP'!Z43</f>
        <v/>
      </c>
      <c r="I43" s="64" t="str">
        <f>'FORM NILAI SIAP'!AB43</f>
        <v/>
      </c>
      <c r="J43" s="64" t="str">
        <f>'FORM NILAI SIAP'!AD43</f>
        <v/>
      </c>
      <c r="K43" s="64" t="str">
        <f>'FORM NILAI SIAP'!AF43</f>
        <v/>
      </c>
      <c r="L43" s="64" t="str">
        <f>'FORM NILAI SIAP'!AH43</f>
        <v/>
      </c>
      <c r="M43" s="64" t="str">
        <f>'FORM NILAI SIAP'!AJ43</f>
        <v/>
      </c>
      <c r="N43" s="64" t="str">
        <f>'FORM NILAI SIAP'!AL43</f>
        <v/>
      </c>
      <c r="O43" s="64" t="str">
        <f>'FORM NILAI SIAP'!AN43</f>
        <v/>
      </c>
      <c r="P43" s="106">
        <f t="shared" ca="1" si="2"/>
        <v>4</v>
      </c>
    </row>
    <row r="44" spans="1:16" ht="14.25" customHeight="1">
      <c r="A44" s="103">
        <f t="shared" si="3"/>
        <v>37</v>
      </c>
      <c r="B44" s="64">
        <f>'FORM NILAI SIAP'!N44</f>
        <v>4</v>
      </c>
      <c r="C44" s="64">
        <f>'FORM NILAI SIAP'!P44</f>
        <v>4</v>
      </c>
      <c r="D44" s="64">
        <f>'FORM NILAI SIAP'!R44</f>
        <v>4</v>
      </c>
      <c r="E44" s="64">
        <f>'FORM NILAI SIAP'!T44</f>
        <v>4</v>
      </c>
      <c r="F44" s="64" t="str">
        <f>'FORM NILAI SIAP'!V44</f>
        <v/>
      </c>
      <c r="G44" s="64" t="str">
        <f>'FORM NILAI SIAP'!X44</f>
        <v/>
      </c>
      <c r="H44" s="64" t="str">
        <f>'FORM NILAI SIAP'!Z44</f>
        <v/>
      </c>
      <c r="I44" s="64" t="str">
        <f>'FORM NILAI SIAP'!AB44</f>
        <v/>
      </c>
      <c r="J44" s="64" t="str">
        <f>'FORM NILAI SIAP'!AD44</f>
        <v/>
      </c>
      <c r="K44" s="64" t="str">
        <f>'FORM NILAI SIAP'!AF44</f>
        <v/>
      </c>
      <c r="L44" s="64" t="str">
        <f>'FORM NILAI SIAP'!AH44</f>
        <v/>
      </c>
      <c r="M44" s="64" t="str">
        <f>'FORM NILAI SIAP'!AJ44</f>
        <v/>
      </c>
      <c r="N44" s="64" t="str">
        <f>'FORM NILAI SIAP'!AL44</f>
        <v/>
      </c>
      <c r="O44" s="64" t="str">
        <f>'FORM NILAI SIAP'!AN44</f>
        <v/>
      </c>
      <c r="P44" s="106">
        <f t="shared" ca="1" si="2"/>
        <v>4</v>
      </c>
    </row>
    <row r="45" spans="1:16" ht="14.25" customHeight="1">
      <c r="A45" s="103">
        <f t="shared" si="3"/>
        <v>38</v>
      </c>
      <c r="B45" s="64">
        <f>'FORM NILAI SIAP'!N45</f>
        <v>4</v>
      </c>
      <c r="C45" s="64">
        <f>'FORM NILAI SIAP'!P45</f>
        <v>4</v>
      </c>
      <c r="D45" s="64">
        <f>'FORM NILAI SIAP'!R45</f>
        <v>4</v>
      </c>
      <c r="E45" s="64">
        <f>'FORM NILAI SIAP'!T45</f>
        <v>4</v>
      </c>
      <c r="F45" s="64" t="str">
        <f>'FORM NILAI SIAP'!V45</f>
        <v/>
      </c>
      <c r="G45" s="64" t="str">
        <f>'FORM NILAI SIAP'!X45</f>
        <v/>
      </c>
      <c r="H45" s="64" t="str">
        <f>'FORM NILAI SIAP'!Z45</f>
        <v/>
      </c>
      <c r="I45" s="64" t="str">
        <f>'FORM NILAI SIAP'!AB45</f>
        <v/>
      </c>
      <c r="J45" s="64" t="str">
        <f>'FORM NILAI SIAP'!AD45</f>
        <v/>
      </c>
      <c r="K45" s="64" t="str">
        <f>'FORM NILAI SIAP'!AF45</f>
        <v/>
      </c>
      <c r="L45" s="64" t="str">
        <f>'FORM NILAI SIAP'!AH45</f>
        <v/>
      </c>
      <c r="M45" s="64" t="str">
        <f>'FORM NILAI SIAP'!AJ45</f>
        <v/>
      </c>
      <c r="N45" s="64" t="str">
        <f>'FORM NILAI SIAP'!AL45</f>
        <v/>
      </c>
      <c r="O45" s="64" t="str">
        <f>'FORM NILAI SIAP'!AN45</f>
        <v/>
      </c>
      <c r="P45" s="106">
        <f t="shared" ca="1" si="2"/>
        <v>4</v>
      </c>
    </row>
    <row r="46" spans="1:16" ht="14.25" customHeight="1">
      <c r="A46" s="103">
        <f t="shared" si="3"/>
        <v>39</v>
      </c>
      <c r="B46" s="64">
        <f>'FORM NILAI SIAP'!N46</f>
        <v>4</v>
      </c>
      <c r="C46" s="64">
        <f>'FORM NILAI SIAP'!P46</f>
        <v>4</v>
      </c>
      <c r="D46" s="64">
        <f>'FORM NILAI SIAP'!R46</f>
        <v>3</v>
      </c>
      <c r="E46" s="64">
        <f>'FORM NILAI SIAP'!T46</f>
        <v>3</v>
      </c>
      <c r="F46" s="64" t="str">
        <f>'FORM NILAI SIAP'!V46</f>
        <v/>
      </c>
      <c r="G46" s="64" t="str">
        <f>'FORM NILAI SIAP'!X46</f>
        <v/>
      </c>
      <c r="H46" s="64" t="str">
        <f>'FORM NILAI SIAP'!Z46</f>
        <v/>
      </c>
      <c r="I46" s="64" t="str">
        <f>'FORM NILAI SIAP'!AB46</f>
        <v/>
      </c>
      <c r="J46" s="64" t="str">
        <f>'FORM NILAI SIAP'!AD46</f>
        <v/>
      </c>
      <c r="K46" s="64" t="str">
        <f>'FORM NILAI SIAP'!AF46</f>
        <v/>
      </c>
      <c r="L46" s="64" t="str">
        <f>'FORM NILAI SIAP'!AH46</f>
        <v/>
      </c>
      <c r="M46" s="64" t="str">
        <f>'FORM NILAI SIAP'!AJ46</f>
        <v/>
      </c>
      <c r="N46" s="64" t="str">
        <f>'FORM NILAI SIAP'!AL46</f>
        <v/>
      </c>
      <c r="O46" s="64" t="str">
        <f>'FORM NILAI SIAP'!AN46</f>
        <v/>
      </c>
      <c r="P46" s="106">
        <f t="shared" ca="1" si="2"/>
        <v>3</v>
      </c>
    </row>
    <row r="47" spans="1:16" ht="14.25" customHeight="1">
      <c r="A47" s="103">
        <f t="shared" si="3"/>
        <v>40</v>
      </c>
      <c r="B47" s="64">
        <f>'FORM NILAI SIAP'!N47</f>
        <v>4</v>
      </c>
      <c r="C47" s="64">
        <f>'FORM NILAI SIAP'!P47</f>
        <v>4</v>
      </c>
      <c r="D47" s="64">
        <f>'FORM NILAI SIAP'!R47</f>
        <v>4</v>
      </c>
      <c r="E47" s="64">
        <f>'FORM NILAI SIAP'!T47</f>
        <v>4</v>
      </c>
      <c r="F47" s="64" t="str">
        <f>'FORM NILAI SIAP'!V47</f>
        <v/>
      </c>
      <c r="G47" s="64" t="str">
        <f>'FORM NILAI SIAP'!X47</f>
        <v/>
      </c>
      <c r="H47" s="64" t="str">
        <f>'FORM NILAI SIAP'!Z47</f>
        <v/>
      </c>
      <c r="I47" s="64" t="str">
        <f>'FORM NILAI SIAP'!AB47</f>
        <v/>
      </c>
      <c r="J47" s="64" t="str">
        <f>'FORM NILAI SIAP'!AD47</f>
        <v/>
      </c>
      <c r="K47" s="64" t="str">
        <f>'FORM NILAI SIAP'!AF47</f>
        <v/>
      </c>
      <c r="L47" s="64" t="str">
        <f>'FORM NILAI SIAP'!AH47</f>
        <v/>
      </c>
      <c r="M47" s="64" t="str">
        <f>'FORM NILAI SIAP'!AJ47</f>
        <v/>
      </c>
      <c r="N47" s="64" t="str">
        <f>'FORM NILAI SIAP'!AL47</f>
        <v/>
      </c>
      <c r="O47" s="64" t="str">
        <f>'FORM NILAI SIAP'!AN47</f>
        <v/>
      </c>
      <c r="P47" s="106">
        <f t="shared" ca="1" si="2"/>
        <v>4</v>
      </c>
    </row>
    <row r="48" spans="1:16" ht="14.25" customHeight="1">
      <c r="A48" s="103">
        <f t="shared" si="3"/>
        <v>41</v>
      </c>
      <c r="B48" s="64">
        <f>'FORM NILAI SIAP'!N48</f>
        <v>4</v>
      </c>
      <c r="C48" s="64">
        <f>'FORM NILAI SIAP'!P48</f>
        <v>4</v>
      </c>
      <c r="D48" s="64">
        <f>'FORM NILAI SIAP'!R48</f>
        <v>2</v>
      </c>
      <c r="E48" s="64">
        <f>'FORM NILAI SIAP'!T48</f>
        <v>2</v>
      </c>
      <c r="F48" s="64" t="str">
        <f>'FORM NILAI SIAP'!V48</f>
        <v/>
      </c>
      <c r="G48" s="64" t="str">
        <f>'FORM NILAI SIAP'!X48</f>
        <v/>
      </c>
      <c r="H48" s="64" t="str">
        <f>'FORM NILAI SIAP'!Z48</f>
        <v/>
      </c>
      <c r="I48" s="64" t="str">
        <f>'FORM NILAI SIAP'!AB48</f>
        <v/>
      </c>
      <c r="J48" s="64" t="str">
        <f>'FORM NILAI SIAP'!AD48</f>
        <v/>
      </c>
      <c r="K48" s="64" t="str">
        <f>'FORM NILAI SIAP'!AF48</f>
        <v/>
      </c>
      <c r="L48" s="64" t="str">
        <f>'FORM NILAI SIAP'!AH48</f>
        <v/>
      </c>
      <c r="M48" s="64" t="str">
        <f>'FORM NILAI SIAP'!AJ48</f>
        <v/>
      </c>
      <c r="N48" s="64" t="str">
        <f>'FORM NILAI SIAP'!AL48</f>
        <v/>
      </c>
      <c r="O48" s="64" t="str">
        <f>'FORM NILAI SIAP'!AN48</f>
        <v/>
      </c>
      <c r="P48" s="106">
        <f t="shared" ca="1" si="2"/>
        <v>2</v>
      </c>
    </row>
    <row r="49" spans="1:16" ht="14.25" customHeight="1">
      <c r="A49" s="103">
        <f t="shared" si="3"/>
        <v>42</v>
      </c>
      <c r="B49" s="64">
        <f>'FORM NILAI SIAP'!N49</f>
        <v>4</v>
      </c>
      <c r="C49" s="64">
        <f>'FORM NILAI SIAP'!P49</f>
        <v>4</v>
      </c>
      <c r="D49" s="64">
        <f>'FORM NILAI SIAP'!R49</f>
        <v>4</v>
      </c>
      <c r="E49" s="64">
        <f>'FORM NILAI SIAP'!T49</f>
        <v>4</v>
      </c>
      <c r="F49" s="64" t="str">
        <f>'FORM NILAI SIAP'!V49</f>
        <v/>
      </c>
      <c r="G49" s="64" t="str">
        <f>'FORM NILAI SIAP'!X49</f>
        <v/>
      </c>
      <c r="H49" s="64" t="str">
        <f>'FORM NILAI SIAP'!Z49</f>
        <v/>
      </c>
      <c r="I49" s="64" t="str">
        <f>'FORM NILAI SIAP'!AB49</f>
        <v/>
      </c>
      <c r="J49" s="64" t="str">
        <f>'FORM NILAI SIAP'!AD49</f>
        <v/>
      </c>
      <c r="K49" s="64" t="str">
        <f>'FORM NILAI SIAP'!AF49</f>
        <v/>
      </c>
      <c r="L49" s="64" t="str">
        <f>'FORM NILAI SIAP'!AH49</f>
        <v/>
      </c>
      <c r="M49" s="64" t="str">
        <f>'FORM NILAI SIAP'!AJ49</f>
        <v/>
      </c>
      <c r="N49" s="64" t="str">
        <f>'FORM NILAI SIAP'!AL49</f>
        <v/>
      </c>
      <c r="O49" s="64" t="str">
        <f>'FORM NILAI SIAP'!AN49</f>
        <v/>
      </c>
      <c r="P49" s="106">
        <f t="shared" ca="1" si="2"/>
        <v>4</v>
      </c>
    </row>
    <row r="50" spans="1:16" ht="14.25" customHeight="1">
      <c r="A50" s="103">
        <f t="shared" si="3"/>
        <v>43</v>
      </c>
      <c r="B50" s="64">
        <f>'FORM NILAI SIAP'!N50</f>
        <v>4</v>
      </c>
      <c r="C50" s="64">
        <f>'FORM NILAI SIAP'!P50</f>
        <v>4</v>
      </c>
      <c r="D50" s="64">
        <f>'FORM NILAI SIAP'!R50</f>
        <v>4</v>
      </c>
      <c r="E50" s="64">
        <f>'FORM NILAI SIAP'!T50</f>
        <v>4</v>
      </c>
      <c r="F50" s="64" t="str">
        <f>'FORM NILAI SIAP'!V50</f>
        <v/>
      </c>
      <c r="G50" s="64" t="str">
        <f>'FORM NILAI SIAP'!X50</f>
        <v/>
      </c>
      <c r="H50" s="64" t="str">
        <f>'FORM NILAI SIAP'!Z50</f>
        <v/>
      </c>
      <c r="I50" s="64" t="str">
        <f>'FORM NILAI SIAP'!AB50</f>
        <v/>
      </c>
      <c r="J50" s="64" t="str">
        <f>'FORM NILAI SIAP'!AD50</f>
        <v/>
      </c>
      <c r="K50" s="64" t="str">
        <f>'FORM NILAI SIAP'!AF50</f>
        <v/>
      </c>
      <c r="L50" s="64" t="str">
        <f>'FORM NILAI SIAP'!AH50</f>
        <v/>
      </c>
      <c r="M50" s="64" t="str">
        <f>'FORM NILAI SIAP'!AJ50</f>
        <v/>
      </c>
      <c r="N50" s="64" t="str">
        <f>'FORM NILAI SIAP'!AL50</f>
        <v/>
      </c>
      <c r="O50" s="64" t="str">
        <f>'FORM NILAI SIAP'!AN50</f>
        <v/>
      </c>
      <c r="P50" s="106">
        <f t="shared" ca="1" si="2"/>
        <v>4</v>
      </c>
    </row>
    <row r="51" spans="1:16" ht="14.25" customHeight="1">
      <c r="A51" s="103">
        <f t="shared" si="3"/>
        <v>44</v>
      </c>
      <c r="B51" s="64">
        <f>'FORM NILAI SIAP'!N51</f>
        <v>4</v>
      </c>
      <c r="C51" s="64">
        <f>'FORM NILAI SIAP'!P51</f>
        <v>4</v>
      </c>
      <c r="D51" s="64">
        <f>'FORM NILAI SIAP'!R51</f>
        <v>3</v>
      </c>
      <c r="E51" s="64">
        <f>'FORM NILAI SIAP'!T51</f>
        <v>3</v>
      </c>
      <c r="F51" s="64" t="str">
        <f>'FORM NILAI SIAP'!V51</f>
        <v/>
      </c>
      <c r="G51" s="64" t="str">
        <f>'FORM NILAI SIAP'!X51</f>
        <v/>
      </c>
      <c r="H51" s="64" t="str">
        <f>'FORM NILAI SIAP'!Z51</f>
        <v/>
      </c>
      <c r="I51" s="64" t="str">
        <f>'FORM NILAI SIAP'!AB51</f>
        <v/>
      </c>
      <c r="J51" s="64" t="str">
        <f>'FORM NILAI SIAP'!AD51</f>
        <v/>
      </c>
      <c r="K51" s="64" t="str">
        <f>'FORM NILAI SIAP'!AF51</f>
        <v/>
      </c>
      <c r="L51" s="64" t="str">
        <f>'FORM NILAI SIAP'!AH51</f>
        <v/>
      </c>
      <c r="M51" s="64" t="str">
        <f>'FORM NILAI SIAP'!AJ51</f>
        <v/>
      </c>
      <c r="N51" s="64" t="str">
        <f>'FORM NILAI SIAP'!AL51</f>
        <v/>
      </c>
      <c r="O51" s="64" t="str">
        <f>'FORM NILAI SIAP'!AN51</f>
        <v/>
      </c>
      <c r="P51" s="106">
        <f t="shared" ca="1" si="2"/>
        <v>3</v>
      </c>
    </row>
    <row r="52" spans="1:16" ht="14.25" customHeight="1">
      <c r="A52" s="103">
        <f t="shared" si="3"/>
        <v>45</v>
      </c>
      <c r="B52" s="64">
        <f>'FORM NILAI SIAP'!N52</f>
        <v>4</v>
      </c>
      <c r="C52" s="64">
        <f>'FORM NILAI SIAP'!P52</f>
        <v>4</v>
      </c>
      <c r="D52" s="64">
        <f>'FORM NILAI SIAP'!R52</f>
        <v>3</v>
      </c>
      <c r="E52" s="64">
        <f>'FORM NILAI SIAP'!T52</f>
        <v>3</v>
      </c>
      <c r="F52" s="64" t="str">
        <f>'FORM NILAI SIAP'!V52</f>
        <v/>
      </c>
      <c r="G52" s="64" t="str">
        <f>'FORM NILAI SIAP'!X52</f>
        <v/>
      </c>
      <c r="H52" s="64" t="str">
        <f>'FORM NILAI SIAP'!Z52</f>
        <v/>
      </c>
      <c r="I52" s="64" t="str">
        <f>'FORM NILAI SIAP'!AB52</f>
        <v/>
      </c>
      <c r="J52" s="64" t="str">
        <f>'FORM NILAI SIAP'!AD52</f>
        <v/>
      </c>
      <c r="K52" s="64" t="str">
        <f>'FORM NILAI SIAP'!AF52</f>
        <v/>
      </c>
      <c r="L52" s="64" t="str">
        <f>'FORM NILAI SIAP'!AH52</f>
        <v/>
      </c>
      <c r="M52" s="64" t="str">
        <f>'FORM NILAI SIAP'!AJ52</f>
        <v/>
      </c>
      <c r="N52" s="64" t="str">
        <f>'FORM NILAI SIAP'!AL52</f>
        <v/>
      </c>
      <c r="O52" s="64" t="str">
        <f>'FORM NILAI SIAP'!AN52</f>
        <v/>
      </c>
      <c r="P52" s="106">
        <f t="shared" ca="1" si="2"/>
        <v>3</v>
      </c>
    </row>
    <row r="53" spans="1:16" ht="14.25" customHeight="1">
      <c r="A53" s="103">
        <f t="shared" si="3"/>
        <v>46</v>
      </c>
      <c r="B53" s="64">
        <f>'FORM NILAI SIAP'!N53</f>
        <v>4</v>
      </c>
      <c r="C53" s="64">
        <f>'FORM NILAI SIAP'!P53</f>
        <v>4</v>
      </c>
      <c r="D53" s="64">
        <f>'FORM NILAI SIAP'!R53</f>
        <v>4</v>
      </c>
      <c r="E53" s="64">
        <f>'FORM NILAI SIAP'!T53</f>
        <v>4</v>
      </c>
      <c r="F53" s="64" t="str">
        <f>'FORM NILAI SIAP'!V53</f>
        <v/>
      </c>
      <c r="G53" s="64" t="str">
        <f>'FORM NILAI SIAP'!X53</f>
        <v/>
      </c>
      <c r="H53" s="64" t="str">
        <f>'FORM NILAI SIAP'!Z53</f>
        <v/>
      </c>
      <c r="I53" s="64" t="str">
        <f>'FORM NILAI SIAP'!AB53</f>
        <v/>
      </c>
      <c r="J53" s="64" t="str">
        <f>'FORM NILAI SIAP'!AD53</f>
        <v/>
      </c>
      <c r="K53" s="64" t="str">
        <f>'FORM NILAI SIAP'!AF53</f>
        <v/>
      </c>
      <c r="L53" s="64" t="str">
        <f>'FORM NILAI SIAP'!AH53</f>
        <v/>
      </c>
      <c r="M53" s="64" t="str">
        <f>'FORM NILAI SIAP'!AJ53</f>
        <v/>
      </c>
      <c r="N53" s="64" t="str">
        <f>'FORM NILAI SIAP'!AL53</f>
        <v/>
      </c>
      <c r="O53" s="64" t="str">
        <f>'FORM NILAI SIAP'!AN53</f>
        <v/>
      </c>
      <c r="P53" s="106">
        <f t="shared" ca="1" si="2"/>
        <v>4</v>
      </c>
    </row>
    <row r="54" spans="1:16" ht="14.25" customHeight="1">
      <c r="A54" s="103">
        <f t="shared" si="3"/>
        <v>47</v>
      </c>
      <c r="B54" s="64">
        <f>'FORM NILAI SIAP'!N54</f>
        <v>4</v>
      </c>
      <c r="C54" s="64">
        <f>'FORM NILAI SIAP'!P54</f>
        <v>4</v>
      </c>
      <c r="D54" s="64">
        <f>'FORM NILAI SIAP'!R54</f>
        <v>4</v>
      </c>
      <c r="E54" s="64">
        <f>'FORM NILAI SIAP'!T54</f>
        <v>4</v>
      </c>
      <c r="F54" s="64" t="str">
        <f>'FORM NILAI SIAP'!V54</f>
        <v/>
      </c>
      <c r="G54" s="64" t="str">
        <f>'FORM NILAI SIAP'!X54</f>
        <v/>
      </c>
      <c r="H54" s="64" t="str">
        <f>'FORM NILAI SIAP'!Z54</f>
        <v/>
      </c>
      <c r="I54" s="64" t="str">
        <f>'FORM NILAI SIAP'!AB54</f>
        <v/>
      </c>
      <c r="J54" s="64" t="str">
        <f>'FORM NILAI SIAP'!AD54</f>
        <v/>
      </c>
      <c r="K54" s="64" t="str">
        <f>'FORM NILAI SIAP'!AF54</f>
        <v/>
      </c>
      <c r="L54" s="64" t="str">
        <f>'FORM NILAI SIAP'!AH54</f>
        <v/>
      </c>
      <c r="M54" s="64" t="str">
        <f>'FORM NILAI SIAP'!AJ54</f>
        <v/>
      </c>
      <c r="N54" s="64" t="str">
        <f>'FORM NILAI SIAP'!AL54</f>
        <v/>
      </c>
      <c r="O54" s="64" t="str">
        <f>'FORM NILAI SIAP'!AN54</f>
        <v/>
      </c>
      <c r="P54" s="106">
        <f t="shared" ca="1" si="2"/>
        <v>4</v>
      </c>
    </row>
    <row r="55" spans="1:16" ht="14.25" customHeight="1">
      <c r="A55" s="103">
        <f t="shared" si="3"/>
        <v>48</v>
      </c>
      <c r="B55" s="64">
        <f>'FORM NILAI SIAP'!N55</f>
        <v>3</v>
      </c>
      <c r="C55" s="64">
        <f>'FORM NILAI SIAP'!P55</f>
        <v>3</v>
      </c>
      <c r="D55" s="64">
        <f>'FORM NILAI SIAP'!R55</f>
        <v>1</v>
      </c>
      <c r="E55" s="64">
        <f>'FORM NILAI SIAP'!T55</f>
        <v>1</v>
      </c>
      <c r="F55" s="64" t="str">
        <f>'FORM NILAI SIAP'!V55</f>
        <v/>
      </c>
      <c r="G55" s="64" t="str">
        <f>'FORM NILAI SIAP'!X55</f>
        <v/>
      </c>
      <c r="H55" s="64" t="str">
        <f>'FORM NILAI SIAP'!Z55</f>
        <v/>
      </c>
      <c r="I55" s="64" t="str">
        <f>'FORM NILAI SIAP'!AB55</f>
        <v/>
      </c>
      <c r="J55" s="64" t="str">
        <f>'FORM NILAI SIAP'!AD55</f>
        <v/>
      </c>
      <c r="K55" s="64" t="str">
        <f>'FORM NILAI SIAP'!AF55</f>
        <v/>
      </c>
      <c r="L55" s="64" t="str">
        <f>'FORM NILAI SIAP'!AH55</f>
        <v/>
      </c>
      <c r="M55" s="64" t="str">
        <f>'FORM NILAI SIAP'!AJ55</f>
        <v/>
      </c>
      <c r="N55" s="64" t="str">
        <f>'FORM NILAI SIAP'!AL55</f>
        <v/>
      </c>
      <c r="O55" s="64" t="str">
        <f>'FORM NILAI SIAP'!AN55</f>
        <v/>
      </c>
      <c r="P55" s="106">
        <f t="shared" ca="1" si="2"/>
        <v>1</v>
      </c>
    </row>
    <row r="56" spans="1:16" ht="14.25" customHeight="1">
      <c r="A56" s="103">
        <f t="shared" si="3"/>
        <v>49</v>
      </c>
      <c r="B56" s="64">
        <f>'FORM NILAI SIAP'!N56</f>
        <v>3</v>
      </c>
      <c r="C56" s="64">
        <f>'FORM NILAI SIAP'!P56</f>
        <v>3</v>
      </c>
      <c r="D56" s="64">
        <f>'FORM NILAI SIAP'!R56</f>
        <v>1</v>
      </c>
      <c r="E56" s="64">
        <f>'FORM NILAI SIAP'!T56</f>
        <v>1</v>
      </c>
      <c r="F56" s="64" t="str">
        <f>'FORM NILAI SIAP'!V56</f>
        <v/>
      </c>
      <c r="G56" s="64" t="str">
        <f>'FORM NILAI SIAP'!X56</f>
        <v/>
      </c>
      <c r="H56" s="64" t="str">
        <f>'FORM NILAI SIAP'!Z56</f>
        <v/>
      </c>
      <c r="I56" s="64" t="str">
        <f>'FORM NILAI SIAP'!AB56</f>
        <v/>
      </c>
      <c r="J56" s="64" t="str">
        <f>'FORM NILAI SIAP'!AD56</f>
        <v/>
      </c>
      <c r="K56" s="64" t="str">
        <f>'FORM NILAI SIAP'!AF56</f>
        <v/>
      </c>
      <c r="L56" s="64" t="str">
        <f>'FORM NILAI SIAP'!AH56</f>
        <v/>
      </c>
      <c r="M56" s="64" t="str">
        <f>'FORM NILAI SIAP'!AJ56</f>
        <v/>
      </c>
      <c r="N56" s="64" t="str">
        <f>'FORM NILAI SIAP'!AL56</f>
        <v/>
      </c>
      <c r="O56" s="64" t="str">
        <f>'FORM NILAI SIAP'!AN56</f>
        <v/>
      </c>
      <c r="P56" s="106">
        <f t="shared" ca="1" si="2"/>
        <v>1</v>
      </c>
    </row>
    <row r="57" spans="1:16" ht="14.25" customHeight="1">
      <c r="A57" s="103">
        <f t="shared" si="3"/>
        <v>50</v>
      </c>
      <c r="B57" s="64">
        <f>'FORM NILAI SIAP'!N57</f>
        <v>4</v>
      </c>
      <c r="C57" s="64">
        <f>'FORM NILAI SIAP'!P57</f>
        <v>4</v>
      </c>
      <c r="D57" s="64">
        <f>'FORM NILAI SIAP'!R57</f>
        <v>4</v>
      </c>
      <c r="E57" s="64">
        <f>'FORM NILAI SIAP'!T57</f>
        <v>4</v>
      </c>
      <c r="F57" s="64" t="str">
        <f>'FORM NILAI SIAP'!V57</f>
        <v/>
      </c>
      <c r="G57" s="64" t="str">
        <f>'FORM NILAI SIAP'!X57</f>
        <v/>
      </c>
      <c r="H57" s="64" t="str">
        <f>'FORM NILAI SIAP'!Z57</f>
        <v/>
      </c>
      <c r="I57" s="64" t="str">
        <f>'FORM NILAI SIAP'!AB57</f>
        <v/>
      </c>
      <c r="J57" s="64" t="str">
        <f>'FORM NILAI SIAP'!AD57</f>
        <v/>
      </c>
      <c r="K57" s="64" t="str">
        <f>'FORM NILAI SIAP'!AF57</f>
        <v/>
      </c>
      <c r="L57" s="64" t="str">
        <f>'FORM NILAI SIAP'!AH57</f>
        <v/>
      </c>
      <c r="M57" s="64" t="str">
        <f>'FORM NILAI SIAP'!AJ57</f>
        <v/>
      </c>
      <c r="N57" s="64" t="str">
        <f>'FORM NILAI SIAP'!AL57</f>
        <v/>
      </c>
      <c r="O57" s="64" t="str">
        <f>'FORM NILAI SIAP'!AN57</f>
        <v/>
      </c>
      <c r="P57" s="106">
        <f t="shared" ca="1" si="2"/>
        <v>4</v>
      </c>
    </row>
    <row r="58" spans="1:16" ht="14.25" customHeight="1">
      <c r="A58" s="103">
        <f t="shared" si="3"/>
        <v>51</v>
      </c>
      <c r="B58" s="64">
        <f>'FORM NILAI SIAP'!N58</f>
        <v>3</v>
      </c>
      <c r="C58" s="64">
        <f>'FORM NILAI SIAP'!P58</f>
        <v>3</v>
      </c>
      <c r="D58" s="64">
        <f>'FORM NILAI SIAP'!R58</f>
        <v>3</v>
      </c>
      <c r="E58" s="64">
        <f>'FORM NILAI SIAP'!T58</f>
        <v>3</v>
      </c>
      <c r="F58" s="64" t="str">
        <f>'FORM NILAI SIAP'!V58</f>
        <v/>
      </c>
      <c r="G58" s="64" t="str">
        <f>'FORM NILAI SIAP'!X58</f>
        <v/>
      </c>
      <c r="H58" s="64" t="str">
        <f>'FORM NILAI SIAP'!Z58</f>
        <v/>
      </c>
      <c r="I58" s="64" t="str">
        <f>'FORM NILAI SIAP'!AB58</f>
        <v/>
      </c>
      <c r="J58" s="64" t="str">
        <f>'FORM NILAI SIAP'!AD58</f>
        <v/>
      </c>
      <c r="K58" s="64" t="str">
        <f>'FORM NILAI SIAP'!AF58</f>
        <v/>
      </c>
      <c r="L58" s="64" t="str">
        <f>'FORM NILAI SIAP'!AH58</f>
        <v/>
      </c>
      <c r="M58" s="64" t="str">
        <f>'FORM NILAI SIAP'!AJ58</f>
        <v/>
      </c>
      <c r="N58" s="64" t="str">
        <f>'FORM NILAI SIAP'!AL58</f>
        <v/>
      </c>
      <c r="O58" s="64" t="str">
        <f>'FORM NILAI SIAP'!AN58</f>
        <v/>
      </c>
      <c r="P58" s="106">
        <f t="shared" ca="1" si="2"/>
        <v>3</v>
      </c>
    </row>
    <row r="59" spans="1:16" ht="14.25" customHeight="1">
      <c r="A59" s="103">
        <f t="shared" si="3"/>
        <v>52</v>
      </c>
      <c r="B59" s="64">
        <f>'FORM NILAI SIAP'!N59</f>
        <v>4</v>
      </c>
      <c r="C59" s="64">
        <f>'FORM NILAI SIAP'!P59</f>
        <v>4</v>
      </c>
      <c r="D59" s="64">
        <f>'FORM NILAI SIAP'!R59</f>
        <v>4</v>
      </c>
      <c r="E59" s="64">
        <f>'FORM NILAI SIAP'!T59</f>
        <v>4</v>
      </c>
      <c r="F59" s="64" t="str">
        <f>'FORM NILAI SIAP'!V59</f>
        <v/>
      </c>
      <c r="G59" s="64" t="str">
        <f>'FORM NILAI SIAP'!X59</f>
        <v/>
      </c>
      <c r="H59" s="64" t="str">
        <f>'FORM NILAI SIAP'!Z59</f>
        <v/>
      </c>
      <c r="I59" s="64" t="str">
        <f>'FORM NILAI SIAP'!AB59</f>
        <v/>
      </c>
      <c r="J59" s="64" t="str">
        <f>'FORM NILAI SIAP'!AD59</f>
        <v/>
      </c>
      <c r="K59" s="64" t="str">
        <f>'FORM NILAI SIAP'!AF59</f>
        <v/>
      </c>
      <c r="L59" s="64" t="str">
        <f>'FORM NILAI SIAP'!AH59</f>
        <v/>
      </c>
      <c r="M59" s="64" t="str">
        <f>'FORM NILAI SIAP'!AJ59</f>
        <v/>
      </c>
      <c r="N59" s="64" t="str">
        <f>'FORM NILAI SIAP'!AL59</f>
        <v/>
      </c>
      <c r="O59" s="64" t="str">
        <f>'FORM NILAI SIAP'!AN59</f>
        <v/>
      </c>
      <c r="P59" s="106">
        <f t="shared" ca="1" si="2"/>
        <v>4</v>
      </c>
    </row>
    <row r="60" spans="1:16" ht="14.25" customHeight="1">
      <c r="A60" s="103">
        <f t="shared" si="3"/>
        <v>53</v>
      </c>
      <c r="B60" s="64">
        <f>'FORM NILAI SIAP'!N60</f>
        <v>3</v>
      </c>
      <c r="C60" s="64">
        <f>'FORM NILAI SIAP'!P60</f>
        <v>3</v>
      </c>
      <c r="D60" s="64">
        <f>'FORM NILAI SIAP'!R60</f>
        <v>4</v>
      </c>
      <c r="E60" s="64">
        <f>'FORM NILAI SIAP'!T60</f>
        <v>4</v>
      </c>
      <c r="F60" s="64" t="str">
        <f>'FORM NILAI SIAP'!V60</f>
        <v/>
      </c>
      <c r="G60" s="64" t="str">
        <f>'FORM NILAI SIAP'!X60</f>
        <v/>
      </c>
      <c r="H60" s="64" t="str">
        <f>'FORM NILAI SIAP'!Z60</f>
        <v/>
      </c>
      <c r="I60" s="64" t="str">
        <f>'FORM NILAI SIAP'!AB60</f>
        <v/>
      </c>
      <c r="J60" s="64" t="str">
        <f>'FORM NILAI SIAP'!AD60</f>
        <v/>
      </c>
      <c r="K60" s="64" t="str">
        <f>'FORM NILAI SIAP'!AF60</f>
        <v/>
      </c>
      <c r="L60" s="64" t="str">
        <f>'FORM NILAI SIAP'!AH60</f>
        <v/>
      </c>
      <c r="M60" s="64" t="str">
        <f>'FORM NILAI SIAP'!AJ60</f>
        <v/>
      </c>
      <c r="N60" s="64" t="str">
        <f>'FORM NILAI SIAP'!AL60</f>
        <v/>
      </c>
      <c r="O60" s="64" t="str">
        <f>'FORM NILAI SIAP'!AN60</f>
        <v/>
      </c>
      <c r="P60" s="106">
        <f t="shared" ca="1" si="2"/>
        <v>4</v>
      </c>
    </row>
    <row r="61" spans="1:16" ht="14.25" customHeight="1">
      <c r="A61" s="103">
        <f t="shared" si="3"/>
        <v>54</v>
      </c>
      <c r="B61" s="64">
        <f>'FORM NILAI SIAP'!N61</f>
        <v>4</v>
      </c>
      <c r="C61" s="64">
        <f>'FORM NILAI SIAP'!P61</f>
        <v>4</v>
      </c>
      <c r="D61" s="64">
        <f>'FORM NILAI SIAP'!R61</f>
        <v>4</v>
      </c>
      <c r="E61" s="64">
        <f>'FORM NILAI SIAP'!T61</f>
        <v>4</v>
      </c>
      <c r="F61" s="64" t="str">
        <f>'FORM NILAI SIAP'!V61</f>
        <v/>
      </c>
      <c r="G61" s="64" t="str">
        <f>'FORM NILAI SIAP'!X61</f>
        <v/>
      </c>
      <c r="H61" s="64" t="str">
        <f>'FORM NILAI SIAP'!Z61</f>
        <v/>
      </c>
      <c r="I61" s="64" t="str">
        <f>'FORM NILAI SIAP'!AB61</f>
        <v/>
      </c>
      <c r="J61" s="64" t="str">
        <f>'FORM NILAI SIAP'!AD61</f>
        <v/>
      </c>
      <c r="K61" s="64" t="str">
        <f>'FORM NILAI SIAP'!AF61</f>
        <v/>
      </c>
      <c r="L61" s="64" t="str">
        <f>'FORM NILAI SIAP'!AH61</f>
        <v/>
      </c>
      <c r="M61" s="64" t="str">
        <f>'FORM NILAI SIAP'!AJ61</f>
        <v/>
      </c>
      <c r="N61" s="64" t="str">
        <f>'FORM NILAI SIAP'!AL61</f>
        <v/>
      </c>
      <c r="O61" s="64" t="str">
        <f>'FORM NILAI SIAP'!AN61</f>
        <v/>
      </c>
      <c r="P61" s="106">
        <f t="shared" ca="1" si="2"/>
        <v>4</v>
      </c>
    </row>
    <row r="62" spans="1:16" ht="14.25" customHeight="1">
      <c r="A62" s="103">
        <f t="shared" si="3"/>
        <v>55</v>
      </c>
      <c r="B62" s="64">
        <f>'FORM NILAI SIAP'!N62</f>
        <v>4</v>
      </c>
      <c r="C62" s="64">
        <f>'FORM NILAI SIAP'!P62</f>
        <v>4</v>
      </c>
      <c r="D62" s="64">
        <f>'FORM NILAI SIAP'!R62</f>
        <v>1</v>
      </c>
      <c r="E62" s="64">
        <f>'FORM NILAI SIAP'!T62</f>
        <v>1</v>
      </c>
      <c r="F62" s="64" t="str">
        <f>'FORM NILAI SIAP'!V62</f>
        <v/>
      </c>
      <c r="G62" s="64" t="str">
        <f>'FORM NILAI SIAP'!X62</f>
        <v/>
      </c>
      <c r="H62" s="64" t="str">
        <f>'FORM NILAI SIAP'!Z62</f>
        <v/>
      </c>
      <c r="I62" s="64" t="str">
        <f>'FORM NILAI SIAP'!AB62</f>
        <v/>
      </c>
      <c r="J62" s="64" t="str">
        <f>'FORM NILAI SIAP'!AD62</f>
        <v/>
      </c>
      <c r="K62" s="64" t="str">
        <f>'FORM NILAI SIAP'!AF62</f>
        <v/>
      </c>
      <c r="L62" s="64" t="str">
        <f>'FORM NILAI SIAP'!AH62</f>
        <v/>
      </c>
      <c r="M62" s="64" t="str">
        <f>'FORM NILAI SIAP'!AJ62</f>
        <v/>
      </c>
      <c r="N62" s="64" t="str">
        <f>'FORM NILAI SIAP'!AL62</f>
        <v/>
      </c>
      <c r="O62" s="64" t="str">
        <f>'FORM NILAI SIAP'!AN62</f>
        <v/>
      </c>
      <c r="P62" s="106">
        <f t="shared" ca="1" si="2"/>
        <v>1</v>
      </c>
    </row>
    <row r="63" spans="1:16" ht="14.25" customHeight="1">
      <c r="A63" s="103">
        <f t="shared" si="3"/>
        <v>56</v>
      </c>
      <c r="B63" s="64">
        <f>'FORM NILAI SIAP'!N63</f>
        <v>4</v>
      </c>
      <c r="C63" s="64">
        <f>'FORM NILAI SIAP'!P63</f>
        <v>4</v>
      </c>
      <c r="D63" s="64">
        <f>'FORM NILAI SIAP'!R63</f>
        <v>3</v>
      </c>
      <c r="E63" s="64">
        <f>'FORM NILAI SIAP'!T63</f>
        <v>3</v>
      </c>
      <c r="F63" s="64" t="str">
        <f>'FORM NILAI SIAP'!V63</f>
        <v/>
      </c>
      <c r="G63" s="64" t="str">
        <f>'FORM NILAI SIAP'!X63</f>
        <v/>
      </c>
      <c r="H63" s="64" t="str">
        <f>'FORM NILAI SIAP'!Z63</f>
        <v/>
      </c>
      <c r="I63" s="64" t="str">
        <f>'FORM NILAI SIAP'!AB63</f>
        <v/>
      </c>
      <c r="J63" s="64" t="str">
        <f>'FORM NILAI SIAP'!AD63</f>
        <v/>
      </c>
      <c r="K63" s="64" t="str">
        <f>'FORM NILAI SIAP'!AF63</f>
        <v/>
      </c>
      <c r="L63" s="64" t="str">
        <f>'FORM NILAI SIAP'!AH63</f>
        <v/>
      </c>
      <c r="M63" s="64" t="str">
        <f>'FORM NILAI SIAP'!AJ63</f>
        <v/>
      </c>
      <c r="N63" s="64" t="str">
        <f>'FORM NILAI SIAP'!AL63</f>
        <v/>
      </c>
      <c r="O63" s="64" t="str">
        <f>'FORM NILAI SIAP'!AN63</f>
        <v/>
      </c>
      <c r="P63" s="106">
        <f t="shared" ca="1" si="2"/>
        <v>3</v>
      </c>
    </row>
    <row r="64" spans="1:16" ht="14.25" customHeight="1">
      <c r="A64" s="103">
        <f t="shared" si="3"/>
        <v>57</v>
      </c>
      <c r="B64" s="64">
        <f>'FORM NILAI SIAP'!N64</f>
        <v>4</v>
      </c>
      <c r="C64" s="64">
        <f>'FORM NILAI SIAP'!P64</f>
        <v>4</v>
      </c>
      <c r="D64" s="64">
        <f>'FORM NILAI SIAP'!R64</f>
        <v>4</v>
      </c>
      <c r="E64" s="64">
        <f>'FORM NILAI SIAP'!T64</f>
        <v>4</v>
      </c>
      <c r="F64" s="64" t="str">
        <f>'FORM NILAI SIAP'!V64</f>
        <v/>
      </c>
      <c r="G64" s="64" t="str">
        <f>'FORM NILAI SIAP'!X64</f>
        <v/>
      </c>
      <c r="H64" s="64" t="str">
        <f>'FORM NILAI SIAP'!Z64</f>
        <v/>
      </c>
      <c r="I64" s="64" t="str">
        <f>'FORM NILAI SIAP'!AB64</f>
        <v/>
      </c>
      <c r="J64" s="64" t="str">
        <f>'FORM NILAI SIAP'!AD64</f>
        <v/>
      </c>
      <c r="K64" s="64" t="str">
        <f>'FORM NILAI SIAP'!AF64</f>
        <v/>
      </c>
      <c r="L64" s="64" t="str">
        <f>'FORM NILAI SIAP'!AH64</f>
        <v/>
      </c>
      <c r="M64" s="64" t="str">
        <f>'FORM NILAI SIAP'!AJ64</f>
        <v/>
      </c>
      <c r="N64" s="64" t="str">
        <f>'FORM NILAI SIAP'!AL64</f>
        <v/>
      </c>
      <c r="O64" s="64" t="str">
        <f>'FORM NILAI SIAP'!AN64</f>
        <v/>
      </c>
      <c r="P64" s="106">
        <f t="shared" ca="1" si="2"/>
        <v>4</v>
      </c>
    </row>
    <row r="65" spans="1:16" ht="14.25" customHeight="1">
      <c r="A65" s="103">
        <f t="shared" si="3"/>
        <v>58</v>
      </c>
      <c r="B65" s="64">
        <f>'FORM NILAI SIAP'!N65</f>
        <v>4</v>
      </c>
      <c r="C65" s="64">
        <f>'FORM NILAI SIAP'!P65</f>
        <v>4</v>
      </c>
      <c r="D65" s="64">
        <f>'FORM NILAI SIAP'!R65</f>
        <v>4</v>
      </c>
      <c r="E65" s="64">
        <f>'FORM NILAI SIAP'!T65</f>
        <v>4</v>
      </c>
      <c r="F65" s="64" t="str">
        <f>'FORM NILAI SIAP'!V65</f>
        <v/>
      </c>
      <c r="G65" s="64" t="str">
        <f>'FORM NILAI SIAP'!X65</f>
        <v/>
      </c>
      <c r="H65" s="64" t="str">
        <f>'FORM NILAI SIAP'!Z65</f>
        <v/>
      </c>
      <c r="I65" s="64" t="str">
        <f>'FORM NILAI SIAP'!AB65</f>
        <v/>
      </c>
      <c r="J65" s="64" t="str">
        <f>'FORM NILAI SIAP'!AD65</f>
        <v/>
      </c>
      <c r="K65" s="64" t="str">
        <f>'FORM NILAI SIAP'!AF65</f>
        <v/>
      </c>
      <c r="L65" s="64" t="str">
        <f>'FORM NILAI SIAP'!AH65</f>
        <v/>
      </c>
      <c r="M65" s="64" t="str">
        <f>'FORM NILAI SIAP'!AJ65</f>
        <v/>
      </c>
      <c r="N65" s="64" t="str">
        <f>'FORM NILAI SIAP'!AL65</f>
        <v/>
      </c>
      <c r="O65" s="64" t="str">
        <f>'FORM NILAI SIAP'!AN65</f>
        <v/>
      </c>
      <c r="P65" s="106">
        <f t="shared" ca="1" si="2"/>
        <v>4</v>
      </c>
    </row>
    <row r="66" spans="1:16" ht="14.25" customHeight="1">
      <c r="A66" s="103">
        <f t="shared" si="3"/>
        <v>59</v>
      </c>
      <c r="B66" s="64">
        <f>'FORM NILAI SIAP'!N66</f>
        <v>4</v>
      </c>
      <c r="C66" s="64">
        <f>'FORM NILAI SIAP'!P66</f>
        <v>4</v>
      </c>
      <c r="D66" s="64">
        <f>'FORM NILAI SIAP'!R66</f>
        <v>4</v>
      </c>
      <c r="E66" s="64">
        <f>'FORM NILAI SIAP'!T66</f>
        <v>4</v>
      </c>
      <c r="F66" s="64" t="str">
        <f>'FORM NILAI SIAP'!V66</f>
        <v/>
      </c>
      <c r="G66" s="64" t="str">
        <f>'FORM NILAI SIAP'!X66</f>
        <v/>
      </c>
      <c r="H66" s="64" t="str">
        <f>'FORM NILAI SIAP'!Z66</f>
        <v/>
      </c>
      <c r="I66" s="64" t="str">
        <f>'FORM NILAI SIAP'!AB66</f>
        <v/>
      </c>
      <c r="J66" s="64" t="str">
        <f>'FORM NILAI SIAP'!AD66</f>
        <v/>
      </c>
      <c r="K66" s="64" t="str">
        <f>'FORM NILAI SIAP'!AF66</f>
        <v/>
      </c>
      <c r="L66" s="64" t="str">
        <f>'FORM NILAI SIAP'!AH66</f>
        <v/>
      </c>
      <c r="M66" s="64" t="str">
        <f>'FORM NILAI SIAP'!AJ66</f>
        <v/>
      </c>
      <c r="N66" s="64" t="str">
        <f>'FORM NILAI SIAP'!AL66</f>
        <v/>
      </c>
      <c r="O66" s="64" t="str">
        <f>'FORM NILAI SIAP'!AN66</f>
        <v/>
      </c>
      <c r="P66" s="106">
        <f t="shared" ca="1" si="2"/>
        <v>4</v>
      </c>
    </row>
    <row r="67" spans="1:16" ht="14.25" customHeight="1">
      <c r="A67" s="103">
        <f t="shared" si="3"/>
        <v>60</v>
      </c>
      <c r="B67" s="64">
        <f>'FORM NILAI SIAP'!N67</f>
        <v>4</v>
      </c>
      <c r="C67" s="64">
        <f>'FORM NILAI SIAP'!P67</f>
        <v>4</v>
      </c>
      <c r="D67" s="64">
        <f>'FORM NILAI SIAP'!R67</f>
        <v>2</v>
      </c>
      <c r="E67" s="64">
        <f>'FORM NILAI SIAP'!T67</f>
        <v>2</v>
      </c>
      <c r="F67" s="64" t="str">
        <f>'FORM NILAI SIAP'!V67</f>
        <v/>
      </c>
      <c r="G67" s="64" t="str">
        <f>'FORM NILAI SIAP'!X67</f>
        <v/>
      </c>
      <c r="H67" s="64" t="str">
        <f>'FORM NILAI SIAP'!Z67</f>
        <v/>
      </c>
      <c r="I67" s="64" t="str">
        <f>'FORM NILAI SIAP'!AB67</f>
        <v/>
      </c>
      <c r="J67" s="64" t="str">
        <f>'FORM NILAI SIAP'!AD67</f>
        <v/>
      </c>
      <c r="K67" s="64" t="str">
        <f>'FORM NILAI SIAP'!AF67</f>
        <v/>
      </c>
      <c r="L67" s="64" t="str">
        <f>'FORM NILAI SIAP'!AH67</f>
        <v/>
      </c>
      <c r="M67" s="64" t="str">
        <f>'FORM NILAI SIAP'!AJ67</f>
        <v/>
      </c>
      <c r="N67" s="64" t="str">
        <f>'FORM NILAI SIAP'!AL67</f>
        <v/>
      </c>
      <c r="O67" s="64" t="str">
        <f>'FORM NILAI SIAP'!AN67</f>
        <v/>
      </c>
      <c r="P67" s="106">
        <f t="shared" ca="1" si="2"/>
        <v>2</v>
      </c>
    </row>
    <row r="68" spans="1:16" ht="14.25" customHeight="1">
      <c r="A68" s="103">
        <f t="shared" si="3"/>
        <v>61</v>
      </c>
      <c r="B68" s="64">
        <f>'FORM NILAI SIAP'!N68</f>
        <v>4</v>
      </c>
      <c r="C68" s="64">
        <f>'FORM NILAI SIAP'!P68</f>
        <v>4</v>
      </c>
      <c r="D68" s="64">
        <f>'FORM NILAI SIAP'!R68</f>
        <v>4</v>
      </c>
      <c r="E68" s="64">
        <f>'FORM NILAI SIAP'!T68</f>
        <v>4</v>
      </c>
      <c r="F68" s="64" t="str">
        <f>'FORM NILAI SIAP'!V68</f>
        <v/>
      </c>
      <c r="G68" s="64" t="str">
        <f>'FORM NILAI SIAP'!X68</f>
        <v/>
      </c>
      <c r="H68" s="64" t="str">
        <f>'FORM NILAI SIAP'!Z68</f>
        <v/>
      </c>
      <c r="I68" s="64" t="str">
        <f>'FORM NILAI SIAP'!AB68</f>
        <v/>
      </c>
      <c r="J68" s="64" t="str">
        <f>'FORM NILAI SIAP'!AD68</f>
        <v/>
      </c>
      <c r="K68" s="64" t="str">
        <f>'FORM NILAI SIAP'!AF68</f>
        <v/>
      </c>
      <c r="L68" s="64" t="str">
        <f>'FORM NILAI SIAP'!AH68</f>
        <v/>
      </c>
      <c r="M68" s="64" t="str">
        <f>'FORM NILAI SIAP'!AJ68</f>
        <v/>
      </c>
      <c r="N68" s="64" t="str">
        <f>'FORM NILAI SIAP'!AL68</f>
        <v/>
      </c>
      <c r="O68" s="64" t="str">
        <f>'FORM NILAI SIAP'!AN68</f>
        <v/>
      </c>
      <c r="P68" s="106">
        <f t="shared" ca="1" si="2"/>
        <v>4</v>
      </c>
    </row>
    <row r="69" spans="1:16" ht="14.25" customHeight="1">
      <c r="A69" s="103">
        <f t="shared" si="3"/>
        <v>62</v>
      </c>
      <c r="B69" s="64">
        <f>'FORM NILAI SIAP'!N69</f>
        <v>3</v>
      </c>
      <c r="C69" s="64">
        <f>'FORM NILAI SIAP'!P69</f>
        <v>3</v>
      </c>
      <c r="D69" s="64">
        <f>'FORM NILAI SIAP'!R69</f>
        <v>1</v>
      </c>
      <c r="E69" s="64">
        <f>'FORM NILAI SIAP'!T69</f>
        <v>1</v>
      </c>
      <c r="F69" s="64" t="str">
        <f>'FORM NILAI SIAP'!V69</f>
        <v/>
      </c>
      <c r="G69" s="64" t="str">
        <f>'FORM NILAI SIAP'!X69</f>
        <v/>
      </c>
      <c r="H69" s="64" t="str">
        <f>'FORM NILAI SIAP'!Z69</f>
        <v/>
      </c>
      <c r="I69" s="64" t="str">
        <f>'FORM NILAI SIAP'!AB69</f>
        <v/>
      </c>
      <c r="J69" s="64" t="str">
        <f>'FORM NILAI SIAP'!AD69</f>
        <v/>
      </c>
      <c r="K69" s="64" t="str">
        <f>'FORM NILAI SIAP'!AF69</f>
        <v/>
      </c>
      <c r="L69" s="64" t="str">
        <f>'FORM NILAI SIAP'!AH69</f>
        <v/>
      </c>
      <c r="M69" s="64" t="str">
        <f>'FORM NILAI SIAP'!AJ69</f>
        <v/>
      </c>
      <c r="N69" s="64" t="str">
        <f>'FORM NILAI SIAP'!AL69</f>
        <v/>
      </c>
      <c r="O69" s="64" t="str">
        <f>'FORM NILAI SIAP'!AN69</f>
        <v/>
      </c>
      <c r="P69" s="106">
        <f t="shared" ca="1" si="2"/>
        <v>1</v>
      </c>
    </row>
    <row r="70" spans="1:16" ht="14.25" customHeight="1">
      <c r="A70" s="103">
        <f t="shared" si="3"/>
        <v>63</v>
      </c>
      <c r="B70" s="64">
        <f>'FORM NILAI SIAP'!N70</f>
        <v>4</v>
      </c>
      <c r="C70" s="64">
        <f>'FORM NILAI SIAP'!P70</f>
        <v>4</v>
      </c>
      <c r="D70" s="64">
        <f>'FORM NILAI SIAP'!R70</f>
        <v>4</v>
      </c>
      <c r="E70" s="64">
        <f>'FORM NILAI SIAP'!T70</f>
        <v>4</v>
      </c>
      <c r="F70" s="64" t="str">
        <f>'FORM NILAI SIAP'!V70</f>
        <v/>
      </c>
      <c r="G70" s="64" t="str">
        <f>'FORM NILAI SIAP'!X70</f>
        <v/>
      </c>
      <c r="H70" s="64" t="str">
        <f>'FORM NILAI SIAP'!Z70</f>
        <v/>
      </c>
      <c r="I70" s="64" t="str">
        <f>'FORM NILAI SIAP'!AB70</f>
        <v/>
      </c>
      <c r="J70" s="64" t="str">
        <f>'FORM NILAI SIAP'!AD70</f>
        <v/>
      </c>
      <c r="K70" s="64" t="str">
        <f>'FORM NILAI SIAP'!AF70</f>
        <v/>
      </c>
      <c r="L70" s="64" t="str">
        <f>'FORM NILAI SIAP'!AH70</f>
        <v/>
      </c>
      <c r="M70" s="64" t="str">
        <f>'FORM NILAI SIAP'!AJ70</f>
        <v/>
      </c>
      <c r="N70" s="64" t="str">
        <f>'FORM NILAI SIAP'!AL70</f>
        <v/>
      </c>
      <c r="O70" s="64" t="str">
        <f>'FORM NILAI SIAP'!AN70</f>
        <v/>
      </c>
      <c r="P70" s="106">
        <f t="shared" ca="1" si="2"/>
        <v>4</v>
      </c>
    </row>
    <row r="71" spans="1:16" ht="14.25" customHeight="1">
      <c r="A71" s="103">
        <f t="shared" si="3"/>
        <v>64</v>
      </c>
      <c r="B71" s="64">
        <f>'FORM NILAI SIAP'!N71</f>
        <v>4</v>
      </c>
      <c r="C71" s="64">
        <f>'FORM NILAI SIAP'!P71</f>
        <v>4</v>
      </c>
      <c r="D71" s="64">
        <f>'FORM NILAI SIAP'!R71</f>
        <v>4</v>
      </c>
      <c r="E71" s="64">
        <f>'FORM NILAI SIAP'!T71</f>
        <v>4</v>
      </c>
      <c r="F71" s="64" t="str">
        <f>'FORM NILAI SIAP'!V71</f>
        <v/>
      </c>
      <c r="G71" s="64" t="str">
        <f>'FORM NILAI SIAP'!X71</f>
        <v/>
      </c>
      <c r="H71" s="64" t="str">
        <f>'FORM NILAI SIAP'!Z71</f>
        <v/>
      </c>
      <c r="I71" s="64" t="str">
        <f>'FORM NILAI SIAP'!AB71</f>
        <v/>
      </c>
      <c r="J71" s="64" t="str">
        <f>'FORM NILAI SIAP'!AD71</f>
        <v/>
      </c>
      <c r="K71" s="64" t="str">
        <f>'FORM NILAI SIAP'!AF71</f>
        <v/>
      </c>
      <c r="L71" s="64" t="str">
        <f>'FORM NILAI SIAP'!AH71</f>
        <v/>
      </c>
      <c r="M71" s="64" t="str">
        <f>'FORM NILAI SIAP'!AJ71</f>
        <v/>
      </c>
      <c r="N71" s="64" t="str">
        <f>'FORM NILAI SIAP'!AL71</f>
        <v/>
      </c>
      <c r="O71" s="64" t="str">
        <f>'FORM NILAI SIAP'!AN71</f>
        <v/>
      </c>
      <c r="P71" s="106">
        <f t="shared" ca="1" si="2"/>
        <v>4</v>
      </c>
    </row>
    <row r="72" spans="1:16" ht="14.25" customHeight="1">
      <c r="A72" s="103">
        <f t="shared" si="3"/>
        <v>65</v>
      </c>
      <c r="B72" s="64">
        <f>'FORM NILAI SIAP'!N72</f>
        <v>4</v>
      </c>
      <c r="C72" s="64">
        <f>'FORM NILAI SIAP'!P72</f>
        <v>4</v>
      </c>
      <c r="D72" s="64">
        <f>'FORM NILAI SIAP'!R72</f>
        <v>4</v>
      </c>
      <c r="E72" s="64">
        <f>'FORM NILAI SIAP'!T72</f>
        <v>4</v>
      </c>
      <c r="F72" s="64" t="str">
        <f>'FORM NILAI SIAP'!V72</f>
        <v/>
      </c>
      <c r="G72" s="64" t="str">
        <f>'FORM NILAI SIAP'!X72</f>
        <v/>
      </c>
      <c r="H72" s="64" t="str">
        <f>'FORM NILAI SIAP'!Z72</f>
        <v/>
      </c>
      <c r="I72" s="64" t="str">
        <f>'FORM NILAI SIAP'!AB72</f>
        <v/>
      </c>
      <c r="J72" s="64" t="str">
        <f>'FORM NILAI SIAP'!AD72</f>
        <v/>
      </c>
      <c r="K72" s="64" t="str">
        <f>'FORM NILAI SIAP'!AF72</f>
        <v/>
      </c>
      <c r="L72" s="64" t="str">
        <f>'FORM NILAI SIAP'!AH72</f>
        <v/>
      </c>
      <c r="M72" s="64" t="str">
        <f>'FORM NILAI SIAP'!AJ72</f>
        <v/>
      </c>
      <c r="N72" s="64" t="str">
        <f>'FORM NILAI SIAP'!AL72</f>
        <v/>
      </c>
      <c r="O72" s="64" t="str">
        <f>'FORM NILAI SIAP'!AN72</f>
        <v/>
      </c>
      <c r="P72" s="106">
        <f t="shared" ca="1" si="2"/>
        <v>4</v>
      </c>
    </row>
    <row r="73" spans="1:16" ht="14.25" customHeight="1">
      <c r="A73" s="103">
        <f t="shared" ref="A73:A136" si="4">IF(A72="","",IF(A72=jmlmhs,"",A72+1))</f>
        <v>66</v>
      </c>
      <c r="B73" s="64">
        <f>'FORM NILAI SIAP'!N73</f>
        <v>4</v>
      </c>
      <c r="C73" s="64">
        <f>'FORM NILAI SIAP'!P73</f>
        <v>4</v>
      </c>
      <c r="D73" s="64">
        <f>'FORM NILAI SIAP'!R73</f>
        <v>4</v>
      </c>
      <c r="E73" s="64">
        <f>'FORM NILAI SIAP'!T73</f>
        <v>4</v>
      </c>
      <c r="F73" s="64" t="str">
        <f>'FORM NILAI SIAP'!V73</f>
        <v/>
      </c>
      <c r="G73" s="64" t="str">
        <f>'FORM NILAI SIAP'!X73</f>
        <v/>
      </c>
      <c r="H73" s="64" t="str">
        <f>'FORM NILAI SIAP'!Z73</f>
        <v/>
      </c>
      <c r="I73" s="64" t="str">
        <f>'FORM NILAI SIAP'!AB73</f>
        <v/>
      </c>
      <c r="J73" s="64" t="str">
        <f>'FORM NILAI SIAP'!AD73</f>
        <v/>
      </c>
      <c r="K73" s="64" t="str">
        <f>'FORM NILAI SIAP'!AF73</f>
        <v/>
      </c>
      <c r="L73" s="64" t="str">
        <f>'FORM NILAI SIAP'!AH73</f>
        <v/>
      </c>
      <c r="M73" s="64" t="str">
        <f>'FORM NILAI SIAP'!AJ73</f>
        <v/>
      </c>
      <c r="N73" s="64" t="str">
        <f>'FORM NILAI SIAP'!AL73</f>
        <v/>
      </c>
      <c r="O73" s="64" t="str">
        <f>'FORM NILAI SIAP'!AN73</f>
        <v/>
      </c>
      <c r="P73" s="106">
        <f t="shared" ca="1" si="2"/>
        <v>4</v>
      </c>
    </row>
    <row r="74" spans="1:16" ht="14.25" customHeight="1">
      <c r="A74" s="103">
        <f t="shared" si="4"/>
        <v>67</v>
      </c>
      <c r="B74" s="64">
        <f>'FORM NILAI SIAP'!N74</f>
        <v>3</v>
      </c>
      <c r="C74" s="64">
        <f>'FORM NILAI SIAP'!P74</f>
        <v>3</v>
      </c>
      <c r="D74" s="64">
        <f>'FORM NILAI SIAP'!R74</f>
        <v>1</v>
      </c>
      <c r="E74" s="64">
        <f>'FORM NILAI SIAP'!T74</f>
        <v>1</v>
      </c>
      <c r="F74" s="64" t="str">
        <f>'FORM NILAI SIAP'!V74</f>
        <v/>
      </c>
      <c r="G74" s="64" t="str">
        <f>'FORM NILAI SIAP'!X74</f>
        <v/>
      </c>
      <c r="H74" s="64" t="str">
        <f>'FORM NILAI SIAP'!Z74</f>
        <v/>
      </c>
      <c r="I74" s="64" t="str">
        <f>'FORM NILAI SIAP'!AB74</f>
        <v/>
      </c>
      <c r="J74" s="64" t="str">
        <f>'FORM NILAI SIAP'!AD74</f>
        <v/>
      </c>
      <c r="K74" s="64" t="str">
        <f>'FORM NILAI SIAP'!AF74</f>
        <v/>
      </c>
      <c r="L74" s="64" t="str">
        <f>'FORM NILAI SIAP'!AH74</f>
        <v/>
      </c>
      <c r="M74" s="64" t="str">
        <f>'FORM NILAI SIAP'!AJ74</f>
        <v/>
      </c>
      <c r="N74" s="64" t="str">
        <f>'FORM NILAI SIAP'!AL74</f>
        <v/>
      </c>
      <c r="O74" s="64" t="str">
        <f>'FORM NILAI SIAP'!AN74</f>
        <v/>
      </c>
      <c r="P74" s="106">
        <f t="shared" ca="1" si="2"/>
        <v>1</v>
      </c>
    </row>
    <row r="75" spans="1:16" ht="14.25" customHeight="1">
      <c r="A75" s="103">
        <f t="shared" si="4"/>
        <v>68</v>
      </c>
      <c r="B75" s="64">
        <f>'FORM NILAI SIAP'!N75</f>
        <v>3</v>
      </c>
      <c r="C75" s="64">
        <f>'FORM NILAI SIAP'!P75</f>
        <v>3</v>
      </c>
      <c r="D75" s="64">
        <f>'FORM NILAI SIAP'!R75</f>
        <v>1</v>
      </c>
      <c r="E75" s="64">
        <f>'FORM NILAI SIAP'!T75</f>
        <v>1</v>
      </c>
      <c r="F75" s="64" t="str">
        <f>'FORM NILAI SIAP'!V75</f>
        <v/>
      </c>
      <c r="G75" s="64" t="str">
        <f>'FORM NILAI SIAP'!X75</f>
        <v/>
      </c>
      <c r="H75" s="64" t="str">
        <f>'FORM NILAI SIAP'!Z75</f>
        <v/>
      </c>
      <c r="I75" s="64" t="str">
        <f>'FORM NILAI SIAP'!AB75</f>
        <v/>
      </c>
      <c r="J75" s="64" t="str">
        <f>'FORM NILAI SIAP'!AD75</f>
        <v/>
      </c>
      <c r="K75" s="64" t="str">
        <f>'FORM NILAI SIAP'!AF75</f>
        <v/>
      </c>
      <c r="L75" s="64" t="str">
        <f>'FORM NILAI SIAP'!AH75</f>
        <v/>
      </c>
      <c r="M75" s="64" t="str">
        <f>'FORM NILAI SIAP'!AJ75</f>
        <v/>
      </c>
      <c r="N75" s="64" t="str">
        <f>'FORM NILAI SIAP'!AL75</f>
        <v/>
      </c>
      <c r="O75" s="64" t="str">
        <f>'FORM NILAI SIAP'!AN75</f>
        <v/>
      </c>
      <c r="P75" s="106">
        <f t="shared" ca="1" si="2"/>
        <v>1</v>
      </c>
    </row>
    <row r="76" spans="1:16" ht="14.25" customHeight="1">
      <c r="A76" s="103">
        <f t="shared" si="4"/>
        <v>69</v>
      </c>
      <c r="B76" s="64">
        <f>'FORM NILAI SIAP'!N76</f>
        <v>3</v>
      </c>
      <c r="C76" s="64">
        <f>'FORM NILAI SIAP'!P76</f>
        <v>3</v>
      </c>
      <c r="D76" s="64">
        <f>'FORM NILAI SIAP'!R76</f>
        <v>1</v>
      </c>
      <c r="E76" s="64">
        <f>'FORM NILAI SIAP'!T76</f>
        <v>1</v>
      </c>
      <c r="F76" s="64" t="str">
        <f>'FORM NILAI SIAP'!V76</f>
        <v/>
      </c>
      <c r="G76" s="64" t="str">
        <f>'FORM NILAI SIAP'!X76</f>
        <v/>
      </c>
      <c r="H76" s="64" t="str">
        <f>'FORM NILAI SIAP'!Z76</f>
        <v/>
      </c>
      <c r="I76" s="64" t="str">
        <f>'FORM NILAI SIAP'!AB76</f>
        <v/>
      </c>
      <c r="J76" s="64" t="str">
        <f>'FORM NILAI SIAP'!AD76</f>
        <v/>
      </c>
      <c r="K76" s="64" t="str">
        <f>'FORM NILAI SIAP'!AF76</f>
        <v/>
      </c>
      <c r="L76" s="64" t="str">
        <f>'FORM NILAI SIAP'!AH76</f>
        <v/>
      </c>
      <c r="M76" s="64" t="str">
        <f>'FORM NILAI SIAP'!AJ76</f>
        <v/>
      </c>
      <c r="N76" s="64" t="str">
        <f>'FORM NILAI SIAP'!AL76</f>
        <v/>
      </c>
      <c r="O76" s="64" t="str">
        <f>'FORM NILAI SIAP'!AN76</f>
        <v/>
      </c>
      <c r="P76" s="106">
        <f t="shared" ca="1" si="2"/>
        <v>1</v>
      </c>
    </row>
    <row r="77" spans="1:16" ht="14.25" customHeight="1">
      <c r="A77" s="103">
        <f t="shared" si="4"/>
        <v>70</v>
      </c>
      <c r="B77" s="64">
        <f>'FORM NILAI SIAP'!N77</f>
        <v>4</v>
      </c>
      <c r="C77" s="64">
        <f>'FORM NILAI SIAP'!P77</f>
        <v>4</v>
      </c>
      <c r="D77" s="64">
        <f>'FORM NILAI SIAP'!R77</f>
        <v>3</v>
      </c>
      <c r="E77" s="64">
        <f>'FORM NILAI SIAP'!T77</f>
        <v>3</v>
      </c>
      <c r="F77" s="64" t="str">
        <f>'FORM NILAI SIAP'!V77</f>
        <v/>
      </c>
      <c r="G77" s="64" t="str">
        <f>'FORM NILAI SIAP'!X77</f>
        <v/>
      </c>
      <c r="H77" s="64" t="str">
        <f>'FORM NILAI SIAP'!Z77</f>
        <v/>
      </c>
      <c r="I77" s="64" t="str">
        <f>'FORM NILAI SIAP'!AB77</f>
        <v/>
      </c>
      <c r="J77" s="64" t="str">
        <f>'FORM NILAI SIAP'!AD77</f>
        <v/>
      </c>
      <c r="K77" s="64" t="str">
        <f>'FORM NILAI SIAP'!AF77</f>
        <v/>
      </c>
      <c r="L77" s="64" t="str">
        <f>'FORM NILAI SIAP'!AH77</f>
        <v/>
      </c>
      <c r="M77" s="64" t="str">
        <f>'FORM NILAI SIAP'!AJ77</f>
        <v/>
      </c>
      <c r="N77" s="64" t="str">
        <f>'FORM NILAI SIAP'!AL77</f>
        <v/>
      </c>
      <c r="O77" s="64" t="str">
        <f>'FORM NILAI SIAP'!AN77</f>
        <v/>
      </c>
      <c r="P77" s="106">
        <f t="shared" ca="1" si="2"/>
        <v>3</v>
      </c>
    </row>
    <row r="78" spans="1:16" ht="14.25" customHeight="1">
      <c r="A78" s="103">
        <f t="shared" si="4"/>
        <v>71</v>
      </c>
      <c r="B78" s="64">
        <f>'FORM NILAI SIAP'!N78</f>
        <v>4</v>
      </c>
      <c r="C78" s="64">
        <f>'FORM NILAI SIAP'!P78</f>
        <v>4</v>
      </c>
      <c r="D78" s="64">
        <f>'FORM NILAI SIAP'!R78</f>
        <v>4</v>
      </c>
      <c r="E78" s="64">
        <f>'FORM NILAI SIAP'!T78</f>
        <v>4</v>
      </c>
      <c r="F78" s="64" t="str">
        <f>'FORM NILAI SIAP'!V78</f>
        <v/>
      </c>
      <c r="G78" s="64" t="str">
        <f>'FORM NILAI SIAP'!X78</f>
        <v/>
      </c>
      <c r="H78" s="64" t="str">
        <f>'FORM NILAI SIAP'!Z78</f>
        <v/>
      </c>
      <c r="I78" s="64" t="str">
        <f>'FORM NILAI SIAP'!AB78</f>
        <v/>
      </c>
      <c r="J78" s="64" t="str">
        <f>'FORM NILAI SIAP'!AD78</f>
        <v/>
      </c>
      <c r="K78" s="64" t="str">
        <f>'FORM NILAI SIAP'!AF78</f>
        <v/>
      </c>
      <c r="L78" s="64" t="str">
        <f>'FORM NILAI SIAP'!AH78</f>
        <v/>
      </c>
      <c r="M78" s="64" t="str">
        <f>'FORM NILAI SIAP'!AJ78</f>
        <v/>
      </c>
      <c r="N78" s="64" t="str">
        <f>'FORM NILAI SIAP'!AL78</f>
        <v/>
      </c>
      <c r="O78" s="64" t="str">
        <f>'FORM NILAI SIAP'!AN78</f>
        <v/>
      </c>
      <c r="P78" s="106">
        <f t="shared" ca="1" si="2"/>
        <v>4</v>
      </c>
    </row>
    <row r="79" spans="1:16" ht="14.25" customHeight="1">
      <c r="A79" s="103">
        <f t="shared" si="4"/>
        <v>72</v>
      </c>
      <c r="B79" s="64">
        <f>'FORM NILAI SIAP'!N79</f>
        <v>4</v>
      </c>
      <c r="C79" s="64">
        <f>'FORM NILAI SIAP'!P79</f>
        <v>4</v>
      </c>
      <c r="D79" s="64">
        <f>'FORM NILAI SIAP'!R79</f>
        <v>4</v>
      </c>
      <c r="E79" s="64">
        <f>'FORM NILAI SIAP'!T79</f>
        <v>4</v>
      </c>
      <c r="F79" s="64" t="str">
        <f>'FORM NILAI SIAP'!V79</f>
        <v/>
      </c>
      <c r="G79" s="64" t="str">
        <f>'FORM NILAI SIAP'!X79</f>
        <v/>
      </c>
      <c r="H79" s="64" t="str">
        <f>'FORM NILAI SIAP'!Z79</f>
        <v/>
      </c>
      <c r="I79" s="64" t="str">
        <f>'FORM NILAI SIAP'!AB79</f>
        <v/>
      </c>
      <c r="J79" s="64" t="str">
        <f>'FORM NILAI SIAP'!AD79</f>
        <v/>
      </c>
      <c r="K79" s="64" t="str">
        <f>'FORM NILAI SIAP'!AF79</f>
        <v/>
      </c>
      <c r="L79" s="64" t="str">
        <f>'FORM NILAI SIAP'!AH79</f>
        <v/>
      </c>
      <c r="M79" s="64" t="str">
        <f>'FORM NILAI SIAP'!AJ79</f>
        <v/>
      </c>
      <c r="N79" s="64" t="str">
        <f>'FORM NILAI SIAP'!AL79</f>
        <v/>
      </c>
      <c r="O79" s="64" t="str">
        <f>'FORM NILAI SIAP'!AN79</f>
        <v/>
      </c>
      <c r="P79" s="106">
        <f t="shared" ca="1" si="2"/>
        <v>4</v>
      </c>
    </row>
    <row r="80" spans="1:16" ht="14.25" customHeight="1">
      <c r="A80" s="103">
        <f t="shared" si="4"/>
        <v>73</v>
      </c>
      <c r="B80" s="64">
        <f>'FORM NILAI SIAP'!N80</f>
        <v>4</v>
      </c>
      <c r="C80" s="64">
        <f>'FORM NILAI SIAP'!P80</f>
        <v>4</v>
      </c>
      <c r="D80" s="64">
        <f>'FORM NILAI SIAP'!R80</f>
        <v>4</v>
      </c>
      <c r="E80" s="64">
        <f>'FORM NILAI SIAP'!T80</f>
        <v>4</v>
      </c>
      <c r="F80" s="64" t="str">
        <f>'FORM NILAI SIAP'!V80</f>
        <v/>
      </c>
      <c r="G80" s="64" t="str">
        <f>'FORM NILAI SIAP'!X80</f>
        <v/>
      </c>
      <c r="H80" s="64" t="str">
        <f>'FORM NILAI SIAP'!Z80</f>
        <v/>
      </c>
      <c r="I80" s="64" t="str">
        <f>'FORM NILAI SIAP'!AB80</f>
        <v/>
      </c>
      <c r="J80" s="64" t="str">
        <f>'FORM NILAI SIAP'!AD80</f>
        <v/>
      </c>
      <c r="K80" s="64" t="str">
        <f>'FORM NILAI SIAP'!AF80</f>
        <v/>
      </c>
      <c r="L80" s="64" t="str">
        <f>'FORM NILAI SIAP'!AH80</f>
        <v/>
      </c>
      <c r="M80" s="64" t="str">
        <f>'FORM NILAI SIAP'!AJ80</f>
        <v/>
      </c>
      <c r="N80" s="64" t="str">
        <f>'FORM NILAI SIAP'!AL80</f>
        <v/>
      </c>
      <c r="O80" s="64" t="str">
        <f>'FORM NILAI SIAP'!AN80</f>
        <v/>
      </c>
      <c r="P80" s="106">
        <f t="shared" ca="1" si="2"/>
        <v>4</v>
      </c>
    </row>
    <row r="81" spans="1:16" ht="14.25" customHeight="1">
      <c r="A81" s="103">
        <f t="shared" si="4"/>
        <v>74</v>
      </c>
      <c r="B81" s="64">
        <f>'FORM NILAI SIAP'!N81</f>
        <v>4</v>
      </c>
      <c r="C81" s="64">
        <f>'FORM NILAI SIAP'!P81</f>
        <v>4</v>
      </c>
      <c r="D81" s="64">
        <f>'FORM NILAI SIAP'!R81</f>
        <v>4</v>
      </c>
      <c r="E81" s="64">
        <f>'FORM NILAI SIAP'!T81</f>
        <v>4</v>
      </c>
      <c r="F81" s="64" t="str">
        <f>'FORM NILAI SIAP'!V81</f>
        <v/>
      </c>
      <c r="G81" s="64" t="str">
        <f>'FORM NILAI SIAP'!X81</f>
        <v/>
      </c>
      <c r="H81" s="64" t="str">
        <f>'FORM NILAI SIAP'!Z81</f>
        <v/>
      </c>
      <c r="I81" s="64" t="str">
        <f>'FORM NILAI SIAP'!AB81</f>
        <v/>
      </c>
      <c r="J81" s="64" t="str">
        <f>'FORM NILAI SIAP'!AD81</f>
        <v/>
      </c>
      <c r="K81" s="64" t="str">
        <f>'FORM NILAI SIAP'!AF81</f>
        <v/>
      </c>
      <c r="L81" s="64" t="str">
        <f>'FORM NILAI SIAP'!AH81</f>
        <v/>
      </c>
      <c r="M81" s="64" t="str">
        <f>'FORM NILAI SIAP'!AJ81</f>
        <v/>
      </c>
      <c r="N81" s="64" t="str">
        <f>'FORM NILAI SIAP'!AL81</f>
        <v/>
      </c>
      <c r="O81" s="64" t="str">
        <f>'FORM NILAI SIAP'!AN81</f>
        <v/>
      </c>
      <c r="P81" s="106">
        <f t="shared" ca="1" si="2"/>
        <v>4</v>
      </c>
    </row>
    <row r="82" spans="1:16" ht="14.25" customHeight="1">
      <c r="A82" s="103">
        <f t="shared" si="4"/>
        <v>75</v>
      </c>
      <c r="B82" s="64">
        <f>'FORM NILAI SIAP'!N82</f>
        <v>4</v>
      </c>
      <c r="C82" s="64">
        <f>'FORM NILAI SIAP'!P82</f>
        <v>4</v>
      </c>
      <c r="D82" s="64">
        <f>'FORM NILAI SIAP'!R82</f>
        <v>4</v>
      </c>
      <c r="E82" s="64">
        <f>'FORM NILAI SIAP'!T82</f>
        <v>4</v>
      </c>
      <c r="F82" s="64" t="str">
        <f>'FORM NILAI SIAP'!V82</f>
        <v/>
      </c>
      <c r="G82" s="64" t="str">
        <f>'FORM NILAI SIAP'!X82</f>
        <v/>
      </c>
      <c r="H82" s="64" t="str">
        <f>'FORM NILAI SIAP'!Z82</f>
        <v/>
      </c>
      <c r="I82" s="64" t="str">
        <f>'FORM NILAI SIAP'!AB82</f>
        <v/>
      </c>
      <c r="J82" s="64" t="str">
        <f>'FORM NILAI SIAP'!AD82</f>
        <v/>
      </c>
      <c r="K82" s="64" t="str">
        <f>'FORM NILAI SIAP'!AF82</f>
        <v/>
      </c>
      <c r="L82" s="64" t="str">
        <f>'FORM NILAI SIAP'!AH82</f>
        <v/>
      </c>
      <c r="M82" s="64" t="str">
        <f>'FORM NILAI SIAP'!AJ82</f>
        <v/>
      </c>
      <c r="N82" s="64" t="str">
        <f>'FORM NILAI SIAP'!AL82</f>
        <v/>
      </c>
      <c r="O82" s="64" t="str">
        <f>'FORM NILAI SIAP'!AN82</f>
        <v/>
      </c>
      <c r="P82" s="106">
        <f t="shared" ca="1" si="2"/>
        <v>4</v>
      </c>
    </row>
    <row r="83" spans="1:16" ht="14.25" customHeight="1">
      <c r="A83" s="103">
        <f t="shared" si="4"/>
        <v>76</v>
      </c>
      <c r="B83" s="64">
        <f>'FORM NILAI SIAP'!N83</f>
        <v>4</v>
      </c>
      <c r="C83" s="64">
        <f>'FORM NILAI SIAP'!P83</f>
        <v>4</v>
      </c>
      <c r="D83" s="64">
        <f>'FORM NILAI SIAP'!R83</f>
        <v>4</v>
      </c>
      <c r="E83" s="64">
        <f>'FORM NILAI SIAP'!T83</f>
        <v>4</v>
      </c>
      <c r="F83" s="64" t="str">
        <f>'FORM NILAI SIAP'!V83</f>
        <v/>
      </c>
      <c r="G83" s="64" t="str">
        <f>'FORM NILAI SIAP'!X83</f>
        <v/>
      </c>
      <c r="H83" s="64" t="str">
        <f>'FORM NILAI SIAP'!Z83</f>
        <v/>
      </c>
      <c r="I83" s="64" t="str">
        <f>'FORM NILAI SIAP'!AB83</f>
        <v/>
      </c>
      <c r="J83" s="64" t="str">
        <f>'FORM NILAI SIAP'!AD83</f>
        <v/>
      </c>
      <c r="K83" s="64" t="str">
        <f>'FORM NILAI SIAP'!AF83</f>
        <v/>
      </c>
      <c r="L83" s="64" t="str">
        <f>'FORM NILAI SIAP'!AH83</f>
        <v/>
      </c>
      <c r="M83" s="64" t="str">
        <f>'FORM NILAI SIAP'!AJ83</f>
        <v/>
      </c>
      <c r="N83" s="64" t="str">
        <f>'FORM NILAI SIAP'!AL83</f>
        <v/>
      </c>
      <c r="O83" s="64" t="str">
        <f>'FORM NILAI SIAP'!AN83</f>
        <v/>
      </c>
      <c r="P83" s="106">
        <f t="shared" ca="1" si="2"/>
        <v>4</v>
      </c>
    </row>
    <row r="84" spans="1:16" ht="14.25" customHeight="1">
      <c r="A84" s="103">
        <f t="shared" si="4"/>
        <v>77</v>
      </c>
      <c r="B84" s="64">
        <f>'FORM NILAI SIAP'!N84</f>
        <v>4</v>
      </c>
      <c r="C84" s="64">
        <f>'FORM NILAI SIAP'!P84</f>
        <v>4</v>
      </c>
      <c r="D84" s="64">
        <f>'FORM NILAI SIAP'!R84</f>
        <v>4</v>
      </c>
      <c r="E84" s="64">
        <f>'FORM NILAI SIAP'!T84</f>
        <v>4</v>
      </c>
      <c r="F84" s="64" t="str">
        <f>'FORM NILAI SIAP'!V84</f>
        <v/>
      </c>
      <c r="G84" s="64" t="str">
        <f>'FORM NILAI SIAP'!X84</f>
        <v/>
      </c>
      <c r="H84" s="64" t="str">
        <f>'FORM NILAI SIAP'!Z84</f>
        <v/>
      </c>
      <c r="I84" s="64" t="str">
        <f>'FORM NILAI SIAP'!AB84</f>
        <v/>
      </c>
      <c r="J84" s="64" t="str">
        <f>'FORM NILAI SIAP'!AD84</f>
        <v/>
      </c>
      <c r="K84" s="64" t="str">
        <f>'FORM NILAI SIAP'!AF84</f>
        <v/>
      </c>
      <c r="L84" s="64" t="str">
        <f>'FORM NILAI SIAP'!AH84</f>
        <v/>
      </c>
      <c r="M84" s="64" t="str">
        <f>'FORM NILAI SIAP'!AJ84</f>
        <v/>
      </c>
      <c r="N84" s="64" t="str">
        <f>'FORM NILAI SIAP'!AL84</f>
        <v/>
      </c>
      <c r="O84" s="64" t="str">
        <f>'FORM NILAI SIAP'!AN84</f>
        <v/>
      </c>
      <c r="P84" s="106">
        <f t="shared" ca="1" si="2"/>
        <v>4</v>
      </c>
    </row>
    <row r="85" spans="1:16" ht="14.25" customHeight="1">
      <c r="A85" s="103">
        <f t="shared" si="4"/>
        <v>78</v>
      </c>
      <c r="B85" s="64">
        <f>'FORM NILAI SIAP'!N85</f>
        <v>4</v>
      </c>
      <c r="C85" s="64">
        <f>'FORM NILAI SIAP'!P85</f>
        <v>4</v>
      </c>
      <c r="D85" s="64">
        <f>'FORM NILAI SIAP'!R85</f>
        <v>3</v>
      </c>
      <c r="E85" s="64">
        <f>'FORM NILAI SIAP'!T85</f>
        <v>3</v>
      </c>
      <c r="F85" s="64" t="str">
        <f>'FORM NILAI SIAP'!V85</f>
        <v/>
      </c>
      <c r="G85" s="64" t="str">
        <f>'FORM NILAI SIAP'!X85</f>
        <v/>
      </c>
      <c r="H85" s="64" t="str">
        <f>'FORM NILAI SIAP'!Z85</f>
        <v/>
      </c>
      <c r="I85" s="64" t="str">
        <f>'FORM NILAI SIAP'!AB85</f>
        <v/>
      </c>
      <c r="J85" s="64" t="str">
        <f>'FORM NILAI SIAP'!AD85</f>
        <v/>
      </c>
      <c r="K85" s="64" t="str">
        <f>'FORM NILAI SIAP'!AF85</f>
        <v/>
      </c>
      <c r="L85" s="64" t="str">
        <f>'FORM NILAI SIAP'!AH85</f>
        <v/>
      </c>
      <c r="M85" s="64" t="str">
        <f>'FORM NILAI SIAP'!AJ85</f>
        <v/>
      </c>
      <c r="N85" s="64" t="str">
        <f>'FORM NILAI SIAP'!AL85</f>
        <v/>
      </c>
      <c r="O85" s="64" t="str">
        <f>'FORM NILAI SIAP'!AN85</f>
        <v/>
      </c>
      <c r="P85" s="106">
        <f t="shared" ca="1" si="2"/>
        <v>3</v>
      </c>
    </row>
    <row r="86" spans="1:16" ht="14.25" customHeight="1">
      <c r="A86" s="103">
        <f t="shared" si="4"/>
        <v>79</v>
      </c>
      <c r="B86" s="64">
        <f>'FORM NILAI SIAP'!N86</f>
        <v>4</v>
      </c>
      <c r="C86" s="64">
        <f>'FORM NILAI SIAP'!P86</f>
        <v>4</v>
      </c>
      <c r="D86" s="64">
        <f>'FORM NILAI SIAP'!R86</f>
        <v>4</v>
      </c>
      <c r="E86" s="64">
        <f>'FORM NILAI SIAP'!T86</f>
        <v>4</v>
      </c>
      <c r="F86" s="64" t="str">
        <f>'FORM NILAI SIAP'!V86</f>
        <v/>
      </c>
      <c r="G86" s="64" t="str">
        <f>'FORM NILAI SIAP'!X86</f>
        <v/>
      </c>
      <c r="H86" s="64" t="str">
        <f>'FORM NILAI SIAP'!Z86</f>
        <v/>
      </c>
      <c r="I86" s="64" t="str">
        <f>'FORM NILAI SIAP'!AB86</f>
        <v/>
      </c>
      <c r="J86" s="64" t="str">
        <f>'FORM NILAI SIAP'!AD86</f>
        <v/>
      </c>
      <c r="K86" s="64" t="str">
        <f>'FORM NILAI SIAP'!AF86</f>
        <v/>
      </c>
      <c r="L86" s="64" t="str">
        <f>'FORM NILAI SIAP'!AH86</f>
        <v/>
      </c>
      <c r="M86" s="64" t="str">
        <f>'FORM NILAI SIAP'!AJ86</f>
        <v/>
      </c>
      <c r="N86" s="64" t="str">
        <f>'FORM NILAI SIAP'!AL86</f>
        <v/>
      </c>
      <c r="O86" s="64" t="str">
        <f>'FORM NILAI SIAP'!AN86</f>
        <v/>
      </c>
      <c r="P86" s="106">
        <f t="shared" ca="1" si="2"/>
        <v>4</v>
      </c>
    </row>
    <row r="87" spans="1:16" ht="14.25" customHeight="1">
      <c r="A87" s="103">
        <f t="shared" si="4"/>
        <v>80</v>
      </c>
      <c r="B87" s="64">
        <f>'FORM NILAI SIAP'!N87</f>
        <v>3</v>
      </c>
      <c r="C87" s="64">
        <f>'FORM NILAI SIAP'!P87</f>
        <v>3</v>
      </c>
      <c r="D87" s="64">
        <f>'FORM NILAI SIAP'!R87</f>
        <v>3</v>
      </c>
      <c r="E87" s="64">
        <f>'FORM NILAI SIAP'!T87</f>
        <v>3</v>
      </c>
      <c r="F87" s="64" t="str">
        <f>'FORM NILAI SIAP'!V87</f>
        <v/>
      </c>
      <c r="G87" s="64" t="str">
        <f>'FORM NILAI SIAP'!X87</f>
        <v/>
      </c>
      <c r="H87" s="64" t="str">
        <f>'FORM NILAI SIAP'!Z87</f>
        <v/>
      </c>
      <c r="I87" s="64" t="str">
        <f>'FORM NILAI SIAP'!AB87</f>
        <v/>
      </c>
      <c r="J87" s="64" t="str">
        <f>'FORM NILAI SIAP'!AD87</f>
        <v/>
      </c>
      <c r="K87" s="64" t="str">
        <f>'FORM NILAI SIAP'!AF87</f>
        <v/>
      </c>
      <c r="L87" s="64" t="str">
        <f>'FORM NILAI SIAP'!AH87</f>
        <v/>
      </c>
      <c r="M87" s="64" t="str">
        <f>'FORM NILAI SIAP'!AJ87</f>
        <v/>
      </c>
      <c r="N87" s="64" t="str">
        <f>'FORM NILAI SIAP'!AL87</f>
        <v/>
      </c>
      <c r="O87" s="64" t="str">
        <f>'FORM NILAI SIAP'!AN87</f>
        <v/>
      </c>
      <c r="P87" s="106">
        <f t="shared" ca="1" si="2"/>
        <v>3</v>
      </c>
    </row>
    <row r="88" spans="1:16" ht="14.25" customHeight="1">
      <c r="A88" s="103">
        <f t="shared" si="4"/>
        <v>81</v>
      </c>
      <c r="B88" s="64">
        <f>'FORM NILAI SIAP'!N88</f>
        <v>4</v>
      </c>
      <c r="C88" s="64">
        <f>'FORM NILAI SIAP'!P88</f>
        <v>4</v>
      </c>
      <c r="D88" s="64">
        <f>'FORM NILAI SIAP'!R88</f>
        <v>4</v>
      </c>
      <c r="E88" s="64">
        <f>'FORM NILAI SIAP'!T88</f>
        <v>4</v>
      </c>
      <c r="F88" s="64" t="str">
        <f>'FORM NILAI SIAP'!V88</f>
        <v/>
      </c>
      <c r="G88" s="64" t="str">
        <f>'FORM NILAI SIAP'!X88</f>
        <v/>
      </c>
      <c r="H88" s="64" t="str">
        <f>'FORM NILAI SIAP'!Z88</f>
        <v/>
      </c>
      <c r="I88" s="64" t="str">
        <f>'FORM NILAI SIAP'!AB88</f>
        <v/>
      </c>
      <c r="J88" s="64" t="str">
        <f>'FORM NILAI SIAP'!AD88</f>
        <v/>
      </c>
      <c r="K88" s="64" t="str">
        <f>'FORM NILAI SIAP'!AF88</f>
        <v/>
      </c>
      <c r="L88" s="64" t="str">
        <f>'FORM NILAI SIAP'!AH88</f>
        <v/>
      </c>
      <c r="M88" s="64" t="str">
        <f>'FORM NILAI SIAP'!AJ88</f>
        <v/>
      </c>
      <c r="N88" s="64" t="str">
        <f>'FORM NILAI SIAP'!AL88</f>
        <v/>
      </c>
      <c r="O88" s="64" t="str">
        <f>'FORM NILAI SIAP'!AN88</f>
        <v/>
      </c>
      <c r="P88" s="106">
        <f t="shared" ca="1" si="2"/>
        <v>4</v>
      </c>
    </row>
    <row r="89" spans="1:16" ht="14.25" customHeight="1">
      <c r="A89" s="103">
        <f t="shared" si="4"/>
        <v>82</v>
      </c>
      <c r="B89" s="64">
        <f>'FORM NILAI SIAP'!N89</f>
        <v>4</v>
      </c>
      <c r="C89" s="64">
        <f>'FORM NILAI SIAP'!P89</f>
        <v>4</v>
      </c>
      <c r="D89" s="64">
        <f>'FORM NILAI SIAP'!R89</f>
        <v>1</v>
      </c>
      <c r="E89" s="64">
        <f>'FORM NILAI SIAP'!T89</f>
        <v>1</v>
      </c>
      <c r="F89" s="64" t="str">
        <f>'FORM NILAI SIAP'!V89</f>
        <v/>
      </c>
      <c r="G89" s="64" t="str">
        <f>'FORM NILAI SIAP'!X89</f>
        <v/>
      </c>
      <c r="H89" s="64" t="str">
        <f>'FORM NILAI SIAP'!Z89</f>
        <v/>
      </c>
      <c r="I89" s="64" t="str">
        <f>'FORM NILAI SIAP'!AB89</f>
        <v/>
      </c>
      <c r="J89" s="64" t="str">
        <f>'FORM NILAI SIAP'!AD89</f>
        <v/>
      </c>
      <c r="K89" s="64" t="str">
        <f>'FORM NILAI SIAP'!AF89</f>
        <v/>
      </c>
      <c r="L89" s="64" t="str">
        <f>'FORM NILAI SIAP'!AH89</f>
        <v/>
      </c>
      <c r="M89" s="64" t="str">
        <f>'FORM NILAI SIAP'!AJ89</f>
        <v/>
      </c>
      <c r="N89" s="64" t="str">
        <f>'FORM NILAI SIAP'!AL89</f>
        <v/>
      </c>
      <c r="O89" s="64" t="str">
        <f>'FORM NILAI SIAP'!AN89</f>
        <v/>
      </c>
      <c r="P89" s="106">
        <f t="shared" ca="1" si="2"/>
        <v>1</v>
      </c>
    </row>
    <row r="90" spans="1:16" ht="14.25" customHeight="1">
      <c r="A90" s="103">
        <f t="shared" si="4"/>
        <v>83</v>
      </c>
      <c r="B90" s="64">
        <f>'FORM NILAI SIAP'!N90</f>
        <v>4</v>
      </c>
      <c r="C90" s="64">
        <f>'FORM NILAI SIAP'!P90</f>
        <v>4</v>
      </c>
      <c r="D90" s="64">
        <f>'FORM NILAI SIAP'!R90</f>
        <v>4</v>
      </c>
      <c r="E90" s="64">
        <f>'FORM NILAI SIAP'!T90</f>
        <v>4</v>
      </c>
      <c r="F90" s="64" t="str">
        <f>'FORM NILAI SIAP'!V90</f>
        <v/>
      </c>
      <c r="G90" s="64" t="str">
        <f>'FORM NILAI SIAP'!X90</f>
        <v/>
      </c>
      <c r="H90" s="64" t="str">
        <f>'FORM NILAI SIAP'!Z90</f>
        <v/>
      </c>
      <c r="I90" s="64" t="str">
        <f>'FORM NILAI SIAP'!AB90</f>
        <v/>
      </c>
      <c r="J90" s="64" t="str">
        <f>'FORM NILAI SIAP'!AD90</f>
        <v/>
      </c>
      <c r="K90" s="64" t="str">
        <f>'FORM NILAI SIAP'!AF90</f>
        <v/>
      </c>
      <c r="L90" s="64" t="str">
        <f>'FORM NILAI SIAP'!AH90</f>
        <v/>
      </c>
      <c r="M90" s="64" t="str">
        <f>'FORM NILAI SIAP'!AJ90</f>
        <v/>
      </c>
      <c r="N90" s="64" t="str">
        <f>'FORM NILAI SIAP'!AL90</f>
        <v/>
      </c>
      <c r="O90" s="64" t="str">
        <f>'FORM NILAI SIAP'!AN90</f>
        <v/>
      </c>
      <c r="P90" s="106">
        <f t="shared" ca="1" si="2"/>
        <v>4</v>
      </c>
    </row>
    <row r="91" spans="1:16" ht="14.25" customHeight="1">
      <c r="A91" s="103">
        <f t="shared" si="4"/>
        <v>84</v>
      </c>
      <c r="B91" s="64">
        <f>'FORM NILAI SIAP'!N91</f>
        <v>4</v>
      </c>
      <c r="C91" s="64">
        <f>'FORM NILAI SIAP'!P91</f>
        <v>4</v>
      </c>
      <c r="D91" s="64">
        <f>'FORM NILAI SIAP'!R91</f>
        <v>4</v>
      </c>
      <c r="E91" s="64">
        <f>'FORM NILAI SIAP'!T91</f>
        <v>4</v>
      </c>
      <c r="F91" s="64" t="str">
        <f>'FORM NILAI SIAP'!V91</f>
        <v/>
      </c>
      <c r="G91" s="64" t="str">
        <f>'FORM NILAI SIAP'!X91</f>
        <v/>
      </c>
      <c r="H91" s="64" t="str">
        <f>'FORM NILAI SIAP'!Z91</f>
        <v/>
      </c>
      <c r="I91" s="64" t="str">
        <f>'FORM NILAI SIAP'!AB91</f>
        <v/>
      </c>
      <c r="J91" s="64" t="str">
        <f>'FORM NILAI SIAP'!AD91</f>
        <v/>
      </c>
      <c r="K91" s="64" t="str">
        <f>'FORM NILAI SIAP'!AF91</f>
        <v/>
      </c>
      <c r="L91" s="64" t="str">
        <f>'FORM NILAI SIAP'!AH91</f>
        <v/>
      </c>
      <c r="M91" s="64" t="str">
        <f>'FORM NILAI SIAP'!AJ91</f>
        <v/>
      </c>
      <c r="N91" s="64" t="str">
        <f>'FORM NILAI SIAP'!AL91</f>
        <v/>
      </c>
      <c r="O91" s="64" t="str">
        <f>'FORM NILAI SIAP'!AN91</f>
        <v/>
      </c>
      <c r="P91" s="106">
        <f t="shared" ca="1" si="2"/>
        <v>4</v>
      </c>
    </row>
    <row r="92" spans="1:16" ht="14.25" customHeight="1">
      <c r="A92" s="103">
        <f t="shared" si="4"/>
        <v>85</v>
      </c>
      <c r="B92" s="64">
        <f>'FORM NILAI SIAP'!N92</f>
        <v>4</v>
      </c>
      <c r="C92" s="64">
        <f>'FORM NILAI SIAP'!P92</f>
        <v>4</v>
      </c>
      <c r="D92" s="64">
        <f>'FORM NILAI SIAP'!R92</f>
        <v>4</v>
      </c>
      <c r="E92" s="64">
        <f>'FORM NILAI SIAP'!T92</f>
        <v>4</v>
      </c>
      <c r="F92" s="64" t="str">
        <f>'FORM NILAI SIAP'!V92</f>
        <v/>
      </c>
      <c r="G92" s="64" t="str">
        <f>'FORM NILAI SIAP'!X92</f>
        <v/>
      </c>
      <c r="H92" s="64" t="str">
        <f>'FORM NILAI SIAP'!Z92</f>
        <v/>
      </c>
      <c r="I92" s="64" t="str">
        <f>'FORM NILAI SIAP'!AB92</f>
        <v/>
      </c>
      <c r="J92" s="64" t="str">
        <f>'FORM NILAI SIAP'!AD92</f>
        <v/>
      </c>
      <c r="K92" s="64" t="str">
        <f>'FORM NILAI SIAP'!AF92</f>
        <v/>
      </c>
      <c r="L92" s="64" t="str">
        <f>'FORM NILAI SIAP'!AH92</f>
        <v/>
      </c>
      <c r="M92" s="64" t="str">
        <f>'FORM NILAI SIAP'!AJ92</f>
        <v/>
      </c>
      <c r="N92" s="64" t="str">
        <f>'FORM NILAI SIAP'!AL92</f>
        <v/>
      </c>
      <c r="O92" s="64" t="str">
        <f>'FORM NILAI SIAP'!AN92</f>
        <v/>
      </c>
      <c r="P92" s="106">
        <f t="shared" ca="1" si="2"/>
        <v>4</v>
      </c>
    </row>
    <row r="93" spans="1:16" ht="14.25" customHeight="1">
      <c r="A93" s="103">
        <f t="shared" si="4"/>
        <v>86</v>
      </c>
      <c r="B93" s="64">
        <f>'FORM NILAI SIAP'!N93</f>
        <v>4</v>
      </c>
      <c r="C93" s="64">
        <f>'FORM NILAI SIAP'!P93</f>
        <v>4</v>
      </c>
      <c r="D93" s="64">
        <f>'FORM NILAI SIAP'!R93</f>
        <v>4</v>
      </c>
      <c r="E93" s="64">
        <f>'FORM NILAI SIAP'!T93</f>
        <v>4</v>
      </c>
      <c r="F93" s="64" t="str">
        <f>'FORM NILAI SIAP'!V93</f>
        <v/>
      </c>
      <c r="G93" s="64" t="str">
        <f>'FORM NILAI SIAP'!X93</f>
        <v/>
      </c>
      <c r="H93" s="64" t="str">
        <f>'FORM NILAI SIAP'!Z93</f>
        <v/>
      </c>
      <c r="I93" s="64" t="str">
        <f>'FORM NILAI SIAP'!AB93</f>
        <v/>
      </c>
      <c r="J93" s="64" t="str">
        <f>'FORM NILAI SIAP'!AD93</f>
        <v/>
      </c>
      <c r="K93" s="64" t="str">
        <f>'FORM NILAI SIAP'!AF93</f>
        <v/>
      </c>
      <c r="L93" s="64" t="str">
        <f>'FORM NILAI SIAP'!AH93</f>
        <v/>
      </c>
      <c r="M93" s="64" t="str">
        <f>'FORM NILAI SIAP'!AJ93</f>
        <v/>
      </c>
      <c r="N93" s="64" t="str">
        <f>'FORM NILAI SIAP'!AL93</f>
        <v/>
      </c>
      <c r="O93" s="64" t="str">
        <f>'FORM NILAI SIAP'!AN93</f>
        <v/>
      </c>
      <c r="P93" s="106">
        <f t="shared" ca="1" si="2"/>
        <v>4</v>
      </c>
    </row>
    <row r="94" spans="1:16" ht="14.25" customHeight="1">
      <c r="A94" s="103">
        <f t="shared" si="4"/>
        <v>87</v>
      </c>
      <c r="B94" s="64">
        <f>'FORM NILAI SIAP'!N94</f>
        <v>4</v>
      </c>
      <c r="C94" s="64">
        <f>'FORM NILAI SIAP'!P94</f>
        <v>4</v>
      </c>
      <c r="D94" s="64">
        <f>'FORM NILAI SIAP'!R94</f>
        <v>4</v>
      </c>
      <c r="E94" s="64">
        <f>'FORM NILAI SIAP'!T94</f>
        <v>4</v>
      </c>
      <c r="F94" s="64" t="str">
        <f>'FORM NILAI SIAP'!V94</f>
        <v/>
      </c>
      <c r="G94" s="64" t="str">
        <f>'FORM NILAI SIAP'!X94</f>
        <v/>
      </c>
      <c r="H94" s="64" t="str">
        <f>'FORM NILAI SIAP'!Z94</f>
        <v/>
      </c>
      <c r="I94" s="64" t="str">
        <f>'FORM NILAI SIAP'!AB94</f>
        <v/>
      </c>
      <c r="J94" s="64" t="str">
        <f>'FORM NILAI SIAP'!AD94</f>
        <v/>
      </c>
      <c r="K94" s="64" t="str">
        <f>'FORM NILAI SIAP'!AF94</f>
        <v/>
      </c>
      <c r="L94" s="64" t="str">
        <f>'FORM NILAI SIAP'!AH94</f>
        <v/>
      </c>
      <c r="M94" s="64" t="str">
        <f>'FORM NILAI SIAP'!AJ94</f>
        <v/>
      </c>
      <c r="N94" s="64" t="str">
        <f>'FORM NILAI SIAP'!AL94</f>
        <v/>
      </c>
      <c r="O94" s="64" t="str">
        <f>'FORM NILAI SIAP'!AN94</f>
        <v/>
      </c>
      <c r="P94" s="106">
        <f t="shared" ca="1" si="2"/>
        <v>4</v>
      </c>
    </row>
    <row r="95" spans="1:16" ht="14.25" customHeight="1">
      <c r="A95" s="103">
        <f t="shared" si="4"/>
        <v>88</v>
      </c>
      <c r="B95" s="64">
        <f>'FORM NILAI SIAP'!N95</f>
        <v>4</v>
      </c>
      <c r="C95" s="64">
        <f>'FORM NILAI SIAP'!P95</f>
        <v>4</v>
      </c>
      <c r="D95" s="64">
        <f>'FORM NILAI SIAP'!R95</f>
        <v>4</v>
      </c>
      <c r="E95" s="64">
        <f>'FORM NILAI SIAP'!T95</f>
        <v>4</v>
      </c>
      <c r="F95" s="64" t="str">
        <f>'FORM NILAI SIAP'!V95</f>
        <v/>
      </c>
      <c r="G95" s="64" t="str">
        <f>'FORM NILAI SIAP'!X95</f>
        <v/>
      </c>
      <c r="H95" s="64" t="str">
        <f>'FORM NILAI SIAP'!Z95</f>
        <v/>
      </c>
      <c r="I95" s="64" t="str">
        <f>'FORM NILAI SIAP'!AB95</f>
        <v/>
      </c>
      <c r="J95" s="64" t="str">
        <f>'FORM NILAI SIAP'!AD95</f>
        <v/>
      </c>
      <c r="K95" s="64" t="str">
        <f>'FORM NILAI SIAP'!AF95</f>
        <v/>
      </c>
      <c r="L95" s="64" t="str">
        <f>'FORM NILAI SIAP'!AH95</f>
        <v/>
      </c>
      <c r="M95" s="64" t="str">
        <f>'FORM NILAI SIAP'!AJ95</f>
        <v/>
      </c>
      <c r="N95" s="64" t="str">
        <f>'FORM NILAI SIAP'!AL95</f>
        <v/>
      </c>
      <c r="O95" s="64" t="str">
        <f>'FORM NILAI SIAP'!AN95</f>
        <v/>
      </c>
      <c r="P95" s="106">
        <f t="shared" ca="1" si="2"/>
        <v>4</v>
      </c>
    </row>
    <row r="96" spans="1:16" ht="14.25" customHeight="1">
      <c r="A96" s="103">
        <f t="shared" si="4"/>
        <v>89</v>
      </c>
      <c r="B96" s="64">
        <f>'FORM NILAI SIAP'!N96</f>
        <v>4</v>
      </c>
      <c r="C96" s="64">
        <f>'FORM NILAI SIAP'!P96</f>
        <v>4</v>
      </c>
      <c r="D96" s="64">
        <f>'FORM NILAI SIAP'!R96</f>
        <v>3</v>
      </c>
      <c r="E96" s="64">
        <f>'FORM NILAI SIAP'!T96</f>
        <v>3</v>
      </c>
      <c r="F96" s="64" t="str">
        <f>'FORM NILAI SIAP'!V96</f>
        <v/>
      </c>
      <c r="G96" s="64" t="str">
        <f>'FORM NILAI SIAP'!X96</f>
        <v/>
      </c>
      <c r="H96" s="64" t="str">
        <f>'FORM NILAI SIAP'!Z96</f>
        <v/>
      </c>
      <c r="I96" s="64" t="str">
        <f>'FORM NILAI SIAP'!AB96</f>
        <v/>
      </c>
      <c r="J96" s="64" t="str">
        <f>'FORM NILAI SIAP'!AD96</f>
        <v/>
      </c>
      <c r="K96" s="64" t="str">
        <f>'FORM NILAI SIAP'!AF96</f>
        <v/>
      </c>
      <c r="L96" s="64" t="str">
        <f>'FORM NILAI SIAP'!AH96</f>
        <v/>
      </c>
      <c r="M96" s="64" t="str">
        <f>'FORM NILAI SIAP'!AJ96</f>
        <v/>
      </c>
      <c r="N96" s="64" t="str">
        <f>'FORM NILAI SIAP'!AL96</f>
        <v/>
      </c>
      <c r="O96" s="64" t="str">
        <f>'FORM NILAI SIAP'!AN96</f>
        <v/>
      </c>
      <c r="P96" s="106">
        <f t="shared" ca="1" si="2"/>
        <v>3</v>
      </c>
    </row>
    <row r="97" spans="1:16" ht="14.25" customHeight="1">
      <c r="A97" s="103">
        <f t="shared" si="4"/>
        <v>90</v>
      </c>
      <c r="B97" s="64">
        <f>'FORM NILAI SIAP'!N97</f>
        <v>2</v>
      </c>
      <c r="C97" s="64">
        <f>'FORM NILAI SIAP'!P97</f>
        <v>2</v>
      </c>
      <c r="D97" s="64">
        <f>'FORM NILAI SIAP'!R97</f>
        <v>1</v>
      </c>
      <c r="E97" s="64">
        <f>'FORM NILAI SIAP'!T97</f>
        <v>1</v>
      </c>
      <c r="F97" s="64" t="str">
        <f>'FORM NILAI SIAP'!V97</f>
        <v/>
      </c>
      <c r="G97" s="64" t="str">
        <f>'FORM NILAI SIAP'!X97</f>
        <v/>
      </c>
      <c r="H97" s="64" t="str">
        <f>'FORM NILAI SIAP'!Z97</f>
        <v/>
      </c>
      <c r="I97" s="64" t="str">
        <f>'FORM NILAI SIAP'!AB97</f>
        <v/>
      </c>
      <c r="J97" s="64" t="str">
        <f>'FORM NILAI SIAP'!AD97</f>
        <v/>
      </c>
      <c r="K97" s="64" t="str">
        <f>'FORM NILAI SIAP'!AF97</f>
        <v/>
      </c>
      <c r="L97" s="64" t="str">
        <f>'FORM NILAI SIAP'!AH97</f>
        <v/>
      </c>
      <c r="M97" s="64" t="str">
        <f>'FORM NILAI SIAP'!AJ97</f>
        <v/>
      </c>
      <c r="N97" s="64" t="str">
        <f>'FORM NILAI SIAP'!AL97</f>
        <v/>
      </c>
      <c r="O97" s="64" t="str">
        <f>'FORM NILAI SIAP'!AN97</f>
        <v/>
      </c>
      <c r="P97" s="106">
        <f t="shared" ca="1" si="2"/>
        <v>1</v>
      </c>
    </row>
    <row r="98" spans="1:16" ht="14.25" customHeight="1">
      <c r="A98" s="103">
        <f t="shared" si="4"/>
        <v>91</v>
      </c>
      <c r="B98" s="64">
        <f>'FORM NILAI SIAP'!N98</f>
        <v>4</v>
      </c>
      <c r="C98" s="64">
        <f>'FORM NILAI SIAP'!P98</f>
        <v>4</v>
      </c>
      <c r="D98" s="64">
        <f>'FORM NILAI SIAP'!R98</f>
        <v>3</v>
      </c>
      <c r="E98" s="64">
        <f>'FORM NILAI SIAP'!T98</f>
        <v>3</v>
      </c>
      <c r="F98" s="64" t="str">
        <f>'FORM NILAI SIAP'!V98</f>
        <v/>
      </c>
      <c r="G98" s="64" t="str">
        <f>'FORM NILAI SIAP'!X98</f>
        <v/>
      </c>
      <c r="H98" s="64" t="str">
        <f>'FORM NILAI SIAP'!Z98</f>
        <v/>
      </c>
      <c r="I98" s="64" t="str">
        <f>'FORM NILAI SIAP'!AB98</f>
        <v/>
      </c>
      <c r="J98" s="64" t="str">
        <f>'FORM NILAI SIAP'!AD98</f>
        <v/>
      </c>
      <c r="K98" s="64" t="str">
        <f>'FORM NILAI SIAP'!AF98</f>
        <v/>
      </c>
      <c r="L98" s="64" t="str">
        <f>'FORM NILAI SIAP'!AH98</f>
        <v/>
      </c>
      <c r="M98" s="64" t="str">
        <f>'FORM NILAI SIAP'!AJ98</f>
        <v/>
      </c>
      <c r="N98" s="64" t="str">
        <f>'FORM NILAI SIAP'!AL98</f>
        <v/>
      </c>
      <c r="O98" s="64" t="str">
        <f>'FORM NILAI SIAP'!AN98</f>
        <v/>
      </c>
      <c r="P98" s="106">
        <f t="shared" ca="1" si="2"/>
        <v>3</v>
      </c>
    </row>
    <row r="99" spans="1:16" ht="14.25" customHeight="1">
      <c r="A99" s="103">
        <f t="shared" si="4"/>
        <v>92</v>
      </c>
      <c r="B99" s="64">
        <f>'FORM NILAI SIAP'!N99</f>
        <v>4</v>
      </c>
      <c r="C99" s="64">
        <f>'FORM NILAI SIAP'!P99</f>
        <v>4</v>
      </c>
      <c r="D99" s="64">
        <f>'FORM NILAI SIAP'!R99</f>
        <v>4</v>
      </c>
      <c r="E99" s="64">
        <f>'FORM NILAI SIAP'!T99</f>
        <v>4</v>
      </c>
      <c r="F99" s="64" t="str">
        <f>'FORM NILAI SIAP'!V99</f>
        <v/>
      </c>
      <c r="G99" s="64" t="str">
        <f>'FORM NILAI SIAP'!X99</f>
        <v/>
      </c>
      <c r="H99" s="64" t="str">
        <f>'FORM NILAI SIAP'!Z99</f>
        <v/>
      </c>
      <c r="I99" s="64" t="str">
        <f>'FORM NILAI SIAP'!AB99</f>
        <v/>
      </c>
      <c r="J99" s="64" t="str">
        <f>'FORM NILAI SIAP'!AD99</f>
        <v/>
      </c>
      <c r="K99" s="64" t="str">
        <f>'FORM NILAI SIAP'!AF99</f>
        <v/>
      </c>
      <c r="L99" s="64" t="str">
        <f>'FORM NILAI SIAP'!AH99</f>
        <v/>
      </c>
      <c r="M99" s="64" t="str">
        <f>'FORM NILAI SIAP'!AJ99</f>
        <v/>
      </c>
      <c r="N99" s="64" t="str">
        <f>'FORM NILAI SIAP'!AL99</f>
        <v/>
      </c>
      <c r="O99" s="64" t="str">
        <f>'FORM NILAI SIAP'!AN99</f>
        <v/>
      </c>
      <c r="P99" s="106">
        <f t="shared" ca="1" si="2"/>
        <v>4</v>
      </c>
    </row>
    <row r="100" spans="1:16" ht="14.25" customHeight="1">
      <c r="A100" s="103">
        <f t="shared" si="4"/>
        <v>93</v>
      </c>
      <c r="B100" s="64">
        <f>'FORM NILAI SIAP'!N100</f>
        <v>4</v>
      </c>
      <c r="C100" s="64">
        <f>'FORM NILAI SIAP'!P100</f>
        <v>4</v>
      </c>
      <c r="D100" s="64">
        <f>'FORM NILAI SIAP'!R100</f>
        <v>3</v>
      </c>
      <c r="E100" s="64">
        <f>'FORM NILAI SIAP'!T100</f>
        <v>3</v>
      </c>
      <c r="F100" s="64" t="str">
        <f>'FORM NILAI SIAP'!V100</f>
        <v/>
      </c>
      <c r="G100" s="64" t="str">
        <f>'FORM NILAI SIAP'!X100</f>
        <v/>
      </c>
      <c r="H100" s="64" t="str">
        <f>'FORM NILAI SIAP'!Z100</f>
        <v/>
      </c>
      <c r="I100" s="64" t="str">
        <f>'FORM NILAI SIAP'!AB100</f>
        <v/>
      </c>
      <c r="J100" s="64" t="str">
        <f>'FORM NILAI SIAP'!AD100</f>
        <v/>
      </c>
      <c r="K100" s="64" t="str">
        <f>'FORM NILAI SIAP'!AF100</f>
        <v/>
      </c>
      <c r="L100" s="64" t="str">
        <f>'FORM NILAI SIAP'!AH100</f>
        <v/>
      </c>
      <c r="M100" s="64" t="str">
        <f>'FORM NILAI SIAP'!AJ100</f>
        <v/>
      </c>
      <c r="N100" s="64" t="str">
        <f>'FORM NILAI SIAP'!AL100</f>
        <v/>
      </c>
      <c r="O100" s="64" t="str">
        <f>'FORM NILAI SIAP'!AN100</f>
        <v/>
      </c>
      <c r="P100" s="106">
        <f t="shared" ca="1" si="2"/>
        <v>3</v>
      </c>
    </row>
    <row r="101" spans="1:16" ht="14.25" customHeight="1">
      <c r="A101" s="103">
        <f t="shared" si="4"/>
        <v>94</v>
      </c>
      <c r="B101" s="64">
        <f>'FORM NILAI SIAP'!N101</f>
        <v>4</v>
      </c>
      <c r="C101" s="64">
        <f>'FORM NILAI SIAP'!P101</f>
        <v>4</v>
      </c>
      <c r="D101" s="64">
        <f>'FORM NILAI SIAP'!R101</f>
        <v>2</v>
      </c>
      <c r="E101" s="64">
        <f>'FORM NILAI SIAP'!T101</f>
        <v>2</v>
      </c>
      <c r="F101" s="64" t="str">
        <f>'FORM NILAI SIAP'!V101</f>
        <v/>
      </c>
      <c r="G101" s="64" t="str">
        <f>'FORM NILAI SIAP'!X101</f>
        <v/>
      </c>
      <c r="H101" s="64" t="str">
        <f>'FORM NILAI SIAP'!Z101</f>
        <v/>
      </c>
      <c r="I101" s="64" t="str">
        <f>'FORM NILAI SIAP'!AB101</f>
        <v/>
      </c>
      <c r="J101" s="64" t="str">
        <f>'FORM NILAI SIAP'!AD101</f>
        <v/>
      </c>
      <c r="K101" s="64" t="str">
        <f>'FORM NILAI SIAP'!AF101</f>
        <v/>
      </c>
      <c r="L101" s="64" t="str">
        <f>'FORM NILAI SIAP'!AH101</f>
        <v/>
      </c>
      <c r="M101" s="64" t="str">
        <f>'FORM NILAI SIAP'!AJ101</f>
        <v/>
      </c>
      <c r="N101" s="64" t="str">
        <f>'FORM NILAI SIAP'!AL101</f>
        <v/>
      </c>
      <c r="O101" s="64" t="str">
        <f>'FORM NILAI SIAP'!AN101</f>
        <v/>
      </c>
      <c r="P101" s="106">
        <f t="shared" ca="1" si="2"/>
        <v>2</v>
      </c>
    </row>
    <row r="102" spans="1:16" ht="14.25" customHeight="1">
      <c r="A102" s="103">
        <f t="shared" si="4"/>
        <v>95</v>
      </c>
      <c r="B102" s="64">
        <f>'FORM NILAI SIAP'!N102</f>
        <v>4</v>
      </c>
      <c r="C102" s="64">
        <f>'FORM NILAI SIAP'!P102</f>
        <v>4</v>
      </c>
      <c r="D102" s="64">
        <f>'FORM NILAI SIAP'!R102</f>
        <v>4</v>
      </c>
      <c r="E102" s="64">
        <f>'FORM NILAI SIAP'!T102</f>
        <v>4</v>
      </c>
      <c r="F102" s="64" t="str">
        <f>'FORM NILAI SIAP'!V102</f>
        <v/>
      </c>
      <c r="G102" s="64" t="str">
        <f>'FORM NILAI SIAP'!X102</f>
        <v/>
      </c>
      <c r="H102" s="64" t="str">
        <f>'FORM NILAI SIAP'!Z102</f>
        <v/>
      </c>
      <c r="I102" s="64" t="str">
        <f>'FORM NILAI SIAP'!AB102</f>
        <v/>
      </c>
      <c r="J102" s="64" t="str">
        <f>'FORM NILAI SIAP'!AD102</f>
        <v/>
      </c>
      <c r="K102" s="64" t="str">
        <f>'FORM NILAI SIAP'!AF102</f>
        <v/>
      </c>
      <c r="L102" s="64" t="str">
        <f>'FORM NILAI SIAP'!AH102</f>
        <v/>
      </c>
      <c r="M102" s="64" t="str">
        <f>'FORM NILAI SIAP'!AJ102</f>
        <v/>
      </c>
      <c r="N102" s="64" t="str">
        <f>'FORM NILAI SIAP'!AL102</f>
        <v/>
      </c>
      <c r="O102" s="64" t="str">
        <f>'FORM NILAI SIAP'!AN102</f>
        <v/>
      </c>
      <c r="P102" s="106">
        <f t="shared" ca="1" si="2"/>
        <v>4</v>
      </c>
    </row>
    <row r="103" spans="1:16" ht="14.25" customHeight="1">
      <c r="A103" s="103">
        <f t="shared" si="4"/>
        <v>96</v>
      </c>
      <c r="B103" s="64">
        <f>'FORM NILAI SIAP'!N103</f>
        <v>4</v>
      </c>
      <c r="C103" s="64">
        <f>'FORM NILAI SIAP'!P103</f>
        <v>4</v>
      </c>
      <c r="D103" s="64">
        <f>'FORM NILAI SIAP'!R103</f>
        <v>4</v>
      </c>
      <c r="E103" s="64">
        <f>'FORM NILAI SIAP'!T103</f>
        <v>4</v>
      </c>
      <c r="F103" s="64" t="str">
        <f>'FORM NILAI SIAP'!V103</f>
        <v/>
      </c>
      <c r="G103" s="64" t="str">
        <f>'FORM NILAI SIAP'!X103</f>
        <v/>
      </c>
      <c r="H103" s="64" t="str">
        <f>'FORM NILAI SIAP'!Z103</f>
        <v/>
      </c>
      <c r="I103" s="64" t="str">
        <f>'FORM NILAI SIAP'!AB103</f>
        <v/>
      </c>
      <c r="J103" s="64" t="str">
        <f>'FORM NILAI SIAP'!AD103</f>
        <v/>
      </c>
      <c r="K103" s="64" t="str">
        <f>'FORM NILAI SIAP'!AF103</f>
        <v/>
      </c>
      <c r="L103" s="64" t="str">
        <f>'FORM NILAI SIAP'!AH103</f>
        <v/>
      </c>
      <c r="M103" s="64" t="str">
        <f>'FORM NILAI SIAP'!AJ103</f>
        <v/>
      </c>
      <c r="N103" s="64" t="str">
        <f>'FORM NILAI SIAP'!AL103</f>
        <v/>
      </c>
      <c r="O103" s="64" t="str">
        <f>'FORM NILAI SIAP'!AN103</f>
        <v/>
      </c>
      <c r="P103" s="106">
        <f t="shared" ca="1" si="2"/>
        <v>4</v>
      </c>
    </row>
    <row r="104" spans="1:16" ht="14.25" customHeight="1">
      <c r="A104" s="103">
        <f t="shared" si="4"/>
        <v>97</v>
      </c>
      <c r="B104" s="64">
        <f>'FORM NILAI SIAP'!N104</f>
        <v>4</v>
      </c>
      <c r="C104" s="64">
        <f>'FORM NILAI SIAP'!P104</f>
        <v>4</v>
      </c>
      <c r="D104" s="64">
        <f>'FORM NILAI SIAP'!R104</f>
        <v>3</v>
      </c>
      <c r="E104" s="64">
        <f>'FORM NILAI SIAP'!T104</f>
        <v>3</v>
      </c>
      <c r="F104" s="64" t="str">
        <f>'FORM NILAI SIAP'!V104</f>
        <v/>
      </c>
      <c r="G104" s="64" t="str">
        <f>'FORM NILAI SIAP'!X104</f>
        <v/>
      </c>
      <c r="H104" s="64" t="str">
        <f>'FORM NILAI SIAP'!Z104</f>
        <v/>
      </c>
      <c r="I104" s="64" t="str">
        <f>'FORM NILAI SIAP'!AB104</f>
        <v/>
      </c>
      <c r="J104" s="64" t="str">
        <f>'FORM NILAI SIAP'!AD104</f>
        <v/>
      </c>
      <c r="K104" s="64" t="str">
        <f>'FORM NILAI SIAP'!AF104</f>
        <v/>
      </c>
      <c r="L104" s="64" t="str">
        <f>'FORM NILAI SIAP'!AH104</f>
        <v/>
      </c>
      <c r="M104" s="64" t="str">
        <f>'FORM NILAI SIAP'!AJ104</f>
        <v/>
      </c>
      <c r="N104" s="64" t="str">
        <f>'FORM NILAI SIAP'!AL104</f>
        <v/>
      </c>
      <c r="O104" s="64" t="str">
        <f>'FORM NILAI SIAP'!AN104</f>
        <v/>
      </c>
      <c r="P104" s="106">
        <f t="shared" ca="1" si="2"/>
        <v>3</v>
      </c>
    </row>
    <row r="105" spans="1:16" ht="14.25" customHeight="1">
      <c r="A105" s="103">
        <f t="shared" si="4"/>
        <v>98</v>
      </c>
      <c r="B105" s="64">
        <f>'FORM NILAI SIAP'!N105</f>
        <v>4</v>
      </c>
      <c r="C105" s="64">
        <f>'FORM NILAI SIAP'!P105</f>
        <v>4</v>
      </c>
      <c r="D105" s="64">
        <f>'FORM NILAI SIAP'!R105</f>
        <v>2</v>
      </c>
      <c r="E105" s="64">
        <f>'FORM NILAI SIAP'!T105</f>
        <v>2</v>
      </c>
      <c r="F105" s="64" t="str">
        <f>'FORM NILAI SIAP'!V105</f>
        <v/>
      </c>
      <c r="G105" s="64" t="str">
        <f>'FORM NILAI SIAP'!X105</f>
        <v/>
      </c>
      <c r="H105" s="64" t="str">
        <f>'FORM NILAI SIAP'!Z105</f>
        <v/>
      </c>
      <c r="I105" s="64" t="str">
        <f>'FORM NILAI SIAP'!AB105</f>
        <v/>
      </c>
      <c r="J105" s="64" t="str">
        <f>'FORM NILAI SIAP'!AD105</f>
        <v/>
      </c>
      <c r="K105" s="64" t="str">
        <f>'FORM NILAI SIAP'!AF105</f>
        <v/>
      </c>
      <c r="L105" s="64" t="str">
        <f>'FORM NILAI SIAP'!AH105</f>
        <v/>
      </c>
      <c r="M105" s="64" t="str">
        <f>'FORM NILAI SIAP'!AJ105</f>
        <v/>
      </c>
      <c r="N105" s="64" t="str">
        <f>'FORM NILAI SIAP'!AL105</f>
        <v/>
      </c>
      <c r="O105" s="64" t="str">
        <f>'FORM NILAI SIAP'!AN105</f>
        <v/>
      </c>
      <c r="P105" s="106">
        <f t="shared" ca="1" si="2"/>
        <v>2</v>
      </c>
    </row>
    <row r="106" spans="1:16" ht="14.25" customHeight="1">
      <c r="A106" s="103">
        <f t="shared" si="4"/>
        <v>99</v>
      </c>
      <c r="B106" s="64">
        <f>'FORM NILAI SIAP'!N106</f>
        <v>4</v>
      </c>
      <c r="C106" s="64">
        <f>'FORM NILAI SIAP'!P106</f>
        <v>4</v>
      </c>
      <c r="D106" s="64">
        <f>'FORM NILAI SIAP'!R106</f>
        <v>4</v>
      </c>
      <c r="E106" s="64">
        <f>'FORM NILAI SIAP'!T106</f>
        <v>4</v>
      </c>
      <c r="F106" s="64" t="str">
        <f>'FORM NILAI SIAP'!V106</f>
        <v/>
      </c>
      <c r="G106" s="64" t="str">
        <f>'FORM NILAI SIAP'!X106</f>
        <v/>
      </c>
      <c r="H106" s="64" t="str">
        <f>'FORM NILAI SIAP'!Z106</f>
        <v/>
      </c>
      <c r="I106" s="64" t="str">
        <f>'FORM NILAI SIAP'!AB106</f>
        <v/>
      </c>
      <c r="J106" s="64" t="str">
        <f>'FORM NILAI SIAP'!AD106</f>
        <v/>
      </c>
      <c r="K106" s="64" t="str">
        <f>'FORM NILAI SIAP'!AF106</f>
        <v/>
      </c>
      <c r="L106" s="64" t="str">
        <f>'FORM NILAI SIAP'!AH106</f>
        <v/>
      </c>
      <c r="M106" s="64" t="str">
        <f>'FORM NILAI SIAP'!AJ106</f>
        <v/>
      </c>
      <c r="N106" s="64" t="str">
        <f>'FORM NILAI SIAP'!AL106</f>
        <v/>
      </c>
      <c r="O106" s="64" t="str">
        <f>'FORM NILAI SIAP'!AN106</f>
        <v/>
      </c>
      <c r="P106" s="106">
        <f t="shared" ca="1" si="2"/>
        <v>4</v>
      </c>
    </row>
    <row r="107" spans="1:16" ht="14.25" customHeight="1">
      <c r="A107" s="103">
        <f t="shared" si="4"/>
        <v>100</v>
      </c>
      <c r="B107" s="64">
        <f>'FORM NILAI SIAP'!N107</f>
        <v>1</v>
      </c>
      <c r="C107" s="64">
        <f>'FORM NILAI SIAP'!P107</f>
        <v>1</v>
      </c>
      <c r="D107" s="64">
        <f>'FORM NILAI SIAP'!R107</f>
        <v>1</v>
      </c>
      <c r="E107" s="64">
        <f>'FORM NILAI SIAP'!T107</f>
        <v>1</v>
      </c>
      <c r="F107" s="64" t="str">
        <f>'FORM NILAI SIAP'!V107</f>
        <v/>
      </c>
      <c r="G107" s="64" t="str">
        <f>'FORM NILAI SIAP'!X107</f>
        <v/>
      </c>
      <c r="H107" s="64" t="str">
        <f>'FORM NILAI SIAP'!Z107</f>
        <v/>
      </c>
      <c r="I107" s="64" t="str">
        <f>'FORM NILAI SIAP'!AB107</f>
        <v/>
      </c>
      <c r="J107" s="64" t="str">
        <f>'FORM NILAI SIAP'!AD107</f>
        <v/>
      </c>
      <c r="K107" s="64" t="str">
        <f>'FORM NILAI SIAP'!AF107</f>
        <v/>
      </c>
      <c r="L107" s="64" t="str">
        <f>'FORM NILAI SIAP'!AH107</f>
        <v/>
      </c>
      <c r="M107" s="64" t="str">
        <f>'FORM NILAI SIAP'!AJ107</f>
        <v/>
      </c>
      <c r="N107" s="64" t="str">
        <f>'FORM NILAI SIAP'!AL107</f>
        <v/>
      </c>
      <c r="O107" s="64" t="str">
        <f>'FORM NILAI SIAP'!AN107</f>
        <v/>
      </c>
      <c r="P107" s="106">
        <f t="shared" ca="1" si="2"/>
        <v>1</v>
      </c>
    </row>
    <row r="108" spans="1:16" ht="14.25" customHeight="1">
      <c r="A108" s="103">
        <f t="shared" si="4"/>
        <v>101</v>
      </c>
      <c r="B108" s="64">
        <f>'FORM NILAI SIAP'!N108</f>
        <v>4</v>
      </c>
      <c r="C108" s="64">
        <f>'FORM NILAI SIAP'!P108</f>
        <v>4</v>
      </c>
      <c r="D108" s="64">
        <f>'FORM NILAI SIAP'!R108</f>
        <v>1</v>
      </c>
      <c r="E108" s="64">
        <f>'FORM NILAI SIAP'!T108</f>
        <v>1</v>
      </c>
      <c r="F108" s="64" t="str">
        <f>'FORM NILAI SIAP'!V108</f>
        <v/>
      </c>
      <c r="G108" s="64" t="str">
        <f>'FORM NILAI SIAP'!X108</f>
        <v/>
      </c>
      <c r="H108" s="64" t="str">
        <f>'FORM NILAI SIAP'!Z108</f>
        <v/>
      </c>
      <c r="I108" s="64" t="str">
        <f>'FORM NILAI SIAP'!AB108</f>
        <v/>
      </c>
      <c r="J108" s="64" t="str">
        <f>'FORM NILAI SIAP'!AD108</f>
        <v/>
      </c>
      <c r="K108" s="64" t="str">
        <f>'FORM NILAI SIAP'!AF108</f>
        <v/>
      </c>
      <c r="L108" s="64" t="str">
        <f>'FORM NILAI SIAP'!AH108</f>
        <v/>
      </c>
      <c r="M108" s="64" t="str">
        <f>'FORM NILAI SIAP'!AJ108</f>
        <v/>
      </c>
      <c r="N108" s="64" t="str">
        <f>'FORM NILAI SIAP'!AL108</f>
        <v/>
      </c>
      <c r="O108" s="64" t="str">
        <f>'FORM NILAI SIAP'!AN108</f>
        <v/>
      </c>
      <c r="P108" s="106">
        <f t="shared" ca="1" si="2"/>
        <v>1</v>
      </c>
    </row>
    <row r="109" spans="1:16" ht="14.25" customHeight="1">
      <c r="A109" s="103">
        <f t="shared" si="4"/>
        <v>102</v>
      </c>
      <c r="B109" s="64">
        <f>'FORM NILAI SIAP'!N109</f>
        <v>4</v>
      </c>
      <c r="C109" s="64">
        <f>'FORM NILAI SIAP'!P109</f>
        <v>4</v>
      </c>
      <c r="D109" s="64">
        <f>'FORM NILAI SIAP'!R109</f>
        <v>4</v>
      </c>
      <c r="E109" s="64">
        <f>'FORM NILAI SIAP'!T109</f>
        <v>4</v>
      </c>
      <c r="F109" s="64" t="str">
        <f>'FORM NILAI SIAP'!V109</f>
        <v/>
      </c>
      <c r="G109" s="64" t="str">
        <f>'FORM NILAI SIAP'!X109</f>
        <v/>
      </c>
      <c r="H109" s="64" t="str">
        <f>'FORM NILAI SIAP'!Z109</f>
        <v/>
      </c>
      <c r="I109" s="64" t="str">
        <f>'FORM NILAI SIAP'!AB109</f>
        <v/>
      </c>
      <c r="J109" s="64" t="str">
        <f>'FORM NILAI SIAP'!AD109</f>
        <v/>
      </c>
      <c r="K109" s="64" t="str">
        <f>'FORM NILAI SIAP'!AF109</f>
        <v/>
      </c>
      <c r="L109" s="64" t="str">
        <f>'FORM NILAI SIAP'!AH109</f>
        <v/>
      </c>
      <c r="M109" s="64" t="str">
        <f>'FORM NILAI SIAP'!AJ109</f>
        <v/>
      </c>
      <c r="N109" s="64" t="str">
        <f>'FORM NILAI SIAP'!AL109</f>
        <v/>
      </c>
      <c r="O109" s="64" t="str">
        <f>'FORM NILAI SIAP'!AN109</f>
        <v/>
      </c>
      <c r="P109" s="106">
        <f t="shared" ca="1" si="2"/>
        <v>4</v>
      </c>
    </row>
    <row r="110" spans="1:16" ht="14.25" customHeight="1">
      <c r="A110" s="103">
        <f t="shared" si="4"/>
        <v>103</v>
      </c>
      <c r="B110" s="64">
        <f>'FORM NILAI SIAP'!N110</f>
        <v>4</v>
      </c>
      <c r="C110" s="64">
        <f>'FORM NILAI SIAP'!P110</f>
        <v>4</v>
      </c>
      <c r="D110" s="64">
        <f>'FORM NILAI SIAP'!R110</f>
        <v>4</v>
      </c>
      <c r="E110" s="64">
        <f>'FORM NILAI SIAP'!T110</f>
        <v>4</v>
      </c>
      <c r="F110" s="64" t="str">
        <f>'FORM NILAI SIAP'!V110</f>
        <v/>
      </c>
      <c r="G110" s="64" t="str">
        <f>'FORM NILAI SIAP'!X110</f>
        <v/>
      </c>
      <c r="H110" s="64" t="str">
        <f>'FORM NILAI SIAP'!Z110</f>
        <v/>
      </c>
      <c r="I110" s="64" t="str">
        <f>'FORM NILAI SIAP'!AB110</f>
        <v/>
      </c>
      <c r="J110" s="64" t="str">
        <f>'FORM NILAI SIAP'!AD110</f>
        <v/>
      </c>
      <c r="K110" s="64" t="str">
        <f>'FORM NILAI SIAP'!AF110</f>
        <v/>
      </c>
      <c r="L110" s="64" t="str">
        <f>'FORM NILAI SIAP'!AH110</f>
        <v/>
      </c>
      <c r="M110" s="64" t="str">
        <f>'FORM NILAI SIAP'!AJ110</f>
        <v/>
      </c>
      <c r="N110" s="64" t="str">
        <f>'FORM NILAI SIAP'!AL110</f>
        <v/>
      </c>
      <c r="O110" s="64" t="str">
        <f>'FORM NILAI SIAP'!AN110</f>
        <v/>
      </c>
      <c r="P110" s="106">
        <f t="shared" ca="1" si="2"/>
        <v>4</v>
      </c>
    </row>
    <row r="111" spans="1:16" ht="14.25" customHeight="1">
      <c r="A111" s="103">
        <f t="shared" si="4"/>
        <v>104</v>
      </c>
      <c r="B111" s="64">
        <f>'FORM NILAI SIAP'!N111</f>
        <v>1</v>
      </c>
      <c r="C111" s="64">
        <f>'FORM NILAI SIAP'!P111</f>
        <v>1</v>
      </c>
      <c r="D111" s="64">
        <f>'FORM NILAI SIAP'!R111</f>
        <v>4</v>
      </c>
      <c r="E111" s="64">
        <f>'FORM NILAI SIAP'!T111</f>
        <v>4</v>
      </c>
      <c r="F111" s="64" t="str">
        <f>'FORM NILAI SIAP'!V111</f>
        <v/>
      </c>
      <c r="G111" s="64" t="str">
        <f>'FORM NILAI SIAP'!X111</f>
        <v/>
      </c>
      <c r="H111" s="64" t="str">
        <f>'FORM NILAI SIAP'!Z111</f>
        <v/>
      </c>
      <c r="I111" s="64" t="str">
        <f>'FORM NILAI SIAP'!AB111</f>
        <v/>
      </c>
      <c r="J111" s="64" t="str">
        <f>'FORM NILAI SIAP'!AD111</f>
        <v/>
      </c>
      <c r="K111" s="64" t="str">
        <f>'FORM NILAI SIAP'!AF111</f>
        <v/>
      </c>
      <c r="L111" s="64" t="str">
        <f>'FORM NILAI SIAP'!AH111</f>
        <v/>
      </c>
      <c r="M111" s="64" t="str">
        <f>'FORM NILAI SIAP'!AJ111</f>
        <v/>
      </c>
      <c r="N111" s="64" t="str">
        <f>'FORM NILAI SIAP'!AL111</f>
        <v/>
      </c>
      <c r="O111" s="64" t="str">
        <f>'FORM NILAI SIAP'!AN111</f>
        <v/>
      </c>
      <c r="P111" s="106">
        <f t="shared" ca="1" si="2"/>
        <v>4</v>
      </c>
    </row>
    <row r="112" spans="1:16" ht="14.25" customHeight="1">
      <c r="A112" s="103">
        <f t="shared" si="4"/>
        <v>105</v>
      </c>
      <c r="B112" s="64">
        <f>'FORM NILAI SIAP'!N112</f>
        <v>4</v>
      </c>
      <c r="C112" s="64">
        <f>'FORM NILAI SIAP'!P112</f>
        <v>4</v>
      </c>
      <c r="D112" s="64">
        <f>'FORM NILAI SIAP'!R112</f>
        <v>4</v>
      </c>
      <c r="E112" s="64">
        <f>'FORM NILAI SIAP'!T112</f>
        <v>4</v>
      </c>
      <c r="F112" s="64" t="str">
        <f>'FORM NILAI SIAP'!V112</f>
        <v/>
      </c>
      <c r="G112" s="64" t="str">
        <f>'FORM NILAI SIAP'!X112</f>
        <v/>
      </c>
      <c r="H112" s="64" t="str">
        <f>'FORM NILAI SIAP'!Z112</f>
        <v/>
      </c>
      <c r="I112" s="64" t="str">
        <f>'FORM NILAI SIAP'!AB112</f>
        <v/>
      </c>
      <c r="J112" s="64" t="str">
        <f>'FORM NILAI SIAP'!AD112</f>
        <v/>
      </c>
      <c r="K112" s="64" t="str">
        <f>'FORM NILAI SIAP'!AF112</f>
        <v/>
      </c>
      <c r="L112" s="64" t="str">
        <f>'FORM NILAI SIAP'!AH112</f>
        <v/>
      </c>
      <c r="M112" s="64" t="str">
        <f>'FORM NILAI SIAP'!AJ112</f>
        <v/>
      </c>
      <c r="N112" s="64" t="str">
        <f>'FORM NILAI SIAP'!AL112</f>
        <v/>
      </c>
      <c r="O112" s="64" t="str">
        <f>'FORM NILAI SIAP'!AN112</f>
        <v/>
      </c>
      <c r="P112" s="106">
        <f t="shared" ca="1" si="2"/>
        <v>4</v>
      </c>
    </row>
    <row r="113" spans="1:16" ht="14.25" customHeight="1">
      <c r="A113" s="103">
        <f t="shared" si="4"/>
        <v>106</v>
      </c>
      <c r="B113" s="64">
        <f>'FORM NILAI SIAP'!N113</f>
        <v>1</v>
      </c>
      <c r="C113" s="64">
        <f>'FORM NILAI SIAP'!P113</f>
        <v>1</v>
      </c>
      <c r="D113" s="64">
        <f>'FORM NILAI SIAP'!R113</f>
        <v>1</v>
      </c>
      <c r="E113" s="64">
        <f>'FORM NILAI SIAP'!T113</f>
        <v>1</v>
      </c>
      <c r="F113" s="64" t="str">
        <f>'FORM NILAI SIAP'!V113</f>
        <v/>
      </c>
      <c r="G113" s="64" t="str">
        <f>'FORM NILAI SIAP'!X113</f>
        <v/>
      </c>
      <c r="H113" s="64" t="str">
        <f>'FORM NILAI SIAP'!Z113</f>
        <v/>
      </c>
      <c r="I113" s="64" t="str">
        <f>'FORM NILAI SIAP'!AB113</f>
        <v/>
      </c>
      <c r="J113" s="64" t="str">
        <f>'FORM NILAI SIAP'!AD113</f>
        <v/>
      </c>
      <c r="K113" s="64" t="str">
        <f>'FORM NILAI SIAP'!AF113</f>
        <v/>
      </c>
      <c r="L113" s="64" t="str">
        <f>'FORM NILAI SIAP'!AH113</f>
        <v/>
      </c>
      <c r="M113" s="64" t="str">
        <f>'FORM NILAI SIAP'!AJ113</f>
        <v/>
      </c>
      <c r="N113" s="64" t="str">
        <f>'FORM NILAI SIAP'!AL113</f>
        <v/>
      </c>
      <c r="O113" s="64" t="str">
        <f>'FORM NILAI SIAP'!AN113</f>
        <v/>
      </c>
      <c r="P113" s="106">
        <f t="shared" ca="1" si="2"/>
        <v>1</v>
      </c>
    </row>
    <row r="114" spans="1:16" ht="14.25" customHeight="1">
      <c r="A114" s="103">
        <f t="shared" si="4"/>
        <v>107</v>
      </c>
      <c r="B114" s="64">
        <f>'FORM NILAI SIAP'!N114</f>
        <v>4</v>
      </c>
      <c r="C114" s="64">
        <f>'FORM NILAI SIAP'!P114</f>
        <v>4</v>
      </c>
      <c r="D114" s="64">
        <f>'FORM NILAI SIAP'!R114</f>
        <v>4</v>
      </c>
      <c r="E114" s="64">
        <f>'FORM NILAI SIAP'!T114</f>
        <v>4</v>
      </c>
      <c r="F114" s="64" t="str">
        <f>'FORM NILAI SIAP'!V114</f>
        <v/>
      </c>
      <c r="G114" s="64" t="str">
        <f>'FORM NILAI SIAP'!X114</f>
        <v/>
      </c>
      <c r="H114" s="64" t="str">
        <f>'FORM NILAI SIAP'!Z114</f>
        <v/>
      </c>
      <c r="I114" s="64" t="str">
        <f>'FORM NILAI SIAP'!AB114</f>
        <v/>
      </c>
      <c r="J114" s="64" t="str">
        <f>'FORM NILAI SIAP'!AD114</f>
        <v/>
      </c>
      <c r="K114" s="64" t="str">
        <f>'FORM NILAI SIAP'!AF114</f>
        <v/>
      </c>
      <c r="L114" s="64" t="str">
        <f>'FORM NILAI SIAP'!AH114</f>
        <v/>
      </c>
      <c r="M114" s="64" t="str">
        <f>'FORM NILAI SIAP'!AJ114</f>
        <v/>
      </c>
      <c r="N114" s="64" t="str">
        <f>'FORM NILAI SIAP'!AL114</f>
        <v/>
      </c>
      <c r="O114" s="64" t="str">
        <f>'FORM NILAI SIAP'!AN114</f>
        <v/>
      </c>
      <c r="P114" s="106">
        <f t="shared" ca="1" si="2"/>
        <v>4</v>
      </c>
    </row>
    <row r="115" spans="1:16" ht="14.25" customHeight="1">
      <c r="A115" s="103">
        <f t="shared" si="4"/>
        <v>108</v>
      </c>
      <c r="B115" s="64">
        <f>'FORM NILAI SIAP'!N115</f>
        <v>4</v>
      </c>
      <c r="C115" s="64">
        <f>'FORM NILAI SIAP'!P115</f>
        <v>4</v>
      </c>
      <c r="D115" s="64">
        <f>'FORM NILAI SIAP'!R115</f>
        <v>4</v>
      </c>
      <c r="E115" s="64">
        <f>'FORM NILAI SIAP'!T115</f>
        <v>4</v>
      </c>
      <c r="F115" s="64" t="str">
        <f>'FORM NILAI SIAP'!V115</f>
        <v/>
      </c>
      <c r="G115" s="64" t="str">
        <f>'FORM NILAI SIAP'!X115</f>
        <v/>
      </c>
      <c r="H115" s="64" t="str">
        <f>'FORM NILAI SIAP'!Z115</f>
        <v/>
      </c>
      <c r="I115" s="64" t="str">
        <f>'FORM NILAI SIAP'!AB115</f>
        <v/>
      </c>
      <c r="J115" s="64" t="str">
        <f>'FORM NILAI SIAP'!AD115</f>
        <v/>
      </c>
      <c r="K115" s="64" t="str">
        <f>'FORM NILAI SIAP'!AF115</f>
        <v/>
      </c>
      <c r="L115" s="64" t="str">
        <f>'FORM NILAI SIAP'!AH115</f>
        <v/>
      </c>
      <c r="M115" s="64" t="str">
        <f>'FORM NILAI SIAP'!AJ115</f>
        <v/>
      </c>
      <c r="N115" s="64" t="str">
        <f>'FORM NILAI SIAP'!AL115</f>
        <v/>
      </c>
      <c r="O115" s="64" t="str">
        <f>'FORM NILAI SIAP'!AN115</f>
        <v/>
      </c>
      <c r="P115" s="106">
        <f t="shared" ca="1" si="2"/>
        <v>4</v>
      </c>
    </row>
    <row r="116" spans="1:16" ht="14.25" customHeight="1">
      <c r="A116" s="103">
        <f t="shared" si="4"/>
        <v>109</v>
      </c>
      <c r="B116" s="64">
        <f>'FORM NILAI SIAP'!N116</f>
        <v>4</v>
      </c>
      <c r="C116" s="64">
        <f>'FORM NILAI SIAP'!P116</f>
        <v>4</v>
      </c>
      <c r="D116" s="64">
        <f>'FORM NILAI SIAP'!R116</f>
        <v>4</v>
      </c>
      <c r="E116" s="64">
        <f>'FORM NILAI SIAP'!T116</f>
        <v>4</v>
      </c>
      <c r="F116" s="64" t="str">
        <f>'FORM NILAI SIAP'!V116</f>
        <v/>
      </c>
      <c r="G116" s="64" t="str">
        <f>'FORM NILAI SIAP'!X116</f>
        <v/>
      </c>
      <c r="H116" s="64" t="str">
        <f>'FORM NILAI SIAP'!Z116</f>
        <v/>
      </c>
      <c r="I116" s="64" t="str">
        <f>'FORM NILAI SIAP'!AB116</f>
        <v/>
      </c>
      <c r="J116" s="64" t="str">
        <f>'FORM NILAI SIAP'!AD116</f>
        <v/>
      </c>
      <c r="K116" s="64" t="str">
        <f>'FORM NILAI SIAP'!AF116</f>
        <v/>
      </c>
      <c r="L116" s="64" t="str">
        <f>'FORM NILAI SIAP'!AH116</f>
        <v/>
      </c>
      <c r="M116" s="64" t="str">
        <f>'FORM NILAI SIAP'!AJ116</f>
        <v/>
      </c>
      <c r="N116" s="64" t="str">
        <f>'FORM NILAI SIAP'!AL116</f>
        <v/>
      </c>
      <c r="O116" s="64" t="str">
        <f>'FORM NILAI SIAP'!AN116</f>
        <v/>
      </c>
      <c r="P116" s="106">
        <f t="shared" ca="1" si="2"/>
        <v>4</v>
      </c>
    </row>
    <row r="117" spans="1:16" ht="14.25" customHeight="1">
      <c r="A117" s="103">
        <f t="shared" si="4"/>
        <v>110</v>
      </c>
      <c r="B117" s="64">
        <f>'FORM NILAI SIAP'!N117</f>
        <v>4</v>
      </c>
      <c r="C117" s="64">
        <f>'FORM NILAI SIAP'!P117</f>
        <v>4</v>
      </c>
      <c r="D117" s="64">
        <f>'FORM NILAI SIAP'!R117</f>
        <v>4</v>
      </c>
      <c r="E117" s="64">
        <f>'FORM NILAI SIAP'!T117</f>
        <v>4</v>
      </c>
      <c r="F117" s="64" t="str">
        <f>'FORM NILAI SIAP'!V117</f>
        <v/>
      </c>
      <c r="G117" s="64" t="str">
        <f>'FORM NILAI SIAP'!X117</f>
        <v/>
      </c>
      <c r="H117" s="64" t="str">
        <f>'FORM NILAI SIAP'!Z117</f>
        <v/>
      </c>
      <c r="I117" s="64" t="str">
        <f>'FORM NILAI SIAP'!AB117</f>
        <v/>
      </c>
      <c r="J117" s="64" t="str">
        <f>'FORM NILAI SIAP'!AD117</f>
        <v/>
      </c>
      <c r="K117" s="64" t="str">
        <f>'FORM NILAI SIAP'!AF117</f>
        <v/>
      </c>
      <c r="L117" s="64" t="str">
        <f>'FORM NILAI SIAP'!AH117</f>
        <v/>
      </c>
      <c r="M117" s="64" t="str">
        <f>'FORM NILAI SIAP'!AJ117</f>
        <v/>
      </c>
      <c r="N117" s="64" t="str">
        <f>'FORM NILAI SIAP'!AL117</f>
        <v/>
      </c>
      <c r="O117" s="64" t="str">
        <f>'FORM NILAI SIAP'!AN117</f>
        <v/>
      </c>
      <c r="P117" s="106">
        <f t="shared" ca="1" si="2"/>
        <v>4</v>
      </c>
    </row>
    <row r="118" spans="1:16" ht="14.25" customHeight="1">
      <c r="A118" s="103">
        <f t="shared" si="4"/>
        <v>111</v>
      </c>
      <c r="B118" s="64">
        <f>'FORM NILAI SIAP'!N118</f>
        <v>4</v>
      </c>
      <c r="C118" s="64">
        <f>'FORM NILAI SIAP'!P118</f>
        <v>4</v>
      </c>
      <c r="D118" s="64">
        <f>'FORM NILAI SIAP'!R118</f>
        <v>4</v>
      </c>
      <c r="E118" s="64">
        <f>'FORM NILAI SIAP'!T118</f>
        <v>4</v>
      </c>
      <c r="F118" s="64" t="str">
        <f>'FORM NILAI SIAP'!V118</f>
        <v/>
      </c>
      <c r="G118" s="64" t="str">
        <f>'FORM NILAI SIAP'!X118</f>
        <v/>
      </c>
      <c r="H118" s="64" t="str">
        <f>'FORM NILAI SIAP'!Z118</f>
        <v/>
      </c>
      <c r="I118" s="64" t="str">
        <f>'FORM NILAI SIAP'!AB118</f>
        <v/>
      </c>
      <c r="J118" s="64" t="str">
        <f>'FORM NILAI SIAP'!AD118</f>
        <v/>
      </c>
      <c r="K118" s="64" t="str">
        <f>'FORM NILAI SIAP'!AF118</f>
        <v/>
      </c>
      <c r="L118" s="64" t="str">
        <f>'FORM NILAI SIAP'!AH118</f>
        <v/>
      </c>
      <c r="M118" s="64" t="str">
        <f>'FORM NILAI SIAP'!AJ118</f>
        <v/>
      </c>
      <c r="N118" s="64" t="str">
        <f>'FORM NILAI SIAP'!AL118</f>
        <v/>
      </c>
      <c r="O118" s="64" t="str">
        <f>'FORM NILAI SIAP'!AN118</f>
        <v/>
      </c>
      <c r="P118" s="106">
        <f t="shared" ca="1" si="2"/>
        <v>4</v>
      </c>
    </row>
    <row r="119" spans="1:16" ht="14.25" customHeight="1">
      <c r="A119" s="103">
        <f t="shared" si="4"/>
        <v>112</v>
      </c>
      <c r="B119" s="64">
        <f>'FORM NILAI SIAP'!N119</f>
        <v>4</v>
      </c>
      <c r="C119" s="64">
        <f>'FORM NILAI SIAP'!P119</f>
        <v>4</v>
      </c>
      <c r="D119" s="64">
        <f>'FORM NILAI SIAP'!R119</f>
        <v>2</v>
      </c>
      <c r="E119" s="64">
        <f>'FORM NILAI SIAP'!T119</f>
        <v>2</v>
      </c>
      <c r="F119" s="64" t="str">
        <f>'FORM NILAI SIAP'!V119</f>
        <v/>
      </c>
      <c r="G119" s="64" t="str">
        <f>'FORM NILAI SIAP'!X119</f>
        <v/>
      </c>
      <c r="H119" s="64" t="str">
        <f>'FORM NILAI SIAP'!Z119</f>
        <v/>
      </c>
      <c r="I119" s="64" t="str">
        <f>'FORM NILAI SIAP'!AB119</f>
        <v/>
      </c>
      <c r="J119" s="64" t="str">
        <f>'FORM NILAI SIAP'!AD119</f>
        <v/>
      </c>
      <c r="K119" s="64" t="str">
        <f>'FORM NILAI SIAP'!AF119</f>
        <v/>
      </c>
      <c r="L119" s="64" t="str">
        <f>'FORM NILAI SIAP'!AH119</f>
        <v/>
      </c>
      <c r="M119" s="64" t="str">
        <f>'FORM NILAI SIAP'!AJ119</f>
        <v/>
      </c>
      <c r="N119" s="64" t="str">
        <f>'FORM NILAI SIAP'!AL119</f>
        <v/>
      </c>
      <c r="O119" s="64" t="str">
        <f>'FORM NILAI SIAP'!AN119</f>
        <v/>
      </c>
      <c r="P119" s="106">
        <f t="shared" ca="1" si="2"/>
        <v>2</v>
      </c>
    </row>
    <row r="120" spans="1:16" ht="14.25" customHeight="1">
      <c r="A120" s="103">
        <f t="shared" si="4"/>
        <v>113</v>
      </c>
      <c r="B120" s="64">
        <f>'FORM NILAI SIAP'!N120</f>
        <v>4</v>
      </c>
      <c r="C120" s="64">
        <f>'FORM NILAI SIAP'!P120</f>
        <v>4</v>
      </c>
      <c r="D120" s="64">
        <f>'FORM NILAI SIAP'!R120</f>
        <v>3</v>
      </c>
      <c r="E120" s="64">
        <f>'FORM NILAI SIAP'!T120</f>
        <v>3</v>
      </c>
      <c r="F120" s="64" t="str">
        <f>'FORM NILAI SIAP'!V120</f>
        <v/>
      </c>
      <c r="G120" s="64" t="str">
        <f>'FORM NILAI SIAP'!X120</f>
        <v/>
      </c>
      <c r="H120" s="64" t="str">
        <f>'FORM NILAI SIAP'!Z120</f>
        <v/>
      </c>
      <c r="I120" s="64" t="str">
        <f>'FORM NILAI SIAP'!AB120</f>
        <v/>
      </c>
      <c r="J120" s="64" t="str">
        <f>'FORM NILAI SIAP'!AD120</f>
        <v/>
      </c>
      <c r="K120" s="64" t="str">
        <f>'FORM NILAI SIAP'!AF120</f>
        <v/>
      </c>
      <c r="L120" s="64" t="str">
        <f>'FORM NILAI SIAP'!AH120</f>
        <v/>
      </c>
      <c r="M120" s="64" t="str">
        <f>'FORM NILAI SIAP'!AJ120</f>
        <v/>
      </c>
      <c r="N120" s="64" t="str">
        <f>'FORM NILAI SIAP'!AL120</f>
        <v/>
      </c>
      <c r="O120" s="64" t="str">
        <f>'FORM NILAI SIAP'!AN120</f>
        <v/>
      </c>
      <c r="P120" s="106">
        <f t="shared" ca="1" si="2"/>
        <v>3</v>
      </c>
    </row>
    <row r="121" spans="1:16" ht="14.25" customHeight="1">
      <c r="A121" s="103">
        <f t="shared" si="4"/>
        <v>114</v>
      </c>
      <c r="B121" s="64">
        <f>'FORM NILAI SIAP'!N121</f>
        <v>4</v>
      </c>
      <c r="C121" s="64">
        <f>'FORM NILAI SIAP'!P121</f>
        <v>4</v>
      </c>
      <c r="D121" s="64">
        <f>'FORM NILAI SIAP'!R121</f>
        <v>3</v>
      </c>
      <c r="E121" s="64">
        <f>'FORM NILAI SIAP'!T121</f>
        <v>3</v>
      </c>
      <c r="F121" s="64" t="str">
        <f>'FORM NILAI SIAP'!V121</f>
        <v/>
      </c>
      <c r="G121" s="64" t="str">
        <f>'FORM NILAI SIAP'!X121</f>
        <v/>
      </c>
      <c r="H121" s="64" t="str">
        <f>'FORM NILAI SIAP'!Z121</f>
        <v/>
      </c>
      <c r="I121" s="64" t="str">
        <f>'FORM NILAI SIAP'!AB121</f>
        <v/>
      </c>
      <c r="J121" s="64" t="str">
        <f>'FORM NILAI SIAP'!AD121</f>
        <v/>
      </c>
      <c r="K121" s="64" t="str">
        <f>'FORM NILAI SIAP'!AF121</f>
        <v/>
      </c>
      <c r="L121" s="64" t="str">
        <f>'FORM NILAI SIAP'!AH121</f>
        <v/>
      </c>
      <c r="M121" s="64" t="str">
        <f>'FORM NILAI SIAP'!AJ121</f>
        <v/>
      </c>
      <c r="N121" s="64" t="str">
        <f>'FORM NILAI SIAP'!AL121</f>
        <v/>
      </c>
      <c r="O121" s="64" t="str">
        <f>'FORM NILAI SIAP'!AN121</f>
        <v/>
      </c>
      <c r="P121" s="106">
        <f t="shared" ca="1" si="2"/>
        <v>3</v>
      </c>
    </row>
    <row r="122" spans="1:16" ht="14.25" customHeight="1">
      <c r="A122" s="103">
        <f t="shared" si="4"/>
        <v>115</v>
      </c>
      <c r="B122" s="64">
        <f>'FORM NILAI SIAP'!N122</f>
        <v>1</v>
      </c>
      <c r="C122" s="64">
        <f>'FORM NILAI SIAP'!P122</f>
        <v>1</v>
      </c>
      <c r="D122" s="64">
        <f>'FORM NILAI SIAP'!R122</f>
        <v>1</v>
      </c>
      <c r="E122" s="64">
        <f>'FORM NILAI SIAP'!T122</f>
        <v>1</v>
      </c>
      <c r="F122" s="64" t="str">
        <f>'FORM NILAI SIAP'!V122</f>
        <v/>
      </c>
      <c r="G122" s="64" t="str">
        <f>'FORM NILAI SIAP'!X122</f>
        <v/>
      </c>
      <c r="H122" s="64" t="str">
        <f>'FORM NILAI SIAP'!Z122</f>
        <v/>
      </c>
      <c r="I122" s="64" t="str">
        <f>'FORM NILAI SIAP'!AB122</f>
        <v/>
      </c>
      <c r="J122" s="64" t="str">
        <f>'FORM NILAI SIAP'!AD122</f>
        <v/>
      </c>
      <c r="K122" s="64" t="str">
        <f>'FORM NILAI SIAP'!AF122</f>
        <v/>
      </c>
      <c r="L122" s="64" t="str">
        <f>'FORM NILAI SIAP'!AH122</f>
        <v/>
      </c>
      <c r="M122" s="64" t="str">
        <f>'FORM NILAI SIAP'!AJ122</f>
        <v/>
      </c>
      <c r="N122" s="64" t="str">
        <f>'FORM NILAI SIAP'!AL122</f>
        <v/>
      </c>
      <c r="O122" s="64" t="str">
        <f>'FORM NILAI SIAP'!AN122</f>
        <v/>
      </c>
      <c r="P122" s="106">
        <f t="shared" ca="1" si="2"/>
        <v>1</v>
      </c>
    </row>
    <row r="123" spans="1:16" ht="14.25" customHeight="1">
      <c r="A123" s="103">
        <f t="shared" si="4"/>
        <v>116</v>
      </c>
      <c r="B123" s="64">
        <f>'FORM NILAI SIAP'!N123</f>
        <v>4</v>
      </c>
      <c r="C123" s="64">
        <f>'FORM NILAI SIAP'!P123</f>
        <v>4</v>
      </c>
      <c r="D123" s="64">
        <f>'FORM NILAI SIAP'!R123</f>
        <v>4</v>
      </c>
      <c r="E123" s="64">
        <f>'FORM NILAI SIAP'!T123</f>
        <v>4</v>
      </c>
      <c r="F123" s="64" t="str">
        <f>'FORM NILAI SIAP'!V123</f>
        <v/>
      </c>
      <c r="G123" s="64" t="str">
        <f>'FORM NILAI SIAP'!X123</f>
        <v/>
      </c>
      <c r="H123" s="64" t="str">
        <f>'FORM NILAI SIAP'!Z123</f>
        <v/>
      </c>
      <c r="I123" s="64" t="str">
        <f>'FORM NILAI SIAP'!AB123</f>
        <v/>
      </c>
      <c r="J123" s="64" t="str">
        <f>'FORM NILAI SIAP'!AD123</f>
        <v/>
      </c>
      <c r="K123" s="64" t="str">
        <f>'FORM NILAI SIAP'!AF123</f>
        <v/>
      </c>
      <c r="L123" s="64" t="str">
        <f>'FORM NILAI SIAP'!AH123</f>
        <v/>
      </c>
      <c r="M123" s="64" t="str">
        <f>'FORM NILAI SIAP'!AJ123</f>
        <v/>
      </c>
      <c r="N123" s="64" t="str">
        <f>'FORM NILAI SIAP'!AL123</f>
        <v/>
      </c>
      <c r="O123" s="64" t="str">
        <f>'FORM NILAI SIAP'!AN123</f>
        <v/>
      </c>
      <c r="P123" s="106">
        <f t="shared" ca="1" si="2"/>
        <v>4</v>
      </c>
    </row>
    <row r="124" spans="1:16" ht="14.25" customHeight="1">
      <c r="A124" s="103">
        <f t="shared" si="4"/>
        <v>117</v>
      </c>
      <c r="B124" s="64">
        <f>'FORM NILAI SIAP'!N124</f>
        <v>4</v>
      </c>
      <c r="C124" s="64">
        <f>'FORM NILAI SIAP'!P124</f>
        <v>4</v>
      </c>
      <c r="D124" s="64">
        <f>'FORM NILAI SIAP'!R124</f>
        <v>4</v>
      </c>
      <c r="E124" s="64">
        <f>'FORM NILAI SIAP'!T124</f>
        <v>4</v>
      </c>
      <c r="F124" s="64" t="str">
        <f>'FORM NILAI SIAP'!V124</f>
        <v/>
      </c>
      <c r="G124" s="64" t="str">
        <f>'FORM NILAI SIAP'!X124</f>
        <v/>
      </c>
      <c r="H124" s="64" t="str">
        <f>'FORM NILAI SIAP'!Z124</f>
        <v/>
      </c>
      <c r="I124" s="64" t="str">
        <f>'FORM NILAI SIAP'!AB124</f>
        <v/>
      </c>
      <c r="J124" s="64" t="str">
        <f>'FORM NILAI SIAP'!AD124</f>
        <v/>
      </c>
      <c r="K124" s="64" t="str">
        <f>'FORM NILAI SIAP'!AF124</f>
        <v/>
      </c>
      <c r="L124" s="64" t="str">
        <f>'FORM NILAI SIAP'!AH124</f>
        <v/>
      </c>
      <c r="M124" s="64" t="str">
        <f>'FORM NILAI SIAP'!AJ124</f>
        <v/>
      </c>
      <c r="N124" s="64" t="str">
        <f>'FORM NILAI SIAP'!AL124</f>
        <v/>
      </c>
      <c r="O124" s="64" t="str">
        <f>'FORM NILAI SIAP'!AN124</f>
        <v/>
      </c>
      <c r="P124" s="106">
        <f t="shared" ca="1" si="2"/>
        <v>4</v>
      </c>
    </row>
    <row r="125" spans="1:16" ht="14.25" customHeight="1">
      <c r="A125" s="103">
        <f t="shared" si="4"/>
        <v>118</v>
      </c>
      <c r="B125" s="64">
        <f>'FORM NILAI SIAP'!N125</f>
        <v>3</v>
      </c>
      <c r="C125" s="64">
        <f>'FORM NILAI SIAP'!P125</f>
        <v>3</v>
      </c>
      <c r="D125" s="64">
        <f>'FORM NILAI SIAP'!R125</f>
        <v>2</v>
      </c>
      <c r="E125" s="64">
        <f>'FORM NILAI SIAP'!T125</f>
        <v>2</v>
      </c>
      <c r="F125" s="64" t="str">
        <f>'FORM NILAI SIAP'!V125</f>
        <v/>
      </c>
      <c r="G125" s="64" t="str">
        <f>'FORM NILAI SIAP'!X125</f>
        <v/>
      </c>
      <c r="H125" s="64" t="str">
        <f>'FORM NILAI SIAP'!Z125</f>
        <v/>
      </c>
      <c r="I125" s="64" t="str">
        <f>'FORM NILAI SIAP'!AB125</f>
        <v/>
      </c>
      <c r="J125" s="64" t="str">
        <f>'FORM NILAI SIAP'!AD125</f>
        <v/>
      </c>
      <c r="K125" s="64" t="str">
        <f>'FORM NILAI SIAP'!AF125</f>
        <v/>
      </c>
      <c r="L125" s="64" t="str">
        <f>'FORM NILAI SIAP'!AH125</f>
        <v/>
      </c>
      <c r="M125" s="64" t="str">
        <f>'FORM NILAI SIAP'!AJ125</f>
        <v/>
      </c>
      <c r="N125" s="64" t="str">
        <f>'FORM NILAI SIAP'!AL125</f>
        <v/>
      </c>
      <c r="O125" s="64" t="str">
        <f>'FORM NILAI SIAP'!AN125</f>
        <v/>
      </c>
      <c r="P125" s="106">
        <f t="shared" ca="1" si="2"/>
        <v>2</v>
      </c>
    </row>
    <row r="126" spans="1:16" ht="14.25" customHeight="1">
      <c r="A126" s="103">
        <f t="shared" si="4"/>
        <v>119</v>
      </c>
      <c r="B126" s="64">
        <f>'FORM NILAI SIAP'!N126</f>
        <v>4</v>
      </c>
      <c r="C126" s="64">
        <f>'FORM NILAI SIAP'!P126</f>
        <v>4</v>
      </c>
      <c r="D126" s="64">
        <f>'FORM NILAI SIAP'!R126</f>
        <v>4</v>
      </c>
      <c r="E126" s="64">
        <f>'FORM NILAI SIAP'!T126</f>
        <v>4</v>
      </c>
      <c r="F126" s="64" t="str">
        <f>'FORM NILAI SIAP'!V126</f>
        <v/>
      </c>
      <c r="G126" s="64" t="str">
        <f>'FORM NILAI SIAP'!X126</f>
        <v/>
      </c>
      <c r="H126" s="64" t="str">
        <f>'FORM NILAI SIAP'!Z126</f>
        <v/>
      </c>
      <c r="I126" s="64" t="str">
        <f>'FORM NILAI SIAP'!AB126</f>
        <v/>
      </c>
      <c r="J126" s="64" t="str">
        <f>'FORM NILAI SIAP'!AD126</f>
        <v/>
      </c>
      <c r="K126" s="64" t="str">
        <f>'FORM NILAI SIAP'!AF126</f>
        <v/>
      </c>
      <c r="L126" s="64" t="str">
        <f>'FORM NILAI SIAP'!AH126</f>
        <v/>
      </c>
      <c r="M126" s="64" t="str">
        <f>'FORM NILAI SIAP'!AJ126</f>
        <v/>
      </c>
      <c r="N126" s="64" t="str">
        <f>'FORM NILAI SIAP'!AL126</f>
        <v/>
      </c>
      <c r="O126" s="64" t="str">
        <f>'FORM NILAI SIAP'!AN126</f>
        <v/>
      </c>
      <c r="P126" s="106">
        <f t="shared" ca="1" si="2"/>
        <v>4</v>
      </c>
    </row>
    <row r="127" spans="1:16" ht="14.25" customHeight="1">
      <c r="A127" s="103">
        <f t="shared" si="4"/>
        <v>120</v>
      </c>
      <c r="B127" s="64">
        <f>'FORM NILAI SIAP'!N127</f>
        <v>4</v>
      </c>
      <c r="C127" s="64">
        <f>'FORM NILAI SIAP'!P127</f>
        <v>4</v>
      </c>
      <c r="D127" s="64">
        <f>'FORM NILAI SIAP'!R127</f>
        <v>4</v>
      </c>
      <c r="E127" s="64">
        <f>'FORM NILAI SIAP'!T127</f>
        <v>4</v>
      </c>
      <c r="F127" s="64" t="str">
        <f>'FORM NILAI SIAP'!V127</f>
        <v/>
      </c>
      <c r="G127" s="64" t="str">
        <f>'FORM NILAI SIAP'!X127</f>
        <v/>
      </c>
      <c r="H127" s="64" t="str">
        <f>'FORM NILAI SIAP'!Z127</f>
        <v/>
      </c>
      <c r="I127" s="64" t="str">
        <f>'FORM NILAI SIAP'!AB127</f>
        <v/>
      </c>
      <c r="J127" s="64" t="str">
        <f>'FORM NILAI SIAP'!AD127</f>
        <v/>
      </c>
      <c r="K127" s="64" t="str">
        <f>'FORM NILAI SIAP'!AF127</f>
        <v/>
      </c>
      <c r="L127" s="64" t="str">
        <f>'FORM NILAI SIAP'!AH127</f>
        <v/>
      </c>
      <c r="M127" s="64" t="str">
        <f>'FORM NILAI SIAP'!AJ127</f>
        <v/>
      </c>
      <c r="N127" s="64" t="str">
        <f>'FORM NILAI SIAP'!AL127</f>
        <v/>
      </c>
      <c r="O127" s="64" t="str">
        <f>'FORM NILAI SIAP'!AN127</f>
        <v/>
      </c>
      <c r="P127" s="106">
        <f t="shared" ca="1" si="2"/>
        <v>4</v>
      </c>
    </row>
    <row r="128" spans="1:16" ht="14.25" customHeight="1">
      <c r="A128" s="103">
        <f t="shared" si="4"/>
        <v>121</v>
      </c>
      <c r="B128" s="64">
        <f>'FORM NILAI SIAP'!N128</f>
        <v>4</v>
      </c>
      <c r="C128" s="64">
        <f>'FORM NILAI SIAP'!P128</f>
        <v>4</v>
      </c>
      <c r="D128" s="64">
        <f>'FORM NILAI SIAP'!R128</f>
        <v>4</v>
      </c>
      <c r="E128" s="64">
        <f>'FORM NILAI SIAP'!T128</f>
        <v>4</v>
      </c>
      <c r="F128" s="64" t="str">
        <f>'FORM NILAI SIAP'!V128</f>
        <v/>
      </c>
      <c r="G128" s="64" t="str">
        <f>'FORM NILAI SIAP'!X128</f>
        <v/>
      </c>
      <c r="H128" s="64" t="str">
        <f>'FORM NILAI SIAP'!Z128</f>
        <v/>
      </c>
      <c r="I128" s="64" t="str">
        <f>'FORM NILAI SIAP'!AB128</f>
        <v/>
      </c>
      <c r="J128" s="64" t="str">
        <f>'FORM NILAI SIAP'!AD128</f>
        <v/>
      </c>
      <c r="K128" s="64" t="str">
        <f>'FORM NILAI SIAP'!AF128</f>
        <v/>
      </c>
      <c r="L128" s="64" t="str">
        <f>'FORM NILAI SIAP'!AH128</f>
        <v/>
      </c>
      <c r="M128" s="64" t="str">
        <f>'FORM NILAI SIAP'!AJ128</f>
        <v/>
      </c>
      <c r="N128" s="64" t="str">
        <f>'FORM NILAI SIAP'!AL128</f>
        <v/>
      </c>
      <c r="O128" s="64" t="str">
        <f>'FORM NILAI SIAP'!AN128</f>
        <v/>
      </c>
      <c r="P128" s="106">
        <f t="shared" ca="1" si="2"/>
        <v>4</v>
      </c>
    </row>
    <row r="129" spans="1:16" ht="14.25" customHeight="1">
      <c r="A129" s="103">
        <f t="shared" si="4"/>
        <v>122</v>
      </c>
      <c r="B129" s="64">
        <f>'FORM NILAI SIAP'!N129</f>
        <v>1</v>
      </c>
      <c r="C129" s="64">
        <f>'FORM NILAI SIAP'!P129</f>
        <v>1</v>
      </c>
      <c r="D129" s="64">
        <f>'FORM NILAI SIAP'!R129</f>
        <v>1</v>
      </c>
      <c r="E129" s="64">
        <f>'FORM NILAI SIAP'!T129</f>
        <v>1</v>
      </c>
      <c r="F129" s="64" t="str">
        <f>'FORM NILAI SIAP'!V129</f>
        <v/>
      </c>
      <c r="G129" s="64" t="str">
        <f>'FORM NILAI SIAP'!X129</f>
        <v/>
      </c>
      <c r="H129" s="64" t="str">
        <f>'FORM NILAI SIAP'!Z129</f>
        <v/>
      </c>
      <c r="I129" s="64" t="str">
        <f>'FORM NILAI SIAP'!AB129</f>
        <v/>
      </c>
      <c r="J129" s="64" t="str">
        <f>'FORM NILAI SIAP'!AD129</f>
        <v/>
      </c>
      <c r="K129" s="64" t="str">
        <f>'FORM NILAI SIAP'!AF129</f>
        <v/>
      </c>
      <c r="L129" s="64" t="str">
        <f>'FORM NILAI SIAP'!AH129</f>
        <v/>
      </c>
      <c r="M129" s="64" t="str">
        <f>'FORM NILAI SIAP'!AJ129</f>
        <v/>
      </c>
      <c r="N129" s="64" t="str">
        <f>'FORM NILAI SIAP'!AL129</f>
        <v/>
      </c>
      <c r="O129" s="64" t="str">
        <f>'FORM NILAI SIAP'!AN129</f>
        <v/>
      </c>
      <c r="P129" s="106">
        <f t="shared" ca="1" si="2"/>
        <v>1</v>
      </c>
    </row>
    <row r="130" spans="1:16" ht="14.25" customHeight="1">
      <c r="A130" s="103">
        <f t="shared" si="4"/>
        <v>123</v>
      </c>
      <c r="B130" s="64">
        <f>'FORM NILAI SIAP'!N130</f>
        <v>4</v>
      </c>
      <c r="C130" s="64">
        <f>'FORM NILAI SIAP'!P130</f>
        <v>4</v>
      </c>
      <c r="D130" s="64">
        <f>'FORM NILAI SIAP'!R130</f>
        <v>4</v>
      </c>
      <c r="E130" s="64">
        <f>'FORM NILAI SIAP'!T130</f>
        <v>4</v>
      </c>
      <c r="F130" s="64" t="str">
        <f>'FORM NILAI SIAP'!V130</f>
        <v/>
      </c>
      <c r="G130" s="64" t="str">
        <f>'FORM NILAI SIAP'!X130</f>
        <v/>
      </c>
      <c r="H130" s="64" t="str">
        <f>'FORM NILAI SIAP'!Z130</f>
        <v/>
      </c>
      <c r="I130" s="64" t="str">
        <f>'FORM NILAI SIAP'!AB130</f>
        <v/>
      </c>
      <c r="J130" s="64" t="str">
        <f>'FORM NILAI SIAP'!AD130</f>
        <v/>
      </c>
      <c r="K130" s="64" t="str">
        <f>'FORM NILAI SIAP'!AF130</f>
        <v/>
      </c>
      <c r="L130" s="64" t="str">
        <f>'FORM NILAI SIAP'!AH130</f>
        <v/>
      </c>
      <c r="M130" s="64" t="str">
        <f>'FORM NILAI SIAP'!AJ130</f>
        <v/>
      </c>
      <c r="N130" s="64" t="str">
        <f>'FORM NILAI SIAP'!AL130</f>
        <v/>
      </c>
      <c r="O130" s="64" t="str">
        <f>'FORM NILAI SIAP'!AN130</f>
        <v/>
      </c>
      <c r="P130" s="106">
        <f t="shared" ca="1" si="2"/>
        <v>4</v>
      </c>
    </row>
    <row r="131" spans="1:16" ht="14.25" customHeight="1">
      <c r="A131" s="103">
        <f t="shared" si="4"/>
        <v>124</v>
      </c>
      <c r="B131" s="64">
        <f>'FORM NILAI SIAP'!N131</f>
        <v>4</v>
      </c>
      <c r="C131" s="64">
        <f>'FORM NILAI SIAP'!P131</f>
        <v>4</v>
      </c>
      <c r="D131" s="64">
        <f>'FORM NILAI SIAP'!R131</f>
        <v>4</v>
      </c>
      <c r="E131" s="64">
        <f>'FORM NILAI SIAP'!T131</f>
        <v>4</v>
      </c>
      <c r="F131" s="64" t="str">
        <f>'FORM NILAI SIAP'!V131</f>
        <v/>
      </c>
      <c r="G131" s="64" t="str">
        <f>'FORM NILAI SIAP'!X131</f>
        <v/>
      </c>
      <c r="H131" s="64" t="str">
        <f>'FORM NILAI SIAP'!Z131</f>
        <v/>
      </c>
      <c r="I131" s="64" t="str">
        <f>'FORM NILAI SIAP'!AB131</f>
        <v/>
      </c>
      <c r="J131" s="64" t="str">
        <f>'FORM NILAI SIAP'!AD131</f>
        <v/>
      </c>
      <c r="K131" s="64" t="str">
        <f>'FORM NILAI SIAP'!AF131</f>
        <v/>
      </c>
      <c r="L131" s="64" t="str">
        <f>'FORM NILAI SIAP'!AH131</f>
        <v/>
      </c>
      <c r="M131" s="64" t="str">
        <f>'FORM NILAI SIAP'!AJ131</f>
        <v/>
      </c>
      <c r="N131" s="64" t="str">
        <f>'FORM NILAI SIAP'!AL131</f>
        <v/>
      </c>
      <c r="O131" s="64" t="str">
        <f>'FORM NILAI SIAP'!AN131</f>
        <v/>
      </c>
      <c r="P131" s="106">
        <f t="shared" ca="1" si="2"/>
        <v>4</v>
      </c>
    </row>
    <row r="132" spans="1:16" ht="14.25" customHeight="1">
      <c r="A132" s="103">
        <f t="shared" si="4"/>
        <v>125</v>
      </c>
      <c r="B132" s="64">
        <f>'FORM NILAI SIAP'!N132</f>
        <v>1</v>
      </c>
      <c r="C132" s="64">
        <f>'FORM NILAI SIAP'!P132</f>
        <v>1</v>
      </c>
      <c r="D132" s="64">
        <f>'FORM NILAI SIAP'!R132</f>
        <v>1</v>
      </c>
      <c r="E132" s="64">
        <f>'FORM NILAI SIAP'!T132</f>
        <v>1</v>
      </c>
      <c r="F132" s="64" t="str">
        <f>'FORM NILAI SIAP'!V132</f>
        <v/>
      </c>
      <c r="G132" s="64" t="str">
        <f>'FORM NILAI SIAP'!X132</f>
        <v/>
      </c>
      <c r="H132" s="64" t="str">
        <f>'FORM NILAI SIAP'!Z132</f>
        <v/>
      </c>
      <c r="I132" s="64" t="str">
        <f>'FORM NILAI SIAP'!AB132</f>
        <v/>
      </c>
      <c r="J132" s="64" t="str">
        <f>'FORM NILAI SIAP'!AD132</f>
        <v/>
      </c>
      <c r="K132" s="64" t="str">
        <f>'FORM NILAI SIAP'!AF132</f>
        <v/>
      </c>
      <c r="L132" s="64" t="str">
        <f>'FORM NILAI SIAP'!AH132</f>
        <v/>
      </c>
      <c r="M132" s="64" t="str">
        <f>'FORM NILAI SIAP'!AJ132</f>
        <v/>
      </c>
      <c r="N132" s="64" t="str">
        <f>'FORM NILAI SIAP'!AL132</f>
        <v/>
      </c>
      <c r="O132" s="64" t="str">
        <f>'FORM NILAI SIAP'!AN132</f>
        <v/>
      </c>
      <c r="P132" s="106">
        <f t="shared" ca="1" si="2"/>
        <v>1</v>
      </c>
    </row>
    <row r="133" spans="1:16" ht="14.25" customHeight="1">
      <c r="A133" s="103">
        <f t="shared" si="4"/>
        <v>126</v>
      </c>
      <c r="B133" s="64">
        <f>'FORM NILAI SIAP'!N133</f>
        <v>4</v>
      </c>
      <c r="C133" s="64">
        <f>'FORM NILAI SIAP'!P133</f>
        <v>4</v>
      </c>
      <c r="D133" s="64">
        <f>'FORM NILAI SIAP'!R133</f>
        <v>2</v>
      </c>
      <c r="E133" s="64">
        <f>'FORM NILAI SIAP'!T133</f>
        <v>2</v>
      </c>
      <c r="F133" s="64" t="str">
        <f>'FORM NILAI SIAP'!V133</f>
        <v/>
      </c>
      <c r="G133" s="64" t="str">
        <f>'FORM NILAI SIAP'!X133</f>
        <v/>
      </c>
      <c r="H133" s="64" t="str">
        <f>'FORM NILAI SIAP'!Z133</f>
        <v/>
      </c>
      <c r="I133" s="64" t="str">
        <f>'FORM NILAI SIAP'!AB133</f>
        <v/>
      </c>
      <c r="J133" s="64" t="str">
        <f>'FORM NILAI SIAP'!AD133</f>
        <v/>
      </c>
      <c r="K133" s="64" t="str">
        <f>'FORM NILAI SIAP'!AF133</f>
        <v/>
      </c>
      <c r="L133" s="64" t="str">
        <f>'FORM NILAI SIAP'!AH133</f>
        <v/>
      </c>
      <c r="M133" s="64" t="str">
        <f>'FORM NILAI SIAP'!AJ133</f>
        <v/>
      </c>
      <c r="N133" s="64" t="str">
        <f>'FORM NILAI SIAP'!AL133</f>
        <v/>
      </c>
      <c r="O133" s="64" t="str">
        <f>'FORM NILAI SIAP'!AN133</f>
        <v/>
      </c>
      <c r="P133" s="106">
        <f t="shared" ca="1" si="2"/>
        <v>2</v>
      </c>
    </row>
    <row r="134" spans="1:16" ht="14.25" customHeight="1">
      <c r="A134" s="103">
        <f t="shared" si="4"/>
        <v>127</v>
      </c>
      <c r="B134" s="64">
        <f>'FORM NILAI SIAP'!N134</f>
        <v>4</v>
      </c>
      <c r="C134" s="64">
        <f>'FORM NILAI SIAP'!P134</f>
        <v>4</v>
      </c>
      <c r="D134" s="64">
        <f>'FORM NILAI SIAP'!R134</f>
        <v>2</v>
      </c>
      <c r="E134" s="64">
        <f>'FORM NILAI SIAP'!T134</f>
        <v>2</v>
      </c>
      <c r="F134" s="64" t="str">
        <f>'FORM NILAI SIAP'!V134</f>
        <v/>
      </c>
      <c r="G134" s="64" t="str">
        <f>'FORM NILAI SIAP'!X134</f>
        <v/>
      </c>
      <c r="H134" s="64" t="str">
        <f>'FORM NILAI SIAP'!Z134</f>
        <v/>
      </c>
      <c r="I134" s="64" t="str">
        <f>'FORM NILAI SIAP'!AB134</f>
        <v/>
      </c>
      <c r="J134" s="64" t="str">
        <f>'FORM NILAI SIAP'!AD134</f>
        <v/>
      </c>
      <c r="K134" s="64" t="str">
        <f>'FORM NILAI SIAP'!AF134</f>
        <v/>
      </c>
      <c r="L134" s="64" t="str">
        <f>'FORM NILAI SIAP'!AH134</f>
        <v/>
      </c>
      <c r="M134" s="64" t="str">
        <f>'FORM NILAI SIAP'!AJ134</f>
        <v/>
      </c>
      <c r="N134" s="64" t="str">
        <f>'FORM NILAI SIAP'!AL134</f>
        <v/>
      </c>
      <c r="O134" s="64" t="str">
        <f>'FORM NILAI SIAP'!AN134</f>
        <v/>
      </c>
      <c r="P134" s="106">
        <f t="shared" ca="1" si="2"/>
        <v>2</v>
      </c>
    </row>
    <row r="135" spans="1:16" ht="14.25" customHeight="1">
      <c r="A135" s="103">
        <f t="shared" si="4"/>
        <v>128</v>
      </c>
      <c r="B135" s="64">
        <f>'FORM NILAI SIAP'!N135</f>
        <v>4</v>
      </c>
      <c r="C135" s="64">
        <f>'FORM NILAI SIAP'!P135</f>
        <v>4</v>
      </c>
      <c r="D135" s="64">
        <f>'FORM NILAI SIAP'!R135</f>
        <v>4</v>
      </c>
      <c r="E135" s="64">
        <f>'FORM NILAI SIAP'!T135</f>
        <v>4</v>
      </c>
      <c r="F135" s="64" t="str">
        <f>'FORM NILAI SIAP'!V135</f>
        <v/>
      </c>
      <c r="G135" s="64" t="str">
        <f>'FORM NILAI SIAP'!X135</f>
        <v/>
      </c>
      <c r="H135" s="64" t="str">
        <f>'FORM NILAI SIAP'!Z135</f>
        <v/>
      </c>
      <c r="I135" s="64" t="str">
        <f>'FORM NILAI SIAP'!AB135</f>
        <v/>
      </c>
      <c r="J135" s="64" t="str">
        <f>'FORM NILAI SIAP'!AD135</f>
        <v/>
      </c>
      <c r="K135" s="64" t="str">
        <f>'FORM NILAI SIAP'!AF135</f>
        <v/>
      </c>
      <c r="L135" s="64" t="str">
        <f>'FORM NILAI SIAP'!AH135</f>
        <v/>
      </c>
      <c r="M135" s="64" t="str">
        <f>'FORM NILAI SIAP'!AJ135</f>
        <v/>
      </c>
      <c r="N135" s="64" t="str">
        <f>'FORM NILAI SIAP'!AL135</f>
        <v/>
      </c>
      <c r="O135" s="64" t="str">
        <f>'FORM NILAI SIAP'!AN135</f>
        <v/>
      </c>
      <c r="P135" s="106">
        <f t="shared" ca="1" si="2"/>
        <v>4</v>
      </c>
    </row>
    <row r="136" spans="1:16" ht="14.25" customHeight="1">
      <c r="A136" s="103">
        <f t="shared" si="4"/>
        <v>129</v>
      </c>
      <c r="B136" s="64">
        <f>'FORM NILAI SIAP'!N136</f>
        <v>4</v>
      </c>
      <c r="C136" s="64">
        <f>'FORM NILAI SIAP'!P136</f>
        <v>4</v>
      </c>
      <c r="D136" s="64">
        <f>'FORM NILAI SIAP'!R136</f>
        <v>4</v>
      </c>
      <c r="E136" s="64">
        <f>'FORM NILAI SIAP'!T136</f>
        <v>4</v>
      </c>
      <c r="F136" s="64" t="str">
        <f>'FORM NILAI SIAP'!V136</f>
        <v/>
      </c>
      <c r="G136" s="64" t="str">
        <f>'FORM NILAI SIAP'!X136</f>
        <v/>
      </c>
      <c r="H136" s="64" t="str">
        <f>'FORM NILAI SIAP'!Z136</f>
        <v/>
      </c>
      <c r="I136" s="64" t="str">
        <f>'FORM NILAI SIAP'!AB136</f>
        <v/>
      </c>
      <c r="J136" s="64" t="str">
        <f>'FORM NILAI SIAP'!AD136</f>
        <v/>
      </c>
      <c r="K136" s="64" t="str">
        <f>'FORM NILAI SIAP'!AF136</f>
        <v/>
      </c>
      <c r="L136" s="64" t="str">
        <f>'FORM NILAI SIAP'!AH136</f>
        <v/>
      </c>
      <c r="M136" s="64" t="str">
        <f>'FORM NILAI SIAP'!AJ136</f>
        <v/>
      </c>
      <c r="N136" s="64" t="str">
        <f>'FORM NILAI SIAP'!AL136</f>
        <v/>
      </c>
      <c r="O136" s="64" t="str">
        <f>'FORM NILAI SIAP'!AN136</f>
        <v/>
      </c>
      <c r="P136" s="106">
        <f t="shared" ca="1" si="2"/>
        <v>4</v>
      </c>
    </row>
    <row r="137" spans="1:16" ht="14.25" customHeight="1">
      <c r="A137" s="103">
        <f t="shared" ref="A137:A200" si="5">IF(A136="","",IF(A136=jmlmhs,"",A136+1))</f>
        <v>130</v>
      </c>
      <c r="B137" s="64">
        <f>'FORM NILAI SIAP'!N137</f>
        <v>3</v>
      </c>
      <c r="C137" s="64">
        <f>'FORM NILAI SIAP'!P137</f>
        <v>3</v>
      </c>
      <c r="D137" s="64">
        <f>'FORM NILAI SIAP'!R137</f>
        <v>3</v>
      </c>
      <c r="E137" s="64">
        <f>'FORM NILAI SIAP'!T137</f>
        <v>3</v>
      </c>
      <c r="F137" s="64" t="str">
        <f>'FORM NILAI SIAP'!V137</f>
        <v/>
      </c>
      <c r="G137" s="64" t="str">
        <f>'FORM NILAI SIAP'!X137</f>
        <v/>
      </c>
      <c r="H137" s="64" t="str">
        <f>'FORM NILAI SIAP'!Z137</f>
        <v/>
      </c>
      <c r="I137" s="64" t="str">
        <f>'FORM NILAI SIAP'!AB137</f>
        <v/>
      </c>
      <c r="J137" s="64" t="str">
        <f>'FORM NILAI SIAP'!AD137</f>
        <v/>
      </c>
      <c r="K137" s="64" t="str">
        <f>'FORM NILAI SIAP'!AF137</f>
        <v/>
      </c>
      <c r="L137" s="64" t="str">
        <f>'FORM NILAI SIAP'!AH137</f>
        <v/>
      </c>
      <c r="M137" s="64" t="str">
        <f>'FORM NILAI SIAP'!AJ137</f>
        <v/>
      </c>
      <c r="N137" s="64" t="str">
        <f>'FORM NILAI SIAP'!AL137</f>
        <v/>
      </c>
      <c r="O137" s="64" t="str">
        <f>'FORM NILAI SIAP'!AN137</f>
        <v/>
      </c>
      <c r="P137" s="106">
        <f t="shared" ca="1" si="2"/>
        <v>3</v>
      </c>
    </row>
    <row r="138" spans="1:16" ht="14.25" customHeight="1">
      <c r="A138" s="103">
        <f t="shared" si="5"/>
        <v>131</v>
      </c>
      <c r="B138" s="64">
        <f>'FORM NILAI SIAP'!N138</f>
        <v>3</v>
      </c>
      <c r="C138" s="64">
        <f>'FORM NILAI SIAP'!P138</f>
        <v>3</v>
      </c>
      <c r="D138" s="64">
        <f>'FORM NILAI SIAP'!R138</f>
        <v>1</v>
      </c>
      <c r="E138" s="64">
        <f>'FORM NILAI SIAP'!T138</f>
        <v>1</v>
      </c>
      <c r="F138" s="64" t="str">
        <f>'FORM NILAI SIAP'!V138</f>
        <v/>
      </c>
      <c r="G138" s="64" t="str">
        <f>'FORM NILAI SIAP'!X138</f>
        <v/>
      </c>
      <c r="H138" s="64" t="str">
        <f>'FORM NILAI SIAP'!Z138</f>
        <v/>
      </c>
      <c r="I138" s="64" t="str">
        <f>'FORM NILAI SIAP'!AB138</f>
        <v/>
      </c>
      <c r="J138" s="64" t="str">
        <f>'FORM NILAI SIAP'!AD138</f>
        <v/>
      </c>
      <c r="K138" s="64" t="str">
        <f>'FORM NILAI SIAP'!AF138</f>
        <v/>
      </c>
      <c r="L138" s="64" t="str">
        <f>'FORM NILAI SIAP'!AH138</f>
        <v/>
      </c>
      <c r="M138" s="64" t="str">
        <f>'FORM NILAI SIAP'!AJ138</f>
        <v/>
      </c>
      <c r="N138" s="64" t="str">
        <f>'FORM NILAI SIAP'!AL138</f>
        <v/>
      </c>
      <c r="O138" s="64" t="str">
        <f>'FORM NILAI SIAP'!AN138</f>
        <v/>
      </c>
      <c r="P138" s="106">
        <f t="shared" ca="1" si="2"/>
        <v>1</v>
      </c>
    </row>
    <row r="139" spans="1:16" ht="14.25" customHeight="1">
      <c r="A139" s="103">
        <f t="shared" si="5"/>
        <v>132</v>
      </c>
      <c r="B139" s="64">
        <f>'FORM NILAI SIAP'!N139</f>
        <v>1</v>
      </c>
      <c r="C139" s="64">
        <f>'FORM NILAI SIAP'!P139</f>
        <v>1</v>
      </c>
      <c r="D139" s="64">
        <f>'FORM NILAI SIAP'!R139</f>
        <v>1</v>
      </c>
      <c r="E139" s="64">
        <f>'FORM NILAI SIAP'!T139</f>
        <v>1</v>
      </c>
      <c r="F139" s="64" t="str">
        <f>'FORM NILAI SIAP'!V139</f>
        <v/>
      </c>
      <c r="G139" s="64" t="str">
        <f>'FORM NILAI SIAP'!X139</f>
        <v/>
      </c>
      <c r="H139" s="64" t="str">
        <f>'FORM NILAI SIAP'!Z139</f>
        <v/>
      </c>
      <c r="I139" s="64" t="str">
        <f>'FORM NILAI SIAP'!AB139</f>
        <v/>
      </c>
      <c r="J139" s="64" t="str">
        <f>'FORM NILAI SIAP'!AD139</f>
        <v/>
      </c>
      <c r="K139" s="64" t="str">
        <f>'FORM NILAI SIAP'!AF139</f>
        <v/>
      </c>
      <c r="L139" s="64" t="str">
        <f>'FORM NILAI SIAP'!AH139</f>
        <v/>
      </c>
      <c r="M139" s="64" t="str">
        <f>'FORM NILAI SIAP'!AJ139</f>
        <v/>
      </c>
      <c r="N139" s="64" t="str">
        <f>'FORM NILAI SIAP'!AL139</f>
        <v/>
      </c>
      <c r="O139" s="64" t="str">
        <f>'FORM NILAI SIAP'!AN139</f>
        <v/>
      </c>
      <c r="P139" s="106">
        <f t="shared" ca="1" si="2"/>
        <v>1</v>
      </c>
    </row>
    <row r="140" spans="1:16" ht="14.25" customHeight="1">
      <c r="A140" s="103">
        <f t="shared" si="5"/>
        <v>133</v>
      </c>
      <c r="B140" s="64">
        <f>'FORM NILAI SIAP'!N140</f>
        <v>4</v>
      </c>
      <c r="C140" s="64">
        <f>'FORM NILAI SIAP'!P140</f>
        <v>4</v>
      </c>
      <c r="D140" s="64">
        <f>'FORM NILAI SIAP'!R140</f>
        <v>2</v>
      </c>
      <c r="E140" s="64">
        <f>'FORM NILAI SIAP'!T140</f>
        <v>2</v>
      </c>
      <c r="F140" s="64" t="str">
        <f>'FORM NILAI SIAP'!V140</f>
        <v/>
      </c>
      <c r="G140" s="64" t="str">
        <f>'FORM NILAI SIAP'!X140</f>
        <v/>
      </c>
      <c r="H140" s="64" t="str">
        <f>'FORM NILAI SIAP'!Z140</f>
        <v/>
      </c>
      <c r="I140" s="64" t="str">
        <f>'FORM NILAI SIAP'!AB140</f>
        <v/>
      </c>
      <c r="J140" s="64" t="str">
        <f>'FORM NILAI SIAP'!AD140</f>
        <v/>
      </c>
      <c r="K140" s="64" t="str">
        <f>'FORM NILAI SIAP'!AF140</f>
        <v/>
      </c>
      <c r="L140" s="64" t="str">
        <f>'FORM NILAI SIAP'!AH140</f>
        <v/>
      </c>
      <c r="M140" s="64" t="str">
        <f>'FORM NILAI SIAP'!AJ140</f>
        <v/>
      </c>
      <c r="N140" s="64" t="str">
        <f>'FORM NILAI SIAP'!AL140</f>
        <v/>
      </c>
      <c r="O140" s="64" t="str">
        <f>'FORM NILAI SIAP'!AN140</f>
        <v/>
      </c>
      <c r="P140" s="106">
        <f t="shared" ca="1" si="2"/>
        <v>2</v>
      </c>
    </row>
    <row r="141" spans="1:16" ht="14.25" customHeight="1">
      <c r="A141" s="103">
        <f t="shared" si="5"/>
        <v>134</v>
      </c>
      <c r="B141" s="64">
        <f>'FORM NILAI SIAP'!N141</f>
        <v>4</v>
      </c>
      <c r="C141" s="64">
        <f>'FORM NILAI SIAP'!P141</f>
        <v>4</v>
      </c>
      <c r="D141" s="64">
        <f>'FORM NILAI SIAP'!R141</f>
        <v>4</v>
      </c>
      <c r="E141" s="64">
        <f>'FORM NILAI SIAP'!T141</f>
        <v>4</v>
      </c>
      <c r="F141" s="64" t="str">
        <f>'FORM NILAI SIAP'!V141</f>
        <v/>
      </c>
      <c r="G141" s="64" t="str">
        <f>'FORM NILAI SIAP'!X141</f>
        <v/>
      </c>
      <c r="H141" s="64" t="str">
        <f>'FORM NILAI SIAP'!Z141</f>
        <v/>
      </c>
      <c r="I141" s="64" t="str">
        <f>'FORM NILAI SIAP'!AB141</f>
        <v/>
      </c>
      <c r="J141" s="64" t="str">
        <f>'FORM NILAI SIAP'!AD141</f>
        <v/>
      </c>
      <c r="K141" s="64" t="str">
        <f>'FORM NILAI SIAP'!AF141</f>
        <v/>
      </c>
      <c r="L141" s="64" t="str">
        <f>'FORM NILAI SIAP'!AH141</f>
        <v/>
      </c>
      <c r="M141" s="64" t="str">
        <f>'FORM NILAI SIAP'!AJ141</f>
        <v/>
      </c>
      <c r="N141" s="64" t="str">
        <f>'FORM NILAI SIAP'!AL141</f>
        <v/>
      </c>
      <c r="O141" s="64" t="str">
        <f>'FORM NILAI SIAP'!AN141</f>
        <v/>
      </c>
      <c r="P141" s="106">
        <f t="shared" ca="1" si="2"/>
        <v>4</v>
      </c>
    </row>
    <row r="142" spans="1:16" ht="14.25" customHeight="1">
      <c r="A142" s="103">
        <f t="shared" si="5"/>
        <v>135</v>
      </c>
      <c r="B142" s="64">
        <f>'FORM NILAI SIAP'!N142</f>
        <v>4</v>
      </c>
      <c r="C142" s="64">
        <f>'FORM NILAI SIAP'!P142</f>
        <v>4</v>
      </c>
      <c r="D142" s="64">
        <f>'FORM NILAI SIAP'!R142</f>
        <v>4</v>
      </c>
      <c r="E142" s="64">
        <f>'FORM NILAI SIAP'!T142</f>
        <v>4</v>
      </c>
      <c r="F142" s="64" t="str">
        <f>'FORM NILAI SIAP'!V142</f>
        <v/>
      </c>
      <c r="G142" s="64" t="str">
        <f>'FORM NILAI SIAP'!X142</f>
        <v/>
      </c>
      <c r="H142" s="64" t="str">
        <f>'FORM NILAI SIAP'!Z142</f>
        <v/>
      </c>
      <c r="I142" s="64" t="str">
        <f>'FORM NILAI SIAP'!AB142</f>
        <v/>
      </c>
      <c r="J142" s="64" t="str">
        <f>'FORM NILAI SIAP'!AD142</f>
        <v/>
      </c>
      <c r="K142" s="64" t="str">
        <f>'FORM NILAI SIAP'!AF142</f>
        <v/>
      </c>
      <c r="L142" s="64" t="str">
        <f>'FORM NILAI SIAP'!AH142</f>
        <v/>
      </c>
      <c r="M142" s="64" t="str">
        <f>'FORM NILAI SIAP'!AJ142</f>
        <v/>
      </c>
      <c r="N142" s="64" t="str">
        <f>'FORM NILAI SIAP'!AL142</f>
        <v/>
      </c>
      <c r="O142" s="64" t="str">
        <f>'FORM NILAI SIAP'!AN142</f>
        <v/>
      </c>
      <c r="P142" s="106">
        <f t="shared" ca="1" si="2"/>
        <v>4</v>
      </c>
    </row>
    <row r="143" spans="1:16" ht="14.25" customHeight="1">
      <c r="A143" s="103">
        <f t="shared" si="5"/>
        <v>136</v>
      </c>
      <c r="B143" s="64">
        <f>'FORM NILAI SIAP'!N143</f>
        <v>4</v>
      </c>
      <c r="C143" s="64">
        <f>'FORM NILAI SIAP'!P143</f>
        <v>4</v>
      </c>
      <c r="D143" s="64">
        <f>'FORM NILAI SIAP'!R143</f>
        <v>3</v>
      </c>
      <c r="E143" s="64">
        <f>'FORM NILAI SIAP'!T143</f>
        <v>3</v>
      </c>
      <c r="F143" s="64" t="str">
        <f>'FORM NILAI SIAP'!V143</f>
        <v/>
      </c>
      <c r="G143" s="64" t="str">
        <f>'FORM NILAI SIAP'!X143</f>
        <v/>
      </c>
      <c r="H143" s="64" t="str">
        <f>'FORM NILAI SIAP'!Z143</f>
        <v/>
      </c>
      <c r="I143" s="64" t="str">
        <f>'FORM NILAI SIAP'!AB143</f>
        <v/>
      </c>
      <c r="J143" s="64" t="str">
        <f>'FORM NILAI SIAP'!AD143</f>
        <v/>
      </c>
      <c r="K143" s="64" t="str">
        <f>'FORM NILAI SIAP'!AF143</f>
        <v/>
      </c>
      <c r="L143" s="64" t="str">
        <f>'FORM NILAI SIAP'!AH143</f>
        <v/>
      </c>
      <c r="M143" s="64" t="str">
        <f>'FORM NILAI SIAP'!AJ143</f>
        <v/>
      </c>
      <c r="N143" s="64" t="str">
        <f>'FORM NILAI SIAP'!AL143</f>
        <v/>
      </c>
      <c r="O143" s="64" t="str">
        <f>'FORM NILAI SIAP'!AN143</f>
        <v/>
      </c>
      <c r="P143" s="106">
        <f t="shared" ca="1" si="2"/>
        <v>3</v>
      </c>
    </row>
    <row r="144" spans="1:16" ht="14.25" customHeight="1">
      <c r="A144" s="103">
        <f t="shared" si="5"/>
        <v>137</v>
      </c>
      <c r="B144" s="64">
        <f>'FORM NILAI SIAP'!N144</f>
        <v>4</v>
      </c>
      <c r="C144" s="64">
        <f>'FORM NILAI SIAP'!P144</f>
        <v>4</v>
      </c>
      <c r="D144" s="64">
        <f>'FORM NILAI SIAP'!R144</f>
        <v>4</v>
      </c>
      <c r="E144" s="64">
        <f>'FORM NILAI SIAP'!T144</f>
        <v>4</v>
      </c>
      <c r="F144" s="64" t="str">
        <f>'FORM NILAI SIAP'!V144</f>
        <v/>
      </c>
      <c r="G144" s="64" t="str">
        <f>'FORM NILAI SIAP'!X144</f>
        <v/>
      </c>
      <c r="H144" s="64" t="str">
        <f>'FORM NILAI SIAP'!Z144</f>
        <v/>
      </c>
      <c r="I144" s="64" t="str">
        <f>'FORM NILAI SIAP'!AB144</f>
        <v/>
      </c>
      <c r="J144" s="64" t="str">
        <f>'FORM NILAI SIAP'!AD144</f>
        <v/>
      </c>
      <c r="K144" s="64" t="str">
        <f>'FORM NILAI SIAP'!AF144</f>
        <v/>
      </c>
      <c r="L144" s="64" t="str">
        <f>'FORM NILAI SIAP'!AH144</f>
        <v/>
      </c>
      <c r="M144" s="64" t="str">
        <f>'FORM NILAI SIAP'!AJ144</f>
        <v/>
      </c>
      <c r="N144" s="64" t="str">
        <f>'FORM NILAI SIAP'!AL144</f>
        <v/>
      </c>
      <c r="O144" s="64" t="str">
        <f>'FORM NILAI SIAP'!AN144</f>
        <v/>
      </c>
      <c r="P144" s="106">
        <f t="shared" ca="1" si="2"/>
        <v>4</v>
      </c>
    </row>
    <row r="145" spans="1:16" ht="14.25" customHeight="1">
      <c r="A145" s="103">
        <f t="shared" si="5"/>
        <v>138</v>
      </c>
      <c r="B145" s="64">
        <f>'FORM NILAI SIAP'!N145</f>
        <v>4</v>
      </c>
      <c r="C145" s="64">
        <f>'FORM NILAI SIAP'!P145</f>
        <v>4</v>
      </c>
      <c r="D145" s="64">
        <f>'FORM NILAI SIAP'!R145</f>
        <v>2</v>
      </c>
      <c r="E145" s="64">
        <f>'FORM NILAI SIAP'!T145</f>
        <v>2</v>
      </c>
      <c r="F145" s="64" t="str">
        <f>'FORM NILAI SIAP'!V145</f>
        <v/>
      </c>
      <c r="G145" s="64" t="str">
        <f>'FORM NILAI SIAP'!X145</f>
        <v/>
      </c>
      <c r="H145" s="64" t="str">
        <f>'FORM NILAI SIAP'!Z145</f>
        <v/>
      </c>
      <c r="I145" s="64" t="str">
        <f>'FORM NILAI SIAP'!AB145</f>
        <v/>
      </c>
      <c r="J145" s="64" t="str">
        <f>'FORM NILAI SIAP'!AD145</f>
        <v/>
      </c>
      <c r="K145" s="64" t="str">
        <f>'FORM NILAI SIAP'!AF145</f>
        <v/>
      </c>
      <c r="L145" s="64" t="str">
        <f>'FORM NILAI SIAP'!AH145</f>
        <v/>
      </c>
      <c r="M145" s="64" t="str">
        <f>'FORM NILAI SIAP'!AJ145</f>
        <v/>
      </c>
      <c r="N145" s="64" t="str">
        <f>'FORM NILAI SIAP'!AL145</f>
        <v/>
      </c>
      <c r="O145" s="64" t="str">
        <f>'FORM NILAI SIAP'!AN145</f>
        <v/>
      </c>
      <c r="P145" s="106">
        <f t="shared" ca="1" si="2"/>
        <v>2</v>
      </c>
    </row>
    <row r="146" spans="1:16" ht="14.25" customHeight="1">
      <c r="A146" s="103">
        <f t="shared" si="5"/>
        <v>139</v>
      </c>
      <c r="B146" s="64">
        <f>'FORM NILAI SIAP'!N146</f>
        <v>4</v>
      </c>
      <c r="C146" s="64">
        <f>'FORM NILAI SIAP'!P146</f>
        <v>4</v>
      </c>
      <c r="D146" s="64">
        <f>'FORM NILAI SIAP'!R146</f>
        <v>2</v>
      </c>
      <c r="E146" s="64">
        <f>'FORM NILAI SIAP'!T146</f>
        <v>2</v>
      </c>
      <c r="F146" s="64" t="str">
        <f>'FORM NILAI SIAP'!V146</f>
        <v/>
      </c>
      <c r="G146" s="64" t="str">
        <f>'FORM NILAI SIAP'!X146</f>
        <v/>
      </c>
      <c r="H146" s="64" t="str">
        <f>'FORM NILAI SIAP'!Z146</f>
        <v/>
      </c>
      <c r="I146" s="64" t="str">
        <f>'FORM NILAI SIAP'!AB146</f>
        <v/>
      </c>
      <c r="J146" s="64" t="str">
        <f>'FORM NILAI SIAP'!AD146</f>
        <v/>
      </c>
      <c r="K146" s="64" t="str">
        <f>'FORM NILAI SIAP'!AF146</f>
        <v/>
      </c>
      <c r="L146" s="64" t="str">
        <f>'FORM NILAI SIAP'!AH146</f>
        <v/>
      </c>
      <c r="M146" s="64" t="str">
        <f>'FORM NILAI SIAP'!AJ146</f>
        <v/>
      </c>
      <c r="N146" s="64" t="str">
        <f>'FORM NILAI SIAP'!AL146</f>
        <v/>
      </c>
      <c r="O146" s="64" t="str">
        <f>'FORM NILAI SIAP'!AN146</f>
        <v/>
      </c>
      <c r="P146" s="106">
        <f t="shared" ca="1" si="2"/>
        <v>2</v>
      </c>
    </row>
    <row r="147" spans="1:16" ht="14.25" customHeight="1">
      <c r="A147" s="103">
        <f t="shared" si="5"/>
        <v>140</v>
      </c>
      <c r="B147" s="64">
        <f>'FORM NILAI SIAP'!N147</f>
        <v>4</v>
      </c>
      <c r="C147" s="64">
        <f>'FORM NILAI SIAP'!P147</f>
        <v>4</v>
      </c>
      <c r="D147" s="64">
        <f>'FORM NILAI SIAP'!R147</f>
        <v>4</v>
      </c>
      <c r="E147" s="64">
        <f>'FORM NILAI SIAP'!T147</f>
        <v>4</v>
      </c>
      <c r="F147" s="64" t="str">
        <f>'FORM NILAI SIAP'!V147</f>
        <v/>
      </c>
      <c r="G147" s="64" t="str">
        <f>'FORM NILAI SIAP'!X147</f>
        <v/>
      </c>
      <c r="H147" s="64" t="str">
        <f>'FORM NILAI SIAP'!Z147</f>
        <v/>
      </c>
      <c r="I147" s="64" t="str">
        <f>'FORM NILAI SIAP'!AB147</f>
        <v/>
      </c>
      <c r="J147" s="64" t="str">
        <f>'FORM NILAI SIAP'!AD147</f>
        <v/>
      </c>
      <c r="K147" s="64" t="str">
        <f>'FORM NILAI SIAP'!AF147</f>
        <v/>
      </c>
      <c r="L147" s="64" t="str">
        <f>'FORM NILAI SIAP'!AH147</f>
        <v/>
      </c>
      <c r="M147" s="64" t="str">
        <f>'FORM NILAI SIAP'!AJ147</f>
        <v/>
      </c>
      <c r="N147" s="64" t="str">
        <f>'FORM NILAI SIAP'!AL147</f>
        <v/>
      </c>
      <c r="O147" s="64" t="str">
        <f>'FORM NILAI SIAP'!AN147</f>
        <v/>
      </c>
      <c r="P147" s="106">
        <f t="shared" ca="1" si="2"/>
        <v>4</v>
      </c>
    </row>
    <row r="148" spans="1:16" ht="14.25" customHeight="1">
      <c r="A148" s="103">
        <f t="shared" si="5"/>
        <v>141</v>
      </c>
      <c r="B148" s="64">
        <f>'FORM NILAI SIAP'!N148</f>
        <v>4</v>
      </c>
      <c r="C148" s="64">
        <f>'FORM NILAI SIAP'!P148</f>
        <v>4</v>
      </c>
      <c r="D148" s="64">
        <f>'FORM NILAI SIAP'!R148</f>
        <v>2</v>
      </c>
      <c r="E148" s="64">
        <f>'FORM NILAI SIAP'!T148</f>
        <v>2</v>
      </c>
      <c r="F148" s="64" t="str">
        <f>'FORM NILAI SIAP'!V148</f>
        <v/>
      </c>
      <c r="G148" s="64" t="str">
        <f>'FORM NILAI SIAP'!X148</f>
        <v/>
      </c>
      <c r="H148" s="64" t="str">
        <f>'FORM NILAI SIAP'!Z148</f>
        <v/>
      </c>
      <c r="I148" s="64" t="str">
        <f>'FORM NILAI SIAP'!AB148</f>
        <v/>
      </c>
      <c r="J148" s="64" t="str">
        <f>'FORM NILAI SIAP'!AD148</f>
        <v/>
      </c>
      <c r="K148" s="64" t="str">
        <f>'FORM NILAI SIAP'!AF148</f>
        <v/>
      </c>
      <c r="L148" s="64" t="str">
        <f>'FORM NILAI SIAP'!AH148</f>
        <v/>
      </c>
      <c r="M148" s="64" t="str">
        <f>'FORM NILAI SIAP'!AJ148</f>
        <v/>
      </c>
      <c r="N148" s="64" t="str">
        <f>'FORM NILAI SIAP'!AL148</f>
        <v/>
      </c>
      <c r="O148" s="64" t="str">
        <f>'FORM NILAI SIAP'!AN148</f>
        <v/>
      </c>
      <c r="P148" s="106">
        <f t="shared" ca="1" si="2"/>
        <v>2</v>
      </c>
    </row>
    <row r="149" spans="1:16" ht="14.25" customHeight="1">
      <c r="A149" s="103">
        <f t="shared" si="5"/>
        <v>142</v>
      </c>
      <c r="B149" s="64">
        <f>'FORM NILAI SIAP'!N149</f>
        <v>4</v>
      </c>
      <c r="C149" s="64">
        <f>'FORM NILAI SIAP'!P149</f>
        <v>4</v>
      </c>
      <c r="D149" s="64">
        <f>'FORM NILAI SIAP'!R149</f>
        <v>1</v>
      </c>
      <c r="E149" s="64">
        <f>'FORM NILAI SIAP'!T149</f>
        <v>1</v>
      </c>
      <c r="F149" s="64" t="str">
        <f>'FORM NILAI SIAP'!V149</f>
        <v/>
      </c>
      <c r="G149" s="64" t="str">
        <f>'FORM NILAI SIAP'!X149</f>
        <v/>
      </c>
      <c r="H149" s="64" t="str">
        <f>'FORM NILAI SIAP'!Z149</f>
        <v/>
      </c>
      <c r="I149" s="64" t="str">
        <f>'FORM NILAI SIAP'!AB149</f>
        <v/>
      </c>
      <c r="J149" s="64" t="str">
        <f>'FORM NILAI SIAP'!AD149</f>
        <v/>
      </c>
      <c r="K149" s="64" t="str">
        <f>'FORM NILAI SIAP'!AF149</f>
        <v/>
      </c>
      <c r="L149" s="64" t="str">
        <f>'FORM NILAI SIAP'!AH149</f>
        <v/>
      </c>
      <c r="M149" s="64" t="str">
        <f>'FORM NILAI SIAP'!AJ149</f>
        <v/>
      </c>
      <c r="N149" s="64" t="str">
        <f>'FORM NILAI SIAP'!AL149</f>
        <v/>
      </c>
      <c r="O149" s="64" t="str">
        <f>'FORM NILAI SIAP'!AN149</f>
        <v/>
      </c>
      <c r="P149" s="106">
        <f t="shared" ca="1" si="2"/>
        <v>1</v>
      </c>
    </row>
    <row r="150" spans="1:16" ht="14.25" customHeight="1">
      <c r="A150" s="103">
        <f t="shared" si="5"/>
        <v>143</v>
      </c>
      <c r="B150" s="64">
        <f>'FORM NILAI SIAP'!N150</f>
        <v>4</v>
      </c>
      <c r="C150" s="64">
        <f>'FORM NILAI SIAP'!P150</f>
        <v>4</v>
      </c>
      <c r="D150" s="64">
        <f>'FORM NILAI SIAP'!R150</f>
        <v>4</v>
      </c>
      <c r="E150" s="64">
        <f>'FORM NILAI SIAP'!T150</f>
        <v>4</v>
      </c>
      <c r="F150" s="64" t="str">
        <f>'FORM NILAI SIAP'!V150</f>
        <v/>
      </c>
      <c r="G150" s="64" t="str">
        <f>'FORM NILAI SIAP'!X150</f>
        <v/>
      </c>
      <c r="H150" s="64" t="str">
        <f>'FORM NILAI SIAP'!Z150</f>
        <v/>
      </c>
      <c r="I150" s="64" t="str">
        <f>'FORM NILAI SIAP'!AB150</f>
        <v/>
      </c>
      <c r="J150" s="64" t="str">
        <f>'FORM NILAI SIAP'!AD150</f>
        <v/>
      </c>
      <c r="K150" s="64" t="str">
        <f>'FORM NILAI SIAP'!AF150</f>
        <v/>
      </c>
      <c r="L150" s="64" t="str">
        <f>'FORM NILAI SIAP'!AH150</f>
        <v/>
      </c>
      <c r="M150" s="64" t="str">
        <f>'FORM NILAI SIAP'!AJ150</f>
        <v/>
      </c>
      <c r="N150" s="64" t="str">
        <f>'FORM NILAI SIAP'!AL150</f>
        <v/>
      </c>
      <c r="O150" s="64" t="str">
        <f>'FORM NILAI SIAP'!AN150</f>
        <v/>
      </c>
      <c r="P150" s="106">
        <f t="shared" ca="1" si="2"/>
        <v>4</v>
      </c>
    </row>
    <row r="151" spans="1:16" ht="14.25" customHeight="1">
      <c r="A151" s="103">
        <f t="shared" si="5"/>
        <v>144</v>
      </c>
      <c r="B151" s="64">
        <f>'FORM NILAI SIAP'!N151</f>
        <v>4</v>
      </c>
      <c r="C151" s="64">
        <f>'FORM NILAI SIAP'!P151</f>
        <v>4</v>
      </c>
      <c r="D151" s="64">
        <f>'FORM NILAI SIAP'!R151</f>
        <v>3</v>
      </c>
      <c r="E151" s="64">
        <f>'FORM NILAI SIAP'!T151</f>
        <v>3</v>
      </c>
      <c r="F151" s="64" t="str">
        <f>'FORM NILAI SIAP'!V151</f>
        <v/>
      </c>
      <c r="G151" s="64" t="str">
        <f>'FORM NILAI SIAP'!X151</f>
        <v/>
      </c>
      <c r="H151" s="64" t="str">
        <f>'FORM NILAI SIAP'!Z151</f>
        <v/>
      </c>
      <c r="I151" s="64" t="str">
        <f>'FORM NILAI SIAP'!AB151</f>
        <v/>
      </c>
      <c r="J151" s="64" t="str">
        <f>'FORM NILAI SIAP'!AD151</f>
        <v/>
      </c>
      <c r="K151" s="64" t="str">
        <f>'FORM NILAI SIAP'!AF151</f>
        <v/>
      </c>
      <c r="L151" s="64" t="str">
        <f>'FORM NILAI SIAP'!AH151</f>
        <v/>
      </c>
      <c r="M151" s="64" t="str">
        <f>'FORM NILAI SIAP'!AJ151</f>
        <v/>
      </c>
      <c r="N151" s="64" t="str">
        <f>'FORM NILAI SIAP'!AL151</f>
        <v/>
      </c>
      <c r="O151" s="64" t="str">
        <f>'FORM NILAI SIAP'!AN151</f>
        <v/>
      </c>
      <c r="P151" s="106">
        <f t="shared" ca="1" si="2"/>
        <v>3</v>
      </c>
    </row>
    <row r="152" spans="1:16" ht="14.25" customHeight="1">
      <c r="A152" s="103">
        <f t="shared" si="5"/>
        <v>145</v>
      </c>
      <c r="B152" s="64">
        <f>'FORM NILAI SIAP'!N152</f>
        <v>4</v>
      </c>
      <c r="C152" s="64">
        <f>'FORM NILAI SIAP'!P152</f>
        <v>4</v>
      </c>
      <c r="D152" s="64">
        <f>'FORM NILAI SIAP'!R152</f>
        <v>4</v>
      </c>
      <c r="E152" s="64">
        <f>'FORM NILAI SIAP'!T152</f>
        <v>4</v>
      </c>
      <c r="F152" s="64" t="str">
        <f>'FORM NILAI SIAP'!V152</f>
        <v/>
      </c>
      <c r="G152" s="64" t="str">
        <f>'FORM NILAI SIAP'!X152</f>
        <v/>
      </c>
      <c r="H152" s="64" t="str">
        <f>'FORM NILAI SIAP'!Z152</f>
        <v/>
      </c>
      <c r="I152" s="64" t="str">
        <f>'FORM NILAI SIAP'!AB152</f>
        <v/>
      </c>
      <c r="J152" s="64" t="str">
        <f>'FORM NILAI SIAP'!AD152</f>
        <v/>
      </c>
      <c r="K152" s="64" t="str">
        <f>'FORM NILAI SIAP'!AF152</f>
        <v/>
      </c>
      <c r="L152" s="64" t="str">
        <f>'FORM NILAI SIAP'!AH152</f>
        <v/>
      </c>
      <c r="M152" s="64" t="str">
        <f>'FORM NILAI SIAP'!AJ152</f>
        <v/>
      </c>
      <c r="N152" s="64" t="str">
        <f>'FORM NILAI SIAP'!AL152</f>
        <v/>
      </c>
      <c r="O152" s="64" t="str">
        <f>'FORM NILAI SIAP'!AN152</f>
        <v/>
      </c>
      <c r="P152" s="106">
        <f t="shared" ca="1" si="2"/>
        <v>4</v>
      </c>
    </row>
    <row r="153" spans="1:16" ht="14.25" customHeight="1">
      <c r="A153" s="103">
        <f t="shared" si="5"/>
        <v>146</v>
      </c>
      <c r="B153" s="64">
        <f>'FORM NILAI SIAP'!N153</f>
        <v>4</v>
      </c>
      <c r="C153" s="64">
        <f>'FORM NILAI SIAP'!P153</f>
        <v>4</v>
      </c>
      <c r="D153" s="64">
        <f>'FORM NILAI SIAP'!R153</f>
        <v>4</v>
      </c>
      <c r="E153" s="64">
        <f>'FORM NILAI SIAP'!T153</f>
        <v>4</v>
      </c>
      <c r="F153" s="64" t="str">
        <f>'FORM NILAI SIAP'!V153</f>
        <v/>
      </c>
      <c r="G153" s="64" t="str">
        <f>'FORM NILAI SIAP'!X153</f>
        <v/>
      </c>
      <c r="H153" s="64" t="str">
        <f>'FORM NILAI SIAP'!Z153</f>
        <v/>
      </c>
      <c r="I153" s="64" t="str">
        <f>'FORM NILAI SIAP'!AB153</f>
        <v/>
      </c>
      <c r="J153" s="64" t="str">
        <f>'FORM NILAI SIAP'!AD153</f>
        <v/>
      </c>
      <c r="K153" s="64" t="str">
        <f>'FORM NILAI SIAP'!AF153</f>
        <v/>
      </c>
      <c r="L153" s="64" t="str">
        <f>'FORM NILAI SIAP'!AH153</f>
        <v/>
      </c>
      <c r="M153" s="64" t="str">
        <f>'FORM NILAI SIAP'!AJ153</f>
        <v/>
      </c>
      <c r="N153" s="64" t="str">
        <f>'FORM NILAI SIAP'!AL153</f>
        <v/>
      </c>
      <c r="O153" s="64" t="str">
        <f>'FORM NILAI SIAP'!AN153</f>
        <v/>
      </c>
      <c r="P153" s="106">
        <f t="shared" ca="1" si="2"/>
        <v>4</v>
      </c>
    </row>
    <row r="154" spans="1:16" ht="14.25" customHeight="1">
      <c r="A154" s="103">
        <f t="shared" si="5"/>
        <v>147</v>
      </c>
      <c r="B154" s="64">
        <f>'FORM NILAI SIAP'!N154</f>
        <v>4</v>
      </c>
      <c r="C154" s="64">
        <f>'FORM NILAI SIAP'!P154</f>
        <v>4</v>
      </c>
      <c r="D154" s="64">
        <f>'FORM NILAI SIAP'!R154</f>
        <v>4</v>
      </c>
      <c r="E154" s="64">
        <f>'FORM NILAI SIAP'!T154</f>
        <v>4</v>
      </c>
      <c r="F154" s="64" t="str">
        <f>'FORM NILAI SIAP'!V154</f>
        <v/>
      </c>
      <c r="G154" s="64" t="str">
        <f>'FORM NILAI SIAP'!X154</f>
        <v/>
      </c>
      <c r="H154" s="64" t="str">
        <f>'FORM NILAI SIAP'!Z154</f>
        <v/>
      </c>
      <c r="I154" s="64" t="str">
        <f>'FORM NILAI SIAP'!AB154</f>
        <v/>
      </c>
      <c r="J154" s="64" t="str">
        <f>'FORM NILAI SIAP'!AD154</f>
        <v/>
      </c>
      <c r="K154" s="64" t="str">
        <f>'FORM NILAI SIAP'!AF154</f>
        <v/>
      </c>
      <c r="L154" s="64" t="str">
        <f>'FORM NILAI SIAP'!AH154</f>
        <v/>
      </c>
      <c r="M154" s="64" t="str">
        <f>'FORM NILAI SIAP'!AJ154</f>
        <v/>
      </c>
      <c r="N154" s="64" t="str">
        <f>'FORM NILAI SIAP'!AL154</f>
        <v/>
      </c>
      <c r="O154" s="64" t="str">
        <f>'FORM NILAI SIAP'!AN154</f>
        <v/>
      </c>
      <c r="P154" s="106">
        <f t="shared" ca="1" si="2"/>
        <v>4</v>
      </c>
    </row>
    <row r="155" spans="1:16" ht="14.25" customHeight="1">
      <c r="A155" s="103">
        <f t="shared" si="5"/>
        <v>148</v>
      </c>
      <c r="B155" s="64">
        <f>'FORM NILAI SIAP'!N155</f>
        <v>4</v>
      </c>
      <c r="C155" s="64">
        <f>'FORM NILAI SIAP'!P155</f>
        <v>4</v>
      </c>
      <c r="D155" s="64">
        <f>'FORM NILAI SIAP'!R155</f>
        <v>1</v>
      </c>
      <c r="E155" s="64">
        <f>'FORM NILAI SIAP'!T155</f>
        <v>1</v>
      </c>
      <c r="F155" s="64" t="str">
        <f>'FORM NILAI SIAP'!V155</f>
        <v/>
      </c>
      <c r="G155" s="64" t="str">
        <f>'FORM NILAI SIAP'!X155</f>
        <v/>
      </c>
      <c r="H155" s="64" t="str">
        <f>'FORM NILAI SIAP'!Z155</f>
        <v/>
      </c>
      <c r="I155" s="64" t="str">
        <f>'FORM NILAI SIAP'!AB155</f>
        <v/>
      </c>
      <c r="J155" s="64" t="str">
        <f>'FORM NILAI SIAP'!AD155</f>
        <v/>
      </c>
      <c r="K155" s="64" t="str">
        <f>'FORM NILAI SIAP'!AF155</f>
        <v/>
      </c>
      <c r="L155" s="64" t="str">
        <f>'FORM NILAI SIAP'!AH155</f>
        <v/>
      </c>
      <c r="M155" s="64" t="str">
        <f>'FORM NILAI SIAP'!AJ155</f>
        <v/>
      </c>
      <c r="N155" s="64" t="str">
        <f>'FORM NILAI SIAP'!AL155</f>
        <v/>
      </c>
      <c r="O155" s="64" t="str">
        <f>'FORM NILAI SIAP'!AN155</f>
        <v/>
      </c>
      <c r="P155" s="106">
        <f t="shared" ca="1" si="2"/>
        <v>1</v>
      </c>
    </row>
    <row r="156" spans="1:16" ht="14.25" customHeight="1">
      <c r="A156" s="103">
        <f t="shared" si="5"/>
        <v>149</v>
      </c>
      <c r="B156" s="64">
        <f>'FORM NILAI SIAP'!N156</f>
        <v>0</v>
      </c>
      <c r="C156" s="64">
        <f>'FORM NILAI SIAP'!P156</f>
        <v>0</v>
      </c>
      <c r="D156" s="64">
        <f>'FORM NILAI SIAP'!R156</f>
        <v>0</v>
      </c>
      <c r="E156" s="64">
        <f>'FORM NILAI SIAP'!T156</f>
        <v>0</v>
      </c>
      <c r="F156" s="64">
        <f>'FORM NILAI SIAP'!V156</f>
        <v>0</v>
      </c>
      <c r="G156" s="64">
        <f>'FORM NILAI SIAP'!X156</f>
        <v>0</v>
      </c>
      <c r="H156" s="64">
        <f>'FORM NILAI SIAP'!Z156</f>
        <v>0</v>
      </c>
      <c r="I156" s="64">
        <f>'FORM NILAI SIAP'!AB156</f>
        <v>0</v>
      </c>
      <c r="J156" s="64">
        <f>'FORM NILAI SIAP'!AD156</f>
        <v>0</v>
      </c>
      <c r="K156" s="64">
        <f>'FORM NILAI SIAP'!AF156</f>
        <v>0</v>
      </c>
      <c r="L156" s="64">
        <f>'FORM NILAI SIAP'!AH156</f>
        <v>0</v>
      </c>
      <c r="M156" s="64">
        <f>'FORM NILAI SIAP'!AJ156</f>
        <v>0</v>
      </c>
      <c r="N156" s="64">
        <f>'FORM NILAI SIAP'!AL156</f>
        <v>0</v>
      </c>
      <c r="O156" s="64">
        <f>'FORM NILAI SIAP'!AN156</f>
        <v>0</v>
      </c>
      <c r="P156" s="106">
        <f t="shared" ca="1" si="2"/>
        <v>0</v>
      </c>
    </row>
    <row r="157" spans="1:16" ht="14.25" customHeight="1">
      <c r="A157" s="103">
        <f t="shared" si="5"/>
        <v>150</v>
      </c>
      <c r="B157" s="64">
        <f>'FORM NILAI SIAP'!N157</f>
        <v>0</v>
      </c>
      <c r="C157" s="64">
        <f>'FORM NILAI SIAP'!P157</f>
        <v>0</v>
      </c>
      <c r="D157" s="64">
        <f>'FORM NILAI SIAP'!R157</f>
        <v>0</v>
      </c>
      <c r="E157" s="64">
        <f>'FORM NILAI SIAP'!T157</f>
        <v>0</v>
      </c>
      <c r="F157" s="64">
        <f>'FORM NILAI SIAP'!V157</f>
        <v>0</v>
      </c>
      <c r="G157" s="64">
        <f>'FORM NILAI SIAP'!X157</f>
        <v>0</v>
      </c>
      <c r="H157" s="64">
        <f>'FORM NILAI SIAP'!Z157</f>
        <v>0</v>
      </c>
      <c r="I157" s="64">
        <f>'FORM NILAI SIAP'!AB157</f>
        <v>0</v>
      </c>
      <c r="J157" s="64">
        <f>'FORM NILAI SIAP'!AD157</f>
        <v>0</v>
      </c>
      <c r="K157" s="64">
        <f>'FORM NILAI SIAP'!AF157</f>
        <v>0</v>
      </c>
      <c r="L157" s="64">
        <f>'FORM NILAI SIAP'!AH157</f>
        <v>0</v>
      </c>
      <c r="M157" s="64">
        <f>'FORM NILAI SIAP'!AJ157</f>
        <v>0</v>
      </c>
      <c r="N157" s="64">
        <f>'FORM NILAI SIAP'!AL157</f>
        <v>0</v>
      </c>
      <c r="O157" s="64">
        <f>'FORM NILAI SIAP'!AN157</f>
        <v>0</v>
      </c>
      <c r="P157" s="106">
        <f t="shared" ca="1" si="2"/>
        <v>0</v>
      </c>
    </row>
    <row r="158" spans="1:16" ht="14.25" customHeight="1">
      <c r="A158" s="103">
        <f t="shared" si="5"/>
        <v>151</v>
      </c>
      <c r="B158" s="64">
        <f>'FORM NILAI SIAP'!N158</f>
        <v>0</v>
      </c>
      <c r="C158" s="64">
        <f>'FORM NILAI SIAP'!P158</f>
        <v>0</v>
      </c>
      <c r="D158" s="64">
        <f>'FORM NILAI SIAP'!R158</f>
        <v>0</v>
      </c>
      <c r="E158" s="64">
        <f>'FORM NILAI SIAP'!T158</f>
        <v>0</v>
      </c>
      <c r="F158" s="64">
        <f>'FORM NILAI SIAP'!V158</f>
        <v>0</v>
      </c>
      <c r="G158" s="64">
        <f>'FORM NILAI SIAP'!X158</f>
        <v>0</v>
      </c>
      <c r="H158" s="64">
        <f>'FORM NILAI SIAP'!Z158</f>
        <v>0</v>
      </c>
      <c r="I158" s="64">
        <f>'FORM NILAI SIAP'!AB158</f>
        <v>0</v>
      </c>
      <c r="J158" s="64">
        <f>'FORM NILAI SIAP'!AD158</f>
        <v>0</v>
      </c>
      <c r="K158" s="64">
        <f>'FORM NILAI SIAP'!AF158</f>
        <v>0</v>
      </c>
      <c r="L158" s="64">
        <f>'FORM NILAI SIAP'!AH158</f>
        <v>0</v>
      </c>
      <c r="M158" s="64">
        <f>'FORM NILAI SIAP'!AJ158</f>
        <v>0</v>
      </c>
      <c r="N158" s="64">
        <f>'FORM NILAI SIAP'!AL158</f>
        <v>0</v>
      </c>
      <c r="O158" s="64">
        <f>'FORM NILAI SIAP'!AN158</f>
        <v>0</v>
      </c>
      <c r="P158" s="106">
        <f t="shared" ca="1" si="2"/>
        <v>0</v>
      </c>
    </row>
    <row r="159" spans="1:16" ht="14.25" customHeight="1">
      <c r="A159" s="103">
        <f t="shared" si="5"/>
        <v>152</v>
      </c>
      <c r="B159" s="64">
        <f>'FORM NILAI SIAP'!N159</f>
        <v>0</v>
      </c>
      <c r="C159" s="64">
        <f>'FORM NILAI SIAP'!P159</f>
        <v>0</v>
      </c>
      <c r="D159" s="64">
        <f>'FORM NILAI SIAP'!R159</f>
        <v>0</v>
      </c>
      <c r="E159" s="64">
        <f>'FORM NILAI SIAP'!T159</f>
        <v>0</v>
      </c>
      <c r="F159" s="64">
        <f>'FORM NILAI SIAP'!V159</f>
        <v>0</v>
      </c>
      <c r="G159" s="64">
        <f>'FORM NILAI SIAP'!X159</f>
        <v>0</v>
      </c>
      <c r="H159" s="64">
        <f>'FORM NILAI SIAP'!Z159</f>
        <v>0</v>
      </c>
      <c r="I159" s="64">
        <f>'FORM NILAI SIAP'!AB159</f>
        <v>0</v>
      </c>
      <c r="J159" s="64">
        <f>'FORM NILAI SIAP'!AD159</f>
        <v>0</v>
      </c>
      <c r="K159" s="64">
        <f>'FORM NILAI SIAP'!AF159</f>
        <v>0</v>
      </c>
      <c r="L159" s="64">
        <f>'FORM NILAI SIAP'!AH159</f>
        <v>0</v>
      </c>
      <c r="M159" s="64">
        <f>'FORM NILAI SIAP'!AJ159</f>
        <v>0</v>
      </c>
      <c r="N159" s="64">
        <f>'FORM NILAI SIAP'!AL159</f>
        <v>0</v>
      </c>
      <c r="O159" s="64">
        <f>'FORM NILAI SIAP'!AN159</f>
        <v>0</v>
      </c>
      <c r="P159" s="106">
        <f t="shared" ca="1" si="2"/>
        <v>0</v>
      </c>
    </row>
    <row r="160" spans="1:16" ht="14.25" customHeight="1">
      <c r="A160" s="103">
        <f t="shared" si="5"/>
        <v>153</v>
      </c>
      <c r="B160" s="64">
        <f>'FORM NILAI SIAP'!N160</f>
        <v>0</v>
      </c>
      <c r="C160" s="64">
        <f>'FORM NILAI SIAP'!P160</f>
        <v>0</v>
      </c>
      <c r="D160" s="64">
        <f>'FORM NILAI SIAP'!R160</f>
        <v>0</v>
      </c>
      <c r="E160" s="64">
        <f>'FORM NILAI SIAP'!T160</f>
        <v>0</v>
      </c>
      <c r="F160" s="64">
        <f>'FORM NILAI SIAP'!V160</f>
        <v>0</v>
      </c>
      <c r="G160" s="64">
        <f>'FORM NILAI SIAP'!X160</f>
        <v>0</v>
      </c>
      <c r="H160" s="64">
        <f>'FORM NILAI SIAP'!Z160</f>
        <v>0</v>
      </c>
      <c r="I160" s="64">
        <f>'FORM NILAI SIAP'!AB160</f>
        <v>0</v>
      </c>
      <c r="J160" s="64">
        <f>'FORM NILAI SIAP'!AD160</f>
        <v>0</v>
      </c>
      <c r="K160" s="64">
        <f>'FORM NILAI SIAP'!AF160</f>
        <v>0</v>
      </c>
      <c r="L160" s="64">
        <f>'FORM NILAI SIAP'!AH160</f>
        <v>0</v>
      </c>
      <c r="M160" s="64">
        <f>'FORM NILAI SIAP'!AJ160</f>
        <v>0</v>
      </c>
      <c r="N160" s="64">
        <f>'FORM NILAI SIAP'!AL160</f>
        <v>0</v>
      </c>
      <c r="O160" s="64">
        <f>'FORM NILAI SIAP'!AN160</f>
        <v>0</v>
      </c>
      <c r="P160" s="106">
        <f t="shared" ca="1" si="2"/>
        <v>0</v>
      </c>
    </row>
    <row r="161" spans="1:16" ht="14.25" customHeight="1">
      <c r="A161" s="103">
        <f t="shared" si="5"/>
        <v>154</v>
      </c>
      <c r="B161" s="64">
        <f>'FORM NILAI SIAP'!N161</f>
        <v>0</v>
      </c>
      <c r="C161" s="64">
        <f>'FORM NILAI SIAP'!P161</f>
        <v>0</v>
      </c>
      <c r="D161" s="64">
        <f>'FORM NILAI SIAP'!R161</f>
        <v>0</v>
      </c>
      <c r="E161" s="64">
        <f>'FORM NILAI SIAP'!T161</f>
        <v>0</v>
      </c>
      <c r="F161" s="64">
        <f>'FORM NILAI SIAP'!V161</f>
        <v>0</v>
      </c>
      <c r="G161" s="64">
        <f>'FORM NILAI SIAP'!X161</f>
        <v>0</v>
      </c>
      <c r="H161" s="64">
        <f>'FORM NILAI SIAP'!Z161</f>
        <v>0</v>
      </c>
      <c r="I161" s="64">
        <f>'FORM NILAI SIAP'!AB161</f>
        <v>0</v>
      </c>
      <c r="J161" s="64">
        <f>'FORM NILAI SIAP'!AD161</f>
        <v>0</v>
      </c>
      <c r="K161" s="64">
        <f>'FORM NILAI SIAP'!AF161</f>
        <v>0</v>
      </c>
      <c r="L161" s="64">
        <f>'FORM NILAI SIAP'!AH161</f>
        <v>0</v>
      </c>
      <c r="M161" s="64">
        <f>'FORM NILAI SIAP'!AJ161</f>
        <v>0</v>
      </c>
      <c r="N161" s="64">
        <f>'FORM NILAI SIAP'!AL161</f>
        <v>0</v>
      </c>
      <c r="O161" s="64">
        <f>'FORM NILAI SIAP'!AN161</f>
        <v>0</v>
      </c>
      <c r="P161" s="106">
        <f t="shared" ca="1" si="2"/>
        <v>0</v>
      </c>
    </row>
    <row r="162" spans="1:16" ht="14.25" customHeight="1">
      <c r="A162" s="103">
        <f t="shared" si="5"/>
        <v>155</v>
      </c>
      <c r="B162" s="64">
        <f>'FORM NILAI SIAP'!N162</f>
        <v>0</v>
      </c>
      <c r="C162" s="64">
        <f>'FORM NILAI SIAP'!P162</f>
        <v>0</v>
      </c>
      <c r="D162" s="64">
        <f>'FORM NILAI SIAP'!R162</f>
        <v>0</v>
      </c>
      <c r="E162" s="64">
        <f>'FORM NILAI SIAP'!T162</f>
        <v>0</v>
      </c>
      <c r="F162" s="64">
        <f>'FORM NILAI SIAP'!V162</f>
        <v>0</v>
      </c>
      <c r="G162" s="64">
        <f>'FORM NILAI SIAP'!X162</f>
        <v>0</v>
      </c>
      <c r="H162" s="64">
        <f>'FORM NILAI SIAP'!Z162</f>
        <v>0</v>
      </c>
      <c r="I162" s="64">
        <f>'FORM NILAI SIAP'!AB162</f>
        <v>0</v>
      </c>
      <c r="J162" s="64">
        <f>'FORM NILAI SIAP'!AD162</f>
        <v>0</v>
      </c>
      <c r="K162" s="64">
        <f>'FORM NILAI SIAP'!AF162</f>
        <v>0</v>
      </c>
      <c r="L162" s="64">
        <f>'FORM NILAI SIAP'!AH162</f>
        <v>0</v>
      </c>
      <c r="M162" s="64">
        <f>'FORM NILAI SIAP'!AJ162</f>
        <v>0</v>
      </c>
      <c r="N162" s="64">
        <f>'FORM NILAI SIAP'!AL162</f>
        <v>0</v>
      </c>
      <c r="O162" s="64">
        <f>'FORM NILAI SIAP'!AN162</f>
        <v>0</v>
      </c>
      <c r="P162" s="106">
        <f t="shared" ca="1" si="2"/>
        <v>0</v>
      </c>
    </row>
    <row r="163" spans="1:16" ht="14.25" customHeight="1">
      <c r="A163" s="103">
        <f t="shared" si="5"/>
        <v>156</v>
      </c>
      <c r="B163" s="64">
        <f>'FORM NILAI SIAP'!N163</f>
        <v>0</v>
      </c>
      <c r="C163" s="64">
        <f>'FORM NILAI SIAP'!P163</f>
        <v>0</v>
      </c>
      <c r="D163" s="64">
        <f>'FORM NILAI SIAP'!R163</f>
        <v>0</v>
      </c>
      <c r="E163" s="64">
        <f>'FORM NILAI SIAP'!T163</f>
        <v>0</v>
      </c>
      <c r="F163" s="64">
        <f>'FORM NILAI SIAP'!V163</f>
        <v>0</v>
      </c>
      <c r="G163" s="64">
        <f>'FORM NILAI SIAP'!X163</f>
        <v>0</v>
      </c>
      <c r="H163" s="64">
        <f>'FORM NILAI SIAP'!Z163</f>
        <v>0</v>
      </c>
      <c r="I163" s="64">
        <f>'FORM NILAI SIAP'!AB163</f>
        <v>0</v>
      </c>
      <c r="J163" s="64">
        <f>'FORM NILAI SIAP'!AD163</f>
        <v>0</v>
      </c>
      <c r="K163" s="64">
        <f>'FORM NILAI SIAP'!AF163</f>
        <v>0</v>
      </c>
      <c r="L163" s="64">
        <f>'FORM NILAI SIAP'!AH163</f>
        <v>0</v>
      </c>
      <c r="M163" s="64">
        <f>'FORM NILAI SIAP'!AJ163</f>
        <v>0</v>
      </c>
      <c r="N163" s="64">
        <f>'FORM NILAI SIAP'!AL163</f>
        <v>0</v>
      </c>
      <c r="O163" s="64">
        <f>'FORM NILAI SIAP'!AN163</f>
        <v>0</v>
      </c>
      <c r="P163" s="106">
        <f t="shared" ca="1" si="2"/>
        <v>0</v>
      </c>
    </row>
    <row r="164" spans="1:16" ht="14.25" customHeight="1">
      <c r="A164" s="103">
        <f t="shared" si="5"/>
        <v>157</v>
      </c>
      <c r="B164" s="64">
        <f>'FORM NILAI SIAP'!N164</f>
        <v>0</v>
      </c>
      <c r="C164" s="64">
        <f>'FORM NILAI SIAP'!P164</f>
        <v>0</v>
      </c>
      <c r="D164" s="64">
        <f>'FORM NILAI SIAP'!R164</f>
        <v>0</v>
      </c>
      <c r="E164" s="64">
        <f>'FORM NILAI SIAP'!T164</f>
        <v>0</v>
      </c>
      <c r="F164" s="64">
        <f>'FORM NILAI SIAP'!V164</f>
        <v>0</v>
      </c>
      <c r="G164" s="64">
        <f>'FORM NILAI SIAP'!X164</f>
        <v>0</v>
      </c>
      <c r="H164" s="64">
        <f>'FORM NILAI SIAP'!Z164</f>
        <v>0</v>
      </c>
      <c r="I164" s="64">
        <f>'FORM NILAI SIAP'!AB164</f>
        <v>0</v>
      </c>
      <c r="J164" s="64">
        <f>'FORM NILAI SIAP'!AD164</f>
        <v>0</v>
      </c>
      <c r="K164" s="64">
        <f>'FORM NILAI SIAP'!AF164</f>
        <v>0</v>
      </c>
      <c r="L164" s="64">
        <f>'FORM NILAI SIAP'!AH164</f>
        <v>0</v>
      </c>
      <c r="M164" s="64">
        <f>'FORM NILAI SIAP'!AJ164</f>
        <v>0</v>
      </c>
      <c r="N164" s="64">
        <f>'FORM NILAI SIAP'!AL164</f>
        <v>0</v>
      </c>
      <c r="O164" s="64">
        <f>'FORM NILAI SIAP'!AN164</f>
        <v>0</v>
      </c>
      <c r="P164" s="106">
        <f t="shared" ca="1" si="2"/>
        <v>0</v>
      </c>
    </row>
    <row r="165" spans="1:16" ht="14.25" customHeight="1">
      <c r="A165" s="103">
        <f t="shared" si="5"/>
        <v>158</v>
      </c>
      <c r="B165" s="64">
        <f>'FORM NILAI SIAP'!N165</f>
        <v>0</v>
      </c>
      <c r="C165" s="64">
        <f>'FORM NILAI SIAP'!P165</f>
        <v>0</v>
      </c>
      <c r="D165" s="64">
        <f>'FORM NILAI SIAP'!R165</f>
        <v>0</v>
      </c>
      <c r="E165" s="64">
        <f>'FORM NILAI SIAP'!T165</f>
        <v>0</v>
      </c>
      <c r="F165" s="64">
        <f>'FORM NILAI SIAP'!V165</f>
        <v>0</v>
      </c>
      <c r="G165" s="64">
        <f>'FORM NILAI SIAP'!X165</f>
        <v>0</v>
      </c>
      <c r="H165" s="64">
        <f>'FORM NILAI SIAP'!Z165</f>
        <v>0</v>
      </c>
      <c r="I165" s="64">
        <f>'FORM NILAI SIAP'!AB165</f>
        <v>0</v>
      </c>
      <c r="J165" s="64">
        <f>'FORM NILAI SIAP'!AD165</f>
        <v>0</v>
      </c>
      <c r="K165" s="64">
        <f>'FORM NILAI SIAP'!AF165</f>
        <v>0</v>
      </c>
      <c r="L165" s="64">
        <f>'FORM NILAI SIAP'!AH165</f>
        <v>0</v>
      </c>
      <c r="M165" s="64">
        <f>'FORM NILAI SIAP'!AJ165</f>
        <v>0</v>
      </c>
      <c r="N165" s="64">
        <f>'FORM NILAI SIAP'!AL165</f>
        <v>0</v>
      </c>
      <c r="O165" s="64">
        <f>'FORM NILAI SIAP'!AN165</f>
        <v>0</v>
      </c>
      <c r="P165" s="106">
        <f t="shared" ca="1" si="2"/>
        <v>0</v>
      </c>
    </row>
    <row r="166" spans="1:16" ht="14.25" customHeight="1">
      <c r="A166" s="103">
        <f t="shared" si="5"/>
        <v>159</v>
      </c>
      <c r="B166" s="64">
        <f>'FORM NILAI SIAP'!N166</f>
        <v>0</v>
      </c>
      <c r="C166" s="64">
        <f>'FORM NILAI SIAP'!P166</f>
        <v>0</v>
      </c>
      <c r="D166" s="64">
        <f>'FORM NILAI SIAP'!R166</f>
        <v>0</v>
      </c>
      <c r="E166" s="64">
        <f>'FORM NILAI SIAP'!T166</f>
        <v>0</v>
      </c>
      <c r="F166" s="64">
        <f>'FORM NILAI SIAP'!V166</f>
        <v>0</v>
      </c>
      <c r="G166" s="64">
        <f>'FORM NILAI SIAP'!X166</f>
        <v>0</v>
      </c>
      <c r="H166" s="64">
        <f>'FORM NILAI SIAP'!Z166</f>
        <v>0</v>
      </c>
      <c r="I166" s="64">
        <f>'FORM NILAI SIAP'!AB166</f>
        <v>0</v>
      </c>
      <c r="J166" s="64">
        <f>'FORM NILAI SIAP'!AD166</f>
        <v>0</v>
      </c>
      <c r="K166" s="64">
        <f>'FORM NILAI SIAP'!AF166</f>
        <v>0</v>
      </c>
      <c r="L166" s="64">
        <f>'FORM NILAI SIAP'!AH166</f>
        <v>0</v>
      </c>
      <c r="M166" s="64">
        <f>'FORM NILAI SIAP'!AJ166</f>
        <v>0</v>
      </c>
      <c r="N166" s="64">
        <f>'FORM NILAI SIAP'!AL166</f>
        <v>0</v>
      </c>
      <c r="O166" s="64">
        <f>'FORM NILAI SIAP'!AN166</f>
        <v>0</v>
      </c>
      <c r="P166" s="106">
        <f t="shared" ca="1" si="2"/>
        <v>0</v>
      </c>
    </row>
    <row r="167" spans="1:16" ht="14.25" customHeight="1">
      <c r="A167" s="103">
        <f t="shared" si="5"/>
        <v>160</v>
      </c>
      <c r="B167" s="64">
        <f>'FORM NILAI SIAP'!N167</f>
        <v>0</v>
      </c>
      <c r="C167" s="64">
        <f>'FORM NILAI SIAP'!P167</f>
        <v>0</v>
      </c>
      <c r="D167" s="64">
        <f>'FORM NILAI SIAP'!R167</f>
        <v>0</v>
      </c>
      <c r="E167" s="64">
        <f>'FORM NILAI SIAP'!T167</f>
        <v>0</v>
      </c>
      <c r="F167" s="64">
        <f>'FORM NILAI SIAP'!V167</f>
        <v>0</v>
      </c>
      <c r="G167" s="64">
        <f>'FORM NILAI SIAP'!X167</f>
        <v>0</v>
      </c>
      <c r="H167" s="64">
        <f>'FORM NILAI SIAP'!Z167</f>
        <v>0</v>
      </c>
      <c r="I167" s="64">
        <f>'FORM NILAI SIAP'!AB167</f>
        <v>0</v>
      </c>
      <c r="J167" s="64">
        <f>'FORM NILAI SIAP'!AD167</f>
        <v>0</v>
      </c>
      <c r="K167" s="64">
        <f>'FORM NILAI SIAP'!AF167</f>
        <v>0</v>
      </c>
      <c r="L167" s="64">
        <f>'FORM NILAI SIAP'!AH167</f>
        <v>0</v>
      </c>
      <c r="M167" s="64">
        <f>'FORM NILAI SIAP'!AJ167</f>
        <v>0</v>
      </c>
      <c r="N167" s="64">
        <f>'FORM NILAI SIAP'!AL167</f>
        <v>0</v>
      </c>
      <c r="O167" s="64">
        <f>'FORM NILAI SIAP'!AN167</f>
        <v>0</v>
      </c>
      <c r="P167" s="106">
        <f t="shared" ca="1" si="2"/>
        <v>0</v>
      </c>
    </row>
    <row r="168" spans="1:16" ht="14.25" customHeight="1">
      <c r="A168" s="103">
        <f t="shared" si="5"/>
        <v>161</v>
      </c>
      <c r="B168" s="64">
        <f>'FORM NILAI SIAP'!N168</f>
        <v>0</v>
      </c>
      <c r="C168" s="64">
        <f>'FORM NILAI SIAP'!P168</f>
        <v>0</v>
      </c>
      <c r="D168" s="64">
        <f>'FORM NILAI SIAP'!R168</f>
        <v>0</v>
      </c>
      <c r="E168" s="64">
        <f>'FORM NILAI SIAP'!T168</f>
        <v>0</v>
      </c>
      <c r="F168" s="64">
        <f>'FORM NILAI SIAP'!V168</f>
        <v>0</v>
      </c>
      <c r="G168" s="64">
        <f>'FORM NILAI SIAP'!X168</f>
        <v>0</v>
      </c>
      <c r="H168" s="64">
        <f>'FORM NILAI SIAP'!Z168</f>
        <v>0</v>
      </c>
      <c r="I168" s="64">
        <f>'FORM NILAI SIAP'!AB168</f>
        <v>0</v>
      </c>
      <c r="J168" s="64">
        <f>'FORM NILAI SIAP'!AD168</f>
        <v>0</v>
      </c>
      <c r="K168" s="64">
        <f>'FORM NILAI SIAP'!AF168</f>
        <v>0</v>
      </c>
      <c r="L168" s="64">
        <f>'FORM NILAI SIAP'!AH168</f>
        <v>0</v>
      </c>
      <c r="M168" s="64">
        <f>'FORM NILAI SIAP'!AJ168</f>
        <v>0</v>
      </c>
      <c r="N168" s="64">
        <f>'FORM NILAI SIAP'!AL168</f>
        <v>0</v>
      </c>
      <c r="O168" s="64">
        <f>'FORM NILAI SIAP'!AN168</f>
        <v>0</v>
      </c>
      <c r="P168" s="106">
        <f t="shared" ca="1" si="2"/>
        <v>0</v>
      </c>
    </row>
    <row r="169" spans="1:16" ht="14.25" customHeight="1">
      <c r="A169" s="103">
        <f t="shared" si="5"/>
        <v>162</v>
      </c>
      <c r="B169" s="64">
        <f>'FORM NILAI SIAP'!N169</f>
        <v>0</v>
      </c>
      <c r="C169" s="64">
        <f>'FORM NILAI SIAP'!P169</f>
        <v>0</v>
      </c>
      <c r="D169" s="64">
        <f>'FORM NILAI SIAP'!R169</f>
        <v>0</v>
      </c>
      <c r="E169" s="64">
        <f>'FORM NILAI SIAP'!T169</f>
        <v>0</v>
      </c>
      <c r="F169" s="64">
        <f>'FORM NILAI SIAP'!V169</f>
        <v>0</v>
      </c>
      <c r="G169" s="64">
        <f>'FORM NILAI SIAP'!X169</f>
        <v>0</v>
      </c>
      <c r="H169" s="64">
        <f>'FORM NILAI SIAP'!Z169</f>
        <v>0</v>
      </c>
      <c r="I169" s="64">
        <f>'FORM NILAI SIAP'!AB169</f>
        <v>0</v>
      </c>
      <c r="J169" s="64">
        <f>'FORM NILAI SIAP'!AD169</f>
        <v>0</v>
      </c>
      <c r="K169" s="64">
        <f>'FORM NILAI SIAP'!AF169</f>
        <v>0</v>
      </c>
      <c r="L169" s="64">
        <f>'FORM NILAI SIAP'!AH169</f>
        <v>0</v>
      </c>
      <c r="M169" s="64">
        <f>'FORM NILAI SIAP'!AJ169</f>
        <v>0</v>
      </c>
      <c r="N169" s="64">
        <f>'FORM NILAI SIAP'!AL169</f>
        <v>0</v>
      </c>
      <c r="O169" s="64">
        <f>'FORM NILAI SIAP'!AN169</f>
        <v>0</v>
      </c>
      <c r="P169" s="106">
        <f t="shared" ca="1" si="2"/>
        <v>0</v>
      </c>
    </row>
    <row r="170" spans="1:16" ht="14.25" customHeight="1">
      <c r="A170" s="103">
        <f t="shared" si="5"/>
        <v>163</v>
      </c>
      <c r="B170" s="64">
        <f>'FORM NILAI SIAP'!N170</f>
        <v>0</v>
      </c>
      <c r="C170" s="64">
        <f>'FORM NILAI SIAP'!P170</f>
        <v>0</v>
      </c>
      <c r="D170" s="64">
        <f>'FORM NILAI SIAP'!R170</f>
        <v>0</v>
      </c>
      <c r="E170" s="64">
        <f>'FORM NILAI SIAP'!T170</f>
        <v>0</v>
      </c>
      <c r="F170" s="64">
        <f>'FORM NILAI SIAP'!V170</f>
        <v>0</v>
      </c>
      <c r="G170" s="64">
        <f>'FORM NILAI SIAP'!X170</f>
        <v>0</v>
      </c>
      <c r="H170" s="64">
        <f>'FORM NILAI SIAP'!Z170</f>
        <v>0</v>
      </c>
      <c r="I170" s="64">
        <f>'FORM NILAI SIAP'!AB170</f>
        <v>0</v>
      </c>
      <c r="J170" s="64">
        <f>'FORM NILAI SIAP'!AD170</f>
        <v>0</v>
      </c>
      <c r="K170" s="64">
        <f>'FORM NILAI SIAP'!AF170</f>
        <v>0</v>
      </c>
      <c r="L170" s="64">
        <f>'FORM NILAI SIAP'!AH170</f>
        <v>0</v>
      </c>
      <c r="M170" s="64">
        <f>'FORM NILAI SIAP'!AJ170</f>
        <v>0</v>
      </c>
      <c r="N170" s="64">
        <f>'FORM NILAI SIAP'!AL170</f>
        <v>0</v>
      </c>
      <c r="O170" s="64">
        <f>'FORM NILAI SIAP'!AN170</f>
        <v>0</v>
      </c>
      <c r="P170" s="106">
        <f t="shared" ca="1" si="2"/>
        <v>0</v>
      </c>
    </row>
    <row r="171" spans="1:16" ht="14.25" customHeight="1">
      <c r="A171" s="103">
        <f t="shared" si="5"/>
        <v>164</v>
      </c>
      <c r="B171" s="64">
        <f>'FORM NILAI SIAP'!N171</f>
        <v>0</v>
      </c>
      <c r="C171" s="64">
        <f>'FORM NILAI SIAP'!P171</f>
        <v>0</v>
      </c>
      <c r="D171" s="64">
        <f>'FORM NILAI SIAP'!R171</f>
        <v>0</v>
      </c>
      <c r="E171" s="64">
        <f>'FORM NILAI SIAP'!T171</f>
        <v>0</v>
      </c>
      <c r="F171" s="64">
        <f>'FORM NILAI SIAP'!V171</f>
        <v>0</v>
      </c>
      <c r="G171" s="64">
        <f>'FORM NILAI SIAP'!X171</f>
        <v>0</v>
      </c>
      <c r="H171" s="64">
        <f>'FORM NILAI SIAP'!Z171</f>
        <v>0</v>
      </c>
      <c r="I171" s="64">
        <f>'FORM NILAI SIAP'!AB171</f>
        <v>0</v>
      </c>
      <c r="J171" s="64">
        <f>'FORM NILAI SIAP'!AD171</f>
        <v>0</v>
      </c>
      <c r="K171" s="64">
        <f>'FORM NILAI SIAP'!AF171</f>
        <v>0</v>
      </c>
      <c r="L171" s="64">
        <f>'FORM NILAI SIAP'!AH171</f>
        <v>0</v>
      </c>
      <c r="M171" s="64">
        <f>'FORM NILAI SIAP'!AJ171</f>
        <v>0</v>
      </c>
      <c r="N171" s="64">
        <f>'FORM NILAI SIAP'!AL171</f>
        <v>0</v>
      </c>
      <c r="O171" s="64">
        <f>'FORM NILAI SIAP'!AN171</f>
        <v>0</v>
      </c>
      <c r="P171" s="106">
        <f t="shared" ca="1" si="2"/>
        <v>0</v>
      </c>
    </row>
    <row r="172" spans="1:16" ht="14.25" customHeight="1">
      <c r="A172" s="103">
        <f t="shared" si="5"/>
        <v>165</v>
      </c>
      <c r="B172" s="64">
        <f>'FORM NILAI SIAP'!N172</f>
        <v>0</v>
      </c>
      <c r="C172" s="64">
        <f>'FORM NILAI SIAP'!P172</f>
        <v>0</v>
      </c>
      <c r="D172" s="64">
        <f>'FORM NILAI SIAP'!R172</f>
        <v>0</v>
      </c>
      <c r="E172" s="64">
        <f>'FORM NILAI SIAP'!T172</f>
        <v>0</v>
      </c>
      <c r="F172" s="64">
        <f>'FORM NILAI SIAP'!V172</f>
        <v>0</v>
      </c>
      <c r="G172" s="64">
        <f>'FORM NILAI SIAP'!X172</f>
        <v>0</v>
      </c>
      <c r="H172" s="64">
        <f>'FORM NILAI SIAP'!Z172</f>
        <v>0</v>
      </c>
      <c r="I172" s="64">
        <f>'FORM NILAI SIAP'!AB172</f>
        <v>0</v>
      </c>
      <c r="J172" s="64">
        <f>'FORM NILAI SIAP'!AD172</f>
        <v>0</v>
      </c>
      <c r="K172" s="64">
        <f>'FORM NILAI SIAP'!AF172</f>
        <v>0</v>
      </c>
      <c r="L172" s="64">
        <f>'FORM NILAI SIAP'!AH172</f>
        <v>0</v>
      </c>
      <c r="M172" s="64">
        <f>'FORM NILAI SIAP'!AJ172</f>
        <v>0</v>
      </c>
      <c r="N172" s="64">
        <f>'FORM NILAI SIAP'!AL172</f>
        <v>0</v>
      </c>
      <c r="O172" s="64">
        <f>'FORM NILAI SIAP'!AN172</f>
        <v>0</v>
      </c>
      <c r="P172" s="106">
        <f t="shared" ca="1" si="2"/>
        <v>0</v>
      </c>
    </row>
    <row r="173" spans="1:16" ht="14.25" customHeight="1">
      <c r="A173" s="103">
        <f t="shared" si="5"/>
        <v>166</v>
      </c>
      <c r="B173" s="64">
        <f>'FORM NILAI SIAP'!N173</f>
        <v>0</v>
      </c>
      <c r="C173" s="64">
        <f>'FORM NILAI SIAP'!P173</f>
        <v>0</v>
      </c>
      <c r="D173" s="64">
        <f>'FORM NILAI SIAP'!R173</f>
        <v>0</v>
      </c>
      <c r="E173" s="64">
        <f>'FORM NILAI SIAP'!T173</f>
        <v>0</v>
      </c>
      <c r="F173" s="64">
        <f>'FORM NILAI SIAP'!V173</f>
        <v>0</v>
      </c>
      <c r="G173" s="64">
        <f>'FORM NILAI SIAP'!X173</f>
        <v>0</v>
      </c>
      <c r="H173" s="64">
        <f>'FORM NILAI SIAP'!Z173</f>
        <v>0</v>
      </c>
      <c r="I173" s="64">
        <f>'FORM NILAI SIAP'!AB173</f>
        <v>0</v>
      </c>
      <c r="J173" s="64">
        <f>'FORM NILAI SIAP'!AD173</f>
        <v>0</v>
      </c>
      <c r="K173" s="64">
        <f>'FORM NILAI SIAP'!AF173</f>
        <v>0</v>
      </c>
      <c r="L173" s="64">
        <f>'FORM NILAI SIAP'!AH173</f>
        <v>0</v>
      </c>
      <c r="M173" s="64">
        <f>'FORM NILAI SIAP'!AJ173</f>
        <v>0</v>
      </c>
      <c r="N173" s="64">
        <f>'FORM NILAI SIAP'!AL173</f>
        <v>0</v>
      </c>
      <c r="O173" s="64">
        <f>'FORM NILAI SIAP'!AN173</f>
        <v>0</v>
      </c>
      <c r="P173" s="106">
        <f t="shared" ca="1" si="2"/>
        <v>0</v>
      </c>
    </row>
    <row r="174" spans="1:16" ht="14.25" customHeight="1">
      <c r="A174" s="103">
        <f t="shared" si="5"/>
        <v>167</v>
      </c>
      <c r="B174" s="64">
        <f>'FORM NILAI SIAP'!N174</f>
        <v>0</v>
      </c>
      <c r="C174" s="64">
        <f>'FORM NILAI SIAP'!P174</f>
        <v>0</v>
      </c>
      <c r="D174" s="64">
        <f>'FORM NILAI SIAP'!R174</f>
        <v>0</v>
      </c>
      <c r="E174" s="64">
        <f>'FORM NILAI SIAP'!T174</f>
        <v>0</v>
      </c>
      <c r="F174" s="64">
        <f>'FORM NILAI SIAP'!V174</f>
        <v>0</v>
      </c>
      <c r="G174" s="64">
        <f>'FORM NILAI SIAP'!X174</f>
        <v>0</v>
      </c>
      <c r="H174" s="64">
        <f>'FORM NILAI SIAP'!Z174</f>
        <v>0</v>
      </c>
      <c r="I174" s="64">
        <f>'FORM NILAI SIAP'!AB174</f>
        <v>0</v>
      </c>
      <c r="J174" s="64">
        <f>'FORM NILAI SIAP'!AD174</f>
        <v>0</v>
      </c>
      <c r="K174" s="64">
        <f>'FORM NILAI SIAP'!AF174</f>
        <v>0</v>
      </c>
      <c r="L174" s="64">
        <f>'FORM NILAI SIAP'!AH174</f>
        <v>0</v>
      </c>
      <c r="M174" s="64">
        <f>'FORM NILAI SIAP'!AJ174</f>
        <v>0</v>
      </c>
      <c r="N174" s="64">
        <f>'FORM NILAI SIAP'!AL174</f>
        <v>0</v>
      </c>
      <c r="O174" s="64">
        <f>'FORM NILAI SIAP'!AN174</f>
        <v>0</v>
      </c>
      <c r="P174" s="106">
        <f t="shared" ca="1" si="2"/>
        <v>0</v>
      </c>
    </row>
    <row r="175" spans="1:16" ht="14.25" customHeight="1">
      <c r="A175" s="103">
        <f t="shared" si="5"/>
        <v>168</v>
      </c>
      <c r="B175" s="64">
        <f>'FORM NILAI SIAP'!N175</f>
        <v>0</v>
      </c>
      <c r="C175" s="64">
        <f>'FORM NILAI SIAP'!P175</f>
        <v>0</v>
      </c>
      <c r="D175" s="64">
        <f>'FORM NILAI SIAP'!R175</f>
        <v>0</v>
      </c>
      <c r="E175" s="64">
        <f>'FORM NILAI SIAP'!T175</f>
        <v>0</v>
      </c>
      <c r="F175" s="64">
        <f>'FORM NILAI SIAP'!V175</f>
        <v>0</v>
      </c>
      <c r="G175" s="64">
        <f>'FORM NILAI SIAP'!X175</f>
        <v>0</v>
      </c>
      <c r="H175" s="64">
        <f>'FORM NILAI SIAP'!Z175</f>
        <v>0</v>
      </c>
      <c r="I175" s="64">
        <f>'FORM NILAI SIAP'!AB175</f>
        <v>0</v>
      </c>
      <c r="J175" s="64">
        <f>'FORM NILAI SIAP'!AD175</f>
        <v>0</v>
      </c>
      <c r="K175" s="64">
        <f>'FORM NILAI SIAP'!AF175</f>
        <v>0</v>
      </c>
      <c r="L175" s="64">
        <f>'FORM NILAI SIAP'!AH175</f>
        <v>0</v>
      </c>
      <c r="M175" s="64">
        <f>'FORM NILAI SIAP'!AJ175</f>
        <v>0</v>
      </c>
      <c r="N175" s="64">
        <f>'FORM NILAI SIAP'!AL175</f>
        <v>0</v>
      </c>
      <c r="O175" s="64">
        <f>'FORM NILAI SIAP'!AN175</f>
        <v>0</v>
      </c>
      <c r="P175" s="106">
        <f t="shared" ca="1" si="2"/>
        <v>0</v>
      </c>
    </row>
    <row r="176" spans="1:16" ht="14.25" customHeight="1">
      <c r="A176" s="103">
        <f t="shared" si="5"/>
        <v>169</v>
      </c>
      <c r="B176" s="64">
        <f>'FORM NILAI SIAP'!N176</f>
        <v>0</v>
      </c>
      <c r="C176" s="64">
        <f>'FORM NILAI SIAP'!P176</f>
        <v>0</v>
      </c>
      <c r="D176" s="64">
        <f>'FORM NILAI SIAP'!R176</f>
        <v>0</v>
      </c>
      <c r="E176" s="64">
        <f>'FORM NILAI SIAP'!T176</f>
        <v>0</v>
      </c>
      <c r="F176" s="64">
        <f>'FORM NILAI SIAP'!V176</f>
        <v>0</v>
      </c>
      <c r="G176" s="64">
        <f>'FORM NILAI SIAP'!X176</f>
        <v>0</v>
      </c>
      <c r="H176" s="64">
        <f>'FORM NILAI SIAP'!Z176</f>
        <v>0</v>
      </c>
      <c r="I176" s="64">
        <f>'FORM NILAI SIAP'!AB176</f>
        <v>0</v>
      </c>
      <c r="J176" s="64">
        <f>'FORM NILAI SIAP'!AD176</f>
        <v>0</v>
      </c>
      <c r="K176" s="64">
        <f>'FORM NILAI SIAP'!AF176</f>
        <v>0</v>
      </c>
      <c r="L176" s="64">
        <f>'FORM NILAI SIAP'!AH176</f>
        <v>0</v>
      </c>
      <c r="M176" s="64">
        <f>'FORM NILAI SIAP'!AJ176</f>
        <v>0</v>
      </c>
      <c r="N176" s="64">
        <f>'FORM NILAI SIAP'!AL176</f>
        <v>0</v>
      </c>
      <c r="O176" s="64">
        <f>'FORM NILAI SIAP'!AN176</f>
        <v>0</v>
      </c>
      <c r="P176" s="106">
        <f t="shared" ca="1" si="2"/>
        <v>0</v>
      </c>
    </row>
    <row r="177" spans="1:16" ht="14.25" customHeight="1">
      <c r="A177" s="103">
        <f t="shared" si="5"/>
        <v>170</v>
      </c>
      <c r="B177" s="64">
        <f>'FORM NILAI SIAP'!N177</f>
        <v>0</v>
      </c>
      <c r="C177" s="64">
        <f>'FORM NILAI SIAP'!P177</f>
        <v>0</v>
      </c>
      <c r="D177" s="64">
        <f>'FORM NILAI SIAP'!R177</f>
        <v>0</v>
      </c>
      <c r="E177" s="64">
        <f>'FORM NILAI SIAP'!T177</f>
        <v>0</v>
      </c>
      <c r="F177" s="64">
        <f>'FORM NILAI SIAP'!V177</f>
        <v>0</v>
      </c>
      <c r="G177" s="64">
        <f>'FORM NILAI SIAP'!X177</f>
        <v>0</v>
      </c>
      <c r="H177" s="64">
        <f>'FORM NILAI SIAP'!Z177</f>
        <v>0</v>
      </c>
      <c r="I177" s="64">
        <f>'FORM NILAI SIAP'!AB177</f>
        <v>0</v>
      </c>
      <c r="J177" s="64">
        <f>'FORM NILAI SIAP'!AD177</f>
        <v>0</v>
      </c>
      <c r="K177" s="64">
        <f>'FORM NILAI SIAP'!AF177</f>
        <v>0</v>
      </c>
      <c r="L177" s="64">
        <f>'FORM NILAI SIAP'!AH177</f>
        <v>0</v>
      </c>
      <c r="M177" s="64">
        <f>'FORM NILAI SIAP'!AJ177</f>
        <v>0</v>
      </c>
      <c r="N177" s="64">
        <f>'FORM NILAI SIAP'!AL177</f>
        <v>0</v>
      </c>
      <c r="O177" s="64">
        <f>'FORM NILAI SIAP'!AN177</f>
        <v>0</v>
      </c>
      <c r="P177" s="106">
        <f t="shared" ca="1" si="2"/>
        <v>0</v>
      </c>
    </row>
    <row r="178" spans="1:16" ht="14.25" customHeight="1">
      <c r="A178" s="103">
        <f t="shared" si="5"/>
        <v>171</v>
      </c>
      <c r="B178" s="64">
        <f>'FORM NILAI SIAP'!N178</f>
        <v>0</v>
      </c>
      <c r="C178" s="64">
        <f>'FORM NILAI SIAP'!P178</f>
        <v>0</v>
      </c>
      <c r="D178" s="64">
        <f>'FORM NILAI SIAP'!R178</f>
        <v>0</v>
      </c>
      <c r="E178" s="64">
        <f>'FORM NILAI SIAP'!T178</f>
        <v>0</v>
      </c>
      <c r="F178" s="64">
        <f>'FORM NILAI SIAP'!V178</f>
        <v>0</v>
      </c>
      <c r="G178" s="64">
        <f>'FORM NILAI SIAP'!X178</f>
        <v>0</v>
      </c>
      <c r="H178" s="64">
        <f>'FORM NILAI SIAP'!Z178</f>
        <v>0</v>
      </c>
      <c r="I178" s="64">
        <f>'FORM NILAI SIAP'!AB178</f>
        <v>0</v>
      </c>
      <c r="J178" s="64">
        <f>'FORM NILAI SIAP'!AD178</f>
        <v>0</v>
      </c>
      <c r="K178" s="64">
        <f>'FORM NILAI SIAP'!AF178</f>
        <v>0</v>
      </c>
      <c r="L178" s="64">
        <f>'FORM NILAI SIAP'!AH178</f>
        <v>0</v>
      </c>
      <c r="M178" s="64">
        <f>'FORM NILAI SIAP'!AJ178</f>
        <v>0</v>
      </c>
      <c r="N178" s="64">
        <f>'FORM NILAI SIAP'!AL178</f>
        <v>0</v>
      </c>
      <c r="O178" s="64">
        <f>'FORM NILAI SIAP'!AN178</f>
        <v>0</v>
      </c>
      <c r="P178" s="106">
        <f t="shared" ca="1" si="2"/>
        <v>0</v>
      </c>
    </row>
    <row r="179" spans="1:16" ht="14.25" customHeight="1">
      <c r="A179" s="103">
        <f t="shared" si="5"/>
        <v>172</v>
      </c>
      <c r="B179" s="64">
        <f>'FORM NILAI SIAP'!N179</f>
        <v>0</v>
      </c>
      <c r="C179" s="64">
        <f>'FORM NILAI SIAP'!P179</f>
        <v>0</v>
      </c>
      <c r="D179" s="64">
        <f>'FORM NILAI SIAP'!R179</f>
        <v>0</v>
      </c>
      <c r="E179" s="64">
        <f>'FORM NILAI SIAP'!T179</f>
        <v>0</v>
      </c>
      <c r="F179" s="64">
        <f>'FORM NILAI SIAP'!V179</f>
        <v>0</v>
      </c>
      <c r="G179" s="64">
        <f>'FORM NILAI SIAP'!X179</f>
        <v>0</v>
      </c>
      <c r="H179" s="64">
        <f>'FORM NILAI SIAP'!Z179</f>
        <v>0</v>
      </c>
      <c r="I179" s="64">
        <f>'FORM NILAI SIAP'!AB179</f>
        <v>0</v>
      </c>
      <c r="J179" s="64">
        <f>'FORM NILAI SIAP'!AD179</f>
        <v>0</v>
      </c>
      <c r="K179" s="64">
        <f>'FORM NILAI SIAP'!AF179</f>
        <v>0</v>
      </c>
      <c r="L179" s="64">
        <f>'FORM NILAI SIAP'!AH179</f>
        <v>0</v>
      </c>
      <c r="M179" s="64">
        <f>'FORM NILAI SIAP'!AJ179</f>
        <v>0</v>
      </c>
      <c r="N179" s="64">
        <f>'FORM NILAI SIAP'!AL179</f>
        <v>0</v>
      </c>
      <c r="O179" s="64">
        <f>'FORM NILAI SIAP'!AN179</f>
        <v>0</v>
      </c>
      <c r="P179" s="106">
        <f t="shared" ca="1" si="2"/>
        <v>0</v>
      </c>
    </row>
    <row r="180" spans="1:16" ht="14.25" customHeight="1">
      <c r="A180" s="103">
        <f t="shared" si="5"/>
        <v>173</v>
      </c>
      <c r="B180" s="64">
        <f>'FORM NILAI SIAP'!N180</f>
        <v>0</v>
      </c>
      <c r="C180" s="64">
        <f>'FORM NILAI SIAP'!P180</f>
        <v>0</v>
      </c>
      <c r="D180" s="64">
        <f>'FORM NILAI SIAP'!R180</f>
        <v>0</v>
      </c>
      <c r="E180" s="64">
        <f>'FORM NILAI SIAP'!T180</f>
        <v>0</v>
      </c>
      <c r="F180" s="64">
        <f>'FORM NILAI SIAP'!V180</f>
        <v>0</v>
      </c>
      <c r="G180" s="64">
        <f>'FORM NILAI SIAP'!X180</f>
        <v>0</v>
      </c>
      <c r="H180" s="64">
        <f>'FORM NILAI SIAP'!Z180</f>
        <v>0</v>
      </c>
      <c r="I180" s="64">
        <f>'FORM NILAI SIAP'!AB180</f>
        <v>0</v>
      </c>
      <c r="J180" s="64">
        <f>'FORM NILAI SIAP'!AD180</f>
        <v>0</v>
      </c>
      <c r="K180" s="64">
        <f>'FORM NILAI SIAP'!AF180</f>
        <v>0</v>
      </c>
      <c r="L180" s="64">
        <f>'FORM NILAI SIAP'!AH180</f>
        <v>0</v>
      </c>
      <c r="M180" s="64">
        <f>'FORM NILAI SIAP'!AJ180</f>
        <v>0</v>
      </c>
      <c r="N180" s="64">
        <f>'FORM NILAI SIAP'!AL180</f>
        <v>0</v>
      </c>
      <c r="O180" s="64">
        <f>'FORM NILAI SIAP'!AN180</f>
        <v>0</v>
      </c>
      <c r="P180" s="106">
        <f t="shared" ca="1" si="2"/>
        <v>0</v>
      </c>
    </row>
    <row r="181" spans="1:16" ht="14.25" customHeight="1">
      <c r="A181" s="103">
        <f t="shared" si="5"/>
        <v>174</v>
      </c>
      <c r="B181" s="64">
        <f>'FORM NILAI SIAP'!N181</f>
        <v>0</v>
      </c>
      <c r="C181" s="64">
        <f>'FORM NILAI SIAP'!P181</f>
        <v>0</v>
      </c>
      <c r="D181" s="64">
        <f>'FORM NILAI SIAP'!R181</f>
        <v>0</v>
      </c>
      <c r="E181" s="64">
        <f>'FORM NILAI SIAP'!T181</f>
        <v>0</v>
      </c>
      <c r="F181" s="64">
        <f>'FORM NILAI SIAP'!V181</f>
        <v>0</v>
      </c>
      <c r="G181" s="64">
        <f>'FORM NILAI SIAP'!X181</f>
        <v>0</v>
      </c>
      <c r="H181" s="64">
        <f>'FORM NILAI SIAP'!Z181</f>
        <v>0</v>
      </c>
      <c r="I181" s="64">
        <f>'FORM NILAI SIAP'!AB181</f>
        <v>0</v>
      </c>
      <c r="J181" s="64">
        <f>'FORM NILAI SIAP'!AD181</f>
        <v>0</v>
      </c>
      <c r="K181" s="64">
        <f>'FORM NILAI SIAP'!AF181</f>
        <v>0</v>
      </c>
      <c r="L181" s="64">
        <f>'FORM NILAI SIAP'!AH181</f>
        <v>0</v>
      </c>
      <c r="M181" s="64">
        <f>'FORM NILAI SIAP'!AJ181</f>
        <v>0</v>
      </c>
      <c r="N181" s="64">
        <f>'FORM NILAI SIAP'!AL181</f>
        <v>0</v>
      </c>
      <c r="O181" s="64">
        <f>'FORM NILAI SIAP'!AN181</f>
        <v>0</v>
      </c>
      <c r="P181" s="106">
        <f t="shared" ca="1" si="2"/>
        <v>0</v>
      </c>
    </row>
    <row r="182" spans="1:16" ht="14.25" customHeight="1">
      <c r="A182" s="103">
        <f t="shared" si="5"/>
        <v>175</v>
      </c>
      <c r="B182" s="64">
        <f>'FORM NILAI SIAP'!N182</f>
        <v>0</v>
      </c>
      <c r="C182" s="64">
        <f>'FORM NILAI SIAP'!P182</f>
        <v>0</v>
      </c>
      <c r="D182" s="64">
        <f>'FORM NILAI SIAP'!R182</f>
        <v>0</v>
      </c>
      <c r="E182" s="64">
        <f>'FORM NILAI SIAP'!T182</f>
        <v>0</v>
      </c>
      <c r="F182" s="64">
        <f>'FORM NILAI SIAP'!V182</f>
        <v>0</v>
      </c>
      <c r="G182" s="64">
        <f>'FORM NILAI SIAP'!X182</f>
        <v>0</v>
      </c>
      <c r="H182" s="64">
        <f>'FORM NILAI SIAP'!Z182</f>
        <v>0</v>
      </c>
      <c r="I182" s="64">
        <f>'FORM NILAI SIAP'!AB182</f>
        <v>0</v>
      </c>
      <c r="J182" s="64">
        <f>'FORM NILAI SIAP'!AD182</f>
        <v>0</v>
      </c>
      <c r="K182" s="64">
        <f>'FORM NILAI SIAP'!AF182</f>
        <v>0</v>
      </c>
      <c r="L182" s="64">
        <f>'FORM NILAI SIAP'!AH182</f>
        <v>0</v>
      </c>
      <c r="M182" s="64">
        <f>'FORM NILAI SIAP'!AJ182</f>
        <v>0</v>
      </c>
      <c r="N182" s="64">
        <f>'FORM NILAI SIAP'!AL182</f>
        <v>0</v>
      </c>
      <c r="O182" s="64">
        <f>'FORM NILAI SIAP'!AN182</f>
        <v>0</v>
      </c>
      <c r="P182" s="106">
        <f t="shared" ca="1" si="2"/>
        <v>0</v>
      </c>
    </row>
    <row r="183" spans="1:16" ht="14.25" customHeight="1">
      <c r="A183" s="103">
        <f t="shared" si="5"/>
        <v>176</v>
      </c>
      <c r="B183" s="64">
        <f>'FORM NILAI SIAP'!N183</f>
        <v>0</v>
      </c>
      <c r="C183" s="64">
        <f>'FORM NILAI SIAP'!P183</f>
        <v>0</v>
      </c>
      <c r="D183" s="64">
        <f>'FORM NILAI SIAP'!R183</f>
        <v>0</v>
      </c>
      <c r="E183" s="64">
        <f>'FORM NILAI SIAP'!T183</f>
        <v>0</v>
      </c>
      <c r="F183" s="64">
        <f>'FORM NILAI SIAP'!V183</f>
        <v>0</v>
      </c>
      <c r="G183" s="64">
        <f>'FORM NILAI SIAP'!X183</f>
        <v>0</v>
      </c>
      <c r="H183" s="64">
        <f>'FORM NILAI SIAP'!Z183</f>
        <v>0</v>
      </c>
      <c r="I183" s="64">
        <f>'FORM NILAI SIAP'!AB183</f>
        <v>0</v>
      </c>
      <c r="J183" s="64">
        <f>'FORM NILAI SIAP'!AD183</f>
        <v>0</v>
      </c>
      <c r="K183" s="64">
        <f>'FORM NILAI SIAP'!AF183</f>
        <v>0</v>
      </c>
      <c r="L183" s="64">
        <f>'FORM NILAI SIAP'!AH183</f>
        <v>0</v>
      </c>
      <c r="M183" s="64">
        <f>'FORM NILAI SIAP'!AJ183</f>
        <v>0</v>
      </c>
      <c r="N183" s="64">
        <f>'FORM NILAI SIAP'!AL183</f>
        <v>0</v>
      </c>
      <c r="O183" s="64">
        <f>'FORM NILAI SIAP'!AN183</f>
        <v>0</v>
      </c>
      <c r="P183" s="106">
        <f t="shared" ca="1" si="2"/>
        <v>0</v>
      </c>
    </row>
    <row r="184" spans="1:16" ht="14.25" customHeight="1">
      <c r="A184" s="103">
        <f t="shared" si="5"/>
        <v>177</v>
      </c>
      <c r="B184" s="64">
        <f>'FORM NILAI SIAP'!N184</f>
        <v>0</v>
      </c>
      <c r="C184" s="64">
        <f>'FORM NILAI SIAP'!P184</f>
        <v>0</v>
      </c>
      <c r="D184" s="64">
        <f>'FORM NILAI SIAP'!R184</f>
        <v>0</v>
      </c>
      <c r="E184" s="64">
        <f>'FORM NILAI SIAP'!T184</f>
        <v>0</v>
      </c>
      <c r="F184" s="64">
        <f>'FORM NILAI SIAP'!V184</f>
        <v>0</v>
      </c>
      <c r="G184" s="64">
        <f>'FORM NILAI SIAP'!X184</f>
        <v>0</v>
      </c>
      <c r="H184" s="64">
        <f>'FORM NILAI SIAP'!Z184</f>
        <v>0</v>
      </c>
      <c r="I184" s="64">
        <f>'FORM NILAI SIAP'!AB184</f>
        <v>0</v>
      </c>
      <c r="J184" s="64">
        <f>'FORM NILAI SIAP'!AD184</f>
        <v>0</v>
      </c>
      <c r="K184" s="64">
        <f>'FORM NILAI SIAP'!AF184</f>
        <v>0</v>
      </c>
      <c r="L184" s="64">
        <f>'FORM NILAI SIAP'!AH184</f>
        <v>0</v>
      </c>
      <c r="M184" s="64">
        <f>'FORM NILAI SIAP'!AJ184</f>
        <v>0</v>
      </c>
      <c r="N184" s="64">
        <f>'FORM NILAI SIAP'!AL184</f>
        <v>0</v>
      </c>
      <c r="O184" s="64">
        <f>'FORM NILAI SIAP'!AN184</f>
        <v>0</v>
      </c>
      <c r="P184" s="106">
        <f t="shared" ca="1" si="2"/>
        <v>0</v>
      </c>
    </row>
    <row r="185" spans="1:16" ht="14.25" customHeight="1">
      <c r="A185" s="103">
        <f t="shared" si="5"/>
        <v>178</v>
      </c>
      <c r="B185" s="64">
        <f>'FORM NILAI SIAP'!N185</f>
        <v>0</v>
      </c>
      <c r="C185" s="64">
        <f>'FORM NILAI SIAP'!P185</f>
        <v>0</v>
      </c>
      <c r="D185" s="64">
        <f>'FORM NILAI SIAP'!R185</f>
        <v>0</v>
      </c>
      <c r="E185" s="64">
        <f>'FORM NILAI SIAP'!T185</f>
        <v>0</v>
      </c>
      <c r="F185" s="64">
        <f>'FORM NILAI SIAP'!V185</f>
        <v>0</v>
      </c>
      <c r="G185" s="64">
        <f>'FORM NILAI SIAP'!X185</f>
        <v>0</v>
      </c>
      <c r="H185" s="64">
        <f>'FORM NILAI SIAP'!Z185</f>
        <v>0</v>
      </c>
      <c r="I185" s="64">
        <f>'FORM NILAI SIAP'!AB185</f>
        <v>0</v>
      </c>
      <c r="J185" s="64">
        <f>'FORM NILAI SIAP'!AD185</f>
        <v>0</v>
      </c>
      <c r="K185" s="64">
        <f>'FORM NILAI SIAP'!AF185</f>
        <v>0</v>
      </c>
      <c r="L185" s="64">
        <f>'FORM NILAI SIAP'!AH185</f>
        <v>0</v>
      </c>
      <c r="M185" s="64">
        <f>'FORM NILAI SIAP'!AJ185</f>
        <v>0</v>
      </c>
      <c r="N185" s="64">
        <f>'FORM NILAI SIAP'!AL185</f>
        <v>0</v>
      </c>
      <c r="O185" s="64">
        <f>'FORM NILAI SIAP'!AN185</f>
        <v>0</v>
      </c>
      <c r="P185" s="106">
        <f t="shared" ca="1" si="2"/>
        <v>0</v>
      </c>
    </row>
    <row r="186" spans="1:16" ht="14.25" customHeight="1">
      <c r="A186" s="103">
        <f t="shared" si="5"/>
        <v>179</v>
      </c>
      <c r="B186" s="64">
        <f>'FORM NILAI SIAP'!N186</f>
        <v>0</v>
      </c>
      <c r="C186" s="64">
        <f>'FORM NILAI SIAP'!P186</f>
        <v>0</v>
      </c>
      <c r="D186" s="64">
        <f>'FORM NILAI SIAP'!R186</f>
        <v>0</v>
      </c>
      <c r="E186" s="64">
        <f>'FORM NILAI SIAP'!T186</f>
        <v>0</v>
      </c>
      <c r="F186" s="64">
        <f>'FORM NILAI SIAP'!V186</f>
        <v>0</v>
      </c>
      <c r="G186" s="64">
        <f>'FORM NILAI SIAP'!X186</f>
        <v>0</v>
      </c>
      <c r="H186" s="64">
        <f>'FORM NILAI SIAP'!Z186</f>
        <v>0</v>
      </c>
      <c r="I186" s="64">
        <f>'FORM NILAI SIAP'!AB186</f>
        <v>0</v>
      </c>
      <c r="J186" s="64">
        <f>'FORM NILAI SIAP'!AD186</f>
        <v>0</v>
      </c>
      <c r="K186" s="64">
        <f>'FORM NILAI SIAP'!AF186</f>
        <v>0</v>
      </c>
      <c r="L186" s="64">
        <f>'FORM NILAI SIAP'!AH186</f>
        <v>0</v>
      </c>
      <c r="M186" s="64">
        <f>'FORM NILAI SIAP'!AJ186</f>
        <v>0</v>
      </c>
      <c r="N186" s="64">
        <f>'FORM NILAI SIAP'!AL186</f>
        <v>0</v>
      </c>
      <c r="O186" s="64">
        <f>'FORM NILAI SIAP'!AN186</f>
        <v>0</v>
      </c>
      <c r="P186" s="106">
        <f t="shared" ca="1" si="2"/>
        <v>0</v>
      </c>
    </row>
    <row r="187" spans="1:16" ht="14.25" customHeight="1">
      <c r="A187" s="103">
        <f t="shared" si="5"/>
        <v>180</v>
      </c>
      <c r="B187" s="64">
        <f>'FORM NILAI SIAP'!N187</f>
        <v>0</v>
      </c>
      <c r="C187" s="64">
        <f>'FORM NILAI SIAP'!P187</f>
        <v>0</v>
      </c>
      <c r="D187" s="64">
        <f>'FORM NILAI SIAP'!R187</f>
        <v>0</v>
      </c>
      <c r="E187" s="64">
        <f>'FORM NILAI SIAP'!T187</f>
        <v>0</v>
      </c>
      <c r="F187" s="64">
        <f>'FORM NILAI SIAP'!V187</f>
        <v>0</v>
      </c>
      <c r="G187" s="64">
        <f>'FORM NILAI SIAP'!X187</f>
        <v>0</v>
      </c>
      <c r="H187" s="64">
        <f>'FORM NILAI SIAP'!Z187</f>
        <v>0</v>
      </c>
      <c r="I187" s="64">
        <f>'FORM NILAI SIAP'!AB187</f>
        <v>0</v>
      </c>
      <c r="J187" s="64">
        <f>'FORM NILAI SIAP'!AD187</f>
        <v>0</v>
      </c>
      <c r="K187" s="64">
        <f>'FORM NILAI SIAP'!AF187</f>
        <v>0</v>
      </c>
      <c r="L187" s="64">
        <f>'FORM NILAI SIAP'!AH187</f>
        <v>0</v>
      </c>
      <c r="M187" s="64">
        <f>'FORM NILAI SIAP'!AJ187</f>
        <v>0</v>
      </c>
      <c r="N187" s="64">
        <f>'FORM NILAI SIAP'!AL187</f>
        <v>0</v>
      </c>
      <c r="O187" s="64">
        <f>'FORM NILAI SIAP'!AN187</f>
        <v>0</v>
      </c>
      <c r="P187" s="106">
        <f t="shared" ca="1" si="2"/>
        <v>0</v>
      </c>
    </row>
    <row r="188" spans="1:16" ht="14.25" customHeight="1">
      <c r="A188" s="103">
        <f t="shared" si="5"/>
        <v>181</v>
      </c>
      <c r="B188" s="64">
        <f>'FORM NILAI SIAP'!N188</f>
        <v>0</v>
      </c>
      <c r="C188" s="64">
        <f>'FORM NILAI SIAP'!P188</f>
        <v>0</v>
      </c>
      <c r="D188" s="64">
        <f>'FORM NILAI SIAP'!R188</f>
        <v>0</v>
      </c>
      <c r="E188" s="64">
        <f>'FORM NILAI SIAP'!T188</f>
        <v>0</v>
      </c>
      <c r="F188" s="64">
        <f>'FORM NILAI SIAP'!V188</f>
        <v>0</v>
      </c>
      <c r="G188" s="64">
        <f>'FORM NILAI SIAP'!X188</f>
        <v>0</v>
      </c>
      <c r="H188" s="64">
        <f>'FORM NILAI SIAP'!Z188</f>
        <v>0</v>
      </c>
      <c r="I188" s="64">
        <f>'FORM NILAI SIAP'!AB188</f>
        <v>0</v>
      </c>
      <c r="J188" s="64">
        <f>'FORM NILAI SIAP'!AD188</f>
        <v>0</v>
      </c>
      <c r="K188" s="64">
        <f>'FORM NILAI SIAP'!AF188</f>
        <v>0</v>
      </c>
      <c r="L188" s="64">
        <f>'FORM NILAI SIAP'!AH188</f>
        <v>0</v>
      </c>
      <c r="M188" s="64">
        <f>'FORM NILAI SIAP'!AJ188</f>
        <v>0</v>
      </c>
      <c r="N188" s="64">
        <f>'FORM NILAI SIAP'!AL188</f>
        <v>0</v>
      </c>
      <c r="O188" s="64">
        <f>'FORM NILAI SIAP'!AN188</f>
        <v>0</v>
      </c>
      <c r="P188" s="106">
        <f t="shared" ca="1" si="2"/>
        <v>0</v>
      </c>
    </row>
    <row r="189" spans="1:16" ht="14.25" customHeight="1">
      <c r="A189" s="103">
        <f t="shared" si="5"/>
        <v>182</v>
      </c>
      <c r="B189" s="64">
        <f>'FORM NILAI SIAP'!N189</f>
        <v>0</v>
      </c>
      <c r="C189" s="64">
        <f>'FORM NILAI SIAP'!P189</f>
        <v>0</v>
      </c>
      <c r="D189" s="64">
        <f>'FORM NILAI SIAP'!R189</f>
        <v>0</v>
      </c>
      <c r="E189" s="64">
        <f>'FORM NILAI SIAP'!T189</f>
        <v>0</v>
      </c>
      <c r="F189" s="64">
        <f>'FORM NILAI SIAP'!V189</f>
        <v>0</v>
      </c>
      <c r="G189" s="64">
        <f>'FORM NILAI SIAP'!X189</f>
        <v>0</v>
      </c>
      <c r="H189" s="64">
        <f>'FORM NILAI SIAP'!Z189</f>
        <v>0</v>
      </c>
      <c r="I189" s="64">
        <f>'FORM NILAI SIAP'!AB189</f>
        <v>0</v>
      </c>
      <c r="J189" s="64">
        <f>'FORM NILAI SIAP'!AD189</f>
        <v>0</v>
      </c>
      <c r="K189" s="64">
        <f>'FORM NILAI SIAP'!AF189</f>
        <v>0</v>
      </c>
      <c r="L189" s="64">
        <f>'FORM NILAI SIAP'!AH189</f>
        <v>0</v>
      </c>
      <c r="M189" s="64">
        <f>'FORM NILAI SIAP'!AJ189</f>
        <v>0</v>
      </c>
      <c r="N189" s="64">
        <f>'FORM NILAI SIAP'!AL189</f>
        <v>0</v>
      </c>
      <c r="O189" s="64">
        <f>'FORM NILAI SIAP'!AN189</f>
        <v>0</v>
      </c>
      <c r="P189" s="106">
        <f t="shared" ca="1" si="2"/>
        <v>0</v>
      </c>
    </row>
    <row r="190" spans="1:16" ht="14.25" customHeight="1">
      <c r="A190" s="103">
        <f t="shared" si="5"/>
        <v>183</v>
      </c>
      <c r="B190" s="64">
        <f>'FORM NILAI SIAP'!N190</f>
        <v>0</v>
      </c>
      <c r="C190" s="64">
        <f>'FORM NILAI SIAP'!P190</f>
        <v>0</v>
      </c>
      <c r="D190" s="64">
        <f>'FORM NILAI SIAP'!R190</f>
        <v>0</v>
      </c>
      <c r="E190" s="64">
        <f>'FORM NILAI SIAP'!T190</f>
        <v>0</v>
      </c>
      <c r="F190" s="64">
        <f>'FORM NILAI SIAP'!V190</f>
        <v>0</v>
      </c>
      <c r="G190" s="64">
        <f>'FORM NILAI SIAP'!X190</f>
        <v>0</v>
      </c>
      <c r="H190" s="64">
        <f>'FORM NILAI SIAP'!Z190</f>
        <v>0</v>
      </c>
      <c r="I190" s="64">
        <f>'FORM NILAI SIAP'!AB190</f>
        <v>0</v>
      </c>
      <c r="J190" s="64">
        <f>'FORM NILAI SIAP'!AD190</f>
        <v>0</v>
      </c>
      <c r="K190" s="64">
        <f>'FORM NILAI SIAP'!AF190</f>
        <v>0</v>
      </c>
      <c r="L190" s="64">
        <f>'FORM NILAI SIAP'!AH190</f>
        <v>0</v>
      </c>
      <c r="M190" s="64">
        <f>'FORM NILAI SIAP'!AJ190</f>
        <v>0</v>
      </c>
      <c r="N190" s="64">
        <f>'FORM NILAI SIAP'!AL190</f>
        <v>0</v>
      </c>
      <c r="O190" s="64">
        <f>'FORM NILAI SIAP'!AN190</f>
        <v>0</v>
      </c>
      <c r="P190" s="106">
        <f t="shared" ca="1" si="2"/>
        <v>0</v>
      </c>
    </row>
    <row r="191" spans="1:16" ht="14.25" customHeight="1">
      <c r="A191" s="103">
        <f t="shared" si="5"/>
        <v>184</v>
      </c>
      <c r="B191" s="64">
        <f>'FORM NILAI SIAP'!N191</f>
        <v>0</v>
      </c>
      <c r="C191" s="64">
        <f>'FORM NILAI SIAP'!P191</f>
        <v>0</v>
      </c>
      <c r="D191" s="64">
        <f>'FORM NILAI SIAP'!R191</f>
        <v>0</v>
      </c>
      <c r="E191" s="64">
        <f>'FORM NILAI SIAP'!T191</f>
        <v>0</v>
      </c>
      <c r="F191" s="64">
        <f>'FORM NILAI SIAP'!V191</f>
        <v>0</v>
      </c>
      <c r="G191" s="64">
        <f>'FORM NILAI SIAP'!X191</f>
        <v>0</v>
      </c>
      <c r="H191" s="64">
        <f>'FORM NILAI SIAP'!Z191</f>
        <v>0</v>
      </c>
      <c r="I191" s="64">
        <f>'FORM NILAI SIAP'!AB191</f>
        <v>0</v>
      </c>
      <c r="J191" s="64">
        <f>'FORM NILAI SIAP'!AD191</f>
        <v>0</v>
      </c>
      <c r="K191" s="64">
        <f>'FORM NILAI SIAP'!AF191</f>
        <v>0</v>
      </c>
      <c r="L191" s="64">
        <f>'FORM NILAI SIAP'!AH191</f>
        <v>0</v>
      </c>
      <c r="M191" s="64">
        <f>'FORM NILAI SIAP'!AJ191</f>
        <v>0</v>
      </c>
      <c r="N191" s="64">
        <f>'FORM NILAI SIAP'!AL191</f>
        <v>0</v>
      </c>
      <c r="O191" s="64">
        <f>'FORM NILAI SIAP'!AN191</f>
        <v>0</v>
      </c>
      <c r="P191" s="106">
        <f t="shared" ca="1" si="2"/>
        <v>0</v>
      </c>
    </row>
    <row r="192" spans="1:16" ht="14.25" customHeight="1">
      <c r="A192" s="103">
        <f t="shared" si="5"/>
        <v>185</v>
      </c>
      <c r="B192" s="64">
        <f>'FORM NILAI SIAP'!N192</f>
        <v>0</v>
      </c>
      <c r="C192" s="64">
        <f>'FORM NILAI SIAP'!P192</f>
        <v>0</v>
      </c>
      <c r="D192" s="64">
        <f>'FORM NILAI SIAP'!R192</f>
        <v>0</v>
      </c>
      <c r="E192" s="64">
        <f>'FORM NILAI SIAP'!T192</f>
        <v>0</v>
      </c>
      <c r="F192" s="64">
        <f>'FORM NILAI SIAP'!V192</f>
        <v>0</v>
      </c>
      <c r="G192" s="64">
        <f>'FORM NILAI SIAP'!X192</f>
        <v>0</v>
      </c>
      <c r="H192" s="64">
        <f>'FORM NILAI SIAP'!Z192</f>
        <v>0</v>
      </c>
      <c r="I192" s="64">
        <f>'FORM NILAI SIAP'!AB192</f>
        <v>0</v>
      </c>
      <c r="J192" s="64">
        <f>'FORM NILAI SIAP'!AD192</f>
        <v>0</v>
      </c>
      <c r="K192" s="64">
        <f>'FORM NILAI SIAP'!AF192</f>
        <v>0</v>
      </c>
      <c r="L192" s="64">
        <f>'FORM NILAI SIAP'!AH192</f>
        <v>0</v>
      </c>
      <c r="M192" s="64">
        <f>'FORM NILAI SIAP'!AJ192</f>
        <v>0</v>
      </c>
      <c r="N192" s="64">
        <f>'FORM NILAI SIAP'!AL192</f>
        <v>0</v>
      </c>
      <c r="O192" s="64">
        <f>'FORM NILAI SIAP'!AN192</f>
        <v>0</v>
      </c>
      <c r="P192" s="106">
        <f t="shared" ca="1" si="2"/>
        <v>0</v>
      </c>
    </row>
    <row r="193" spans="1:16" ht="14.25" customHeight="1">
      <c r="A193" s="103">
        <f t="shared" si="5"/>
        <v>186</v>
      </c>
      <c r="B193" s="64">
        <f>'FORM NILAI SIAP'!N193</f>
        <v>0</v>
      </c>
      <c r="C193" s="64">
        <f>'FORM NILAI SIAP'!P193</f>
        <v>0</v>
      </c>
      <c r="D193" s="64">
        <f>'FORM NILAI SIAP'!R193</f>
        <v>0</v>
      </c>
      <c r="E193" s="64">
        <f>'FORM NILAI SIAP'!T193</f>
        <v>0</v>
      </c>
      <c r="F193" s="64">
        <f>'FORM NILAI SIAP'!V193</f>
        <v>0</v>
      </c>
      <c r="G193" s="64">
        <f>'FORM NILAI SIAP'!X193</f>
        <v>0</v>
      </c>
      <c r="H193" s="64">
        <f>'FORM NILAI SIAP'!Z193</f>
        <v>0</v>
      </c>
      <c r="I193" s="64">
        <f>'FORM NILAI SIAP'!AB193</f>
        <v>0</v>
      </c>
      <c r="J193" s="64">
        <f>'FORM NILAI SIAP'!AD193</f>
        <v>0</v>
      </c>
      <c r="K193" s="64">
        <f>'FORM NILAI SIAP'!AF193</f>
        <v>0</v>
      </c>
      <c r="L193" s="64">
        <f>'FORM NILAI SIAP'!AH193</f>
        <v>0</v>
      </c>
      <c r="M193" s="64">
        <f>'FORM NILAI SIAP'!AJ193</f>
        <v>0</v>
      </c>
      <c r="N193" s="64">
        <f>'FORM NILAI SIAP'!AL193</f>
        <v>0</v>
      </c>
      <c r="O193" s="64">
        <f>'FORM NILAI SIAP'!AN193</f>
        <v>0</v>
      </c>
      <c r="P193" s="106">
        <f t="shared" ca="1" si="2"/>
        <v>0</v>
      </c>
    </row>
    <row r="194" spans="1:16" ht="14.25" customHeight="1">
      <c r="A194" s="103" t="str">
        <f t="shared" si="5"/>
        <v/>
      </c>
      <c r="B194" s="64">
        <f>'FORM NILAI SIAP'!N194</f>
        <v>0</v>
      </c>
      <c r="C194" s="64">
        <f>'FORM NILAI SIAP'!P194</f>
        <v>0</v>
      </c>
      <c r="D194" s="64">
        <f>'FORM NILAI SIAP'!R194</f>
        <v>0</v>
      </c>
      <c r="E194" s="64">
        <f>'FORM NILAI SIAP'!T194</f>
        <v>0</v>
      </c>
      <c r="F194" s="64">
        <f>'FORM NILAI SIAP'!V194</f>
        <v>0</v>
      </c>
      <c r="G194" s="64">
        <f>'FORM NILAI SIAP'!X194</f>
        <v>0</v>
      </c>
      <c r="H194" s="64">
        <f>'FORM NILAI SIAP'!Z194</f>
        <v>0</v>
      </c>
      <c r="I194" s="64">
        <f>'FORM NILAI SIAP'!AB194</f>
        <v>0</v>
      </c>
      <c r="J194" s="64">
        <f>'FORM NILAI SIAP'!AD194</f>
        <v>0</v>
      </c>
      <c r="K194" s="64">
        <f>'FORM NILAI SIAP'!AF194</f>
        <v>0</v>
      </c>
      <c r="L194" s="64">
        <f>'FORM NILAI SIAP'!AH194</f>
        <v>0</v>
      </c>
      <c r="M194" s="64">
        <f>'FORM NILAI SIAP'!AJ194</f>
        <v>0</v>
      </c>
      <c r="N194" s="64">
        <f>'FORM NILAI SIAP'!AL194</f>
        <v>0</v>
      </c>
      <c r="O194" s="64">
        <f>'FORM NILAI SIAP'!AN194</f>
        <v>0</v>
      </c>
      <c r="P194" s="106">
        <f t="shared" ca="1" si="2"/>
        <v>0</v>
      </c>
    </row>
    <row r="195" spans="1:16" ht="14.25" customHeight="1">
      <c r="A195" s="103" t="str">
        <f t="shared" si="5"/>
        <v/>
      </c>
      <c r="B195" s="64">
        <f>'FORM NILAI SIAP'!N195</f>
        <v>0</v>
      </c>
      <c r="C195" s="64">
        <f>'FORM NILAI SIAP'!P195</f>
        <v>0</v>
      </c>
      <c r="D195" s="64">
        <f>'FORM NILAI SIAP'!R195</f>
        <v>0</v>
      </c>
      <c r="E195" s="64">
        <f>'FORM NILAI SIAP'!T195</f>
        <v>0</v>
      </c>
      <c r="F195" s="64">
        <f>'FORM NILAI SIAP'!V195</f>
        <v>0</v>
      </c>
      <c r="G195" s="64">
        <f>'FORM NILAI SIAP'!X195</f>
        <v>0</v>
      </c>
      <c r="H195" s="64">
        <f>'FORM NILAI SIAP'!Z195</f>
        <v>0</v>
      </c>
      <c r="I195" s="64">
        <f>'FORM NILAI SIAP'!AB195</f>
        <v>0</v>
      </c>
      <c r="J195" s="64">
        <f>'FORM NILAI SIAP'!AD195</f>
        <v>0</v>
      </c>
      <c r="K195" s="64">
        <f>'FORM NILAI SIAP'!AF195</f>
        <v>0</v>
      </c>
      <c r="L195" s="64">
        <f>'FORM NILAI SIAP'!AH195</f>
        <v>0</v>
      </c>
      <c r="M195" s="64">
        <f>'FORM NILAI SIAP'!AJ195</f>
        <v>0</v>
      </c>
      <c r="N195" s="64">
        <f>'FORM NILAI SIAP'!AL195</f>
        <v>0</v>
      </c>
      <c r="O195" s="64">
        <f>'FORM NILAI SIAP'!AN195</f>
        <v>0</v>
      </c>
      <c r="P195" s="106">
        <f t="shared" ca="1" si="2"/>
        <v>0</v>
      </c>
    </row>
    <row r="196" spans="1:16" ht="14.25" customHeight="1">
      <c r="A196" s="103" t="str">
        <f t="shared" si="5"/>
        <v/>
      </c>
      <c r="B196" s="64">
        <f>'FORM NILAI SIAP'!N196</f>
        <v>0</v>
      </c>
      <c r="C196" s="64">
        <f>'FORM NILAI SIAP'!P196</f>
        <v>0</v>
      </c>
      <c r="D196" s="64">
        <f>'FORM NILAI SIAP'!R196</f>
        <v>0</v>
      </c>
      <c r="E196" s="64">
        <f>'FORM NILAI SIAP'!T196</f>
        <v>0</v>
      </c>
      <c r="F196" s="64">
        <f>'FORM NILAI SIAP'!V196</f>
        <v>0</v>
      </c>
      <c r="G196" s="64">
        <f>'FORM NILAI SIAP'!X196</f>
        <v>0</v>
      </c>
      <c r="H196" s="64">
        <f>'FORM NILAI SIAP'!Z196</f>
        <v>0</v>
      </c>
      <c r="I196" s="64">
        <f>'FORM NILAI SIAP'!AB196</f>
        <v>0</v>
      </c>
      <c r="J196" s="64">
        <f>'FORM NILAI SIAP'!AD196</f>
        <v>0</v>
      </c>
      <c r="K196" s="64">
        <f>'FORM NILAI SIAP'!AF196</f>
        <v>0</v>
      </c>
      <c r="L196" s="64">
        <f>'FORM NILAI SIAP'!AH196</f>
        <v>0</v>
      </c>
      <c r="M196" s="64">
        <f>'FORM NILAI SIAP'!AJ196</f>
        <v>0</v>
      </c>
      <c r="N196" s="64">
        <f>'FORM NILAI SIAP'!AL196</f>
        <v>0</v>
      </c>
      <c r="O196" s="64">
        <f>'FORM NILAI SIAP'!AN196</f>
        <v>0</v>
      </c>
      <c r="P196" s="106">
        <f t="shared" ca="1" si="2"/>
        <v>0</v>
      </c>
    </row>
    <row r="197" spans="1:16" ht="14.25" customHeight="1">
      <c r="A197" s="103" t="str">
        <f t="shared" si="5"/>
        <v/>
      </c>
      <c r="B197" s="64">
        <f>'FORM NILAI SIAP'!N197</f>
        <v>0</v>
      </c>
      <c r="C197" s="64">
        <f>'FORM NILAI SIAP'!P197</f>
        <v>0</v>
      </c>
      <c r="D197" s="64">
        <f>'FORM NILAI SIAP'!R197</f>
        <v>0</v>
      </c>
      <c r="E197" s="64">
        <f>'FORM NILAI SIAP'!T197</f>
        <v>0</v>
      </c>
      <c r="F197" s="64">
        <f>'FORM NILAI SIAP'!V197</f>
        <v>0</v>
      </c>
      <c r="G197" s="64">
        <f>'FORM NILAI SIAP'!X197</f>
        <v>0</v>
      </c>
      <c r="H197" s="64">
        <f>'FORM NILAI SIAP'!Z197</f>
        <v>0</v>
      </c>
      <c r="I197" s="64">
        <f>'FORM NILAI SIAP'!AB197</f>
        <v>0</v>
      </c>
      <c r="J197" s="64">
        <f>'FORM NILAI SIAP'!AD197</f>
        <v>0</v>
      </c>
      <c r="K197" s="64">
        <f>'FORM NILAI SIAP'!AF197</f>
        <v>0</v>
      </c>
      <c r="L197" s="64">
        <f>'FORM NILAI SIAP'!AH197</f>
        <v>0</v>
      </c>
      <c r="M197" s="64">
        <f>'FORM NILAI SIAP'!AJ197</f>
        <v>0</v>
      </c>
      <c r="N197" s="64">
        <f>'FORM NILAI SIAP'!AL197</f>
        <v>0</v>
      </c>
      <c r="O197" s="64">
        <f>'FORM NILAI SIAP'!AN197</f>
        <v>0</v>
      </c>
      <c r="P197" s="106">
        <f t="shared" ca="1" si="2"/>
        <v>0</v>
      </c>
    </row>
    <row r="198" spans="1:16" ht="14.25" customHeight="1">
      <c r="A198" s="103" t="str">
        <f t="shared" si="5"/>
        <v/>
      </c>
      <c r="B198" s="64">
        <f>'FORM NILAI SIAP'!N198</f>
        <v>0</v>
      </c>
      <c r="C198" s="64">
        <f>'FORM NILAI SIAP'!P198</f>
        <v>0</v>
      </c>
      <c r="D198" s="64">
        <f>'FORM NILAI SIAP'!R198</f>
        <v>0</v>
      </c>
      <c r="E198" s="64">
        <f>'FORM NILAI SIAP'!T198</f>
        <v>0</v>
      </c>
      <c r="F198" s="64">
        <f>'FORM NILAI SIAP'!V198</f>
        <v>0</v>
      </c>
      <c r="G198" s="64">
        <f>'FORM NILAI SIAP'!X198</f>
        <v>0</v>
      </c>
      <c r="H198" s="64">
        <f>'FORM NILAI SIAP'!Z198</f>
        <v>0</v>
      </c>
      <c r="I198" s="64">
        <f>'FORM NILAI SIAP'!AB198</f>
        <v>0</v>
      </c>
      <c r="J198" s="64">
        <f>'FORM NILAI SIAP'!AD198</f>
        <v>0</v>
      </c>
      <c r="K198" s="64">
        <f>'FORM NILAI SIAP'!AF198</f>
        <v>0</v>
      </c>
      <c r="L198" s="64">
        <f>'FORM NILAI SIAP'!AH198</f>
        <v>0</v>
      </c>
      <c r="M198" s="64">
        <f>'FORM NILAI SIAP'!AJ198</f>
        <v>0</v>
      </c>
      <c r="N198" s="64">
        <f>'FORM NILAI SIAP'!AL198</f>
        <v>0</v>
      </c>
      <c r="O198" s="64">
        <f>'FORM NILAI SIAP'!AN198</f>
        <v>0</v>
      </c>
      <c r="P198" s="106">
        <f t="shared" ca="1" si="2"/>
        <v>0</v>
      </c>
    </row>
    <row r="199" spans="1:16" ht="14.25" customHeight="1">
      <c r="A199" s="103" t="str">
        <f t="shared" si="5"/>
        <v/>
      </c>
      <c r="B199" s="64">
        <f>'FORM NILAI SIAP'!N199</f>
        <v>0</v>
      </c>
      <c r="C199" s="64">
        <f>'FORM NILAI SIAP'!P199</f>
        <v>0</v>
      </c>
      <c r="D199" s="64">
        <f>'FORM NILAI SIAP'!R199</f>
        <v>0</v>
      </c>
      <c r="E199" s="64">
        <f>'FORM NILAI SIAP'!T199</f>
        <v>0</v>
      </c>
      <c r="F199" s="64">
        <f>'FORM NILAI SIAP'!V199</f>
        <v>0</v>
      </c>
      <c r="G199" s="64">
        <f>'FORM NILAI SIAP'!X199</f>
        <v>0</v>
      </c>
      <c r="H199" s="64">
        <f>'FORM NILAI SIAP'!Z199</f>
        <v>0</v>
      </c>
      <c r="I199" s="64">
        <f>'FORM NILAI SIAP'!AB199</f>
        <v>0</v>
      </c>
      <c r="J199" s="64">
        <f>'FORM NILAI SIAP'!AD199</f>
        <v>0</v>
      </c>
      <c r="K199" s="64">
        <f>'FORM NILAI SIAP'!AF199</f>
        <v>0</v>
      </c>
      <c r="L199" s="64">
        <f>'FORM NILAI SIAP'!AH199</f>
        <v>0</v>
      </c>
      <c r="M199" s="64">
        <f>'FORM NILAI SIAP'!AJ199</f>
        <v>0</v>
      </c>
      <c r="N199" s="64">
        <f>'FORM NILAI SIAP'!AL199</f>
        <v>0</v>
      </c>
      <c r="O199" s="64">
        <f>'FORM NILAI SIAP'!AN199</f>
        <v>0</v>
      </c>
      <c r="P199" s="106">
        <f t="shared" ca="1" si="2"/>
        <v>0</v>
      </c>
    </row>
    <row r="200" spans="1:16" ht="14.25" customHeight="1">
      <c r="A200" s="103" t="str">
        <f t="shared" si="5"/>
        <v/>
      </c>
      <c r="B200" s="64">
        <f>'FORM NILAI SIAP'!N200</f>
        <v>0</v>
      </c>
      <c r="C200" s="64">
        <f>'FORM NILAI SIAP'!P200</f>
        <v>0</v>
      </c>
      <c r="D200" s="64">
        <f>'FORM NILAI SIAP'!R200</f>
        <v>0</v>
      </c>
      <c r="E200" s="64">
        <f>'FORM NILAI SIAP'!T200</f>
        <v>0</v>
      </c>
      <c r="F200" s="64">
        <f>'FORM NILAI SIAP'!V200</f>
        <v>0</v>
      </c>
      <c r="G200" s="64">
        <f>'FORM NILAI SIAP'!X200</f>
        <v>0</v>
      </c>
      <c r="H200" s="64">
        <f>'FORM NILAI SIAP'!Z200</f>
        <v>0</v>
      </c>
      <c r="I200" s="64">
        <f>'FORM NILAI SIAP'!AB200</f>
        <v>0</v>
      </c>
      <c r="J200" s="64">
        <f>'FORM NILAI SIAP'!AD200</f>
        <v>0</v>
      </c>
      <c r="K200" s="64">
        <f>'FORM NILAI SIAP'!AF200</f>
        <v>0</v>
      </c>
      <c r="L200" s="64">
        <f>'FORM NILAI SIAP'!AH200</f>
        <v>0</v>
      </c>
      <c r="M200" s="64">
        <f>'FORM NILAI SIAP'!AJ200</f>
        <v>0</v>
      </c>
      <c r="N200" s="64">
        <f>'FORM NILAI SIAP'!AL200</f>
        <v>0</v>
      </c>
      <c r="O200" s="64">
        <f>'FORM NILAI SIAP'!AN200</f>
        <v>0</v>
      </c>
      <c r="P200" s="106">
        <f t="shared" ca="1" si="2"/>
        <v>0</v>
      </c>
    </row>
    <row r="201" spans="1:16" ht="14.25" customHeight="1">
      <c r="A201" s="103" t="str">
        <f t="shared" ref="A201:A251" si="6">IF(A200="","",IF(A200=jmlmhs,"",A200+1))</f>
        <v/>
      </c>
      <c r="B201" s="64">
        <f>'FORM NILAI SIAP'!N201</f>
        <v>0</v>
      </c>
      <c r="C201" s="64">
        <f>'FORM NILAI SIAP'!P201</f>
        <v>0</v>
      </c>
      <c r="D201" s="64">
        <f>'FORM NILAI SIAP'!R201</f>
        <v>0</v>
      </c>
      <c r="E201" s="64">
        <f>'FORM NILAI SIAP'!T201</f>
        <v>0</v>
      </c>
      <c r="F201" s="64">
        <f>'FORM NILAI SIAP'!V201</f>
        <v>0</v>
      </c>
      <c r="G201" s="64">
        <f>'FORM NILAI SIAP'!X201</f>
        <v>0</v>
      </c>
      <c r="H201" s="64">
        <f>'FORM NILAI SIAP'!Z201</f>
        <v>0</v>
      </c>
      <c r="I201" s="64">
        <f>'FORM NILAI SIAP'!AB201</f>
        <v>0</v>
      </c>
      <c r="J201" s="64">
        <f>'FORM NILAI SIAP'!AD201</f>
        <v>0</v>
      </c>
      <c r="K201" s="64">
        <f>'FORM NILAI SIAP'!AF201</f>
        <v>0</v>
      </c>
      <c r="L201" s="64">
        <f>'FORM NILAI SIAP'!AH201</f>
        <v>0</v>
      </c>
      <c r="M201" s="64">
        <f>'FORM NILAI SIAP'!AJ201</f>
        <v>0</v>
      </c>
      <c r="N201" s="64">
        <f>'FORM NILAI SIAP'!AL201</f>
        <v>0</v>
      </c>
      <c r="O201" s="64">
        <f>'FORM NILAI SIAP'!AN201</f>
        <v>0</v>
      </c>
      <c r="P201" s="106">
        <f t="shared" ca="1" si="2"/>
        <v>0</v>
      </c>
    </row>
    <row r="202" spans="1:16" ht="14.25" customHeight="1">
      <c r="A202" s="103" t="str">
        <f t="shared" si="6"/>
        <v/>
      </c>
      <c r="B202" s="64">
        <f>'FORM NILAI SIAP'!N202</f>
        <v>0</v>
      </c>
      <c r="C202" s="64">
        <f>'FORM NILAI SIAP'!P202</f>
        <v>0</v>
      </c>
      <c r="D202" s="64">
        <f>'FORM NILAI SIAP'!R202</f>
        <v>0</v>
      </c>
      <c r="E202" s="64">
        <f>'FORM NILAI SIAP'!T202</f>
        <v>0</v>
      </c>
      <c r="F202" s="64">
        <f>'FORM NILAI SIAP'!V202</f>
        <v>0</v>
      </c>
      <c r="G202" s="64">
        <f>'FORM NILAI SIAP'!X202</f>
        <v>0</v>
      </c>
      <c r="H202" s="64">
        <f>'FORM NILAI SIAP'!Z202</f>
        <v>0</v>
      </c>
      <c r="I202" s="64">
        <f>'FORM NILAI SIAP'!AB202</f>
        <v>0</v>
      </c>
      <c r="J202" s="64">
        <f>'FORM NILAI SIAP'!AD202</f>
        <v>0</v>
      </c>
      <c r="K202" s="64">
        <f>'FORM NILAI SIAP'!AF202</f>
        <v>0</v>
      </c>
      <c r="L202" s="64">
        <f>'FORM NILAI SIAP'!AH202</f>
        <v>0</v>
      </c>
      <c r="M202" s="64">
        <f>'FORM NILAI SIAP'!AJ202</f>
        <v>0</v>
      </c>
      <c r="N202" s="64">
        <f>'FORM NILAI SIAP'!AL202</f>
        <v>0</v>
      </c>
      <c r="O202" s="64">
        <f>'FORM NILAI SIAP'!AN202</f>
        <v>0</v>
      </c>
      <c r="P202" s="106">
        <f t="shared" ca="1" si="2"/>
        <v>0</v>
      </c>
    </row>
    <row r="203" spans="1:16" ht="14.25" customHeight="1">
      <c r="A203" s="103" t="str">
        <f t="shared" si="6"/>
        <v/>
      </c>
      <c r="B203" s="64">
        <f>'FORM NILAI SIAP'!N203</f>
        <v>0</v>
      </c>
      <c r="C203" s="64">
        <f>'FORM NILAI SIAP'!P203</f>
        <v>0</v>
      </c>
      <c r="D203" s="64">
        <f>'FORM NILAI SIAP'!R203</f>
        <v>0</v>
      </c>
      <c r="E203" s="64">
        <f>'FORM NILAI SIAP'!T203</f>
        <v>0</v>
      </c>
      <c r="F203" s="64">
        <f>'FORM NILAI SIAP'!V203</f>
        <v>0</v>
      </c>
      <c r="G203" s="64">
        <f>'FORM NILAI SIAP'!X203</f>
        <v>0</v>
      </c>
      <c r="H203" s="64">
        <f>'FORM NILAI SIAP'!Z203</f>
        <v>0</v>
      </c>
      <c r="I203" s="64">
        <f>'FORM NILAI SIAP'!AB203</f>
        <v>0</v>
      </c>
      <c r="J203" s="64">
        <f>'FORM NILAI SIAP'!AD203</f>
        <v>0</v>
      </c>
      <c r="K203" s="64">
        <f>'FORM NILAI SIAP'!AF203</f>
        <v>0</v>
      </c>
      <c r="L203" s="64">
        <f>'FORM NILAI SIAP'!AH203</f>
        <v>0</v>
      </c>
      <c r="M203" s="64">
        <f>'FORM NILAI SIAP'!AJ203</f>
        <v>0</v>
      </c>
      <c r="N203" s="64">
        <f>'FORM NILAI SIAP'!AL203</f>
        <v>0</v>
      </c>
      <c r="O203" s="64">
        <f>'FORM NILAI SIAP'!AN203</f>
        <v>0</v>
      </c>
      <c r="P203" s="106">
        <f t="shared" ca="1" si="2"/>
        <v>0</v>
      </c>
    </row>
    <row r="204" spans="1:16" ht="14.25" customHeight="1">
      <c r="A204" s="103" t="str">
        <f t="shared" si="6"/>
        <v/>
      </c>
      <c r="B204" s="64">
        <f>'FORM NILAI SIAP'!N204</f>
        <v>0</v>
      </c>
      <c r="C204" s="64">
        <f>'FORM NILAI SIAP'!P204</f>
        <v>0</v>
      </c>
      <c r="D204" s="64">
        <f>'FORM NILAI SIAP'!R204</f>
        <v>0</v>
      </c>
      <c r="E204" s="64">
        <f>'FORM NILAI SIAP'!T204</f>
        <v>0</v>
      </c>
      <c r="F204" s="64">
        <f>'FORM NILAI SIAP'!V204</f>
        <v>0</v>
      </c>
      <c r="G204" s="64">
        <f>'FORM NILAI SIAP'!X204</f>
        <v>0</v>
      </c>
      <c r="H204" s="64">
        <f>'FORM NILAI SIAP'!Z204</f>
        <v>0</v>
      </c>
      <c r="I204" s="64">
        <f>'FORM NILAI SIAP'!AB204</f>
        <v>0</v>
      </c>
      <c r="J204" s="64">
        <f>'FORM NILAI SIAP'!AD204</f>
        <v>0</v>
      </c>
      <c r="K204" s="64">
        <f>'FORM NILAI SIAP'!AF204</f>
        <v>0</v>
      </c>
      <c r="L204" s="64">
        <f>'FORM NILAI SIAP'!AH204</f>
        <v>0</v>
      </c>
      <c r="M204" s="64">
        <f>'FORM NILAI SIAP'!AJ204</f>
        <v>0</v>
      </c>
      <c r="N204" s="64">
        <f>'FORM NILAI SIAP'!AL204</f>
        <v>0</v>
      </c>
      <c r="O204" s="64">
        <f>'FORM NILAI SIAP'!AN204</f>
        <v>0</v>
      </c>
      <c r="P204" s="106">
        <f t="shared" ca="1" si="2"/>
        <v>0</v>
      </c>
    </row>
    <row r="205" spans="1:16" ht="14.25" customHeight="1">
      <c r="A205" s="103" t="str">
        <f t="shared" si="6"/>
        <v/>
      </c>
      <c r="B205" s="64">
        <f>'FORM NILAI SIAP'!N205</f>
        <v>0</v>
      </c>
      <c r="C205" s="64">
        <f>'FORM NILAI SIAP'!P205</f>
        <v>0</v>
      </c>
      <c r="D205" s="64">
        <f>'FORM NILAI SIAP'!R205</f>
        <v>0</v>
      </c>
      <c r="E205" s="64">
        <f>'FORM NILAI SIAP'!T205</f>
        <v>0</v>
      </c>
      <c r="F205" s="64">
        <f>'FORM NILAI SIAP'!V205</f>
        <v>0</v>
      </c>
      <c r="G205" s="64">
        <f>'FORM NILAI SIAP'!X205</f>
        <v>0</v>
      </c>
      <c r="H205" s="64">
        <f>'FORM NILAI SIAP'!Z205</f>
        <v>0</v>
      </c>
      <c r="I205" s="64">
        <f>'FORM NILAI SIAP'!AB205</f>
        <v>0</v>
      </c>
      <c r="J205" s="64">
        <f>'FORM NILAI SIAP'!AD205</f>
        <v>0</v>
      </c>
      <c r="K205" s="64">
        <f>'FORM NILAI SIAP'!AF205</f>
        <v>0</v>
      </c>
      <c r="L205" s="64">
        <f>'FORM NILAI SIAP'!AH205</f>
        <v>0</v>
      </c>
      <c r="M205" s="64">
        <f>'FORM NILAI SIAP'!AJ205</f>
        <v>0</v>
      </c>
      <c r="N205" s="64">
        <f>'FORM NILAI SIAP'!AL205</f>
        <v>0</v>
      </c>
      <c r="O205" s="64">
        <f>'FORM NILAI SIAP'!AN205</f>
        <v>0</v>
      </c>
      <c r="P205" s="106">
        <f t="shared" ca="1" si="2"/>
        <v>0</v>
      </c>
    </row>
    <row r="206" spans="1:16" ht="14.25" customHeight="1">
      <c r="A206" s="103" t="str">
        <f t="shared" si="6"/>
        <v/>
      </c>
      <c r="B206" s="64">
        <f>'FORM NILAI SIAP'!N206</f>
        <v>0</v>
      </c>
      <c r="C206" s="64">
        <f>'FORM NILAI SIAP'!P206</f>
        <v>0</v>
      </c>
      <c r="D206" s="64">
        <f>'FORM NILAI SIAP'!R206</f>
        <v>0</v>
      </c>
      <c r="E206" s="64">
        <f>'FORM NILAI SIAP'!T206</f>
        <v>0</v>
      </c>
      <c r="F206" s="64">
        <f>'FORM NILAI SIAP'!V206</f>
        <v>0</v>
      </c>
      <c r="G206" s="64">
        <f>'FORM NILAI SIAP'!X206</f>
        <v>0</v>
      </c>
      <c r="H206" s="64">
        <f>'FORM NILAI SIAP'!Z206</f>
        <v>0</v>
      </c>
      <c r="I206" s="64">
        <f>'FORM NILAI SIAP'!AB206</f>
        <v>0</v>
      </c>
      <c r="J206" s="64">
        <f>'FORM NILAI SIAP'!AD206</f>
        <v>0</v>
      </c>
      <c r="K206" s="64">
        <f>'FORM NILAI SIAP'!AF206</f>
        <v>0</v>
      </c>
      <c r="L206" s="64">
        <f>'FORM NILAI SIAP'!AH206</f>
        <v>0</v>
      </c>
      <c r="M206" s="64">
        <f>'FORM NILAI SIAP'!AJ206</f>
        <v>0</v>
      </c>
      <c r="N206" s="64">
        <f>'FORM NILAI SIAP'!AL206</f>
        <v>0</v>
      </c>
      <c r="O206" s="64">
        <f>'FORM NILAI SIAP'!AN206</f>
        <v>0</v>
      </c>
      <c r="P206" s="106">
        <f t="shared" ca="1" si="2"/>
        <v>0</v>
      </c>
    </row>
    <row r="207" spans="1:16" ht="14.25" customHeight="1">
      <c r="A207" s="103" t="str">
        <f t="shared" si="6"/>
        <v/>
      </c>
      <c r="B207" s="64">
        <f>'FORM NILAI SIAP'!N207</f>
        <v>0</v>
      </c>
      <c r="C207" s="64">
        <f>'FORM NILAI SIAP'!P207</f>
        <v>0</v>
      </c>
      <c r="D207" s="64">
        <f>'FORM NILAI SIAP'!R207</f>
        <v>0</v>
      </c>
      <c r="E207" s="64">
        <f>'FORM NILAI SIAP'!T207</f>
        <v>0</v>
      </c>
      <c r="F207" s="64">
        <f>'FORM NILAI SIAP'!V207</f>
        <v>0</v>
      </c>
      <c r="G207" s="64">
        <f>'FORM NILAI SIAP'!X207</f>
        <v>0</v>
      </c>
      <c r="H207" s="64">
        <f>'FORM NILAI SIAP'!Z207</f>
        <v>0</v>
      </c>
      <c r="I207" s="64">
        <f>'FORM NILAI SIAP'!AB207</f>
        <v>0</v>
      </c>
      <c r="J207" s="64">
        <f>'FORM NILAI SIAP'!AD207</f>
        <v>0</v>
      </c>
      <c r="K207" s="64">
        <f>'FORM NILAI SIAP'!AF207</f>
        <v>0</v>
      </c>
      <c r="L207" s="64">
        <f>'FORM NILAI SIAP'!AH207</f>
        <v>0</v>
      </c>
      <c r="M207" s="64">
        <f>'FORM NILAI SIAP'!AJ207</f>
        <v>0</v>
      </c>
      <c r="N207" s="64">
        <f>'FORM NILAI SIAP'!AL207</f>
        <v>0</v>
      </c>
      <c r="O207" s="64">
        <f>'FORM NILAI SIAP'!AN207</f>
        <v>0</v>
      </c>
      <c r="P207" s="106">
        <f t="shared" ca="1" si="2"/>
        <v>0</v>
      </c>
    </row>
    <row r="208" spans="1:16" ht="14.25" customHeight="1">
      <c r="A208" s="103" t="str">
        <f t="shared" si="6"/>
        <v/>
      </c>
      <c r="B208" s="64">
        <f>'FORM NILAI SIAP'!N208</f>
        <v>0</v>
      </c>
      <c r="C208" s="64">
        <f>'FORM NILAI SIAP'!P208</f>
        <v>0</v>
      </c>
      <c r="D208" s="64">
        <f>'FORM NILAI SIAP'!R208</f>
        <v>0</v>
      </c>
      <c r="E208" s="64">
        <f>'FORM NILAI SIAP'!T208</f>
        <v>0</v>
      </c>
      <c r="F208" s="64">
        <f>'FORM NILAI SIAP'!V208</f>
        <v>0</v>
      </c>
      <c r="G208" s="64">
        <f>'FORM NILAI SIAP'!X208</f>
        <v>0</v>
      </c>
      <c r="H208" s="64">
        <f>'FORM NILAI SIAP'!Z208</f>
        <v>0</v>
      </c>
      <c r="I208" s="64">
        <f>'FORM NILAI SIAP'!AB208</f>
        <v>0</v>
      </c>
      <c r="J208" s="64">
        <f>'FORM NILAI SIAP'!AD208</f>
        <v>0</v>
      </c>
      <c r="K208" s="64">
        <f>'FORM NILAI SIAP'!AF208</f>
        <v>0</v>
      </c>
      <c r="L208" s="64">
        <f>'FORM NILAI SIAP'!AH208</f>
        <v>0</v>
      </c>
      <c r="M208" s="64">
        <f>'FORM NILAI SIAP'!AJ208</f>
        <v>0</v>
      </c>
      <c r="N208" s="64">
        <f>'FORM NILAI SIAP'!AL208</f>
        <v>0</v>
      </c>
      <c r="O208" s="64">
        <f>'FORM NILAI SIAP'!AN208</f>
        <v>0</v>
      </c>
      <c r="P208" s="106">
        <f t="shared" ca="1" si="2"/>
        <v>0</v>
      </c>
    </row>
    <row r="209" spans="1:16" ht="14.25" customHeight="1">
      <c r="A209" s="103" t="str">
        <f t="shared" si="6"/>
        <v/>
      </c>
      <c r="B209" s="64">
        <f>'FORM NILAI SIAP'!N209</f>
        <v>0</v>
      </c>
      <c r="C209" s="64">
        <f>'FORM NILAI SIAP'!P209</f>
        <v>0</v>
      </c>
      <c r="D209" s="64">
        <f>'FORM NILAI SIAP'!R209</f>
        <v>0</v>
      </c>
      <c r="E209" s="64">
        <f>'FORM NILAI SIAP'!T209</f>
        <v>0</v>
      </c>
      <c r="F209" s="64">
        <f>'FORM NILAI SIAP'!V209</f>
        <v>0</v>
      </c>
      <c r="G209" s="64">
        <f>'FORM NILAI SIAP'!X209</f>
        <v>0</v>
      </c>
      <c r="H209" s="64">
        <f>'FORM NILAI SIAP'!Z209</f>
        <v>0</v>
      </c>
      <c r="I209" s="64">
        <f>'FORM NILAI SIAP'!AB209</f>
        <v>0</v>
      </c>
      <c r="J209" s="64">
        <f>'FORM NILAI SIAP'!AD209</f>
        <v>0</v>
      </c>
      <c r="K209" s="64">
        <f>'FORM NILAI SIAP'!AF209</f>
        <v>0</v>
      </c>
      <c r="L209" s="64">
        <f>'FORM NILAI SIAP'!AH209</f>
        <v>0</v>
      </c>
      <c r="M209" s="64">
        <f>'FORM NILAI SIAP'!AJ209</f>
        <v>0</v>
      </c>
      <c r="N209" s="64">
        <f>'FORM NILAI SIAP'!AL209</f>
        <v>0</v>
      </c>
      <c r="O209" s="64">
        <f>'FORM NILAI SIAP'!AN209</f>
        <v>0</v>
      </c>
      <c r="P209" s="106">
        <f t="shared" ca="1" si="2"/>
        <v>0</v>
      </c>
    </row>
    <row r="210" spans="1:16" ht="14.25" customHeight="1">
      <c r="A210" s="103" t="str">
        <f t="shared" si="6"/>
        <v/>
      </c>
      <c r="B210" s="64">
        <f>'FORM NILAI SIAP'!N210</f>
        <v>0</v>
      </c>
      <c r="C210" s="64">
        <f>'FORM NILAI SIAP'!P210</f>
        <v>0</v>
      </c>
      <c r="D210" s="64">
        <f>'FORM NILAI SIAP'!R210</f>
        <v>0</v>
      </c>
      <c r="E210" s="64">
        <f>'FORM NILAI SIAP'!T210</f>
        <v>0</v>
      </c>
      <c r="F210" s="64">
        <f>'FORM NILAI SIAP'!V210</f>
        <v>0</v>
      </c>
      <c r="G210" s="64">
        <f>'FORM NILAI SIAP'!X210</f>
        <v>0</v>
      </c>
      <c r="H210" s="64">
        <f>'FORM NILAI SIAP'!Z210</f>
        <v>0</v>
      </c>
      <c r="I210" s="64">
        <f>'FORM NILAI SIAP'!AB210</f>
        <v>0</v>
      </c>
      <c r="J210" s="64">
        <f>'FORM NILAI SIAP'!AD210</f>
        <v>0</v>
      </c>
      <c r="K210" s="64">
        <f>'FORM NILAI SIAP'!AF210</f>
        <v>0</v>
      </c>
      <c r="L210" s="64">
        <f>'FORM NILAI SIAP'!AH210</f>
        <v>0</v>
      </c>
      <c r="M210" s="64">
        <f>'FORM NILAI SIAP'!AJ210</f>
        <v>0</v>
      </c>
      <c r="N210" s="64">
        <f>'FORM NILAI SIAP'!AL210</f>
        <v>0</v>
      </c>
      <c r="O210" s="64">
        <f>'FORM NILAI SIAP'!AN210</f>
        <v>0</v>
      </c>
      <c r="P210" s="106">
        <f t="shared" ca="1" si="2"/>
        <v>0</v>
      </c>
    </row>
    <row r="211" spans="1:16" ht="14.25" customHeight="1">
      <c r="A211" s="103" t="str">
        <f t="shared" si="6"/>
        <v/>
      </c>
      <c r="B211" s="64">
        <f>'FORM NILAI SIAP'!N211</f>
        <v>0</v>
      </c>
      <c r="C211" s="64">
        <f>'FORM NILAI SIAP'!P211</f>
        <v>0</v>
      </c>
      <c r="D211" s="64">
        <f>'FORM NILAI SIAP'!R211</f>
        <v>0</v>
      </c>
      <c r="E211" s="64">
        <f>'FORM NILAI SIAP'!T211</f>
        <v>0</v>
      </c>
      <c r="F211" s="64">
        <f>'FORM NILAI SIAP'!V211</f>
        <v>0</v>
      </c>
      <c r="G211" s="64">
        <f>'FORM NILAI SIAP'!X211</f>
        <v>0</v>
      </c>
      <c r="H211" s="64">
        <f>'FORM NILAI SIAP'!Z211</f>
        <v>0</v>
      </c>
      <c r="I211" s="64">
        <f>'FORM NILAI SIAP'!AB211</f>
        <v>0</v>
      </c>
      <c r="J211" s="64">
        <f>'FORM NILAI SIAP'!AD211</f>
        <v>0</v>
      </c>
      <c r="K211" s="64">
        <f>'FORM NILAI SIAP'!AF211</f>
        <v>0</v>
      </c>
      <c r="L211" s="64">
        <f>'FORM NILAI SIAP'!AH211</f>
        <v>0</v>
      </c>
      <c r="M211" s="64">
        <f>'FORM NILAI SIAP'!AJ211</f>
        <v>0</v>
      </c>
      <c r="N211" s="64">
        <f>'FORM NILAI SIAP'!AL211</f>
        <v>0</v>
      </c>
      <c r="O211" s="64">
        <f>'FORM NILAI SIAP'!AN211</f>
        <v>0</v>
      </c>
      <c r="P211" s="106">
        <f t="shared" ca="1" si="2"/>
        <v>0</v>
      </c>
    </row>
    <row r="212" spans="1:16" ht="14.25" customHeight="1">
      <c r="A212" s="103" t="str">
        <f t="shared" si="6"/>
        <v/>
      </c>
      <c r="B212" s="64">
        <f>'FORM NILAI SIAP'!N212</f>
        <v>0</v>
      </c>
      <c r="C212" s="64">
        <f>'FORM NILAI SIAP'!P212</f>
        <v>0</v>
      </c>
      <c r="D212" s="64">
        <f>'FORM NILAI SIAP'!R212</f>
        <v>0</v>
      </c>
      <c r="E212" s="64">
        <f>'FORM NILAI SIAP'!T212</f>
        <v>0</v>
      </c>
      <c r="F212" s="64">
        <f>'FORM NILAI SIAP'!V212</f>
        <v>0</v>
      </c>
      <c r="G212" s="64">
        <f>'FORM NILAI SIAP'!X212</f>
        <v>0</v>
      </c>
      <c r="H212" s="64">
        <f>'FORM NILAI SIAP'!Z212</f>
        <v>0</v>
      </c>
      <c r="I212" s="64">
        <f>'FORM NILAI SIAP'!AB212</f>
        <v>0</v>
      </c>
      <c r="J212" s="64">
        <f>'FORM NILAI SIAP'!AD212</f>
        <v>0</v>
      </c>
      <c r="K212" s="64">
        <f>'FORM NILAI SIAP'!AF212</f>
        <v>0</v>
      </c>
      <c r="L212" s="64">
        <f>'FORM NILAI SIAP'!AH212</f>
        <v>0</v>
      </c>
      <c r="M212" s="64">
        <f>'FORM NILAI SIAP'!AJ212</f>
        <v>0</v>
      </c>
      <c r="N212" s="64">
        <f>'FORM NILAI SIAP'!AL212</f>
        <v>0</v>
      </c>
      <c r="O212" s="64">
        <f>'FORM NILAI SIAP'!AN212</f>
        <v>0</v>
      </c>
      <c r="P212" s="106">
        <f t="shared" ca="1" si="2"/>
        <v>0</v>
      </c>
    </row>
    <row r="213" spans="1:16" ht="14.25" customHeight="1">
      <c r="A213" s="103" t="str">
        <f t="shared" si="6"/>
        <v/>
      </c>
      <c r="B213" s="64">
        <f>'FORM NILAI SIAP'!N213</f>
        <v>0</v>
      </c>
      <c r="C213" s="64">
        <f>'FORM NILAI SIAP'!P213</f>
        <v>0</v>
      </c>
      <c r="D213" s="64">
        <f>'FORM NILAI SIAP'!R213</f>
        <v>0</v>
      </c>
      <c r="E213" s="64">
        <f>'FORM NILAI SIAP'!T213</f>
        <v>0</v>
      </c>
      <c r="F213" s="64">
        <f>'FORM NILAI SIAP'!V213</f>
        <v>0</v>
      </c>
      <c r="G213" s="64">
        <f>'FORM NILAI SIAP'!X213</f>
        <v>0</v>
      </c>
      <c r="H213" s="64">
        <f>'FORM NILAI SIAP'!Z213</f>
        <v>0</v>
      </c>
      <c r="I213" s="64">
        <f>'FORM NILAI SIAP'!AB213</f>
        <v>0</v>
      </c>
      <c r="J213" s="64">
        <f>'FORM NILAI SIAP'!AD213</f>
        <v>0</v>
      </c>
      <c r="K213" s="64">
        <f>'FORM NILAI SIAP'!AF213</f>
        <v>0</v>
      </c>
      <c r="L213" s="64">
        <f>'FORM NILAI SIAP'!AH213</f>
        <v>0</v>
      </c>
      <c r="M213" s="64">
        <f>'FORM NILAI SIAP'!AJ213</f>
        <v>0</v>
      </c>
      <c r="N213" s="64">
        <f>'FORM NILAI SIAP'!AL213</f>
        <v>0</v>
      </c>
      <c r="O213" s="64">
        <f>'FORM NILAI SIAP'!AN213</f>
        <v>0</v>
      </c>
      <c r="P213" s="106">
        <f t="shared" ca="1" si="2"/>
        <v>0</v>
      </c>
    </row>
    <row r="214" spans="1:16" ht="14.25" customHeight="1">
      <c r="A214" s="103" t="str">
        <f t="shared" si="6"/>
        <v/>
      </c>
      <c r="B214" s="64">
        <f>'FORM NILAI SIAP'!N214</f>
        <v>0</v>
      </c>
      <c r="C214" s="64">
        <f>'FORM NILAI SIAP'!P214</f>
        <v>0</v>
      </c>
      <c r="D214" s="64">
        <f>'FORM NILAI SIAP'!R214</f>
        <v>0</v>
      </c>
      <c r="E214" s="64">
        <f>'FORM NILAI SIAP'!T214</f>
        <v>0</v>
      </c>
      <c r="F214" s="64">
        <f>'FORM NILAI SIAP'!V214</f>
        <v>0</v>
      </c>
      <c r="G214" s="64">
        <f>'FORM NILAI SIAP'!X214</f>
        <v>0</v>
      </c>
      <c r="H214" s="64">
        <f>'FORM NILAI SIAP'!Z214</f>
        <v>0</v>
      </c>
      <c r="I214" s="64">
        <f>'FORM NILAI SIAP'!AB214</f>
        <v>0</v>
      </c>
      <c r="J214" s="64">
        <f>'FORM NILAI SIAP'!AD214</f>
        <v>0</v>
      </c>
      <c r="K214" s="64">
        <f>'FORM NILAI SIAP'!AF214</f>
        <v>0</v>
      </c>
      <c r="L214" s="64">
        <f>'FORM NILAI SIAP'!AH214</f>
        <v>0</v>
      </c>
      <c r="M214" s="64">
        <f>'FORM NILAI SIAP'!AJ214</f>
        <v>0</v>
      </c>
      <c r="N214" s="64">
        <f>'FORM NILAI SIAP'!AL214</f>
        <v>0</v>
      </c>
      <c r="O214" s="64">
        <f>'FORM NILAI SIAP'!AN214</f>
        <v>0</v>
      </c>
      <c r="P214" s="106">
        <f t="shared" ca="1" si="2"/>
        <v>0</v>
      </c>
    </row>
    <row r="215" spans="1:16" ht="14.25" customHeight="1">
      <c r="A215" s="103" t="str">
        <f t="shared" si="6"/>
        <v/>
      </c>
      <c r="B215" s="64">
        <f>'FORM NILAI SIAP'!N215</f>
        <v>0</v>
      </c>
      <c r="C215" s="64">
        <f>'FORM NILAI SIAP'!P215</f>
        <v>0</v>
      </c>
      <c r="D215" s="64">
        <f>'FORM NILAI SIAP'!R215</f>
        <v>0</v>
      </c>
      <c r="E215" s="64">
        <f>'FORM NILAI SIAP'!T215</f>
        <v>0</v>
      </c>
      <c r="F215" s="64">
        <f>'FORM NILAI SIAP'!V215</f>
        <v>0</v>
      </c>
      <c r="G215" s="64">
        <f>'FORM NILAI SIAP'!X215</f>
        <v>0</v>
      </c>
      <c r="H215" s="64">
        <f>'FORM NILAI SIAP'!Z215</f>
        <v>0</v>
      </c>
      <c r="I215" s="64">
        <f>'FORM NILAI SIAP'!AB215</f>
        <v>0</v>
      </c>
      <c r="J215" s="64">
        <f>'FORM NILAI SIAP'!AD215</f>
        <v>0</v>
      </c>
      <c r="K215" s="64">
        <f>'FORM NILAI SIAP'!AF215</f>
        <v>0</v>
      </c>
      <c r="L215" s="64">
        <f>'FORM NILAI SIAP'!AH215</f>
        <v>0</v>
      </c>
      <c r="M215" s="64">
        <f>'FORM NILAI SIAP'!AJ215</f>
        <v>0</v>
      </c>
      <c r="N215" s="64">
        <f>'FORM NILAI SIAP'!AL215</f>
        <v>0</v>
      </c>
      <c r="O215" s="64">
        <f>'FORM NILAI SIAP'!AN215</f>
        <v>0</v>
      </c>
      <c r="P215" s="106">
        <f t="shared" ca="1" si="2"/>
        <v>0</v>
      </c>
    </row>
    <row r="216" spans="1:16" ht="14.25" customHeight="1">
      <c r="A216" s="103" t="str">
        <f t="shared" si="6"/>
        <v/>
      </c>
      <c r="B216" s="64">
        <f>'FORM NILAI SIAP'!N216</f>
        <v>0</v>
      </c>
      <c r="C216" s="64">
        <f>'FORM NILAI SIAP'!P216</f>
        <v>0</v>
      </c>
      <c r="D216" s="64">
        <f>'FORM NILAI SIAP'!R216</f>
        <v>0</v>
      </c>
      <c r="E216" s="64">
        <f>'FORM NILAI SIAP'!T216</f>
        <v>0</v>
      </c>
      <c r="F216" s="64">
        <f>'FORM NILAI SIAP'!V216</f>
        <v>0</v>
      </c>
      <c r="G216" s="64">
        <f>'FORM NILAI SIAP'!X216</f>
        <v>0</v>
      </c>
      <c r="H216" s="64">
        <f>'FORM NILAI SIAP'!Z216</f>
        <v>0</v>
      </c>
      <c r="I216" s="64">
        <f>'FORM NILAI SIAP'!AB216</f>
        <v>0</v>
      </c>
      <c r="J216" s="64">
        <f>'FORM NILAI SIAP'!AD216</f>
        <v>0</v>
      </c>
      <c r="K216" s="64">
        <f>'FORM NILAI SIAP'!AF216</f>
        <v>0</v>
      </c>
      <c r="L216" s="64">
        <f>'FORM NILAI SIAP'!AH216</f>
        <v>0</v>
      </c>
      <c r="M216" s="64">
        <f>'FORM NILAI SIAP'!AJ216</f>
        <v>0</v>
      </c>
      <c r="N216" s="64">
        <f>'FORM NILAI SIAP'!AL216</f>
        <v>0</v>
      </c>
      <c r="O216" s="64">
        <f>'FORM NILAI SIAP'!AN216</f>
        <v>0</v>
      </c>
      <c r="P216" s="106">
        <f t="shared" ca="1" si="2"/>
        <v>0</v>
      </c>
    </row>
    <row r="217" spans="1:16" ht="14.25" customHeight="1">
      <c r="A217" s="103" t="str">
        <f t="shared" si="6"/>
        <v/>
      </c>
      <c r="B217" s="64">
        <f>'FORM NILAI SIAP'!N217</f>
        <v>0</v>
      </c>
      <c r="C217" s="64">
        <f>'FORM NILAI SIAP'!P217</f>
        <v>0</v>
      </c>
      <c r="D217" s="64">
        <f>'FORM NILAI SIAP'!R217</f>
        <v>0</v>
      </c>
      <c r="E217" s="64">
        <f>'FORM NILAI SIAP'!T217</f>
        <v>0</v>
      </c>
      <c r="F217" s="64">
        <f>'FORM NILAI SIAP'!V217</f>
        <v>0</v>
      </c>
      <c r="G217" s="64">
        <f>'FORM NILAI SIAP'!X217</f>
        <v>0</v>
      </c>
      <c r="H217" s="64">
        <f>'FORM NILAI SIAP'!Z217</f>
        <v>0</v>
      </c>
      <c r="I217" s="64">
        <f>'FORM NILAI SIAP'!AB217</f>
        <v>0</v>
      </c>
      <c r="J217" s="64">
        <f>'FORM NILAI SIAP'!AD217</f>
        <v>0</v>
      </c>
      <c r="K217" s="64">
        <f>'FORM NILAI SIAP'!AF217</f>
        <v>0</v>
      </c>
      <c r="L217" s="64">
        <f>'FORM NILAI SIAP'!AH217</f>
        <v>0</v>
      </c>
      <c r="M217" s="64">
        <f>'FORM NILAI SIAP'!AJ217</f>
        <v>0</v>
      </c>
      <c r="N217" s="64">
        <f>'FORM NILAI SIAP'!AL217</f>
        <v>0</v>
      </c>
      <c r="O217" s="64">
        <f>'FORM NILAI SIAP'!AN217</f>
        <v>0</v>
      </c>
      <c r="P217" s="106">
        <f t="shared" ca="1" si="2"/>
        <v>0</v>
      </c>
    </row>
    <row r="218" spans="1:16" ht="14.25" customHeight="1">
      <c r="A218" s="103" t="str">
        <f t="shared" si="6"/>
        <v/>
      </c>
      <c r="B218" s="64">
        <f>'FORM NILAI SIAP'!N218</f>
        <v>0</v>
      </c>
      <c r="C218" s="64">
        <f>'FORM NILAI SIAP'!P218</f>
        <v>0</v>
      </c>
      <c r="D218" s="64">
        <f>'FORM NILAI SIAP'!R218</f>
        <v>0</v>
      </c>
      <c r="E218" s="64">
        <f>'FORM NILAI SIAP'!T218</f>
        <v>0</v>
      </c>
      <c r="F218" s="64">
        <f>'FORM NILAI SIAP'!V218</f>
        <v>0</v>
      </c>
      <c r="G218" s="64">
        <f>'FORM NILAI SIAP'!X218</f>
        <v>0</v>
      </c>
      <c r="H218" s="64">
        <f>'FORM NILAI SIAP'!Z218</f>
        <v>0</v>
      </c>
      <c r="I218" s="64">
        <f>'FORM NILAI SIAP'!AB218</f>
        <v>0</v>
      </c>
      <c r="J218" s="64">
        <f>'FORM NILAI SIAP'!AD218</f>
        <v>0</v>
      </c>
      <c r="K218" s="64">
        <f>'FORM NILAI SIAP'!AF218</f>
        <v>0</v>
      </c>
      <c r="L218" s="64">
        <f>'FORM NILAI SIAP'!AH218</f>
        <v>0</v>
      </c>
      <c r="M218" s="64">
        <f>'FORM NILAI SIAP'!AJ218</f>
        <v>0</v>
      </c>
      <c r="N218" s="64">
        <f>'FORM NILAI SIAP'!AL218</f>
        <v>0</v>
      </c>
      <c r="O218" s="64">
        <f>'FORM NILAI SIAP'!AN218</f>
        <v>0</v>
      </c>
      <c r="P218" s="106">
        <f t="shared" ca="1" si="2"/>
        <v>0</v>
      </c>
    </row>
    <row r="219" spans="1:16" ht="14.25" customHeight="1">
      <c r="A219" s="103" t="str">
        <f t="shared" si="6"/>
        <v/>
      </c>
      <c r="B219" s="64">
        <f>'FORM NILAI SIAP'!N219</f>
        <v>0</v>
      </c>
      <c r="C219" s="64">
        <f>'FORM NILAI SIAP'!P219</f>
        <v>0</v>
      </c>
      <c r="D219" s="64">
        <f>'FORM NILAI SIAP'!R219</f>
        <v>0</v>
      </c>
      <c r="E219" s="64">
        <f>'FORM NILAI SIAP'!T219</f>
        <v>0</v>
      </c>
      <c r="F219" s="64">
        <f>'FORM NILAI SIAP'!V219</f>
        <v>0</v>
      </c>
      <c r="G219" s="64">
        <f>'FORM NILAI SIAP'!X219</f>
        <v>0</v>
      </c>
      <c r="H219" s="64">
        <f>'FORM NILAI SIAP'!Z219</f>
        <v>0</v>
      </c>
      <c r="I219" s="64">
        <f>'FORM NILAI SIAP'!AB219</f>
        <v>0</v>
      </c>
      <c r="J219" s="64">
        <f>'FORM NILAI SIAP'!AD219</f>
        <v>0</v>
      </c>
      <c r="K219" s="64">
        <f>'FORM NILAI SIAP'!AF219</f>
        <v>0</v>
      </c>
      <c r="L219" s="64">
        <f>'FORM NILAI SIAP'!AH219</f>
        <v>0</v>
      </c>
      <c r="M219" s="64">
        <f>'FORM NILAI SIAP'!AJ219</f>
        <v>0</v>
      </c>
      <c r="N219" s="64">
        <f>'FORM NILAI SIAP'!AL219</f>
        <v>0</v>
      </c>
      <c r="O219" s="64">
        <f>'FORM NILAI SIAP'!AN219</f>
        <v>0</v>
      </c>
      <c r="P219" s="106">
        <f t="shared" ca="1" si="2"/>
        <v>0</v>
      </c>
    </row>
    <row r="220" spans="1:16" ht="14.25" customHeight="1">
      <c r="A220" s="103" t="str">
        <f t="shared" si="6"/>
        <v/>
      </c>
      <c r="B220" s="64">
        <f>'FORM NILAI SIAP'!N220</f>
        <v>0</v>
      </c>
      <c r="C220" s="64">
        <f>'FORM NILAI SIAP'!P220</f>
        <v>0</v>
      </c>
      <c r="D220" s="64">
        <f>'FORM NILAI SIAP'!R220</f>
        <v>0</v>
      </c>
      <c r="E220" s="64">
        <f>'FORM NILAI SIAP'!T220</f>
        <v>0</v>
      </c>
      <c r="F220" s="64">
        <f>'FORM NILAI SIAP'!V220</f>
        <v>0</v>
      </c>
      <c r="G220" s="64">
        <f>'FORM NILAI SIAP'!X220</f>
        <v>0</v>
      </c>
      <c r="H220" s="64">
        <f>'FORM NILAI SIAP'!Z220</f>
        <v>0</v>
      </c>
      <c r="I220" s="64">
        <f>'FORM NILAI SIAP'!AB220</f>
        <v>0</v>
      </c>
      <c r="J220" s="64">
        <f>'FORM NILAI SIAP'!AD220</f>
        <v>0</v>
      </c>
      <c r="K220" s="64">
        <f>'FORM NILAI SIAP'!AF220</f>
        <v>0</v>
      </c>
      <c r="L220" s="64">
        <f>'FORM NILAI SIAP'!AH220</f>
        <v>0</v>
      </c>
      <c r="M220" s="64">
        <f>'FORM NILAI SIAP'!AJ220</f>
        <v>0</v>
      </c>
      <c r="N220" s="64">
        <f>'FORM NILAI SIAP'!AL220</f>
        <v>0</v>
      </c>
      <c r="O220" s="64">
        <f>'FORM NILAI SIAP'!AN220</f>
        <v>0</v>
      </c>
      <c r="P220" s="106">
        <f t="shared" ca="1" si="2"/>
        <v>0</v>
      </c>
    </row>
    <row r="221" spans="1:16" ht="14.25" customHeight="1">
      <c r="A221" s="103" t="str">
        <f t="shared" si="6"/>
        <v/>
      </c>
      <c r="B221" s="64">
        <f>'FORM NILAI SIAP'!N221</f>
        <v>0</v>
      </c>
      <c r="C221" s="64">
        <f>'FORM NILAI SIAP'!P221</f>
        <v>0</v>
      </c>
      <c r="D221" s="64">
        <f>'FORM NILAI SIAP'!R221</f>
        <v>0</v>
      </c>
      <c r="E221" s="64">
        <f>'FORM NILAI SIAP'!T221</f>
        <v>0</v>
      </c>
      <c r="F221" s="64">
        <f>'FORM NILAI SIAP'!V221</f>
        <v>0</v>
      </c>
      <c r="G221" s="64">
        <f>'FORM NILAI SIAP'!X221</f>
        <v>0</v>
      </c>
      <c r="H221" s="64">
        <f>'FORM NILAI SIAP'!Z221</f>
        <v>0</v>
      </c>
      <c r="I221" s="64">
        <f>'FORM NILAI SIAP'!AB221</f>
        <v>0</v>
      </c>
      <c r="J221" s="64">
        <f>'FORM NILAI SIAP'!AD221</f>
        <v>0</v>
      </c>
      <c r="K221" s="64">
        <f>'FORM NILAI SIAP'!AF221</f>
        <v>0</v>
      </c>
      <c r="L221" s="64">
        <f>'FORM NILAI SIAP'!AH221</f>
        <v>0</v>
      </c>
      <c r="M221" s="64">
        <f>'FORM NILAI SIAP'!AJ221</f>
        <v>0</v>
      </c>
      <c r="N221" s="64">
        <f>'FORM NILAI SIAP'!AL221</f>
        <v>0</v>
      </c>
      <c r="O221" s="64">
        <f>'FORM NILAI SIAP'!AN221</f>
        <v>0</v>
      </c>
      <c r="P221" s="106">
        <f t="shared" ca="1" si="2"/>
        <v>0</v>
      </c>
    </row>
    <row r="222" spans="1:16" ht="14.25" customHeight="1">
      <c r="A222" s="103" t="str">
        <f t="shared" si="6"/>
        <v/>
      </c>
      <c r="B222" s="64">
        <f>'FORM NILAI SIAP'!N222</f>
        <v>0</v>
      </c>
      <c r="C222" s="64">
        <f>'FORM NILAI SIAP'!P222</f>
        <v>0</v>
      </c>
      <c r="D222" s="64">
        <f>'FORM NILAI SIAP'!R222</f>
        <v>0</v>
      </c>
      <c r="E222" s="64">
        <f>'FORM NILAI SIAP'!T222</f>
        <v>0</v>
      </c>
      <c r="F222" s="64">
        <f>'FORM NILAI SIAP'!V222</f>
        <v>0</v>
      </c>
      <c r="G222" s="64">
        <f>'FORM NILAI SIAP'!X222</f>
        <v>0</v>
      </c>
      <c r="H222" s="64">
        <f>'FORM NILAI SIAP'!Z222</f>
        <v>0</v>
      </c>
      <c r="I222" s="64">
        <f>'FORM NILAI SIAP'!AB222</f>
        <v>0</v>
      </c>
      <c r="J222" s="64">
        <f>'FORM NILAI SIAP'!AD222</f>
        <v>0</v>
      </c>
      <c r="K222" s="64">
        <f>'FORM NILAI SIAP'!AF222</f>
        <v>0</v>
      </c>
      <c r="L222" s="64">
        <f>'FORM NILAI SIAP'!AH222</f>
        <v>0</v>
      </c>
      <c r="M222" s="64">
        <f>'FORM NILAI SIAP'!AJ222</f>
        <v>0</v>
      </c>
      <c r="N222" s="64">
        <f>'FORM NILAI SIAP'!AL222</f>
        <v>0</v>
      </c>
      <c r="O222" s="64">
        <f>'FORM NILAI SIAP'!AN222</f>
        <v>0</v>
      </c>
      <c r="P222" s="106">
        <f t="shared" ca="1" si="2"/>
        <v>0</v>
      </c>
    </row>
    <row r="223" spans="1:16" ht="14.25" customHeight="1">
      <c r="A223" s="103" t="str">
        <f t="shared" si="6"/>
        <v/>
      </c>
      <c r="B223" s="64">
        <f>'FORM NILAI SIAP'!N223</f>
        <v>0</v>
      </c>
      <c r="C223" s="64">
        <f>'FORM NILAI SIAP'!P223</f>
        <v>0</v>
      </c>
      <c r="D223" s="64">
        <f>'FORM NILAI SIAP'!R223</f>
        <v>0</v>
      </c>
      <c r="E223" s="64">
        <f>'FORM NILAI SIAP'!T223</f>
        <v>0</v>
      </c>
      <c r="F223" s="64">
        <f>'FORM NILAI SIAP'!V223</f>
        <v>0</v>
      </c>
      <c r="G223" s="64">
        <f>'FORM NILAI SIAP'!X223</f>
        <v>0</v>
      </c>
      <c r="H223" s="64">
        <f>'FORM NILAI SIAP'!Z223</f>
        <v>0</v>
      </c>
      <c r="I223" s="64">
        <f>'FORM NILAI SIAP'!AB223</f>
        <v>0</v>
      </c>
      <c r="J223" s="64">
        <f>'FORM NILAI SIAP'!AD223</f>
        <v>0</v>
      </c>
      <c r="K223" s="64">
        <f>'FORM NILAI SIAP'!AF223</f>
        <v>0</v>
      </c>
      <c r="L223" s="64">
        <f>'FORM NILAI SIAP'!AH223</f>
        <v>0</v>
      </c>
      <c r="M223" s="64">
        <f>'FORM NILAI SIAP'!AJ223</f>
        <v>0</v>
      </c>
      <c r="N223" s="64">
        <f>'FORM NILAI SIAP'!AL223</f>
        <v>0</v>
      </c>
      <c r="O223" s="64">
        <f>'FORM NILAI SIAP'!AN223</f>
        <v>0</v>
      </c>
      <c r="P223" s="106">
        <f t="shared" ca="1" si="2"/>
        <v>0</v>
      </c>
    </row>
    <row r="224" spans="1:16" ht="14.25" customHeight="1">
      <c r="A224" s="103" t="str">
        <f t="shared" si="6"/>
        <v/>
      </c>
      <c r="B224" s="64">
        <f>'FORM NILAI SIAP'!N224</f>
        <v>0</v>
      </c>
      <c r="C224" s="64">
        <f>'FORM NILAI SIAP'!P224</f>
        <v>0</v>
      </c>
      <c r="D224" s="64">
        <f>'FORM NILAI SIAP'!R224</f>
        <v>0</v>
      </c>
      <c r="E224" s="64">
        <f>'FORM NILAI SIAP'!T224</f>
        <v>0</v>
      </c>
      <c r="F224" s="64">
        <f>'FORM NILAI SIAP'!V224</f>
        <v>0</v>
      </c>
      <c r="G224" s="64">
        <f>'FORM NILAI SIAP'!X224</f>
        <v>0</v>
      </c>
      <c r="H224" s="64">
        <f>'FORM NILAI SIAP'!Z224</f>
        <v>0</v>
      </c>
      <c r="I224" s="64">
        <f>'FORM NILAI SIAP'!AB224</f>
        <v>0</v>
      </c>
      <c r="J224" s="64">
        <f>'FORM NILAI SIAP'!AD224</f>
        <v>0</v>
      </c>
      <c r="K224" s="64">
        <f>'FORM NILAI SIAP'!AF224</f>
        <v>0</v>
      </c>
      <c r="L224" s="64">
        <f>'FORM NILAI SIAP'!AH224</f>
        <v>0</v>
      </c>
      <c r="M224" s="64">
        <f>'FORM NILAI SIAP'!AJ224</f>
        <v>0</v>
      </c>
      <c r="N224" s="64">
        <f>'FORM NILAI SIAP'!AL224</f>
        <v>0</v>
      </c>
      <c r="O224" s="64">
        <f>'FORM NILAI SIAP'!AN224</f>
        <v>0</v>
      </c>
      <c r="P224" s="106">
        <f t="shared" ca="1" si="2"/>
        <v>0</v>
      </c>
    </row>
    <row r="225" spans="1:16" ht="14.25" customHeight="1">
      <c r="A225" s="103" t="str">
        <f t="shared" si="6"/>
        <v/>
      </c>
      <c r="B225" s="64">
        <f>'FORM NILAI SIAP'!N225</f>
        <v>0</v>
      </c>
      <c r="C225" s="64">
        <f>'FORM NILAI SIAP'!P225</f>
        <v>0</v>
      </c>
      <c r="D225" s="64">
        <f>'FORM NILAI SIAP'!R225</f>
        <v>0</v>
      </c>
      <c r="E225" s="64">
        <f>'FORM NILAI SIAP'!T225</f>
        <v>0</v>
      </c>
      <c r="F225" s="64">
        <f>'FORM NILAI SIAP'!V225</f>
        <v>0</v>
      </c>
      <c r="G225" s="64">
        <f>'FORM NILAI SIAP'!X225</f>
        <v>0</v>
      </c>
      <c r="H225" s="64">
        <f>'FORM NILAI SIAP'!Z225</f>
        <v>0</v>
      </c>
      <c r="I225" s="64">
        <f>'FORM NILAI SIAP'!AB225</f>
        <v>0</v>
      </c>
      <c r="J225" s="64">
        <f>'FORM NILAI SIAP'!AD225</f>
        <v>0</v>
      </c>
      <c r="K225" s="64">
        <f>'FORM NILAI SIAP'!AF225</f>
        <v>0</v>
      </c>
      <c r="L225" s="64">
        <f>'FORM NILAI SIAP'!AH225</f>
        <v>0</v>
      </c>
      <c r="M225" s="64">
        <f>'FORM NILAI SIAP'!AJ225</f>
        <v>0</v>
      </c>
      <c r="N225" s="64">
        <f>'FORM NILAI SIAP'!AL225</f>
        <v>0</v>
      </c>
      <c r="O225" s="64">
        <f>'FORM NILAI SIAP'!AN225</f>
        <v>0</v>
      </c>
      <c r="P225" s="106">
        <f t="shared" ca="1" si="2"/>
        <v>0</v>
      </c>
    </row>
    <row r="226" spans="1:16" ht="14.25" customHeight="1">
      <c r="A226" s="103" t="str">
        <f t="shared" si="6"/>
        <v/>
      </c>
      <c r="B226" s="64">
        <f>'FORM NILAI SIAP'!N226</f>
        <v>0</v>
      </c>
      <c r="C226" s="64">
        <f>'FORM NILAI SIAP'!P226</f>
        <v>0</v>
      </c>
      <c r="D226" s="64">
        <f>'FORM NILAI SIAP'!R226</f>
        <v>0</v>
      </c>
      <c r="E226" s="64">
        <f>'FORM NILAI SIAP'!T226</f>
        <v>0</v>
      </c>
      <c r="F226" s="64">
        <f>'FORM NILAI SIAP'!V226</f>
        <v>0</v>
      </c>
      <c r="G226" s="64">
        <f>'FORM NILAI SIAP'!X226</f>
        <v>0</v>
      </c>
      <c r="H226" s="64">
        <f>'FORM NILAI SIAP'!Z226</f>
        <v>0</v>
      </c>
      <c r="I226" s="64">
        <f>'FORM NILAI SIAP'!AB226</f>
        <v>0</v>
      </c>
      <c r="J226" s="64">
        <f>'FORM NILAI SIAP'!AD226</f>
        <v>0</v>
      </c>
      <c r="K226" s="64">
        <f>'FORM NILAI SIAP'!AF226</f>
        <v>0</v>
      </c>
      <c r="L226" s="64">
        <f>'FORM NILAI SIAP'!AH226</f>
        <v>0</v>
      </c>
      <c r="M226" s="64">
        <f>'FORM NILAI SIAP'!AJ226</f>
        <v>0</v>
      </c>
      <c r="N226" s="64">
        <f>'FORM NILAI SIAP'!AL226</f>
        <v>0</v>
      </c>
      <c r="O226" s="64">
        <f>'FORM NILAI SIAP'!AN226</f>
        <v>0</v>
      </c>
      <c r="P226" s="106">
        <f t="shared" ca="1" si="2"/>
        <v>0</v>
      </c>
    </row>
    <row r="227" spans="1:16" ht="14.25" customHeight="1">
      <c r="A227" s="103" t="str">
        <f t="shared" si="6"/>
        <v/>
      </c>
      <c r="B227" s="64">
        <f>'FORM NILAI SIAP'!N227</f>
        <v>0</v>
      </c>
      <c r="C227" s="64">
        <f>'FORM NILAI SIAP'!P227</f>
        <v>0</v>
      </c>
      <c r="D227" s="64">
        <f>'FORM NILAI SIAP'!R227</f>
        <v>0</v>
      </c>
      <c r="E227" s="64">
        <f>'FORM NILAI SIAP'!T227</f>
        <v>0</v>
      </c>
      <c r="F227" s="64">
        <f>'FORM NILAI SIAP'!V227</f>
        <v>0</v>
      </c>
      <c r="G227" s="64">
        <f>'FORM NILAI SIAP'!X227</f>
        <v>0</v>
      </c>
      <c r="H227" s="64">
        <f>'FORM NILAI SIAP'!Z227</f>
        <v>0</v>
      </c>
      <c r="I227" s="64">
        <f>'FORM NILAI SIAP'!AB227</f>
        <v>0</v>
      </c>
      <c r="J227" s="64">
        <f>'FORM NILAI SIAP'!AD227</f>
        <v>0</v>
      </c>
      <c r="K227" s="64">
        <f>'FORM NILAI SIAP'!AF227</f>
        <v>0</v>
      </c>
      <c r="L227" s="64">
        <f>'FORM NILAI SIAP'!AH227</f>
        <v>0</v>
      </c>
      <c r="M227" s="64">
        <f>'FORM NILAI SIAP'!AJ227</f>
        <v>0</v>
      </c>
      <c r="N227" s="64">
        <f>'FORM NILAI SIAP'!AL227</f>
        <v>0</v>
      </c>
      <c r="O227" s="64">
        <f>'FORM NILAI SIAP'!AN227</f>
        <v>0</v>
      </c>
      <c r="P227" s="106">
        <f t="shared" ca="1" si="2"/>
        <v>0</v>
      </c>
    </row>
    <row r="228" spans="1:16" ht="14.25" customHeight="1">
      <c r="A228" s="103" t="str">
        <f t="shared" si="6"/>
        <v/>
      </c>
      <c r="B228" s="64">
        <f>'FORM NILAI SIAP'!N228</f>
        <v>0</v>
      </c>
      <c r="C228" s="64">
        <f>'FORM NILAI SIAP'!P228</f>
        <v>0</v>
      </c>
      <c r="D228" s="64">
        <f>'FORM NILAI SIAP'!R228</f>
        <v>0</v>
      </c>
      <c r="E228" s="64">
        <f>'FORM NILAI SIAP'!T228</f>
        <v>0</v>
      </c>
      <c r="F228" s="64">
        <f>'FORM NILAI SIAP'!V228</f>
        <v>0</v>
      </c>
      <c r="G228" s="64">
        <f>'FORM NILAI SIAP'!X228</f>
        <v>0</v>
      </c>
      <c r="H228" s="64">
        <f>'FORM NILAI SIAP'!Z228</f>
        <v>0</v>
      </c>
      <c r="I228" s="64">
        <f>'FORM NILAI SIAP'!AB228</f>
        <v>0</v>
      </c>
      <c r="J228" s="64">
        <f>'FORM NILAI SIAP'!AD228</f>
        <v>0</v>
      </c>
      <c r="K228" s="64">
        <f>'FORM NILAI SIAP'!AF228</f>
        <v>0</v>
      </c>
      <c r="L228" s="64">
        <f>'FORM NILAI SIAP'!AH228</f>
        <v>0</v>
      </c>
      <c r="M228" s="64">
        <f>'FORM NILAI SIAP'!AJ228</f>
        <v>0</v>
      </c>
      <c r="N228" s="64">
        <f>'FORM NILAI SIAP'!AL228</f>
        <v>0</v>
      </c>
      <c r="O228" s="64">
        <f>'FORM NILAI SIAP'!AN228</f>
        <v>0</v>
      </c>
      <c r="P228" s="106">
        <f t="shared" ca="1" si="2"/>
        <v>0</v>
      </c>
    </row>
    <row r="229" spans="1:16" ht="14.25" customHeight="1">
      <c r="A229" s="103" t="str">
        <f t="shared" si="6"/>
        <v/>
      </c>
      <c r="B229" s="64">
        <f>'FORM NILAI SIAP'!N229</f>
        <v>0</v>
      </c>
      <c r="C229" s="64">
        <f>'FORM NILAI SIAP'!P229</f>
        <v>0</v>
      </c>
      <c r="D229" s="64">
        <f>'FORM NILAI SIAP'!R229</f>
        <v>0</v>
      </c>
      <c r="E229" s="64">
        <f>'FORM NILAI SIAP'!T229</f>
        <v>0</v>
      </c>
      <c r="F229" s="64">
        <f>'FORM NILAI SIAP'!V229</f>
        <v>0</v>
      </c>
      <c r="G229" s="64">
        <f>'FORM NILAI SIAP'!X229</f>
        <v>0</v>
      </c>
      <c r="H229" s="64">
        <f>'FORM NILAI SIAP'!Z229</f>
        <v>0</v>
      </c>
      <c r="I229" s="64">
        <f>'FORM NILAI SIAP'!AB229</f>
        <v>0</v>
      </c>
      <c r="J229" s="64">
        <f>'FORM NILAI SIAP'!AD229</f>
        <v>0</v>
      </c>
      <c r="K229" s="64">
        <f>'FORM NILAI SIAP'!AF229</f>
        <v>0</v>
      </c>
      <c r="L229" s="64">
        <f>'FORM NILAI SIAP'!AH229</f>
        <v>0</v>
      </c>
      <c r="M229" s="64">
        <f>'FORM NILAI SIAP'!AJ229</f>
        <v>0</v>
      </c>
      <c r="N229" s="64">
        <f>'FORM NILAI SIAP'!AL229</f>
        <v>0</v>
      </c>
      <c r="O229" s="64">
        <f>'FORM NILAI SIAP'!AN229</f>
        <v>0</v>
      </c>
      <c r="P229" s="106">
        <f t="shared" ca="1" si="2"/>
        <v>0</v>
      </c>
    </row>
    <row r="230" spans="1:16" ht="14.25" customHeight="1">
      <c r="A230" s="103" t="str">
        <f t="shared" si="6"/>
        <v/>
      </c>
      <c r="B230" s="64">
        <f>'FORM NILAI SIAP'!N230</f>
        <v>0</v>
      </c>
      <c r="C230" s="64">
        <f>'FORM NILAI SIAP'!P230</f>
        <v>0</v>
      </c>
      <c r="D230" s="64">
        <f>'FORM NILAI SIAP'!R230</f>
        <v>0</v>
      </c>
      <c r="E230" s="64">
        <f>'FORM NILAI SIAP'!T230</f>
        <v>0</v>
      </c>
      <c r="F230" s="64">
        <f>'FORM NILAI SIAP'!V230</f>
        <v>0</v>
      </c>
      <c r="G230" s="64">
        <f>'FORM NILAI SIAP'!X230</f>
        <v>0</v>
      </c>
      <c r="H230" s="64">
        <f>'FORM NILAI SIAP'!Z230</f>
        <v>0</v>
      </c>
      <c r="I230" s="64">
        <f>'FORM NILAI SIAP'!AB230</f>
        <v>0</v>
      </c>
      <c r="J230" s="64">
        <f>'FORM NILAI SIAP'!AD230</f>
        <v>0</v>
      </c>
      <c r="K230" s="64">
        <f>'FORM NILAI SIAP'!AF230</f>
        <v>0</v>
      </c>
      <c r="L230" s="64">
        <f>'FORM NILAI SIAP'!AH230</f>
        <v>0</v>
      </c>
      <c r="M230" s="64">
        <f>'FORM NILAI SIAP'!AJ230</f>
        <v>0</v>
      </c>
      <c r="N230" s="64">
        <f>'FORM NILAI SIAP'!AL230</f>
        <v>0</v>
      </c>
      <c r="O230" s="64">
        <f>'FORM NILAI SIAP'!AN230</f>
        <v>0</v>
      </c>
      <c r="P230" s="106">
        <f t="shared" ca="1" si="2"/>
        <v>0</v>
      </c>
    </row>
    <row r="231" spans="1:16" ht="14.25" customHeight="1">
      <c r="A231" s="103" t="str">
        <f t="shared" si="6"/>
        <v/>
      </c>
      <c r="B231" s="64">
        <f>'FORM NILAI SIAP'!N231</f>
        <v>0</v>
      </c>
      <c r="C231" s="64">
        <f>'FORM NILAI SIAP'!P231</f>
        <v>0</v>
      </c>
      <c r="D231" s="64">
        <f>'FORM NILAI SIAP'!R231</f>
        <v>0</v>
      </c>
      <c r="E231" s="64">
        <f>'FORM NILAI SIAP'!T231</f>
        <v>0</v>
      </c>
      <c r="F231" s="64">
        <f>'FORM NILAI SIAP'!V231</f>
        <v>0</v>
      </c>
      <c r="G231" s="64">
        <f>'FORM NILAI SIAP'!X231</f>
        <v>0</v>
      </c>
      <c r="H231" s="64">
        <f>'FORM NILAI SIAP'!Z231</f>
        <v>0</v>
      </c>
      <c r="I231" s="64">
        <f>'FORM NILAI SIAP'!AB231</f>
        <v>0</v>
      </c>
      <c r="J231" s="64">
        <f>'FORM NILAI SIAP'!AD231</f>
        <v>0</v>
      </c>
      <c r="K231" s="64">
        <f>'FORM NILAI SIAP'!AF231</f>
        <v>0</v>
      </c>
      <c r="L231" s="64">
        <f>'FORM NILAI SIAP'!AH231</f>
        <v>0</v>
      </c>
      <c r="M231" s="64">
        <f>'FORM NILAI SIAP'!AJ231</f>
        <v>0</v>
      </c>
      <c r="N231" s="64">
        <f>'FORM NILAI SIAP'!AL231</f>
        <v>0</v>
      </c>
      <c r="O231" s="64">
        <f>'FORM NILAI SIAP'!AN231</f>
        <v>0</v>
      </c>
      <c r="P231" s="106">
        <f t="shared" ca="1" si="2"/>
        <v>0</v>
      </c>
    </row>
    <row r="232" spans="1:16" ht="14.25" customHeight="1">
      <c r="A232" s="103" t="str">
        <f t="shared" si="6"/>
        <v/>
      </c>
      <c r="B232" s="64">
        <f>'FORM NILAI SIAP'!N232</f>
        <v>0</v>
      </c>
      <c r="C232" s="64">
        <f>'FORM NILAI SIAP'!P232</f>
        <v>0</v>
      </c>
      <c r="D232" s="64">
        <f>'FORM NILAI SIAP'!R232</f>
        <v>0</v>
      </c>
      <c r="E232" s="64">
        <f>'FORM NILAI SIAP'!T232</f>
        <v>0</v>
      </c>
      <c r="F232" s="64">
        <f>'FORM NILAI SIAP'!V232</f>
        <v>0</v>
      </c>
      <c r="G232" s="64">
        <f>'FORM NILAI SIAP'!X232</f>
        <v>0</v>
      </c>
      <c r="H232" s="64">
        <f>'FORM NILAI SIAP'!Z232</f>
        <v>0</v>
      </c>
      <c r="I232" s="64">
        <f>'FORM NILAI SIAP'!AB232</f>
        <v>0</v>
      </c>
      <c r="J232" s="64">
        <f>'FORM NILAI SIAP'!AD232</f>
        <v>0</v>
      </c>
      <c r="K232" s="64">
        <f>'FORM NILAI SIAP'!AF232</f>
        <v>0</v>
      </c>
      <c r="L232" s="64">
        <f>'FORM NILAI SIAP'!AH232</f>
        <v>0</v>
      </c>
      <c r="M232" s="64">
        <f>'FORM NILAI SIAP'!AJ232</f>
        <v>0</v>
      </c>
      <c r="N232" s="64">
        <f>'FORM NILAI SIAP'!AL232</f>
        <v>0</v>
      </c>
      <c r="O232" s="64">
        <f>'FORM NILAI SIAP'!AN232</f>
        <v>0</v>
      </c>
      <c r="P232" s="106">
        <f t="shared" ca="1" si="2"/>
        <v>0</v>
      </c>
    </row>
    <row r="233" spans="1:16" ht="14.25" customHeight="1">
      <c r="A233" s="103" t="str">
        <f t="shared" si="6"/>
        <v/>
      </c>
      <c r="B233" s="64">
        <f>'FORM NILAI SIAP'!N233</f>
        <v>0</v>
      </c>
      <c r="C233" s="64">
        <f>'FORM NILAI SIAP'!P233</f>
        <v>0</v>
      </c>
      <c r="D233" s="64">
        <f>'FORM NILAI SIAP'!R233</f>
        <v>0</v>
      </c>
      <c r="E233" s="64">
        <f>'FORM NILAI SIAP'!T233</f>
        <v>0</v>
      </c>
      <c r="F233" s="64">
        <f>'FORM NILAI SIAP'!V233</f>
        <v>0</v>
      </c>
      <c r="G233" s="64">
        <f>'FORM NILAI SIAP'!X233</f>
        <v>0</v>
      </c>
      <c r="H233" s="64">
        <f>'FORM NILAI SIAP'!Z233</f>
        <v>0</v>
      </c>
      <c r="I233" s="64">
        <f>'FORM NILAI SIAP'!AB233</f>
        <v>0</v>
      </c>
      <c r="J233" s="64">
        <f>'FORM NILAI SIAP'!AD233</f>
        <v>0</v>
      </c>
      <c r="K233" s="64">
        <f>'FORM NILAI SIAP'!AF233</f>
        <v>0</v>
      </c>
      <c r="L233" s="64">
        <f>'FORM NILAI SIAP'!AH233</f>
        <v>0</v>
      </c>
      <c r="M233" s="64">
        <f>'FORM NILAI SIAP'!AJ233</f>
        <v>0</v>
      </c>
      <c r="N233" s="64">
        <f>'FORM NILAI SIAP'!AL233</f>
        <v>0</v>
      </c>
      <c r="O233" s="64">
        <f>'FORM NILAI SIAP'!AN233</f>
        <v>0</v>
      </c>
      <c r="P233" s="106">
        <f t="shared" ca="1" si="2"/>
        <v>0</v>
      </c>
    </row>
    <row r="234" spans="1:16" ht="14.25" customHeight="1">
      <c r="A234" s="103" t="str">
        <f t="shared" si="6"/>
        <v/>
      </c>
      <c r="B234" s="64">
        <f>'FORM NILAI SIAP'!N234</f>
        <v>0</v>
      </c>
      <c r="C234" s="64">
        <f>'FORM NILAI SIAP'!P234</f>
        <v>0</v>
      </c>
      <c r="D234" s="64">
        <f>'FORM NILAI SIAP'!R234</f>
        <v>0</v>
      </c>
      <c r="E234" s="64">
        <f>'FORM NILAI SIAP'!T234</f>
        <v>0</v>
      </c>
      <c r="F234" s="64">
        <f>'FORM NILAI SIAP'!V234</f>
        <v>0</v>
      </c>
      <c r="G234" s="64">
        <f>'FORM NILAI SIAP'!X234</f>
        <v>0</v>
      </c>
      <c r="H234" s="64">
        <f>'FORM NILAI SIAP'!Z234</f>
        <v>0</v>
      </c>
      <c r="I234" s="64">
        <f>'FORM NILAI SIAP'!AB234</f>
        <v>0</v>
      </c>
      <c r="J234" s="64">
        <f>'FORM NILAI SIAP'!AD234</f>
        <v>0</v>
      </c>
      <c r="K234" s="64">
        <f>'FORM NILAI SIAP'!AF234</f>
        <v>0</v>
      </c>
      <c r="L234" s="64">
        <f>'FORM NILAI SIAP'!AH234</f>
        <v>0</v>
      </c>
      <c r="M234" s="64">
        <f>'FORM NILAI SIAP'!AJ234</f>
        <v>0</v>
      </c>
      <c r="N234" s="64">
        <f>'FORM NILAI SIAP'!AL234</f>
        <v>0</v>
      </c>
      <c r="O234" s="64">
        <f>'FORM NILAI SIAP'!AN234</f>
        <v>0</v>
      </c>
      <c r="P234" s="106">
        <f t="shared" ca="1" si="2"/>
        <v>0</v>
      </c>
    </row>
    <row r="235" spans="1:16" ht="14.25" customHeight="1">
      <c r="A235" s="103" t="str">
        <f t="shared" si="6"/>
        <v/>
      </c>
      <c r="B235" s="64">
        <f>'FORM NILAI SIAP'!N235</f>
        <v>0</v>
      </c>
      <c r="C235" s="64">
        <f>'FORM NILAI SIAP'!P235</f>
        <v>0</v>
      </c>
      <c r="D235" s="64">
        <f>'FORM NILAI SIAP'!R235</f>
        <v>0</v>
      </c>
      <c r="E235" s="64">
        <f>'FORM NILAI SIAP'!T235</f>
        <v>0</v>
      </c>
      <c r="F235" s="64">
        <f>'FORM NILAI SIAP'!V235</f>
        <v>0</v>
      </c>
      <c r="G235" s="64">
        <f>'FORM NILAI SIAP'!X235</f>
        <v>0</v>
      </c>
      <c r="H235" s="64">
        <f>'FORM NILAI SIAP'!Z235</f>
        <v>0</v>
      </c>
      <c r="I235" s="64">
        <f>'FORM NILAI SIAP'!AB235</f>
        <v>0</v>
      </c>
      <c r="J235" s="64">
        <f>'FORM NILAI SIAP'!AD235</f>
        <v>0</v>
      </c>
      <c r="K235" s="64">
        <f>'FORM NILAI SIAP'!AF235</f>
        <v>0</v>
      </c>
      <c r="L235" s="64">
        <f>'FORM NILAI SIAP'!AH235</f>
        <v>0</v>
      </c>
      <c r="M235" s="64">
        <f>'FORM NILAI SIAP'!AJ235</f>
        <v>0</v>
      </c>
      <c r="N235" s="64">
        <f>'FORM NILAI SIAP'!AL235</f>
        <v>0</v>
      </c>
      <c r="O235" s="64">
        <f>'FORM NILAI SIAP'!AN235</f>
        <v>0</v>
      </c>
      <c r="P235" s="106">
        <f t="shared" ca="1" si="2"/>
        <v>0</v>
      </c>
    </row>
    <row r="236" spans="1:16" ht="14.25" customHeight="1">
      <c r="A236" s="103" t="str">
        <f t="shared" si="6"/>
        <v/>
      </c>
      <c r="B236" s="64">
        <f>'FORM NILAI SIAP'!N236</f>
        <v>0</v>
      </c>
      <c r="C236" s="64">
        <f>'FORM NILAI SIAP'!P236</f>
        <v>0</v>
      </c>
      <c r="D236" s="64">
        <f>'FORM NILAI SIAP'!R236</f>
        <v>0</v>
      </c>
      <c r="E236" s="64">
        <f>'FORM NILAI SIAP'!T236</f>
        <v>0</v>
      </c>
      <c r="F236" s="64">
        <f>'FORM NILAI SIAP'!V236</f>
        <v>0</v>
      </c>
      <c r="G236" s="64">
        <f>'FORM NILAI SIAP'!X236</f>
        <v>0</v>
      </c>
      <c r="H236" s="64">
        <f>'FORM NILAI SIAP'!Z236</f>
        <v>0</v>
      </c>
      <c r="I236" s="64">
        <f>'FORM NILAI SIAP'!AB236</f>
        <v>0</v>
      </c>
      <c r="J236" s="64">
        <f>'FORM NILAI SIAP'!AD236</f>
        <v>0</v>
      </c>
      <c r="K236" s="64">
        <f>'FORM NILAI SIAP'!AF236</f>
        <v>0</v>
      </c>
      <c r="L236" s="64">
        <f>'FORM NILAI SIAP'!AH236</f>
        <v>0</v>
      </c>
      <c r="M236" s="64">
        <f>'FORM NILAI SIAP'!AJ236</f>
        <v>0</v>
      </c>
      <c r="N236" s="64">
        <f>'FORM NILAI SIAP'!AL236</f>
        <v>0</v>
      </c>
      <c r="O236" s="64">
        <f>'FORM NILAI SIAP'!AN236</f>
        <v>0</v>
      </c>
      <c r="P236" s="106">
        <f t="shared" ca="1" si="2"/>
        <v>0</v>
      </c>
    </row>
    <row r="237" spans="1:16" ht="14.25" customHeight="1">
      <c r="A237" s="103" t="str">
        <f t="shared" si="6"/>
        <v/>
      </c>
      <c r="B237" s="64">
        <f>'FORM NILAI SIAP'!N237</f>
        <v>0</v>
      </c>
      <c r="C237" s="64">
        <f>'FORM NILAI SIAP'!P237</f>
        <v>0</v>
      </c>
      <c r="D237" s="64">
        <f>'FORM NILAI SIAP'!R237</f>
        <v>0</v>
      </c>
      <c r="E237" s="64">
        <f>'FORM NILAI SIAP'!T237</f>
        <v>0</v>
      </c>
      <c r="F237" s="64">
        <f>'FORM NILAI SIAP'!V237</f>
        <v>0</v>
      </c>
      <c r="G237" s="64">
        <f>'FORM NILAI SIAP'!X237</f>
        <v>0</v>
      </c>
      <c r="H237" s="64">
        <f>'FORM NILAI SIAP'!Z237</f>
        <v>0</v>
      </c>
      <c r="I237" s="64">
        <f>'FORM NILAI SIAP'!AB237</f>
        <v>0</v>
      </c>
      <c r="J237" s="64">
        <f>'FORM NILAI SIAP'!AD237</f>
        <v>0</v>
      </c>
      <c r="K237" s="64">
        <f>'FORM NILAI SIAP'!AF237</f>
        <v>0</v>
      </c>
      <c r="L237" s="64">
        <f>'FORM NILAI SIAP'!AH237</f>
        <v>0</v>
      </c>
      <c r="M237" s="64">
        <f>'FORM NILAI SIAP'!AJ237</f>
        <v>0</v>
      </c>
      <c r="N237" s="64">
        <f>'FORM NILAI SIAP'!AL237</f>
        <v>0</v>
      </c>
      <c r="O237" s="64">
        <f>'FORM NILAI SIAP'!AN237</f>
        <v>0</v>
      </c>
      <c r="P237" s="106">
        <f t="shared" ca="1" si="2"/>
        <v>0</v>
      </c>
    </row>
    <row r="238" spans="1:16" ht="14.25" customHeight="1">
      <c r="A238" s="103" t="str">
        <f t="shared" si="6"/>
        <v/>
      </c>
      <c r="B238" s="64">
        <f>'FORM NILAI SIAP'!N238</f>
        <v>0</v>
      </c>
      <c r="C238" s="64">
        <f>'FORM NILAI SIAP'!P238</f>
        <v>0</v>
      </c>
      <c r="D238" s="64">
        <f>'FORM NILAI SIAP'!R238</f>
        <v>0</v>
      </c>
      <c r="E238" s="64">
        <f>'FORM NILAI SIAP'!T238</f>
        <v>0</v>
      </c>
      <c r="F238" s="64">
        <f>'FORM NILAI SIAP'!V238</f>
        <v>0</v>
      </c>
      <c r="G238" s="64">
        <f>'FORM NILAI SIAP'!X238</f>
        <v>0</v>
      </c>
      <c r="H238" s="64">
        <f>'FORM NILAI SIAP'!Z238</f>
        <v>0</v>
      </c>
      <c r="I238" s="64">
        <f>'FORM NILAI SIAP'!AB238</f>
        <v>0</v>
      </c>
      <c r="J238" s="64">
        <f>'FORM NILAI SIAP'!AD238</f>
        <v>0</v>
      </c>
      <c r="K238" s="64">
        <f>'FORM NILAI SIAP'!AF238</f>
        <v>0</v>
      </c>
      <c r="L238" s="64">
        <f>'FORM NILAI SIAP'!AH238</f>
        <v>0</v>
      </c>
      <c r="M238" s="64">
        <f>'FORM NILAI SIAP'!AJ238</f>
        <v>0</v>
      </c>
      <c r="N238" s="64">
        <f>'FORM NILAI SIAP'!AL238</f>
        <v>0</v>
      </c>
      <c r="O238" s="64">
        <f>'FORM NILAI SIAP'!AN238</f>
        <v>0</v>
      </c>
      <c r="P238" s="106">
        <f t="shared" ca="1" si="2"/>
        <v>0</v>
      </c>
    </row>
    <row r="239" spans="1:16" ht="14.25" customHeight="1">
      <c r="A239" s="103" t="str">
        <f t="shared" si="6"/>
        <v/>
      </c>
      <c r="B239" s="64">
        <f>'FORM NILAI SIAP'!N239</f>
        <v>0</v>
      </c>
      <c r="C239" s="64">
        <f>'FORM NILAI SIAP'!P239</f>
        <v>0</v>
      </c>
      <c r="D239" s="64">
        <f>'FORM NILAI SIAP'!R239</f>
        <v>0</v>
      </c>
      <c r="E239" s="64">
        <f>'FORM NILAI SIAP'!T239</f>
        <v>0</v>
      </c>
      <c r="F239" s="64">
        <f>'FORM NILAI SIAP'!V239</f>
        <v>0</v>
      </c>
      <c r="G239" s="64">
        <f>'FORM NILAI SIAP'!X239</f>
        <v>0</v>
      </c>
      <c r="H239" s="64">
        <f>'FORM NILAI SIAP'!Z239</f>
        <v>0</v>
      </c>
      <c r="I239" s="64">
        <f>'FORM NILAI SIAP'!AB239</f>
        <v>0</v>
      </c>
      <c r="J239" s="64">
        <f>'FORM NILAI SIAP'!AD239</f>
        <v>0</v>
      </c>
      <c r="K239" s="64">
        <f>'FORM NILAI SIAP'!AF239</f>
        <v>0</v>
      </c>
      <c r="L239" s="64">
        <f>'FORM NILAI SIAP'!AH239</f>
        <v>0</v>
      </c>
      <c r="M239" s="64">
        <f>'FORM NILAI SIAP'!AJ239</f>
        <v>0</v>
      </c>
      <c r="N239" s="64">
        <f>'FORM NILAI SIAP'!AL239</f>
        <v>0</v>
      </c>
      <c r="O239" s="64">
        <f>'FORM NILAI SIAP'!AN239</f>
        <v>0</v>
      </c>
      <c r="P239" s="106">
        <f t="shared" ca="1" si="2"/>
        <v>0</v>
      </c>
    </row>
    <row r="240" spans="1:16" ht="14.25" customHeight="1">
      <c r="A240" s="103" t="str">
        <f t="shared" si="6"/>
        <v/>
      </c>
      <c r="B240" s="64">
        <f>'FORM NILAI SIAP'!N240</f>
        <v>0</v>
      </c>
      <c r="C240" s="64">
        <f>'FORM NILAI SIAP'!P240</f>
        <v>0</v>
      </c>
      <c r="D240" s="64">
        <f>'FORM NILAI SIAP'!R240</f>
        <v>0</v>
      </c>
      <c r="E240" s="64">
        <f>'FORM NILAI SIAP'!T240</f>
        <v>0</v>
      </c>
      <c r="F240" s="64">
        <f>'FORM NILAI SIAP'!V240</f>
        <v>0</v>
      </c>
      <c r="G240" s="64">
        <f>'FORM NILAI SIAP'!X240</f>
        <v>0</v>
      </c>
      <c r="H240" s="64">
        <f>'FORM NILAI SIAP'!Z240</f>
        <v>0</v>
      </c>
      <c r="I240" s="64">
        <f>'FORM NILAI SIAP'!AB240</f>
        <v>0</v>
      </c>
      <c r="J240" s="64">
        <f>'FORM NILAI SIAP'!AD240</f>
        <v>0</v>
      </c>
      <c r="K240" s="64">
        <f>'FORM NILAI SIAP'!AF240</f>
        <v>0</v>
      </c>
      <c r="L240" s="64">
        <f>'FORM NILAI SIAP'!AH240</f>
        <v>0</v>
      </c>
      <c r="M240" s="64">
        <f>'FORM NILAI SIAP'!AJ240</f>
        <v>0</v>
      </c>
      <c r="N240" s="64">
        <f>'FORM NILAI SIAP'!AL240</f>
        <v>0</v>
      </c>
      <c r="O240" s="64">
        <f>'FORM NILAI SIAP'!AN240</f>
        <v>0</v>
      </c>
      <c r="P240" s="106">
        <f t="shared" ca="1" si="2"/>
        <v>0</v>
      </c>
    </row>
    <row r="241" spans="1:16" ht="14.25" customHeight="1">
      <c r="A241" s="103" t="str">
        <f t="shared" si="6"/>
        <v/>
      </c>
      <c r="B241" s="64">
        <f>'FORM NILAI SIAP'!N241</f>
        <v>0</v>
      </c>
      <c r="C241" s="64">
        <f>'FORM NILAI SIAP'!P241</f>
        <v>0</v>
      </c>
      <c r="D241" s="64">
        <f>'FORM NILAI SIAP'!R241</f>
        <v>0</v>
      </c>
      <c r="E241" s="64">
        <f>'FORM NILAI SIAP'!T241</f>
        <v>0</v>
      </c>
      <c r="F241" s="64">
        <f>'FORM NILAI SIAP'!V241</f>
        <v>0</v>
      </c>
      <c r="G241" s="64">
        <f>'FORM NILAI SIAP'!X241</f>
        <v>0</v>
      </c>
      <c r="H241" s="64">
        <f>'FORM NILAI SIAP'!Z241</f>
        <v>0</v>
      </c>
      <c r="I241" s="64">
        <f>'FORM NILAI SIAP'!AB241</f>
        <v>0</v>
      </c>
      <c r="J241" s="64">
        <f>'FORM NILAI SIAP'!AD241</f>
        <v>0</v>
      </c>
      <c r="K241" s="64">
        <f>'FORM NILAI SIAP'!AF241</f>
        <v>0</v>
      </c>
      <c r="L241" s="64">
        <f>'FORM NILAI SIAP'!AH241</f>
        <v>0</v>
      </c>
      <c r="M241" s="64">
        <f>'FORM NILAI SIAP'!AJ241</f>
        <v>0</v>
      </c>
      <c r="N241" s="64">
        <f>'FORM NILAI SIAP'!AL241</f>
        <v>0</v>
      </c>
      <c r="O241" s="64">
        <f>'FORM NILAI SIAP'!AN241</f>
        <v>0</v>
      </c>
      <c r="P241" s="106">
        <f t="shared" ca="1" si="2"/>
        <v>0</v>
      </c>
    </row>
    <row r="242" spans="1:16" ht="14.25" customHeight="1">
      <c r="A242" s="103" t="str">
        <f t="shared" si="6"/>
        <v/>
      </c>
      <c r="B242" s="64">
        <f>'FORM NILAI SIAP'!N242</f>
        <v>0</v>
      </c>
      <c r="C242" s="64">
        <f>'FORM NILAI SIAP'!P242</f>
        <v>0</v>
      </c>
      <c r="D242" s="64">
        <f>'FORM NILAI SIAP'!R242</f>
        <v>0</v>
      </c>
      <c r="E242" s="64">
        <f>'FORM NILAI SIAP'!T242</f>
        <v>0</v>
      </c>
      <c r="F242" s="64">
        <f>'FORM NILAI SIAP'!V242</f>
        <v>0</v>
      </c>
      <c r="G242" s="64">
        <f>'FORM NILAI SIAP'!X242</f>
        <v>0</v>
      </c>
      <c r="H242" s="64">
        <f>'FORM NILAI SIAP'!Z242</f>
        <v>0</v>
      </c>
      <c r="I242" s="64">
        <f>'FORM NILAI SIAP'!AB242</f>
        <v>0</v>
      </c>
      <c r="J242" s="64">
        <f>'FORM NILAI SIAP'!AD242</f>
        <v>0</v>
      </c>
      <c r="K242" s="64">
        <f>'FORM NILAI SIAP'!AF242</f>
        <v>0</v>
      </c>
      <c r="L242" s="64">
        <f>'FORM NILAI SIAP'!AH242</f>
        <v>0</v>
      </c>
      <c r="M242" s="64">
        <f>'FORM NILAI SIAP'!AJ242</f>
        <v>0</v>
      </c>
      <c r="N242" s="64">
        <f>'FORM NILAI SIAP'!AL242</f>
        <v>0</v>
      </c>
      <c r="O242" s="64">
        <f>'FORM NILAI SIAP'!AN242</f>
        <v>0</v>
      </c>
      <c r="P242" s="106">
        <f t="shared" ca="1" si="2"/>
        <v>0</v>
      </c>
    </row>
    <row r="243" spans="1:16" ht="14.25" customHeight="1">
      <c r="A243" s="103" t="str">
        <f t="shared" si="6"/>
        <v/>
      </c>
      <c r="B243" s="64">
        <f>'FORM NILAI SIAP'!N243</f>
        <v>0</v>
      </c>
      <c r="C243" s="64">
        <f>'FORM NILAI SIAP'!P243</f>
        <v>0</v>
      </c>
      <c r="D243" s="64">
        <f>'FORM NILAI SIAP'!R243</f>
        <v>0</v>
      </c>
      <c r="E243" s="64">
        <f>'FORM NILAI SIAP'!T243</f>
        <v>0</v>
      </c>
      <c r="F243" s="64">
        <f>'FORM NILAI SIAP'!V243</f>
        <v>0</v>
      </c>
      <c r="G243" s="64">
        <f>'FORM NILAI SIAP'!X243</f>
        <v>0</v>
      </c>
      <c r="H243" s="64">
        <f>'FORM NILAI SIAP'!Z243</f>
        <v>0</v>
      </c>
      <c r="I243" s="64">
        <f>'FORM NILAI SIAP'!AB243</f>
        <v>0</v>
      </c>
      <c r="J243" s="64">
        <f>'FORM NILAI SIAP'!AD243</f>
        <v>0</v>
      </c>
      <c r="K243" s="64">
        <f>'FORM NILAI SIAP'!AF243</f>
        <v>0</v>
      </c>
      <c r="L243" s="64">
        <f>'FORM NILAI SIAP'!AH243</f>
        <v>0</v>
      </c>
      <c r="M243" s="64">
        <f>'FORM NILAI SIAP'!AJ243</f>
        <v>0</v>
      </c>
      <c r="N243" s="64">
        <f>'FORM NILAI SIAP'!AL243</f>
        <v>0</v>
      </c>
      <c r="O243" s="64">
        <f>'FORM NILAI SIAP'!AN243</f>
        <v>0</v>
      </c>
      <c r="P243" s="106">
        <f t="shared" ca="1" si="2"/>
        <v>0</v>
      </c>
    </row>
    <row r="244" spans="1:16" ht="14.25" customHeight="1">
      <c r="A244" s="103" t="str">
        <f t="shared" si="6"/>
        <v/>
      </c>
      <c r="B244" s="64">
        <f>'FORM NILAI SIAP'!N244</f>
        <v>0</v>
      </c>
      <c r="C244" s="64">
        <f>'FORM NILAI SIAP'!P244</f>
        <v>0</v>
      </c>
      <c r="D244" s="64">
        <f>'FORM NILAI SIAP'!R244</f>
        <v>0</v>
      </c>
      <c r="E244" s="64">
        <f>'FORM NILAI SIAP'!T244</f>
        <v>0</v>
      </c>
      <c r="F244" s="64">
        <f>'FORM NILAI SIAP'!V244</f>
        <v>0</v>
      </c>
      <c r="G244" s="64">
        <f>'FORM NILAI SIAP'!X244</f>
        <v>0</v>
      </c>
      <c r="H244" s="64">
        <f>'FORM NILAI SIAP'!Z244</f>
        <v>0</v>
      </c>
      <c r="I244" s="64">
        <f>'FORM NILAI SIAP'!AB244</f>
        <v>0</v>
      </c>
      <c r="J244" s="64">
        <f>'FORM NILAI SIAP'!AD244</f>
        <v>0</v>
      </c>
      <c r="K244" s="64">
        <f>'FORM NILAI SIAP'!AF244</f>
        <v>0</v>
      </c>
      <c r="L244" s="64">
        <f>'FORM NILAI SIAP'!AH244</f>
        <v>0</v>
      </c>
      <c r="M244" s="64">
        <f>'FORM NILAI SIAP'!AJ244</f>
        <v>0</v>
      </c>
      <c r="N244" s="64">
        <f>'FORM NILAI SIAP'!AL244</f>
        <v>0</v>
      </c>
      <c r="O244" s="64">
        <f>'FORM NILAI SIAP'!AN244</f>
        <v>0</v>
      </c>
      <c r="P244" s="106">
        <f t="shared" ca="1" si="2"/>
        <v>0</v>
      </c>
    </row>
    <row r="245" spans="1:16" ht="14.25" customHeight="1">
      <c r="A245" s="103" t="str">
        <f t="shared" si="6"/>
        <v/>
      </c>
      <c r="B245" s="64">
        <f>'FORM NILAI SIAP'!N245</f>
        <v>0</v>
      </c>
      <c r="C245" s="64">
        <f>'FORM NILAI SIAP'!P245</f>
        <v>0</v>
      </c>
      <c r="D245" s="64">
        <f>'FORM NILAI SIAP'!R245</f>
        <v>0</v>
      </c>
      <c r="E245" s="64">
        <f>'FORM NILAI SIAP'!T245</f>
        <v>0</v>
      </c>
      <c r="F245" s="64">
        <f>'FORM NILAI SIAP'!V245</f>
        <v>0</v>
      </c>
      <c r="G245" s="64">
        <f>'FORM NILAI SIAP'!X245</f>
        <v>0</v>
      </c>
      <c r="H245" s="64">
        <f>'FORM NILAI SIAP'!Z245</f>
        <v>0</v>
      </c>
      <c r="I245" s="64">
        <f>'FORM NILAI SIAP'!AB245</f>
        <v>0</v>
      </c>
      <c r="J245" s="64">
        <f>'FORM NILAI SIAP'!AD245</f>
        <v>0</v>
      </c>
      <c r="K245" s="64">
        <f>'FORM NILAI SIAP'!AF245</f>
        <v>0</v>
      </c>
      <c r="L245" s="64">
        <f>'FORM NILAI SIAP'!AH245</f>
        <v>0</v>
      </c>
      <c r="M245" s="64">
        <f>'FORM NILAI SIAP'!AJ245</f>
        <v>0</v>
      </c>
      <c r="N245" s="64">
        <f>'FORM NILAI SIAP'!AL245</f>
        <v>0</v>
      </c>
      <c r="O245" s="64">
        <f>'FORM NILAI SIAP'!AN245</f>
        <v>0</v>
      </c>
      <c r="P245" s="106">
        <f t="shared" ca="1" si="2"/>
        <v>0</v>
      </c>
    </row>
    <row r="246" spans="1:16" ht="14.25" customHeight="1">
      <c r="A246" s="103" t="str">
        <f t="shared" si="6"/>
        <v/>
      </c>
      <c r="B246" s="64">
        <f>'FORM NILAI SIAP'!N246</f>
        <v>0</v>
      </c>
      <c r="C246" s="64">
        <f>'FORM NILAI SIAP'!P246</f>
        <v>0</v>
      </c>
      <c r="D246" s="64">
        <f>'FORM NILAI SIAP'!R246</f>
        <v>0</v>
      </c>
      <c r="E246" s="64">
        <f>'FORM NILAI SIAP'!T246</f>
        <v>0</v>
      </c>
      <c r="F246" s="64">
        <f>'FORM NILAI SIAP'!V246</f>
        <v>0</v>
      </c>
      <c r="G246" s="64">
        <f>'FORM NILAI SIAP'!X246</f>
        <v>0</v>
      </c>
      <c r="H246" s="64">
        <f>'FORM NILAI SIAP'!Z246</f>
        <v>0</v>
      </c>
      <c r="I246" s="64">
        <f>'FORM NILAI SIAP'!AB246</f>
        <v>0</v>
      </c>
      <c r="J246" s="64">
        <f>'FORM NILAI SIAP'!AD246</f>
        <v>0</v>
      </c>
      <c r="K246" s="64">
        <f>'FORM NILAI SIAP'!AF246</f>
        <v>0</v>
      </c>
      <c r="L246" s="64">
        <f>'FORM NILAI SIAP'!AH246</f>
        <v>0</v>
      </c>
      <c r="M246" s="64">
        <f>'FORM NILAI SIAP'!AJ246</f>
        <v>0</v>
      </c>
      <c r="N246" s="64">
        <f>'FORM NILAI SIAP'!AL246</f>
        <v>0</v>
      </c>
      <c r="O246" s="64">
        <f>'FORM NILAI SIAP'!AN246</f>
        <v>0</v>
      </c>
      <c r="P246" s="106">
        <f t="shared" ca="1" si="2"/>
        <v>0</v>
      </c>
    </row>
    <row r="247" spans="1:16" ht="14.25" customHeight="1">
      <c r="A247" s="103" t="str">
        <f t="shared" si="6"/>
        <v/>
      </c>
      <c r="B247" s="64">
        <f>'FORM NILAI SIAP'!N247</f>
        <v>0</v>
      </c>
      <c r="C247" s="64">
        <f>'FORM NILAI SIAP'!P247</f>
        <v>0</v>
      </c>
      <c r="D247" s="64">
        <f>'FORM NILAI SIAP'!R247</f>
        <v>0</v>
      </c>
      <c r="E247" s="64">
        <f>'FORM NILAI SIAP'!T247</f>
        <v>0</v>
      </c>
      <c r="F247" s="64">
        <f>'FORM NILAI SIAP'!V247</f>
        <v>0</v>
      </c>
      <c r="G247" s="64">
        <f>'FORM NILAI SIAP'!X247</f>
        <v>0</v>
      </c>
      <c r="H247" s="64">
        <f>'FORM NILAI SIAP'!Z247</f>
        <v>0</v>
      </c>
      <c r="I247" s="64">
        <f>'FORM NILAI SIAP'!AB247</f>
        <v>0</v>
      </c>
      <c r="J247" s="64">
        <f>'FORM NILAI SIAP'!AD247</f>
        <v>0</v>
      </c>
      <c r="K247" s="64">
        <f>'FORM NILAI SIAP'!AF247</f>
        <v>0</v>
      </c>
      <c r="L247" s="64">
        <f>'FORM NILAI SIAP'!AH247</f>
        <v>0</v>
      </c>
      <c r="M247" s="64">
        <f>'FORM NILAI SIAP'!AJ247</f>
        <v>0</v>
      </c>
      <c r="N247" s="64">
        <f>'FORM NILAI SIAP'!AL247</f>
        <v>0</v>
      </c>
      <c r="O247" s="64">
        <f>'FORM NILAI SIAP'!AN247</f>
        <v>0</v>
      </c>
      <c r="P247" s="106">
        <f t="shared" ca="1" si="2"/>
        <v>0</v>
      </c>
    </row>
    <row r="248" spans="1:16" ht="14.25" customHeight="1">
      <c r="A248" s="103" t="str">
        <f t="shared" si="6"/>
        <v/>
      </c>
      <c r="B248" s="64">
        <f>'FORM NILAI SIAP'!N248</f>
        <v>0</v>
      </c>
      <c r="C248" s="64">
        <f>'FORM NILAI SIAP'!P248</f>
        <v>0</v>
      </c>
      <c r="D248" s="64">
        <f>'FORM NILAI SIAP'!R248</f>
        <v>0</v>
      </c>
      <c r="E248" s="64">
        <f>'FORM NILAI SIAP'!T248</f>
        <v>0</v>
      </c>
      <c r="F248" s="64">
        <f>'FORM NILAI SIAP'!V248</f>
        <v>0</v>
      </c>
      <c r="G248" s="64">
        <f>'FORM NILAI SIAP'!X248</f>
        <v>0</v>
      </c>
      <c r="H248" s="64">
        <f>'FORM NILAI SIAP'!Z248</f>
        <v>0</v>
      </c>
      <c r="I248" s="64">
        <f>'FORM NILAI SIAP'!AB248</f>
        <v>0</v>
      </c>
      <c r="J248" s="64">
        <f>'FORM NILAI SIAP'!AD248</f>
        <v>0</v>
      </c>
      <c r="K248" s="64">
        <f>'FORM NILAI SIAP'!AF248</f>
        <v>0</v>
      </c>
      <c r="L248" s="64">
        <f>'FORM NILAI SIAP'!AH248</f>
        <v>0</v>
      </c>
      <c r="M248" s="64">
        <f>'FORM NILAI SIAP'!AJ248</f>
        <v>0</v>
      </c>
      <c r="N248" s="64">
        <f>'FORM NILAI SIAP'!AL248</f>
        <v>0</v>
      </c>
      <c r="O248" s="64">
        <f>'FORM NILAI SIAP'!AN248</f>
        <v>0</v>
      </c>
      <c r="P248" s="106">
        <f t="shared" ca="1" si="2"/>
        <v>0</v>
      </c>
    </row>
    <row r="249" spans="1:16" ht="14.25" customHeight="1">
      <c r="A249" s="103" t="str">
        <f t="shared" si="6"/>
        <v/>
      </c>
      <c r="B249" s="64">
        <f>'FORM NILAI SIAP'!N249</f>
        <v>0</v>
      </c>
      <c r="C249" s="64">
        <f>'FORM NILAI SIAP'!P249</f>
        <v>0</v>
      </c>
      <c r="D249" s="64">
        <f>'FORM NILAI SIAP'!R249</f>
        <v>0</v>
      </c>
      <c r="E249" s="64">
        <f>'FORM NILAI SIAP'!T249</f>
        <v>0</v>
      </c>
      <c r="F249" s="64">
        <f>'FORM NILAI SIAP'!V249</f>
        <v>0</v>
      </c>
      <c r="G249" s="64">
        <f>'FORM NILAI SIAP'!X249</f>
        <v>0</v>
      </c>
      <c r="H249" s="64">
        <f>'FORM NILAI SIAP'!Z249</f>
        <v>0</v>
      </c>
      <c r="I249" s="64">
        <f>'FORM NILAI SIAP'!AB249</f>
        <v>0</v>
      </c>
      <c r="J249" s="64">
        <f>'FORM NILAI SIAP'!AD249</f>
        <v>0</v>
      </c>
      <c r="K249" s="64">
        <f>'FORM NILAI SIAP'!AF249</f>
        <v>0</v>
      </c>
      <c r="L249" s="64">
        <f>'FORM NILAI SIAP'!AH249</f>
        <v>0</v>
      </c>
      <c r="M249" s="64">
        <f>'FORM NILAI SIAP'!AJ249</f>
        <v>0</v>
      </c>
      <c r="N249" s="64">
        <f>'FORM NILAI SIAP'!AL249</f>
        <v>0</v>
      </c>
      <c r="O249" s="64">
        <f>'FORM NILAI SIAP'!AN249</f>
        <v>0</v>
      </c>
      <c r="P249" s="106">
        <f t="shared" ca="1" si="2"/>
        <v>0</v>
      </c>
    </row>
    <row r="250" spans="1:16" ht="14.25" customHeight="1">
      <c r="A250" s="103" t="str">
        <f t="shared" si="6"/>
        <v/>
      </c>
      <c r="B250" s="64">
        <f>'FORM NILAI SIAP'!N250</f>
        <v>0</v>
      </c>
      <c r="C250" s="64">
        <f>'FORM NILAI SIAP'!P250</f>
        <v>0</v>
      </c>
      <c r="D250" s="64">
        <f>'FORM NILAI SIAP'!R250</f>
        <v>0</v>
      </c>
      <c r="E250" s="64">
        <f>'FORM NILAI SIAP'!T250</f>
        <v>0</v>
      </c>
      <c r="F250" s="64">
        <f>'FORM NILAI SIAP'!V250</f>
        <v>0</v>
      </c>
      <c r="G250" s="64">
        <f>'FORM NILAI SIAP'!X250</f>
        <v>0</v>
      </c>
      <c r="H250" s="64">
        <f>'FORM NILAI SIAP'!Z250</f>
        <v>0</v>
      </c>
      <c r="I250" s="64">
        <f>'FORM NILAI SIAP'!AB250</f>
        <v>0</v>
      </c>
      <c r="J250" s="64">
        <f>'FORM NILAI SIAP'!AD250</f>
        <v>0</v>
      </c>
      <c r="K250" s="64">
        <f>'FORM NILAI SIAP'!AF250</f>
        <v>0</v>
      </c>
      <c r="L250" s="64">
        <f>'FORM NILAI SIAP'!AH250</f>
        <v>0</v>
      </c>
      <c r="M250" s="64">
        <f>'FORM NILAI SIAP'!AJ250</f>
        <v>0</v>
      </c>
      <c r="N250" s="64">
        <f>'FORM NILAI SIAP'!AL250</f>
        <v>0</v>
      </c>
      <c r="O250" s="64">
        <f>'FORM NILAI SIAP'!AN250</f>
        <v>0</v>
      </c>
      <c r="P250" s="106">
        <f t="shared" ca="1" si="2"/>
        <v>0</v>
      </c>
    </row>
    <row r="251" spans="1:16" ht="14.25" customHeight="1">
      <c r="A251" s="103" t="str">
        <f t="shared" si="6"/>
        <v/>
      </c>
      <c r="B251" s="64">
        <f>'FORM NILAI SIAP'!N251</f>
        <v>0</v>
      </c>
      <c r="C251" s="64">
        <f>'FORM NILAI SIAP'!P251</f>
        <v>0</v>
      </c>
      <c r="D251" s="64">
        <f>'FORM NILAI SIAP'!R251</f>
        <v>0</v>
      </c>
      <c r="E251" s="64">
        <f>'FORM NILAI SIAP'!T251</f>
        <v>0</v>
      </c>
      <c r="F251" s="64">
        <f>'FORM NILAI SIAP'!V251</f>
        <v>0</v>
      </c>
      <c r="G251" s="64">
        <f>'FORM NILAI SIAP'!X251</f>
        <v>0</v>
      </c>
      <c r="H251" s="64">
        <f>'FORM NILAI SIAP'!Z251</f>
        <v>0</v>
      </c>
      <c r="I251" s="64">
        <f>'FORM NILAI SIAP'!AB251</f>
        <v>0</v>
      </c>
      <c r="J251" s="64">
        <f>'FORM NILAI SIAP'!AD251</f>
        <v>0</v>
      </c>
      <c r="K251" s="64">
        <f>'FORM NILAI SIAP'!AF251</f>
        <v>0</v>
      </c>
      <c r="L251" s="64">
        <f>'FORM NILAI SIAP'!AH251</f>
        <v>0</v>
      </c>
      <c r="M251" s="64">
        <f>'FORM NILAI SIAP'!AJ251</f>
        <v>0</v>
      </c>
      <c r="N251" s="64">
        <f>'FORM NILAI SIAP'!AL251</f>
        <v>0</v>
      </c>
      <c r="O251" s="64">
        <f>'FORM NILAI SIAP'!AN251</f>
        <v>0</v>
      </c>
      <c r="P251" s="106">
        <f t="shared" ca="1" si="2"/>
        <v>0</v>
      </c>
    </row>
    <row r="252" spans="1:16" ht="14.25" customHeight="1"/>
    <row r="253" spans="1:16" ht="14.25" customHeight="1"/>
    <row r="254" spans="1:16" ht="14.25" customHeight="1"/>
    <row r="255" spans="1:16" ht="14.25" customHeight="1"/>
    <row r="256" spans="1:1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dataValidations count="1">
    <dataValidation type="list" allowBlank="1" showErrorMessage="1" sqref="T1" xr:uid="{00000000-0002-0000-0800-000000000000}">
      <formula1>$B$7:$O$7</formula1>
    </dataValidation>
  </dataValidations>
  <pageMargins left="0.7" right="0.7" top="0.75" bottom="0.75" header="0" footer="0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DE9D9"/>
  </sheetPr>
  <dimension ref="A1:G1000"/>
  <sheetViews>
    <sheetView workbookViewId="0"/>
  </sheetViews>
  <sheetFormatPr defaultColWidth="14.42578125" defaultRowHeight="15" customHeight="1"/>
  <cols>
    <col min="1" max="1" width="14.7109375" customWidth="1"/>
    <col min="2" max="2" width="7.5703125" hidden="1" customWidth="1"/>
    <col min="3" max="3" width="12.85546875" customWidth="1"/>
    <col min="4" max="4" width="13" customWidth="1"/>
    <col min="5" max="5" width="14" customWidth="1"/>
    <col min="6" max="6" width="33.140625" customWidth="1"/>
    <col min="7" max="7" width="34.5703125" customWidth="1"/>
    <col min="8" max="26" width="8.7109375" customWidth="1"/>
  </cols>
  <sheetData>
    <row r="1" spans="1:7" ht="14.25" customHeight="1">
      <c r="A1" s="107" t="s">
        <v>451</v>
      </c>
    </row>
    <row r="2" spans="1:7" ht="14.25" customHeight="1">
      <c r="B2" s="107"/>
    </row>
    <row r="3" spans="1:7" ht="14.25" customHeight="1">
      <c r="B3" s="107"/>
    </row>
    <row r="4" spans="1:7" ht="14.25" customHeight="1">
      <c r="B4" s="107"/>
    </row>
    <row r="5" spans="1:7" ht="14.25" customHeight="1"/>
    <row r="6" spans="1:7" ht="14.25" customHeight="1">
      <c r="A6" s="3" t="s">
        <v>452</v>
      </c>
      <c r="C6" s="108">
        <f>CPMK!W1</f>
        <v>2.5</v>
      </c>
      <c r="D6" s="109">
        <v>0.5</v>
      </c>
    </row>
    <row r="7" spans="1:7" ht="14.25" customHeight="1">
      <c r="A7" s="110" t="s">
        <v>453</v>
      </c>
      <c r="B7" s="62" t="s">
        <v>453</v>
      </c>
      <c r="C7" s="62" t="s">
        <v>454</v>
      </c>
      <c r="D7" s="62" t="s">
        <v>455</v>
      </c>
      <c r="E7" s="62" t="s">
        <v>456</v>
      </c>
      <c r="F7" s="62" t="s">
        <v>457</v>
      </c>
      <c r="G7" s="62" t="s">
        <v>458</v>
      </c>
    </row>
    <row r="8" spans="1:7" ht="14.25" customHeight="1">
      <c r="A8" s="111" t="str">
        <f>IF('CPMK-CPL'!C11="","",IF('CPMK-CPL'!A11="",'CPMK-CPL'!B11,'CPMK-CPL'!A11))</f>
        <v>CPMK1</v>
      </c>
      <c r="B8" s="11" t="s">
        <v>106</v>
      </c>
      <c r="C8" s="112">
        <f>IF(VLOOKUP(Evaluasi!$B8,'CPMK-CPL'!$B$11:$U$24,18)&lt;&gt;1,"",VLOOKUP(Evaluasi!$B8,'CPMK-CPL'!$B$11:$U$24,20,FALSE))</f>
        <v>3.7013888888888888</v>
      </c>
      <c r="D8" s="113">
        <f>IFERROR(COUNTIF('FORM NILAI SIAP'!N8:N250,"&gt;2")/COUNT('FORM NILAI SIAP'!N8:N250),"")</f>
        <v>0.92567567567567566</v>
      </c>
      <c r="E8" s="35" t="str">
        <f>IF(Evaluasi!$C8="","",IF(AND(C8&gt;$C$6,D8&gt;$D$6),"YA","TIDAK"))</f>
        <v>YA</v>
      </c>
      <c r="F8" s="114" t="s">
        <v>459</v>
      </c>
      <c r="G8" s="114" t="s">
        <v>460</v>
      </c>
    </row>
    <row r="9" spans="1:7" ht="14.25" customHeight="1">
      <c r="A9" s="115" t="str">
        <f>IF('CPMK-CPL'!C12="","",IF('CPMK-CPL'!A12="",'CPMK-CPL'!B12,'CPMK-CPL'!A12))</f>
        <v>CPMK2</v>
      </c>
      <c r="B9" s="11" t="s">
        <v>109</v>
      </c>
      <c r="C9" s="112">
        <f>IF(VLOOKUP(Evaluasi!$B9,'CPMK-CPL'!$B$11:$U$24,18)&lt;&gt;1,"",VLOOKUP(Evaluasi!$B9,'CPMK-CPL'!$B$11:$U$24,20,FALSE))</f>
        <v>3.7013888888888888</v>
      </c>
      <c r="D9" s="113">
        <f>IFERROR(COUNTIF('FORM NILAI SIAP'!P9:P251,"&gt;2")/COUNT('FORM NILAI SIAP'!P9:P251),"")</f>
        <v>0.92517006802721091</v>
      </c>
      <c r="E9" s="35" t="str">
        <f>IF(Evaluasi!$C9="","",IF(AND(C9&gt;$C$6,D9&gt;$D$6),"YA","TIDAK"))</f>
        <v>YA</v>
      </c>
      <c r="F9" s="114" t="s">
        <v>461</v>
      </c>
      <c r="G9" s="114" t="s">
        <v>462</v>
      </c>
    </row>
    <row r="10" spans="1:7" ht="14.25" customHeight="1">
      <c r="A10" s="111" t="str">
        <f>IF('CPMK-CPL'!C13="","",IF('CPMK-CPL'!A13="",'CPMK-CPL'!B13,'CPMK-CPL'!A13))</f>
        <v>CPMK3</v>
      </c>
      <c r="B10" s="11" t="s">
        <v>113</v>
      </c>
      <c r="C10" s="112">
        <f>IF(VLOOKUP(Evaluasi!$B10,'CPMK-CPL'!$B$11:$U$24,18)&lt;&gt;1,"",VLOOKUP(Evaluasi!$B10,'CPMK-CPL'!$B$11:$U$24,20,FALSE))</f>
        <v>3.1666666666666665</v>
      </c>
      <c r="D10" s="113">
        <f>IFERROR(COUNTIF('FORM NILAI SIAP'!R10:R252,"&gt;2")/COUNT('FORM NILAI SIAP'!R10:R252),"")</f>
        <v>0.72602739726027399</v>
      </c>
      <c r="E10" s="35" t="str">
        <f>IF(Evaluasi!$C10="","",IF(AND(C10&gt;$C$6,D10&gt;$D$6),"YA","TIDAK"))</f>
        <v>YA</v>
      </c>
      <c r="F10" s="114" t="s">
        <v>463</v>
      </c>
      <c r="G10" s="114" t="s">
        <v>464</v>
      </c>
    </row>
    <row r="11" spans="1:7" ht="14.25" customHeight="1">
      <c r="A11" s="115" t="str">
        <f>IF('CPMK-CPL'!C14="","",IF('CPMK-CPL'!A14="",'CPMK-CPL'!B14,'CPMK-CPL'!A14))</f>
        <v>CPMK4</v>
      </c>
      <c r="B11" s="11" t="s">
        <v>117</v>
      </c>
      <c r="C11" s="112">
        <f>IF(VLOOKUP(Evaluasi!$B11,'CPMK-CPL'!$B$11:$U$24,18)&lt;&gt;1,"",VLOOKUP(Evaluasi!$B11,'CPMK-CPL'!$B$11:$U$24,20,FALSE))</f>
        <v>3.1666666666666665</v>
      </c>
      <c r="D11" s="113">
        <f>IFERROR(COUNTIF('FORM NILAI SIAP'!T11:T253,"&gt;2")/COUNT('FORM NILAI SIAP'!T11:T253),"")</f>
        <v>0.73103448275862071</v>
      </c>
      <c r="E11" s="35" t="str">
        <f>IF(Evaluasi!$C11="","",IF(AND(C11&gt;$C$6,D11&gt;$D$6),"YA","TIDAK"))</f>
        <v>YA</v>
      </c>
      <c r="F11" s="114"/>
      <c r="G11" s="114"/>
    </row>
    <row r="12" spans="1:7" ht="14.25" customHeight="1">
      <c r="A12" s="111" t="str">
        <f>IF('CPMK-CPL'!C15="","",IF('CPMK-CPL'!A15="",'CPMK-CPL'!B15,'CPMK-CPL'!A15))</f>
        <v/>
      </c>
      <c r="B12" s="11" t="s">
        <v>121</v>
      </c>
      <c r="C12" s="112" t="str">
        <f>IF(VLOOKUP(Evaluasi!$B12,'CPMK-CPL'!$B$11:$U$24,18)&lt;&gt;1,"",VLOOKUP(Evaluasi!$B12,'CPMK-CPL'!$B$11:$U$24,20,FALSE))</f>
        <v/>
      </c>
      <c r="D12" s="113" t="str">
        <f>IFERROR(COUNTIF('FORM NILAI SIAP'!V12:V254,"&gt;2")/COUNT('FORM NILAI SIAP'!V12:V254),"")</f>
        <v/>
      </c>
      <c r="E12" s="35" t="str">
        <f>IF(Evaluasi!$C12="","",IF(AND(C12&gt;$C$6,D12&gt;$D$6),"YA","TIDAK"))</f>
        <v/>
      </c>
      <c r="F12" s="114"/>
      <c r="G12" s="114"/>
    </row>
    <row r="13" spans="1:7" ht="14.25" customHeight="1">
      <c r="A13" s="115" t="str">
        <f>IF('CPMK-CPL'!C16="","",IF('CPMK-CPL'!A16="",'CPMK-CPL'!B16,'CPMK-CPL'!A16))</f>
        <v/>
      </c>
      <c r="B13" s="11" t="s">
        <v>124</v>
      </c>
      <c r="C13" s="112" t="str">
        <f>IF(VLOOKUP(Evaluasi!$B13,'CPMK-CPL'!$B$11:$U$24,18)&lt;&gt;1,"",VLOOKUP(Evaluasi!$B13,'CPMK-CPL'!$B$11:$U$24,20,FALSE))</f>
        <v/>
      </c>
      <c r="D13" s="113" t="str">
        <f>IFERROR(COUNTIF('FORM NILAI SIAP'!X13:X255,"&gt;2")/COUNT('FORM NILAI SIAP'!X13:X255),"")</f>
        <v/>
      </c>
      <c r="E13" s="35" t="str">
        <f>IF(Evaluasi!$C13="","",IF(AND(C13&gt;$C$6,D13&gt;$D$6),"YA","TIDAK"))</f>
        <v/>
      </c>
      <c r="F13" s="114"/>
      <c r="G13" s="114"/>
    </row>
    <row r="14" spans="1:7" ht="14.25" customHeight="1">
      <c r="A14" s="111" t="str">
        <f>IF('CPMK-CPL'!C17="","",IF('CPMK-CPL'!A17="",'CPMK-CPL'!B17,'CPMK-CPL'!A17))</f>
        <v/>
      </c>
      <c r="B14" s="11" t="s">
        <v>127</v>
      </c>
      <c r="C14" s="112" t="str">
        <f>IF(VLOOKUP(Evaluasi!$B14,'CPMK-CPL'!$B$11:$U$24,18)&lt;&gt;1,"",VLOOKUP(Evaluasi!$B14,'CPMK-CPL'!$B$11:$U$24,20,FALSE))</f>
        <v/>
      </c>
      <c r="D14" s="113" t="str">
        <f>IFERROR(COUNTIF('FORM NILAI SIAP'!Z13:Z255,"&gt;2")/COUNT('FORM NILAI SIAP'!Z13:Z255),"")</f>
        <v/>
      </c>
      <c r="E14" s="35" t="str">
        <f>IF(Evaluasi!$C14="","",IF(AND(C14&gt;$C$6,D14&gt;$D$6),"YA","TIDAK"))</f>
        <v/>
      </c>
      <c r="F14" s="114"/>
      <c r="G14" s="114"/>
    </row>
    <row r="15" spans="1:7" ht="14.25" customHeight="1">
      <c r="A15" s="115" t="str">
        <f>IF('CPMK-CPL'!C18="","",IF('CPMK-CPL'!A18="",'CPMK-CPL'!B18,'CPMK-CPL'!A18))</f>
        <v/>
      </c>
      <c r="B15" s="11" t="s">
        <v>130</v>
      </c>
      <c r="C15" s="112" t="str">
        <f>IF(VLOOKUP(Evaluasi!$B15,'CPMK-CPL'!$B$11:$U$24,18)&lt;&gt;1,"",VLOOKUP(Evaluasi!$B15,'CPMK-CPL'!$B$11:$U$24,20,FALSE))</f>
        <v/>
      </c>
      <c r="D15" s="113" t="str">
        <f>IFERROR(COUNTIF('FORM NILAI SIAP'!AB14:AB256,"&gt;2")/COUNT('FORM NILAI SIAP'!AB14:AB256),"")</f>
        <v/>
      </c>
      <c r="E15" s="35" t="str">
        <f>IF(Evaluasi!$C15="","",IF(AND(C15&gt;$C$6,D15&gt;$D$6),"YA","TIDAK"))</f>
        <v/>
      </c>
      <c r="F15" s="114"/>
      <c r="G15" s="114"/>
    </row>
    <row r="16" spans="1:7" ht="14.25" customHeight="1">
      <c r="A16" s="111" t="str">
        <f>IF('CPMK-CPL'!C19="","",IF('CPMK-CPL'!A19="",'CPMK-CPL'!B19,'CPMK-CPL'!A19))</f>
        <v/>
      </c>
      <c r="B16" s="11" t="s">
        <v>133</v>
      </c>
      <c r="C16" s="112" t="str">
        <f>IF(VLOOKUP(Evaluasi!$B16,'CPMK-CPL'!$B$11:$U$24,18)&lt;&gt;1,"",VLOOKUP(Evaluasi!$B16,'CPMK-CPL'!$B$11:$U$24,20,FALSE))</f>
        <v/>
      </c>
      <c r="D16" s="113" t="str">
        <f>IFERROR(COUNTIF('FORM NILAI SIAP'!AD15:AD257,"&gt;2")/COUNT('FORM NILAI SIAP'!AD15:AD257),"")</f>
        <v/>
      </c>
      <c r="E16" s="35" t="str">
        <f>IF(Evaluasi!$C16="","",IF(AND(C16&gt;$C$6,D16&gt;$D$6),"YA","TIDAK"))</f>
        <v/>
      </c>
      <c r="F16" s="114"/>
      <c r="G16" s="114"/>
    </row>
    <row r="17" spans="1:7" ht="14.25" customHeight="1">
      <c r="A17" s="115" t="str">
        <f>IF('CPMK-CPL'!C20="","",IF('CPMK-CPL'!A20="",'CPMK-CPL'!B20,'CPMK-CPL'!A20))</f>
        <v/>
      </c>
      <c r="B17" s="11" t="s">
        <v>135</v>
      </c>
      <c r="C17" s="112" t="str">
        <f>IF(VLOOKUP(Evaluasi!$B17,'CPMK-CPL'!$B$11:$U$24,18)&lt;&gt;1,"",VLOOKUP(Evaluasi!$B17,'CPMK-CPL'!$B$11:$U$24,20,FALSE))</f>
        <v/>
      </c>
      <c r="D17" s="113" t="str">
        <f>IFERROR(COUNTIF('FORM NILAI SIAP'!AF16:AF258,"&gt;2")/COUNT('FORM NILAI SIAP'!AF16:AF258),"")</f>
        <v/>
      </c>
      <c r="E17" s="35" t="str">
        <f>IF(Evaluasi!$C17="","",IF(AND(C17&gt;$C$6,D17&gt;$D$6),"YA","TIDAK"))</f>
        <v/>
      </c>
      <c r="F17" s="114"/>
      <c r="G17" s="114"/>
    </row>
    <row r="18" spans="1:7" ht="14.25" customHeight="1">
      <c r="A18" s="111" t="str">
        <f>IF('CPMK-CPL'!C21="","",IF('CPMK-CPL'!A21="",'CPMK-CPL'!B21,'CPMK-CPL'!A21))</f>
        <v/>
      </c>
      <c r="B18" s="11" t="s">
        <v>137</v>
      </c>
      <c r="C18" s="112" t="str">
        <f>IF(VLOOKUP(Evaluasi!$B18,'CPMK-CPL'!$B$11:$U$24,18)&lt;&gt;1,"",VLOOKUP(Evaluasi!$B18,'CPMK-CPL'!$B$11:$U$24,20,FALSE))</f>
        <v/>
      </c>
      <c r="D18" s="113" t="str">
        <f>IFERROR(COUNTIF('FORM NILAI SIAP'!AD17:AD259,"&gt;2")/COUNT('FORM NILAI SIAP'!AD17:AD259),"")</f>
        <v/>
      </c>
      <c r="E18" s="35" t="str">
        <f>IF(Evaluasi!$C18="","",IF(AND(C18&gt;$C$6,D18&gt;$D$6),"YA","TIDAK"))</f>
        <v/>
      </c>
      <c r="F18" s="114"/>
      <c r="G18" s="114"/>
    </row>
    <row r="19" spans="1:7" ht="14.25" customHeight="1">
      <c r="A19" s="115" t="str">
        <f>IF('CPMK-CPL'!C22="","",IF('CPMK-CPL'!A22="",'CPMK-CPL'!B22,'CPMK-CPL'!A22))</f>
        <v/>
      </c>
      <c r="B19" s="11" t="s">
        <v>139</v>
      </c>
      <c r="C19" s="112" t="str">
        <f>IF(VLOOKUP(Evaluasi!$B19,'CPMK-CPL'!$B$11:$U$24,18)&lt;&gt;1,"",VLOOKUP(Evaluasi!$B19,'CPMK-CPL'!$B$11:$U$24,20,FALSE))</f>
        <v/>
      </c>
      <c r="D19" s="113" t="str">
        <f>IFERROR(COUNTIF('FORM NILAI SIAP'!AF18:AF260,"&gt;2")/COUNT('FORM NILAI SIAP'!AF18:AF260),"")</f>
        <v/>
      </c>
      <c r="E19" s="35" t="str">
        <f>IF(Evaluasi!$C19="","",IF(AND(C19&gt;$C$6,D19&gt;$D$6),"YA","TIDAK"))</f>
        <v/>
      </c>
      <c r="F19" s="114"/>
      <c r="G19" s="114"/>
    </row>
    <row r="20" spans="1:7" ht="14.25" customHeight="1">
      <c r="A20" s="111" t="str">
        <f>IF('CPMK-CPL'!C23="","",IF('CPMK-CPL'!A23="",'CPMK-CPL'!B23,'CPMK-CPL'!A23))</f>
        <v/>
      </c>
      <c r="B20" s="11" t="s">
        <v>141</v>
      </c>
      <c r="C20" s="112" t="str">
        <f>IF(VLOOKUP(Evaluasi!$B20,'CPMK-CPL'!$B$11:$U$24,18)&lt;&gt;1,"",VLOOKUP(Evaluasi!$B20,'CPMK-CPL'!$B$11:$U$24,20,FALSE))</f>
        <v/>
      </c>
      <c r="D20" s="113" t="str">
        <f>IFERROR(COUNTIF('FORM NILAI SIAP'!AD19:AD261,"&gt;2")/COUNT('FORM NILAI SIAP'!AD19:AD261),"")</f>
        <v/>
      </c>
      <c r="E20" s="35" t="str">
        <f>IF(Evaluasi!$C20="","",IF(AND(C20&gt;$C$6,D20&gt;$D$6),"YA","TIDAK"))</f>
        <v/>
      </c>
      <c r="F20" s="114"/>
      <c r="G20" s="114"/>
    </row>
    <row r="21" spans="1:7" ht="14.25" customHeight="1">
      <c r="A21" s="115" t="str">
        <f>IF('CPMK-CPL'!C24="","",IF('CPMK-CPL'!A24="",'CPMK-CPL'!B24,'CPMK-CPL'!A24))</f>
        <v/>
      </c>
      <c r="B21" s="11" t="s">
        <v>143</v>
      </c>
      <c r="C21" s="112" t="str">
        <f>IF(VLOOKUP(Evaluasi!$B21,'CPMK-CPL'!$B$11:$U$24,18)&lt;&gt;1,"",VLOOKUP(Evaluasi!$B21,'CPMK-CPL'!$B$11:$U$24,20,FALSE))</f>
        <v/>
      </c>
      <c r="D21" s="113" t="str">
        <f>IFERROR(COUNTIF('FORM NILAI SIAP'!AF20:AF262,"&gt;2")/COUNT('FORM NILAI SIAP'!AF20:AF262),"")</f>
        <v/>
      </c>
      <c r="E21" s="35" t="str">
        <f>IF(Evaluasi!$C21="","",IF(AND(C21&gt;$C$6,D21&gt;$D$6),"YA","TIDAK"))</f>
        <v/>
      </c>
      <c r="F21" s="114"/>
      <c r="G21" s="114"/>
    </row>
    <row r="22" spans="1:7" ht="14.25" customHeight="1"/>
    <row r="23" spans="1:7" ht="14.25" customHeight="1"/>
    <row r="24" spans="1:7" ht="14.25" customHeight="1"/>
    <row r="25" spans="1:7" ht="14.25" customHeight="1"/>
    <row r="26" spans="1:7" ht="14.25" customHeight="1"/>
    <row r="27" spans="1:7" ht="14.25" customHeight="1"/>
    <row r="28" spans="1:7" ht="14.25" customHeight="1"/>
    <row r="29" spans="1:7" ht="14.25" customHeight="1"/>
    <row r="30" spans="1:7" ht="14.25" customHeight="1"/>
    <row r="31" spans="1:7" ht="14.25" customHeight="1"/>
    <row r="32" spans="1:7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conditionalFormatting sqref="E8:E21">
    <cfRule type="cellIs" dxfId="4" priority="1" operator="equal">
      <formula>"TIDAK"</formula>
    </cfRule>
    <cfRule type="cellIs" dxfId="3" priority="2" operator="equal">
      <formula>"YA"</formula>
    </cfRule>
  </conditionalFormatting>
  <pageMargins left="0.7" right="0.7" top="0.75" bottom="0.75" header="0" footer="0"/>
  <pageSetup orientation="portrait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617DF-048A-4D82-9412-A95647CF1720}">
  <dimension ref="A1:H245"/>
  <sheetViews>
    <sheetView tabSelected="1" topLeftCell="A112" workbookViewId="0">
      <selection activeCell="P131" sqref="P131"/>
    </sheetView>
  </sheetViews>
  <sheetFormatPr defaultRowHeight="15"/>
  <cols>
    <col min="1" max="1" width="32" customWidth="1"/>
    <col min="2" max="2" width="41.28515625" customWidth="1"/>
    <col min="4" max="4" width="9.140625" customWidth="1"/>
    <col min="5" max="5" width="12.85546875" customWidth="1"/>
  </cols>
  <sheetData>
    <row r="1" spans="1:8">
      <c r="A1" t="s">
        <v>466</v>
      </c>
      <c r="B1" t="s">
        <v>465</v>
      </c>
      <c r="C1" t="s">
        <v>467</v>
      </c>
      <c r="D1" t="s">
        <v>468</v>
      </c>
      <c r="E1" t="s">
        <v>469</v>
      </c>
      <c r="F1" t="s">
        <v>470</v>
      </c>
      <c r="G1" t="s">
        <v>473</v>
      </c>
      <c r="H1" t="s">
        <v>471</v>
      </c>
    </row>
    <row r="2" spans="1:8">
      <c r="A2" s="64">
        <v>21120120140099</v>
      </c>
      <c r="B2" s="53" t="s">
        <v>199</v>
      </c>
      <c r="C2">
        <v>4</v>
      </c>
      <c r="D2" t="s">
        <v>474</v>
      </c>
      <c r="E2">
        <v>90</v>
      </c>
      <c r="F2">
        <v>90</v>
      </c>
      <c r="G2">
        <v>100</v>
      </c>
      <c r="H2">
        <v>100</v>
      </c>
    </row>
    <row r="3" spans="1:8">
      <c r="A3" s="64">
        <v>21120120140099</v>
      </c>
      <c r="B3" s="53" t="s">
        <v>201</v>
      </c>
      <c r="C3">
        <v>4</v>
      </c>
      <c r="D3" t="s">
        <v>474</v>
      </c>
      <c r="E3">
        <v>84</v>
      </c>
      <c r="F3">
        <v>84</v>
      </c>
      <c r="G3">
        <v>92.5</v>
      </c>
      <c r="H3">
        <v>92.5</v>
      </c>
    </row>
    <row r="4" spans="1:8">
      <c r="A4" s="64">
        <v>21120120140099</v>
      </c>
      <c r="B4" s="53" t="s">
        <v>202</v>
      </c>
      <c r="C4">
        <v>3</v>
      </c>
      <c r="D4" t="s">
        <v>474</v>
      </c>
      <c r="E4">
        <v>82</v>
      </c>
      <c r="F4">
        <v>82</v>
      </c>
      <c r="G4">
        <v>62.5</v>
      </c>
      <c r="H4">
        <v>62.5</v>
      </c>
    </row>
    <row r="5" spans="1:8">
      <c r="A5" s="64">
        <v>21120120140099</v>
      </c>
      <c r="B5" s="53" t="s">
        <v>203</v>
      </c>
      <c r="C5">
        <v>4</v>
      </c>
      <c r="D5" t="s">
        <v>474</v>
      </c>
      <c r="E5">
        <v>96</v>
      </c>
      <c r="F5">
        <v>96</v>
      </c>
      <c r="G5">
        <v>97.5</v>
      </c>
      <c r="H5">
        <v>97.5</v>
      </c>
    </row>
    <row r="6" spans="1:8">
      <c r="A6" s="64">
        <v>21120120140099</v>
      </c>
      <c r="B6" s="53" t="s">
        <v>204</v>
      </c>
      <c r="C6">
        <v>4</v>
      </c>
      <c r="D6" t="s">
        <v>474</v>
      </c>
      <c r="E6">
        <v>86</v>
      </c>
      <c r="F6">
        <v>86</v>
      </c>
      <c r="G6">
        <v>97.5</v>
      </c>
      <c r="H6">
        <v>97.5</v>
      </c>
    </row>
    <row r="7" spans="1:8">
      <c r="A7" s="64">
        <v>21120120140099</v>
      </c>
      <c r="B7" s="53" t="s">
        <v>205</v>
      </c>
      <c r="C7">
        <v>4</v>
      </c>
      <c r="D7" t="s">
        <v>474</v>
      </c>
      <c r="E7">
        <v>96</v>
      </c>
      <c r="F7">
        <v>96</v>
      </c>
      <c r="G7">
        <v>67.5</v>
      </c>
      <c r="H7">
        <v>67.5</v>
      </c>
    </row>
    <row r="8" spans="1:8">
      <c r="A8" s="64">
        <v>21120120140099</v>
      </c>
      <c r="B8" s="53" t="s">
        <v>206</v>
      </c>
      <c r="C8">
        <v>4</v>
      </c>
      <c r="D8" t="s">
        <v>474</v>
      </c>
      <c r="E8">
        <v>92</v>
      </c>
      <c r="F8">
        <v>92</v>
      </c>
      <c r="G8">
        <v>72.5</v>
      </c>
      <c r="H8">
        <v>72.5</v>
      </c>
    </row>
    <row r="9" spans="1:8">
      <c r="A9" s="64">
        <v>21120120140099</v>
      </c>
      <c r="B9" s="53" t="s">
        <v>207</v>
      </c>
      <c r="C9">
        <v>3</v>
      </c>
      <c r="D9" t="s">
        <v>474</v>
      </c>
      <c r="E9">
        <v>86</v>
      </c>
      <c r="F9">
        <v>86</v>
      </c>
      <c r="G9">
        <v>65</v>
      </c>
      <c r="H9">
        <v>65</v>
      </c>
    </row>
    <row r="10" spans="1:8">
      <c r="A10" s="64">
        <v>21120120140099</v>
      </c>
      <c r="B10" s="53" t="s">
        <v>208</v>
      </c>
      <c r="C10">
        <v>1</v>
      </c>
      <c r="D10" t="s">
        <v>475</v>
      </c>
      <c r="E10">
        <v>65.5</v>
      </c>
      <c r="F10">
        <v>65.5</v>
      </c>
      <c r="G10">
        <v>46.5</v>
      </c>
      <c r="H10">
        <v>46.5</v>
      </c>
    </row>
    <row r="11" spans="1:8">
      <c r="A11" s="64">
        <v>21120120140099</v>
      </c>
      <c r="B11" s="53" t="s">
        <v>209</v>
      </c>
      <c r="C11">
        <v>4</v>
      </c>
      <c r="D11" t="s">
        <v>474</v>
      </c>
      <c r="E11">
        <v>92</v>
      </c>
      <c r="F11">
        <v>92</v>
      </c>
      <c r="G11">
        <v>90</v>
      </c>
      <c r="H11">
        <v>90</v>
      </c>
    </row>
    <row r="12" spans="1:8">
      <c r="A12" s="64">
        <v>21120120140099</v>
      </c>
      <c r="B12" s="53" t="s">
        <v>210</v>
      </c>
      <c r="C12">
        <v>4</v>
      </c>
      <c r="D12" t="s">
        <v>474</v>
      </c>
      <c r="E12">
        <v>90</v>
      </c>
      <c r="F12">
        <v>90</v>
      </c>
      <c r="G12">
        <v>100</v>
      </c>
      <c r="H12">
        <v>100</v>
      </c>
    </row>
    <row r="13" spans="1:8">
      <c r="A13" s="64">
        <v>21120120140099</v>
      </c>
      <c r="B13" s="53" t="s">
        <v>211</v>
      </c>
      <c r="C13">
        <v>4</v>
      </c>
      <c r="D13" t="s">
        <v>474</v>
      </c>
      <c r="E13">
        <v>88</v>
      </c>
      <c r="F13">
        <v>88</v>
      </c>
      <c r="G13">
        <v>90</v>
      </c>
      <c r="H13">
        <v>90</v>
      </c>
    </row>
    <row r="14" spans="1:8">
      <c r="A14" s="64">
        <v>21120120140099</v>
      </c>
      <c r="B14" s="53" t="s">
        <v>212</v>
      </c>
      <c r="C14">
        <v>3</v>
      </c>
      <c r="D14" t="s">
        <v>474</v>
      </c>
      <c r="E14">
        <v>92</v>
      </c>
      <c r="F14">
        <v>92</v>
      </c>
      <c r="G14">
        <v>62.5</v>
      </c>
      <c r="H14">
        <v>62.5</v>
      </c>
    </row>
    <row r="15" spans="1:8">
      <c r="A15" s="64">
        <v>21120120140099</v>
      </c>
      <c r="B15" s="53" t="s">
        <v>213</v>
      </c>
      <c r="C15">
        <v>4</v>
      </c>
      <c r="D15" t="s">
        <v>474</v>
      </c>
      <c r="E15">
        <v>90</v>
      </c>
      <c r="F15">
        <v>90</v>
      </c>
      <c r="G15">
        <v>100</v>
      </c>
      <c r="H15">
        <v>100</v>
      </c>
    </row>
    <row r="16" spans="1:8">
      <c r="A16" s="64">
        <v>21120120140099</v>
      </c>
      <c r="B16" s="53" t="s">
        <v>214</v>
      </c>
      <c r="C16">
        <v>4</v>
      </c>
      <c r="D16" t="s">
        <v>474</v>
      </c>
      <c r="E16">
        <v>92</v>
      </c>
      <c r="F16">
        <v>92</v>
      </c>
      <c r="G16">
        <v>100</v>
      </c>
      <c r="H16">
        <v>100</v>
      </c>
    </row>
    <row r="17" spans="1:8">
      <c r="A17" s="64">
        <v>21120120140099</v>
      </c>
      <c r="B17" s="53" t="s">
        <v>215</v>
      </c>
      <c r="C17">
        <v>4</v>
      </c>
      <c r="D17" t="s">
        <v>474</v>
      </c>
      <c r="E17">
        <v>88</v>
      </c>
      <c r="F17">
        <v>88</v>
      </c>
      <c r="G17">
        <v>100</v>
      </c>
      <c r="H17">
        <v>100</v>
      </c>
    </row>
    <row r="18" spans="1:8">
      <c r="A18" s="64">
        <v>21120120140099</v>
      </c>
      <c r="B18" s="53" t="s">
        <v>216</v>
      </c>
      <c r="C18">
        <v>4</v>
      </c>
      <c r="D18" t="s">
        <v>474</v>
      </c>
      <c r="E18">
        <v>88</v>
      </c>
      <c r="F18">
        <v>88</v>
      </c>
      <c r="G18">
        <v>100</v>
      </c>
      <c r="H18">
        <v>100</v>
      </c>
    </row>
    <row r="19" spans="1:8">
      <c r="A19" s="64">
        <v>21120120140099</v>
      </c>
      <c r="B19" s="53" t="s">
        <v>217</v>
      </c>
      <c r="C19">
        <v>4</v>
      </c>
      <c r="D19" t="s">
        <v>474</v>
      </c>
      <c r="E19">
        <v>94</v>
      </c>
      <c r="F19">
        <v>94</v>
      </c>
      <c r="G19">
        <v>82.5</v>
      </c>
      <c r="H19">
        <v>82.5</v>
      </c>
    </row>
    <row r="20" spans="1:8">
      <c r="A20" s="64">
        <v>21120120140099</v>
      </c>
      <c r="B20" s="53" t="s">
        <v>218</v>
      </c>
      <c r="C20">
        <v>1</v>
      </c>
      <c r="D20" t="s">
        <v>475</v>
      </c>
      <c r="E20">
        <v>55</v>
      </c>
      <c r="F20">
        <v>55</v>
      </c>
      <c r="G20">
        <v>34</v>
      </c>
      <c r="H20">
        <v>34</v>
      </c>
    </row>
    <row r="21" spans="1:8">
      <c r="A21" s="64">
        <v>21120120140099</v>
      </c>
      <c r="B21" s="53" t="s">
        <v>219</v>
      </c>
      <c r="C21">
        <v>4</v>
      </c>
      <c r="D21" t="s">
        <v>474</v>
      </c>
      <c r="E21">
        <v>94</v>
      </c>
      <c r="F21">
        <v>94</v>
      </c>
      <c r="G21">
        <v>97.5</v>
      </c>
      <c r="H21">
        <v>97.5</v>
      </c>
    </row>
    <row r="22" spans="1:8">
      <c r="A22" s="64">
        <v>21120120140099</v>
      </c>
      <c r="B22" s="53" t="s">
        <v>220</v>
      </c>
      <c r="C22">
        <v>4</v>
      </c>
      <c r="D22" t="s">
        <v>474</v>
      </c>
      <c r="E22">
        <v>86</v>
      </c>
      <c r="F22">
        <v>86</v>
      </c>
      <c r="G22">
        <v>82.5</v>
      </c>
      <c r="H22">
        <v>82.5</v>
      </c>
    </row>
    <row r="23" spans="1:8">
      <c r="A23" s="64">
        <v>21120120140099</v>
      </c>
      <c r="B23" s="53" t="s">
        <v>221</v>
      </c>
      <c r="C23">
        <v>3</v>
      </c>
      <c r="D23" t="s">
        <v>474</v>
      </c>
      <c r="E23">
        <v>84</v>
      </c>
      <c r="F23">
        <v>84</v>
      </c>
      <c r="G23">
        <v>65</v>
      </c>
      <c r="H23">
        <v>65</v>
      </c>
    </row>
    <row r="24" spans="1:8">
      <c r="A24" s="64">
        <v>21120120140099</v>
      </c>
      <c r="B24" s="53" t="s">
        <v>222</v>
      </c>
      <c r="C24">
        <v>4</v>
      </c>
      <c r="D24" t="s">
        <v>474</v>
      </c>
      <c r="E24">
        <v>94</v>
      </c>
      <c r="F24">
        <v>94</v>
      </c>
      <c r="G24">
        <v>97.5</v>
      </c>
      <c r="H24">
        <v>97.5</v>
      </c>
    </row>
    <row r="25" spans="1:8">
      <c r="A25" s="64">
        <v>21120120140099</v>
      </c>
      <c r="B25" s="53" t="s">
        <v>223</v>
      </c>
      <c r="C25">
        <v>4</v>
      </c>
      <c r="D25" t="s">
        <v>474</v>
      </c>
      <c r="E25">
        <v>96</v>
      </c>
      <c r="F25">
        <v>96</v>
      </c>
      <c r="G25">
        <v>90</v>
      </c>
      <c r="H25">
        <v>90</v>
      </c>
    </row>
    <row r="26" spans="1:8">
      <c r="A26" s="64">
        <v>21120120140099</v>
      </c>
      <c r="B26" s="53" t="s">
        <v>224</v>
      </c>
      <c r="C26">
        <v>4</v>
      </c>
      <c r="D26" t="s">
        <v>474</v>
      </c>
      <c r="E26">
        <v>82</v>
      </c>
      <c r="F26">
        <v>82</v>
      </c>
      <c r="G26">
        <v>80</v>
      </c>
      <c r="H26">
        <v>80</v>
      </c>
    </row>
    <row r="27" spans="1:8">
      <c r="A27" s="64">
        <v>21120120140099</v>
      </c>
      <c r="B27" s="53" t="s">
        <v>225</v>
      </c>
      <c r="C27">
        <v>4</v>
      </c>
      <c r="D27" t="s">
        <v>474</v>
      </c>
      <c r="E27">
        <v>94</v>
      </c>
      <c r="F27">
        <v>94</v>
      </c>
      <c r="G27">
        <v>80</v>
      </c>
      <c r="H27">
        <v>80</v>
      </c>
    </row>
    <row r="28" spans="1:8">
      <c r="A28" s="64">
        <v>21120120140099</v>
      </c>
      <c r="B28" s="53" t="s">
        <v>226</v>
      </c>
      <c r="C28">
        <v>4</v>
      </c>
      <c r="D28" t="s">
        <v>474</v>
      </c>
      <c r="E28">
        <v>92</v>
      </c>
      <c r="F28">
        <v>92</v>
      </c>
      <c r="G28">
        <v>85</v>
      </c>
      <c r="H28">
        <v>85</v>
      </c>
    </row>
    <row r="29" spans="1:8">
      <c r="A29" s="64">
        <v>21120120140099</v>
      </c>
      <c r="B29" s="53" t="s">
        <v>227</v>
      </c>
      <c r="C29">
        <v>4</v>
      </c>
      <c r="D29" t="s">
        <v>474</v>
      </c>
      <c r="E29">
        <v>92</v>
      </c>
      <c r="F29">
        <v>92</v>
      </c>
      <c r="G29">
        <v>75</v>
      </c>
      <c r="H29">
        <v>75</v>
      </c>
    </row>
    <row r="30" spans="1:8">
      <c r="A30" s="64">
        <v>21120120140099</v>
      </c>
      <c r="B30" s="53" t="s">
        <v>228</v>
      </c>
      <c r="C30">
        <v>4</v>
      </c>
      <c r="D30" t="s">
        <v>474</v>
      </c>
      <c r="E30">
        <v>88</v>
      </c>
      <c r="F30">
        <v>88</v>
      </c>
      <c r="G30">
        <v>92.5</v>
      </c>
      <c r="H30">
        <v>92.5</v>
      </c>
    </row>
    <row r="31" spans="1:8">
      <c r="A31" s="64">
        <v>21120120140099</v>
      </c>
      <c r="B31" s="53" t="s">
        <v>229</v>
      </c>
      <c r="C31">
        <v>4</v>
      </c>
      <c r="D31" t="s">
        <v>474</v>
      </c>
      <c r="E31">
        <v>96</v>
      </c>
      <c r="F31">
        <v>96</v>
      </c>
      <c r="G31">
        <v>77.5</v>
      </c>
      <c r="H31">
        <v>77.5</v>
      </c>
    </row>
    <row r="32" spans="1:8">
      <c r="A32" s="64">
        <v>21120120140099</v>
      </c>
      <c r="B32" s="53" t="s">
        <v>230</v>
      </c>
      <c r="C32">
        <v>4</v>
      </c>
      <c r="D32" t="s">
        <v>474</v>
      </c>
      <c r="E32">
        <v>96</v>
      </c>
      <c r="F32">
        <v>96</v>
      </c>
      <c r="G32">
        <v>80</v>
      </c>
      <c r="H32">
        <v>80</v>
      </c>
    </row>
    <row r="33" spans="1:8">
      <c r="A33" s="64">
        <v>21120120140099</v>
      </c>
      <c r="B33" s="53" t="s">
        <v>231</v>
      </c>
      <c r="C33">
        <v>4</v>
      </c>
      <c r="D33" t="s">
        <v>474</v>
      </c>
      <c r="E33">
        <v>92</v>
      </c>
      <c r="F33">
        <v>92</v>
      </c>
      <c r="G33">
        <v>97.5</v>
      </c>
      <c r="H33">
        <v>97.5</v>
      </c>
    </row>
    <row r="34" spans="1:8">
      <c r="A34" s="64">
        <v>21120120140099</v>
      </c>
      <c r="B34" s="53" t="s">
        <v>232</v>
      </c>
      <c r="C34">
        <v>4</v>
      </c>
      <c r="D34" t="s">
        <v>474</v>
      </c>
      <c r="E34">
        <v>86</v>
      </c>
      <c r="F34">
        <v>86</v>
      </c>
      <c r="G34">
        <v>100</v>
      </c>
      <c r="H34">
        <v>100</v>
      </c>
    </row>
    <row r="35" spans="1:8">
      <c r="A35" s="64">
        <v>21120120140099</v>
      </c>
      <c r="B35" s="53" t="s">
        <v>233</v>
      </c>
      <c r="C35">
        <v>2</v>
      </c>
      <c r="D35" t="s">
        <v>476</v>
      </c>
      <c r="E35">
        <v>73.5</v>
      </c>
      <c r="F35">
        <v>73.5</v>
      </c>
      <c r="G35">
        <v>47.5</v>
      </c>
      <c r="H35">
        <v>47.5</v>
      </c>
    </row>
    <row r="36" spans="1:8">
      <c r="A36" s="64">
        <v>21120120140099</v>
      </c>
      <c r="B36" s="53" t="s">
        <v>234</v>
      </c>
      <c r="C36">
        <v>1</v>
      </c>
      <c r="D36" t="s">
        <v>475</v>
      </c>
      <c r="E36">
        <v>64</v>
      </c>
      <c r="F36">
        <v>64</v>
      </c>
      <c r="G36">
        <v>38</v>
      </c>
      <c r="H36">
        <v>38</v>
      </c>
    </row>
    <row r="37" spans="1:8">
      <c r="A37" s="64">
        <v>21120120140099</v>
      </c>
      <c r="B37" s="53" t="s">
        <v>235</v>
      </c>
      <c r="C37">
        <v>4</v>
      </c>
      <c r="D37" t="s">
        <v>474</v>
      </c>
      <c r="E37">
        <v>88</v>
      </c>
      <c r="F37">
        <v>88</v>
      </c>
      <c r="G37">
        <v>85</v>
      </c>
      <c r="H37">
        <v>85</v>
      </c>
    </row>
    <row r="38" spans="1:8">
      <c r="A38" s="64">
        <v>21120120140099</v>
      </c>
      <c r="B38" s="53" t="s">
        <v>236</v>
      </c>
      <c r="C38">
        <v>4</v>
      </c>
      <c r="D38" t="s">
        <v>474</v>
      </c>
      <c r="E38">
        <v>90</v>
      </c>
      <c r="F38">
        <v>90</v>
      </c>
      <c r="G38">
        <v>87.5</v>
      </c>
      <c r="H38">
        <v>87.5</v>
      </c>
    </row>
    <row r="39" spans="1:8">
      <c r="A39" s="64">
        <v>21120120140099</v>
      </c>
      <c r="B39" s="53" t="s">
        <v>237</v>
      </c>
      <c r="C39">
        <v>4</v>
      </c>
      <c r="D39" t="s">
        <v>474</v>
      </c>
      <c r="E39">
        <v>88</v>
      </c>
      <c r="F39">
        <v>88</v>
      </c>
      <c r="G39">
        <v>95</v>
      </c>
      <c r="H39">
        <v>95</v>
      </c>
    </row>
    <row r="40" spans="1:8">
      <c r="A40" s="64">
        <v>21120120140099</v>
      </c>
      <c r="B40" s="53" t="s">
        <v>238</v>
      </c>
      <c r="C40">
        <v>4</v>
      </c>
      <c r="D40" t="s">
        <v>474</v>
      </c>
      <c r="E40">
        <v>96</v>
      </c>
      <c r="F40">
        <v>96</v>
      </c>
      <c r="G40">
        <v>70</v>
      </c>
      <c r="H40">
        <v>70</v>
      </c>
    </row>
    <row r="41" spans="1:8">
      <c r="A41" s="64">
        <v>21120120140099</v>
      </c>
      <c r="B41" s="53" t="s">
        <v>239</v>
      </c>
      <c r="C41">
        <v>4</v>
      </c>
      <c r="D41" t="s">
        <v>474</v>
      </c>
      <c r="E41">
        <v>96</v>
      </c>
      <c r="F41">
        <v>96</v>
      </c>
      <c r="G41">
        <v>82.5</v>
      </c>
      <c r="H41">
        <v>82.5</v>
      </c>
    </row>
    <row r="42" spans="1:8">
      <c r="A42" s="64">
        <v>21120120140099</v>
      </c>
      <c r="B42" s="53" t="s">
        <v>240</v>
      </c>
      <c r="C42">
        <v>3</v>
      </c>
      <c r="D42" t="s">
        <v>474</v>
      </c>
      <c r="E42">
        <v>89</v>
      </c>
      <c r="F42">
        <v>89</v>
      </c>
      <c r="G42">
        <v>62</v>
      </c>
      <c r="H42">
        <v>62</v>
      </c>
    </row>
    <row r="43" spans="1:8">
      <c r="A43" s="64">
        <v>21120120140099</v>
      </c>
      <c r="B43" s="53" t="s">
        <v>241</v>
      </c>
      <c r="C43">
        <v>4</v>
      </c>
      <c r="D43" t="s">
        <v>474</v>
      </c>
      <c r="E43">
        <v>92</v>
      </c>
      <c r="F43">
        <v>92</v>
      </c>
      <c r="G43">
        <v>95</v>
      </c>
      <c r="H43">
        <v>95</v>
      </c>
    </row>
    <row r="44" spans="1:8">
      <c r="A44" s="64">
        <v>21120120140099</v>
      </c>
      <c r="B44" s="53" t="s">
        <v>242</v>
      </c>
      <c r="C44">
        <v>4</v>
      </c>
      <c r="D44" t="s">
        <v>474</v>
      </c>
      <c r="E44">
        <v>90</v>
      </c>
      <c r="F44">
        <v>90</v>
      </c>
      <c r="G44">
        <v>80</v>
      </c>
      <c r="H44">
        <v>80</v>
      </c>
    </row>
    <row r="45" spans="1:8">
      <c r="A45" s="64">
        <v>21120120140099</v>
      </c>
      <c r="B45" s="53" t="s">
        <v>243</v>
      </c>
      <c r="C45">
        <v>4</v>
      </c>
      <c r="D45" t="s">
        <v>474</v>
      </c>
      <c r="E45">
        <v>90</v>
      </c>
      <c r="F45">
        <v>90</v>
      </c>
      <c r="G45">
        <v>75</v>
      </c>
      <c r="H45">
        <v>75</v>
      </c>
    </row>
    <row r="46" spans="1:8">
      <c r="A46" s="64">
        <v>21120120140099</v>
      </c>
      <c r="B46" s="53" t="s">
        <v>244</v>
      </c>
      <c r="C46">
        <v>4</v>
      </c>
      <c r="D46" t="s">
        <v>474</v>
      </c>
      <c r="E46">
        <v>90</v>
      </c>
      <c r="F46">
        <v>90</v>
      </c>
      <c r="G46">
        <v>70</v>
      </c>
      <c r="H46">
        <v>70</v>
      </c>
    </row>
    <row r="47" spans="1:8">
      <c r="A47" s="64">
        <v>21120120140099</v>
      </c>
      <c r="B47" s="53" t="s">
        <v>245</v>
      </c>
      <c r="C47">
        <v>4</v>
      </c>
      <c r="D47" t="s">
        <v>474</v>
      </c>
      <c r="E47">
        <v>96</v>
      </c>
      <c r="F47">
        <v>96</v>
      </c>
      <c r="G47">
        <v>85</v>
      </c>
      <c r="H47">
        <v>85</v>
      </c>
    </row>
    <row r="48" spans="1:8">
      <c r="A48" s="64">
        <v>21120120140099</v>
      </c>
      <c r="B48" s="53" t="s">
        <v>246</v>
      </c>
      <c r="C48">
        <v>4</v>
      </c>
      <c r="D48" t="s">
        <v>474</v>
      </c>
      <c r="E48">
        <v>93.5</v>
      </c>
      <c r="F48">
        <v>93.5</v>
      </c>
      <c r="G48">
        <v>94.5</v>
      </c>
      <c r="H48">
        <v>94.5</v>
      </c>
    </row>
    <row r="49" spans="1:8">
      <c r="A49" s="64">
        <v>21120120140099</v>
      </c>
      <c r="B49" s="53" t="s">
        <v>247</v>
      </c>
      <c r="C49">
        <v>2</v>
      </c>
      <c r="D49" t="s">
        <v>476</v>
      </c>
      <c r="E49">
        <v>73.5</v>
      </c>
      <c r="F49">
        <v>73.5</v>
      </c>
      <c r="G49">
        <v>47.5</v>
      </c>
      <c r="H49">
        <v>47.5</v>
      </c>
    </row>
    <row r="50" spans="1:8">
      <c r="A50" s="64">
        <v>21120120140099</v>
      </c>
      <c r="B50" s="53" t="s">
        <v>248</v>
      </c>
      <c r="C50">
        <v>2</v>
      </c>
      <c r="D50" t="s">
        <v>476</v>
      </c>
      <c r="E50">
        <v>79</v>
      </c>
      <c r="F50">
        <v>79</v>
      </c>
      <c r="G50">
        <v>44</v>
      </c>
      <c r="H50">
        <v>44</v>
      </c>
    </row>
    <row r="51" spans="1:8">
      <c r="A51" s="64">
        <v>21120120140099</v>
      </c>
      <c r="B51" s="53" t="s">
        <v>249</v>
      </c>
      <c r="C51">
        <v>4</v>
      </c>
      <c r="D51" t="s">
        <v>474</v>
      </c>
      <c r="E51">
        <v>90</v>
      </c>
      <c r="F51">
        <v>90</v>
      </c>
      <c r="G51">
        <v>90</v>
      </c>
      <c r="H51">
        <v>90</v>
      </c>
    </row>
    <row r="52" spans="1:8">
      <c r="A52" s="64">
        <v>21120120140099</v>
      </c>
      <c r="B52" s="53" t="s">
        <v>250</v>
      </c>
      <c r="C52">
        <v>3</v>
      </c>
      <c r="D52" t="s">
        <v>474</v>
      </c>
      <c r="E52">
        <v>73.5</v>
      </c>
      <c r="F52">
        <v>73.5</v>
      </c>
      <c r="G52">
        <v>75</v>
      </c>
      <c r="H52">
        <v>75</v>
      </c>
    </row>
    <row r="53" spans="1:8">
      <c r="A53" s="64">
        <v>21120120140099</v>
      </c>
      <c r="B53" s="53" t="s">
        <v>251</v>
      </c>
      <c r="C53">
        <v>4</v>
      </c>
      <c r="D53" t="s">
        <v>474</v>
      </c>
      <c r="E53">
        <v>92</v>
      </c>
      <c r="F53">
        <v>92</v>
      </c>
      <c r="G53">
        <v>87.5</v>
      </c>
      <c r="H53">
        <v>87.5</v>
      </c>
    </row>
    <row r="54" spans="1:8">
      <c r="A54" s="64">
        <v>21120120140099</v>
      </c>
      <c r="B54" s="53" t="s">
        <v>252</v>
      </c>
      <c r="C54">
        <v>4</v>
      </c>
      <c r="D54" t="s">
        <v>474</v>
      </c>
      <c r="E54">
        <v>77.5</v>
      </c>
      <c r="F54">
        <v>77.5</v>
      </c>
      <c r="G54">
        <v>94.5</v>
      </c>
      <c r="H54">
        <v>94.5</v>
      </c>
    </row>
    <row r="55" spans="1:8">
      <c r="A55" s="64">
        <v>21120120140099</v>
      </c>
      <c r="B55" s="53" t="s">
        <v>253</v>
      </c>
      <c r="C55">
        <v>4</v>
      </c>
      <c r="D55" t="s">
        <v>474</v>
      </c>
      <c r="E55">
        <v>92</v>
      </c>
      <c r="F55">
        <v>92</v>
      </c>
      <c r="G55">
        <v>82.5</v>
      </c>
      <c r="H55">
        <v>82.5</v>
      </c>
    </row>
    <row r="56" spans="1:8">
      <c r="A56" s="64">
        <v>21120120140099</v>
      </c>
      <c r="B56" s="53" t="s">
        <v>254</v>
      </c>
      <c r="C56">
        <v>3</v>
      </c>
      <c r="D56" t="s">
        <v>476</v>
      </c>
      <c r="E56">
        <v>90</v>
      </c>
      <c r="F56">
        <v>90</v>
      </c>
      <c r="G56">
        <v>59</v>
      </c>
      <c r="H56">
        <v>59</v>
      </c>
    </row>
    <row r="57" spans="1:8">
      <c r="A57" s="64">
        <v>21120120140099</v>
      </c>
      <c r="B57" s="53" t="s">
        <v>255</v>
      </c>
      <c r="C57">
        <v>3</v>
      </c>
      <c r="D57" t="s">
        <v>474</v>
      </c>
      <c r="E57">
        <v>86</v>
      </c>
      <c r="F57">
        <v>86</v>
      </c>
      <c r="G57">
        <v>70</v>
      </c>
      <c r="H57">
        <v>70</v>
      </c>
    </row>
    <row r="58" spans="1:8">
      <c r="A58" s="64">
        <v>21120120140099</v>
      </c>
      <c r="B58" s="53" t="s">
        <v>256</v>
      </c>
      <c r="C58">
        <v>4</v>
      </c>
      <c r="D58" t="s">
        <v>474</v>
      </c>
      <c r="E58">
        <v>92</v>
      </c>
      <c r="F58">
        <v>92</v>
      </c>
      <c r="G58">
        <v>100</v>
      </c>
      <c r="H58">
        <v>100</v>
      </c>
    </row>
    <row r="59" spans="1:8">
      <c r="A59" s="64">
        <v>21120120140099</v>
      </c>
      <c r="B59" s="53" t="s">
        <v>257</v>
      </c>
      <c r="C59">
        <v>4</v>
      </c>
      <c r="D59" t="s">
        <v>474</v>
      </c>
      <c r="E59">
        <v>90</v>
      </c>
      <c r="F59">
        <v>90</v>
      </c>
      <c r="G59">
        <v>100</v>
      </c>
      <c r="H59">
        <v>100</v>
      </c>
    </row>
    <row r="60" spans="1:8">
      <c r="A60" s="64">
        <v>21120120140099</v>
      </c>
      <c r="B60" s="53" t="s">
        <v>258</v>
      </c>
      <c r="C60">
        <v>4</v>
      </c>
      <c r="D60" t="s">
        <v>474</v>
      </c>
      <c r="E60">
        <v>90</v>
      </c>
      <c r="F60">
        <v>90</v>
      </c>
      <c r="G60">
        <v>100</v>
      </c>
      <c r="H60">
        <v>100</v>
      </c>
    </row>
    <row r="61" spans="1:8">
      <c r="A61" s="64">
        <v>21120120140099</v>
      </c>
      <c r="B61" s="53" t="s">
        <v>253</v>
      </c>
      <c r="C61">
        <v>3</v>
      </c>
      <c r="D61" t="s">
        <v>474</v>
      </c>
      <c r="E61">
        <v>80</v>
      </c>
      <c r="F61">
        <v>80</v>
      </c>
      <c r="G61">
        <v>65</v>
      </c>
      <c r="H61">
        <v>65</v>
      </c>
    </row>
    <row r="62" spans="1:8">
      <c r="A62" s="64">
        <v>21120120140099</v>
      </c>
      <c r="B62" s="3" t="s">
        <v>254</v>
      </c>
      <c r="C62">
        <v>4</v>
      </c>
      <c r="D62" t="s">
        <v>474</v>
      </c>
      <c r="E62">
        <v>90</v>
      </c>
      <c r="F62">
        <v>90</v>
      </c>
      <c r="G62">
        <v>100</v>
      </c>
      <c r="H62">
        <v>100</v>
      </c>
    </row>
    <row r="63" spans="1:8">
      <c r="A63" s="64">
        <v>21120120140099</v>
      </c>
      <c r="B63" s="3" t="s">
        <v>255</v>
      </c>
      <c r="C63">
        <v>2</v>
      </c>
      <c r="D63" t="s">
        <v>476</v>
      </c>
      <c r="E63">
        <v>76</v>
      </c>
      <c r="F63">
        <v>76</v>
      </c>
      <c r="G63">
        <v>55</v>
      </c>
      <c r="H63">
        <v>55</v>
      </c>
    </row>
    <row r="64" spans="1:8">
      <c r="A64" s="64">
        <v>21120120140099</v>
      </c>
      <c r="B64" s="3" t="s">
        <v>256</v>
      </c>
      <c r="C64">
        <v>4</v>
      </c>
      <c r="D64" t="s">
        <v>474</v>
      </c>
      <c r="E64">
        <v>92</v>
      </c>
      <c r="F64">
        <v>92</v>
      </c>
      <c r="G64">
        <v>100</v>
      </c>
      <c r="H64">
        <v>100</v>
      </c>
    </row>
    <row r="65" spans="1:8">
      <c r="A65" s="64">
        <v>21120120140099</v>
      </c>
      <c r="B65" s="3" t="s">
        <v>257</v>
      </c>
      <c r="C65">
        <v>4</v>
      </c>
      <c r="D65" t="s">
        <v>474</v>
      </c>
      <c r="E65">
        <v>94</v>
      </c>
      <c r="F65">
        <v>94</v>
      </c>
      <c r="G65">
        <v>80</v>
      </c>
      <c r="H65">
        <v>80</v>
      </c>
    </row>
    <row r="66" spans="1:8">
      <c r="A66" s="64">
        <v>21120120140099</v>
      </c>
      <c r="B66" s="3" t="s">
        <v>258</v>
      </c>
      <c r="C66">
        <v>4</v>
      </c>
      <c r="D66" t="s">
        <v>474</v>
      </c>
      <c r="E66">
        <v>90</v>
      </c>
      <c r="F66">
        <v>90</v>
      </c>
      <c r="G66">
        <v>100</v>
      </c>
      <c r="H66">
        <v>100</v>
      </c>
    </row>
    <row r="67" spans="1:8">
      <c r="A67" s="64">
        <v>21120120140099</v>
      </c>
      <c r="B67" s="3" t="s">
        <v>259</v>
      </c>
      <c r="C67">
        <v>4</v>
      </c>
      <c r="D67" t="s">
        <v>474</v>
      </c>
      <c r="E67">
        <v>80</v>
      </c>
      <c r="F67">
        <v>80</v>
      </c>
      <c r="G67">
        <v>82.5</v>
      </c>
      <c r="H67">
        <v>82.5</v>
      </c>
    </row>
    <row r="68" spans="1:8">
      <c r="A68" s="64">
        <v>21120120140099</v>
      </c>
      <c r="B68" s="3" t="s">
        <v>353</v>
      </c>
      <c r="C68">
        <v>2</v>
      </c>
      <c r="D68" t="s">
        <v>476</v>
      </c>
      <c r="E68">
        <v>76</v>
      </c>
      <c r="F68">
        <v>76</v>
      </c>
      <c r="G68">
        <v>59</v>
      </c>
      <c r="H68">
        <v>59</v>
      </c>
    </row>
    <row r="69" spans="1:8">
      <c r="A69" s="64">
        <v>21120120140099</v>
      </c>
      <c r="B69" s="3" t="s">
        <v>354</v>
      </c>
      <c r="C69">
        <v>2</v>
      </c>
      <c r="D69" t="s">
        <v>476</v>
      </c>
      <c r="E69">
        <v>72</v>
      </c>
      <c r="F69">
        <v>72</v>
      </c>
      <c r="G69">
        <v>49</v>
      </c>
      <c r="H69">
        <v>49</v>
      </c>
    </row>
    <row r="70" spans="1:8">
      <c r="A70" s="64">
        <v>21120120140099</v>
      </c>
      <c r="B70" s="3" t="s">
        <v>355</v>
      </c>
      <c r="C70">
        <v>2</v>
      </c>
      <c r="D70" t="s">
        <v>476</v>
      </c>
      <c r="E70">
        <v>76</v>
      </c>
      <c r="F70">
        <v>76</v>
      </c>
      <c r="G70">
        <v>50</v>
      </c>
      <c r="H70">
        <v>50</v>
      </c>
    </row>
    <row r="71" spans="1:8">
      <c r="A71" s="64">
        <v>21120120140099</v>
      </c>
      <c r="B71" s="3" t="s">
        <v>356</v>
      </c>
      <c r="C71">
        <v>4</v>
      </c>
      <c r="D71" t="s">
        <v>474</v>
      </c>
      <c r="E71">
        <v>94</v>
      </c>
      <c r="F71">
        <v>94</v>
      </c>
      <c r="G71">
        <v>70</v>
      </c>
      <c r="H71">
        <v>70</v>
      </c>
    </row>
    <row r="72" spans="1:8">
      <c r="A72" s="64">
        <v>21120120140099</v>
      </c>
      <c r="B72" s="3" t="s">
        <v>357</v>
      </c>
      <c r="C72">
        <v>4</v>
      </c>
      <c r="D72" t="s">
        <v>474</v>
      </c>
      <c r="E72">
        <v>88</v>
      </c>
      <c r="F72">
        <v>88</v>
      </c>
      <c r="G72">
        <v>95</v>
      </c>
      <c r="H72">
        <v>95</v>
      </c>
    </row>
    <row r="73" spans="1:8">
      <c r="A73" s="64">
        <v>21120120140099</v>
      </c>
      <c r="B73" s="3" t="s">
        <v>358</v>
      </c>
      <c r="C73">
        <v>4</v>
      </c>
      <c r="D73" t="s">
        <v>474</v>
      </c>
      <c r="E73">
        <v>84</v>
      </c>
      <c r="F73">
        <v>84</v>
      </c>
      <c r="G73">
        <v>90</v>
      </c>
      <c r="H73">
        <v>90</v>
      </c>
    </row>
    <row r="74" spans="1:8">
      <c r="A74" s="64">
        <v>21120120140099</v>
      </c>
      <c r="B74" s="3" t="s">
        <v>359</v>
      </c>
      <c r="C74">
        <v>4</v>
      </c>
      <c r="D74" t="s">
        <v>474</v>
      </c>
      <c r="E74">
        <v>94</v>
      </c>
      <c r="F74">
        <v>94</v>
      </c>
      <c r="G74">
        <v>95</v>
      </c>
      <c r="H74">
        <v>95</v>
      </c>
    </row>
    <row r="75" spans="1:8">
      <c r="A75" s="64">
        <v>21120120140099</v>
      </c>
      <c r="B75" s="3" t="s">
        <v>360</v>
      </c>
      <c r="C75">
        <v>4</v>
      </c>
      <c r="D75" t="s">
        <v>474</v>
      </c>
      <c r="E75">
        <v>86</v>
      </c>
      <c r="F75">
        <v>86</v>
      </c>
      <c r="G75">
        <v>80</v>
      </c>
      <c r="H75">
        <v>80</v>
      </c>
    </row>
    <row r="76" spans="1:8">
      <c r="A76" s="64">
        <v>21120120140099</v>
      </c>
      <c r="B76" s="3" t="s">
        <v>361</v>
      </c>
      <c r="C76">
        <v>4</v>
      </c>
      <c r="D76" t="s">
        <v>474</v>
      </c>
      <c r="E76">
        <v>92</v>
      </c>
      <c r="F76">
        <v>92</v>
      </c>
      <c r="G76">
        <v>87.5</v>
      </c>
      <c r="H76">
        <v>87.5</v>
      </c>
    </row>
    <row r="77" spans="1:8">
      <c r="A77" s="64">
        <v>21120120140099</v>
      </c>
      <c r="B77" s="3" t="s">
        <v>362</v>
      </c>
      <c r="C77">
        <v>4</v>
      </c>
      <c r="D77" t="s">
        <v>474</v>
      </c>
      <c r="E77">
        <v>84</v>
      </c>
      <c r="F77">
        <v>84</v>
      </c>
      <c r="G77">
        <v>80</v>
      </c>
      <c r="H77">
        <v>80</v>
      </c>
    </row>
    <row r="78" spans="1:8">
      <c r="A78" s="64">
        <v>21120120140099</v>
      </c>
      <c r="B78" s="3" t="s">
        <v>363</v>
      </c>
      <c r="C78">
        <v>4</v>
      </c>
      <c r="D78" t="s">
        <v>474</v>
      </c>
      <c r="E78">
        <v>92</v>
      </c>
      <c r="F78">
        <v>92</v>
      </c>
      <c r="G78">
        <v>80</v>
      </c>
      <c r="H78">
        <v>80</v>
      </c>
    </row>
    <row r="79" spans="1:8">
      <c r="A79" s="64">
        <v>21120120140099</v>
      </c>
      <c r="B79" s="3" t="s">
        <v>364</v>
      </c>
      <c r="C79">
        <v>4</v>
      </c>
      <c r="D79" t="s">
        <v>474</v>
      </c>
      <c r="E79">
        <v>90</v>
      </c>
      <c r="F79">
        <v>90</v>
      </c>
      <c r="G79">
        <v>70</v>
      </c>
      <c r="H79">
        <v>70</v>
      </c>
    </row>
    <row r="80" spans="1:8">
      <c r="A80" s="64">
        <v>21120120140099</v>
      </c>
      <c r="B80" s="3" t="s">
        <v>365</v>
      </c>
      <c r="C80">
        <v>4</v>
      </c>
      <c r="D80" t="s">
        <v>474</v>
      </c>
      <c r="E80">
        <v>84</v>
      </c>
      <c r="F80">
        <v>84</v>
      </c>
      <c r="G80">
        <v>100</v>
      </c>
      <c r="H80">
        <v>100</v>
      </c>
    </row>
    <row r="81" spans="1:8">
      <c r="A81" s="64">
        <v>21120120140099</v>
      </c>
      <c r="B81" s="3" t="s">
        <v>366</v>
      </c>
      <c r="C81">
        <v>3</v>
      </c>
      <c r="D81" t="s">
        <v>474</v>
      </c>
      <c r="E81">
        <v>78</v>
      </c>
      <c r="F81">
        <v>78</v>
      </c>
      <c r="G81">
        <v>70</v>
      </c>
      <c r="H81">
        <v>70</v>
      </c>
    </row>
    <row r="82" spans="1:8">
      <c r="A82" s="64">
        <v>21120120140099</v>
      </c>
      <c r="B82" s="3" t="s">
        <v>367</v>
      </c>
      <c r="C82">
        <v>4</v>
      </c>
      <c r="D82" t="s">
        <v>474</v>
      </c>
      <c r="E82">
        <v>88</v>
      </c>
      <c r="F82">
        <v>88</v>
      </c>
      <c r="G82">
        <v>85</v>
      </c>
      <c r="H82">
        <v>85</v>
      </c>
    </row>
    <row r="83" spans="1:8">
      <c r="A83" s="64">
        <v>21120120140099</v>
      </c>
      <c r="B83" s="3" t="s">
        <v>368</v>
      </c>
      <c r="C83">
        <v>3</v>
      </c>
      <c r="D83" t="s">
        <v>476</v>
      </c>
      <c r="E83">
        <v>92</v>
      </c>
      <c r="F83">
        <v>92</v>
      </c>
      <c r="G83">
        <v>56.5</v>
      </c>
      <c r="H83">
        <v>56.5</v>
      </c>
    </row>
    <row r="84" spans="1:8">
      <c r="A84" s="64">
        <v>21120120140099</v>
      </c>
      <c r="B84" s="3" t="s">
        <v>369</v>
      </c>
      <c r="C84">
        <v>4</v>
      </c>
      <c r="D84" t="s">
        <v>474</v>
      </c>
      <c r="E84">
        <v>80.5</v>
      </c>
      <c r="F84">
        <v>80.5</v>
      </c>
      <c r="G84">
        <v>80.5</v>
      </c>
      <c r="H84">
        <v>80.5</v>
      </c>
    </row>
    <row r="85" spans="1:8">
      <c r="A85" s="64">
        <v>21120120140099</v>
      </c>
      <c r="B85" s="3" t="s">
        <v>370</v>
      </c>
      <c r="C85">
        <v>4</v>
      </c>
      <c r="D85" t="s">
        <v>474</v>
      </c>
      <c r="E85">
        <v>92</v>
      </c>
      <c r="F85">
        <v>92</v>
      </c>
      <c r="G85">
        <v>92.5</v>
      </c>
      <c r="H85">
        <v>92.5</v>
      </c>
    </row>
    <row r="86" spans="1:8">
      <c r="A86" s="64">
        <v>21120120140099</v>
      </c>
      <c r="B86" s="3" t="s">
        <v>371</v>
      </c>
      <c r="C86">
        <v>4</v>
      </c>
      <c r="D86" t="s">
        <v>474</v>
      </c>
      <c r="E86">
        <v>90</v>
      </c>
      <c r="F86">
        <v>90</v>
      </c>
      <c r="G86">
        <v>80</v>
      </c>
      <c r="H86">
        <v>80</v>
      </c>
    </row>
    <row r="87" spans="1:8">
      <c r="A87" s="64">
        <v>21120120140099</v>
      </c>
      <c r="B87" s="3" t="s">
        <v>372</v>
      </c>
      <c r="C87">
        <v>4</v>
      </c>
      <c r="D87" t="s">
        <v>474</v>
      </c>
      <c r="E87">
        <v>96</v>
      </c>
      <c r="F87">
        <v>96</v>
      </c>
      <c r="G87">
        <v>85</v>
      </c>
      <c r="H87">
        <v>85</v>
      </c>
    </row>
    <row r="88" spans="1:8">
      <c r="A88" s="64">
        <v>21120120140099</v>
      </c>
      <c r="B88" s="3" t="s">
        <v>373</v>
      </c>
      <c r="C88">
        <v>4</v>
      </c>
      <c r="D88" t="s">
        <v>474</v>
      </c>
      <c r="E88">
        <v>92</v>
      </c>
      <c r="F88">
        <v>92</v>
      </c>
      <c r="G88">
        <v>100</v>
      </c>
      <c r="H88">
        <v>100</v>
      </c>
    </row>
    <row r="89" spans="1:8">
      <c r="A89" s="64">
        <v>21120120140099</v>
      </c>
      <c r="B89" s="3" t="s">
        <v>374</v>
      </c>
      <c r="C89">
        <v>4</v>
      </c>
      <c r="D89" t="s">
        <v>474</v>
      </c>
      <c r="E89">
        <v>86</v>
      </c>
      <c r="F89">
        <v>86</v>
      </c>
      <c r="G89">
        <v>82.5</v>
      </c>
      <c r="H89">
        <v>82.5</v>
      </c>
    </row>
    <row r="90" spans="1:8">
      <c r="A90" s="64">
        <v>21120120140099</v>
      </c>
      <c r="B90" s="3" t="s">
        <v>375</v>
      </c>
      <c r="C90">
        <v>4</v>
      </c>
      <c r="D90" t="s">
        <v>474</v>
      </c>
      <c r="E90">
        <v>94</v>
      </c>
      <c r="F90">
        <v>94</v>
      </c>
      <c r="G90">
        <v>77.5</v>
      </c>
      <c r="H90">
        <v>77.5</v>
      </c>
    </row>
    <row r="91" spans="1:8">
      <c r="A91" s="64">
        <v>21120120140099</v>
      </c>
      <c r="B91" s="3" t="s">
        <v>376</v>
      </c>
      <c r="C91">
        <v>1</v>
      </c>
      <c r="D91" t="s">
        <v>475</v>
      </c>
      <c r="E91">
        <v>66.5</v>
      </c>
      <c r="F91">
        <v>66.5</v>
      </c>
      <c r="G91">
        <v>34.5</v>
      </c>
      <c r="H91">
        <v>34.5</v>
      </c>
    </row>
    <row r="92" spans="1:8">
      <c r="A92" s="64">
        <v>21120120140099</v>
      </c>
      <c r="B92" s="3" t="s">
        <v>377</v>
      </c>
      <c r="C92">
        <v>4</v>
      </c>
      <c r="D92" t="s">
        <v>474</v>
      </c>
      <c r="E92">
        <v>96</v>
      </c>
      <c r="F92">
        <v>96</v>
      </c>
      <c r="G92">
        <v>75</v>
      </c>
      <c r="H92">
        <v>75</v>
      </c>
    </row>
    <row r="93" spans="1:8">
      <c r="A93" s="64">
        <v>21120120140099</v>
      </c>
      <c r="B93" s="3" t="s">
        <v>378</v>
      </c>
      <c r="C93">
        <v>4</v>
      </c>
      <c r="D93" t="s">
        <v>474</v>
      </c>
      <c r="E93">
        <v>86</v>
      </c>
      <c r="F93">
        <v>86</v>
      </c>
      <c r="G93">
        <v>80</v>
      </c>
      <c r="H93">
        <v>80</v>
      </c>
    </row>
    <row r="94" spans="1:8">
      <c r="A94" s="64">
        <v>21120120140099</v>
      </c>
      <c r="B94" s="3" t="s">
        <v>379</v>
      </c>
      <c r="C94">
        <v>4</v>
      </c>
      <c r="D94" t="s">
        <v>474</v>
      </c>
      <c r="E94">
        <v>90</v>
      </c>
      <c r="F94">
        <v>90</v>
      </c>
      <c r="G94">
        <v>75</v>
      </c>
      <c r="H94">
        <v>75</v>
      </c>
    </row>
    <row r="95" spans="1:8">
      <c r="A95" s="64">
        <v>21120120140099</v>
      </c>
      <c r="B95" s="3" t="s">
        <v>380</v>
      </c>
      <c r="C95">
        <v>4</v>
      </c>
      <c r="D95" t="s">
        <v>474</v>
      </c>
      <c r="E95">
        <v>96</v>
      </c>
      <c r="F95">
        <v>96</v>
      </c>
      <c r="G95">
        <v>65</v>
      </c>
      <c r="H95">
        <v>65</v>
      </c>
    </row>
    <row r="96" spans="1:8">
      <c r="A96" s="64">
        <v>21120120140099</v>
      </c>
      <c r="B96" s="3" t="s">
        <v>381</v>
      </c>
      <c r="C96">
        <v>4</v>
      </c>
      <c r="D96" t="s">
        <v>474</v>
      </c>
      <c r="E96">
        <v>99</v>
      </c>
      <c r="F96">
        <v>99</v>
      </c>
      <c r="G96">
        <v>100</v>
      </c>
      <c r="H96">
        <v>100</v>
      </c>
    </row>
    <row r="97" spans="1:8">
      <c r="A97" s="64">
        <v>21120120140099</v>
      </c>
      <c r="B97" s="3" t="s">
        <v>382</v>
      </c>
      <c r="C97">
        <v>4</v>
      </c>
      <c r="D97" t="s">
        <v>474</v>
      </c>
      <c r="E97">
        <v>94</v>
      </c>
      <c r="F97">
        <v>94</v>
      </c>
      <c r="G97">
        <v>82.5</v>
      </c>
      <c r="H97">
        <v>82.5</v>
      </c>
    </row>
    <row r="98" spans="1:8">
      <c r="A98" s="64">
        <v>21120120140099</v>
      </c>
      <c r="B98" s="3" t="s">
        <v>383</v>
      </c>
      <c r="C98">
        <v>4</v>
      </c>
      <c r="D98" t="s">
        <v>474</v>
      </c>
      <c r="E98">
        <v>91</v>
      </c>
      <c r="F98">
        <v>91</v>
      </c>
      <c r="G98">
        <v>77</v>
      </c>
      <c r="H98">
        <v>77</v>
      </c>
    </row>
    <row r="99" spans="1:8">
      <c r="A99" s="64">
        <v>21120120140099</v>
      </c>
      <c r="B99" s="3" t="s">
        <v>384</v>
      </c>
      <c r="C99">
        <v>3</v>
      </c>
      <c r="D99" t="s">
        <v>474</v>
      </c>
      <c r="E99">
        <v>82</v>
      </c>
      <c r="F99">
        <v>82</v>
      </c>
      <c r="G99">
        <v>66.5</v>
      </c>
      <c r="H99">
        <v>66.5</v>
      </c>
    </row>
    <row r="100" spans="1:8">
      <c r="A100" s="64">
        <v>21120120140099</v>
      </c>
      <c r="B100" s="3" t="s">
        <v>385</v>
      </c>
      <c r="C100">
        <v>4</v>
      </c>
      <c r="D100" t="s">
        <v>474</v>
      </c>
      <c r="E100">
        <v>92</v>
      </c>
      <c r="F100">
        <v>92</v>
      </c>
      <c r="G100">
        <v>95</v>
      </c>
      <c r="H100">
        <v>95</v>
      </c>
    </row>
    <row r="101" spans="1:8">
      <c r="A101" s="64">
        <v>21120120140099</v>
      </c>
      <c r="B101" s="3" t="s">
        <v>386</v>
      </c>
      <c r="C101">
        <v>1</v>
      </c>
      <c r="D101" t="s">
        <v>475</v>
      </c>
      <c r="E101">
        <v>44.5</v>
      </c>
      <c r="F101">
        <v>44.5</v>
      </c>
      <c r="G101">
        <v>12.5</v>
      </c>
      <c r="H101">
        <v>12.5</v>
      </c>
    </row>
    <row r="102" spans="1:8">
      <c r="A102" s="64">
        <v>21120120140099</v>
      </c>
      <c r="B102" s="3" t="s">
        <v>387</v>
      </c>
      <c r="C102">
        <v>3</v>
      </c>
      <c r="D102" t="s">
        <v>476</v>
      </c>
      <c r="E102">
        <v>92</v>
      </c>
      <c r="F102">
        <v>92</v>
      </c>
      <c r="G102">
        <v>50</v>
      </c>
      <c r="H102">
        <v>50</v>
      </c>
    </row>
    <row r="103" spans="1:8">
      <c r="A103" s="64">
        <v>21120120140099</v>
      </c>
      <c r="B103" s="3" t="s">
        <v>388</v>
      </c>
      <c r="C103">
        <v>4</v>
      </c>
      <c r="D103" t="s">
        <v>474</v>
      </c>
      <c r="E103">
        <v>92</v>
      </c>
      <c r="F103">
        <v>92</v>
      </c>
      <c r="G103">
        <v>90</v>
      </c>
      <c r="H103">
        <v>90</v>
      </c>
    </row>
    <row r="104" spans="1:8">
      <c r="A104" s="64">
        <v>21120120140099</v>
      </c>
      <c r="B104" s="3" t="s">
        <v>389</v>
      </c>
      <c r="C104">
        <v>4</v>
      </c>
      <c r="D104" t="s">
        <v>474</v>
      </c>
      <c r="E104">
        <v>94</v>
      </c>
      <c r="F104">
        <v>94</v>
      </c>
      <c r="G104">
        <v>95</v>
      </c>
      <c r="H104">
        <v>95</v>
      </c>
    </row>
    <row r="105" spans="1:8">
      <c r="A105" s="64">
        <v>21120120140099</v>
      </c>
      <c r="B105" s="3" t="s">
        <v>390</v>
      </c>
      <c r="C105">
        <v>2</v>
      </c>
      <c r="D105" t="s">
        <v>476</v>
      </c>
      <c r="E105">
        <v>45</v>
      </c>
      <c r="F105">
        <v>45</v>
      </c>
      <c r="G105">
        <v>85</v>
      </c>
      <c r="H105">
        <v>85</v>
      </c>
    </row>
    <row r="106" spans="1:8">
      <c r="A106" s="64">
        <v>21120120140099</v>
      </c>
      <c r="B106" s="3" t="s">
        <v>391</v>
      </c>
      <c r="C106">
        <v>4</v>
      </c>
      <c r="D106" t="s">
        <v>474</v>
      </c>
      <c r="E106">
        <v>94</v>
      </c>
      <c r="F106">
        <v>94</v>
      </c>
      <c r="G106">
        <v>100</v>
      </c>
      <c r="H106">
        <v>100</v>
      </c>
    </row>
    <row r="107" spans="1:8">
      <c r="A107" s="64">
        <v>21120120140099</v>
      </c>
      <c r="B107" s="3" t="s">
        <v>392</v>
      </c>
      <c r="C107">
        <v>1</v>
      </c>
      <c r="D107" t="s">
        <v>475</v>
      </c>
      <c r="E107">
        <v>59</v>
      </c>
      <c r="F107">
        <v>59</v>
      </c>
      <c r="G107">
        <v>34</v>
      </c>
      <c r="H107">
        <v>34</v>
      </c>
    </row>
    <row r="108" spans="1:8">
      <c r="A108" s="64">
        <v>21120120140099</v>
      </c>
      <c r="B108" s="3" t="s">
        <v>393</v>
      </c>
      <c r="C108">
        <v>4</v>
      </c>
      <c r="D108" t="s">
        <v>474</v>
      </c>
      <c r="E108">
        <v>94</v>
      </c>
      <c r="F108">
        <v>94</v>
      </c>
      <c r="G108">
        <v>100</v>
      </c>
      <c r="H108">
        <v>100</v>
      </c>
    </row>
    <row r="109" spans="1:8">
      <c r="A109" s="64">
        <v>21120120140099</v>
      </c>
      <c r="B109" s="3" t="s">
        <v>394</v>
      </c>
      <c r="C109">
        <v>4</v>
      </c>
      <c r="D109" t="s">
        <v>474</v>
      </c>
      <c r="E109">
        <v>92</v>
      </c>
      <c r="F109">
        <v>92</v>
      </c>
      <c r="G109">
        <v>97.5</v>
      </c>
      <c r="H109">
        <v>97.5</v>
      </c>
    </row>
    <row r="110" spans="1:8">
      <c r="A110" s="64">
        <v>21120120140099</v>
      </c>
      <c r="B110" s="3" t="s">
        <v>395</v>
      </c>
      <c r="C110">
        <v>4</v>
      </c>
      <c r="D110" t="s">
        <v>474</v>
      </c>
      <c r="E110">
        <v>88</v>
      </c>
      <c r="F110">
        <v>88</v>
      </c>
      <c r="G110">
        <v>100</v>
      </c>
      <c r="H110">
        <v>100</v>
      </c>
    </row>
    <row r="111" spans="1:8">
      <c r="A111" s="64">
        <v>21120120140099</v>
      </c>
      <c r="B111" s="3" t="s">
        <v>396</v>
      </c>
      <c r="C111">
        <v>4</v>
      </c>
      <c r="D111" t="s">
        <v>474</v>
      </c>
      <c r="E111">
        <v>94</v>
      </c>
      <c r="F111">
        <v>94</v>
      </c>
      <c r="G111">
        <v>90</v>
      </c>
      <c r="H111">
        <v>90</v>
      </c>
    </row>
    <row r="112" spans="1:8">
      <c r="A112" s="64">
        <v>21120120140099</v>
      </c>
      <c r="B112" s="3" t="s">
        <v>397</v>
      </c>
      <c r="C112">
        <v>4</v>
      </c>
      <c r="D112" t="s">
        <v>474</v>
      </c>
      <c r="E112">
        <v>94</v>
      </c>
      <c r="F112">
        <v>94</v>
      </c>
      <c r="G112">
        <v>92.5</v>
      </c>
      <c r="H112">
        <v>92.5</v>
      </c>
    </row>
    <row r="113" spans="1:8">
      <c r="A113" s="64">
        <v>21120120140099</v>
      </c>
      <c r="B113" s="3" t="s">
        <v>398</v>
      </c>
      <c r="C113">
        <v>3</v>
      </c>
      <c r="D113" t="s">
        <v>474</v>
      </c>
      <c r="E113">
        <v>87.5</v>
      </c>
      <c r="F113">
        <v>87.5</v>
      </c>
      <c r="G113">
        <v>64.5</v>
      </c>
      <c r="H113">
        <v>64.5</v>
      </c>
    </row>
    <row r="114" spans="1:8">
      <c r="A114" s="64">
        <v>21120120140099</v>
      </c>
      <c r="B114" s="3" t="s">
        <v>399</v>
      </c>
      <c r="C114">
        <v>4</v>
      </c>
      <c r="D114" t="s">
        <v>474</v>
      </c>
      <c r="E114">
        <v>91</v>
      </c>
      <c r="F114">
        <v>91</v>
      </c>
      <c r="G114">
        <v>77</v>
      </c>
      <c r="H114">
        <v>77</v>
      </c>
    </row>
    <row r="115" spans="1:8">
      <c r="A115" s="64">
        <v>21120120140099</v>
      </c>
      <c r="B115" s="3" t="s">
        <v>400</v>
      </c>
      <c r="C115">
        <v>4</v>
      </c>
      <c r="D115" t="s">
        <v>474</v>
      </c>
      <c r="E115">
        <v>92</v>
      </c>
      <c r="F115">
        <v>92</v>
      </c>
      <c r="G115">
        <v>75</v>
      </c>
      <c r="H115">
        <v>75</v>
      </c>
    </row>
    <row r="116" spans="1:8">
      <c r="A116" s="64">
        <v>21120120140099</v>
      </c>
      <c r="B116" s="3" t="s">
        <v>401</v>
      </c>
      <c r="C116">
        <v>1</v>
      </c>
      <c r="D116" t="s">
        <v>475</v>
      </c>
      <c r="E116">
        <v>58</v>
      </c>
      <c r="F116">
        <v>58</v>
      </c>
      <c r="G116">
        <v>42</v>
      </c>
      <c r="H116">
        <v>42</v>
      </c>
    </row>
    <row r="117" spans="1:8">
      <c r="A117" s="64">
        <v>21120120140099</v>
      </c>
      <c r="B117" s="3" t="s">
        <v>402</v>
      </c>
      <c r="C117">
        <v>4</v>
      </c>
      <c r="D117" t="s">
        <v>474</v>
      </c>
      <c r="E117">
        <v>94</v>
      </c>
      <c r="F117">
        <v>94</v>
      </c>
      <c r="G117">
        <v>85</v>
      </c>
      <c r="H117">
        <v>85</v>
      </c>
    </row>
    <row r="118" spans="1:8">
      <c r="A118" s="64">
        <v>21120120140099</v>
      </c>
      <c r="B118" s="3" t="s">
        <v>403</v>
      </c>
      <c r="C118">
        <v>4</v>
      </c>
      <c r="D118" t="s">
        <v>474</v>
      </c>
      <c r="E118">
        <v>88</v>
      </c>
      <c r="F118">
        <v>88</v>
      </c>
      <c r="G118">
        <v>80</v>
      </c>
      <c r="H118">
        <v>80</v>
      </c>
    </row>
    <row r="119" spans="1:8">
      <c r="A119" s="64">
        <v>21120120140099</v>
      </c>
      <c r="B119" s="3" t="s">
        <v>404</v>
      </c>
      <c r="C119">
        <v>2</v>
      </c>
      <c r="D119" t="s">
        <v>474</v>
      </c>
      <c r="E119">
        <v>70</v>
      </c>
      <c r="F119">
        <v>70</v>
      </c>
      <c r="G119">
        <v>60</v>
      </c>
      <c r="H119">
        <v>60</v>
      </c>
    </row>
    <row r="120" spans="1:8">
      <c r="A120" s="64">
        <v>21120120140099</v>
      </c>
      <c r="B120" s="3" t="s">
        <v>405</v>
      </c>
      <c r="C120">
        <v>4</v>
      </c>
      <c r="D120" t="s">
        <v>474</v>
      </c>
      <c r="E120">
        <v>90</v>
      </c>
      <c r="F120">
        <v>90</v>
      </c>
      <c r="G120">
        <v>80</v>
      </c>
      <c r="H120">
        <v>80</v>
      </c>
    </row>
    <row r="121" spans="1:8">
      <c r="A121" s="64">
        <v>21120120140099</v>
      </c>
      <c r="B121" s="3" t="s">
        <v>406</v>
      </c>
      <c r="C121">
        <v>4</v>
      </c>
      <c r="D121" t="s">
        <v>474</v>
      </c>
      <c r="E121">
        <v>100</v>
      </c>
      <c r="F121">
        <v>100</v>
      </c>
      <c r="G121">
        <v>90</v>
      </c>
      <c r="H121">
        <v>90</v>
      </c>
    </row>
    <row r="122" spans="1:8">
      <c r="A122" s="64">
        <v>21120120140099</v>
      </c>
      <c r="B122" s="3" t="s">
        <v>407</v>
      </c>
      <c r="C122">
        <v>4</v>
      </c>
      <c r="D122" t="s">
        <v>474</v>
      </c>
      <c r="E122">
        <v>90</v>
      </c>
      <c r="F122">
        <v>90</v>
      </c>
      <c r="G122">
        <v>80</v>
      </c>
      <c r="H122">
        <v>80</v>
      </c>
    </row>
    <row r="123" spans="1:8">
      <c r="A123" s="64">
        <v>21120120140099</v>
      </c>
      <c r="B123" s="3" t="s">
        <v>408</v>
      </c>
      <c r="C123">
        <v>1</v>
      </c>
      <c r="D123" t="s">
        <v>475</v>
      </c>
      <c r="E123">
        <v>19.5</v>
      </c>
      <c r="F123">
        <v>19.5</v>
      </c>
      <c r="G123">
        <v>9.5</v>
      </c>
      <c r="H123">
        <v>9.5</v>
      </c>
    </row>
    <row r="124" spans="1:8">
      <c r="A124" s="64">
        <v>21120120140099</v>
      </c>
      <c r="B124" s="3" t="s">
        <v>409</v>
      </c>
      <c r="C124">
        <v>4</v>
      </c>
      <c r="D124" t="s">
        <v>474</v>
      </c>
      <c r="E124">
        <v>82</v>
      </c>
      <c r="F124">
        <v>82</v>
      </c>
      <c r="G124">
        <v>82.5</v>
      </c>
      <c r="H124">
        <v>82.5</v>
      </c>
    </row>
    <row r="125" spans="1:8">
      <c r="A125" s="64">
        <v>21120120140099</v>
      </c>
      <c r="B125" s="3" t="s">
        <v>410</v>
      </c>
      <c r="C125">
        <v>4</v>
      </c>
      <c r="D125" t="s">
        <v>474</v>
      </c>
      <c r="E125">
        <v>92</v>
      </c>
      <c r="F125">
        <v>92</v>
      </c>
      <c r="G125">
        <v>82.5</v>
      </c>
      <c r="H125">
        <v>82.5</v>
      </c>
    </row>
    <row r="126" spans="1:8">
      <c r="A126" s="64">
        <v>21120120140099</v>
      </c>
      <c r="B126" s="3" t="s">
        <v>411</v>
      </c>
      <c r="C126">
        <v>1</v>
      </c>
      <c r="D126" t="s">
        <v>475</v>
      </c>
      <c r="E126">
        <v>56</v>
      </c>
      <c r="F126">
        <v>56</v>
      </c>
      <c r="G126">
        <v>42</v>
      </c>
      <c r="H126">
        <v>42</v>
      </c>
    </row>
    <row r="127" spans="1:8">
      <c r="A127" s="64">
        <v>21120120140099</v>
      </c>
      <c r="B127" s="3" t="s">
        <v>412</v>
      </c>
      <c r="C127">
        <v>4</v>
      </c>
      <c r="D127" t="s">
        <v>474</v>
      </c>
      <c r="E127">
        <v>94</v>
      </c>
      <c r="F127">
        <v>94</v>
      </c>
      <c r="G127">
        <v>67.5</v>
      </c>
      <c r="H127">
        <v>67.5</v>
      </c>
    </row>
    <row r="128" spans="1:8">
      <c r="A128" s="64">
        <v>21120120140099</v>
      </c>
      <c r="B128" s="3" t="s">
        <v>413</v>
      </c>
      <c r="C128">
        <v>3</v>
      </c>
      <c r="D128" t="s">
        <v>474</v>
      </c>
      <c r="E128">
        <v>82</v>
      </c>
      <c r="F128">
        <v>82</v>
      </c>
      <c r="G128">
        <v>61.5</v>
      </c>
      <c r="H128">
        <v>61.5</v>
      </c>
    </row>
    <row r="129" spans="1:8">
      <c r="A129" s="64">
        <v>21120120140099</v>
      </c>
      <c r="B129" s="3" t="s">
        <v>414</v>
      </c>
      <c r="C129">
        <v>4</v>
      </c>
      <c r="D129" t="s">
        <v>474</v>
      </c>
      <c r="E129">
        <v>93.5</v>
      </c>
      <c r="F129">
        <v>93.5</v>
      </c>
      <c r="G129">
        <v>84.5</v>
      </c>
      <c r="H129">
        <v>84.5</v>
      </c>
    </row>
    <row r="130" spans="1:8">
      <c r="A130" s="64">
        <v>21120120140099</v>
      </c>
      <c r="B130" s="3" t="s">
        <v>415</v>
      </c>
      <c r="C130">
        <v>4</v>
      </c>
      <c r="D130" t="s">
        <v>474</v>
      </c>
      <c r="E130">
        <v>90</v>
      </c>
      <c r="F130">
        <v>90</v>
      </c>
      <c r="G130">
        <v>100</v>
      </c>
      <c r="H130">
        <v>100</v>
      </c>
    </row>
    <row r="131" spans="1:8">
      <c r="A131" s="64">
        <v>21120120140099</v>
      </c>
      <c r="B131" s="3" t="s">
        <v>416</v>
      </c>
      <c r="C131">
        <v>3</v>
      </c>
      <c r="D131" t="s">
        <v>474</v>
      </c>
      <c r="E131">
        <v>70</v>
      </c>
      <c r="F131">
        <v>70</v>
      </c>
      <c r="G131">
        <v>77.5</v>
      </c>
      <c r="H131">
        <v>77.5</v>
      </c>
    </row>
    <row r="132" spans="1:8">
      <c r="A132" s="64">
        <v>21120120140099</v>
      </c>
      <c r="B132" s="3" t="s">
        <v>417</v>
      </c>
      <c r="C132">
        <v>2</v>
      </c>
      <c r="D132" t="s">
        <v>476</v>
      </c>
      <c r="E132">
        <v>79</v>
      </c>
      <c r="F132">
        <v>79</v>
      </c>
      <c r="G132">
        <v>57</v>
      </c>
      <c r="H132">
        <v>57</v>
      </c>
    </row>
    <row r="133" spans="1:8">
      <c r="A133" s="64">
        <v>21120120140099</v>
      </c>
      <c r="B133" s="3" t="s">
        <v>418</v>
      </c>
      <c r="C133">
        <v>1</v>
      </c>
      <c r="D133" t="s">
        <v>475</v>
      </c>
      <c r="E133">
        <v>37.5</v>
      </c>
      <c r="F133">
        <v>37.5</v>
      </c>
      <c r="G133">
        <v>9.5</v>
      </c>
      <c r="H133">
        <v>9.5</v>
      </c>
    </row>
    <row r="134" spans="1:8">
      <c r="A134" s="64">
        <v>21120120140099</v>
      </c>
      <c r="B134" s="3" t="s">
        <v>419</v>
      </c>
      <c r="C134">
        <v>3</v>
      </c>
      <c r="D134" t="s">
        <v>474</v>
      </c>
      <c r="E134">
        <v>97</v>
      </c>
      <c r="F134">
        <v>97</v>
      </c>
      <c r="G134">
        <v>62.5</v>
      </c>
      <c r="H134">
        <v>62.5</v>
      </c>
    </row>
    <row r="135" spans="1:8">
      <c r="A135" s="64">
        <v>21120120140099</v>
      </c>
      <c r="B135" s="3" t="s">
        <v>420</v>
      </c>
      <c r="C135">
        <v>4</v>
      </c>
      <c r="D135" t="s">
        <v>474</v>
      </c>
      <c r="E135">
        <v>90</v>
      </c>
      <c r="F135">
        <v>90</v>
      </c>
      <c r="G135">
        <v>92.5</v>
      </c>
      <c r="H135">
        <v>92.5</v>
      </c>
    </row>
    <row r="136" spans="1:8">
      <c r="A136" s="64">
        <v>21120120140099</v>
      </c>
      <c r="B136" s="3" t="s">
        <v>421</v>
      </c>
      <c r="C136">
        <v>4</v>
      </c>
      <c r="D136" t="s">
        <v>474</v>
      </c>
      <c r="E136">
        <v>89.5</v>
      </c>
      <c r="F136">
        <v>89.5</v>
      </c>
      <c r="G136">
        <v>94.5</v>
      </c>
      <c r="H136">
        <v>94.5</v>
      </c>
    </row>
    <row r="137" spans="1:8">
      <c r="A137" s="64">
        <v>21120120140099</v>
      </c>
      <c r="B137" s="3" t="s">
        <v>281</v>
      </c>
      <c r="C137">
        <v>4</v>
      </c>
      <c r="D137" t="s">
        <v>474</v>
      </c>
      <c r="E137">
        <v>85</v>
      </c>
      <c r="F137">
        <v>85</v>
      </c>
      <c r="G137">
        <v>75</v>
      </c>
      <c r="H137">
        <v>75</v>
      </c>
    </row>
    <row r="138" spans="1:8">
      <c r="A138" s="64">
        <v>21120120140099</v>
      </c>
      <c r="B138" s="3" t="s">
        <v>282</v>
      </c>
      <c r="C138">
        <v>4</v>
      </c>
      <c r="D138" t="s">
        <v>474</v>
      </c>
      <c r="E138">
        <v>96</v>
      </c>
      <c r="F138">
        <v>96</v>
      </c>
      <c r="G138">
        <v>92.5</v>
      </c>
      <c r="H138">
        <v>92.5</v>
      </c>
    </row>
    <row r="139" spans="1:8">
      <c r="A139" s="64">
        <v>21120120140099</v>
      </c>
      <c r="B139" s="3" t="s">
        <v>283</v>
      </c>
      <c r="C139">
        <v>3</v>
      </c>
      <c r="D139" t="s">
        <v>474</v>
      </c>
      <c r="E139">
        <v>92</v>
      </c>
      <c r="F139">
        <v>92</v>
      </c>
      <c r="G139">
        <v>62.5</v>
      </c>
      <c r="H139">
        <v>62.5</v>
      </c>
    </row>
    <row r="140" spans="1:8">
      <c r="A140" s="64">
        <v>21120120140099</v>
      </c>
      <c r="B140" s="3" t="s">
        <v>284</v>
      </c>
      <c r="C140">
        <v>4</v>
      </c>
      <c r="D140" t="s">
        <v>474</v>
      </c>
      <c r="E140">
        <v>92.5</v>
      </c>
      <c r="F140">
        <v>92.5</v>
      </c>
      <c r="G140">
        <v>67.5</v>
      </c>
      <c r="H140">
        <v>67.5</v>
      </c>
    </row>
    <row r="141" spans="1:8">
      <c r="A141" s="64">
        <v>21120120140099</v>
      </c>
      <c r="B141" s="3" t="s">
        <v>285</v>
      </c>
      <c r="C141">
        <v>4</v>
      </c>
      <c r="D141" t="s">
        <v>474</v>
      </c>
      <c r="E141">
        <v>96</v>
      </c>
      <c r="F141">
        <v>96</v>
      </c>
      <c r="G141">
        <v>85</v>
      </c>
      <c r="H141">
        <v>85</v>
      </c>
    </row>
    <row r="142" spans="1:8">
      <c r="A142" s="64">
        <v>21120120140099</v>
      </c>
      <c r="B142" s="3" t="s">
        <v>286</v>
      </c>
      <c r="C142">
        <v>3</v>
      </c>
      <c r="D142" t="s">
        <v>474</v>
      </c>
      <c r="E142">
        <v>86.5</v>
      </c>
      <c r="F142">
        <v>86.5</v>
      </c>
      <c r="G142">
        <v>65.5</v>
      </c>
      <c r="H142">
        <v>65.5</v>
      </c>
    </row>
    <row r="143" spans="1:8">
      <c r="A143" s="64">
        <v>21120120140099</v>
      </c>
      <c r="B143" s="3" t="s">
        <v>287</v>
      </c>
      <c r="C143">
        <v>2</v>
      </c>
      <c r="D143" t="s">
        <v>476</v>
      </c>
      <c r="E143">
        <v>80</v>
      </c>
      <c r="F143">
        <v>80</v>
      </c>
      <c r="G143">
        <v>44</v>
      </c>
      <c r="H143">
        <v>44</v>
      </c>
    </row>
    <row r="144" spans="1:8">
      <c r="A144" s="64">
        <v>21120120140099</v>
      </c>
      <c r="B144" s="3" t="s">
        <v>288</v>
      </c>
      <c r="C144">
        <v>4</v>
      </c>
      <c r="D144" t="s">
        <v>474</v>
      </c>
      <c r="E144">
        <v>98</v>
      </c>
      <c r="F144">
        <v>98</v>
      </c>
      <c r="G144">
        <v>90</v>
      </c>
      <c r="H144">
        <v>90</v>
      </c>
    </row>
    <row r="145" spans="1:8">
      <c r="A145" s="64">
        <v>21120120140099</v>
      </c>
      <c r="B145" s="3" t="s">
        <v>289</v>
      </c>
      <c r="C145">
        <v>4</v>
      </c>
      <c r="D145" t="s">
        <v>474</v>
      </c>
      <c r="E145">
        <v>92</v>
      </c>
      <c r="F145">
        <v>92</v>
      </c>
      <c r="G145">
        <v>70</v>
      </c>
      <c r="H145">
        <v>70</v>
      </c>
    </row>
    <row r="146" spans="1:8">
      <c r="A146" s="64">
        <v>21120120140099</v>
      </c>
      <c r="B146" s="3" t="s">
        <v>290</v>
      </c>
      <c r="C146">
        <v>4</v>
      </c>
      <c r="D146" t="s">
        <v>474</v>
      </c>
      <c r="E146">
        <v>92</v>
      </c>
      <c r="F146">
        <v>92</v>
      </c>
      <c r="G146">
        <v>85</v>
      </c>
      <c r="H146">
        <v>85</v>
      </c>
    </row>
    <row r="147" spans="1:8">
      <c r="A147" s="64">
        <v>21120120140099</v>
      </c>
      <c r="B147" s="3" t="s">
        <v>291</v>
      </c>
      <c r="C147">
        <v>4</v>
      </c>
      <c r="D147" t="s">
        <v>474</v>
      </c>
      <c r="E147">
        <v>92</v>
      </c>
      <c r="F147">
        <v>92</v>
      </c>
      <c r="G147">
        <v>85</v>
      </c>
      <c r="H147">
        <v>85</v>
      </c>
    </row>
    <row r="148" spans="1:8">
      <c r="A148" s="64">
        <v>21120120140099</v>
      </c>
      <c r="B148" s="3" t="s">
        <v>292</v>
      </c>
      <c r="C148">
        <v>4</v>
      </c>
      <c r="D148" t="s">
        <v>474</v>
      </c>
      <c r="E148">
        <v>94</v>
      </c>
      <c r="F148">
        <v>94</v>
      </c>
      <c r="G148">
        <v>85</v>
      </c>
      <c r="H148">
        <v>85</v>
      </c>
    </row>
    <row r="149" spans="1:8">
      <c r="A149" s="64">
        <v>21120120140099</v>
      </c>
      <c r="B149" s="3" t="s">
        <v>293</v>
      </c>
      <c r="C149">
        <v>3</v>
      </c>
      <c r="D149" t="s">
        <v>476</v>
      </c>
      <c r="E149">
        <v>93</v>
      </c>
      <c r="F149">
        <v>93</v>
      </c>
      <c r="G149">
        <v>57</v>
      </c>
      <c r="H149">
        <v>57</v>
      </c>
    </row>
    <row r="150" spans="1:8">
      <c r="A150" s="64">
        <v>21120120140099</v>
      </c>
      <c r="B150" s="3" t="s">
        <v>294</v>
      </c>
      <c r="C150">
        <v>1</v>
      </c>
      <c r="D150" t="s">
        <v>475</v>
      </c>
      <c r="E150">
        <v>57</v>
      </c>
      <c r="F150">
        <v>57</v>
      </c>
      <c r="G150">
        <v>35</v>
      </c>
      <c r="H150">
        <v>35</v>
      </c>
    </row>
    <row r="151" spans="1:8">
      <c r="A151" s="64">
        <v>21120120140099</v>
      </c>
      <c r="B151" s="3" t="s">
        <v>295</v>
      </c>
      <c r="C151">
        <v>1</v>
      </c>
      <c r="D151" t="s">
        <v>475</v>
      </c>
      <c r="E151">
        <v>47</v>
      </c>
      <c r="F151">
        <v>47</v>
      </c>
      <c r="G151">
        <v>21.5</v>
      </c>
      <c r="H151">
        <v>21.5</v>
      </c>
    </row>
    <row r="152" spans="1:8">
      <c r="A152" s="64">
        <v>21120120140099</v>
      </c>
      <c r="B152" s="3" t="s">
        <v>296</v>
      </c>
      <c r="C152">
        <v>4</v>
      </c>
      <c r="D152" t="s">
        <v>474</v>
      </c>
      <c r="E152">
        <v>87.5</v>
      </c>
      <c r="F152">
        <v>87.5</v>
      </c>
      <c r="G152">
        <v>77</v>
      </c>
      <c r="H152">
        <v>77</v>
      </c>
    </row>
    <row r="153" spans="1:8">
      <c r="A153" s="64">
        <v>21120120140099</v>
      </c>
      <c r="B153" s="3" t="s">
        <v>297</v>
      </c>
      <c r="C153">
        <v>4</v>
      </c>
      <c r="D153" t="s">
        <v>474</v>
      </c>
      <c r="E153">
        <v>96</v>
      </c>
      <c r="F153">
        <v>96</v>
      </c>
      <c r="G153">
        <v>67.5</v>
      </c>
      <c r="H153">
        <v>67.5</v>
      </c>
    </row>
    <row r="154" spans="1:8">
      <c r="A154" s="64">
        <v>21120120140099</v>
      </c>
      <c r="B154" s="3" t="s">
        <v>298</v>
      </c>
      <c r="C154">
        <v>1</v>
      </c>
      <c r="D154" t="s">
        <v>475</v>
      </c>
      <c r="E154">
        <v>34</v>
      </c>
      <c r="F154">
        <v>34</v>
      </c>
      <c r="G154">
        <v>10</v>
      </c>
      <c r="H154">
        <v>10</v>
      </c>
    </row>
    <row r="155" spans="1:8">
      <c r="A155" s="64">
        <v>21120120140099</v>
      </c>
      <c r="B155" s="3" t="s">
        <v>299</v>
      </c>
      <c r="C155">
        <v>3</v>
      </c>
      <c r="D155" t="s">
        <v>474</v>
      </c>
      <c r="E155">
        <v>100</v>
      </c>
      <c r="F155">
        <v>100</v>
      </c>
      <c r="G155">
        <v>50</v>
      </c>
      <c r="H155">
        <v>50</v>
      </c>
    </row>
    <row r="156" spans="1:8">
      <c r="A156" s="64">
        <v>21120120140099</v>
      </c>
      <c r="B156" s="3" t="s">
        <v>300</v>
      </c>
      <c r="C156">
        <v>4</v>
      </c>
      <c r="D156" t="s">
        <v>474</v>
      </c>
      <c r="E156">
        <v>92</v>
      </c>
      <c r="F156">
        <v>92</v>
      </c>
      <c r="G156">
        <v>90</v>
      </c>
      <c r="H156">
        <v>90</v>
      </c>
    </row>
    <row r="157" spans="1:8">
      <c r="A157" s="64">
        <v>21120120140099</v>
      </c>
      <c r="B157" s="3" t="s">
        <v>301</v>
      </c>
      <c r="C157">
        <v>1</v>
      </c>
      <c r="D157" t="s">
        <v>475</v>
      </c>
      <c r="E157">
        <v>55.5</v>
      </c>
      <c r="F157">
        <v>55.5</v>
      </c>
      <c r="G157">
        <v>44.5</v>
      </c>
      <c r="H157">
        <v>44.5</v>
      </c>
    </row>
    <row r="158" spans="1:8">
      <c r="A158" s="64">
        <v>21120120140099</v>
      </c>
      <c r="B158" s="3" t="s">
        <v>302</v>
      </c>
      <c r="C158">
        <v>4</v>
      </c>
      <c r="D158" t="s">
        <v>474</v>
      </c>
      <c r="E158">
        <v>92</v>
      </c>
      <c r="F158">
        <v>92</v>
      </c>
      <c r="G158">
        <v>90</v>
      </c>
      <c r="H158">
        <v>90</v>
      </c>
    </row>
    <row r="159" spans="1:8">
      <c r="A159" s="64">
        <v>21120120140099</v>
      </c>
      <c r="B159" s="3" t="s">
        <v>303</v>
      </c>
      <c r="C159">
        <v>2</v>
      </c>
      <c r="D159" t="s">
        <v>474</v>
      </c>
      <c r="E159">
        <v>80</v>
      </c>
      <c r="F159">
        <v>80</v>
      </c>
      <c r="G159">
        <v>54</v>
      </c>
      <c r="H159">
        <v>54</v>
      </c>
    </row>
    <row r="160" spans="1:8">
      <c r="A160" s="64">
        <v>21120120140099</v>
      </c>
      <c r="B160" s="3" t="s">
        <v>304</v>
      </c>
      <c r="C160">
        <v>4</v>
      </c>
      <c r="D160" t="s">
        <v>474</v>
      </c>
      <c r="E160">
        <v>94</v>
      </c>
      <c r="F160">
        <v>94</v>
      </c>
      <c r="G160">
        <v>80</v>
      </c>
      <c r="H160">
        <v>80</v>
      </c>
    </row>
    <row r="161" spans="1:8">
      <c r="A161" s="64">
        <v>21120120140099</v>
      </c>
      <c r="B161" s="3" t="s">
        <v>305</v>
      </c>
      <c r="C161">
        <v>3</v>
      </c>
      <c r="D161" t="s">
        <v>474</v>
      </c>
      <c r="E161">
        <v>94</v>
      </c>
      <c r="F161">
        <v>94</v>
      </c>
      <c r="G161">
        <v>50</v>
      </c>
      <c r="H161">
        <v>50</v>
      </c>
    </row>
    <row r="162" spans="1:8">
      <c r="A162" s="64">
        <v>21120120140099</v>
      </c>
      <c r="B162" s="3" t="s">
        <v>306</v>
      </c>
      <c r="C162">
        <v>4</v>
      </c>
      <c r="D162" t="s">
        <v>474</v>
      </c>
      <c r="E162">
        <v>92</v>
      </c>
      <c r="F162">
        <v>92</v>
      </c>
      <c r="G162">
        <v>100</v>
      </c>
      <c r="H162">
        <v>100</v>
      </c>
    </row>
    <row r="163" spans="1:8">
      <c r="A163" s="64">
        <v>21120120140099</v>
      </c>
      <c r="B163" s="3" t="s">
        <v>307</v>
      </c>
      <c r="C163">
        <v>4</v>
      </c>
      <c r="D163" t="s">
        <v>474</v>
      </c>
      <c r="E163">
        <v>97.5</v>
      </c>
      <c r="F163">
        <v>97.5</v>
      </c>
      <c r="G163">
        <v>69.5</v>
      </c>
      <c r="H163">
        <v>69.5</v>
      </c>
    </row>
    <row r="164" spans="1:8">
      <c r="A164" s="64">
        <v>21120120140099</v>
      </c>
      <c r="B164" s="3" t="s">
        <v>308</v>
      </c>
      <c r="C164">
        <v>3</v>
      </c>
      <c r="D164" t="s">
        <v>474</v>
      </c>
      <c r="E164">
        <v>70</v>
      </c>
      <c r="F164">
        <v>70</v>
      </c>
      <c r="G164">
        <v>85</v>
      </c>
      <c r="H164">
        <v>85</v>
      </c>
    </row>
    <row r="165" spans="1:8">
      <c r="A165" s="64">
        <v>21120120140099</v>
      </c>
      <c r="B165" s="3" t="s">
        <v>309</v>
      </c>
      <c r="C165">
        <v>4</v>
      </c>
      <c r="D165" t="s">
        <v>474</v>
      </c>
      <c r="E165">
        <v>88</v>
      </c>
      <c r="F165">
        <v>88</v>
      </c>
      <c r="G165">
        <v>82.5</v>
      </c>
      <c r="H165">
        <v>82.5</v>
      </c>
    </row>
    <row r="166" spans="1:8">
      <c r="A166" s="64">
        <v>21120120140099</v>
      </c>
      <c r="B166" s="3" t="s">
        <v>310</v>
      </c>
      <c r="C166">
        <v>4</v>
      </c>
      <c r="D166" t="s">
        <v>474</v>
      </c>
      <c r="E166">
        <v>85</v>
      </c>
      <c r="F166">
        <v>85</v>
      </c>
      <c r="G166">
        <v>75</v>
      </c>
      <c r="H166">
        <v>75</v>
      </c>
    </row>
    <row r="167" spans="1:8">
      <c r="A167" s="64">
        <v>21120120140099</v>
      </c>
      <c r="B167" s="3" t="s">
        <v>311</v>
      </c>
      <c r="C167">
        <v>4</v>
      </c>
      <c r="D167" t="s">
        <v>474</v>
      </c>
      <c r="E167">
        <v>90</v>
      </c>
      <c r="F167">
        <v>90</v>
      </c>
      <c r="G167">
        <v>80</v>
      </c>
      <c r="H167">
        <v>80</v>
      </c>
    </row>
    <row r="168" spans="1:8">
      <c r="A168" s="64">
        <v>21120120140099</v>
      </c>
      <c r="B168" s="3" t="s">
        <v>312</v>
      </c>
      <c r="C168">
        <v>4</v>
      </c>
      <c r="D168" t="s">
        <v>474</v>
      </c>
      <c r="E168">
        <v>92</v>
      </c>
      <c r="F168">
        <v>92</v>
      </c>
      <c r="G168">
        <v>75</v>
      </c>
      <c r="H168">
        <v>75</v>
      </c>
    </row>
    <row r="169" spans="1:8">
      <c r="A169" s="64">
        <v>21120120140099</v>
      </c>
      <c r="B169" s="3" t="s">
        <v>313</v>
      </c>
      <c r="C169">
        <v>2</v>
      </c>
      <c r="D169" t="s">
        <v>474</v>
      </c>
      <c r="E169">
        <v>88.5</v>
      </c>
      <c r="F169">
        <v>88.5</v>
      </c>
      <c r="G169">
        <v>50.5</v>
      </c>
      <c r="H169">
        <v>50.5</v>
      </c>
    </row>
    <row r="170" spans="1:8">
      <c r="A170" s="64">
        <v>21120120140099</v>
      </c>
      <c r="B170" s="3" t="s">
        <v>314</v>
      </c>
      <c r="C170">
        <v>1</v>
      </c>
      <c r="D170" t="s">
        <v>475</v>
      </c>
      <c r="E170">
        <v>6.5</v>
      </c>
      <c r="F170">
        <v>6.5</v>
      </c>
      <c r="G170">
        <v>16.5</v>
      </c>
      <c r="H170">
        <v>16.5</v>
      </c>
    </row>
    <row r="171" spans="1:8">
      <c r="A171" s="64">
        <v>21120120140099</v>
      </c>
      <c r="B171" s="3" t="s">
        <v>315</v>
      </c>
      <c r="C171">
        <v>1</v>
      </c>
      <c r="D171" t="s">
        <v>475</v>
      </c>
      <c r="E171">
        <v>50.5</v>
      </c>
      <c r="F171">
        <v>50.5</v>
      </c>
      <c r="G171">
        <v>11.5</v>
      </c>
      <c r="H171">
        <v>11.5</v>
      </c>
    </row>
    <row r="172" spans="1:8">
      <c r="A172" s="64">
        <v>21120120140099</v>
      </c>
      <c r="B172" s="3" t="s">
        <v>316</v>
      </c>
      <c r="C172">
        <v>2</v>
      </c>
      <c r="D172" t="s">
        <v>474</v>
      </c>
      <c r="E172">
        <v>82</v>
      </c>
      <c r="F172">
        <v>82</v>
      </c>
      <c r="G172">
        <v>44</v>
      </c>
      <c r="H172">
        <v>44</v>
      </c>
    </row>
    <row r="173" spans="1:8">
      <c r="A173" s="64">
        <v>21120120140099</v>
      </c>
      <c r="B173" s="3" t="s">
        <v>317</v>
      </c>
      <c r="C173">
        <v>4</v>
      </c>
      <c r="D173" t="s">
        <v>474</v>
      </c>
      <c r="E173">
        <v>86</v>
      </c>
      <c r="F173">
        <v>86</v>
      </c>
      <c r="G173">
        <v>85</v>
      </c>
      <c r="H173">
        <v>85</v>
      </c>
    </row>
    <row r="174" spans="1:8">
      <c r="A174" s="64">
        <v>21120120140099</v>
      </c>
      <c r="B174" s="3" t="s">
        <v>318</v>
      </c>
      <c r="C174">
        <v>2</v>
      </c>
      <c r="D174" t="s">
        <v>474</v>
      </c>
      <c r="E174">
        <v>70</v>
      </c>
      <c r="F174">
        <v>70</v>
      </c>
      <c r="G174">
        <v>65</v>
      </c>
      <c r="H174">
        <v>65</v>
      </c>
    </row>
    <row r="175" spans="1:8">
      <c r="A175" s="64">
        <v>21120120140099</v>
      </c>
      <c r="B175" s="3" t="s">
        <v>319</v>
      </c>
      <c r="C175">
        <v>1</v>
      </c>
      <c r="D175" t="s">
        <v>475</v>
      </c>
      <c r="E175">
        <v>50</v>
      </c>
      <c r="F175">
        <v>50</v>
      </c>
      <c r="G175">
        <v>33</v>
      </c>
      <c r="H175">
        <v>33</v>
      </c>
    </row>
    <row r="176" spans="1:8">
      <c r="A176" s="64">
        <v>21120120140099</v>
      </c>
      <c r="B176" s="3" t="s">
        <v>320</v>
      </c>
      <c r="C176">
        <v>1</v>
      </c>
      <c r="D176" t="s">
        <v>475</v>
      </c>
      <c r="E176">
        <v>41.5</v>
      </c>
      <c r="F176">
        <v>41.5</v>
      </c>
      <c r="G176">
        <v>9.5</v>
      </c>
      <c r="H176">
        <v>9.5</v>
      </c>
    </row>
    <row r="177" spans="1:8">
      <c r="A177" s="64">
        <v>21120120140099</v>
      </c>
      <c r="B177" s="3" t="s">
        <v>321</v>
      </c>
      <c r="C177">
        <v>1</v>
      </c>
      <c r="D177" t="s">
        <v>475</v>
      </c>
      <c r="E177">
        <v>12.5</v>
      </c>
      <c r="F177">
        <v>12.5</v>
      </c>
      <c r="G177">
        <v>6.5</v>
      </c>
      <c r="H177">
        <v>6.5</v>
      </c>
    </row>
    <row r="178" spans="1:8">
      <c r="A178" s="64">
        <v>21120120140099</v>
      </c>
      <c r="B178" s="3" t="s">
        <v>322</v>
      </c>
      <c r="C178">
        <v>1</v>
      </c>
      <c r="D178" t="s">
        <v>475</v>
      </c>
      <c r="E178">
        <v>43.5</v>
      </c>
      <c r="F178">
        <v>43.5</v>
      </c>
      <c r="G178">
        <v>14.5</v>
      </c>
      <c r="H178">
        <v>14.5</v>
      </c>
    </row>
    <row r="179" spans="1:8">
      <c r="A179" s="64">
        <v>21120120140099</v>
      </c>
      <c r="B179" s="3" t="s">
        <v>323</v>
      </c>
      <c r="C179">
        <v>1</v>
      </c>
      <c r="D179" t="s">
        <v>475</v>
      </c>
      <c r="E179">
        <v>64</v>
      </c>
      <c r="F179">
        <v>64</v>
      </c>
      <c r="G179">
        <v>43</v>
      </c>
      <c r="H179">
        <v>43</v>
      </c>
    </row>
    <row r="180" spans="1:8">
      <c r="A180" s="64">
        <v>21120120140099</v>
      </c>
      <c r="B180" s="3" t="s">
        <v>324</v>
      </c>
      <c r="C180">
        <v>3</v>
      </c>
      <c r="D180" t="s">
        <v>474</v>
      </c>
      <c r="E180">
        <v>86</v>
      </c>
      <c r="F180">
        <v>86</v>
      </c>
      <c r="G180">
        <v>60</v>
      </c>
      <c r="H180">
        <v>60</v>
      </c>
    </row>
    <row r="181" spans="1:8">
      <c r="A181" s="64">
        <v>21120120140099</v>
      </c>
      <c r="B181" s="3" t="s">
        <v>325</v>
      </c>
      <c r="C181">
        <v>4</v>
      </c>
      <c r="D181" t="s">
        <v>474</v>
      </c>
      <c r="E181">
        <v>92</v>
      </c>
      <c r="F181">
        <v>92</v>
      </c>
      <c r="G181">
        <v>85</v>
      </c>
      <c r="H181">
        <v>85</v>
      </c>
    </row>
    <row r="182" spans="1:8">
      <c r="A182" s="64">
        <v>21120120140099</v>
      </c>
      <c r="B182" s="3" t="s">
        <v>326</v>
      </c>
      <c r="C182">
        <v>3</v>
      </c>
      <c r="D182" t="s">
        <v>474</v>
      </c>
      <c r="E182">
        <v>98</v>
      </c>
      <c r="F182">
        <v>98</v>
      </c>
      <c r="G182">
        <v>55</v>
      </c>
      <c r="H182">
        <v>55</v>
      </c>
    </row>
    <row r="183" spans="1:8">
      <c r="A183" s="64">
        <v>21120120140099</v>
      </c>
      <c r="B183" s="3" t="s">
        <v>327</v>
      </c>
      <c r="C183">
        <v>4</v>
      </c>
      <c r="D183" t="s">
        <v>474</v>
      </c>
      <c r="E183">
        <v>86</v>
      </c>
      <c r="F183">
        <v>86</v>
      </c>
      <c r="G183">
        <v>85</v>
      </c>
      <c r="H183">
        <v>85</v>
      </c>
    </row>
    <row r="184" spans="1:8">
      <c r="A184" s="64">
        <v>21120120140099</v>
      </c>
      <c r="B184" s="3" t="s">
        <v>328</v>
      </c>
      <c r="C184">
        <v>3</v>
      </c>
      <c r="D184" t="s">
        <v>474</v>
      </c>
      <c r="E184">
        <v>94</v>
      </c>
      <c r="F184">
        <v>94</v>
      </c>
      <c r="G184">
        <v>55</v>
      </c>
      <c r="H184">
        <v>55</v>
      </c>
    </row>
    <row r="185" spans="1:8">
      <c r="A185" s="64">
        <v>21120120140099</v>
      </c>
      <c r="B185" s="3" t="s">
        <v>329</v>
      </c>
      <c r="C185">
        <v>4</v>
      </c>
      <c r="D185" t="s">
        <v>474</v>
      </c>
      <c r="E185">
        <v>98</v>
      </c>
      <c r="F185">
        <v>98</v>
      </c>
      <c r="G185">
        <v>85</v>
      </c>
      <c r="H185">
        <v>85</v>
      </c>
    </row>
    <row r="186" spans="1:8">
      <c r="A186" s="64">
        <v>21120120140099</v>
      </c>
      <c r="B186" s="3" t="s">
        <v>330</v>
      </c>
      <c r="C186">
        <v>3</v>
      </c>
      <c r="D186" t="s">
        <v>474</v>
      </c>
      <c r="E186">
        <v>74</v>
      </c>
      <c r="F186">
        <v>74</v>
      </c>
      <c r="G186">
        <v>74</v>
      </c>
      <c r="H186">
        <v>74</v>
      </c>
    </row>
    <row r="187" spans="1:8">
      <c r="A187" s="64">
        <v>21120120140099</v>
      </c>
      <c r="B187" s="3" t="s">
        <v>331</v>
      </c>
      <c r="C187">
        <v>4</v>
      </c>
      <c r="D187" t="s">
        <v>474</v>
      </c>
      <c r="E187">
        <v>96</v>
      </c>
      <c r="F187">
        <v>96</v>
      </c>
      <c r="G187">
        <v>87.5</v>
      </c>
      <c r="H187">
        <v>87.5</v>
      </c>
    </row>
    <row r="188" spans="1:8">
      <c r="A188" s="64"/>
      <c r="C188" t="s">
        <v>472</v>
      </c>
      <c r="D188" t="s">
        <v>472</v>
      </c>
      <c r="E188" t="s">
        <v>472</v>
      </c>
      <c r="F188" t="s">
        <v>472</v>
      </c>
      <c r="G188" t="s">
        <v>472</v>
      </c>
      <c r="H188" t="s">
        <v>472</v>
      </c>
    </row>
    <row r="189" spans="1:8">
      <c r="A189" s="64"/>
      <c r="C189" t="s">
        <v>472</v>
      </c>
      <c r="D189" t="s">
        <v>472</v>
      </c>
      <c r="E189" t="s">
        <v>472</v>
      </c>
      <c r="F189" t="s">
        <v>472</v>
      </c>
      <c r="G189" t="s">
        <v>472</v>
      </c>
      <c r="H189" t="s">
        <v>472</v>
      </c>
    </row>
    <row r="190" spans="1:8">
      <c r="A190" s="64"/>
      <c r="C190" t="s">
        <v>472</v>
      </c>
      <c r="D190" t="s">
        <v>472</v>
      </c>
      <c r="E190" t="s">
        <v>472</v>
      </c>
      <c r="F190" t="s">
        <v>472</v>
      </c>
      <c r="G190" t="s">
        <v>472</v>
      </c>
      <c r="H190" t="s">
        <v>472</v>
      </c>
    </row>
    <row r="191" spans="1:8">
      <c r="A191" s="64"/>
      <c r="C191" t="s">
        <v>472</v>
      </c>
      <c r="D191" t="s">
        <v>472</v>
      </c>
      <c r="E191" t="s">
        <v>472</v>
      </c>
      <c r="F191" t="s">
        <v>472</v>
      </c>
      <c r="G191" t="s">
        <v>472</v>
      </c>
      <c r="H191" t="s">
        <v>472</v>
      </c>
    </row>
    <row r="192" spans="1:8">
      <c r="A192" s="64"/>
      <c r="C192" t="s">
        <v>472</v>
      </c>
      <c r="D192" t="s">
        <v>472</v>
      </c>
      <c r="E192" t="s">
        <v>472</v>
      </c>
      <c r="F192" t="s">
        <v>472</v>
      </c>
      <c r="G192" t="s">
        <v>472</v>
      </c>
      <c r="H192" t="s">
        <v>472</v>
      </c>
    </row>
    <row r="193" spans="1:8">
      <c r="A193" s="64"/>
      <c r="C193" t="s">
        <v>472</v>
      </c>
      <c r="D193" t="s">
        <v>472</v>
      </c>
      <c r="E193" t="s">
        <v>472</v>
      </c>
      <c r="F193" t="s">
        <v>472</v>
      </c>
      <c r="G193" t="s">
        <v>472</v>
      </c>
      <c r="H193" t="s">
        <v>472</v>
      </c>
    </row>
    <row r="194" spans="1:8">
      <c r="A194" s="64"/>
      <c r="D194" t="s">
        <v>472</v>
      </c>
      <c r="E194" t="s">
        <v>472</v>
      </c>
      <c r="F194" t="s">
        <v>472</v>
      </c>
      <c r="G194" t="s">
        <v>472</v>
      </c>
      <c r="H194" t="s">
        <v>472</v>
      </c>
    </row>
    <row r="195" spans="1:8">
      <c r="A195" s="64"/>
      <c r="C195" t="s">
        <v>472</v>
      </c>
      <c r="D195" t="s">
        <v>472</v>
      </c>
      <c r="E195" t="s">
        <v>472</v>
      </c>
      <c r="F195" t="s">
        <v>472</v>
      </c>
      <c r="G195" t="s">
        <v>472</v>
      </c>
      <c r="H195" t="s">
        <v>472</v>
      </c>
    </row>
    <row r="196" spans="1:8">
      <c r="A196" s="64"/>
      <c r="C196" t="s">
        <v>472</v>
      </c>
      <c r="D196" t="s">
        <v>472</v>
      </c>
      <c r="E196" t="s">
        <v>472</v>
      </c>
      <c r="F196" t="s">
        <v>472</v>
      </c>
      <c r="G196" t="s">
        <v>472</v>
      </c>
      <c r="H196" t="s">
        <v>472</v>
      </c>
    </row>
    <row r="197" spans="1:8">
      <c r="A197" s="64"/>
      <c r="C197" t="s">
        <v>472</v>
      </c>
      <c r="D197" t="s">
        <v>472</v>
      </c>
      <c r="E197" t="s">
        <v>472</v>
      </c>
      <c r="F197" t="s">
        <v>472</v>
      </c>
      <c r="G197" t="s">
        <v>472</v>
      </c>
      <c r="H197" t="s">
        <v>472</v>
      </c>
    </row>
    <row r="198" spans="1:8">
      <c r="A198" s="64"/>
      <c r="C198" t="s">
        <v>472</v>
      </c>
      <c r="D198" t="s">
        <v>472</v>
      </c>
      <c r="E198" t="s">
        <v>472</v>
      </c>
      <c r="F198" t="s">
        <v>472</v>
      </c>
      <c r="G198" t="s">
        <v>472</v>
      </c>
      <c r="H198" t="s">
        <v>472</v>
      </c>
    </row>
    <row r="199" spans="1:8">
      <c r="A199" s="64"/>
      <c r="C199" t="s">
        <v>472</v>
      </c>
      <c r="D199" t="s">
        <v>472</v>
      </c>
      <c r="E199" t="s">
        <v>472</v>
      </c>
      <c r="F199" t="s">
        <v>472</v>
      </c>
      <c r="G199" t="s">
        <v>472</v>
      </c>
      <c r="H199" t="s">
        <v>472</v>
      </c>
    </row>
    <row r="200" spans="1:8">
      <c r="A200" s="64"/>
      <c r="C200" t="s">
        <v>472</v>
      </c>
      <c r="D200" t="s">
        <v>472</v>
      </c>
      <c r="E200" t="s">
        <v>472</v>
      </c>
      <c r="F200" t="s">
        <v>472</v>
      </c>
      <c r="G200" t="s">
        <v>472</v>
      </c>
      <c r="H200" t="s">
        <v>472</v>
      </c>
    </row>
    <row r="201" spans="1:8">
      <c r="A201" s="64"/>
      <c r="C201" t="s">
        <v>472</v>
      </c>
      <c r="D201" t="s">
        <v>472</v>
      </c>
      <c r="E201" t="s">
        <v>472</v>
      </c>
      <c r="F201" t="s">
        <v>472</v>
      </c>
      <c r="G201" t="s">
        <v>472</v>
      </c>
      <c r="H201" t="s">
        <v>472</v>
      </c>
    </row>
    <row r="202" spans="1:8">
      <c r="A202" s="64"/>
      <c r="C202" t="s">
        <v>472</v>
      </c>
      <c r="D202" t="s">
        <v>472</v>
      </c>
      <c r="E202" t="s">
        <v>472</v>
      </c>
      <c r="F202" t="s">
        <v>472</v>
      </c>
      <c r="G202" t="s">
        <v>472</v>
      </c>
      <c r="H202" t="s">
        <v>472</v>
      </c>
    </row>
    <row r="203" spans="1:8">
      <c r="A203" s="64"/>
      <c r="C203" t="s">
        <v>472</v>
      </c>
      <c r="D203" t="s">
        <v>472</v>
      </c>
      <c r="E203" t="s">
        <v>472</v>
      </c>
      <c r="F203" t="s">
        <v>472</v>
      </c>
      <c r="G203" t="s">
        <v>472</v>
      </c>
      <c r="H203" t="s">
        <v>472</v>
      </c>
    </row>
    <row r="204" spans="1:8">
      <c r="A204" s="64"/>
      <c r="C204" t="s">
        <v>472</v>
      </c>
      <c r="D204" t="s">
        <v>472</v>
      </c>
      <c r="E204" t="s">
        <v>472</v>
      </c>
      <c r="F204" t="s">
        <v>472</v>
      </c>
      <c r="G204" t="s">
        <v>472</v>
      </c>
      <c r="H204" t="s">
        <v>472</v>
      </c>
    </row>
    <row r="205" spans="1:8">
      <c r="A205" s="64"/>
      <c r="C205" t="s">
        <v>472</v>
      </c>
      <c r="D205" t="s">
        <v>472</v>
      </c>
      <c r="E205" t="s">
        <v>472</v>
      </c>
      <c r="F205" t="s">
        <v>472</v>
      </c>
      <c r="G205" t="s">
        <v>472</v>
      </c>
      <c r="H205" t="s">
        <v>472</v>
      </c>
    </row>
    <row r="206" spans="1:8">
      <c r="A206" s="64"/>
      <c r="C206" t="s">
        <v>472</v>
      </c>
      <c r="D206" t="s">
        <v>472</v>
      </c>
      <c r="E206" t="s">
        <v>472</v>
      </c>
      <c r="F206" t="s">
        <v>472</v>
      </c>
      <c r="G206" t="s">
        <v>472</v>
      </c>
      <c r="H206" t="s">
        <v>472</v>
      </c>
    </row>
    <row r="207" spans="1:8">
      <c r="A207" s="64"/>
      <c r="C207" t="s">
        <v>472</v>
      </c>
      <c r="D207" t="s">
        <v>472</v>
      </c>
      <c r="E207" t="s">
        <v>472</v>
      </c>
      <c r="F207" t="s">
        <v>472</v>
      </c>
      <c r="G207" t="s">
        <v>472</v>
      </c>
      <c r="H207" t="s">
        <v>472</v>
      </c>
    </row>
    <row r="208" spans="1:8">
      <c r="A208" s="64"/>
      <c r="C208" t="s">
        <v>472</v>
      </c>
      <c r="D208" t="s">
        <v>472</v>
      </c>
      <c r="E208" t="s">
        <v>472</v>
      </c>
      <c r="F208" t="s">
        <v>472</v>
      </c>
      <c r="G208" t="s">
        <v>472</v>
      </c>
      <c r="H208" t="s">
        <v>472</v>
      </c>
    </row>
    <row r="209" spans="1:8">
      <c r="A209" s="64"/>
      <c r="C209" t="s">
        <v>472</v>
      </c>
      <c r="D209" t="s">
        <v>472</v>
      </c>
      <c r="E209" t="s">
        <v>472</v>
      </c>
      <c r="F209" t="s">
        <v>472</v>
      </c>
      <c r="G209" t="s">
        <v>472</v>
      </c>
      <c r="H209" t="s">
        <v>472</v>
      </c>
    </row>
    <row r="210" spans="1:8">
      <c r="A210" s="64"/>
      <c r="C210" t="s">
        <v>472</v>
      </c>
      <c r="D210" t="s">
        <v>472</v>
      </c>
      <c r="E210" t="s">
        <v>472</v>
      </c>
      <c r="F210" t="s">
        <v>472</v>
      </c>
      <c r="G210" t="s">
        <v>472</v>
      </c>
      <c r="H210" t="s">
        <v>472</v>
      </c>
    </row>
    <row r="211" spans="1:8">
      <c r="A211" s="64"/>
      <c r="C211" t="s">
        <v>472</v>
      </c>
      <c r="D211" t="s">
        <v>472</v>
      </c>
      <c r="E211" t="s">
        <v>472</v>
      </c>
      <c r="F211" t="s">
        <v>472</v>
      </c>
      <c r="G211" t="s">
        <v>472</v>
      </c>
      <c r="H211" t="s">
        <v>472</v>
      </c>
    </row>
    <row r="212" spans="1:8">
      <c r="A212" s="64"/>
      <c r="C212" t="s">
        <v>472</v>
      </c>
      <c r="D212" t="s">
        <v>472</v>
      </c>
      <c r="E212" t="s">
        <v>472</v>
      </c>
      <c r="F212" t="s">
        <v>472</v>
      </c>
      <c r="G212" t="s">
        <v>472</v>
      </c>
      <c r="H212" t="s">
        <v>472</v>
      </c>
    </row>
    <row r="213" spans="1:8">
      <c r="A213" s="64"/>
      <c r="C213" t="s">
        <v>472</v>
      </c>
      <c r="D213" t="s">
        <v>472</v>
      </c>
      <c r="E213" t="s">
        <v>472</v>
      </c>
      <c r="F213" t="s">
        <v>472</v>
      </c>
      <c r="G213" t="s">
        <v>472</v>
      </c>
      <c r="H213" t="s">
        <v>472</v>
      </c>
    </row>
    <row r="214" spans="1:8">
      <c r="A214" s="64"/>
      <c r="C214" t="s">
        <v>472</v>
      </c>
      <c r="D214" t="s">
        <v>472</v>
      </c>
      <c r="E214" t="s">
        <v>472</v>
      </c>
      <c r="F214" t="s">
        <v>472</v>
      </c>
      <c r="G214" t="s">
        <v>472</v>
      </c>
      <c r="H214" t="s">
        <v>472</v>
      </c>
    </row>
    <row r="215" spans="1:8">
      <c r="A215" s="64"/>
      <c r="C215" t="s">
        <v>472</v>
      </c>
      <c r="D215" t="s">
        <v>472</v>
      </c>
      <c r="E215" t="s">
        <v>472</v>
      </c>
      <c r="F215" t="s">
        <v>472</v>
      </c>
      <c r="G215" t="s">
        <v>472</v>
      </c>
      <c r="H215" t="s">
        <v>472</v>
      </c>
    </row>
    <row r="216" spans="1:8">
      <c r="A216" s="64"/>
      <c r="C216" t="s">
        <v>472</v>
      </c>
      <c r="D216" t="s">
        <v>472</v>
      </c>
      <c r="E216" t="s">
        <v>472</v>
      </c>
      <c r="F216" t="s">
        <v>472</v>
      </c>
      <c r="G216" t="s">
        <v>472</v>
      </c>
      <c r="H216" t="s">
        <v>472</v>
      </c>
    </row>
    <row r="217" spans="1:8">
      <c r="A217" s="64"/>
      <c r="C217" t="s">
        <v>472</v>
      </c>
      <c r="D217" t="s">
        <v>472</v>
      </c>
      <c r="E217" t="s">
        <v>472</v>
      </c>
      <c r="F217" t="s">
        <v>472</v>
      </c>
      <c r="G217" t="s">
        <v>472</v>
      </c>
      <c r="H217" t="s">
        <v>472</v>
      </c>
    </row>
    <row r="218" spans="1:8">
      <c r="A218" s="64"/>
      <c r="C218" t="s">
        <v>472</v>
      </c>
      <c r="D218" t="s">
        <v>472</v>
      </c>
      <c r="E218" t="s">
        <v>472</v>
      </c>
      <c r="F218" t="s">
        <v>472</v>
      </c>
      <c r="G218" t="s">
        <v>472</v>
      </c>
      <c r="H218" t="s">
        <v>472</v>
      </c>
    </row>
    <row r="219" spans="1:8">
      <c r="A219" s="64"/>
      <c r="C219" t="s">
        <v>472</v>
      </c>
      <c r="D219" t="s">
        <v>472</v>
      </c>
      <c r="E219" t="s">
        <v>472</v>
      </c>
      <c r="F219" t="s">
        <v>472</v>
      </c>
      <c r="G219" t="s">
        <v>472</v>
      </c>
      <c r="H219" t="s">
        <v>472</v>
      </c>
    </row>
    <row r="220" spans="1:8">
      <c r="A220" s="64"/>
      <c r="C220" t="s">
        <v>472</v>
      </c>
      <c r="D220" t="s">
        <v>472</v>
      </c>
      <c r="E220" t="s">
        <v>472</v>
      </c>
      <c r="F220" t="s">
        <v>472</v>
      </c>
      <c r="G220" t="s">
        <v>472</v>
      </c>
      <c r="H220" t="s">
        <v>472</v>
      </c>
    </row>
    <row r="221" spans="1:8">
      <c r="A221" s="64"/>
      <c r="C221" t="s">
        <v>472</v>
      </c>
      <c r="D221" t="s">
        <v>472</v>
      </c>
      <c r="E221" t="s">
        <v>472</v>
      </c>
      <c r="F221" t="s">
        <v>472</v>
      </c>
      <c r="G221" t="s">
        <v>472</v>
      </c>
      <c r="H221" t="s">
        <v>472</v>
      </c>
    </row>
    <row r="222" spans="1:8">
      <c r="A222" s="64"/>
      <c r="C222" t="s">
        <v>472</v>
      </c>
      <c r="D222" t="s">
        <v>472</v>
      </c>
      <c r="E222" t="s">
        <v>472</v>
      </c>
      <c r="F222" t="s">
        <v>472</v>
      </c>
      <c r="G222" t="s">
        <v>472</v>
      </c>
      <c r="H222" t="s">
        <v>472</v>
      </c>
    </row>
    <row r="223" spans="1:8">
      <c r="A223" s="64"/>
      <c r="C223" t="s">
        <v>472</v>
      </c>
      <c r="D223" t="s">
        <v>472</v>
      </c>
      <c r="E223" t="s">
        <v>472</v>
      </c>
      <c r="F223" t="s">
        <v>472</v>
      </c>
      <c r="G223" t="s">
        <v>472</v>
      </c>
      <c r="H223" t="s">
        <v>472</v>
      </c>
    </row>
    <row r="224" spans="1:8">
      <c r="A224" s="64"/>
      <c r="C224" t="s">
        <v>472</v>
      </c>
      <c r="D224" t="s">
        <v>472</v>
      </c>
      <c r="E224" t="s">
        <v>472</v>
      </c>
      <c r="F224" t="s">
        <v>472</v>
      </c>
      <c r="G224" t="s">
        <v>472</v>
      </c>
      <c r="H224" t="s">
        <v>472</v>
      </c>
    </row>
    <row r="225" spans="1:8">
      <c r="A225" s="64"/>
      <c r="C225" t="s">
        <v>472</v>
      </c>
      <c r="D225" t="s">
        <v>472</v>
      </c>
      <c r="E225" t="s">
        <v>472</v>
      </c>
      <c r="F225" t="s">
        <v>472</v>
      </c>
      <c r="G225" t="s">
        <v>472</v>
      </c>
      <c r="H225" t="s">
        <v>472</v>
      </c>
    </row>
    <row r="226" spans="1:8">
      <c r="A226" s="64"/>
      <c r="C226" t="s">
        <v>472</v>
      </c>
      <c r="D226" t="s">
        <v>472</v>
      </c>
      <c r="E226" t="s">
        <v>472</v>
      </c>
      <c r="F226" t="s">
        <v>472</v>
      </c>
      <c r="G226" t="s">
        <v>472</v>
      </c>
      <c r="H226" t="s">
        <v>472</v>
      </c>
    </row>
    <row r="227" spans="1:8">
      <c r="A227" s="64"/>
      <c r="C227" t="s">
        <v>472</v>
      </c>
      <c r="D227" t="s">
        <v>472</v>
      </c>
      <c r="E227" t="s">
        <v>472</v>
      </c>
      <c r="F227" t="s">
        <v>472</v>
      </c>
      <c r="G227" t="s">
        <v>472</v>
      </c>
      <c r="H227" t="s">
        <v>472</v>
      </c>
    </row>
    <row r="228" spans="1:8">
      <c r="A228" s="64"/>
      <c r="C228" t="s">
        <v>472</v>
      </c>
      <c r="D228" t="s">
        <v>472</v>
      </c>
      <c r="E228" t="s">
        <v>472</v>
      </c>
      <c r="F228" t="s">
        <v>472</v>
      </c>
      <c r="G228" t="s">
        <v>472</v>
      </c>
      <c r="H228" t="s">
        <v>472</v>
      </c>
    </row>
    <row r="229" spans="1:8">
      <c r="A229" s="64"/>
      <c r="C229" t="s">
        <v>472</v>
      </c>
      <c r="D229" t="s">
        <v>472</v>
      </c>
      <c r="E229" t="s">
        <v>472</v>
      </c>
      <c r="F229" t="s">
        <v>472</v>
      </c>
      <c r="G229" t="s">
        <v>472</v>
      </c>
      <c r="H229" t="s">
        <v>472</v>
      </c>
    </row>
    <row r="230" spans="1:8">
      <c r="A230" s="64"/>
      <c r="C230" t="s">
        <v>472</v>
      </c>
      <c r="D230" t="s">
        <v>472</v>
      </c>
      <c r="E230" t="s">
        <v>472</v>
      </c>
      <c r="F230" t="s">
        <v>472</v>
      </c>
      <c r="G230" t="s">
        <v>472</v>
      </c>
      <c r="H230" t="s">
        <v>472</v>
      </c>
    </row>
    <row r="231" spans="1:8">
      <c r="A231" s="64"/>
      <c r="C231" t="s">
        <v>472</v>
      </c>
      <c r="D231" t="s">
        <v>472</v>
      </c>
      <c r="E231" t="s">
        <v>472</v>
      </c>
      <c r="F231" t="s">
        <v>472</v>
      </c>
      <c r="G231" t="s">
        <v>472</v>
      </c>
      <c r="H231" t="s">
        <v>472</v>
      </c>
    </row>
    <row r="232" spans="1:8">
      <c r="A232" s="64"/>
      <c r="C232" t="s">
        <v>472</v>
      </c>
      <c r="D232" t="s">
        <v>472</v>
      </c>
      <c r="E232" t="s">
        <v>472</v>
      </c>
      <c r="F232" t="s">
        <v>472</v>
      </c>
      <c r="G232" t="s">
        <v>472</v>
      </c>
      <c r="H232" t="s">
        <v>472</v>
      </c>
    </row>
    <row r="233" spans="1:8">
      <c r="A233" s="64"/>
      <c r="C233" t="s">
        <v>472</v>
      </c>
      <c r="D233" t="s">
        <v>472</v>
      </c>
      <c r="E233" t="s">
        <v>472</v>
      </c>
      <c r="F233" t="s">
        <v>472</v>
      </c>
      <c r="G233" t="s">
        <v>472</v>
      </c>
      <c r="H233" t="s">
        <v>472</v>
      </c>
    </row>
    <row r="234" spans="1:8">
      <c r="A234" s="64"/>
      <c r="C234" t="s">
        <v>472</v>
      </c>
      <c r="D234" t="s">
        <v>472</v>
      </c>
      <c r="E234" t="s">
        <v>472</v>
      </c>
      <c r="F234" t="s">
        <v>472</v>
      </c>
      <c r="G234" t="s">
        <v>472</v>
      </c>
      <c r="H234" t="s">
        <v>472</v>
      </c>
    </row>
    <row r="235" spans="1:8">
      <c r="A235" s="64"/>
      <c r="C235" t="s">
        <v>472</v>
      </c>
      <c r="D235" t="s">
        <v>472</v>
      </c>
      <c r="E235" t="s">
        <v>472</v>
      </c>
      <c r="F235" t="s">
        <v>472</v>
      </c>
      <c r="G235" t="s">
        <v>472</v>
      </c>
      <c r="H235" t="s">
        <v>472</v>
      </c>
    </row>
    <row r="236" spans="1:8">
      <c r="A236" s="64"/>
      <c r="C236" t="s">
        <v>472</v>
      </c>
      <c r="D236" t="s">
        <v>472</v>
      </c>
      <c r="E236" t="s">
        <v>472</v>
      </c>
      <c r="F236" t="s">
        <v>472</v>
      </c>
      <c r="G236" t="s">
        <v>472</v>
      </c>
      <c r="H236" t="s">
        <v>472</v>
      </c>
    </row>
    <row r="237" spans="1:8">
      <c r="A237" s="64"/>
      <c r="C237" t="s">
        <v>472</v>
      </c>
      <c r="D237" t="s">
        <v>472</v>
      </c>
      <c r="E237" t="s">
        <v>472</v>
      </c>
      <c r="F237" t="s">
        <v>472</v>
      </c>
      <c r="G237" t="s">
        <v>472</v>
      </c>
      <c r="H237" t="s">
        <v>472</v>
      </c>
    </row>
    <row r="238" spans="1:8">
      <c r="A238" s="64"/>
      <c r="C238" t="s">
        <v>472</v>
      </c>
      <c r="D238" t="s">
        <v>472</v>
      </c>
      <c r="E238" t="s">
        <v>472</v>
      </c>
      <c r="F238" t="s">
        <v>472</v>
      </c>
      <c r="G238" t="s">
        <v>472</v>
      </c>
      <c r="H238" t="s">
        <v>472</v>
      </c>
    </row>
    <row r="239" spans="1:8">
      <c r="A239" s="64"/>
      <c r="C239" t="s">
        <v>472</v>
      </c>
      <c r="D239" t="s">
        <v>472</v>
      </c>
      <c r="E239" t="s">
        <v>472</v>
      </c>
      <c r="F239" t="s">
        <v>472</v>
      </c>
      <c r="G239" t="s">
        <v>472</v>
      </c>
      <c r="H239" t="s">
        <v>472</v>
      </c>
    </row>
    <row r="240" spans="1:8">
      <c r="A240" s="64"/>
      <c r="C240" t="s">
        <v>472</v>
      </c>
      <c r="D240" t="s">
        <v>472</v>
      </c>
      <c r="E240" t="s">
        <v>472</v>
      </c>
      <c r="F240" t="s">
        <v>472</v>
      </c>
      <c r="G240" t="s">
        <v>472</v>
      </c>
      <c r="H240" t="s">
        <v>472</v>
      </c>
    </row>
    <row r="241" spans="1:8">
      <c r="A241" s="64"/>
      <c r="C241" t="s">
        <v>472</v>
      </c>
      <c r="D241" t="s">
        <v>472</v>
      </c>
      <c r="E241" t="s">
        <v>472</v>
      </c>
      <c r="F241" t="s">
        <v>472</v>
      </c>
      <c r="G241" t="s">
        <v>472</v>
      </c>
      <c r="H241" t="s">
        <v>472</v>
      </c>
    </row>
    <row r="242" spans="1:8">
      <c r="A242" s="64"/>
      <c r="C242" t="s">
        <v>472</v>
      </c>
      <c r="D242" t="s">
        <v>472</v>
      </c>
      <c r="E242" t="s">
        <v>472</v>
      </c>
      <c r="F242" t="s">
        <v>472</v>
      </c>
      <c r="G242" t="s">
        <v>472</v>
      </c>
      <c r="H242" t="s">
        <v>472</v>
      </c>
    </row>
    <row r="243" spans="1:8">
      <c r="A243" s="64"/>
      <c r="C243" t="s">
        <v>472</v>
      </c>
      <c r="D243" t="s">
        <v>472</v>
      </c>
      <c r="E243" t="s">
        <v>472</v>
      </c>
      <c r="F243" t="s">
        <v>472</v>
      </c>
      <c r="G243" t="s">
        <v>472</v>
      </c>
      <c r="H243" t="s">
        <v>472</v>
      </c>
    </row>
    <row r="244" spans="1:8">
      <c r="A244" s="64"/>
      <c r="C244" t="s">
        <v>472</v>
      </c>
      <c r="D244" t="s">
        <v>472</v>
      </c>
      <c r="E244" t="s">
        <v>472</v>
      </c>
      <c r="F244" t="s">
        <v>472</v>
      </c>
      <c r="G244" t="s">
        <v>472</v>
      </c>
      <c r="H244" t="s">
        <v>472</v>
      </c>
    </row>
    <row r="245" spans="1:8">
      <c r="A245" s="64"/>
      <c r="C245" t="s">
        <v>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4</vt:i4>
      </vt:variant>
    </vt:vector>
  </HeadingPairs>
  <TitlesOfParts>
    <vt:vector size="15" baseType="lpstr">
      <vt:lpstr>PETUNJUK</vt:lpstr>
      <vt:lpstr>CPMK-CPL</vt:lpstr>
      <vt:lpstr>NILAI TUGAS</vt:lpstr>
      <vt:lpstr>NILAI PRAKTEK</vt:lpstr>
      <vt:lpstr>NILAI UTS</vt:lpstr>
      <vt:lpstr>FORM NILAI SIAP</vt:lpstr>
      <vt:lpstr>NILAI UAS</vt:lpstr>
      <vt:lpstr>CPL</vt:lpstr>
      <vt:lpstr>CPMK</vt:lpstr>
      <vt:lpstr>Evaluasi</vt:lpstr>
      <vt:lpstr>cpl-template</vt:lpstr>
      <vt:lpstr>jmlcpl</vt:lpstr>
      <vt:lpstr>jmlcpmk</vt:lpstr>
      <vt:lpstr>jmlmhs</vt:lpstr>
      <vt:lpstr>table1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Daffa Maulana Wisesa</cp:lastModifiedBy>
  <dcterms:created xsi:type="dcterms:W3CDTF">2020-04-02T08:41:04Z</dcterms:created>
  <dcterms:modified xsi:type="dcterms:W3CDTF">2024-02-13T15:52:24Z</dcterms:modified>
</cp:coreProperties>
</file>